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drawings/drawing4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drawings/drawing5.xml" ContentType="application/vnd.openxmlformats-officedocument.drawing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8.xml" ContentType="application/vnd.openxmlformats-officedocument.drawing+xml"/>
  <Override PartName="/xl/ctrlProps/ctrlProp171.xml" ContentType="application/vnd.ms-excel.controlproperties+xml"/>
  <Override PartName="/xl/ctrlProps/ctrlProp172.xml" ContentType="application/vnd.ms-excel.controlproperties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 codeName="{8C4F1C90-05EB-6A55-5F09-09C24B55AC0B}"/>
  <workbookPr filterPrivacy="1" showInkAnnotation="0" codeName="ThisWorkbook"/>
  <bookViews>
    <workbookView xWindow="240" yWindow="2565" windowWidth="14805" windowHeight="5550" tabRatio="587"/>
  </bookViews>
  <sheets>
    <sheet name="Menu Prin." sheetId="2" r:id="rId1"/>
    <sheet name="1.Pré.Eq" sheetId="17" r:id="rId2"/>
    <sheet name="2.Eq.PS" sheetId="7" r:id="rId3"/>
    <sheet name="3.Eq.Ray" sheetId="14" r:id="rId4"/>
    <sheet name="4.Eq.Adéq" sheetId="15" r:id="rId5"/>
    <sheet name="5.Eq.Visibilité" sheetId="10" r:id="rId6"/>
    <sheet name="Manuel d'utilisation" sheetId="11" r:id="rId7"/>
    <sheet name="revues" sheetId="25" state="hidden" r:id="rId8"/>
    <sheet name="Feuil2" sheetId="4" state="hidden" r:id="rId9"/>
    <sheet name="Feuille Excel" sheetId="16" state="hidden" r:id="rId10"/>
  </sheets>
  <functionGroups builtInGroupCount="17"/>
  <definedNames>
    <definedName name="_xlnm._FilterDatabase" localSheetId="8" hidden="1">Feuil2!$A$234:$F$234</definedName>
    <definedName name="_xlnm._FilterDatabase" localSheetId="9" hidden="1">'Feuille Excel'!$A$189:$J$1621</definedName>
    <definedName name="_xlnm._FilterDatabase" localSheetId="7" hidden="1">revues!$B$31:$AB$7381</definedName>
    <definedName name="Annee">'Feuille Excel'!$G$2:$G$6</definedName>
    <definedName name="Centre_Universitaire_Ain_Temouchent">'Feuille Excel'!$C$190:$C$194</definedName>
    <definedName name="Centre_Universitaire_de_Tamanrasset">'Feuille Excel'!$C$835:$C$836</definedName>
    <definedName name="Centre_Universitaire_El_Bayadh">'Feuille Excel'!$C$195</definedName>
    <definedName name="Centre_Universitaire_Mila">'Feuille Excel'!$C$196:$C$197</definedName>
    <definedName name="Centre_Universitaire_Naama">'Feuille Excel'!$C$198:$C$199</definedName>
    <definedName name="Centre_Universitaire_Relizane">'Feuille Excel'!$C$200:$C$204</definedName>
    <definedName name="Centre_Universitaire_Tipaza">'Feuille Excel'!$C$205:$C$209</definedName>
    <definedName name="Centre_Universitaire_Tissemssilt">'Feuille Excel'!$C$210:$C$211</definedName>
    <definedName name="classe_exp">'Feuille Excel'!$F$16698:$F$16699</definedName>
    <definedName name="classeA">Tableau12[ISSN]</definedName>
    <definedName name="Diplome">'Feuille Excel'!$E$2:$E$9</definedName>
    <definedName name="Domaine">'Feuille Excel'!$N$13:$N$38</definedName>
    <definedName name="Ecole_des_Hautes_Etudes_Commerciales">'Feuille Excel'!$C$212:$C$213</definedName>
    <definedName name="Ecole_National_des_Mines_Annaba">'Feuille Excel'!$C$214</definedName>
    <definedName name="Ecole_Nationale_Polytechnique">'Feuille Excel'!$C$215:$C$225</definedName>
    <definedName name="Ecole_Nationale_polytechnique_ENSET_Oran">'Feuille Excel'!$C$226:$C$234</definedName>
    <definedName name="Ecole_Nationale_Supérieure_Agronomie">'Feuille Excel'!$C$235:$C$245</definedName>
    <definedName name="Ecole_nationale_supérieure_de_journalisme_et_des_sciences_de_information">'Feuille Excel'!$C$246</definedName>
    <definedName name="Ecole_Nationale_Supérieure_des_Sciences_Commerciales_et_Finacieres_ESC">'Feuille Excel'!$C$247:$C$249</definedName>
    <definedName name="Ecole_Nationale_Supérieure_des_Sciences_de_la_Mer_et_de_Aménagement_du_Littoral">'Feuille Excel'!$C$250:$C$251</definedName>
    <definedName name="Ecole_Nationale_Supérieure_des_Travaux_Publics">'Feuille Excel'!$C$252</definedName>
    <definedName name="Ecole_Nationale_Supérieure_en_Informatique">'Feuille Excel'!$C$253:$C$254</definedName>
    <definedName name="Ecole_Nationale_Supérieure_en_Sciences_et_Technologie_du_Sport">'Feuille Excel'!$C$255:$C$257</definedName>
    <definedName name="Ecole_Nationale_Supérieure_en_Statistique_et_en_Economie_Appliquée">'Feuille Excel'!$C$258:$C$262</definedName>
    <definedName name="Ecole_Nationale_Supérieure_Hydraulique">'Feuille Excel'!$C$263:$C$264</definedName>
    <definedName name="Ecole_Nationale_Supérieure_Informatique_Sidi_Bel_Abbes">'Feuille Excel'!$C$265</definedName>
    <definedName name="Ecole_Nationale_Vétérinaire">'Feuille Excel'!$C$266:$C$268</definedName>
    <definedName name="Ecole_Normale_Superieure_de_Constantine">'Feuille Excel'!$C$269:$C$271</definedName>
    <definedName name="Ecole_Normale_Supérieure_de_Kouba">'Feuille Excel'!$C$272:$C$285</definedName>
    <definedName name="Ecole_Normale_Supérieure_de_Laghouat">'Feuille Excel'!$C$286</definedName>
    <definedName name="Ecole_Normale_Supérieure_des_Lettres_et_Sciences_Sociales_Bouzaréah">'Feuille Excel'!$C$287:$C$292</definedName>
    <definedName name="Ecole_Polytechnique_Architecteur_et_Urbanisme">'Feuille Excel'!$C$293:$C$295</definedName>
    <definedName name="Ecole_Préparatoire_en_Sciences_Economiques_Commerciales_et_de_Gestion">'Feuille Excel'!$C$296</definedName>
    <definedName name="Etab">'Feuille Excel'!$C$1624:$C$1776</definedName>
    <definedName name="etablissement">'Feuille Excel'!$E$190:$E$271</definedName>
    <definedName name="GD">'Feuille Excel'!$D$2:$D$9</definedName>
    <definedName name="Grade">'Feuille Excel'!$K$2:$K$16</definedName>
    <definedName name="Institut_de_Maritime_Bousmail">'Feuille Excel'!$C$297</definedName>
    <definedName name="Institut_National_de_la_Poste_et_des_TIC">'Feuille Excel'!$C$298</definedName>
    <definedName name="Institut_National_des_Télécommunications_et_des_Technologies_de_Information_et_de_la_Communication_Oran">'Feuille Excel'!$C$299</definedName>
    <definedName name="Institut_Pasteur_Algérie">'Feuille Excel'!$C$300:$C$301</definedName>
    <definedName name="ListeAA">'Feuille Excel'!$A$2094:$A$3895</definedName>
    <definedName name="listevide">'Feuille Excel'!$F$5</definedName>
    <definedName name="MD_SH">'Feuille Excel'!$J$13:$J$48</definedName>
    <definedName name="MD_SS">'Feuille Excel'!$G$13:$G$67</definedName>
    <definedName name="MD_ST">'Feuille Excel'!$D$13:$D$187</definedName>
    <definedName name="nbre_aff">'Feuille Excel'!$L$44:$L$55</definedName>
    <definedName name="obtention">'Feuille Excel'!$A$2014:$A$2091</definedName>
    <definedName name="revues">'Feuille Excel'!$A$11:$A$2011</definedName>
    <definedName name="Sexe">'Feuille Excel'!$F$2:$F$4</definedName>
    <definedName name="Stat_aff">'Feuille Excel'!$N$1:$N$3</definedName>
    <definedName name="statut">'Feuille Excel'!$H$2:$H$6</definedName>
    <definedName name="Université_20_Août_1955_de_Skikda">'Feuille Excel'!$C$302:$C$315</definedName>
    <definedName name="Université_8_mai_1945_de_Guelma">'Feuille Excel'!$C$316:$C$338</definedName>
    <definedName name="Université_Abdelhamid_Ibn_Badis_de_Mostaganem">'Feuille Excel'!$C$339:$C$380</definedName>
    <definedName name="Université_Abderrahmane_Mira_de_Béjaia">'Feuille Excel'!$C$381:$C$412</definedName>
    <definedName name="Université_Abou_Elkacem_Saad_Allah_Alger_2">'Feuille Excel'!$C$413:$C$446</definedName>
    <definedName name="Université_Aboubeker_Belkaid_de_Tlemcen">'Feuille Excel'!$C$447:$C$522</definedName>
    <definedName name="Université_Ahmed_Ben_Bella_Es_Senia_Oran_1">'Feuille Excel'!$C$523:$C$589</definedName>
    <definedName name="Université_Ahmed_Bougara_dit_Si_Mhamed_de_Boumerdès">'Feuille Excel'!$C$1600:$C$1621</definedName>
    <definedName name="Université_Ahmed_Draya_Adrar">'Feuille Excel'!$C$590:$C$596</definedName>
    <definedName name="Université_Akli_Mohand_Oulhadj_de_Bouira">'Feuille Excel'!$C$597:$C$608</definedName>
    <definedName name="Université_Alger_3">'Feuille Excel'!$C$609:$C$622</definedName>
    <definedName name="Université_Badji_Mokhtar_de_Annaba">'Feuille Excel'!$C$623:$C$718</definedName>
    <definedName name="Université_Batna_2">'Feuille Excel'!$C$719:$C$744</definedName>
    <definedName name="Université_Benyoucef_Benkhedda_Alger">'Feuille Excel'!$C$745:$C$770</definedName>
    <definedName name="Université_Chadli_Bendjedid_El_Tarf">'Feuille Excel'!$C$771:$C$778</definedName>
    <definedName name="Université_de_Abdelhamid_Mehri_de_Constantine_2">'Feuille Excel'!$C$779:$C$803</definedName>
    <definedName name="Université_de_Constantine_3">'Feuille Excel'!$C$804:$C$820</definedName>
    <definedName name="Université_de_Ghardaïa">'Feuille Excel'!$C$821:$C$825</definedName>
    <definedName name="Université_de_Khenchela">'Feuille Excel'!$C$826:$C$834</definedName>
    <definedName name="Université_des_Sciences_et_de_la_Technologie_Houari_Boumediène_USTHB">'Feuille Excel'!$C$837:$C$904</definedName>
    <definedName name="Université_des_Sciences_et_de_la_Technologie_Mohamed_Boudiaf_Oran">'Feuille Excel'!$C$905:$C$943</definedName>
    <definedName name="Université_des_Sciences_Islamiques_Emir_Abdelkader_de_Constantine">'Feuille Excel'!$C$944:$C$948</definedName>
    <definedName name="Université_El_Djilali_Bounaama_dit_Si_Mhamed_de_Khemis_Miliana">'Feuille Excel'!$C$949:$C$958</definedName>
    <definedName name="Université_El_Djilali_Liabès_de_Sidi_Bel_Abbès">'Feuille Excel'!$C$959:$C$1007</definedName>
    <definedName name="Université_El_Hadj_Lakhdar_de_Batna_1">'Feuille Excel'!$C$1008:$C$1043</definedName>
    <definedName name="Université_Ferhat_Abbes_de_Sétif_1">'Feuille Excel'!$C$1044:$C$1083</definedName>
    <definedName name="Université_Frères_Mentouri_de_Constantine_1">'Feuille Excel'!$C$1084:$C$1153</definedName>
    <definedName name="Université_Hassiba_Ben_Bouali_de_Chlef">'Feuille Excel'!$C$1154:$C$1179</definedName>
    <definedName name="Université_Ibn_Khaldoun_de_Tiaret">'Feuille Excel'!$C$1180:$C$1195</definedName>
    <definedName name="Université_Kasdi_Merbah_de_Ouargla">'Feuille Excel'!$C$1196:$C$1229</definedName>
    <definedName name="Université_Lamine_Debaghine_de_Sétif_2">'Feuille Excel'!$C$1230:$C$1241</definedName>
    <definedName name="Université_Larbi_Ben_Mhidi_de_Oum_El_Bouaghi">'Feuille Excel'!$C$1242:$C$1253</definedName>
    <definedName name="Université_Larbi_Tebessi_de_Tébessa">'Feuille Excel'!$C$1254:$C$1266</definedName>
    <definedName name="Université_Lounici_Ali_de_Blida_2">'Feuille Excel'!$C$1267:$C$1281</definedName>
    <definedName name="Université_Mohamed_Ben_Ahmed_Oran_2">'Feuille Excel'!$C$1282:$C$1323</definedName>
    <definedName name="Université_Mohamed_Boudiaf_de_Msila">'Feuille Excel'!$C$1324:$C$1351</definedName>
    <definedName name="Université_Mohamed_Cherif_Mesaadia_de_Souk_Ahras">'Feuille Excel'!$C$1352:$C$1364</definedName>
    <definedName name="Université_Mohamed_El_Bachir_El_Ibrahimi_de_Bordj_Bou_Arréridj">'Feuille Excel'!$C$1365:$C$1370</definedName>
    <definedName name="Université_Mohamed_Essedik_Ben_Yahia_de_Jijel">'Feuille Excel'!$C$1371:$C$1394</definedName>
    <definedName name="Université_Mohamed_Khider_de_Biskra">'Feuille Excel'!$C$1395:$C$1426</definedName>
    <definedName name="Université_Mohamed_Lakhdar_Ben_Amara_dit_Hamma_Lakhdar_El_Oued">'Feuille Excel'!$C$1427:$C$1434</definedName>
    <definedName name="Université_Mouloud_Maameri_de_Tizi_Ouzou">'Feuille Excel'!$C$1435:$C$1470</definedName>
    <definedName name="Université_Mustapha_Stambouli_de_Mascara">'Feuille Excel'!$C$1471:$C$1488</definedName>
    <definedName name="Université_Omar_Telidji_de_Laghouat">'Feuille Excel'!$C$1489:$C$1512</definedName>
    <definedName name="Université_Saad_Dahlab_de_Blida_1">'Feuille Excel'!$C$1513:$C$1540</definedName>
    <definedName name="Université_Tahar_Moulay_de_Saida">'Feuille Excel'!$C$1541:$C$1558</definedName>
    <definedName name="Université_Tahri_Mohamed_de_Béchar">'Feuille Excel'!$C$1559:$C$1574</definedName>
    <definedName name="Université_Yahia_Farès_de_Médéa">'Feuille Excel'!$C$1575:$C$1586</definedName>
    <definedName name="Université_Ziane_Achour_de_Djelfa">'Feuille Excel'!$C$1587:$C$1599</definedName>
    <definedName name="_xlnm.Print_Area" localSheetId="1">'1.Pré.Eq'!$A$1:$BI$144</definedName>
    <definedName name="_xlnm.Print_Area" localSheetId="2">'2.Eq.PS'!$B$1:$AS$246</definedName>
    <definedName name="_xlnm.Print_Area" localSheetId="3">'3.Eq.Ray'!$B$1:$AK$482</definedName>
    <definedName name="_xlnm.Print_Area" localSheetId="4">'4.Eq.Adéq'!$B$1:$AC$98</definedName>
    <definedName name="_xlnm.Print_Area" localSheetId="0">'Menu Prin.'!$B$1:$Q$51</definedName>
    <definedName name="_xlnm.Print_Area" localSheetId="7">revues!$E$1:$L$6488</definedName>
  </definedNames>
  <calcPr calcId="145621"/>
</workbook>
</file>

<file path=xl/calcChain.xml><?xml version="1.0" encoding="utf-8"?>
<calcChain xmlns="http://schemas.openxmlformats.org/spreadsheetml/2006/main">
  <c r="G9" i="7" l="1"/>
  <c r="G10" i="7"/>
  <c r="G18" i="7"/>
  <c r="G19" i="7"/>
  <c r="G28" i="7"/>
  <c r="G26" i="7" l="1"/>
  <c r="BE63" i="7"/>
  <c r="BE64" i="7"/>
  <c r="BE54" i="7"/>
  <c r="BE55" i="7"/>
  <c r="BE45" i="7"/>
  <c r="BE46" i="7"/>
  <c r="BE36" i="7"/>
  <c r="BE37" i="7"/>
  <c r="BE27" i="7"/>
  <c r="BE28" i="7"/>
  <c r="I9" i="7" l="1"/>
  <c r="I10" i="7"/>
  <c r="I8" i="7"/>
  <c r="I27" i="7"/>
  <c r="I28" i="7"/>
  <c r="I26" i="7"/>
  <c r="I18" i="7"/>
  <c r="I19" i="7"/>
  <c r="I17" i="7"/>
  <c r="G27" i="7" l="1"/>
  <c r="G17" i="7"/>
  <c r="G8" i="7"/>
  <c r="AG304" i="14" l="1"/>
  <c r="AG303" i="14"/>
  <c r="AG302" i="14"/>
  <c r="AG295" i="14"/>
  <c r="AG294" i="14"/>
  <c r="AG293" i="14"/>
  <c r="AG286" i="14"/>
  <c r="AG285" i="14"/>
  <c r="AG284" i="14"/>
  <c r="AG277" i="14"/>
  <c r="AG276" i="14"/>
  <c r="AG275" i="14"/>
  <c r="AG268" i="14"/>
  <c r="AG267" i="14"/>
  <c r="AG266" i="14"/>
  <c r="AG259" i="14"/>
  <c r="AG258" i="14"/>
  <c r="AG257" i="14"/>
  <c r="AG250" i="14"/>
  <c r="AG249" i="14"/>
  <c r="AG248" i="14"/>
  <c r="AG240" i="14"/>
  <c r="AG241" i="14"/>
  <c r="AG239" i="14"/>
  <c r="AL1" i="14"/>
  <c r="A1" i="14"/>
  <c r="F121" i="17"/>
  <c r="BE62" i="7" l="1"/>
  <c r="BE53" i="7"/>
  <c r="BE44" i="7"/>
  <c r="BE35" i="7"/>
  <c r="BE26" i="7"/>
  <c r="BE19" i="7"/>
  <c r="BE18" i="7"/>
  <c r="BE17" i="7"/>
  <c r="BE8" i="7"/>
  <c r="AF7" i="15" l="1"/>
  <c r="AF11" i="15"/>
  <c r="AO147" i="7"/>
  <c r="AO146" i="7"/>
  <c r="AO145" i="7"/>
  <c r="AO156" i="7"/>
  <c r="AO157" i="7"/>
  <c r="AO158" i="7"/>
  <c r="AO138" i="7"/>
  <c r="AO137" i="7"/>
  <c r="AO136" i="7"/>
  <c r="AO129" i="7"/>
  <c r="AO128" i="7"/>
  <c r="AO127" i="7"/>
  <c r="AO120" i="7"/>
  <c r="AO119" i="7"/>
  <c r="AO118" i="7"/>
  <c r="AO111" i="7"/>
  <c r="AO110" i="7"/>
  <c r="AO109" i="7"/>
  <c r="AO102" i="7"/>
  <c r="AO101" i="7"/>
  <c r="AO100" i="7"/>
  <c r="AO93" i="7"/>
  <c r="AO92" i="7"/>
  <c r="AO91" i="7"/>
  <c r="AO84" i="7"/>
  <c r="AO83" i="7"/>
  <c r="AO82" i="7"/>
  <c r="AO74" i="7"/>
  <c r="AO75" i="7"/>
  <c r="AO73" i="7"/>
  <c r="AO64" i="7"/>
  <c r="AO63" i="7"/>
  <c r="AO62" i="7"/>
  <c r="AO55" i="7"/>
  <c r="AO54" i="7"/>
  <c r="AO53" i="7"/>
  <c r="AO46" i="7"/>
  <c r="AO45" i="7"/>
  <c r="AO44" i="7"/>
  <c r="AO37" i="7"/>
  <c r="AO36" i="7"/>
  <c r="AO35" i="7"/>
  <c r="AO28" i="7"/>
  <c r="AO27" i="7"/>
  <c r="AO26" i="7"/>
  <c r="AO19" i="7"/>
  <c r="AO18" i="7"/>
  <c r="AO17" i="7"/>
  <c r="AO9" i="7"/>
  <c r="AO10" i="7"/>
  <c r="BC64" i="7"/>
  <c r="BB64" i="7"/>
  <c r="BC63" i="7"/>
  <c r="BB63" i="7"/>
  <c r="BC62" i="7"/>
  <c r="BB62" i="7"/>
  <c r="BC55" i="7"/>
  <c r="BB55" i="7"/>
  <c r="BC54" i="7"/>
  <c r="BB54" i="7"/>
  <c r="BD53" i="7"/>
  <c r="BC53" i="7"/>
  <c r="BB53" i="7"/>
  <c r="BD46" i="7"/>
  <c r="BC46" i="7"/>
  <c r="BB46" i="7"/>
  <c r="BC45" i="7"/>
  <c r="BB45" i="7"/>
  <c r="BD44" i="7"/>
  <c r="BC44" i="7"/>
  <c r="BB44" i="7"/>
  <c r="BD37" i="7"/>
  <c r="BC37" i="7"/>
  <c r="BB37" i="7"/>
  <c r="BC36" i="7"/>
  <c r="BB36" i="7"/>
  <c r="BD35" i="7"/>
  <c r="BC35" i="7"/>
  <c r="BB35" i="7"/>
  <c r="BC28" i="7"/>
  <c r="BB28" i="7"/>
  <c r="BC27" i="7"/>
  <c r="BB27" i="7"/>
  <c r="BD26" i="7"/>
  <c r="BC26" i="7"/>
  <c r="BB26" i="7"/>
  <c r="BC19" i="7"/>
  <c r="BB19" i="7"/>
  <c r="BC18" i="7"/>
  <c r="BB18" i="7"/>
  <c r="BC17" i="7"/>
  <c r="BB17" i="7"/>
  <c r="BB9" i="7"/>
  <c r="BC9" i="7"/>
  <c r="BE9" i="7"/>
  <c r="BB10" i="7"/>
  <c r="BC10" i="7"/>
  <c r="BE10" i="7"/>
  <c r="D27" i="25" l="1"/>
  <c r="D26" i="25"/>
  <c r="D25" i="25"/>
  <c r="D24" i="25"/>
  <c r="D23" i="25"/>
  <c r="D22" i="25"/>
  <c r="D21" i="25"/>
  <c r="D19" i="25"/>
  <c r="D18" i="25"/>
  <c r="D17" i="25"/>
  <c r="D16" i="25"/>
  <c r="D15" i="25"/>
  <c r="D14" i="25"/>
  <c r="D13" i="25"/>
  <c r="D12" i="25"/>
  <c r="D10" i="25"/>
  <c r="D9" i="25"/>
  <c r="D8" i="25"/>
  <c r="BB8" i="7" l="1"/>
  <c r="BC8" i="7" l="1"/>
  <c r="AW62" i="7" l="1"/>
  <c r="AW53" i="7"/>
  <c r="AW44" i="7"/>
  <c r="AW35" i="7"/>
  <c r="AW26" i="7"/>
  <c r="AW17" i="7"/>
  <c r="AX63" i="7"/>
  <c r="AX64" i="7" s="1"/>
  <c r="AX54" i="7"/>
  <c r="AX55" i="7" s="1"/>
  <c r="AX45" i="7"/>
  <c r="AW45" i="7" s="1"/>
  <c r="AX36" i="7"/>
  <c r="AW36" i="7" s="1"/>
  <c r="AX27" i="7"/>
  <c r="AX28" i="7" s="1"/>
  <c r="AX18" i="7"/>
  <c r="AW18" i="7" s="1"/>
  <c r="AW64" i="7" l="1"/>
  <c r="AW55" i="7"/>
  <c r="AW28" i="7"/>
  <c r="AW54" i="7"/>
  <c r="AW27" i="7"/>
  <c r="AW63" i="7"/>
  <c r="AX46" i="7"/>
  <c r="AX37" i="7"/>
  <c r="AX19" i="7"/>
  <c r="O34" i="25"/>
  <c r="O35" i="25" s="1"/>
  <c r="O33" i="25"/>
  <c r="AW46" i="7" l="1"/>
  <c r="AW37" i="7"/>
  <c r="AW19" i="7"/>
  <c r="B20" i="25"/>
  <c r="C20" i="25" s="1"/>
  <c r="B9" i="25"/>
  <c r="C9" i="25" s="1"/>
  <c r="B11" i="25"/>
  <c r="C11" i="25" s="1"/>
  <c r="B13" i="25"/>
  <c r="C13" i="25" s="1"/>
  <c r="B15" i="25"/>
  <c r="C15" i="25" s="1"/>
  <c r="B17" i="25"/>
  <c r="C17" i="25" s="1"/>
  <c r="B19" i="25"/>
  <c r="C19" i="25" s="1"/>
  <c r="B21" i="25"/>
  <c r="C21" i="25" s="1"/>
  <c r="B23" i="25"/>
  <c r="C23" i="25" s="1"/>
  <c r="B25" i="25"/>
  <c r="C25" i="25" s="1"/>
  <c r="B27" i="25"/>
  <c r="C27" i="25" s="1"/>
  <c r="B10" i="25"/>
  <c r="C10" i="25" s="1"/>
  <c r="B12" i="25"/>
  <c r="C12" i="25" s="1"/>
  <c r="B14" i="25"/>
  <c r="C14" i="25" s="1"/>
  <c r="B16" i="25"/>
  <c r="C16" i="25" s="1"/>
  <c r="B18" i="25"/>
  <c r="C18" i="25" s="1"/>
  <c r="B22" i="25"/>
  <c r="C22" i="25" s="1"/>
  <c r="B24" i="25"/>
  <c r="C24" i="25" s="1"/>
  <c r="B26" i="25"/>
  <c r="C26" i="25" s="1"/>
  <c r="B8" i="25"/>
  <c r="C8" i="25" s="1"/>
  <c r="AW8" i="7"/>
  <c r="AX9" i="7"/>
  <c r="AX10" i="7" s="1"/>
  <c r="D28" i="25" l="1"/>
  <c r="BD62" i="7" s="1"/>
  <c r="AW9" i="7"/>
  <c r="AW10" i="7"/>
  <c r="AV11" i="7"/>
  <c r="AV12" i="7"/>
  <c r="AV22" i="7"/>
  <c r="AV23" i="7"/>
  <c r="AV24" i="7"/>
  <c r="AV25" i="7"/>
  <c r="BD45" i="7" l="1"/>
  <c r="BD54" i="7"/>
  <c r="BD63" i="7"/>
  <c r="BD55" i="7"/>
  <c r="BD10" i="7"/>
  <c r="BD64" i="7"/>
  <c r="BD27" i="7"/>
  <c r="BD36" i="7"/>
  <c r="BD19" i="7"/>
  <c r="BD28" i="7"/>
  <c r="BD18" i="7"/>
  <c r="BD17" i="7"/>
  <c r="BD8" i="7"/>
  <c r="BD9" i="7"/>
  <c r="D7361" i="25"/>
  <c r="C7361" i="25"/>
  <c r="D7340" i="25"/>
  <c r="C7340" i="25"/>
  <c r="D7319" i="25"/>
  <c r="C7319" i="25"/>
  <c r="D7298" i="25"/>
  <c r="C7298" i="25"/>
  <c r="D7277" i="25"/>
  <c r="C7277" i="25"/>
  <c r="D7256" i="25"/>
  <c r="C7256" i="25"/>
  <c r="D7235" i="25"/>
  <c r="C7235" i="25"/>
  <c r="D7214" i="25"/>
  <c r="C7214" i="25"/>
  <c r="D7193" i="25"/>
  <c r="C7193" i="25"/>
  <c r="D7172" i="25"/>
  <c r="C7172" i="25"/>
  <c r="D7151" i="25"/>
  <c r="C7151" i="25"/>
  <c r="D7130" i="25"/>
  <c r="C7130" i="25"/>
  <c r="D7109" i="25"/>
  <c r="C7109" i="25"/>
  <c r="D7088" i="25"/>
  <c r="C7088" i="25"/>
  <c r="D7067" i="25"/>
  <c r="C7067" i="25"/>
  <c r="D7046" i="25"/>
  <c r="C7046" i="25"/>
  <c r="D7025" i="25"/>
  <c r="C7025" i="25"/>
  <c r="D7004" i="25"/>
  <c r="C7004" i="25"/>
  <c r="D6983" i="25"/>
  <c r="C6983" i="25"/>
  <c r="D6962" i="25"/>
  <c r="C6962" i="25"/>
  <c r="D6941" i="25"/>
  <c r="C6941" i="25"/>
  <c r="D6920" i="25"/>
  <c r="C6920" i="25"/>
  <c r="D6899" i="25"/>
  <c r="C6899" i="25"/>
  <c r="D6878" i="25"/>
  <c r="C6878" i="25"/>
  <c r="D6857" i="25"/>
  <c r="C6857" i="25"/>
  <c r="D6836" i="25"/>
  <c r="C6836" i="25"/>
  <c r="D6815" i="25"/>
  <c r="C6815" i="25"/>
  <c r="D6794" i="25"/>
  <c r="C6794" i="25"/>
  <c r="D6773" i="25"/>
  <c r="C6773" i="25"/>
  <c r="D6752" i="25"/>
  <c r="C6752" i="25"/>
  <c r="D6731" i="25"/>
  <c r="C6731" i="25"/>
  <c r="D6710" i="25"/>
  <c r="C6710" i="25"/>
  <c r="D6689" i="25"/>
  <c r="C6689" i="25"/>
  <c r="D6668" i="25"/>
  <c r="C6668" i="25"/>
  <c r="D6647" i="25"/>
  <c r="C6647" i="25"/>
  <c r="D6626" i="25"/>
  <c r="C6626" i="25"/>
  <c r="D6605" i="25"/>
  <c r="C6605" i="25"/>
  <c r="D6584" i="25"/>
  <c r="C6584" i="25"/>
  <c r="D6563" i="25"/>
  <c r="C6563" i="25"/>
  <c r="D6542" i="25"/>
  <c r="C6542" i="25"/>
  <c r="D6521" i="25"/>
  <c r="C6521" i="25"/>
  <c r="D6500" i="25"/>
  <c r="C6500" i="25"/>
  <c r="D6479" i="25"/>
  <c r="C6479" i="25"/>
  <c r="D6458" i="25"/>
  <c r="C6458" i="25"/>
  <c r="D6437" i="25"/>
  <c r="C6437" i="25"/>
  <c r="D6416" i="25"/>
  <c r="C6416" i="25"/>
  <c r="D6395" i="25"/>
  <c r="C6395" i="25"/>
  <c r="D6374" i="25"/>
  <c r="C6374" i="25"/>
  <c r="D6353" i="25"/>
  <c r="C6353" i="25"/>
  <c r="D6332" i="25"/>
  <c r="C6332" i="25"/>
  <c r="D6311" i="25"/>
  <c r="C6311" i="25"/>
  <c r="D6290" i="25"/>
  <c r="C6290" i="25"/>
  <c r="D6269" i="25"/>
  <c r="C6269" i="25"/>
  <c r="D6248" i="25"/>
  <c r="C6248" i="25"/>
  <c r="D6227" i="25"/>
  <c r="C6227" i="25"/>
  <c r="D6206" i="25"/>
  <c r="C6206" i="25"/>
  <c r="D6185" i="25"/>
  <c r="C6185" i="25"/>
  <c r="D6164" i="25"/>
  <c r="C6164" i="25"/>
  <c r="D6143" i="25"/>
  <c r="C6143" i="25"/>
  <c r="D6122" i="25"/>
  <c r="C6122" i="25"/>
  <c r="D6101" i="25"/>
  <c r="C6101" i="25"/>
  <c r="D6080" i="25"/>
  <c r="C6080" i="25"/>
  <c r="D6059" i="25"/>
  <c r="C6059" i="25"/>
  <c r="D6038" i="25"/>
  <c r="C6038" i="25"/>
  <c r="D6017" i="25"/>
  <c r="C6017" i="25"/>
  <c r="D5996" i="25"/>
  <c r="C5996" i="25"/>
  <c r="D5975" i="25"/>
  <c r="C5975" i="25"/>
  <c r="D5954" i="25"/>
  <c r="C5954" i="25"/>
  <c r="D5933" i="25"/>
  <c r="C5933" i="25"/>
  <c r="D5912" i="25"/>
  <c r="C5912" i="25"/>
  <c r="D5891" i="25"/>
  <c r="C5891" i="25"/>
  <c r="D5870" i="25"/>
  <c r="C5870" i="25"/>
  <c r="D5849" i="25"/>
  <c r="C5849" i="25"/>
  <c r="D5828" i="25"/>
  <c r="C5828" i="25"/>
  <c r="D5807" i="25"/>
  <c r="C5807" i="25"/>
  <c r="D5786" i="25"/>
  <c r="C5786" i="25"/>
  <c r="D5765" i="25"/>
  <c r="C5765" i="25"/>
  <c r="D5744" i="25"/>
  <c r="C5744" i="25"/>
  <c r="D5723" i="25"/>
  <c r="C5723" i="25"/>
  <c r="D5702" i="25"/>
  <c r="C5702" i="25"/>
  <c r="D5681" i="25"/>
  <c r="C5681" i="25"/>
  <c r="D5660" i="25"/>
  <c r="C5660" i="25"/>
  <c r="D5639" i="25"/>
  <c r="C5639" i="25"/>
  <c r="D5618" i="25"/>
  <c r="C5618" i="25"/>
  <c r="D5597" i="25"/>
  <c r="C5597" i="25"/>
  <c r="D5576" i="25"/>
  <c r="C5576" i="25"/>
  <c r="D5555" i="25"/>
  <c r="C5555" i="25"/>
  <c r="D5534" i="25"/>
  <c r="C5534" i="25"/>
  <c r="D5513" i="25"/>
  <c r="C5513" i="25"/>
  <c r="D5492" i="25"/>
  <c r="C5492" i="25"/>
  <c r="D5471" i="25"/>
  <c r="C5471" i="25"/>
  <c r="D5450" i="25"/>
  <c r="C5450" i="25"/>
  <c r="D5429" i="25"/>
  <c r="C5429" i="25"/>
  <c r="D5408" i="25"/>
  <c r="C5408" i="25"/>
  <c r="D5387" i="25"/>
  <c r="C5387" i="25"/>
  <c r="D5366" i="25"/>
  <c r="C5366" i="25"/>
  <c r="D5345" i="25"/>
  <c r="C5345" i="25"/>
  <c r="D5324" i="25"/>
  <c r="C5324" i="25"/>
  <c r="D5303" i="25"/>
  <c r="C5303" i="25"/>
  <c r="D5282" i="25"/>
  <c r="C5282" i="25"/>
  <c r="D5261" i="25"/>
  <c r="C5261" i="25"/>
  <c r="D5240" i="25"/>
  <c r="C5240" i="25"/>
  <c r="D5219" i="25"/>
  <c r="C5219" i="25"/>
  <c r="D5198" i="25"/>
  <c r="C5198" i="25"/>
  <c r="D5177" i="25"/>
  <c r="C5177" i="25"/>
  <c r="D5156" i="25"/>
  <c r="C5156" i="25"/>
  <c r="D5135" i="25"/>
  <c r="C5135" i="25"/>
  <c r="D5114" i="25"/>
  <c r="C5114" i="25"/>
  <c r="D5093" i="25"/>
  <c r="C5093" i="25"/>
  <c r="D5072" i="25"/>
  <c r="C5072" i="25"/>
  <c r="D5051" i="25"/>
  <c r="C5051" i="25"/>
  <c r="D5030" i="25"/>
  <c r="C5030" i="25"/>
  <c r="D5009" i="25"/>
  <c r="C5009" i="25"/>
  <c r="D4988" i="25"/>
  <c r="C4988" i="25"/>
  <c r="D4967" i="25"/>
  <c r="C4967" i="25"/>
  <c r="D4946" i="25"/>
  <c r="C4946" i="25"/>
  <c r="D4925" i="25"/>
  <c r="C4925" i="25"/>
  <c r="D4904" i="25"/>
  <c r="C4904" i="25"/>
  <c r="D4883" i="25"/>
  <c r="C4883" i="25"/>
  <c r="D4862" i="25"/>
  <c r="C4862" i="25"/>
  <c r="D4841" i="25"/>
  <c r="C4841" i="25"/>
  <c r="D4820" i="25"/>
  <c r="C4820" i="25"/>
  <c r="D4799" i="25"/>
  <c r="C4799" i="25"/>
  <c r="D4778" i="25"/>
  <c r="C4778" i="25"/>
  <c r="D4757" i="25"/>
  <c r="C4757" i="25"/>
  <c r="D4736" i="25"/>
  <c r="C4736" i="25"/>
  <c r="D4715" i="25"/>
  <c r="C4715" i="25"/>
  <c r="D4694" i="25"/>
  <c r="C4694" i="25"/>
  <c r="D4673" i="25"/>
  <c r="C4673" i="25"/>
  <c r="D4652" i="25"/>
  <c r="C4652" i="25"/>
  <c r="D4631" i="25"/>
  <c r="C4631" i="25"/>
  <c r="D4610" i="25"/>
  <c r="C4610" i="25"/>
  <c r="D4589" i="25"/>
  <c r="C4589" i="25"/>
  <c r="D4568" i="25"/>
  <c r="C4568" i="25"/>
  <c r="D4547" i="25"/>
  <c r="C4547" i="25"/>
  <c r="D4526" i="25"/>
  <c r="C4526" i="25"/>
  <c r="D4505" i="25"/>
  <c r="C4505" i="25"/>
  <c r="D4484" i="25"/>
  <c r="C4484" i="25"/>
  <c r="D4463" i="25"/>
  <c r="C4463" i="25"/>
  <c r="D4442" i="25"/>
  <c r="C4442" i="25"/>
  <c r="D4421" i="25"/>
  <c r="C4421" i="25"/>
  <c r="D4400" i="25"/>
  <c r="C4400" i="25"/>
  <c r="D4379" i="25"/>
  <c r="C4379" i="25"/>
  <c r="D4358" i="25"/>
  <c r="C4358" i="25"/>
  <c r="D4337" i="25"/>
  <c r="C4337" i="25"/>
  <c r="D4316" i="25"/>
  <c r="C4316" i="25"/>
  <c r="D4295" i="25"/>
  <c r="C4295" i="25"/>
  <c r="D4274" i="25"/>
  <c r="C4274" i="25"/>
  <c r="D4253" i="25"/>
  <c r="C4253" i="25"/>
  <c r="D4232" i="25"/>
  <c r="C4232" i="25"/>
  <c r="D4211" i="25"/>
  <c r="C4211" i="25"/>
  <c r="D4190" i="25"/>
  <c r="C4190" i="25"/>
  <c r="D4169" i="25"/>
  <c r="C4169" i="25"/>
  <c r="D4148" i="25"/>
  <c r="C4148" i="25"/>
  <c r="D4127" i="25"/>
  <c r="C4127" i="25"/>
  <c r="D4106" i="25"/>
  <c r="C4106" i="25"/>
  <c r="D4085" i="25"/>
  <c r="C4085" i="25"/>
  <c r="D4064" i="25"/>
  <c r="C4064" i="25"/>
  <c r="D4043" i="25"/>
  <c r="C4043" i="25"/>
  <c r="D4022" i="25"/>
  <c r="C4022" i="25"/>
  <c r="D4001" i="25"/>
  <c r="C4001" i="25"/>
  <c r="D3980" i="25"/>
  <c r="C3980" i="25"/>
  <c r="D3959" i="25"/>
  <c r="C3959" i="25"/>
  <c r="D3938" i="25"/>
  <c r="C3938" i="25"/>
  <c r="D3917" i="25"/>
  <c r="C3917" i="25"/>
  <c r="D3896" i="25"/>
  <c r="C3896" i="25"/>
  <c r="D3875" i="25"/>
  <c r="C3875" i="25"/>
  <c r="D3854" i="25"/>
  <c r="C3854" i="25"/>
  <c r="D3833" i="25"/>
  <c r="C3833" i="25"/>
  <c r="D3812" i="25"/>
  <c r="C3812" i="25"/>
  <c r="D3791" i="25"/>
  <c r="C3791" i="25"/>
  <c r="D3770" i="25"/>
  <c r="C3770" i="25"/>
  <c r="D3749" i="25"/>
  <c r="C3749" i="25"/>
  <c r="D3728" i="25"/>
  <c r="C3728" i="25"/>
  <c r="D3707" i="25"/>
  <c r="C3707" i="25"/>
  <c r="D3686" i="25"/>
  <c r="C3686" i="25"/>
  <c r="D3665" i="25"/>
  <c r="C3665" i="25"/>
  <c r="D3644" i="25"/>
  <c r="C3644" i="25"/>
  <c r="D3623" i="25"/>
  <c r="C3623" i="25"/>
  <c r="D3602" i="25"/>
  <c r="C3602" i="25"/>
  <c r="D3581" i="25"/>
  <c r="C3581" i="25"/>
  <c r="D3560" i="25"/>
  <c r="C3560" i="25"/>
  <c r="D3539" i="25"/>
  <c r="C3539" i="25"/>
  <c r="D3518" i="25"/>
  <c r="C3518" i="25"/>
  <c r="D3497" i="25"/>
  <c r="C3497" i="25"/>
  <c r="D3476" i="25"/>
  <c r="C3476" i="25"/>
  <c r="D3455" i="25"/>
  <c r="C3455" i="25"/>
  <c r="D3434" i="25"/>
  <c r="C3434" i="25"/>
  <c r="D3413" i="25"/>
  <c r="C3413" i="25"/>
  <c r="D3392" i="25"/>
  <c r="C3392" i="25"/>
  <c r="D3371" i="25"/>
  <c r="C3371" i="25"/>
  <c r="D3350" i="25"/>
  <c r="C3350" i="25"/>
  <c r="D3329" i="25"/>
  <c r="C3329" i="25"/>
  <c r="D3308" i="25"/>
  <c r="C3308" i="25"/>
  <c r="D3287" i="25"/>
  <c r="C3287" i="25"/>
  <c r="D3266" i="25"/>
  <c r="C3266" i="25"/>
  <c r="D3245" i="25"/>
  <c r="C3245" i="25"/>
  <c r="D3224" i="25"/>
  <c r="C3224" i="25"/>
  <c r="D3203" i="25"/>
  <c r="C3203" i="25"/>
  <c r="D3182" i="25"/>
  <c r="C3182" i="25"/>
  <c r="D3161" i="25"/>
  <c r="C3161" i="25"/>
  <c r="D3140" i="25"/>
  <c r="C3140" i="25"/>
  <c r="D3119" i="25"/>
  <c r="C3119" i="25"/>
  <c r="D3098" i="25"/>
  <c r="C3098" i="25"/>
  <c r="D3077" i="25"/>
  <c r="C3077" i="25"/>
  <c r="D3056" i="25"/>
  <c r="C3056" i="25"/>
  <c r="D3035" i="25"/>
  <c r="C3035" i="25"/>
  <c r="D3014" i="25"/>
  <c r="C3014" i="25"/>
  <c r="D2993" i="25"/>
  <c r="C2993" i="25"/>
  <c r="D2972" i="25"/>
  <c r="C2972" i="25"/>
  <c r="D2951" i="25"/>
  <c r="C2951" i="25"/>
  <c r="D2930" i="25"/>
  <c r="C2930" i="25"/>
  <c r="D2909" i="25"/>
  <c r="C2909" i="25"/>
  <c r="D2888" i="25"/>
  <c r="C2888" i="25"/>
  <c r="D2867" i="25"/>
  <c r="C2867" i="25"/>
  <c r="D2846" i="25"/>
  <c r="C2846" i="25"/>
  <c r="D2825" i="25"/>
  <c r="C2825" i="25"/>
  <c r="D2804" i="25"/>
  <c r="C2804" i="25"/>
  <c r="D2783" i="25"/>
  <c r="C2783" i="25"/>
  <c r="D2762" i="25"/>
  <c r="C2762" i="25"/>
  <c r="D2741" i="25"/>
  <c r="C2741" i="25"/>
  <c r="D2720" i="25"/>
  <c r="C2720" i="25"/>
  <c r="D2699" i="25"/>
  <c r="C2699" i="25"/>
  <c r="D2678" i="25"/>
  <c r="C2678" i="25"/>
  <c r="D2657" i="25"/>
  <c r="C2657" i="25"/>
  <c r="D2636" i="25"/>
  <c r="C2636" i="25"/>
  <c r="D2615" i="25"/>
  <c r="C2615" i="25"/>
  <c r="D2594" i="25"/>
  <c r="C2594" i="25"/>
  <c r="D2573" i="25"/>
  <c r="C2573" i="25"/>
  <c r="D2552" i="25"/>
  <c r="C2552" i="25"/>
  <c r="D2531" i="25"/>
  <c r="C2531" i="25"/>
  <c r="D2510" i="25"/>
  <c r="C2510" i="25"/>
  <c r="D2489" i="25"/>
  <c r="C2489" i="25"/>
  <c r="D2468" i="25"/>
  <c r="C2468" i="25"/>
  <c r="D2447" i="25"/>
  <c r="C2447" i="25"/>
  <c r="D2426" i="25"/>
  <c r="C2426" i="25"/>
  <c r="D2405" i="25"/>
  <c r="C2405" i="25"/>
  <c r="D2384" i="25"/>
  <c r="C2384" i="25"/>
  <c r="D2363" i="25"/>
  <c r="C2363" i="25"/>
  <c r="D2342" i="25"/>
  <c r="C2342" i="25"/>
  <c r="D2321" i="25"/>
  <c r="C2321" i="25"/>
  <c r="D2300" i="25"/>
  <c r="C2300" i="25"/>
  <c r="D2279" i="25"/>
  <c r="C2279" i="25"/>
  <c r="D2258" i="25"/>
  <c r="C2258" i="25"/>
  <c r="D2237" i="25"/>
  <c r="C2237" i="25"/>
  <c r="D2216" i="25"/>
  <c r="C2216" i="25"/>
  <c r="D2195" i="25"/>
  <c r="C2195" i="25"/>
  <c r="D2174" i="25"/>
  <c r="C2174" i="25"/>
  <c r="D2153" i="25"/>
  <c r="C2153" i="25"/>
  <c r="D2132" i="25"/>
  <c r="C2132" i="25"/>
  <c r="D2111" i="25"/>
  <c r="C2111" i="25"/>
  <c r="D2090" i="25"/>
  <c r="C2090" i="25"/>
  <c r="D2069" i="25"/>
  <c r="C2069" i="25"/>
  <c r="D2048" i="25"/>
  <c r="C2048" i="25"/>
  <c r="D2027" i="25"/>
  <c r="C2027" i="25"/>
  <c r="D2006" i="25"/>
  <c r="C2006" i="25"/>
  <c r="D1985" i="25"/>
  <c r="C1985" i="25"/>
  <c r="D1964" i="25"/>
  <c r="C1964" i="25"/>
  <c r="D1943" i="25"/>
  <c r="C1943" i="25"/>
  <c r="D1922" i="25"/>
  <c r="C1922" i="25"/>
  <c r="D1901" i="25"/>
  <c r="C1901" i="25"/>
  <c r="D1880" i="25"/>
  <c r="C1880" i="25"/>
  <c r="D1859" i="25"/>
  <c r="C1859" i="25"/>
  <c r="D1838" i="25"/>
  <c r="C1838" i="25"/>
  <c r="D1817" i="25"/>
  <c r="C1817" i="25"/>
  <c r="D1796" i="25"/>
  <c r="C1796" i="25"/>
  <c r="D1775" i="25"/>
  <c r="C1775" i="25"/>
  <c r="D1754" i="25"/>
  <c r="C1754" i="25"/>
  <c r="D1733" i="25"/>
  <c r="C1733" i="25"/>
  <c r="D1712" i="25"/>
  <c r="C1712" i="25"/>
  <c r="D1691" i="25"/>
  <c r="C1691" i="25"/>
  <c r="D1670" i="25"/>
  <c r="C1670" i="25"/>
  <c r="D1649" i="25"/>
  <c r="C1649" i="25"/>
  <c r="D1628" i="25"/>
  <c r="C1628" i="25"/>
  <c r="D1607" i="25"/>
  <c r="C1607" i="25"/>
  <c r="D1586" i="25"/>
  <c r="C1586" i="25"/>
  <c r="D1565" i="25"/>
  <c r="C1565" i="25"/>
  <c r="D1544" i="25"/>
  <c r="C1544" i="25"/>
  <c r="D1523" i="25"/>
  <c r="C1523" i="25"/>
  <c r="D1502" i="25"/>
  <c r="C1502" i="25"/>
  <c r="D1481" i="25"/>
  <c r="C1481" i="25"/>
  <c r="D1460" i="25"/>
  <c r="C1460" i="25"/>
  <c r="D1439" i="25"/>
  <c r="C1439" i="25"/>
  <c r="D1418" i="25"/>
  <c r="C1418" i="25"/>
  <c r="D1397" i="25"/>
  <c r="C1397" i="25"/>
  <c r="D1376" i="25"/>
  <c r="C1376" i="25"/>
  <c r="D1355" i="25"/>
  <c r="C1355" i="25"/>
  <c r="D1334" i="25"/>
  <c r="C1334" i="25"/>
  <c r="D1313" i="25"/>
  <c r="C1313" i="25"/>
  <c r="D1292" i="25"/>
  <c r="C1292" i="25"/>
  <c r="D1271" i="25"/>
  <c r="C1271" i="25"/>
  <c r="D1250" i="25"/>
  <c r="C1250" i="25"/>
  <c r="D1229" i="25"/>
  <c r="C1229" i="25"/>
  <c r="D1208" i="25"/>
  <c r="C1208" i="25"/>
  <c r="D1187" i="25"/>
  <c r="C1187" i="25"/>
  <c r="D1166" i="25"/>
  <c r="C1166" i="25"/>
  <c r="D1145" i="25"/>
  <c r="C1145" i="25"/>
  <c r="D1124" i="25"/>
  <c r="C1124" i="25"/>
  <c r="D1103" i="25"/>
  <c r="C1103" i="25"/>
  <c r="D1082" i="25"/>
  <c r="C1082" i="25"/>
  <c r="D1061" i="25"/>
  <c r="C1061" i="25"/>
  <c r="D1040" i="25"/>
  <c r="C1040" i="25"/>
  <c r="D1019" i="25"/>
  <c r="C1019" i="25"/>
  <c r="D998" i="25"/>
  <c r="C998" i="25"/>
  <c r="D977" i="25"/>
  <c r="C977" i="25"/>
  <c r="D956" i="25"/>
  <c r="C956" i="25"/>
  <c r="D935" i="25"/>
  <c r="C935" i="25"/>
  <c r="D914" i="25"/>
  <c r="C914" i="25"/>
  <c r="D893" i="25"/>
  <c r="C893" i="25"/>
  <c r="D872" i="25"/>
  <c r="C872" i="25"/>
  <c r="D851" i="25"/>
  <c r="C851" i="25"/>
  <c r="D830" i="25"/>
  <c r="C830" i="25"/>
  <c r="D809" i="25"/>
  <c r="C809" i="25"/>
  <c r="D788" i="25"/>
  <c r="C788" i="25"/>
  <c r="D767" i="25"/>
  <c r="C767" i="25"/>
  <c r="D746" i="25"/>
  <c r="C746" i="25"/>
  <c r="D725" i="25"/>
  <c r="C725" i="25"/>
  <c r="D704" i="25"/>
  <c r="C704" i="25"/>
  <c r="D683" i="25"/>
  <c r="C683" i="25"/>
  <c r="D662" i="25"/>
  <c r="C662" i="25"/>
  <c r="D641" i="25"/>
  <c r="C641" i="25"/>
  <c r="D620" i="25"/>
  <c r="C620" i="25"/>
  <c r="D599" i="25"/>
  <c r="C599" i="25"/>
  <c r="D578" i="25"/>
  <c r="C578" i="25"/>
  <c r="D557" i="25"/>
  <c r="C557" i="25"/>
  <c r="D536" i="25"/>
  <c r="C536" i="25"/>
  <c r="D515" i="25"/>
  <c r="C515" i="25"/>
  <c r="D494" i="25"/>
  <c r="C494" i="25"/>
  <c r="D473" i="25"/>
  <c r="C473" i="25"/>
  <c r="D452" i="25"/>
  <c r="C452" i="25"/>
  <c r="D431" i="25"/>
  <c r="C431" i="25"/>
  <c r="D410" i="25"/>
  <c r="C410" i="25"/>
  <c r="D389" i="25"/>
  <c r="C389" i="25"/>
  <c r="D368" i="25"/>
  <c r="C368" i="25"/>
  <c r="D347" i="25"/>
  <c r="C347" i="25"/>
  <c r="D326" i="25"/>
  <c r="C326" i="25"/>
  <c r="D305" i="25"/>
  <c r="C305" i="25"/>
  <c r="D284" i="25"/>
  <c r="C284" i="25"/>
  <c r="D263" i="25"/>
  <c r="C263" i="25"/>
  <c r="D242" i="25"/>
  <c r="C242" i="25"/>
  <c r="D221" i="25"/>
  <c r="C221" i="25"/>
  <c r="D200" i="25"/>
  <c r="C200" i="25"/>
  <c r="D179" i="25"/>
  <c r="C179" i="25"/>
  <c r="D158" i="25"/>
  <c r="C158" i="25"/>
  <c r="D137" i="25"/>
  <c r="C137" i="25"/>
  <c r="D116" i="25" l="1"/>
  <c r="C116" i="25"/>
  <c r="D95" i="25"/>
  <c r="C95" i="25"/>
  <c r="D74" i="25"/>
  <c r="C74" i="25"/>
  <c r="D53" i="25"/>
  <c r="C53" i="25"/>
  <c r="D32" i="25"/>
  <c r="O32" i="25" s="1"/>
  <c r="C32" i="25"/>
  <c r="P32" i="25" s="1"/>
  <c r="AW5" i="7" l="1"/>
  <c r="F122" i="17" l="1"/>
  <c r="F123" i="17"/>
  <c r="F124" i="17"/>
  <c r="F125" i="17"/>
  <c r="AM11" i="14" l="1"/>
  <c r="AM12" i="14"/>
  <c r="AM13" i="14"/>
  <c r="AM14" i="14"/>
  <c r="AM15" i="14"/>
  <c r="AM16" i="14"/>
  <c r="AM20" i="14"/>
  <c r="AM21" i="14"/>
  <c r="AM22" i="14"/>
  <c r="AM23" i="14"/>
  <c r="AM24" i="14"/>
  <c r="AM25" i="14"/>
  <c r="AM29" i="14"/>
  <c r="AM30" i="14"/>
  <c r="AM31" i="14"/>
  <c r="AM32" i="14"/>
  <c r="AM33" i="14"/>
  <c r="AM34" i="14"/>
  <c r="AM38" i="14"/>
  <c r="AM39" i="14"/>
  <c r="AM40" i="14"/>
  <c r="AM41" i="14"/>
  <c r="AM42" i="14"/>
  <c r="AM43" i="14"/>
  <c r="AM47" i="14"/>
  <c r="AM48" i="14"/>
  <c r="AM49" i="14"/>
  <c r="AM50" i="14"/>
  <c r="AM51" i="14"/>
  <c r="AM52" i="14"/>
  <c r="AM56" i="14"/>
  <c r="AM57" i="14"/>
  <c r="AM58" i="14"/>
  <c r="AM59" i="14"/>
  <c r="AM60" i="14"/>
  <c r="AM61" i="14"/>
  <c r="AM65" i="14"/>
  <c r="AM66" i="14"/>
  <c r="AM67" i="14"/>
  <c r="AM68" i="14"/>
  <c r="AM69" i="14"/>
  <c r="AM70" i="14"/>
  <c r="AM74" i="14"/>
  <c r="AM75" i="14"/>
  <c r="AM76" i="14"/>
  <c r="AM77" i="14"/>
  <c r="AM78" i="14"/>
  <c r="AM79" i="14"/>
  <c r="AM83" i="14"/>
  <c r="AM84" i="14"/>
  <c r="AM85" i="14"/>
  <c r="AM86" i="14"/>
  <c r="AM87" i="14"/>
  <c r="AM88" i="14"/>
  <c r="AM89" i="14"/>
  <c r="AM90" i="14"/>
  <c r="AM94" i="14"/>
  <c r="AM95" i="14"/>
  <c r="AM96" i="14"/>
  <c r="AM97" i="14"/>
  <c r="AM98" i="14"/>
  <c r="AM99" i="14"/>
  <c r="AM103" i="14"/>
  <c r="AM104" i="14"/>
  <c r="AM105" i="14"/>
  <c r="AM106" i="14"/>
  <c r="AM107" i="14"/>
  <c r="AM108" i="14"/>
  <c r="AM112" i="14"/>
  <c r="AM113" i="14"/>
  <c r="AM114" i="14"/>
  <c r="AM115" i="14"/>
  <c r="AM116" i="14"/>
  <c r="AM117" i="14"/>
  <c r="AM121" i="14"/>
  <c r="AM122" i="14"/>
  <c r="AM123" i="14"/>
  <c r="AM124" i="14"/>
  <c r="AM125" i="14"/>
  <c r="AM126" i="14"/>
  <c r="AM130" i="14"/>
  <c r="AM131" i="14"/>
  <c r="AM132" i="14"/>
  <c r="AM133" i="14"/>
  <c r="AM134" i="14"/>
  <c r="AM135" i="14"/>
  <c r="AM139" i="14"/>
  <c r="AM140" i="14"/>
  <c r="AM141" i="14"/>
  <c r="AM142" i="14"/>
  <c r="AM143" i="14"/>
  <c r="AM144" i="14"/>
  <c r="AM148" i="14"/>
  <c r="AM149" i="14"/>
  <c r="AM150" i="14"/>
  <c r="AM151" i="14"/>
  <c r="AM152" i="14"/>
  <c r="AM153" i="14"/>
  <c r="AM157" i="14"/>
  <c r="AM158" i="14"/>
  <c r="AM159" i="14"/>
  <c r="AM160" i="14"/>
  <c r="AM161" i="14"/>
  <c r="AM162" i="14"/>
  <c r="AM166" i="14"/>
  <c r="AM167" i="14"/>
  <c r="AM168" i="14"/>
  <c r="AM169" i="14"/>
  <c r="AM170" i="14"/>
  <c r="AM171" i="14"/>
  <c r="AM175" i="14"/>
  <c r="AM176" i="14"/>
  <c r="AM177" i="14"/>
  <c r="AM178" i="14"/>
  <c r="AM179" i="14"/>
  <c r="AM180" i="14"/>
  <c r="AM184" i="14"/>
  <c r="AM185" i="14"/>
  <c r="AM186" i="14"/>
  <c r="AM187" i="14"/>
  <c r="AM188" i="14"/>
  <c r="AM189" i="14"/>
  <c r="AM190" i="14"/>
  <c r="AM191" i="14"/>
  <c r="AM195" i="14"/>
  <c r="AM196" i="14"/>
  <c r="AM197" i="14"/>
  <c r="AM198" i="14"/>
  <c r="AM199" i="14"/>
  <c r="AM200" i="14"/>
  <c r="AM204" i="14"/>
  <c r="AM205" i="14"/>
  <c r="AM206" i="14"/>
  <c r="AM207" i="14"/>
  <c r="AM208" i="14"/>
  <c r="AM209" i="14"/>
  <c r="AM213" i="14"/>
  <c r="AM214" i="14"/>
  <c r="AM215" i="14"/>
  <c r="AM216" i="14"/>
  <c r="AM217" i="14"/>
  <c r="AM218" i="14"/>
  <c r="AM222" i="14"/>
  <c r="AM223" i="14"/>
  <c r="AM224" i="14"/>
  <c r="AM225" i="14"/>
  <c r="AM226" i="14"/>
  <c r="AM227" i="14"/>
  <c r="AM231" i="14"/>
  <c r="AM232" i="14"/>
  <c r="AM233" i="14"/>
  <c r="AM234" i="14"/>
  <c r="AM235" i="14"/>
  <c r="AM236" i="14"/>
  <c r="AM237" i="14"/>
  <c r="AM238" i="14"/>
  <c r="AM242" i="14"/>
  <c r="AM243" i="14"/>
  <c r="AM244" i="14"/>
  <c r="AM245" i="14"/>
  <c r="AM246" i="14"/>
  <c r="AM247" i="14"/>
  <c r="AM251" i="14"/>
  <c r="AM252" i="14"/>
  <c r="AM253" i="14"/>
  <c r="AM254" i="14"/>
  <c r="AM255" i="14"/>
  <c r="AM256" i="14"/>
  <c r="AM260" i="14"/>
  <c r="AM261" i="14"/>
  <c r="AM262" i="14"/>
  <c r="AM263" i="14"/>
  <c r="AM264" i="14"/>
  <c r="AM265" i="14"/>
  <c r="AM269" i="14"/>
  <c r="AM270" i="14"/>
  <c r="AM271" i="14"/>
  <c r="AM272" i="14"/>
  <c r="AM273" i="14"/>
  <c r="AM274" i="14"/>
  <c r="AM278" i="14"/>
  <c r="AM279" i="14"/>
  <c r="AM280" i="14"/>
  <c r="AM281" i="14"/>
  <c r="AM282" i="14"/>
  <c r="AM283" i="14"/>
  <c r="AM287" i="14"/>
  <c r="AM288" i="14"/>
  <c r="AM289" i="14"/>
  <c r="AM290" i="14"/>
  <c r="AM291" i="14"/>
  <c r="AM292" i="14"/>
  <c r="AM296" i="14"/>
  <c r="AM297" i="14"/>
  <c r="AM298" i="14"/>
  <c r="AM299" i="14"/>
  <c r="AM300" i="14"/>
  <c r="AM301" i="14"/>
  <c r="AM305" i="14"/>
  <c r="AM306" i="14"/>
  <c r="AM307" i="14"/>
  <c r="AM308" i="14"/>
  <c r="AM309" i="14"/>
  <c r="AM310" i="14"/>
  <c r="AM311" i="14"/>
  <c r="AM312" i="14"/>
  <c r="AM316" i="14"/>
  <c r="AM317" i="14"/>
  <c r="AM318" i="14"/>
  <c r="AM319" i="14"/>
  <c r="AM320" i="14"/>
  <c r="AM321" i="14"/>
  <c r="AM325" i="14"/>
  <c r="AM326" i="14"/>
  <c r="AM327" i="14"/>
  <c r="AM328" i="14"/>
  <c r="AM329" i="14"/>
  <c r="AM330" i="14"/>
  <c r="AM334" i="14"/>
  <c r="AM335" i="14"/>
  <c r="AM336" i="14"/>
  <c r="AM337" i="14"/>
  <c r="AM338" i="14"/>
  <c r="AM339" i="14"/>
  <c r="AM343" i="14"/>
  <c r="AM344" i="14"/>
  <c r="AM345" i="14"/>
  <c r="AM346" i="14"/>
  <c r="AM347" i="14"/>
  <c r="AM348" i="14"/>
  <c r="AM352" i="14"/>
  <c r="AM353" i="14"/>
  <c r="AM354" i="14"/>
  <c r="AM355" i="14"/>
  <c r="AM356" i="14"/>
  <c r="AM357" i="14"/>
  <c r="AM361" i="14"/>
  <c r="AM362" i="14"/>
  <c r="AM363" i="14"/>
  <c r="AM364" i="14"/>
  <c r="AM365" i="14"/>
  <c r="AM366" i="14"/>
  <c r="AM367" i="14"/>
  <c r="AM368" i="14"/>
  <c r="AM372" i="14"/>
  <c r="AM373" i="14"/>
  <c r="AM374" i="14"/>
  <c r="AM375" i="14"/>
  <c r="AM376" i="14"/>
  <c r="AM377" i="14"/>
  <c r="AM381" i="14"/>
  <c r="AM382" i="14"/>
  <c r="AM383" i="14"/>
  <c r="AM384" i="14"/>
  <c r="AM385" i="14"/>
  <c r="AM386" i="14"/>
  <c r="AM390" i="14"/>
  <c r="AM391" i="14"/>
  <c r="AM392" i="14"/>
  <c r="AM393" i="14"/>
  <c r="AM394" i="14"/>
  <c r="AM395" i="14"/>
  <c r="AM399" i="14"/>
  <c r="AM400" i="14"/>
  <c r="AM401" i="14"/>
  <c r="AM402" i="14"/>
  <c r="AM403" i="14"/>
  <c r="AM404" i="14"/>
  <c r="AM405" i="14"/>
  <c r="AM406" i="14"/>
  <c r="AM410" i="14"/>
  <c r="AM411" i="14"/>
  <c r="AM412" i="14"/>
  <c r="AM413" i="14"/>
  <c r="AM414" i="14"/>
  <c r="AM415" i="14"/>
  <c r="AM419" i="14"/>
  <c r="AM420" i="14"/>
  <c r="AM421" i="14"/>
  <c r="AM422" i="14"/>
  <c r="AM423" i="14"/>
  <c r="AM424" i="14"/>
  <c r="AM428" i="14"/>
  <c r="AM429" i="14"/>
  <c r="AM430" i="14"/>
  <c r="AM431" i="14"/>
  <c r="AM432" i="14"/>
  <c r="AM433" i="14"/>
  <c r="AM437" i="14"/>
  <c r="AM438" i="14"/>
  <c r="AM439" i="14"/>
  <c r="AM440" i="14"/>
  <c r="AM441" i="14"/>
  <c r="AM442" i="14"/>
  <c r="AM443" i="14"/>
  <c r="AM444" i="14"/>
  <c r="AM448" i="14"/>
  <c r="AM449" i="14"/>
  <c r="AM450" i="14"/>
  <c r="AM451" i="14"/>
  <c r="AM452" i="14"/>
  <c r="AM453" i="14"/>
  <c r="AM457" i="14"/>
  <c r="AM458" i="14"/>
  <c r="AM459" i="14"/>
  <c r="AM460" i="14"/>
  <c r="AM461" i="14"/>
  <c r="AM462" i="14"/>
  <c r="AM466" i="14"/>
  <c r="AI397" i="14" l="1"/>
  <c r="AM397" i="14" s="1"/>
  <c r="AI398" i="14"/>
  <c r="AM398" i="14" s="1"/>
  <c r="AI396" i="14"/>
  <c r="AM396" i="14" s="1"/>
  <c r="AI388" i="14"/>
  <c r="AM388" i="14" s="1"/>
  <c r="AI389" i="14"/>
  <c r="AM389" i="14" s="1"/>
  <c r="AI387" i="14"/>
  <c r="AM387" i="14" s="1"/>
  <c r="AI379" i="14"/>
  <c r="AM379" i="14" s="1"/>
  <c r="AI380" i="14"/>
  <c r="AM380" i="14" s="1"/>
  <c r="AI378" i="14"/>
  <c r="AM378" i="14" s="1"/>
  <c r="AI370" i="14"/>
  <c r="AM370" i="14" s="1"/>
  <c r="AI371" i="14"/>
  <c r="AM371" i="14" s="1"/>
  <c r="AI369" i="14"/>
  <c r="AM369" i="14" s="1"/>
  <c r="O477" i="14" l="1"/>
  <c r="AI229" i="14"/>
  <c r="AM229" i="14" s="1"/>
  <c r="AI230" i="14"/>
  <c r="AM230" i="14" s="1"/>
  <c r="AI228" i="14"/>
  <c r="AM228" i="14" s="1"/>
  <c r="AI192" i="14"/>
  <c r="AM192" i="14" s="1"/>
  <c r="AG183" i="14" l="1"/>
  <c r="AG182" i="14"/>
  <c r="AG181" i="14"/>
  <c r="AG174" i="14"/>
  <c r="AG173" i="14"/>
  <c r="AG172" i="14"/>
  <c r="AG165" i="14"/>
  <c r="AG164" i="14"/>
  <c r="AG163" i="14"/>
  <c r="AG156" i="14"/>
  <c r="AG155" i="14"/>
  <c r="AG154" i="14"/>
  <c r="AG147" i="14"/>
  <c r="AG146" i="14"/>
  <c r="AG145" i="14"/>
  <c r="AG138" i="14"/>
  <c r="AG137" i="14"/>
  <c r="AG136" i="14"/>
  <c r="AG129" i="14"/>
  <c r="AG128" i="14"/>
  <c r="AG127" i="14"/>
  <c r="AG120" i="14"/>
  <c r="AG119" i="14"/>
  <c r="AG118" i="14"/>
  <c r="AG111" i="14"/>
  <c r="AG110" i="14"/>
  <c r="AG109" i="14"/>
  <c r="AG102" i="14"/>
  <c r="AG101" i="14"/>
  <c r="AG100" i="14"/>
  <c r="AG82" i="14"/>
  <c r="AG81" i="14"/>
  <c r="AG80" i="14"/>
  <c r="AG73" i="14"/>
  <c r="AG72" i="14"/>
  <c r="AG71" i="14"/>
  <c r="AG64" i="14"/>
  <c r="AG63" i="14"/>
  <c r="AG62" i="14"/>
  <c r="AG55" i="14"/>
  <c r="AG54" i="14"/>
  <c r="AG53" i="14"/>
  <c r="AG46" i="14"/>
  <c r="AG45" i="14"/>
  <c r="AG44" i="14"/>
  <c r="AG37" i="14"/>
  <c r="AG36" i="14"/>
  <c r="AG35" i="14"/>
  <c r="AG28" i="14"/>
  <c r="AG27" i="14"/>
  <c r="AG26" i="14"/>
  <c r="AG19" i="14"/>
  <c r="AG18" i="14"/>
  <c r="AG17" i="14"/>
  <c r="AA76" i="15" l="1"/>
  <c r="AA77" i="15"/>
  <c r="AA75" i="15"/>
  <c r="AA85" i="15" l="1"/>
  <c r="AF85" i="15" s="1"/>
  <c r="AA86" i="15"/>
  <c r="AF86" i="15" s="1"/>
  <c r="AA84" i="15"/>
  <c r="AF84" i="15" s="1"/>
  <c r="AF87" i="15"/>
  <c r="AF88" i="15"/>
  <c r="AF89" i="15"/>
  <c r="AF83" i="15"/>
  <c r="AF61" i="15" l="1"/>
  <c r="AF62" i="15"/>
  <c r="AF63" i="15"/>
  <c r="AF67" i="15"/>
  <c r="AF68" i="15"/>
  <c r="AF69" i="15"/>
  <c r="AF70" i="15"/>
  <c r="AF71" i="15"/>
  <c r="AF72" i="15"/>
  <c r="AF73" i="15"/>
  <c r="AF74" i="15"/>
  <c r="AF78" i="15"/>
  <c r="AF79" i="15"/>
  <c r="AF80" i="15"/>
  <c r="AF81" i="15"/>
  <c r="AF82" i="15"/>
  <c r="Y66" i="15" l="1"/>
  <c r="Y65" i="15"/>
  <c r="Y64" i="15"/>
  <c r="Y57" i="15"/>
  <c r="Y56" i="15"/>
  <c r="Y55" i="15"/>
  <c r="Y37" i="15"/>
  <c r="Y36" i="15"/>
  <c r="Y35" i="15"/>
  <c r="Y28" i="15"/>
  <c r="Y27" i="15"/>
  <c r="Y26" i="15"/>
  <c r="Y19" i="15"/>
  <c r="Y18" i="15"/>
  <c r="Y17" i="15"/>
  <c r="AF77" i="15" l="1"/>
  <c r="Y76" i="15"/>
  <c r="AF76" i="15" s="1"/>
  <c r="AF75" i="15"/>
  <c r="D139" i="17"/>
  <c r="D138" i="17"/>
  <c r="D141" i="17"/>
  <c r="D140" i="17"/>
  <c r="L95" i="15" l="1"/>
  <c r="F138" i="17"/>
  <c r="F140" i="17"/>
  <c r="F139" i="17"/>
  <c r="F141" i="17"/>
  <c r="D17" i="10"/>
  <c r="X1" i="10"/>
  <c r="A1" i="10"/>
  <c r="AD1" i="15"/>
  <c r="A1" i="15"/>
  <c r="AT1" i="7"/>
  <c r="A1" i="7"/>
  <c r="AI426" i="14" l="1"/>
  <c r="AM426" i="14" s="1"/>
  <c r="AI427" i="14"/>
  <c r="AM427" i="14" s="1"/>
  <c r="AI425" i="14"/>
  <c r="AM425" i="14" s="1"/>
  <c r="AI436" i="14"/>
  <c r="AM436" i="14" s="1"/>
  <c r="AI435" i="14"/>
  <c r="AM435" i="14" s="1"/>
  <c r="AI434" i="14"/>
  <c r="AM434" i="14" s="1"/>
  <c r="F120" i="17" l="1"/>
  <c r="BM29" i="17"/>
  <c r="BN29" i="17" s="1"/>
  <c r="BF29" i="17"/>
  <c r="BG29" i="17" s="1"/>
  <c r="BK8" i="17"/>
  <c r="AI221" i="14" l="1"/>
  <c r="AM221" i="14" s="1"/>
  <c r="AI220" i="14"/>
  <c r="AM220" i="14" s="1"/>
  <c r="AI219" i="14"/>
  <c r="AM219" i="14" s="1"/>
  <c r="AG359" i="14" l="1"/>
  <c r="AI359" i="14" s="1"/>
  <c r="AM359" i="14" s="1"/>
  <c r="AG360" i="14"/>
  <c r="AI360" i="14" s="1"/>
  <c r="AM360" i="14" s="1"/>
  <c r="AG350" i="14"/>
  <c r="AI350" i="14" s="1"/>
  <c r="AM350" i="14" s="1"/>
  <c r="AG351" i="14"/>
  <c r="AI351" i="14" s="1"/>
  <c r="AM351" i="14" s="1"/>
  <c r="AG341" i="14"/>
  <c r="AI341" i="14" s="1"/>
  <c r="AM341" i="14" s="1"/>
  <c r="AG342" i="14"/>
  <c r="AI342" i="14" s="1"/>
  <c r="AM342" i="14" s="1"/>
  <c r="AG332" i="14"/>
  <c r="AI332" i="14" s="1"/>
  <c r="AM332" i="14" s="1"/>
  <c r="AG333" i="14"/>
  <c r="AI333" i="14" s="1"/>
  <c r="AM333" i="14" s="1"/>
  <c r="AG323" i="14"/>
  <c r="AI323" i="14" s="1"/>
  <c r="AM323" i="14" s="1"/>
  <c r="AG324" i="14"/>
  <c r="AI324" i="14" s="1"/>
  <c r="AM324" i="14" s="1"/>
  <c r="AG314" i="14"/>
  <c r="AI314" i="14" s="1"/>
  <c r="AM314" i="14" s="1"/>
  <c r="AG315" i="14"/>
  <c r="AI315" i="14" s="1"/>
  <c r="AM315" i="14" s="1"/>
  <c r="AI304" i="14"/>
  <c r="AM304" i="14" s="1"/>
  <c r="AI303" i="14"/>
  <c r="AM303" i="14" s="1"/>
  <c r="AI294" i="14"/>
  <c r="AM294" i="14" s="1"/>
  <c r="AI295" i="14"/>
  <c r="AM295" i="14" s="1"/>
  <c r="AI241" i="14"/>
  <c r="AM241" i="14" s="1"/>
  <c r="AI285" i="14"/>
  <c r="AM285" i="14" s="1"/>
  <c r="AI286" i="14"/>
  <c r="AM286" i="14" s="1"/>
  <c r="AI276" i="14"/>
  <c r="AM276" i="14" s="1"/>
  <c r="AI277" i="14"/>
  <c r="AM277" i="14" s="1"/>
  <c r="AI267" i="14"/>
  <c r="AM267" i="14" s="1"/>
  <c r="AI268" i="14"/>
  <c r="AM268" i="14" s="1"/>
  <c r="AI258" i="14"/>
  <c r="AM258" i="14" s="1"/>
  <c r="AI259" i="14"/>
  <c r="AM259" i="14" s="1"/>
  <c r="AI249" i="14"/>
  <c r="AM249" i="14" s="1"/>
  <c r="AI250" i="14"/>
  <c r="AM250" i="14" s="1"/>
  <c r="AI240" i="14"/>
  <c r="AM240" i="14" s="1"/>
  <c r="AI81" i="14"/>
  <c r="AM81" i="14" s="1"/>
  <c r="AI82" i="14"/>
  <c r="AM82" i="14" s="1"/>
  <c r="AI72" i="14"/>
  <c r="AM72" i="14" s="1"/>
  <c r="AI73" i="14"/>
  <c r="AM73" i="14" s="1"/>
  <c r="AI63" i="14"/>
  <c r="AM63" i="14" s="1"/>
  <c r="AI64" i="14"/>
  <c r="AM64" i="14" s="1"/>
  <c r="AI54" i="14"/>
  <c r="AM54" i="14" s="1"/>
  <c r="AI55" i="14"/>
  <c r="AM55" i="14" s="1"/>
  <c r="AI45" i="14"/>
  <c r="AM45" i="14" s="1"/>
  <c r="AI46" i="14"/>
  <c r="AM46" i="14" s="1"/>
  <c r="AI36" i="14"/>
  <c r="AM36" i="14" s="1"/>
  <c r="AI37" i="14"/>
  <c r="AM37" i="14" s="1"/>
  <c r="AI18" i="14"/>
  <c r="AM18" i="14" s="1"/>
  <c r="AI19" i="14"/>
  <c r="AM19" i="14" s="1"/>
  <c r="AI27" i="14"/>
  <c r="AM27" i="14" s="1"/>
  <c r="AI28" i="14"/>
  <c r="AM28" i="14" s="1"/>
  <c r="AG9" i="14"/>
  <c r="AI9" i="14" s="1"/>
  <c r="AM9" i="14" s="1"/>
  <c r="AG10" i="14"/>
  <c r="AI10" i="14" s="1"/>
  <c r="AM10" i="14" s="1"/>
  <c r="AQ231" i="7"/>
  <c r="AV231" i="7" s="1"/>
  <c r="AQ232" i="7"/>
  <c r="AV232" i="7" s="1"/>
  <c r="AQ222" i="7"/>
  <c r="AV222" i="7" s="1"/>
  <c r="AQ223" i="7"/>
  <c r="AV223" i="7" s="1"/>
  <c r="AO212" i="7"/>
  <c r="AQ212" i="7" s="1"/>
  <c r="AV212" i="7" s="1"/>
  <c r="AO211" i="7"/>
  <c r="AQ211" i="7" s="1"/>
  <c r="AV211" i="7" s="1"/>
  <c r="AO203" i="7"/>
  <c r="AQ203" i="7" s="1"/>
  <c r="AV203" i="7" s="1"/>
  <c r="AO202" i="7"/>
  <c r="AQ202" i="7" s="1"/>
  <c r="AV202" i="7" s="1"/>
  <c r="AO194" i="7"/>
  <c r="AQ194" i="7" s="1"/>
  <c r="AV194" i="7" s="1"/>
  <c r="AO185" i="7"/>
  <c r="AQ185" i="7" s="1"/>
  <c r="AV185" i="7" s="1"/>
  <c r="AO193" i="7"/>
  <c r="AQ193" i="7" s="1"/>
  <c r="AV193" i="7" s="1"/>
  <c r="AO184" i="7"/>
  <c r="AQ184" i="7" s="1"/>
  <c r="AV184" i="7" s="1"/>
  <c r="AO175" i="7"/>
  <c r="AQ175" i="7" s="1"/>
  <c r="AV175" i="7" s="1"/>
  <c r="AO176" i="7"/>
  <c r="AQ176" i="7" s="1"/>
  <c r="AV176" i="7" s="1"/>
  <c r="AO167" i="7"/>
  <c r="AQ167" i="7" s="1"/>
  <c r="AV167" i="7" s="1"/>
  <c r="AO166" i="7"/>
  <c r="AQ166" i="7" s="1"/>
  <c r="AV166" i="7" s="1"/>
  <c r="AQ157" i="7"/>
  <c r="AV157" i="7" s="1"/>
  <c r="AQ158" i="7"/>
  <c r="AV158" i="7" s="1"/>
  <c r="AV5" i="7"/>
  <c r="AG8" i="14"/>
  <c r="AI8" i="14" s="1"/>
  <c r="AM8" i="14" s="1"/>
  <c r="AI17" i="14"/>
  <c r="AM17" i="14" s="1"/>
  <c r="AI26" i="14"/>
  <c r="AM26" i="14" s="1"/>
  <c r="AI35" i="14"/>
  <c r="AM35" i="14" s="1"/>
  <c r="AI44" i="14"/>
  <c r="AM44" i="14" s="1"/>
  <c r="AI53" i="14"/>
  <c r="AM53" i="14" s="1"/>
  <c r="AI62" i="14"/>
  <c r="AM62" i="14" s="1"/>
  <c r="AI71" i="14"/>
  <c r="AM71" i="14" s="1"/>
  <c r="AI80" i="14"/>
  <c r="AM80" i="14" s="1"/>
  <c r="AG91" i="14"/>
  <c r="AI91" i="14" s="1"/>
  <c r="AM91" i="14" s="1"/>
  <c r="AG92" i="14"/>
  <c r="AI92" i="14" s="1"/>
  <c r="AM92" i="14" s="1"/>
  <c r="AG93" i="14"/>
  <c r="AI93" i="14" s="1"/>
  <c r="AM93" i="14" s="1"/>
  <c r="AI100" i="14"/>
  <c r="AM100" i="14" s="1"/>
  <c r="AI101" i="14"/>
  <c r="AM101" i="14" s="1"/>
  <c r="AI102" i="14"/>
  <c r="AM102" i="14" s="1"/>
  <c r="AI109" i="14"/>
  <c r="AM109" i="14" s="1"/>
  <c r="AI110" i="14"/>
  <c r="AM110" i="14" s="1"/>
  <c r="AI111" i="14"/>
  <c r="AM111" i="14" s="1"/>
  <c r="AI118" i="14"/>
  <c r="AM118" i="14" s="1"/>
  <c r="AI119" i="14"/>
  <c r="AM119" i="14" s="1"/>
  <c r="AI120" i="14"/>
  <c r="AM120" i="14" s="1"/>
  <c r="AI127" i="14"/>
  <c r="AM127" i="14" s="1"/>
  <c r="AI128" i="14"/>
  <c r="AM128" i="14" s="1"/>
  <c r="AI129" i="14"/>
  <c r="AM129" i="14" s="1"/>
  <c r="AI136" i="14"/>
  <c r="AM136" i="14" s="1"/>
  <c r="AI137" i="14"/>
  <c r="AM137" i="14" s="1"/>
  <c r="AI138" i="14"/>
  <c r="AM138" i="14" s="1"/>
  <c r="AI145" i="14"/>
  <c r="AM145" i="14" s="1"/>
  <c r="AI146" i="14"/>
  <c r="AM146" i="14" s="1"/>
  <c r="AI147" i="14"/>
  <c r="AM147" i="14" s="1"/>
  <c r="AI154" i="14"/>
  <c r="AM154" i="14" s="1"/>
  <c r="AI155" i="14"/>
  <c r="AM155" i="14" s="1"/>
  <c r="AI156" i="14"/>
  <c r="AM156" i="14" s="1"/>
  <c r="AI163" i="14"/>
  <c r="AM163" i="14" s="1"/>
  <c r="AI164" i="14"/>
  <c r="AM164" i="14" s="1"/>
  <c r="AI165" i="14"/>
  <c r="AM165" i="14" s="1"/>
  <c r="AI172" i="14"/>
  <c r="AM172" i="14" s="1"/>
  <c r="AI173" i="14"/>
  <c r="AM173" i="14" s="1"/>
  <c r="AI174" i="14"/>
  <c r="AM174" i="14" s="1"/>
  <c r="AI181" i="14"/>
  <c r="AM181" i="14" s="1"/>
  <c r="AI182" i="14"/>
  <c r="AM182" i="14" s="1"/>
  <c r="AI183" i="14"/>
  <c r="AM183" i="14" s="1"/>
  <c r="AI193" i="14"/>
  <c r="AM193" i="14" s="1"/>
  <c r="AI194" i="14"/>
  <c r="AM194" i="14" s="1"/>
  <c r="AI201" i="14"/>
  <c r="AM201" i="14" s="1"/>
  <c r="AI202" i="14"/>
  <c r="AM202" i="14" s="1"/>
  <c r="AI203" i="14"/>
  <c r="AM203" i="14" s="1"/>
  <c r="AI210" i="14"/>
  <c r="AM210" i="14" s="1"/>
  <c r="AI211" i="14"/>
  <c r="AM211" i="14" s="1"/>
  <c r="AI212" i="14"/>
  <c r="AM212" i="14" s="1"/>
  <c r="AI239" i="14"/>
  <c r="AM239" i="14" s="1"/>
  <c r="AI248" i="14"/>
  <c r="AM248" i="14" s="1"/>
  <c r="AI257" i="14"/>
  <c r="AM257" i="14" s="1"/>
  <c r="AI266" i="14"/>
  <c r="AM266" i="14" s="1"/>
  <c r="AI275" i="14"/>
  <c r="AM275" i="14" s="1"/>
  <c r="AI284" i="14"/>
  <c r="AM284" i="14" s="1"/>
  <c r="AI293" i="14"/>
  <c r="AM293" i="14" s="1"/>
  <c r="AI302" i="14"/>
  <c r="AM302" i="14" s="1"/>
  <c r="AG313" i="14"/>
  <c r="AI313" i="14" s="1"/>
  <c r="AM313" i="14" s="1"/>
  <c r="AG322" i="14"/>
  <c r="AI322" i="14" s="1"/>
  <c r="AM322" i="14" s="1"/>
  <c r="AG331" i="14"/>
  <c r="AI331" i="14" s="1"/>
  <c r="AM331" i="14" s="1"/>
  <c r="AG340" i="14"/>
  <c r="AI340" i="14" s="1"/>
  <c r="AM340" i="14" s="1"/>
  <c r="AG349" i="14"/>
  <c r="AI349" i="14" s="1"/>
  <c r="AM349" i="14" s="1"/>
  <c r="AG358" i="14"/>
  <c r="AI358" i="14" s="1"/>
  <c r="AM358" i="14" s="1"/>
  <c r="AI407" i="14"/>
  <c r="AM407" i="14" s="1"/>
  <c r="AI408" i="14"/>
  <c r="AM408" i="14" s="1"/>
  <c r="AI409" i="14"/>
  <c r="AM409" i="14" s="1"/>
  <c r="AI416" i="14"/>
  <c r="AM416" i="14" s="1"/>
  <c r="AI417" i="14"/>
  <c r="AM417" i="14" s="1"/>
  <c r="AI418" i="14"/>
  <c r="AM418" i="14" s="1"/>
  <c r="AG445" i="14"/>
  <c r="AI445" i="14" s="1"/>
  <c r="AM445" i="14" s="1"/>
  <c r="AG446" i="14"/>
  <c r="AI446" i="14" s="1"/>
  <c r="AM446" i="14" s="1"/>
  <c r="AG447" i="14"/>
  <c r="AI447" i="14" s="1"/>
  <c r="AM447" i="14" s="1"/>
  <c r="AG454" i="14"/>
  <c r="AI454" i="14" s="1"/>
  <c r="AM454" i="14" s="1"/>
  <c r="AG455" i="14"/>
  <c r="AI455" i="14" s="1"/>
  <c r="AM455" i="14" s="1"/>
  <c r="AG456" i="14"/>
  <c r="AI456" i="14" s="1"/>
  <c r="AM456" i="14" s="1"/>
  <c r="AG463" i="14"/>
  <c r="AI463" i="14" s="1"/>
  <c r="AM463" i="14" s="1"/>
  <c r="AG464" i="14"/>
  <c r="AI464" i="14" s="1"/>
  <c r="AM464" i="14" s="1"/>
  <c r="AG465" i="14"/>
  <c r="AI465" i="14" s="1"/>
  <c r="AM465" i="14" s="1"/>
  <c r="AV13" i="7"/>
  <c r="AV20" i="7"/>
  <c r="AV21" i="7"/>
  <c r="AV29" i="7"/>
  <c r="AV30" i="7"/>
  <c r="AV31" i="7"/>
  <c r="AV38" i="7"/>
  <c r="AV39" i="7"/>
  <c r="AV40" i="7"/>
  <c r="AV47" i="7"/>
  <c r="AV48" i="7"/>
  <c r="AV49" i="7"/>
  <c r="AV57" i="7"/>
  <c r="AV58" i="7"/>
  <c r="AQ73" i="7"/>
  <c r="AV73" i="7" s="1"/>
  <c r="AQ74" i="7"/>
  <c r="AV74" i="7" s="1"/>
  <c r="AQ75" i="7"/>
  <c r="AV75" i="7" s="1"/>
  <c r="AV76" i="7"/>
  <c r="AV77" i="7"/>
  <c r="AV78" i="7"/>
  <c r="AQ82" i="7"/>
  <c r="AV82" i="7" s="1"/>
  <c r="AQ83" i="7"/>
  <c r="AV83" i="7" s="1"/>
  <c r="AQ84" i="7"/>
  <c r="AV84" i="7" s="1"/>
  <c r="AV85" i="7"/>
  <c r="AV86" i="7"/>
  <c r="AV87" i="7"/>
  <c r="AQ91" i="7"/>
  <c r="AV91" i="7" s="1"/>
  <c r="AQ92" i="7"/>
  <c r="AV92" i="7" s="1"/>
  <c r="AQ93" i="7"/>
  <c r="AV93" i="7" s="1"/>
  <c r="AV94" i="7"/>
  <c r="AV95" i="7"/>
  <c r="AV96" i="7"/>
  <c r="AQ100" i="7"/>
  <c r="AV100" i="7" s="1"/>
  <c r="AQ101" i="7"/>
  <c r="AV101" i="7" s="1"/>
  <c r="AQ102" i="7"/>
  <c r="AV102" i="7" s="1"/>
  <c r="AV103" i="7"/>
  <c r="AV104" i="7"/>
  <c r="AV105" i="7"/>
  <c r="AQ109" i="7"/>
  <c r="AV109" i="7" s="1"/>
  <c r="AQ110" i="7"/>
  <c r="AV110" i="7" s="1"/>
  <c r="AQ111" i="7"/>
  <c r="AV111" i="7" s="1"/>
  <c r="AV112" i="7"/>
  <c r="AV113" i="7"/>
  <c r="AV114" i="7"/>
  <c r="AQ118" i="7"/>
  <c r="AV118" i="7" s="1"/>
  <c r="AQ119" i="7"/>
  <c r="AV119" i="7" s="1"/>
  <c r="AQ120" i="7"/>
  <c r="AV120" i="7" s="1"/>
  <c r="AV121" i="7"/>
  <c r="AV122" i="7"/>
  <c r="AV123" i="7"/>
  <c r="AQ127" i="7"/>
  <c r="AV127" i="7" s="1"/>
  <c r="AQ128" i="7"/>
  <c r="AV128" i="7" s="1"/>
  <c r="AQ129" i="7"/>
  <c r="AV129" i="7" s="1"/>
  <c r="AV130" i="7"/>
  <c r="AV131" i="7"/>
  <c r="AV132" i="7"/>
  <c r="AQ136" i="7"/>
  <c r="AV136" i="7" s="1"/>
  <c r="AQ137" i="7"/>
  <c r="AV137" i="7" s="1"/>
  <c r="AQ138" i="7"/>
  <c r="AV138" i="7" s="1"/>
  <c r="AV139" i="7"/>
  <c r="AV140" i="7"/>
  <c r="AV141" i="7"/>
  <c r="AQ145" i="7"/>
  <c r="AV145" i="7" s="1"/>
  <c r="AQ146" i="7"/>
  <c r="AV146" i="7" s="1"/>
  <c r="AQ147" i="7"/>
  <c r="AV147" i="7" s="1"/>
  <c r="AQ156" i="7"/>
  <c r="AV156" i="7" s="1"/>
  <c r="AV159" i="7"/>
  <c r="AV160" i="7"/>
  <c r="AV161" i="7"/>
  <c r="AO165" i="7"/>
  <c r="AQ165" i="7" s="1"/>
  <c r="AV165" i="7" s="1"/>
  <c r="AV168" i="7"/>
  <c r="AV169" i="7"/>
  <c r="AV170" i="7"/>
  <c r="AO174" i="7"/>
  <c r="AQ174" i="7" s="1"/>
  <c r="AV174" i="7" s="1"/>
  <c r="AV177" i="7"/>
  <c r="AV178" i="7"/>
  <c r="AV179" i="7"/>
  <c r="AO183" i="7"/>
  <c r="AQ183" i="7" s="1"/>
  <c r="AV183" i="7" s="1"/>
  <c r="AV186" i="7"/>
  <c r="AV187" i="7"/>
  <c r="AV188" i="7"/>
  <c r="AO192" i="7"/>
  <c r="AQ192" i="7" s="1"/>
  <c r="AV192" i="7" s="1"/>
  <c r="AV195" i="7"/>
  <c r="AV196" i="7"/>
  <c r="AV197" i="7"/>
  <c r="AO201" i="7"/>
  <c r="AQ201" i="7" s="1"/>
  <c r="AV201" i="7" s="1"/>
  <c r="AV204" i="7"/>
  <c r="AV205" i="7"/>
  <c r="AV206" i="7"/>
  <c r="AO210" i="7"/>
  <c r="AQ210" i="7" s="1"/>
  <c r="AV210" i="7" s="1"/>
  <c r="AQ221" i="7"/>
  <c r="AV221" i="7" s="1"/>
  <c r="AV224" i="7"/>
  <c r="AV225" i="7"/>
  <c r="AV226" i="7"/>
  <c r="AQ230" i="7"/>
  <c r="AV230" i="7" s="1"/>
  <c r="Y8" i="15"/>
  <c r="AA8" i="15" s="1"/>
  <c r="AF8" i="15" s="1"/>
  <c r="Y9" i="15"/>
  <c r="AA9" i="15" s="1"/>
  <c r="AF9" i="15" s="1"/>
  <c r="AA19" i="15"/>
  <c r="AF19" i="15" s="1"/>
  <c r="AA28" i="15"/>
  <c r="AF28" i="15" s="1"/>
  <c r="AA37" i="15"/>
  <c r="AF37" i="15" s="1"/>
  <c r="Y46" i="15"/>
  <c r="AA46" i="15" s="1"/>
  <c r="AF46" i="15" s="1"/>
  <c r="Y48" i="15"/>
  <c r="AA48" i="15" s="1"/>
  <c r="AF48" i="15" s="1"/>
  <c r="AA57" i="15"/>
  <c r="AF57" i="15" s="1"/>
  <c r="AA66" i="15"/>
  <c r="AF66" i="15" s="1"/>
  <c r="AA65" i="15"/>
  <c r="AF65" i="15" s="1"/>
  <c r="AA56" i="15"/>
  <c r="AF56" i="15" s="1"/>
  <c r="Y47" i="15"/>
  <c r="AA47" i="15" s="1"/>
  <c r="AF47" i="15" s="1"/>
  <c r="AA36" i="15"/>
  <c r="AF36" i="15" s="1"/>
  <c r="AA27" i="15"/>
  <c r="AF27" i="15" s="1"/>
  <c r="Y10" i="15"/>
  <c r="AA10" i="15" s="1"/>
  <c r="AF10" i="15" s="1"/>
  <c r="AA18" i="15"/>
  <c r="AF18" i="15" s="1"/>
  <c r="AA17" i="15"/>
  <c r="AF17" i="15" s="1"/>
  <c r="AA26" i="15"/>
  <c r="AF26" i="15" s="1"/>
  <c r="AA35" i="15"/>
  <c r="AF35" i="15" s="1"/>
  <c r="AA55" i="15"/>
  <c r="AF55" i="15" s="1"/>
  <c r="AA64" i="15"/>
  <c r="AF64" i="15" s="1"/>
  <c r="AF12" i="15"/>
  <c r="AF13" i="15"/>
  <c r="AF20" i="15"/>
  <c r="AF21" i="15"/>
  <c r="AF22" i="15"/>
  <c r="AF29" i="15"/>
  <c r="AF30" i="15"/>
  <c r="AF31" i="15"/>
  <c r="AF38" i="15"/>
  <c r="AF39" i="15"/>
  <c r="AF40" i="15"/>
  <c r="AF41" i="15"/>
  <c r="AF42" i="15"/>
  <c r="AF43" i="15"/>
  <c r="AF44" i="15"/>
  <c r="AF45" i="15"/>
  <c r="AF49" i="15"/>
  <c r="AF50" i="15"/>
  <c r="AF51" i="15"/>
  <c r="AF58" i="15"/>
  <c r="AF59" i="15"/>
  <c r="AF60" i="15"/>
  <c r="AV65" i="7"/>
  <c r="AV66" i="7"/>
  <c r="AV67" i="7"/>
  <c r="AV68" i="7"/>
  <c r="AV69" i="7"/>
  <c r="AV70" i="7"/>
  <c r="AV71" i="7"/>
  <c r="AV72" i="7"/>
  <c r="AV148" i="7"/>
  <c r="AV149" i="7"/>
  <c r="AV150" i="7"/>
  <c r="AV151" i="7"/>
  <c r="AV152" i="7"/>
  <c r="AV153" i="7"/>
  <c r="AV154" i="7"/>
  <c r="AV155" i="7"/>
  <c r="AV213" i="7"/>
  <c r="AV214" i="7"/>
  <c r="AV215" i="7"/>
  <c r="AV216" i="7"/>
  <c r="AV217" i="7"/>
  <c r="AV218" i="7"/>
  <c r="AV219" i="7"/>
  <c r="AV220" i="7"/>
  <c r="AV7" i="7"/>
  <c r="AX5" i="7"/>
  <c r="AO8" i="7"/>
  <c r="D3" i="16"/>
  <c r="D4" i="16"/>
  <c r="D5" i="16"/>
  <c r="D6" i="16"/>
  <c r="D7" i="16"/>
  <c r="D8" i="16"/>
  <c r="D9" i="16"/>
  <c r="D10" i="16"/>
  <c r="D2" i="16"/>
  <c r="Q93" i="15"/>
  <c r="Q94" i="15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255" i="4"/>
  <c r="L93" i="15" l="1"/>
  <c r="L94" i="15"/>
  <c r="O479" i="14"/>
  <c r="O478" i="14"/>
  <c r="O476" i="14"/>
  <c r="O475" i="14"/>
  <c r="O474" i="14"/>
  <c r="O472" i="14"/>
  <c r="O473" i="14"/>
  <c r="S241" i="7"/>
  <c r="S242" i="7"/>
  <c r="S243" i="7"/>
  <c r="AJ63" i="7"/>
  <c r="AJ62" i="7"/>
  <c r="AJ55" i="7"/>
  <c r="AJ36" i="7"/>
  <c r="AJ28" i="7"/>
  <c r="AJ64" i="7"/>
  <c r="AJ54" i="7"/>
  <c r="AJ53" i="7"/>
  <c r="AJ44" i="7"/>
  <c r="AJ35" i="7"/>
  <c r="AJ45" i="7"/>
  <c r="AJ17" i="7"/>
  <c r="AJ26" i="7"/>
  <c r="AJ46" i="7"/>
  <c r="AJ9" i="7"/>
  <c r="AQ9" i="7" s="1"/>
  <c r="AV9" i="7" s="1"/>
  <c r="AJ37" i="7"/>
  <c r="AJ10" i="7"/>
  <c r="AQ10" i="7" s="1"/>
  <c r="AV10" i="7" s="1"/>
  <c r="AJ8" i="7"/>
  <c r="AQ8" i="7" s="1"/>
  <c r="AV8" i="7" s="1"/>
  <c r="AJ18" i="7"/>
  <c r="AJ27" i="7"/>
  <c r="AJ19" i="7"/>
  <c r="Q479" i="14"/>
  <c r="Q478" i="14"/>
  <c r="Q476" i="14"/>
  <c r="Q475" i="14"/>
  <c r="Q477" i="14"/>
  <c r="L96" i="15" l="1"/>
  <c r="L21" i="10" s="1"/>
  <c r="O480" i="14"/>
  <c r="L20" i="10" s="1"/>
  <c r="Q480" i="14"/>
  <c r="AQ54" i="7"/>
  <c r="AV54" i="7" s="1"/>
  <c r="AQ45" i="7"/>
  <c r="AV45" i="7" s="1"/>
  <c r="AQ19" i="7"/>
  <c r="AV19" i="7" s="1"/>
  <c r="AQ62" i="7"/>
  <c r="AV62" i="7" s="1"/>
  <c r="AQ46" i="7"/>
  <c r="AV46" i="7" s="1"/>
  <c r="AQ36" i="7"/>
  <c r="AV36" i="7" s="1"/>
  <c r="AQ26" i="7"/>
  <c r="AV26" i="7" s="1"/>
  <c r="AQ63" i="7"/>
  <c r="AV63" i="7" s="1"/>
  <c r="AQ53" i="7"/>
  <c r="AV53" i="7" s="1"/>
  <c r="AQ37" i="7"/>
  <c r="AV37" i="7" s="1"/>
  <c r="AQ27" i="7"/>
  <c r="AV27" i="7" s="1"/>
  <c r="AQ17" i="7"/>
  <c r="AV17" i="7" s="1"/>
  <c r="AQ64" i="7"/>
  <c r="AV64" i="7" s="1"/>
  <c r="AQ44" i="7"/>
  <c r="AV44" i="7" s="1"/>
  <c r="AQ28" i="7"/>
  <c r="AV28" i="7" s="1"/>
  <c r="AQ18" i="7"/>
  <c r="AV18" i="7" s="1"/>
  <c r="AQ55" i="7"/>
  <c r="AV55" i="7" s="1"/>
  <c r="AQ35" i="7"/>
  <c r="AV35" i="7" s="1"/>
  <c r="S240" i="7" l="1"/>
  <c r="S244" i="7" s="1"/>
  <c r="L19" i="10" s="1"/>
  <c r="L23" i="10" s="1"/>
</calcChain>
</file>

<file path=xl/sharedStrings.xml><?xml version="1.0" encoding="utf-8"?>
<sst xmlns="http://schemas.openxmlformats.org/spreadsheetml/2006/main" count="83327" uniqueCount="52912">
  <si>
    <t>Ministère de l’Enseignement Supérieur et de la Recherche Scientifique</t>
  </si>
  <si>
    <t>Direction Générale de la Recherche Scientifique et du Développement Technologique</t>
  </si>
  <si>
    <t>:</t>
  </si>
  <si>
    <t>Département</t>
  </si>
  <si>
    <t>Domaine</t>
  </si>
  <si>
    <t>Code</t>
  </si>
  <si>
    <t>Grandes thématiques (Français)</t>
  </si>
  <si>
    <t>Grandes thématiques (Anglais)</t>
  </si>
  <si>
    <t>GT1</t>
  </si>
  <si>
    <t>Sciences et techniques</t>
  </si>
  <si>
    <t>Sciences and technics</t>
  </si>
  <si>
    <t>GT2</t>
  </si>
  <si>
    <t>Sciences sociales, humaines et arts</t>
  </si>
  <si>
    <t>Social sciences,humanities and arts</t>
  </si>
  <si>
    <t>Grands domaines (Français)</t>
  </si>
  <si>
    <t>Grands domains (Anglais)</t>
  </si>
  <si>
    <t>GD1</t>
  </si>
  <si>
    <t>Chimie</t>
  </si>
  <si>
    <t>Chemistry</t>
  </si>
  <si>
    <t>GD2</t>
  </si>
  <si>
    <t>Sciences de la terre et de l’univers</t>
  </si>
  <si>
    <t>Earth science and the universe</t>
  </si>
  <si>
    <t>GD3</t>
  </si>
  <si>
    <t>Sciences pour l’ingénieur</t>
  </si>
  <si>
    <t>Engineering sciences</t>
  </si>
  <si>
    <t>GD5</t>
  </si>
  <si>
    <t>Sciences de la nature et de la vie</t>
  </si>
  <si>
    <t>Natural sciences and life</t>
  </si>
  <si>
    <t>GD6</t>
  </si>
  <si>
    <t>Sciences mathématiques et leurs interactions</t>
  </si>
  <si>
    <t>Mathematical sciences and their interactions</t>
  </si>
  <si>
    <t>GD7</t>
  </si>
  <si>
    <t>Sciences de la physique</t>
  </si>
  <si>
    <t>Physics sciences</t>
  </si>
  <si>
    <t>GD9</t>
  </si>
  <si>
    <t>Multidisciplinaire</t>
  </si>
  <si>
    <t>Multidisciplinary</t>
  </si>
  <si>
    <t>GD4</t>
  </si>
  <si>
    <t>Sciences humaines et arts</t>
  </si>
  <si>
    <t>Humanities sciences and arts</t>
  </si>
  <si>
    <t>GD8</t>
  </si>
  <si>
    <t>Sciences sociales</t>
  </si>
  <si>
    <t>Social sciences</t>
  </si>
  <si>
    <t>Domaines (Français)</t>
  </si>
  <si>
    <t>Domains (Anglais)</t>
  </si>
  <si>
    <t>D1</t>
  </si>
  <si>
    <t>Agriculture et sciences vétérinaires</t>
  </si>
  <si>
    <t>Agriculture sciences and veterinary</t>
  </si>
  <si>
    <t>D2</t>
  </si>
  <si>
    <t>Biologie et biochimie</t>
  </si>
  <si>
    <t>Biology and Biochemistry</t>
  </si>
  <si>
    <t>D3</t>
  </si>
  <si>
    <t>D4</t>
  </si>
  <si>
    <t>Informatique et télécommunications</t>
  </si>
  <si>
    <t>Computer science and telecommunications</t>
  </si>
  <si>
    <t>D5</t>
  </si>
  <si>
    <t>Sciences de la terre</t>
  </si>
  <si>
    <t>Earth sciences</t>
  </si>
  <si>
    <t>D6</t>
  </si>
  <si>
    <t>Economie et finance</t>
  </si>
  <si>
    <t>Economy and finance</t>
  </si>
  <si>
    <t>D7</t>
  </si>
  <si>
    <t>Engineering</t>
  </si>
  <si>
    <t>D8</t>
  </si>
  <si>
    <t>Environnement et écologie</t>
  </si>
  <si>
    <t>Environment and Ecology</t>
  </si>
  <si>
    <t>D10</t>
  </si>
  <si>
    <t>Sciences des matériaux</t>
  </si>
  <si>
    <t>Material sciences</t>
  </si>
  <si>
    <t>D11</t>
  </si>
  <si>
    <t>Mathématiques</t>
  </si>
  <si>
    <t>Mathematics</t>
  </si>
  <si>
    <t>D12</t>
  </si>
  <si>
    <t>Medecine</t>
  </si>
  <si>
    <t>D13</t>
  </si>
  <si>
    <t>Neuroscience</t>
  </si>
  <si>
    <t>D14</t>
  </si>
  <si>
    <t>Pharmacologie</t>
  </si>
  <si>
    <t>Pharmacology</t>
  </si>
  <si>
    <t>D15</t>
  </si>
  <si>
    <t>Physique</t>
  </si>
  <si>
    <t>Physic</t>
  </si>
  <si>
    <t>D18</t>
  </si>
  <si>
    <t>Sciences de l’univers</t>
  </si>
  <si>
    <t>Universe sciences</t>
  </si>
  <si>
    <t>D19</t>
  </si>
  <si>
    <t>D9</t>
  </si>
  <si>
    <t>Psychologie et sciences cognitives</t>
  </si>
  <si>
    <t>D16</t>
  </si>
  <si>
    <t>Psychology and cognitive sciences</t>
  </si>
  <si>
    <t>D17</t>
  </si>
  <si>
    <t>Micro-domaines de la grande thématique Sciences et techniques (Français)</t>
  </si>
  <si>
    <t>Micro-domaines de la grande thématique Sciences et techniques (Anglais)</t>
  </si>
  <si>
    <t xml:space="preserve">  </t>
  </si>
  <si>
    <t>Micro Domaines de la grande thématique Sciences sociales, humaines et arts (Français)</t>
  </si>
  <si>
    <t>MD1</t>
  </si>
  <si>
    <t>Acoustiques</t>
  </si>
  <si>
    <t>Acoustics</t>
  </si>
  <si>
    <t>MD177</t>
  </si>
  <si>
    <t xml:space="preserve">Anthropologie </t>
  </si>
  <si>
    <t>MD2</t>
  </si>
  <si>
    <t>Économie agricole et politique</t>
  </si>
  <si>
    <t>Agricultural Economics &amp; Policy</t>
  </si>
  <si>
    <t>MD178</t>
  </si>
  <si>
    <t>Littérature et langue arabe</t>
  </si>
  <si>
    <t>MD3</t>
  </si>
  <si>
    <t>Génie agricole</t>
  </si>
  <si>
    <t>Agricultural Engineering</t>
  </si>
  <si>
    <t>MD179</t>
  </si>
  <si>
    <t xml:space="preserve">Archéologie </t>
  </si>
  <si>
    <t>MD4</t>
  </si>
  <si>
    <t>Agriculture, produits laitiers et  science des animaux</t>
  </si>
  <si>
    <t>Agriculture, Dairy &amp; Animal Science</t>
  </si>
  <si>
    <t>MD180</t>
  </si>
  <si>
    <t>Architecture</t>
  </si>
  <si>
    <t>MD5</t>
  </si>
  <si>
    <t>Agriculture, multidisciplinaire</t>
  </si>
  <si>
    <t>Agriculture, Multidisciplinary</t>
  </si>
  <si>
    <t>MD181</t>
  </si>
  <si>
    <t>Études des domaines sociaux</t>
  </si>
  <si>
    <t>MD6</t>
  </si>
  <si>
    <t>Agronomie</t>
  </si>
  <si>
    <t>Agronomy</t>
  </si>
  <si>
    <t>MD182</t>
  </si>
  <si>
    <t>Art</t>
  </si>
  <si>
    <t>MD7</t>
  </si>
  <si>
    <t>Allergie</t>
  </si>
  <si>
    <t>Allergy</t>
  </si>
  <si>
    <t>MD183</t>
  </si>
  <si>
    <t>Études asiatiques</t>
  </si>
  <si>
    <t>MD8</t>
  </si>
  <si>
    <t xml:space="preserve">Anatomie et morphologie </t>
  </si>
  <si>
    <t>Anatomy &amp; Morphology</t>
  </si>
  <si>
    <t>MD184</t>
  </si>
  <si>
    <t xml:space="preserve">Entreprise </t>
  </si>
  <si>
    <t>MD9</t>
  </si>
  <si>
    <t xml:space="preserve">Andrologie </t>
  </si>
  <si>
    <t>Andrology</t>
  </si>
  <si>
    <t>MD185</t>
  </si>
  <si>
    <t xml:space="preserve">Affaires et Finance </t>
  </si>
  <si>
    <t>MD10</t>
  </si>
  <si>
    <t xml:space="preserve">Anesthésiologie </t>
  </si>
  <si>
    <t>Anesthesiology</t>
  </si>
  <si>
    <t>MD186</t>
  </si>
  <si>
    <t>Classiques</t>
  </si>
  <si>
    <t>MD11</t>
  </si>
  <si>
    <t xml:space="preserve">Astronomie et astrophysique </t>
  </si>
  <si>
    <t>Astronomy &amp; Astrophysics</t>
  </si>
  <si>
    <t>MD187</t>
  </si>
  <si>
    <t xml:space="preserve">Communication </t>
  </si>
  <si>
    <t>MD12</t>
  </si>
  <si>
    <t>Audiologie et orthophonie</t>
  </si>
  <si>
    <t>Audiology Speech Language Pathology</t>
  </si>
  <si>
    <t>MD188</t>
  </si>
  <si>
    <t xml:space="preserve">Criminologie et pénologie </t>
  </si>
  <si>
    <t>MD13</t>
  </si>
  <si>
    <t xml:space="preserve">Automation et systèmes de contrôle </t>
  </si>
  <si>
    <t>Automation &amp; Control Systems</t>
  </si>
  <si>
    <t>MD189</t>
  </si>
  <si>
    <t>Etudes culturelles</t>
  </si>
  <si>
    <t>MD14</t>
  </si>
  <si>
    <t xml:space="preserve">Sciences du comportement </t>
  </si>
  <si>
    <t>Behavioral Sciences</t>
  </si>
  <si>
    <t>MD190</t>
  </si>
  <si>
    <t xml:space="preserve">Danse </t>
  </si>
  <si>
    <t>MD15</t>
  </si>
  <si>
    <t xml:space="preserve">Méthodes de recherche biochimique </t>
  </si>
  <si>
    <t>Biochemical Research Methods</t>
  </si>
  <si>
    <t>MD191</t>
  </si>
  <si>
    <t xml:space="preserve">Démographie </t>
  </si>
  <si>
    <t>MD16</t>
  </si>
  <si>
    <t>Biochimie et biologie moléculaire</t>
  </si>
  <si>
    <t>Biochemistry &amp; Molecular Biology</t>
  </si>
  <si>
    <t>MD192</t>
  </si>
  <si>
    <t xml:space="preserve">Économie </t>
  </si>
  <si>
    <t>MD17</t>
  </si>
  <si>
    <t xml:space="preserve">Conservation de la biodiversité </t>
  </si>
  <si>
    <t>Biodiversity Conservation</t>
  </si>
  <si>
    <t>MD193</t>
  </si>
  <si>
    <t xml:space="preserve">Éducation et recherche en éducation </t>
  </si>
  <si>
    <t>MD18</t>
  </si>
  <si>
    <t xml:space="preserve">Biologie </t>
  </si>
  <si>
    <t>Biology</t>
  </si>
  <si>
    <t>MD194</t>
  </si>
  <si>
    <t xml:space="preserve">Éducation spéciale </t>
  </si>
  <si>
    <t>MD19</t>
  </si>
  <si>
    <t xml:space="preserve">Biophysique </t>
  </si>
  <si>
    <t>Biophysics</t>
  </si>
  <si>
    <t>MD195</t>
  </si>
  <si>
    <t xml:space="preserve">Études environnementales </t>
  </si>
  <si>
    <t>MD20</t>
  </si>
  <si>
    <t xml:space="preserve">Biotechnologie et microbiologie appliquée </t>
  </si>
  <si>
    <t>Biotechnology &amp; Applied Microbiology</t>
  </si>
  <si>
    <t>MD196</t>
  </si>
  <si>
    <t xml:space="preserve">Ergonomie </t>
  </si>
  <si>
    <t>MD21</t>
  </si>
  <si>
    <t xml:space="preserve">Systèmes cardiaques et cardiovasculaires </t>
  </si>
  <si>
    <t>Cardiac &amp; Cardiovascular Systems</t>
  </si>
  <si>
    <t>MD197</t>
  </si>
  <si>
    <t>Éthique </t>
  </si>
  <si>
    <t>MD22</t>
  </si>
  <si>
    <t xml:space="preserve">Biologie cellulaire </t>
  </si>
  <si>
    <t>Cell &amp; Tissue Engineering</t>
  </si>
  <si>
    <t>MD198</t>
  </si>
  <si>
    <t>Études ethniques </t>
  </si>
  <si>
    <t>MD23</t>
  </si>
  <si>
    <t xml:space="preserve">Cellule et génie tissulaire </t>
  </si>
  <si>
    <t>Cell Biology</t>
  </si>
  <si>
    <t>MD199</t>
  </si>
  <si>
    <t xml:space="preserve">Études familiales </t>
  </si>
  <si>
    <t>MD24</t>
  </si>
  <si>
    <t xml:space="preserve">Chimie analytique </t>
  </si>
  <si>
    <t>Chemistry, Analytical</t>
  </si>
  <si>
    <t>MD200</t>
  </si>
  <si>
    <t>Cinéma, Radio, télévision</t>
  </si>
  <si>
    <t>MD25</t>
  </si>
  <si>
    <t xml:space="preserve">Chimie appliquée </t>
  </si>
  <si>
    <t>Chemistry, Applied</t>
  </si>
  <si>
    <t>MD201</t>
  </si>
  <si>
    <t>Folklore</t>
  </si>
  <si>
    <t>MD26</t>
  </si>
  <si>
    <t xml:space="preserve">Chimie inorganique et nucléaire </t>
  </si>
  <si>
    <t>Chemistry, Inorganic &amp; Nuclear</t>
  </si>
  <si>
    <t>MD202</t>
  </si>
  <si>
    <t xml:space="preserve">Géographie </t>
  </si>
  <si>
    <t>MD27</t>
  </si>
  <si>
    <t xml:space="preserve">Chimie médicinal </t>
  </si>
  <si>
    <t>Chemistry, Medicinal</t>
  </si>
  <si>
    <t>MD203</t>
  </si>
  <si>
    <t xml:space="preserve">Gérontologie </t>
  </si>
  <si>
    <t>MD28</t>
  </si>
  <si>
    <t xml:space="preserve">Chimie multidisciplinaire </t>
  </si>
  <si>
    <t>Chemistry, Multidisciplinary</t>
  </si>
  <si>
    <t>MD204</t>
  </si>
  <si>
    <t xml:space="preserve">La politique de santé et de Services </t>
  </si>
  <si>
    <t>MD29</t>
  </si>
  <si>
    <t xml:space="preserve">Chimie organique </t>
  </si>
  <si>
    <t>Chemistry, Organic</t>
  </si>
  <si>
    <t>MD205</t>
  </si>
  <si>
    <t>Histoire </t>
  </si>
  <si>
    <t>MD30</t>
  </si>
  <si>
    <t xml:space="preserve">Chimie physique </t>
  </si>
  <si>
    <t>Chemistry, Physical</t>
  </si>
  <si>
    <t>MD206</t>
  </si>
  <si>
    <t xml:space="preserve">Histoire et philosophie des sciences </t>
  </si>
  <si>
    <t>History &amp; Philosophy of Science</t>
  </si>
  <si>
    <t>MD31</t>
  </si>
  <si>
    <t xml:space="preserve">Neurologie clinique </t>
  </si>
  <si>
    <t>Clinical Neurology</t>
  </si>
  <si>
    <t>MD207</t>
  </si>
  <si>
    <t xml:space="preserve">Histoire des Sciences sociales </t>
  </si>
  <si>
    <t>MD32</t>
  </si>
  <si>
    <t xml:space="preserve">Informatique et Intelligence artificielle </t>
  </si>
  <si>
    <t>Computer Science, Artificial Intelligence</t>
  </si>
  <si>
    <t>MD208</t>
  </si>
  <si>
    <t xml:space="preserve">Hospitalité, loisirs, Sport et tourisme </t>
  </si>
  <si>
    <t>MD33</t>
  </si>
  <si>
    <t xml:space="preserve">Informatique et Cybernétique </t>
  </si>
  <si>
    <t>Computer Science, Cybernetics</t>
  </si>
  <si>
    <t>MD209</t>
  </si>
  <si>
    <t>Humaines, multidisciplinaire</t>
  </si>
  <si>
    <t>MD34</t>
  </si>
  <si>
    <t xml:space="preserve">Informatique, matériel et Architecture </t>
  </si>
  <si>
    <t>Computer Science, Hardware &amp; Architecture</t>
  </si>
  <si>
    <t>MD210</t>
  </si>
  <si>
    <t xml:space="preserve">Relations industrielles et travail </t>
  </si>
  <si>
    <t>MD35</t>
  </si>
  <si>
    <t xml:space="preserve">Informatique et systèmes d'Information </t>
  </si>
  <si>
    <t>Computer Science, Information Systems</t>
  </si>
  <si>
    <t>MD211</t>
  </si>
  <si>
    <t xml:space="preserve">Sciences de l'information et bibliothéconomie </t>
  </si>
  <si>
    <t>MD36</t>
  </si>
  <si>
    <t xml:space="preserve">Informatique et Applications interdisciplinaires </t>
  </si>
  <si>
    <t>Computer Science, Interdisciplinary Applications</t>
  </si>
  <si>
    <t>MD212</t>
  </si>
  <si>
    <t xml:space="preserve">Relations internationales </t>
  </si>
  <si>
    <t>MD37</t>
  </si>
  <si>
    <t xml:space="preserve">Informatique et génie logiciel </t>
  </si>
  <si>
    <t>Computer Science, Software Engineering</t>
  </si>
  <si>
    <t>MD213</t>
  </si>
  <si>
    <t>Sciences islamiques</t>
  </si>
  <si>
    <t>MD38</t>
  </si>
  <si>
    <t>Informatique : théorie et méthodes</t>
  </si>
  <si>
    <t>Computer Science, Theory &amp; Methods</t>
  </si>
  <si>
    <t>MD214</t>
  </si>
  <si>
    <t>Langue et la linguistique</t>
  </si>
  <si>
    <t>MD39</t>
  </si>
  <si>
    <t xml:space="preserve">Construction et technologie du bâtiment </t>
  </si>
  <si>
    <t>Construction &amp; Building Technology</t>
  </si>
  <si>
    <t>MD215</t>
  </si>
  <si>
    <t xml:space="preserve">Droit </t>
  </si>
  <si>
    <t>MD40</t>
  </si>
  <si>
    <t xml:space="preserve">Médecine des soins intensifs </t>
  </si>
  <si>
    <t>Critical Care Medicine</t>
  </si>
  <si>
    <t>MD216</t>
  </si>
  <si>
    <t xml:space="preserve">Linguistique </t>
  </si>
  <si>
    <t>MD41</t>
  </si>
  <si>
    <t xml:space="preserve">Cristallographie </t>
  </si>
  <si>
    <t>Crystallography</t>
  </si>
  <si>
    <t>MD217</t>
  </si>
  <si>
    <t>Critiques littéraires</t>
  </si>
  <si>
    <t>MD42</t>
  </si>
  <si>
    <t xml:space="preserve">Dentisterie, chirurgie buccale et médecine </t>
  </si>
  <si>
    <t>Dentistry, Oral Surgery &amp; Medicine</t>
  </si>
  <si>
    <t>MD218</t>
  </si>
  <si>
    <t>La théorie littéraire et critique</t>
  </si>
  <si>
    <t>MD43</t>
  </si>
  <si>
    <t xml:space="preserve">Dermatologie </t>
  </si>
  <si>
    <t>Dermatology</t>
  </si>
  <si>
    <t>MD219</t>
  </si>
  <si>
    <t>Littérature</t>
  </si>
  <si>
    <t>MD44</t>
  </si>
  <si>
    <t xml:space="preserve">Biologie du développement </t>
  </si>
  <si>
    <t>Developmental Biology</t>
  </si>
  <si>
    <t>MD220</t>
  </si>
  <si>
    <t>Littérature d’Afrique, d’Australie, et canadienne</t>
  </si>
  <si>
    <t>MD45</t>
  </si>
  <si>
    <t>Écologie</t>
  </si>
  <si>
    <t>Ecology</t>
  </si>
  <si>
    <t>MD221</t>
  </si>
  <si>
    <t>Littérature Américaine</t>
  </si>
  <si>
    <t>MD46</t>
  </si>
  <si>
    <t xml:space="preserve">Éducation, et Disciplines scientifiques </t>
  </si>
  <si>
    <t>Education, Scientific Disciplines</t>
  </si>
  <si>
    <t>MD222</t>
  </si>
  <si>
    <t>Littérature des îles britanniques</t>
  </si>
  <si>
    <t>MD47</t>
  </si>
  <si>
    <t xml:space="preserve">Électrochimie </t>
  </si>
  <si>
    <t>Electrochemistry</t>
  </si>
  <si>
    <t>MD223</t>
  </si>
  <si>
    <t>Littérature, allemande, néerlandaise et scandinave</t>
  </si>
  <si>
    <t>MD48</t>
  </si>
  <si>
    <t xml:space="preserve">Médecine d'urgence </t>
  </si>
  <si>
    <t>Emergency Medicine</t>
  </si>
  <si>
    <t>MD224</t>
  </si>
  <si>
    <t>Littérature Romane</t>
  </si>
  <si>
    <t>MD49</t>
  </si>
  <si>
    <t>Endocrinologie et métabolisme</t>
  </si>
  <si>
    <t>Endocrinology &amp; Metabolism</t>
  </si>
  <si>
    <t>MD225</t>
  </si>
  <si>
    <t>Littérature Slave</t>
  </si>
  <si>
    <t>MD50</t>
  </si>
  <si>
    <t xml:space="preserve">Énergie et carburants </t>
  </si>
  <si>
    <t>Energy &amp; Fuels</t>
  </si>
  <si>
    <t>MD226</t>
  </si>
  <si>
    <t>Gestion </t>
  </si>
  <si>
    <t>MD51</t>
  </si>
  <si>
    <t xml:space="preserve">Ingénierie, aérospatiale </t>
  </si>
  <si>
    <t>Engineering, Aerospace</t>
  </si>
  <si>
    <t>MD227</t>
  </si>
  <si>
    <t>Études médiévales et Renaissance</t>
  </si>
  <si>
    <t>MD52</t>
  </si>
  <si>
    <t xml:space="preserve">Génie biomédical </t>
  </si>
  <si>
    <t>Engineering, Biomedical</t>
  </si>
  <si>
    <t>MD228</t>
  </si>
  <si>
    <t>Musique</t>
  </si>
  <si>
    <t>MD53</t>
  </si>
  <si>
    <t xml:space="preserve">Génie chimique </t>
  </si>
  <si>
    <t>Engineering, Chemical</t>
  </si>
  <si>
    <t>MD229</t>
  </si>
  <si>
    <t xml:space="preserve">Soins infirmiers </t>
  </si>
  <si>
    <t>Nursing</t>
  </si>
  <si>
    <t>MD54</t>
  </si>
  <si>
    <t xml:space="preserve">Génie civile </t>
  </si>
  <si>
    <t>Engineering, Civil</t>
  </si>
  <si>
    <t>MD230</t>
  </si>
  <si>
    <t>Philosophie</t>
  </si>
  <si>
    <t>MD55</t>
  </si>
  <si>
    <t xml:space="preserve">Génie électrique et électronique </t>
  </si>
  <si>
    <t>Engineering, Electrical &amp; Electronic</t>
  </si>
  <si>
    <t>MD231</t>
  </si>
  <si>
    <t xml:space="preserve">Planification et développement </t>
  </si>
  <si>
    <t>MD56</t>
  </si>
  <si>
    <t xml:space="preserve">Génie de l’environnement </t>
  </si>
  <si>
    <t>Engineering, Environmental</t>
  </si>
  <si>
    <t>MD232</t>
  </si>
  <si>
    <t>Poésie</t>
  </si>
  <si>
    <t>MD57</t>
  </si>
  <si>
    <t xml:space="preserve">Génie géologique </t>
  </si>
  <si>
    <t>Engineering, Geological</t>
  </si>
  <si>
    <t>MD233</t>
  </si>
  <si>
    <t xml:space="preserve">Science politique </t>
  </si>
  <si>
    <t>MD58</t>
  </si>
  <si>
    <t xml:space="preserve">Génie industriel </t>
  </si>
  <si>
    <t>Engineering, Industrial</t>
  </si>
  <si>
    <t>MD234</t>
  </si>
  <si>
    <t xml:space="preserve">Psychiatrie </t>
  </si>
  <si>
    <t>Psychiatry</t>
  </si>
  <si>
    <t>MD59</t>
  </si>
  <si>
    <t xml:space="preserve">Génie de fabrication </t>
  </si>
  <si>
    <t>Engineering, Manufacturing</t>
  </si>
  <si>
    <t>MD235</t>
  </si>
  <si>
    <t xml:space="preserve">Psychologie appliquée </t>
  </si>
  <si>
    <t>MD60</t>
  </si>
  <si>
    <t xml:space="preserve">Génie marin </t>
  </si>
  <si>
    <t>Engineering, Marine</t>
  </si>
  <si>
    <t>MD236</t>
  </si>
  <si>
    <t xml:space="preserve">Psychologie biologique </t>
  </si>
  <si>
    <t>MD61</t>
  </si>
  <si>
    <t xml:space="preserve">Génie mécanique </t>
  </si>
  <si>
    <t>Engineering, Mechanical</t>
  </si>
  <si>
    <t>MD237</t>
  </si>
  <si>
    <t xml:space="preserve">Psychologie clinique </t>
  </si>
  <si>
    <t>MD62</t>
  </si>
  <si>
    <t xml:space="preserve">Ingénierie multidisciplinaire </t>
  </si>
  <si>
    <t>Engineering, Multidisciplinary</t>
  </si>
  <si>
    <t>MD238</t>
  </si>
  <si>
    <t xml:space="preserve">Psychologie du développement </t>
  </si>
  <si>
    <t>MD63</t>
  </si>
  <si>
    <t xml:space="preserve">Ingénierie océane </t>
  </si>
  <si>
    <t>Engineering, Ocean</t>
  </si>
  <si>
    <t>MD239</t>
  </si>
  <si>
    <t xml:space="preserve">Psychologie de l’éducation </t>
  </si>
  <si>
    <t>MD64</t>
  </si>
  <si>
    <t xml:space="preserve">Génie du pétrole </t>
  </si>
  <si>
    <t>Engineering, Petroleum</t>
  </si>
  <si>
    <t>MD240</t>
  </si>
  <si>
    <t xml:space="preserve">Psychologie expérimentale </t>
  </si>
  <si>
    <t>MD65</t>
  </si>
  <si>
    <t xml:space="preserve">Entomologie </t>
  </si>
  <si>
    <t>Entomology</t>
  </si>
  <si>
    <t>MD241</t>
  </si>
  <si>
    <t xml:space="preserve">Psychologie mathématique </t>
  </si>
  <si>
    <t>MD66</t>
  </si>
  <si>
    <t xml:space="preserve">Sciences de l'environnement </t>
  </si>
  <si>
    <t>Environmental Sciences</t>
  </si>
  <si>
    <t>MD242</t>
  </si>
  <si>
    <t xml:space="preserve">Psychologie multidisciplinaire </t>
  </si>
  <si>
    <t>MD67</t>
  </si>
  <si>
    <t xml:space="preserve">Biologie de l'évolution </t>
  </si>
  <si>
    <t>Evolutionary Biology</t>
  </si>
  <si>
    <t>MD243</t>
  </si>
  <si>
    <t xml:space="preserve">Psychologie et psychanalyse </t>
  </si>
  <si>
    <t>MD68</t>
  </si>
  <si>
    <t xml:space="preserve">Pêche </t>
  </si>
  <si>
    <t>Fisheries</t>
  </si>
  <si>
    <t>MD244</t>
  </si>
  <si>
    <t xml:space="preserve">Psychologie sociale </t>
  </si>
  <si>
    <t>MD69</t>
  </si>
  <si>
    <t xml:space="preserve">Science des aliments et technologie </t>
  </si>
  <si>
    <t>Food Science &amp; Technology</t>
  </si>
  <si>
    <t>MD245</t>
  </si>
  <si>
    <t xml:space="preserve">Administration publique </t>
  </si>
  <si>
    <t>MD70</t>
  </si>
  <si>
    <t>Forêts</t>
  </si>
  <si>
    <t>Forestry</t>
  </si>
  <si>
    <t>MD246</t>
  </si>
  <si>
    <t xml:space="preserve">Santé publique, environnementale et du travail </t>
  </si>
  <si>
    <t>Public, Environmental &amp; Occupational Health</t>
  </si>
  <si>
    <t>MD71</t>
  </si>
  <si>
    <t xml:space="preserve">Gastro-entérologie et hépatologie </t>
  </si>
  <si>
    <t>Gastroenterology &amp; Hepatology</t>
  </si>
  <si>
    <t>MD247</t>
  </si>
  <si>
    <t>Réhabilitation</t>
  </si>
  <si>
    <t>Rehabilitation</t>
  </si>
  <si>
    <t>MD72</t>
  </si>
  <si>
    <t xml:space="preserve">Génétique et hérédité </t>
  </si>
  <si>
    <t>Genetics &amp; Heredity</t>
  </si>
  <si>
    <t>MD248</t>
  </si>
  <si>
    <t>Religion</t>
  </si>
  <si>
    <t>MD73</t>
  </si>
  <si>
    <t xml:space="preserve">Géochimie et géophysique </t>
  </si>
  <si>
    <t>Geochemistry &amp; Geophysics</t>
  </si>
  <si>
    <t>MD249</t>
  </si>
  <si>
    <t xml:space="preserve">Questions sociales </t>
  </si>
  <si>
    <t>MD74</t>
  </si>
  <si>
    <t>Géographie physique</t>
  </si>
  <si>
    <t>Geography, Physical</t>
  </si>
  <si>
    <t>MD250</t>
  </si>
  <si>
    <t xml:space="preserve">Sciences sociales, biomédicales </t>
  </si>
  <si>
    <t>MD75</t>
  </si>
  <si>
    <t xml:space="preserve">Géologie </t>
  </si>
  <si>
    <t>Geology</t>
  </si>
  <si>
    <t>MD251</t>
  </si>
  <si>
    <t xml:space="preserve">Sciences sociales, interdisciplinaires </t>
  </si>
  <si>
    <t>MD76</t>
  </si>
  <si>
    <t xml:space="preserve">Sciences de la terre, multidisciplinaires </t>
  </si>
  <si>
    <t>Geosciences, Multidisciplinary</t>
  </si>
  <si>
    <t>MD252</t>
  </si>
  <si>
    <t xml:space="preserve">Sciences sociales et méthodes mathématiques </t>
  </si>
  <si>
    <t>MD77</t>
  </si>
  <si>
    <t xml:space="preserve">Gériatrie et gérontologie </t>
  </si>
  <si>
    <t>Geriatrics &amp; Gerontology</t>
  </si>
  <si>
    <t>MD253</t>
  </si>
  <si>
    <t xml:space="preserve">Travail social </t>
  </si>
  <si>
    <t>MD78</t>
  </si>
  <si>
    <t xml:space="preserve">Sciences de la santé et de Services </t>
  </si>
  <si>
    <t>Health Care Sciences &amp; Services</t>
  </si>
  <si>
    <t>MD254</t>
  </si>
  <si>
    <t xml:space="preserve">Sociologie </t>
  </si>
  <si>
    <t>MD79</t>
  </si>
  <si>
    <t xml:space="preserve">Hématologie </t>
  </si>
  <si>
    <t>Hematology</t>
  </si>
  <si>
    <t>MD255</t>
  </si>
  <si>
    <t>Abus de substances</t>
  </si>
  <si>
    <t>Substance Abuse</t>
  </si>
  <si>
    <t>MD80</t>
  </si>
  <si>
    <t>MD256</t>
  </si>
  <si>
    <t>Littérature et culture tamazight</t>
  </si>
  <si>
    <t>MD81</t>
  </si>
  <si>
    <t xml:space="preserve">Horticulture </t>
  </si>
  <si>
    <t>Horticulture</t>
  </si>
  <si>
    <t>MD257</t>
  </si>
  <si>
    <t>Théâtre</t>
  </si>
  <si>
    <t>MD82</t>
  </si>
  <si>
    <t xml:space="preserve">Science de l’Imagerie et technologie photographique </t>
  </si>
  <si>
    <t>Imaging Science &amp; Photographic Technology</t>
  </si>
  <si>
    <t>MD258</t>
  </si>
  <si>
    <t xml:space="preserve">Transports </t>
  </si>
  <si>
    <t>MD83</t>
  </si>
  <si>
    <t xml:space="preserve">Immunologie </t>
  </si>
  <si>
    <t>Immunology</t>
  </si>
  <si>
    <t>MD259</t>
  </si>
  <si>
    <t xml:space="preserve">Études urbaines </t>
  </si>
  <si>
    <t>MD84</t>
  </si>
  <si>
    <t xml:space="preserve">Maladies infectieuses </t>
  </si>
  <si>
    <t>Infectious Diseases</t>
  </si>
  <si>
    <t>MD260</t>
  </si>
  <si>
    <t xml:space="preserve">Études féminines </t>
  </si>
  <si>
    <t>MD85</t>
  </si>
  <si>
    <t xml:space="preserve">Instruments et Instrumentation </t>
  </si>
  <si>
    <t>Instruments &amp; Instrumentation</t>
  </si>
  <si>
    <t>MD86</t>
  </si>
  <si>
    <t xml:space="preserve">Médecine intégrative et complémentaire </t>
  </si>
  <si>
    <t>Integrative &amp; Complementary Medicine</t>
  </si>
  <si>
    <t>MD87</t>
  </si>
  <si>
    <t xml:space="preserve">Limnologie </t>
  </si>
  <si>
    <t>Limnology</t>
  </si>
  <si>
    <t>MD88</t>
  </si>
  <si>
    <t>Logique</t>
  </si>
  <si>
    <t>Logic</t>
  </si>
  <si>
    <t>MD89</t>
  </si>
  <si>
    <t xml:space="preserve">Biologie marine et d'eau douce </t>
  </si>
  <si>
    <t>Marine &amp; Freshwater Biology</t>
  </si>
  <si>
    <t>MD90</t>
  </si>
  <si>
    <t xml:space="preserve">Science des matériaux, biomatériaux </t>
  </si>
  <si>
    <t>Materials Science, Biomaterials</t>
  </si>
  <si>
    <t>MD91</t>
  </si>
  <si>
    <t>Science des matériaux, céramiques</t>
  </si>
  <si>
    <t>Materials Science, Ceramics</t>
  </si>
  <si>
    <t>MD92</t>
  </si>
  <si>
    <t xml:space="preserve">Science des matériaux, caractérisation et mise à l'essai </t>
  </si>
  <si>
    <t>Materials Science, Characterization &amp; Testing</t>
  </si>
  <si>
    <t>MD93</t>
  </si>
  <si>
    <t>Science des matériaux, revêtements et Films</t>
  </si>
  <si>
    <t>Materials Science, Coatings &amp; Films</t>
  </si>
  <si>
    <t>MD94</t>
  </si>
  <si>
    <t xml:space="preserve">Science des matériaux, Composites </t>
  </si>
  <si>
    <t>Materials Science, Composites</t>
  </si>
  <si>
    <t>MD95</t>
  </si>
  <si>
    <t xml:space="preserve">Science des matériaux, multidisciplinaire </t>
  </si>
  <si>
    <t>Materials Science, Multidisciplinary</t>
  </si>
  <si>
    <t>MD96</t>
  </si>
  <si>
    <t xml:space="preserve">Science des matériaux, papier et bois </t>
  </si>
  <si>
    <t>Materials Science, Paper &amp; Wood</t>
  </si>
  <si>
    <t>MD97</t>
  </si>
  <si>
    <t xml:space="preserve">Science des matériaux, Textiles </t>
  </si>
  <si>
    <t>Materials Science, Textiles</t>
  </si>
  <si>
    <t>MD98</t>
  </si>
  <si>
    <t>Mathématique et informatique en Biologie</t>
  </si>
  <si>
    <t>Mathematical &amp; Computational Biology</t>
  </si>
  <si>
    <t>MD99</t>
  </si>
  <si>
    <t xml:space="preserve">Mathématiques </t>
  </si>
  <si>
    <t>MD100</t>
  </si>
  <si>
    <t xml:space="preserve">Mathématiques appliquées </t>
  </si>
  <si>
    <t>Mathematics, Applied</t>
  </si>
  <si>
    <t>MD101</t>
  </si>
  <si>
    <t xml:space="preserve">Mathématiques, Applications interdisciplinaires </t>
  </si>
  <si>
    <t>Mathematics, Interdisciplinary Applications</t>
  </si>
  <si>
    <t>MD102</t>
  </si>
  <si>
    <t xml:space="preserve">Mécanique </t>
  </si>
  <si>
    <t>Mechanics</t>
  </si>
  <si>
    <t>MD103</t>
  </si>
  <si>
    <t xml:space="preserve">Éthique médicale </t>
  </si>
  <si>
    <t>Medical Ethics</t>
  </si>
  <si>
    <t>MD104</t>
  </si>
  <si>
    <t xml:space="preserve">Informatique médicale </t>
  </si>
  <si>
    <t>Medical Informatics</t>
  </si>
  <si>
    <t>MD105</t>
  </si>
  <si>
    <t xml:space="preserve">Technologie de laboratoire médical </t>
  </si>
  <si>
    <t>Medical Laboratory Technology</t>
  </si>
  <si>
    <t>MD106</t>
  </si>
  <si>
    <t xml:space="preserve">Médecine générale et interne </t>
  </si>
  <si>
    <t>Medicine, General &amp; Internal</t>
  </si>
  <si>
    <t>MD107</t>
  </si>
  <si>
    <t xml:space="preserve">Médecine légale </t>
  </si>
  <si>
    <t>Medicine, Legal</t>
  </si>
  <si>
    <t>MD108</t>
  </si>
  <si>
    <t xml:space="preserve">Médecine, recherche et expérimentation </t>
  </si>
  <si>
    <t>Medicine, Research &amp; Experimental</t>
  </si>
  <si>
    <t>MD109</t>
  </si>
  <si>
    <t xml:space="preserve">Métallurgie et génie métallurgique </t>
  </si>
  <si>
    <t>Metallurgy &amp; Metallurgical Engineering</t>
  </si>
  <si>
    <t>MD110</t>
  </si>
  <si>
    <t xml:space="preserve">Météorologie et Sciences de l’atmosphère </t>
  </si>
  <si>
    <t>Meteorology &amp; Atmospheric Sciences</t>
  </si>
  <si>
    <t>MD111</t>
  </si>
  <si>
    <t xml:space="preserve">Microbiologie </t>
  </si>
  <si>
    <t>Microbiology</t>
  </si>
  <si>
    <t>MD112</t>
  </si>
  <si>
    <t xml:space="preserve">Microscopie </t>
  </si>
  <si>
    <t>Microscopy</t>
  </si>
  <si>
    <t>MD113</t>
  </si>
  <si>
    <t xml:space="preserve">Minéralogie </t>
  </si>
  <si>
    <t>Mineralogy</t>
  </si>
  <si>
    <t>MD114</t>
  </si>
  <si>
    <t xml:space="preserve">Mines et traitement des minéraux </t>
  </si>
  <si>
    <t>Mining &amp; Mineral Processing</t>
  </si>
  <si>
    <t>MD115</t>
  </si>
  <si>
    <t xml:space="preserve">Sciences multidisciplinaires </t>
  </si>
  <si>
    <t>Multidisciplinary Sciences</t>
  </si>
  <si>
    <t>MD116</t>
  </si>
  <si>
    <t xml:space="preserve">Mycologie </t>
  </si>
  <si>
    <t>Mycology</t>
  </si>
  <si>
    <t>MD117</t>
  </si>
  <si>
    <t xml:space="preserve">Nanosciences et nanotechnologies </t>
  </si>
  <si>
    <t>Nanoscience &amp; Nanotechnology</t>
  </si>
  <si>
    <t>MD118</t>
  </si>
  <si>
    <t xml:space="preserve">Neuro-imagerie </t>
  </si>
  <si>
    <t>Neuroimaging</t>
  </si>
  <si>
    <t>MD119</t>
  </si>
  <si>
    <t xml:space="preserve">Neurosciences </t>
  </si>
  <si>
    <t>Neurosciences</t>
  </si>
  <si>
    <t>MD120</t>
  </si>
  <si>
    <t xml:space="preserve">Science nucléaire et technologie </t>
  </si>
  <si>
    <t>Nuclear Science &amp; Technology</t>
  </si>
  <si>
    <t>MD121</t>
  </si>
  <si>
    <t>MD122</t>
  </si>
  <si>
    <t xml:space="preserve">Nutrition et diététique </t>
  </si>
  <si>
    <t>Nutrition &amp; Dietetics</t>
  </si>
  <si>
    <t>MD123</t>
  </si>
  <si>
    <t xml:space="preserve">Obstétrique et gynécologie </t>
  </si>
  <si>
    <t>Obstetrics &amp; Gynecology</t>
  </si>
  <si>
    <t>MD124</t>
  </si>
  <si>
    <t xml:space="preserve">Océanographie </t>
  </si>
  <si>
    <t>Oceanography</t>
  </si>
  <si>
    <t>MD125</t>
  </si>
  <si>
    <t xml:space="preserve">Oncologie </t>
  </si>
  <si>
    <t>Oncology</t>
  </si>
  <si>
    <t>MD126</t>
  </si>
  <si>
    <t xml:space="preserve">Recherche opérationnelle  et sciences de gestion </t>
  </si>
  <si>
    <t>Operations Research &amp; Management Science</t>
  </si>
  <si>
    <t>MD127</t>
  </si>
  <si>
    <t xml:space="preserve">Ophtalmologie </t>
  </si>
  <si>
    <t>Ophthalmology</t>
  </si>
  <si>
    <t>MD128</t>
  </si>
  <si>
    <t xml:space="preserve">Optique </t>
  </si>
  <si>
    <t>Optics</t>
  </si>
  <si>
    <t>MD129</t>
  </si>
  <si>
    <t xml:space="preserve">Ornithologie </t>
  </si>
  <si>
    <t>Ornithology</t>
  </si>
  <si>
    <t>MD130</t>
  </si>
  <si>
    <t xml:space="preserve">Orthopédie </t>
  </si>
  <si>
    <t>Orthopedics</t>
  </si>
  <si>
    <t>MD131</t>
  </si>
  <si>
    <t xml:space="preserve">Oto-rhino-laryngologie </t>
  </si>
  <si>
    <t>Otorhinolaryngology</t>
  </si>
  <si>
    <t>MD132</t>
  </si>
  <si>
    <t xml:space="preserve">Paléontologie </t>
  </si>
  <si>
    <t>Paleontology</t>
  </si>
  <si>
    <t>MD133</t>
  </si>
  <si>
    <t xml:space="preserve">Parasitologie </t>
  </si>
  <si>
    <t>Parasitology</t>
  </si>
  <si>
    <t>MD134</t>
  </si>
  <si>
    <t xml:space="preserve">Pathologie </t>
  </si>
  <si>
    <t>Pathology</t>
  </si>
  <si>
    <t>MD135</t>
  </si>
  <si>
    <t xml:space="preserve">Pédiatrie </t>
  </si>
  <si>
    <t>Pediatrics</t>
  </si>
  <si>
    <t>MD136</t>
  </si>
  <si>
    <t xml:space="preserve">Pharmacologie et pharmacie </t>
  </si>
  <si>
    <t>Peripheral Vascular Disease</t>
  </si>
  <si>
    <t>MD137</t>
  </si>
  <si>
    <t xml:space="preserve">Maladies vasculaires périphériques </t>
  </si>
  <si>
    <t>Pharmacology &amp; Pharmacy</t>
  </si>
  <si>
    <t>MD138</t>
  </si>
  <si>
    <t>Physique, appliquée</t>
  </si>
  <si>
    <t>Physics, Applied</t>
  </si>
  <si>
    <t>MD139</t>
  </si>
  <si>
    <t xml:space="preserve">Physique atomique et moléculaire et chimique </t>
  </si>
  <si>
    <t>Physics, Atomic, Molecular &amp; Chemical</t>
  </si>
  <si>
    <t>MD140</t>
  </si>
  <si>
    <t xml:space="preserve">Physique de la matière condensée </t>
  </si>
  <si>
    <t>Physics, Condensed Matter</t>
  </si>
  <si>
    <t>MD141</t>
  </si>
  <si>
    <t xml:space="preserve">Physique, fluides et Plasmas </t>
  </si>
  <si>
    <t>Physics, Fluids &amp; Plasmas</t>
  </si>
  <si>
    <t>MD142</t>
  </si>
  <si>
    <t xml:space="preserve">Physique mathématique </t>
  </si>
  <si>
    <t>Physics, Mathematical</t>
  </si>
  <si>
    <t>MD143</t>
  </si>
  <si>
    <t xml:space="preserve">Physique, multidisciplinaire </t>
  </si>
  <si>
    <t>Physics, Multidisciplinary</t>
  </si>
  <si>
    <t>MD144</t>
  </si>
  <si>
    <t xml:space="preserve">Physique nucléaire </t>
  </si>
  <si>
    <t>Physics, Nuclear</t>
  </si>
  <si>
    <t>MD145</t>
  </si>
  <si>
    <t xml:space="preserve">Physique des particules et des champs </t>
  </si>
  <si>
    <t>Physics, Particles &amp; Fields</t>
  </si>
  <si>
    <t>MD146</t>
  </si>
  <si>
    <t xml:space="preserve">Physiologie </t>
  </si>
  <si>
    <t>Physiology</t>
  </si>
  <si>
    <t>MD147</t>
  </si>
  <si>
    <t xml:space="preserve">Sciences des plantes </t>
  </si>
  <si>
    <t>Plant Sciences</t>
  </si>
  <si>
    <t>MD148</t>
  </si>
  <si>
    <t xml:space="preserve">Science des polymères </t>
  </si>
  <si>
    <t>Polymer Science</t>
  </si>
  <si>
    <t>MD149</t>
  </si>
  <si>
    <t>Soins de santé primaires</t>
  </si>
  <si>
    <t>Primary Health Care</t>
  </si>
  <si>
    <t>MD150</t>
  </si>
  <si>
    <t>MD151</t>
  </si>
  <si>
    <t xml:space="preserve">Psychologie </t>
  </si>
  <si>
    <t>Psychology</t>
  </si>
  <si>
    <t>MD152</t>
  </si>
  <si>
    <t>MD153</t>
  </si>
  <si>
    <t xml:space="preserve">Radiologie, médecine nucléaire et l'imagerie médicale </t>
  </si>
  <si>
    <t>Radiology, Nuclear Medicine &amp; Medical Imaging</t>
  </si>
  <si>
    <t>MD154</t>
  </si>
  <si>
    <t>MD155</t>
  </si>
  <si>
    <t xml:space="preserve">Télédétection </t>
  </si>
  <si>
    <t>Remote Sensing</t>
  </si>
  <si>
    <t>MD156</t>
  </si>
  <si>
    <t xml:space="preserve">Biologie de la reproduction </t>
  </si>
  <si>
    <t>Reproductive Biology</t>
  </si>
  <si>
    <t>MD157</t>
  </si>
  <si>
    <t xml:space="preserve">Système respiratoire </t>
  </si>
  <si>
    <t>Respiratory System</t>
  </si>
  <si>
    <t>MD158</t>
  </si>
  <si>
    <t xml:space="preserve">Rhumatologie </t>
  </si>
  <si>
    <t>Rheumatology</t>
  </si>
  <si>
    <t>MD159</t>
  </si>
  <si>
    <t xml:space="preserve">Robotique </t>
  </si>
  <si>
    <t>Robotics</t>
  </si>
  <si>
    <t>MD160</t>
  </si>
  <si>
    <t xml:space="preserve">Science des sols </t>
  </si>
  <si>
    <t>Soil Science</t>
  </si>
  <si>
    <t>MD161</t>
  </si>
  <si>
    <t xml:space="preserve">Spectroscopie  </t>
  </si>
  <si>
    <t>Spectroscopy</t>
  </si>
  <si>
    <t>MD162</t>
  </si>
  <si>
    <t xml:space="preserve">Sciences du sport </t>
  </si>
  <si>
    <t>Sport Sciences</t>
  </si>
  <si>
    <t>MD163</t>
  </si>
  <si>
    <t xml:space="preserve">Statistiques et probabilités </t>
  </si>
  <si>
    <t>Statistics &amp; Probability</t>
  </si>
  <si>
    <t>MD164</t>
  </si>
  <si>
    <t>MD165</t>
  </si>
  <si>
    <t xml:space="preserve">Chirurgie </t>
  </si>
  <si>
    <t>Surgery</t>
  </si>
  <si>
    <t>MD166</t>
  </si>
  <si>
    <t xml:space="preserve">Télécommunications </t>
  </si>
  <si>
    <t>Telecommunications</t>
  </si>
  <si>
    <t>MD167</t>
  </si>
  <si>
    <t xml:space="preserve">Thermodynamique </t>
  </si>
  <si>
    <t>Thermodynamics</t>
  </si>
  <si>
    <t>MD168</t>
  </si>
  <si>
    <t xml:space="preserve">Toxicologie </t>
  </si>
  <si>
    <t>Toxicology</t>
  </si>
  <si>
    <t>MD169</t>
  </si>
  <si>
    <t xml:space="preserve">Transplantation </t>
  </si>
  <si>
    <t>Transplantation</t>
  </si>
  <si>
    <t>MD170</t>
  </si>
  <si>
    <t xml:space="preserve">Science du Transport et technologie </t>
  </si>
  <si>
    <t>Transportation Science &amp; Technology</t>
  </si>
  <si>
    <t>MD171</t>
  </si>
  <si>
    <t xml:space="preserve">Médecine tropicale </t>
  </si>
  <si>
    <t>Tropical Medicine</t>
  </si>
  <si>
    <t>MD172</t>
  </si>
  <si>
    <t xml:space="preserve">Urologie et néphrologie </t>
  </si>
  <si>
    <t>Urology &amp; Nephrology</t>
  </si>
  <si>
    <t>MD173</t>
  </si>
  <si>
    <t xml:space="preserve">Sciences vétérinaires </t>
  </si>
  <si>
    <t>Veterinary Sciences</t>
  </si>
  <si>
    <t>MD174</t>
  </si>
  <si>
    <t xml:space="preserve">Virologie </t>
  </si>
  <si>
    <t>Virology</t>
  </si>
  <si>
    <t>MD175</t>
  </si>
  <si>
    <t>Ressources en eau</t>
  </si>
  <si>
    <t>Water Resources</t>
  </si>
  <si>
    <t>MD176</t>
  </si>
  <si>
    <t xml:space="preserve">Zoologie </t>
  </si>
  <si>
    <t>Zoology</t>
  </si>
  <si>
    <t>Inscrit depuis</t>
  </si>
  <si>
    <t>Date de Nais.</t>
  </si>
  <si>
    <t>Structure de rattachement</t>
  </si>
  <si>
    <t>Grade</t>
  </si>
  <si>
    <t>Dernier diplôme</t>
  </si>
  <si>
    <t>Micro Domaine 3</t>
  </si>
  <si>
    <t>Micro Domaine 2</t>
  </si>
  <si>
    <t>Micro Domaine 1</t>
  </si>
  <si>
    <t>N°</t>
  </si>
  <si>
    <t>%</t>
  </si>
  <si>
    <t>Valeur</t>
  </si>
  <si>
    <t>Editeur commercial</t>
  </si>
  <si>
    <t>Auteur(s)</t>
  </si>
  <si>
    <t>Titre</t>
  </si>
  <si>
    <t>Total</t>
  </si>
  <si>
    <t>Nom de la Conférence</t>
  </si>
  <si>
    <t xml:space="preserve">% </t>
  </si>
  <si>
    <t>ID</t>
  </si>
  <si>
    <t>Intitulé du Projet</t>
  </si>
  <si>
    <t>Type</t>
  </si>
  <si>
    <t>Nom et prénom</t>
  </si>
  <si>
    <t>Identification du partenaire</t>
  </si>
  <si>
    <t>Type d’action</t>
  </si>
  <si>
    <t>Visibilité de l’équipe sur le web</t>
  </si>
  <si>
    <t>b) Nombre des pages du site web du l’équipe</t>
  </si>
  <si>
    <t>c) Nombre des documents en format pdf, ps, doc, docs, ppt, tex, référencés dans google scholar</t>
  </si>
  <si>
    <t>Unversitaire</t>
  </si>
  <si>
    <t>Professeur</t>
  </si>
  <si>
    <t>Maitre de Conférence A</t>
  </si>
  <si>
    <t>MCA</t>
  </si>
  <si>
    <t>Maitre de Conférence B</t>
  </si>
  <si>
    <t>MCB</t>
  </si>
  <si>
    <t>Maitre Assistant A</t>
  </si>
  <si>
    <t>MAA</t>
  </si>
  <si>
    <t>Maitre Assistant B</t>
  </si>
  <si>
    <t>MAB</t>
  </si>
  <si>
    <t>Doctorant</t>
  </si>
  <si>
    <t>Dernier diplôme obtenu</t>
  </si>
  <si>
    <t>Doctorat d'Etat</t>
  </si>
  <si>
    <t>Doctorat</t>
  </si>
  <si>
    <t>Magister</t>
  </si>
  <si>
    <t>Master</t>
  </si>
  <si>
    <t>U08E</t>
  </si>
  <si>
    <t>Est</t>
  </si>
  <si>
    <t>Université 20 Août 1955 de Skikda</t>
  </si>
  <si>
    <t>U. Skikda</t>
  </si>
  <si>
    <t>Faculté des Sciences</t>
  </si>
  <si>
    <t>Département d’Informatique</t>
  </si>
  <si>
    <t>Faculté des Sciences Sociales et des Sciences Humaines</t>
  </si>
  <si>
    <t>Faculté Droit et Sciences Politiques</t>
  </si>
  <si>
    <t>Département de Droit</t>
  </si>
  <si>
    <t>Faculté de Technologie</t>
  </si>
  <si>
    <t>Département de Génie Civil</t>
  </si>
  <si>
    <t>Département de Génie Electrique</t>
  </si>
  <si>
    <t>Faculté des Lettres et des Langues</t>
  </si>
  <si>
    <t>Département de Langue et Lettre Arabe</t>
  </si>
  <si>
    <t>Département de Mécanique</t>
  </si>
  <si>
    <t>Département de Pétrochimie et génie des procédés</t>
  </si>
  <si>
    <t>Département de Technologie</t>
  </si>
  <si>
    <t>Département des Lettres et Langues Etrangères</t>
  </si>
  <si>
    <t>Département des Sciences Agronomique</t>
  </si>
  <si>
    <t>Faculté des Sciences Economiques, Commerciales et des Sciences de Gestion</t>
  </si>
  <si>
    <t>Département des Sciences Commerciales</t>
  </si>
  <si>
    <t>Département des Sciences de Gestion</t>
  </si>
  <si>
    <t>Département des Sciences de la Nature et de la Vie</t>
  </si>
  <si>
    <t>Département des Sciences Economiques</t>
  </si>
  <si>
    <t>Département des Sciences Politiques</t>
  </si>
  <si>
    <t>Département des Sciences Sociales</t>
  </si>
  <si>
    <t>U09E</t>
  </si>
  <si>
    <t>Université 8 Mai 1945 de Guelma</t>
  </si>
  <si>
    <t>U. Guelma</t>
  </si>
  <si>
    <t>Faculté des Sciences de la Nature et de la Vie et des Sciences de la Terre et de l'Univers</t>
  </si>
  <si>
    <t>Département de Biologie</t>
  </si>
  <si>
    <t>Département de Français</t>
  </si>
  <si>
    <t>Facultés des Sciences et de la Technologie</t>
  </si>
  <si>
    <t>Département de Génie des Procédés</t>
  </si>
  <si>
    <t>Département de Littérature Arabe</t>
  </si>
  <si>
    <t>Département d'Ecologie et du Génie de l'Environnement</t>
  </si>
  <si>
    <t>Département d'Electronique et de Télécommunications</t>
  </si>
  <si>
    <t>Département d'Electrotechnique et d'Automatique</t>
  </si>
  <si>
    <t>Département des Sciences de la Matière</t>
  </si>
  <si>
    <t>Faculté des Sciences Humaines et Sociales</t>
  </si>
  <si>
    <t>Faculté de Droit et des Sciences Politiques</t>
  </si>
  <si>
    <t>Département d'Histoire et Archéologie</t>
  </si>
  <si>
    <t>Département d'Informatique</t>
  </si>
  <si>
    <t>U11E</t>
  </si>
  <si>
    <t>Université Abdelhak Benhamouda de Jijel</t>
  </si>
  <si>
    <t>U. Jijel</t>
  </si>
  <si>
    <t xml:space="preserve">Faculté des Sciences de la Nature et de la Vie </t>
  </si>
  <si>
    <t>Département de Chimie</t>
  </si>
  <si>
    <t>Département de droit</t>
  </si>
  <si>
    <t>Faculté des Lettres et Langues </t>
  </si>
  <si>
    <t>Département de Mathématique</t>
  </si>
  <si>
    <t>Département de Physique</t>
  </si>
  <si>
    <t>Département de Sociologie</t>
  </si>
  <si>
    <t>Département des Langues</t>
  </si>
  <si>
    <t>Département des Sciences de la Terre et de l’Univers</t>
  </si>
  <si>
    <t>Département Electronique</t>
  </si>
  <si>
    <t>Département Electrotechnique</t>
  </si>
  <si>
    <t>Départements de Biologie Moléculaire et Cellulaire</t>
  </si>
  <si>
    <t>Départements de la Biologie Végétale et Animale</t>
  </si>
  <si>
    <t>Faculté des Sciences Exactes et Informatique</t>
  </si>
  <si>
    <t>U05O</t>
  </si>
  <si>
    <t>Ouest</t>
  </si>
  <si>
    <t>Université Abdelhamid Ibn Badis de Mostaganem</t>
  </si>
  <si>
    <t>U. Mostaganem</t>
  </si>
  <si>
    <t>Institut d’Education Physique et Sportive</t>
  </si>
  <si>
    <t>Département Activités Physiques Adaptées</t>
  </si>
  <si>
    <t>Département d’Agronomie</t>
  </si>
  <si>
    <t>Faculté des Lettres et des Arts</t>
  </si>
  <si>
    <t>Département d’Anglais</t>
  </si>
  <si>
    <t xml:space="preserve">Département d’Arabe </t>
  </si>
  <si>
    <t xml:space="preserve">Département d’Espagnol </t>
  </si>
  <si>
    <t>Département d’Halieutiques</t>
  </si>
  <si>
    <t>Département de Biotechnologie</t>
  </si>
  <si>
    <t>Faculté des Sciences Sociales</t>
  </si>
  <si>
    <t>Département de Philosophie</t>
  </si>
  <si>
    <t>Département de Psychologie</t>
  </si>
  <si>
    <t>Département d'Education Physique et Sportive</t>
  </si>
  <si>
    <t xml:space="preserve">Département des Arts </t>
  </si>
  <si>
    <t>Département des Sciences de l’Information et de Communication</t>
  </si>
  <si>
    <t>Département Entrainement Sportive</t>
  </si>
  <si>
    <t>Faculté des sciences et de la technologie</t>
  </si>
  <si>
    <t>Département Génie Civil et Architecture</t>
  </si>
  <si>
    <t>Département Génie des Procèdes</t>
  </si>
  <si>
    <t>Département Génie Electrique</t>
  </si>
  <si>
    <t>Département Génie Mécanique</t>
  </si>
  <si>
    <t>Faculté de Médecine</t>
  </si>
  <si>
    <t>U07C</t>
  </si>
  <si>
    <t>Centre</t>
  </si>
  <si>
    <t>Université Abderrahmane Mira de Béjaia</t>
  </si>
  <si>
    <t>U. Bejaia</t>
  </si>
  <si>
    <t>Faculté des Sciences Exactes</t>
  </si>
  <si>
    <t>Département Chimie</t>
  </si>
  <si>
    <t>Département d’Hydraulique</t>
  </si>
  <si>
    <t>Département d'Architecture</t>
  </si>
  <si>
    <t>Département de  Droit  des Affaires</t>
  </si>
  <si>
    <t>Département de Biologie Physico – Chimique</t>
  </si>
  <si>
    <t>Département de Droit Privé</t>
  </si>
  <si>
    <t>Département de Droit Public</t>
  </si>
  <si>
    <t>Département de Génie Mécanique</t>
  </si>
  <si>
    <t>Département de la Formation Initiale</t>
  </si>
  <si>
    <t>Département de Microbiologie</t>
  </si>
  <si>
    <t>Département des Enseignements Classiques en Droit</t>
  </si>
  <si>
    <t>Département des Enseignements de Base en Droit</t>
  </si>
  <si>
    <t>Département des Mines</t>
  </si>
  <si>
    <t>Département des Sciences Alimentaires</t>
  </si>
  <si>
    <t>Département des Sciences Biologiques de l’Environnement</t>
  </si>
  <si>
    <t>Département des Sciences et Techniques des Activités Physiques et Sportives</t>
  </si>
  <si>
    <t>Département des Sciences Humaines</t>
  </si>
  <si>
    <t>Département des Troncs Communs L1 et L2</t>
  </si>
  <si>
    <t>Département Informatique</t>
  </si>
  <si>
    <t>Département Langue et Culture Amazighes</t>
  </si>
  <si>
    <t>Département Langue et Littérature Anglaises</t>
  </si>
  <si>
    <t>Département Langue et Littérature Arabes</t>
  </si>
  <si>
    <t>Département Langue et Littérature Françaises</t>
  </si>
  <si>
    <t>Département Mathématiques</t>
  </si>
  <si>
    <t>Département Médecine</t>
  </si>
  <si>
    <t>Département Physique</t>
  </si>
  <si>
    <t>Département Recherche Opérationnelle</t>
  </si>
  <si>
    <t>Département Sciences Infirmières</t>
  </si>
  <si>
    <t>Département Technologie</t>
  </si>
  <si>
    <t>U03O</t>
  </si>
  <si>
    <t>Université Aboubeker Belkaid de Tlemcen</t>
  </si>
  <si>
    <t>U. Tlemcen</t>
  </si>
  <si>
    <t>Faculté des Sciences de la Nature et de la Vie et Sciences de la Terre et de l’Univers</t>
  </si>
  <si>
    <t>Département Agro-Foresterie</t>
  </si>
  <si>
    <t>Département Biologie</t>
  </si>
  <si>
    <t>Département de Génie Electrique et Electronique</t>
  </si>
  <si>
    <t xml:space="preserve">Département de langue et littérature arabes </t>
  </si>
  <si>
    <t>Département de Maths</t>
  </si>
  <si>
    <t>Département des langues et Littératures Etrangères</t>
  </si>
  <si>
    <t>Département des Sciences et Techniques</t>
  </si>
  <si>
    <t>Département d'Hydraulique</t>
  </si>
  <si>
    <t>Département Ecologie et Environnement</t>
  </si>
  <si>
    <t>Département Histoire et Archéologie</t>
  </si>
  <si>
    <t>Département Sciences Commerciales</t>
  </si>
  <si>
    <t>Département Sciences de Gestion</t>
  </si>
  <si>
    <t>Département Sciences Économiques</t>
  </si>
  <si>
    <t>Départements de Médecine</t>
  </si>
  <si>
    <t>Départements de Médecine Dentaire</t>
  </si>
  <si>
    <t>Départements de Pharmacie</t>
  </si>
  <si>
    <t>U06O</t>
  </si>
  <si>
    <t>U. Adrar</t>
  </si>
  <si>
    <t>Faculté des Sciences et de la Technologie</t>
  </si>
  <si>
    <t>Département des Mathématiques et Informatique</t>
  </si>
  <si>
    <t>Département des Sciences de la Technologie</t>
  </si>
  <si>
    <t>Département Hydrocarbures et Energies Renouvelables</t>
  </si>
  <si>
    <t xml:space="preserve">Faculté des Sciences, Sociales et Sciences Islamiques  </t>
  </si>
  <si>
    <t>Facultés de Droit et de Science Politique</t>
  </si>
  <si>
    <t>Facultés des Lettres et des Langues</t>
  </si>
  <si>
    <t>Facultés des Sciences Economiques et Sciences Commerciales et Sciences de Gestions</t>
  </si>
  <si>
    <t>U09C</t>
  </si>
  <si>
    <t>Université Amar Telidji de Laghouat</t>
  </si>
  <si>
    <t>U. Laghouat</t>
  </si>
  <si>
    <t>Département d’Architecture</t>
  </si>
  <si>
    <t>Département d’Electronique</t>
  </si>
  <si>
    <t>Département d’Electrotechnique</t>
  </si>
  <si>
    <t>Faculté des sciences </t>
  </si>
  <si>
    <t>Faculté de Lettres et Langues</t>
  </si>
  <si>
    <t>Département de Langue et Littérature Anglaises</t>
  </si>
  <si>
    <t>Département de Langue et Littérature Arabe</t>
  </si>
  <si>
    <t>Département de Langue et Littérature Françaises</t>
  </si>
  <si>
    <t>Département de Sciences Politiques</t>
  </si>
  <si>
    <t>Département de Sciences Sociales</t>
  </si>
  <si>
    <t>Département des Mathématiques et de l'Informatique</t>
  </si>
  <si>
    <t>Département des Sciences Agronomiques</t>
  </si>
  <si>
    <t>Faculté des Sciences Economiques et Commerciales et Sciences de Gestion</t>
  </si>
  <si>
    <t>Département des Sciences Islamiques</t>
  </si>
  <si>
    <t>Département Sciences Humaines</t>
  </si>
  <si>
    <t>Institut des Sciences et Techniques des Activités Physiques et Sportifs</t>
  </si>
  <si>
    <t>U02E</t>
  </si>
  <si>
    <t>U. Annaba</t>
  </si>
  <si>
    <t>Faculté des Sciences de la Terre</t>
  </si>
  <si>
    <t>Département d’Aménagement du Territoire</t>
  </si>
  <si>
    <t>Faculté des Sciences de l’Ingéniorat</t>
  </si>
  <si>
    <t>Département d’Electromécanique</t>
  </si>
  <si>
    <t>Faculté des Lettres, des Sciences Humaines et des Sciences Sociales</t>
  </si>
  <si>
    <t>Département d'Anglais</t>
  </si>
  <si>
    <t>Département de Biochimie</t>
  </si>
  <si>
    <t>Département de Chirurgie Dentaire</t>
  </si>
  <si>
    <t>Département de Géologie</t>
  </si>
  <si>
    <t>Département de Langue Italienne</t>
  </si>
  <si>
    <t>Département de l'Éducation Physique et des Sports</t>
  </si>
  <si>
    <t>Département de Mathématiques</t>
  </si>
  <si>
    <t>Département de Mathématiques-Informatique</t>
  </si>
  <si>
    <t>Département de Médecine</t>
  </si>
  <si>
    <t>Département de Métallurgie et Génie des Matériaux</t>
  </si>
  <si>
    <t>Département de Pharmacie</t>
  </si>
  <si>
    <t>Département de Traduction</t>
  </si>
  <si>
    <t>Département d'Economie Bibliothèques</t>
  </si>
  <si>
    <t>Faculté des Sciences Économiques et des Sciences de Gestion</t>
  </si>
  <si>
    <t>Département des Sciences de la Communication</t>
  </si>
  <si>
    <t>Département des Sciences de la Mer</t>
  </si>
  <si>
    <t>Département des Sciences Humaines et Sociales</t>
  </si>
  <si>
    <t>Département d'Histoire</t>
  </si>
  <si>
    <t>Département Français</t>
  </si>
  <si>
    <t>Département Tronc Commun</t>
  </si>
  <si>
    <t>Tronc Commun Sciences et Technologie</t>
  </si>
  <si>
    <t>U01C</t>
  </si>
  <si>
    <t>U. Alger-1-</t>
  </si>
  <si>
    <t>Faculté des Sciences Islamique</t>
  </si>
  <si>
    <t>   قسم اللغة والحضارة الإسلامية</t>
  </si>
  <si>
    <t>  قسم الشريعة</t>
  </si>
  <si>
    <t> قسم العقائد و الأديان</t>
  </si>
  <si>
    <t>Faculté des Sciences Médicales</t>
  </si>
  <si>
    <t>Département Médecine Dentaire</t>
  </si>
  <si>
    <t>Département Pharmacie</t>
  </si>
  <si>
    <t>Faculté de Droit</t>
  </si>
  <si>
    <t>قسم القانون الخاص</t>
  </si>
  <si>
    <t>قسم القانون العام</t>
  </si>
  <si>
    <t>U12C</t>
  </si>
  <si>
    <t>U. Alger-2- Bouzareah</t>
  </si>
  <si>
    <t>Faculté Sciences Humaines et Sociales</t>
  </si>
  <si>
    <t>Département d’Histoire</t>
  </si>
  <si>
    <t>Département de Bibliothéconomie et des Sciences Documentaires</t>
  </si>
  <si>
    <t>Département de Psychologie, des Sciences de l’Education et de l’Orthophonie</t>
  </si>
  <si>
    <t>Institut d'Archéologie</t>
  </si>
  <si>
    <t>Institut d'Interprétariat</t>
  </si>
  <si>
    <t>U13C</t>
  </si>
  <si>
    <t>U. Alger-3- DelyBrahim</t>
  </si>
  <si>
    <t>Faculté de l’Information et de la Communication</t>
  </si>
  <si>
    <t>Faculté des Sciences Politiques et Relations Internationales</t>
  </si>
  <si>
    <t>Institut de l'Education Physiques et Sportives</t>
  </si>
  <si>
    <t>U08O</t>
  </si>
  <si>
    <t>Université de Béchar</t>
  </si>
  <si>
    <t>U. Béchar</t>
  </si>
  <si>
    <t>Département de Lettres</t>
  </si>
  <si>
    <t xml:space="preserve">Département des Sciences Économiques et commerciales </t>
  </si>
  <si>
    <t>Faculté des Sciences et Technologie</t>
  </si>
  <si>
    <t>U18E</t>
  </si>
  <si>
    <t>Université de Bordj Bou Arréridj</t>
  </si>
  <si>
    <t>U. Bordj Bou Arreridj</t>
  </si>
  <si>
    <t>Faculté Mathématiques et Informatique</t>
  </si>
  <si>
    <t>Département des Mathématiques</t>
  </si>
  <si>
    <t>Faculté des Sciences Sociales et Humaines</t>
  </si>
  <si>
    <t>Département des Sciences Sociales et Humaines</t>
  </si>
  <si>
    <t>Département Électromécanique</t>
  </si>
  <si>
    <t>Département Électronique</t>
  </si>
  <si>
    <t>Département Génie Civil</t>
  </si>
  <si>
    <t>Département Génie de l’Environnement</t>
  </si>
  <si>
    <t>Département Sciences de la Matière</t>
  </si>
  <si>
    <t>Département Sciences et Techniques</t>
  </si>
  <si>
    <t>Faculté des Sciences Economiques et des Sciences Commerciales et des Sciences de Gestion</t>
  </si>
  <si>
    <t>U14C</t>
  </si>
  <si>
    <t>Université de Bouira</t>
  </si>
  <si>
    <t>U. Bouira</t>
  </si>
  <si>
    <t>Faculté des Sciences et des Sciences Appliquées</t>
  </si>
  <si>
    <t>Faculté des Sciences de la Nature et de la Vie et des Sciences de la Terre</t>
  </si>
  <si>
    <t>Département de l'Activité Physique Sportive et Educative</t>
  </si>
  <si>
    <t>Département de l'Administration et de la Gestion Sportive</t>
  </si>
  <si>
    <t>Département de l'Entraînement Sportif</t>
  </si>
  <si>
    <t>Département du Droit Privé</t>
  </si>
  <si>
    <t>Département du Droit Publique</t>
  </si>
  <si>
    <t>Département Lettre et Langue Arabe</t>
  </si>
  <si>
    <t>Département Lettre et Langue Français</t>
  </si>
  <si>
    <t>Département Tamazight</t>
  </si>
  <si>
    <t>U15E</t>
  </si>
  <si>
    <t>U. Constantine-2-</t>
  </si>
  <si>
    <t>Département d’Archéologies et d’Histoire</t>
  </si>
  <si>
    <t>Département de l’Education Physique et Sportive</t>
  </si>
  <si>
    <t>Faculté des Sciences Humaines et des Sciences Sociales</t>
  </si>
  <si>
    <t>Faculté de Psychologie et des Sciences de l’Education</t>
  </si>
  <si>
    <t>Département des Sciences de l’Education</t>
  </si>
  <si>
    <t>Faculté des Nouvelles Technologies de l’Information et de la Communication</t>
  </si>
  <si>
    <t>U16E</t>
  </si>
  <si>
    <t>U. Constantine-3-</t>
  </si>
  <si>
    <t>Faculté d’Architecture et de Construction</t>
  </si>
  <si>
    <t>Faculté des méthodes pharmaceutiques Ingénierie</t>
  </si>
  <si>
    <t xml:space="preserve">Faculté des Sciences de l'Information et de Communication </t>
  </si>
  <si>
    <t>Faculté des Sciences Politiques</t>
  </si>
  <si>
    <t>U16C</t>
  </si>
  <si>
    <t>Université de Ghardaïa</t>
  </si>
  <si>
    <t>U. Ghardaia</t>
  </si>
  <si>
    <t xml:space="preserve">Département de Droit </t>
  </si>
  <si>
    <t xml:space="preserve">Département de mathématiques et d’informatique </t>
  </si>
  <si>
    <t>Département des Sciences et de la Technologie</t>
  </si>
  <si>
    <t>Département Lettre et langue Arabe</t>
  </si>
  <si>
    <t>Département Sciences Sociales</t>
  </si>
  <si>
    <t>Sciences Commerciales</t>
  </si>
  <si>
    <t>Sciences de Gestion</t>
  </si>
  <si>
    <t>Sciences Economiques</t>
  </si>
  <si>
    <t>U15C</t>
  </si>
  <si>
    <t>Université de Khemis Miliana</t>
  </si>
  <si>
    <t>U. Khemis Miliana</t>
  </si>
  <si>
    <t>Département de la Langue Arabe</t>
  </si>
  <si>
    <t xml:space="preserve">Département de la Technologie  </t>
  </si>
  <si>
    <t>Département d'Education Sportive</t>
  </si>
  <si>
    <t xml:space="preserve">Département des Sciences Agronomiques </t>
  </si>
  <si>
    <t xml:space="preserve">Département des Sciences Biologiques  </t>
  </si>
  <si>
    <t xml:space="preserve">Département des Sciences de la Matière  </t>
  </si>
  <si>
    <t xml:space="preserve">Département des Sciences de la Terre </t>
  </si>
  <si>
    <t xml:space="preserve">Département des Sciences Humaines  </t>
  </si>
  <si>
    <t>U19E</t>
  </si>
  <si>
    <t>Université de Khenchela</t>
  </si>
  <si>
    <t>U. Khenchela</t>
  </si>
  <si>
    <t>Département de Biologie Cellulaire et Biotechnologie</t>
  </si>
  <si>
    <t>Département d'Ecologie et Environnement</t>
  </si>
  <si>
    <t>Département des Sciences et Technologie</t>
  </si>
  <si>
    <t>U09O</t>
  </si>
  <si>
    <t>Université de Mascara</t>
  </si>
  <si>
    <t>U. Mascara</t>
  </si>
  <si>
    <t>Département d'Agronomie</t>
  </si>
  <si>
    <t>Département de Math et informatique</t>
  </si>
  <si>
    <t>Département de Psychologie et Science de l'Education</t>
  </si>
  <si>
    <t>Département de Science de la Matière</t>
  </si>
  <si>
    <t>Faculté des Droits et des Sciences Politiques</t>
  </si>
  <si>
    <t>U10E</t>
  </si>
  <si>
    <t>U. M'sila</t>
  </si>
  <si>
    <t>Département de Biochimie et Microbiologie</t>
  </si>
  <si>
    <t>Département de lettres et langues anglaise</t>
  </si>
  <si>
    <t>Département de Littérature et Langue Française</t>
  </si>
  <si>
    <t>Faculté des Mathématiques et de l’Informatique</t>
  </si>
  <si>
    <t xml:space="preserve">Département de Philosophie </t>
  </si>
  <si>
    <t xml:space="preserve">Département de Psychologie </t>
  </si>
  <si>
    <t xml:space="preserve">Département de Sociologie </t>
  </si>
  <si>
    <t>Département d'Electronique</t>
  </si>
  <si>
    <t xml:space="preserve">Département des Sciences de la Communication </t>
  </si>
  <si>
    <t>Département d'informatique</t>
  </si>
  <si>
    <t>U17E</t>
  </si>
  <si>
    <t>U. Sétif-2-</t>
  </si>
  <si>
    <t>Département de la Langue Anglaise</t>
  </si>
  <si>
    <t>Département de la Langue Française</t>
  </si>
  <si>
    <t>U12E</t>
  </si>
  <si>
    <t>Université de Souk Ahras</t>
  </si>
  <si>
    <t>U. Souk Ahras</t>
  </si>
  <si>
    <t>Département de Biologie Animale</t>
  </si>
  <si>
    <t xml:space="preserve">Département de Biologie Végétale </t>
  </si>
  <si>
    <t xml:space="preserve">Département de Génie Civil </t>
  </si>
  <si>
    <t xml:space="preserve">Département de Génie Mécanique </t>
  </si>
  <si>
    <t>Département de Langue Arabe</t>
  </si>
  <si>
    <t>Département des Langues Étrangères</t>
  </si>
  <si>
    <t xml:space="preserve">Département des Mathématiques et Informatique </t>
  </si>
  <si>
    <t>Institut des Sciences Agronomiques et Vétérinaires</t>
  </si>
  <si>
    <t xml:space="preserve">Département des Sciences Vétérinaire </t>
  </si>
  <si>
    <t>Département des Troncs Communs</t>
  </si>
  <si>
    <t>Institut d'Education Physique et Sportive </t>
  </si>
  <si>
    <t>U20E</t>
  </si>
  <si>
    <t>U. El Oued</t>
  </si>
  <si>
    <t>Département de Langue Anglaise</t>
  </si>
  <si>
    <t>Département de langues Française</t>
  </si>
  <si>
    <t>Département des Sciences de la matière</t>
  </si>
  <si>
    <t>U21E</t>
  </si>
  <si>
    <t>U. Tarf</t>
  </si>
  <si>
    <t>Département de la Langue et Littérature Arabe</t>
  </si>
  <si>
    <t>Département des Sciences Juridiques</t>
  </si>
  <si>
    <t xml:space="preserve">Département Français </t>
  </si>
  <si>
    <t>Département Maths et Informatique</t>
  </si>
  <si>
    <t>U02C</t>
  </si>
  <si>
    <t>Université des Sciences et de la Technologie Houari Boumediène</t>
  </si>
  <si>
    <t>U. STHB</t>
  </si>
  <si>
    <t>Faculté de Génie Mécanique et Génie des Procédés </t>
  </si>
  <si>
    <t>Département Construction Mécanique &amp; Productique</t>
  </si>
  <si>
    <t>Faculté de Mathématique </t>
  </si>
  <si>
    <t>Département d’Algèbre et Théorie des Nombres</t>
  </si>
  <si>
    <t>Département d’Analyse</t>
  </si>
  <si>
    <t>Faculté des Sciences Biologiques </t>
  </si>
  <si>
    <t>Département d’Écologie et Environnement</t>
  </si>
  <si>
    <t>Faculté d’Electronique et d’Informatique </t>
  </si>
  <si>
    <t>Faculté de Physique </t>
  </si>
  <si>
    <t>Département d’Energétique et Mécanique des Fluides.</t>
  </si>
  <si>
    <t>Département d’Instrumentation et d’Automatique</t>
  </si>
  <si>
    <t>Département de Biologie Cellulaire et Moléculaire</t>
  </si>
  <si>
    <t>Département de Biologie et Physiologie des Organismes</t>
  </si>
  <si>
    <t>Faculté de Chimie </t>
  </si>
  <si>
    <t>Département de Chimie et Physique des Matériaux Inorganique</t>
  </si>
  <si>
    <t>Département de Chimie Macromoléculaire</t>
  </si>
  <si>
    <t>Département de Chimie Organique Appliquée</t>
  </si>
  <si>
    <t>Département de Chimie Physique et Théorique</t>
  </si>
  <si>
    <t>Faculté des Sciences de la Terre de Géographie et de l’Aménagement du Territoire </t>
  </si>
  <si>
    <t xml:space="preserve">Département de Géophysique </t>
  </si>
  <si>
    <t>Faculté de Génie Civil </t>
  </si>
  <si>
    <t>Département de Géotechnique et Hydraulique</t>
  </si>
  <si>
    <t>Département de Physique de Rayonnement.</t>
  </si>
  <si>
    <t>Département de Physique Théorique.</t>
  </si>
  <si>
    <t xml:space="preserve">Département de Probabilités-Statistiques </t>
  </si>
  <si>
    <t>Département de Recherche Opérationnelle</t>
  </si>
  <si>
    <t>Département de Télécommunication</t>
  </si>
  <si>
    <t>Département des Structures et matériaux</t>
  </si>
  <si>
    <t>Département Génie Chimique et Cryogénie</t>
  </si>
  <si>
    <t>Département Génie Environnement et Génie Pharmaceutique</t>
  </si>
  <si>
    <t>Département Géographie et de l’Aménagement du Territoire</t>
  </si>
  <si>
    <t>Département Matériaux et Composants</t>
  </si>
  <si>
    <t>Département Sciences des Matériaux</t>
  </si>
  <si>
    <t>Département Thermo Énergétique</t>
  </si>
  <si>
    <t>U01O</t>
  </si>
  <si>
    <t>U. STO</t>
  </si>
  <si>
    <t>Faculté d’Architecture et de Génie Civil</t>
  </si>
  <si>
    <t>Faculté Génie Electrique</t>
  </si>
  <si>
    <t>Département d’Automatique</t>
  </si>
  <si>
    <t>Département de Génétique moléculaire appliquée</t>
  </si>
  <si>
    <t>Département de Génie physique</t>
  </si>
  <si>
    <t>Département de Physique Energétique</t>
  </si>
  <si>
    <t>Faculté de Génie Mécanique</t>
  </si>
  <si>
    <t>Département de Technologie des Matériaux</t>
  </si>
  <si>
    <t>Département des Mines et Métallurgie</t>
  </si>
  <si>
    <t>Département du Génie Maritime</t>
  </si>
  <si>
    <t>Département du Génie Mécanique</t>
  </si>
  <si>
    <t>Départements d’Informatique</t>
  </si>
  <si>
    <t>Institut de Sport</t>
  </si>
  <si>
    <t>U03E</t>
  </si>
  <si>
    <t>Université des Sciences Islamiques Emir Abdelkader de Constantine</t>
  </si>
  <si>
    <t>U. Sc. Islamiques Constantine</t>
  </si>
  <si>
    <t xml:space="preserve">Faculté de Charia et de l'Economie </t>
  </si>
  <si>
    <t>Département de Charia et de Droit</t>
  </si>
  <si>
    <t xml:space="preserve">Département de l’Economie de l’Administration  </t>
  </si>
  <si>
    <t>Faculté des Arts et de la Civilisation Islamique</t>
  </si>
  <si>
    <t>Département de l’histoire</t>
  </si>
  <si>
    <t xml:space="preserve">Faculté de Fondement de Religion </t>
  </si>
  <si>
    <t>U04O</t>
  </si>
  <si>
    <t>Université El Djilali Liabès de Sidi Bel Abbès</t>
  </si>
  <si>
    <t>U. Sidi Bel Abbès</t>
  </si>
  <si>
    <t>Faculté des Lettres et des Sciences Humaines</t>
  </si>
  <si>
    <t xml:space="preserve">Département d’Histoire </t>
  </si>
  <si>
    <t>Département de L’environnement</t>
  </si>
  <si>
    <t xml:space="preserve">Département d'Electrotechnique </t>
  </si>
  <si>
    <t xml:space="preserve">Département des Langues et Littératures Arabes </t>
  </si>
  <si>
    <t xml:space="preserve">Département Interprétariat et Traduction </t>
  </si>
  <si>
    <t>Départements de Droit Privé</t>
  </si>
  <si>
    <t>Départements de Droit Public</t>
  </si>
  <si>
    <t>Faculté des Sciences Commerciales</t>
  </si>
  <si>
    <t>U04E</t>
  </si>
  <si>
    <t>Université El Hadj Lakhdar de Batna</t>
  </si>
  <si>
    <t>U. Batna</t>
  </si>
  <si>
    <t>Département Bibliotheque</t>
  </si>
  <si>
    <t>Institut des Sciences Vétérinaires et des Sciences Agronomiques</t>
  </si>
  <si>
    <t>Institut de Génie civil, hydraulique et Architecture</t>
  </si>
  <si>
    <t>Département d’Education</t>
  </si>
  <si>
    <t>Département d’Entrainement</t>
  </si>
  <si>
    <t>Institut d'Hygiène et Sécurité Industrielle</t>
  </si>
  <si>
    <t>Département d’Environnement</t>
  </si>
  <si>
    <t>Département de Génie Industriel</t>
  </si>
  <si>
    <t>Département de Lettre Arabe</t>
  </si>
  <si>
    <t>Département de Sécurité</t>
  </si>
  <si>
    <t>Département de Socle Commun ST</t>
  </si>
  <si>
    <t>Département de Technologie Alimentaire</t>
  </si>
  <si>
    <t xml:space="preserve">Département des Activités Physiques   </t>
  </si>
  <si>
    <t>Faculté des Sciences Économiques et Sciences de Gestion</t>
  </si>
  <si>
    <t>Département des Sciences de la Vie</t>
  </si>
  <si>
    <t>Faculté des Sciences Humaines, Sciences Sociales Sciences Islamiques</t>
  </si>
  <si>
    <t>Département des Sciences Vétérinaires</t>
  </si>
  <si>
    <t>U02O</t>
  </si>
  <si>
    <t>U. Oran</t>
  </si>
  <si>
    <t xml:space="preserve">Faculté des Sciences Exacte et Appliqué </t>
  </si>
  <si>
    <t>Département de Démographie</t>
  </si>
  <si>
    <t>Faculté des Sciences de la Terre, de la Géographie et de l’Aménagement du Territoire</t>
  </si>
  <si>
    <t>Département de Géographie</t>
  </si>
  <si>
    <t xml:space="preserve">Département de Géographie et de l'Aménagement du Territoire </t>
  </si>
  <si>
    <t xml:space="preserve">Département des Arts dramatiques Langues anglo-saxonnes </t>
  </si>
  <si>
    <t>Département des Langues Latines</t>
  </si>
  <si>
    <t>Département des Lettres et Langue Arabe</t>
  </si>
  <si>
    <t xml:space="preserve">Département Droit Privé  </t>
  </si>
  <si>
    <t xml:space="preserve">Département Droit Public  </t>
  </si>
  <si>
    <t>Faculté des Sciences Humaines et de la Civilisation Islamique</t>
  </si>
  <si>
    <t>U05E</t>
  </si>
  <si>
    <t>U. Sétif-1-</t>
  </si>
  <si>
    <t>Faculté d’Architecture et des Sciences de la Terre</t>
  </si>
  <si>
    <t>Département Architecture</t>
  </si>
  <si>
    <t>Institut d’Optique et Mécanique de Précision</t>
  </si>
  <si>
    <t>Département d’Optique</t>
  </si>
  <si>
    <t>Département de Biologie et Ecologie Végétale</t>
  </si>
  <si>
    <t>Département de Biologie et Physiologie Animale</t>
  </si>
  <si>
    <t>Département de Génie des procédés</t>
  </si>
  <si>
    <t>Département de Mécanique de précision</t>
  </si>
  <si>
    <t xml:space="preserve">Département de Pharmacie </t>
  </si>
  <si>
    <t xml:space="preserve">Département Sciences de la Terre          </t>
  </si>
  <si>
    <t>U08C</t>
  </si>
  <si>
    <t>Université Hassiba Ben Bouali de Chlef</t>
  </si>
  <si>
    <t>U. Chlef</t>
  </si>
  <si>
    <t>Faculté de Génie Civil et d'Architecture </t>
  </si>
  <si>
    <t>Département de Management du Sport</t>
  </si>
  <si>
    <t>Institut des Sciences Agronomiques </t>
  </si>
  <si>
    <t>Département de Phyrotechnie</t>
  </si>
  <si>
    <t>Département de Sciences Commerciales</t>
  </si>
  <si>
    <t>Département de Sciences de Gestion</t>
  </si>
  <si>
    <t>Département de Sciences Economiques</t>
  </si>
  <si>
    <t>Faculté des Sciences Humaines et Sciences Sociales </t>
  </si>
  <si>
    <t>Département de Sciences Humaines</t>
  </si>
  <si>
    <t>Département d'Electrotechnique</t>
  </si>
  <si>
    <t>Département d'Entraînement Sportif</t>
  </si>
  <si>
    <t>Département d'Hydraulique Agricole</t>
  </si>
  <si>
    <t>U07O</t>
  </si>
  <si>
    <t>Université Ibn Khaldoun de Tiaret</t>
  </si>
  <si>
    <t>U. Tiaret</t>
  </si>
  <si>
    <t>Institut des Sciences Vétérinaires</t>
  </si>
  <si>
    <t>Département de Biomédecine.</t>
  </si>
  <si>
    <t>Faculté des Sciences de la Matière</t>
  </si>
  <si>
    <t>Département de Nutrition et système classique</t>
  </si>
  <si>
    <t>Département de Santé Animale</t>
  </si>
  <si>
    <t>Département des Science de la Nature et de la Vie</t>
  </si>
  <si>
    <t>Faculté des Sciences Economiques des Sciences Commerciales et des Sciences de Gestion</t>
  </si>
  <si>
    <t>Faculté des Sciences Appliquées</t>
  </si>
  <si>
    <t>Département Science de la terre, de l'univers et de l'environnement</t>
  </si>
  <si>
    <t>Département Sciences et Technologies</t>
  </si>
  <si>
    <t>Institut de Technologie</t>
  </si>
  <si>
    <t>U07E</t>
  </si>
  <si>
    <t>Université Kasdi Merbah de Ouargla</t>
  </si>
  <si>
    <t>U. Ouargla</t>
  </si>
  <si>
    <t>Faculté des Hydrocarbures, des Energies Renouvelables, des Sciences de la Terre et de l’Univers</t>
  </si>
  <si>
    <t xml:space="preserve">Département d’Energies Renouvelables </t>
  </si>
  <si>
    <t>Faculté des Mathématiques et des Sciences de la Matière</t>
  </si>
  <si>
    <t>Département de Communication</t>
  </si>
  <si>
    <t xml:space="preserve">Département de Génie Civil et de l'Irrigation </t>
  </si>
  <si>
    <t xml:space="preserve">Département de génie mécanique </t>
  </si>
  <si>
    <t>Département de l'exploration et de la mécanique des ateliers de pétrole</t>
  </si>
  <si>
    <t xml:space="preserve">Département de Production d'Hydrocarbures </t>
  </si>
  <si>
    <t xml:space="preserve">Département de Psychologie et de l’Education </t>
  </si>
  <si>
    <t>Département de Sociologie et Démographie</t>
  </si>
  <si>
    <t>Département de Technologie de l’Information</t>
  </si>
  <si>
    <t>Département des Lettres et Langues Arabe</t>
  </si>
  <si>
    <t xml:space="preserve">Département des Méthodes d'Ingénierie </t>
  </si>
  <si>
    <t xml:space="preserve">Département des Science de l’information et de la Communication </t>
  </si>
  <si>
    <t>Département des Sciences Biologiques</t>
  </si>
  <si>
    <t>Faculté des Sciences Économiques, des Sciences Commerciales et des Sciences de Gestion</t>
  </si>
  <si>
    <t>Département Lettres et Langue Anglaise</t>
  </si>
  <si>
    <t>Département Lettres et Langue Française</t>
  </si>
  <si>
    <t>U13E</t>
  </si>
  <si>
    <t>Université Larbi Ben Mhidi de Oum El Bouaghi</t>
  </si>
  <si>
    <t>U. Oum El Bouaghi</t>
  </si>
  <si>
    <t>Faculté des Sciences de la Terre et d'Architecture</t>
  </si>
  <si>
    <t>Faculté des sciences et des sciences appliquées</t>
  </si>
  <si>
    <t>Institut de gestion des techniques urbaines</t>
  </si>
  <si>
    <t>Département de Gestion des Techniques Urbaines</t>
  </si>
  <si>
    <t>Département de L’Education Physique et Sportive</t>
  </si>
  <si>
    <t>Faculté des Sciences Exactes et Sciences de la Nature et de la Vie</t>
  </si>
  <si>
    <t>U14E</t>
  </si>
  <si>
    <t>Université Larbi Tebessi de Tébessa</t>
  </si>
  <si>
    <t>U. Tébessa</t>
  </si>
  <si>
    <t>Faculté des Lettres et des Langues et des Sciences Sociales et Humaines</t>
  </si>
  <si>
    <t>Département de Littérature et des Langues Etrangères</t>
  </si>
  <si>
    <t>Faculté des Sciences Exactes et des Sciences de la Nature et de la Vie</t>
  </si>
  <si>
    <t xml:space="preserve">Département des Mines </t>
  </si>
  <si>
    <t>Département des Sciences de La Terre et de l’univers</t>
  </si>
  <si>
    <t>U01E</t>
  </si>
  <si>
    <t>U. Constantine-1-</t>
  </si>
  <si>
    <t>Faculté des Sciences de la Technologie</t>
  </si>
  <si>
    <t>Département d'attitude à la profession d'avocat</t>
  </si>
  <si>
    <t>Faculté Sciences de la Nature et de la Vie</t>
  </si>
  <si>
    <t>Département de Biologie Végétale et éEcologie</t>
  </si>
  <si>
    <t>Institut de Nutrition, Alimentation et Technologies Agroalimentaires</t>
  </si>
  <si>
    <t>Département de Médecine, Chirurgie et reproduction animale</t>
  </si>
  <si>
    <t xml:space="preserve">Département de Nutrition </t>
  </si>
  <si>
    <t>Département de Préclinique</t>
  </si>
  <si>
    <t>Département de Produits Animales</t>
  </si>
  <si>
    <t>Département des Lettres et Langue Anglaise</t>
  </si>
  <si>
    <t>Département desLettres et Langue Française</t>
  </si>
  <si>
    <t>Département Génie Climatique</t>
  </si>
  <si>
    <t>Département Génie des Transports</t>
  </si>
  <si>
    <t>Technologie Alimentaire</t>
  </si>
  <si>
    <t>U06C</t>
  </si>
  <si>
    <t>U. Boumerdès</t>
  </si>
  <si>
    <t xml:space="preserve">Faculté des Hydrocarbures et de la Chimie  </t>
  </si>
  <si>
    <t xml:space="preserve">Département d’Automatisation </t>
  </si>
  <si>
    <t>Département d’Economie</t>
  </si>
  <si>
    <t>Faculté des Sciences de l’Ingénieur </t>
  </si>
  <si>
    <t xml:space="preserve">Département d’Energétique </t>
  </si>
  <si>
    <t>Faculté des Sciences </t>
  </si>
  <si>
    <t>Département de Droit privé</t>
  </si>
  <si>
    <t>Département de Droit public</t>
  </si>
  <si>
    <t>Département de Génie de l’Environnement</t>
  </si>
  <si>
    <t>Département de Génie des Matériaux</t>
  </si>
  <si>
    <t xml:space="preserve">Département de Génie des Procédés Chimiques </t>
  </si>
  <si>
    <t xml:space="preserve">Département de Génie des Procédés Industriels </t>
  </si>
  <si>
    <t>Département de Langue arabe et de la Littérature</t>
  </si>
  <si>
    <t xml:space="preserve">Département de Maintenance Industrielle </t>
  </si>
  <si>
    <t xml:space="preserve">Département de Technologie Alimentaire </t>
  </si>
  <si>
    <t xml:space="preserve">Département de Transport </t>
  </si>
  <si>
    <t>Institut de Génie Electrique et Electronique </t>
  </si>
  <si>
    <t>Département des Enseignements de Base</t>
  </si>
  <si>
    <t xml:space="preserve">Département des Gisements Miniers et Pétroliers </t>
  </si>
  <si>
    <t>U06E</t>
  </si>
  <si>
    <t>Université Mohamed Khider de Biskra</t>
  </si>
  <si>
    <t>U. Biskra</t>
  </si>
  <si>
    <t>Faculté des Sciences Exactes, des Sciences de la Nature et de la Vie</t>
  </si>
  <si>
    <t>Département de Chimie Industrielle</t>
  </si>
  <si>
    <t>Département de Génie Civil et Hydraulique</t>
  </si>
  <si>
    <t>Département des Sciences de la Terre et de l'Univers</t>
  </si>
  <si>
    <t>Faculté  des Sciences Humaines et Sociales</t>
  </si>
  <si>
    <t>Départements des Lettres et Langues Arabes</t>
  </si>
  <si>
    <t>Départements des Lettres et Langues Etrangères</t>
  </si>
  <si>
    <t>Tronc Commun ST</t>
  </si>
  <si>
    <t>U03C</t>
  </si>
  <si>
    <t>Université Mouloud Maameri de Tizi Ouzou</t>
  </si>
  <si>
    <t>U. Tizi Ouzou</t>
  </si>
  <si>
    <t>Faculté des Sciences Biologiques et Sciences Agronomiques</t>
  </si>
  <si>
    <t>Faculté de Génie de la Construction </t>
  </si>
  <si>
    <t>Faculté Génie Electrique et Informatique </t>
  </si>
  <si>
    <t>Département d’Interprétariat</t>
  </si>
  <si>
    <t>Département de Langue et Culture Amazighes</t>
  </si>
  <si>
    <t>Département de Lettres Arabes</t>
  </si>
  <si>
    <t xml:space="preserve">Département Droit </t>
  </si>
  <si>
    <t>Département Psychologie</t>
  </si>
  <si>
    <t>Département Sciences Politiques</t>
  </si>
  <si>
    <t>U04C</t>
  </si>
  <si>
    <t>U. Blida-1-</t>
  </si>
  <si>
    <t>U10O</t>
  </si>
  <si>
    <t>Université Tahar Moulay de Saida</t>
  </si>
  <si>
    <t>U. Saida</t>
  </si>
  <si>
    <t>Facultés des Sciences</t>
  </si>
  <si>
    <t>Facultés des Lettres et des Langues et des Arts</t>
  </si>
  <si>
    <t>U10C</t>
  </si>
  <si>
    <t>U. Médéa</t>
  </si>
  <si>
    <t>Département de Génie Électrique et de l'Informatique</t>
  </si>
  <si>
    <t>Département du Génie de la Matière</t>
  </si>
  <si>
    <t>Faculté des Lettres, des Langues, et des Sciences Humaines</t>
  </si>
  <si>
    <t>U11C</t>
  </si>
  <si>
    <t>Université Ziane Achour de Djelfa</t>
  </si>
  <si>
    <t>U. Djelfa</t>
  </si>
  <si>
    <t>Département d’Agropastoralisme</t>
  </si>
  <si>
    <t>Département d’Aménagement Urbain</t>
  </si>
  <si>
    <t xml:space="preserve">Département de biologie </t>
  </si>
  <si>
    <t>Faculté des Lettres, des Langues et des Arts</t>
  </si>
  <si>
    <t xml:space="preserve">code </t>
  </si>
  <si>
    <t>Région</t>
  </si>
  <si>
    <t>Libellé établissement</t>
  </si>
  <si>
    <t>Abréviation</t>
  </si>
  <si>
    <t>Faculté</t>
  </si>
  <si>
    <t>Université</t>
  </si>
  <si>
    <t>Institut de Bibliothéconomie</t>
  </si>
  <si>
    <t>Université Africaine Ahmed Draya Adrar</t>
  </si>
  <si>
    <t>Université Badji Mokhtar Annaba</t>
  </si>
  <si>
    <t>Université Benyoucef Benkhedda Alger</t>
  </si>
  <si>
    <t>Université Mhamed Bougara de Boumerdès</t>
  </si>
  <si>
    <t>Université des Sciences et de la Technologie Mohamed Boudiaf Oran</t>
  </si>
  <si>
    <t>Université de Msila</t>
  </si>
  <si>
    <t>Université El Oued</t>
  </si>
  <si>
    <t>Université El Tarf</t>
  </si>
  <si>
    <t>Université Es Sénia d'Oran</t>
  </si>
  <si>
    <t>Département de Biochimie et Biologie Cellulaire et Moléculaire</t>
  </si>
  <si>
    <t>Département de Biologie Appliqué</t>
  </si>
  <si>
    <t>Département d’Hygiène et Santé Animale</t>
  </si>
  <si>
    <t>Université Ferhat Abbes de Sétif 1</t>
  </si>
  <si>
    <t>Université Mentouri de Constantine 1</t>
  </si>
  <si>
    <t>Université de Sétif 2</t>
  </si>
  <si>
    <t>Université de Constantine 3</t>
  </si>
  <si>
    <t>Université d'Alger 2</t>
  </si>
  <si>
    <t>Université d'Alger 3</t>
  </si>
  <si>
    <t>Faculté des sciences</t>
  </si>
  <si>
    <t>Faculté de technologie</t>
  </si>
  <si>
    <t xml:space="preserve">Département Architecture 
</t>
  </si>
  <si>
    <t>Département Génie des procédes</t>
  </si>
  <si>
    <t>Département Génie civil</t>
  </si>
  <si>
    <t>Département Mécanique</t>
  </si>
  <si>
    <t>Département Science de l’eau et de l’environnement</t>
  </si>
  <si>
    <t>Département Chirurgie Dentaire</t>
  </si>
  <si>
    <t>Département Biologie des populations et des organismes</t>
  </si>
  <si>
    <t>Département Biologie et physiologie cellulaire</t>
  </si>
  <si>
    <t>Département Biotechnologie</t>
  </si>
  <si>
    <t>Département Agro-Alimentaire</t>
  </si>
  <si>
    <r>
      <t>Université Sa</t>
    </r>
    <r>
      <rPr>
        <sz val="10"/>
        <color indexed="8"/>
        <rFont val="Times New Roman"/>
        <family val="1"/>
      </rPr>
      <t>â</t>
    </r>
    <r>
      <rPr>
        <sz val="10"/>
        <color indexed="8"/>
        <rFont val="Arial"/>
        <family val="2"/>
      </rPr>
      <t>d Dahlab de Blida 1</t>
    </r>
  </si>
  <si>
    <t xml:space="preserve">Faculté des Sciences de la Nature et de la Vie  </t>
  </si>
  <si>
    <t>U17C</t>
  </si>
  <si>
    <t>U. Blida-2-</t>
  </si>
  <si>
    <t>كلية العلوم الإنسانية والإجتماعية</t>
  </si>
  <si>
    <t xml:space="preserve">قسم العلوم الإنسانية وقسم العلوم الاجتماعية </t>
  </si>
  <si>
    <t>كلية الآداب واللغات</t>
  </si>
  <si>
    <t>قسم اللغة العربية و آدابها</t>
  </si>
  <si>
    <t>قسم اللغة الفرنسية</t>
  </si>
  <si>
    <t>قسم اللغة الانجليزية</t>
  </si>
  <si>
    <t>قسم اللغة الايطالية</t>
  </si>
  <si>
    <t>كلية الحقوق و العلوم السياسية</t>
  </si>
  <si>
    <t>كلية العلوم الإقتصادية،التجارية و علوم التسيير</t>
  </si>
  <si>
    <t>Université de Blida 2</t>
  </si>
  <si>
    <t>Université de Constantine 2</t>
  </si>
  <si>
    <t>Faculté de Droit et de Science Politique</t>
  </si>
  <si>
    <t>Institut de Gestion des Techniques Urbaines</t>
  </si>
  <si>
    <t>Faculté des Méthodes Pharmaceutiques Ingénierie</t>
  </si>
  <si>
    <t>Faculté des Sciences Economiques Commerciales et des Sciences de Gestion</t>
  </si>
  <si>
    <t>Faculté des Mathématiques et de Informatique et des Sciences de la Matière</t>
  </si>
  <si>
    <t>Faculté des Sciences de la Nature et de la Vie et des Sciences de la Terre et de Univers</t>
  </si>
  <si>
    <t>Faculté des Lettres et Langues</t>
  </si>
  <si>
    <t>Faculté des Sciences de la Nature et de la Vie</t>
  </si>
  <si>
    <t>Faculté de Medecine</t>
  </si>
  <si>
    <t>Université Yahia Farès de Médéa</t>
  </si>
  <si>
    <t>Département des Sciences Juridiques et Administratives</t>
  </si>
  <si>
    <t xml:space="preserve">Département de Français </t>
  </si>
  <si>
    <t>Département des Technologies des Logiciels et des Systèmes d’Information</t>
  </si>
  <si>
    <t>Département de Bibliothéconomie</t>
  </si>
  <si>
    <t>Département de l’Informatique Fondamentale et Ses Applications</t>
  </si>
  <si>
    <t xml:space="preserve">Département des Lettres et Langue Française </t>
  </si>
  <si>
    <t xml:space="preserve">Département des Mathématiques et Informatiques </t>
  </si>
  <si>
    <t>Département d'Activité Physique et Sportive</t>
  </si>
  <si>
    <t>Département de Langue et Littérature Arabes</t>
  </si>
  <si>
    <t>Département de الفقه و أصوله</t>
  </si>
  <si>
    <t>Département Sciences Politiques et Relations Internationales</t>
  </si>
  <si>
    <t xml:space="preserve">Département des Sciences de la Terre et de l'univers </t>
  </si>
  <si>
    <t>Faculté des Sciences de la Nature et de la Vie et Sciences de la Terre et de Univers</t>
  </si>
  <si>
    <t xml:space="preserve">Faculté des Sciences Sociales et Sciences Islamiques </t>
  </si>
  <si>
    <t>Faculté des Lettres des Sciences Humaines et des Sciences Sociales</t>
  </si>
  <si>
    <t>Faculté de Information et de la Communication</t>
  </si>
  <si>
    <t>Institut de Education Physiques et Sportives</t>
  </si>
  <si>
    <t>Faculté de Psychologie et des Sciences de Education</t>
  </si>
  <si>
    <t>Faculté des Mathématiques et de Informatique</t>
  </si>
  <si>
    <t>Faculté des Sciences Économiques des Sciences Commerciales et des Sciences de Gestion</t>
  </si>
  <si>
    <t>Faculté des Lettres des Langues et des Sciences Humaines</t>
  </si>
  <si>
    <t>Faculté Génie Electrique et Informatique</t>
  </si>
  <si>
    <t>Faculté de Génie de la Construction</t>
  </si>
  <si>
    <t>Institut de Génie Electrique et Electronique</t>
  </si>
  <si>
    <t>Faculté des Sciences de l’Ingénieur</t>
  </si>
  <si>
    <t>Institut des Sciences Agronomiques</t>
  </si>
  <si>
    <t>Faculté des Sciences Humaines et Sciences Sociales</t>
  </si>
  <si>
    <t>Faculté de Génie Civil et Architecture</t>
  </si>
  <si>
    <t>Institut Optique et Mécanique de Précision</t>
  </si>
  <si>
    <t>Faculté Architecture et des Sciences de la Terre</t>
  </si>
  <si>
    <t>Faculté des Sciences Exacte et Appliqué</t>
  </si>
  <si>
    <t>Institut Hygiène et Sécurité Industrielle</t>
  </si>
  <si>
    <t>Faculté des Sciences Humaines Sciences Sociales Sciences Islamiques</t>
  </si>
  <si>
    <t xml:space="preserve">Faculté de Charia et de Economie </t>
  </si>
  <si>
    <t>Faculté de Physique</t>
  </si>
  <si>
    <t>Faculté de Chimie</t>
  </si>
  <si>
    <t>Faculté des Sciences Biologiques</t>
  </si>
  <si>
    <t>Faculté de Mathématique</t>
  </si>
  <si>
    <t>Faculté de Génie Mécanique et Génie des Procédés</t>
  </si>
  <si>
    <t>Faculté de Génie Civil</t>
  </si>
  <si>
    <t>Institut Education Physique et Sportive</t>
  </si>
  <si>
    <t>Faculté des Sciences de Ingéniorat</t>
  </si>
  <si>
    <t>Université Saâd Dahlab de Blida 1</t>
  </si>
  <si>
    <t>Centre Universitaire Ain Temouchent</t>
  </si>
  <si>
    <t>Centre Universitaire El Bayadh</t>
  </si>
  <si>
    <t>Centre Universitaire Mila</t>
  </si>
  <si>
    <t>Centre Universitaire Naama</t>
  </si>
  <si>
    <t>Centre Universitaire Relizane</t>
  </si>
  <si>
    <t>Centre Universitaire Tipaza</t>
  </si>
  <si>
    <t>Centre Universitaire Tissemssilt</t>
  </si>
  <si>
    <t>Ecole des Hautes Etudes Commerciales</t>
  </si>
  <si>
    <t>Ecole National des Mines Annaba</t>
  </si>
  <si>
    <t>Ecole Nationale Polytechnique Alger</t>
  </si>
  <si>
    <t>Ecole Nationale polytechnique Oran</t>
  </si>
  <si>
    <t>Ecole Nationale Supérieure Agronomie</t>
  </si>
  <si>
    <t>Ecole Nationale Supérieure d’Hydraulique</t>
  </si>
  <si>
    <t>Ecole Nationale Supérieure des Sciences Commerciales et Finacieres (ESC)</t>
  </si>
  <si>
    <t>Ecole Nationale Supérieure des Sciences de la Mer et de l’Aménagement du Littoral</t>
  </si>
  <si>
    <t>Ecole Nationale Supérieure des Travaux Publics</t>
  </si>
  <si>
    <t>Ecole Nationale Supérieure en Informatique</t>
  </si>
  <si>
    <t>Ecole Nationale Supérieure en Sciences et Technologie du Sport</t>
  </si>
  <si>
    <t>Ecole Nationale Supérieure en Statistique et en Economie Appliquée</t>
  </si>
  <si>
    <t>Ecole Nationale Vétérinaire</t>
  </si>
  <si>
    <t>Ecole Normale Superieure de Constantine</t>
  </si>
  <si>
    <t>Ecole Normale Supérieure de Kouba</t>
  </si>
  <si>
    <t>Ecole Normale Supérieure de Laghouat</t>
  </si>
  <si>
    <t>Ecole Normale Supérieure des Lettres et Sciences Sociales - Bouzaréah</t>
  </si>
  <si>
    <t>Ecole Polytechnique d’Architecteur et d’Urbanisme</t>
  </si>
  <si>
    <t>Ecole Préparatoire en Sciences Economiques, Commerciales et de Gestion</t>
  </si>
  <si>
    <t xml:space="preserve">Institut de Maritime Bousmail </t>
  </si>
  <si>
    <t xml:space="preserve">Institut National de la Poste et des TIC </t>
  </si>
  <si>
    <t>Institut National des Télécommunications et des Technologies de l'Information et de la Communication -Oran</t>
  </si>
  <si>
    <t>Institut Pasteur d’Algérie</t>
  </si>
  <si>
    <t>Université Es Sénia Oran</t>
  </si>
  <si>
    <t>Faculté Electronique et Informatique</t>
  </si>
  <si>
    <t>Faculté des Sciences de la Terre de Géographie et de Aménagement du Territoire</t>
  </si>
  <si>
    <t>Faculté Architecture et de Génie Civil</t>
  </si>
  <si>
    <t>Université_8_Mai_1945_de_GuelmaFaculté_de_Droit_et_des_Sciences_Politiques</t>
  </si>
  <si>
    <t>Université_Alger_3Faculté_des_Sciences_Economiques_Commerciales_et_des_Sciences_de_Gestion</t>
  </si>
  <si>
    <t>Université_Amar_Telidji_de_LaghouatFaculté_de_Lettres_et_Langues</t>
  </si>
  <si>
    <t>Université_Badji_Mokhtar_AnnabaFaculté_des_Sciences_Économiques_et_des_Sciences_de_Gestion</t>
  </si>
  <si>
    <t>Départements d’Electronique</t>
  </si>
  <si>
    <t>Départements d’Electrotechnique</t>
  </si>
  <si>
    <t>Départements de Biologie</t>
  </si>
  <si>
    <t>Départements de Chimie</t>
  </si>
  <si>
    <t>Départements de Droit</t>
  </si>
  <si>
    <t>Départements de Génie Civil-Hydraulique</t>
  </si>
  <si>
    <t>Départements de la Langue Anglaise</t>
  </si>
  <si>
    <t>Départements de la Langue Arabe</t>
  </si>
  <si>
    <t>Départements de la Langue Française</t>
  </si>
  <si>
    <t>Départements de Physique</t>
  </si>
  <si>
    <t>Départements des arts</t>
  </si>
  <si>
    <t>Départements des Mathématiques</t>
  </si>
  <si>
    <t>Départements des Sciences Humaines</t>
  </si>
  <si>
    <t>Départements des Sciences Politiques</t>
  </si>
  <si>
    <t>Départements des Sciences Sociales</t>
  </si>
  <si>
    <t>Faculté des Sciences de la Terre de la Géographie et de Aménagement du Territoire</t>
  </si>
  <si>
    <t>Faculté des Nouvelles Technologies de Information et de la Communication</t>
  </si>
  <si>
    <t>Institut de Nutrition Alimentation et Technologies Agroalimentaires</t>
  </si>
  <si>
    <t>Faculté des Sciences de Information et de Communication</t>
  </si>
  <si>
    <t>Faculté Architecture et de Construction</t>
  </si>
  <si>
    <t>Faculté des Sciences Exactes des Sciences de la Nature et de la Vie</t>
  </si>
  <si>
    <t>Faculté des Lettresd es Langues et des Arts</t>
  </si>
  <si>
    <t>Faculté des Hydrocarbures des Energies Renouvelables des Sciences de la Terre et de l’Univers</t>
  </si>
  <si>
    <t>Institut de Génie Civil hydraulique et Architecture</t>
  </si>
  <si>
    <t>Classification des branches scientifiques</t>
  </si>
  <si>
    <t>S&amp;T</t>
  </si>
  <si>
    <t>SHS</t>
  </si>
  <si>
    <t>Micro-domaines de la grande thématique Sciences sociales, humaines et arts (Anglais)</t>
  </si>
  <si>
    <t>Anthropology</t>
  </si>
  <si>
    <t>Arabic Language and Literature</t>
  </si>
  <si>
    <t>Archaeology</t>
  </si>
  <si>
    <t>Area Studies</t>
  </si>
  <si>
    <t>Asian Studies</t>
  </si>
  <si>
    <t>Business</t>
  </si>
  <si>
    <t>Business, Finance</t>
  </si>
  <si>
    <t>Classics</t>
  </si>
  <si>
    <t>Communication</t>
  </si>
  <si>
    <t>Criminology &amp; Penology</t>
  </si>
  <si>
    <t>Cultural Studies</t>
  </si>
  <si>
    <t>Dance</t>
  </si>
  <si>
    <t>Demography</t>
  </si>
  <si>
    <t>Economics</t>
  </si>
  <si>
    <t>Education &amp; Educational Research</t>
  </si>
  <si>
    <t>Education, Special</t>
  </si>
  <si>
    <t>Environmental Studies</t>
  </si>
  <si>
    <t>Ergonomics</t>
  </si>
  <si>
    <t>Ethics</t>
  </si>
  <si>
    <t>Ethnic Studies</t>
  </si>
  <si>
    <t>Family Studies</t>
  </si>
  <si>
    <t>Film, Radio, Television</t>
  </si>
  <si>
    <t>Geography</t>
  </si>
  <si>
    <t>Gerontology</t>
  </si>
  <si>
    <t>Health Policy &amp; Services</t>
  </si>
  <si>
    <t>History</t>
  </si>
  <si>
    <t>History of Social Sciences</t>
  </si>
  <si>
    <t>Hospitality, Leisure, Sport &amp; Tourism</t>
  </si>
  <si>
    <t>Humanities, Multidisciplinary</t>
  </si>
  <si>
    <t>Industrial Relations &amp; Labor</t>
  </si>
  <si>
    <t>Information Science &amp; Library Science</t>
  </si>
  <si>
    <t>International Relations</t>
  </si>
  <si>
    <t>Islamic Sciences</t>
  </si>
  <si>
    <t>Language &amp; Linguistics</t>
  </si>
  <si>
    <t>Law</t>
  </si>
  <si>
    <t>Linguistics</t>
  </si>
  <si>
    <t>Literary Reviews</t>
  </si>
  <si>
    <t>Literary Theory &amp; Criticism</t>
  </si>
  <si>
    <t>Literature</t>
  </si>
  <si>
    <t>Literature, African, Australian, Canadian</t>
  </si>
  <si>
    <t>Literature, American</t>
  </si>
  <si>
    <t>Literature, British Isles</t>
  </si>
  <si>
    <t>Literature, German, Dutch, Scandinavian</t>
  </si>
  <si>
    <t>Literature, Romance</t>
  </si>
  <si>
    <t>Literature, Slavic</t>
  </si>
  <si>
    <t>Management</t>
  </si>
  <si>
    <t>Medieval &amp; Renaissance Studies</t>
  </si>
  <si>
    <t>Music</t>
  </si>
  <si>
    <t>Philosophy</t>
  </si>
  <si>
    <t>Planning &amp; Development</t>
  </si>
  <si>
    <t>Poetry</t>
  </si>
  <si>
    <t>Psychology, Applied</t>
  </si>
  <si>
    <t>Psychology, Biological</t>
  </si>
  <si>
    <t>Psychology, Clinical</t>
  </si>
  <si>
    <t>Psychology, Developmental</t>
  </si>
  <si>
    <t>Psychology, Educational</t>
  </si>
  <si>
    <t>Psychology, Experimental</t>
  </si>
  <si>
    <t>Psychology, Mathematical</t>
  </si>
  <si>
    <t>Psychology, Multidisciplinary</t>
  </si>
  <si>
    <t>Psychology, Psychoanalysis</t>
  </si>
  <si>
    <t>Psychology, Social</t>
  </si>
  <si>
    <t>Public Administration</t>
  </si>
  <si>
    <t>Social Issues</t>
  </si>
  <si>
    <t>Social Sciences, Biomedical</t>
  </si>
  <si>
    <t>Social Sciences, Interdisciplinary</t>
  </si>
  <si>
    <t>Social Sciences, Mathematical Methods</t>
  </si>
  <si>
    <t>Social Work</t>
  </si>
  <si>
    <t>Sociology</t>
  </si>
  <si>
    <t>Tamazight Language and Culture</t>
  </si>
  <si>
    <t>Theater</t>
  </si>
  <si>
    <t>Transportation</t>
  </si>
  <si>
    <t>Urban Studies</t>
  </si>
  <si>
    <t>Women's Studies</t>
  </si>
  <si>
    <t>Les Etablissements Universitaire</t>
  </si>
  <si>
    <t>Etablissement</t>
  </si>
  <si>
    <t>Université 8 mai 1945 de Guelma</t>
  </si>
  <si>
    <t>Université Badji Mokhtar de Annaba</t>
  </si>
  <si>
    <t>Université Omar Telidji de Laghouat</t>
  </si>
  <si>
    <t>Autres</t>
  </si>
  <si>
    <t>Abréviation Grade</t>
  </si>
  <si>
    <t xml:space="preserve">O-A </t>
  </si>
  <si>
    <t># auteurs</t>
  </si>
  <si>
    <t>A-DZ</t>
  </si>
  <si>
    <t>Part des A</t>
  </si>
  <si>
    <t>Ind. Coll</t>
  </si>
  <si>
    <t>رقم</t>
  </si>
  <si>
    <t>ر دمك</t>
  </si>
  <si>
    <t>ترتيب المؤلفون</t>
  </si>
  <si>
    <t>عدد لمؤلفين</t>
  </si>
  <si>
    <t>المؤلفون- DZ</t>
  </si>
  <si>
    <t>مؤشر التعاون</t>
  </si>
  <si>
    <t>القيمة</t>
  </si>
  <si>
    <t>Exp</t>
  </si>
  <si>
    <t>الإصدار ضمن الصنف الاستثنائي</t>
  </si>
  <si>
    <t>Publication dans la catégorie</t>
  </si>
  <si>
    <t>الإصدار ضمن الصنف</t>
  </si>
  <si>
    <t>A+</t>
  </si>
  <si>
    <t>A</t>
  </si>
  <si>
    <t>B</t>
  </si>
  <si>
    <t>C</t>
  </si>
  <si>
    <t>D</t>
  </si>
  <si>
    <t>E</t>
  </si>
  <si>
    <t xml:space="preserve">الإصدار ضمن الصنف (على الصعيد الدولي) </t>
  </si>
  <si>
    <t>Ouvrage complet de recherche (éditeurs internationaux)</t>
  </si>
  <si>
    <t>مرجع كامل للبحث (الناشرون الدوليون)</t>
  </si>
  <si>
    <t>المؤلف (ون)</t>
  </si>
  <si>
    <t>العنوان (تحديد الصفحات)</t>
  </si>
  <si>
    <t>Titre (en précisant les pages)</t>
  </si>
  <si>
    <t>الناشر التجاري</t>
  </si>
  <si>
    <t>Traduction d’ouvrage de spécialité</t>
  </si>
  <si>
    <t>Analyse et commentaire d’un manuscrit</t>
  </si>
  <si>
    <t>Ouvrage complet de recherche (éditeurs nationaux)</t>
  </si>
  <si>
    <t>Ouvrage pédagogique édité</t>
  </si>
  <si>
    <t>Polycopié édité d’un cours</t>
  </si>
  <si>
    <t>فصل من مرجع كامل للبحث (الناشرون الدوليون)</t>
  </si>
  <si>
    <t>كتاب مترجم في التخصص</t>
  </si>
  <si>
    <t>مرجع كامل للبحث (الناشرون الوطنيون)</t>
  </si>
  <si>
    <t>فصل من مرجع بحث أو كتاب مترجم أو تحقيق (الناشرين الوطنيون)</t>
  </si>
  <si>
    <t>مطبوعة</t>
  </si>
  <si>
    <t>A’’</t>
  </si>
  <si>
    <t>A’</t>
  </si>
  <si>
    <t>B+</t>
  </si>
  <si>
    <t>C+</t>
  </si>
  <si>
    <t>الناشر (ين) العلمي (ين)</t>
  </si>
  <si>
    <t>Editeur(s) Scientifique(s)</t>
  </si>
  <si>
    <t xml:space="preserve">E/M </t>
  </si>
  <si>
    <t>Membre du comité éditorial d’un livre</t>
  </si>
  <si>
    <t>L</t>
  </si>
  <si>
    <t>عضو لجنة نشر كتاب ما</t>
  </si>
  <si>
    <t>Catégorie exceptionnelle</t>
  </si>
  <si>
    <t>« Spécial issue » WOS</t>
  </si>
  <si>
    <t>Revue WOS</t>
  </si>
  <si>
    <t>«Spécial issue » d’une revue de catégorie B</t>
  </si>
  <si>
    <t>Revue de catégorie B ou E</t>
  </si>
  <si>
    <t>Revue de catégorie C ou D</t>
  </si>
  <si>
    <t>B +</t>
  </si>
  <si>
    <t>الصنف الاستثنائي</t>
  </si>
  <si>
    <t>مجلة واب أوف ساينس</t>
  </si>
  <si>
    <t>B ''عدد خاص '' لمجلة من صنف</t>
  </si>
  <si>
    <t>E أو B  مجلة من صنف</t>
  </si>
  <si>
    <t>C أو D مجلة من صنف</t>
  </si>
  <si>
    <t>رقم الإيداع/التسجيل</t>
  </si>
  <si>
    <t>العنوان</t>
  </si>
  <si>
    <t>مودع/مسجل</t>
  </si>
  <si>
    <t>مؤسسة الإيداع/التسجيل</t>
  </si>
  <si>
    <t>Institution Dépôt/Enregistrement</t>
  </si>
  <si>
    <t>D /E</t>
  </si>
  <si>
    <t>Protection internationale</t>
  </si>
  <si>
    <t>Protection nationale</t>
  </si>
  <si>
    <t>الحماية الدولية</t>
  </si>
  <si>
    <t>الحماية الوطنية</t>
  </si>
  <si>
    <t>Exceptionnel : Congrès Mondial</t>
  </si>
  <si>
    <t>Exceptionnel : Congrès continental</t>
  </si>
  <si>
    <t>Conférence Mobile (2 continents) avec actes dans le WOS</t>
  </si>
  <si>
    <t>Conférence Mobile avec actes (2 continents)</t>
  </si>
  <si>
    <t>Conférence Mobile continentale avec actes dans le WOS</t>
  </si>
  <si>
    <t>Conférence Mobile continentale avec actes</t>
  </si>
  <si>
    <t>استثنائي : مؤتمر قاري</t>
  </si>
  <si>
    <t>Exp+</t>
  </si>
  <si>
    <t>Conférence nationale avec actes</t>
  </si>
  <si>
    <t>Conférence internationale avec actes</t>
  </si>
  <si>
    <t>اسم المحاضرة</t>
  </si>
  <si>
    <t>عنوان المحاضرة</t>
  </si>
  <si>
    <t>اسم المشارك</t>
  </si>
  <si>
    <t>Nom  du participant</t>
  </si>
  <si>
    <t>متدخل/غير متدخل</t>
  </si>
  <si>
    <t>O  / nO</t>
  </si>
  <si>
    <t>مدعو/مشارك</t>
  </si>
  <si>
    <t>I /P</t>
  </si>
  <si>
    <t>O /P</t>
  </si>
  <si>
    <t>Exceptionnel : Communication à un Congrès Mondial</t>
  </si>
  <si>
    <t>Exceptionnel: Communication à un Congrès Continental</t>
  </si>
  <si>
    <t>Communication à une Conférence Mobile avec actes dans le WOS</t>
  </si>
  <si>
    <t>Communication à une Conférence Mobile avec actes (2 continents)</t>
  </si>
  <si>
    <t>Communication à une Conférence nationale avec actes</t>
  </si>
  <si>
    <t>استثنائي :مداخلة ضمن مؤتمر عالمي</t>
  </si>
  <si>
    <t xml:space="preserve"> استثنائي :مداخلة ضمن مؤتمر قاري</t>
  </si>
  <si>
    <t>Séminaires périodiques (officiels)</t>
  </si>
  <si>
    <t>ملتقيات منتظمة (رسمية)</t>
  </si>
  <si>
    <t>أيام دراسية</t>
  </si>
  <si>
    <t>مشاريع البحث الدولية المتعددة الأطراف</t>
  </si>
  <si>
    <t xml:space="preserve">مشاريع البحث الدولية الثنائية الأطراف </t>
  </si>
  <si>
    <t>مشاريع البحث ما بين القطاعات</t>
  </si>
  <si>
    <t>مشاريع البحث القطاعية</t>
  </si>
  <si>
    <t>مشاريع البحث الخاص؛ إشعاع المؤسسة</t>
  </si>
  <si>
    <t>E1</t>
  </si>
  <si>
    <t>E2</t>
  </si>
  <si>
    <t>E3</t>
  </si>
  <si>
    <t>E4</t>
  </si>
  <si>
    <t>Exceptionnel: Congrès Mondial</t>
  </si>
  <si>
    <t>Exceptionnel: Congrès continental</t>
  </si>
  <si>
    <t>النوع</t>
  </si>
  <si>
    <t>عنوان المشروع</t>
  </si>
  <si>
    <t>استثنائي: مؤتمر عالمي</t>
  </si>
  <si>
    <t>استثنائي: مؤتمر قاري</t>
  </si>
  <si>
    <t xml:space="preserve">En tant que P/M </t>
  </si>
  <si>
    <t>اللقب والاسم</t>
  </si>
  <si>
    <t>Conférence mobile avec actes</t>
  </si>
  <si>
    <t>Conférence nationale ou séminaire périodique</t>
  </si>
  <si>
    <t>A+, A, B, B+</t>
  </si>
  <si>
    <t>C, C+</t>
  </si>
  <si>
    <t>محاضرة متنقلة مع الأعمال</t>
  </si>
  <si>
    <t>محاضرة علنية دولية مع الأعمال</t>
  </si>
  <si>
    <t>Mémoire PFE [master, ingénieur, science médical] (sujet pris dans le laboratoire)</t>
  </si>
  <si>
    <t>Mémoire de Magister / DEMS</t>
  </si>
  <si>
    <t>Thèse de Doctorat / DESM (concerne le candidat membre de l’équipe et le directeur de thèse)</t>
  </si>
  <si>
    <t>Habilitation (cette rubrique concerne seulement les candidats)</t>
  </si>
  <si>
    <t>مذكرة ماستر أكاديمي (موضوع معالج في المخبر)</t>
  </si>
  <si>
    <t>مذكرة الماجستير</t>
  </si>
  <si>
    <t>أطروحة الدكتوراه (المرشح العضو في الفرقة ومشرف الأطروحة)</t>
  </si>
  <si>
    <t>التأهيل (تخص هذه الخانة المرشحين فقط)</t>
  </si>
  <si>
    <t>استثنائي على المستوى الدولي</t>
  </si>
  <si>
    <t>دولي</t>
  </si>
  <si>
    <t>International</t>
  </si>
  <si>
    <t>وطني</t>
  </si>
  <si>
    <t>National hors établissement</t>
  </si>
  <si>
    <t>Etranger au pays de l’établissement</t>
  </si>
  <si>
    <t>داخل المؤسسة</t>
  </si>
  <si>
    <t>المؤسسات الوطنية</t>
  </si>
  <si>
    <t>المؤسسات  الأجنبية</t>
  </si>
  <si>
    <t>Exceptionnel : organisation de périples scientifiques avec des personnalités de premier rang mondial</t>
  </si>
  <si>
    <t>Participation ou organisation d’émission, film ou reportage</t>
  </si>
  <si>
    <t>Organisation et/ou participation à des activités de vulgarisation</t>
  </si>
  <si>
    <t>المشاركة في أو إعداد حصة، فيلم أو تحقيق</t>
  </si>
  <si>
    <t>تنظيم و/أو المشاركة في أنشطة التعميم</t>
  </si>
  <si>
    <t>Convention (avenant)</t>
  </si>
  <si>
    <t>Rapport d’expertise (ou enquête), réalisation de guide ou de fiche technique</t>
  </si>
  <si>
    <t xml:space="preserve">استغلال براءة الاختراع </t>
  </si>
  <si>
    <t xml:space="preserve"> تقرير الخبير (أو التحقيق) ، إعداد دليل أو بطاقة فنية</t>
  </si>
  <si>
    <t>الاتفاقية (الملحق)</t>
  </si>
  <si>
    <t>الصفة</t>
  </si>
  <si>
    <t xml:space="preserve">تحديد الشريك </t>
  </si>
  <si>
    <t>نوع النشاط</t>
  </si>
  <si>
    <t>500 pts/نقطة</t>
  </si>
  <si>
    <t>100 pts/نقطة</t>
  </si>
  <si>
    <t>50 pts/نقطة</t>
  </si>
  <si>
    <t>25 pts/نقطة</t>
  </si>
  <si>
    <t>12 pts/نقطة</t>
  </si>
  <si>
    <t>6 pts/نقطة</t>
  </si>
  <si>
    <t>40 pts/نقطة</t>
  </si>
  <si>
    <t>300 pts/نقطة</t>
  </si>
  <si>
    <t>120 pts/نقطة</t>
  </si>
  <si>
    <t>80 pts/نقطة</t>
  </si>
  <si>
    <t>32 pts/نقطة</t>
  </si>
  <si>
    <t>20 pts/نقطة</t>
  </si>
  <si>
    <t>15 pts/نقطة</t>
  </si>
  <si>
    <t>30 pts/نقطة</t>
  </si>
  <si>
    <t>24 pts/نقطة</t>
  </si>
  <si>
    <t>10 pts/نقطة</t>
  </si>
  <si>
    <t>رئيس تحرير/عضو</t>
  </si>
  <si>
    <t>d) Brevets d’invention</t>
  </si>
  <si>
    <t>د) براءات الاختراع</t>
  </si>
  <si>
    <t>Tableau récapitulatif 1</t>
  </si>
  <si>
    <t>Production scientifique</t>
  </si>
  <si>
    <t>أ) النشر في المجلات</t>
  </si>
  <si>
    <t>ج) ناشر أو عضو لجنة نشر</t>
  </si>
  <si>
    <t xml:space="preserve">مجموع الإنتاج العلمي </t>
  </si>
  <si>
    <t xml:space="preserve">الإنتاج العلمي </t>
  </si>
  <si>
    <t>ب) المؤلفات</t>
  </si>
  <si>
    <t xml:space="preserve">N° Dépôt/Enregistrement </t>
  </si>
  <si>
    <t>8 pts/نقطة</t>
  </si>
  <si>
    <t>2 pts/نقطة</t>
  </si>
  <si>
    <t>Communication à une Conférence internationale avec acte</t>
  </si>
  <si>
    <t>رئيس/عضو</t>
  </si>
  <si>
    <t>16 pts/نقطة</t>
  </si>
  <si>
    <t>3 pts/نقطة</t>
  </si>
  <si>
    <t>ٳسم الباحث</t>
  </si>
  <si>
    <t>Nom du chercheur</t>
  </si>
  <si>
    <t>ٳسم الجائزة</t>
  </si>
  <si>
    <t>Nom du Prix</t>
  </si>
  <si>
    <t>Nom &amp; Prénom de(s) l’étudiant(s)</t>
  </si>
  <si>
    <t>لقب واسم الطالب</t>
  </si>
  <si>
    <t>5 pts/نقطة</t>
  </si>
  <si>
    <t>g) Distinctions et Prix</t>
  </si>
  <si>
    <t>و) مذكرات أو أطروحات موجهة وتمت مناقشتها</t>
  </si>
  <si>
    <t>ز) الشهادات والجوائز</t>
  </si>
  <si>
    <t>Rayonnement, visibilité et attractivité académique</t>
  </si>
  <si>
    <t>الإشعاع، المقروئية والاستقطاب الأكاديمي</t>
  </si>
  <si>
    <t>Total rayonnement, visibilité et attractivité académique</t>
  </si>
  <si>
    <t>مجموع الإشعاع، المقروئية والاستقطاب الأكاديمي</t>
  </si>
  <si>
    <t>Tableau récapitulatif 2</t>
  </si>
  <si>
    <t>b) Partenariat avec le secteur socio-économique</t>
  </si>
  <si>
    <t>ب) الشراكة مع القطاع الاجتماعي والاقتصادي</t>
  </si>
  <si>
    <t>Adéquation et interactions avec l’environnement économique, culturel et social</t>
  </si>
  <si>
    <t xml:space="preserve">مجموع تلاؤم وتفاعل مع المحيط الاقتصادي والثقافي والاجتماعي </t>
  </si>
  <si>
    <t>Tableau récapitulatif  3</t>
  </si>
  <si>
    <t>a)  Référencement du site web dans des moteurs de recherche scientifique spécialisée.</t>
  </si>
  <si>
    <t>أ) مرجعية موقع الانترنت ضمن محركات البحث العلمية المتخصصة</t>
  </si>
  <si>
    <t>ب) عدد صفحات موقع الفرقة على شبكة الانترنت</t>
  </si>
  <si>
    <t>b) Nombre des pages du site web de l’équipe</t>
  </si>
  <si>
    <t>وضوح الفرقة على شبكة الانترنت</t>
  </si>
  <si>
    <t>ج) عدد الوثائق في شكل pdf, ps, doc, docs, ppt, tex التي أشير إليها في محركات البحث العلمية المتخصصة</t>
  </si>
  <si>
    <t>h) Membre de jury de DESM, doctorat ou d’habilitation</t>
  </si>
  <si>
    <t>المجموع</t>
  </si>
  <si>
    <t>1 er Auteur</t>
  </si>
  <si>
    <t>2 éme Auteur</t>
  </si>
  <si>
    <t>Dernier Auteur</t>
  </si>
  <si>
    <t>الرتبة</t>
  </si>
  <si>
    <t>مؤسسة الالحاق</t>
  </si>
  <si>
    <t>الجنس</t>
  </si>
  <si>
    <t>الميدان الرئيسي</t>
  </si>
  <si>
    <t>لقب وإسم المؤطر أو المؤطرين</t>
  </si>
  <si>
    <t>مسجل منذ</t>
  </si>
  <si>
    <t>الاسم</t>
  </si>
  <si>
    <t>اللقب عند الميلاد</t>
  </si>
  <si>
    <t>تاريخ الميلاد</t>
  </si>
  <si>
    <t>جامعة</t>
  </si>
  <si>
    <t>A l’Univ.</t>
  </si>
  <si>
    <t>زوجة</t>
  </si>
  <si>
    <t>Domaine principal</t>
  </si>
  <si>
    <t>Grand Domaine</t>
  </si>
  <si>
    <t>الميدان الأساسي</t>
  </si>
  <si>
    <t>Pr.</t>
  </si>
  <si>
    <t>MAA, Doc.</t>
  </si>
  <si>
    <t>MAB, Doc.</t>
  </si>
  <si>
    <t>Doc.</t>
  </si>
  <si>
    <t>Sexe</t>
  </si>
  <si>
    <t>Mr</t>
  </si>
  <si>
    <t>Mme</t>
  </si>
  <si>
    <t>Melle</t>
  </si>
  <si>
    <t>Doc. d'Etat</t>
  </si>
  <si>
    <t>DESM</t>
  </si>
  <si>
    <t>DEMS</t>
  </si>
  <si>
    <r>
      <t xml:space="preserve"> </t>
    </r>
    <r>
      <rPr>
        <sz val="11"/>
        <color theme="1"/>
        <rFont val="Cambria"/>
        <family val="1"/>
      </rPr>
      <t>É</t>
    </r>
    <r>
      <rPr>
        <sz val="11"/>
        <color theme="1"/>
        <rFont val="Cambria"/>
        <family val="1"/>
        <scheme val="major"/>
      </rPr>
      <t>pouse de</t>
    </r>
  </si>
  <si>
    <t>Code de l'équipe</t>
  </si>
  <si>
    <t>N° de l'équipe</t>
  </si>
  <si>
    <t>Micro-domaines</t>
  </si>
  <si>
    <t>Affaires et Finance</t>
  </si>
  <si>
    <t xml:space="preserve">Political Science </t>
  </si>
  <si>
    <t>Science politique</t>
  </si>
  <si>
    <t>Réadaption</t>
  </si>
  <si>
    <t>Transports</t>
  </si>
  <si>
    <t>Études urbaines</t>
  </si>
  <si>
    <t>Ingénierie, aérospatiale</t>
  </si>
  <si>
    <t>Informatique médicale</t>
  </si>
  <si>
    <t>Zoologie</t>
  </si>
  <si>
    <t>Micro-domaines_ST</t>
  </si>
  <si>
    <t>Micro-domaines_Sciences sociales</t>
  </si>
  <si>
    <t>Sciences, Multidisciplinary</t>
  </si>
  <si>
    <t>Sciences, multidisciplinaire</t>
  </si>
  <si>
    <t>Littérature, allemande, néerlandaise et  scandinave</t>
  </si>
  <si>
    <t>Micro-domaines_Art et humaines</t>
  </si>
  <si>
    <t>a) Publications dans des revues</t>
  </si>
  <si>
    <t xml:space="preserve">أ) النشر في المجلات </t>
  </si>
  <si>
    <t xml:space="preserve">b) Ouvrages                                                        </t>
  </si>
  <si>
    <t xml:space="preserve">ب) المؤلفات </t>
  </si>
  <si>
    <t>c) Editeur chef ou membre d’un comité éditorial en cours</t>
  </si>
  <si>
    <t xml:space="preserve"> ج) ناشر أو عضو لجنة نشر </t>
  </si>
  <si>
    <t>رقم الفرقة</t>
  </si>
  <si>
    <t>رمزالفرقة</t>
  </si>
  <si>
    <t>الميدان الجزئي 1</t>
  </si>
  <si>
    <t>الميدان الجزئي 3</t>
  </si>
  <si>
    <t>الميدان الجزئي 2</t>
  </si>
  <si>
    <t xml:space="preserve">    Identification de l'équipe</t>
  </si>
  <si>
    <t xml:space="preserve">    Classement thématique de l'équipe</t>
  </si>
  <si>
    <t xml:space="preserve">    Environnement et contraintes (50 - 200 mots)</t>
  </si>
  <si>
    <t xml:space="preserve">    Quelques indicateurs</t>
  </si>
  <si>
    <t xml:space="preserve">    التعريف بالفرقة</t>
  </si>
  <si>
    <t xml:space="preserve">    وصف علمي لبرنامج بحث الفرقة (100 - 300  كلمة)</t>
  </si>
  <si>
    <t xml:space="preserve">    التطابق بين البرنامج الأولي للفرقة و إنجازه (50 - 100  كلمة)</t>
  </si>
  <si>
    <t xml:space="preserve">    محيط و صعوبات (50 - 200  كلمة)</t>
  </si>
  <si>
    <t xml:space="preserve">    أعمال قيد الانجاز (&gt;100  كلمة)</t>
  </si>
  <si>
    <t xml:space="preserve">    بعض المؤشرات</t>
  </si>
  <si>
    <t>2. الإنتاج العلمي</t>
  </si>
  <si>
    <t>Val Saisi</t>
  </si>
  <si>
    <t>Les Auteurs de 3 à n-1</t>
  </si>
  <si>
    <t>المؤلف الأوّل</t>
  </si>
  <si>
    <t>المؤلف الثاني</t>
  </si>
  <si>
    <t xml:space="preserve">    Compléments d’information</t>
  </si>
  <si>
    <t xml:space="preserve">    معلومات إضافية</t>
  </si>
  <si>
    <t>اللقب و الاسم (حسب الرتبة)</t>
  </si>
  <si>
    <t>المؤلف الأخير</t>
  </si>
  <si>
    <t>حصة المؤلفين</t>
  </si>
  <si>
    <t>المؤلفين من 3 الي (n-1)</t>
  </si>
  <si>
    <t xml:space="preserve"> الاسم المختزل للمخبر </t>
  </si>
  <si>
    <t xml:space="preserve">الاسم المختزل للفرقة </t>
  </si>
  <si>
    <t xml:space="preserve">  Site Web ou URL de l'équipe (obligatoire)</t>
  </si>
  <si>
    <t xml:space="preserve">  Site Web ou URL de laboratoire</t>
  </si>
  <si>
    <t># auteurs M</t>
  </si>
  <si>
    <t>200 pts/نقطة</t>
  </si>
  <si>
    <t>عدد المؤلفين</t>
  </si>
  <si>
    <t>عدد المؤلفين أعضاء</t>
  </si>
  <si>
    <t>مودع /مسجل</t>
  </si>
  <si>
    <t>Valeur/القيمة</t>
  </si>
  <si>
    <t>URL</t>
  </si>
  <si>
    <t>العنوان الإلكتروني</t>
  </si>
  <si>
    <t xml:space="preserve"> أ) حصة علنية أو أعمال موجهة في محاضرة علمية أو درس في ورشة عمل</t>
  </si>
  <si>
    <t xml:space="preserve"> b) Communication à une conférence scientifique</t>
  </si>
  <si>
    <t>ب) مداخلة ضمن محاضرة علمية</t>
  </si>
  <si>
    <t>حصة</t>
  </si>
  <si>
    <t>Candidat (Nom;Prénom)</t>
  </si>
  <si>
    <t>En tant que R/M</t>
  </si>
  <si>
    <t>Intitulé de laboratoire</t>
  </si>
  <si>
    <t>Etablissement de rattachement</t>
  </si>
  <si>
    <t>Hydrologie Appliquée Et Environnement</t>
  </si>
  <si>
    <t>Structures Intelligentes</t>
  </si>
  <si>
    <t>Chimie Appliquée</t>
  </si>
  <si>
    <t>Discours Communicatif Algérien Moderne : Littéraire, Religieux, Publicitaire, Informatif …Étude Et Analyse</t>
  </si>
  <si>
    <t>Marches, Emploi Législation Simulation Au Pays Maghrébine</t>
  </si>
  <si>
    <t>Législations De Protection De Fonction Publique</t>
  </si>
  <si>
    <t>Mathematiques Et Leurs Interactions</t>
  </si>
  <si>
    <t>Sciences Naturelles Et Matériaux</t>
  </si>
  <si>
    <t>Crimes Transfrontaliers</t>
  </si>
  <si>
    <t>L'étude du vocabulaire arabe classique des dialectes de l'ouest algérien</t>
  </si>
  <si>
    <t>Environnement, Les Substances Naturelles Végétales Et Technologie Des Aliments</t>
  </si>
  <si>
    <t>Génie Industrielle Et Développement Durable.</t>
  </si>
  <si>
    <t>Gestion Des Marches Financiers Par L’Application Des Mathématiques Et L’Informatique</t>
  </si>
  <si>
    <t>Etudes Sociales, Psychologiques Et Anthropologiques</t>
  </si>
  <si>
    <t>Langue Et Communication</t>
  </si>
  <si>
    <t>Economie Et Développement</t>
  </si>
  <si>
    <t>Etudes En Culture, Personnalité Et Développement</t>
  </si>
  <si>
    <t>Géographie Économique Et Les Échanges Internationaux</t>
  </si>
  <si>
    <t xml:space="preserve">des pratiques culturelles,enseignantes et d'apprentissage en algerie </t>
  </si>
  <si>
    <t>Institutions constitutionnelles    et le système politique</t>
  </si>
  <si>
    <t>Mesure Et Évaluation Des Activités Sportives</t>
  </si>
  <si>
    <t xml:space="preserve">Etudes Critiques et Littéraires Modernes </t>
  </si>
  <si>
    <t>Management, Performance Et Innovation</t>
  </si>
  <si>
    <t>Marketing Et Technologies De L'Information Et De La Communication</t>
  </si>
  <si>
    <t>Mines, Métallurgie Et Matériaux</t>
  </si>
  <si>
    <t>Commande Des Processus</t>
  </si>
  <si>
    <t>Ecole Nationale Polytechnique</t>
  </si>
  <si>
    <t>Dispositifs De Communication Et De Conversion Photovoltaïque</t>
  </si>
  <si>
    <t>Electrotechnique</t>
  </si>
  <si>
    <t>Génie Mécanique Et Développement</t>
  </si>
  <si>
    <t>Génie Sismique Et Dynamique Des Structures</t>
  </si>
  <si>
    <t>Sciences De L'Eau</t>
  </si>
  <si>
    <t>Sciences Et Génie Des Matériaux</t>
  </si>
  <si>
    <t>Sciences Et Techniques De L'Environnement</t>
  </si>
  <si>
    <t>Signal Et Communications</t>
  </si>
  <si>
    <t>Valorisation Des Énergies Fossiles</t>
  </si>
  <si>
    <t>Génie Minier</t>
  </si>
  <si>
    <t>Automatique Et Analyse Des Systèmes</t>
  </si>
  <si>
    <t>Ecole Nationale polytechnique ENSET Oran</t>
  </si>
  <si>
    <t>Caractérisation Et Simulation Des Composants Et Circuits Électroniques</t>
  </si>
  <si>
    <t>Technologie De L'Environnement</t>
  </si>
  <si>
    <t>Technologie En Fabrication Mécanique</t>
  </si>
  <si>
    <t>Matériaux</t>
  </si>
  <si>
    <t>Simulation, Commande, Analyse Et Maintenance Des Réseaux Eléctriques</t>
  </si>
  <si>
    <t>Innovation Des Systèmes Et Produits Industriels</t>
  </si>
  <si>
    <t>Micro Et De Nanophysique</t>
  </si>
  <si>
    <t>Biomécanique Appliquée Et Biomatériaux</t>
  </si>
  <si>
    <t>Protection Des Végétaux En Milieux Agricoles Et Naturels</t>
  </si>
  <si>
    <t>Conservation, Gestion Et Amélioration Des Ecosystèmes Forestiers</t>
  </si>
  <si>
    <t>Maîtrise De L'Eau En Agriculture</t>
  </si>
  <si>
    <t>Mécanisation Agricole</t>
  </si>
  <si>
    <t>Phytopathologie Et Biologie Moléculaire</t>
  </si>
  <si>
    <t>Production Animale</t>
  </si>
  <si>
    <t>Production Végétale</t>
  </si>
  <si>
    <t>Ressources Génétiques Et Biotechnologies</t>
  </si>
  <si>
    <t>Technologie Alimentaire Et Nutrition Humaine</t>
  </si>
  <si>
    <t>Economie Agricole, Agroalimentaire Et Rurale Et De L'Environnement</t>
  </si>
  <si>
    <t>Amélioration Intégrative des Productions Végétales</t>
  </si>
  <si>
    <t>Médias Usages sociaux et communication</t>
  </si>
  <si>
    <t>Ecole nationale supérieure de journalisme et des sciences de information</t>
  </si>
  <si>
    <t>Systèmes D'Informations Comptables. Etudes Pratiques En Sciences Commerciales Et Sciences De Gestion</t>
  </si>
  <si>
    <t>Ecole Nationale Supérieure des Sciences Commerciales et Finacieres ESC</t>
  </si>
  <si>
    <t>Réformes Économiques, Développement Et Stratégies D'Intégration En Économie Mondiale</t>
  </si>
  <si>
    <t>Management, Gouvernance, Innovation Et Performance Des Organisations</t>
  </si>
  <si>
    <t>Conservation Et Valorisation Des Ressources Marines</t>
  </si>
  <si>
    <t>Ecosystèmes Marins Et Littoraux</t>
  </si>
  <si>
    <t>Travaux Publics, Ingénierie Du Transport Et Environnement</t>
  </si>
  <si>
    <t>Méthodes De Conception De Systèmes</t>
  </si>
  <si>
    <t>Communication Dans Les Systèmes Informatiques</t>
  </si>
  <si>
    <t>Sciences Biologiques Appliquées Au Sport (Changement D’Intitulé Du Lr 2001 : Adaptations Et Performance Motrice)</t>
  </si>
  <si>
    <t>Sciences Sociales Appliquées Au Sport</t>
  </si>
  <si>
    <t>Technologie De L'Entrainement Sportif</t>
  </si>
  <si>
    <t>Economie Quantitative Appliquée Au Développement</t>
  </si>
  <si>
    <t>Intégration Régionale Et Union Européenne</t>
  </si>
  <si>
    <t>Modélisation De Phénomènes Stochastiques</t>
  </si>
  <si>
    <t>Statistique Appliquée</t>
  </si>
  <si>
    <t>Gouvernance, Économie Institutionnelle, Et Croissance Durable.</t>
  </si>
  <si>
    <t>Mobilisation Et Evaluation Des Ressources En Eau</t>
  </si>
  <si>
    <t>Ecole Nationale Supérieure Hydraulique</t>
  </si>
  <si>
    <t>Génie De L'Eau Et De L'Environnement</t>
  </si>
  <si>
    <t>Informatique de Sidi Bel Abbes</t>
  </si>
  <si>
    <t>Ecole Nationale Supérieure Informatique Sidi Bel Abbes</t>
  </si>
  <si>
    <t>Santé Et Production Animale</t>
  </si>
  <si>
    <t>Hygiène Alimentaire Et Système Assurance Qualité</t>
  </si>
  <si>
    <t>Gestion des Ressources Animales Locales</t>
  </si>
  <si>
    <t>Didactique Du Français</t>
  </si>
  <si>
    <t>Formation Des Sociétés Et Dynamique Des Territoires</t>
  </si>
  <si>
    <t>Mathématiques Appliquées et Didactique</t>
  </si>
  <si>
    <t>Didactique Des Sciences (Biologie, Chimie, Mathématiques Et Physique)</t>
  </si>
  <si>
    <t>Equations Aux Dérivées Partielles Non Linéaires Et Histoire Des Mathématiques</t>
  </si>
  <si>
    <t>Produits Bioactifs Et Valorisation De La Biomasse</t>
  </si>
  <si>
    <t>Systèmes Intégrés À Base De Capteurs</t>
  </si>
  <si>
    <t>Biologie Et Physiologie Animale</t>
  </si>
  <si>
    <t>Physique Des Particules Et Physique Statistique</t>
  </si>
  <si>
    <t>Etude Et Développement Des Techniques De Traitement Et D'Épuration Des Eaux Et De Gestion Environnementale</t>
  </si>
  <si>
    <t>N-Corps Et Structure De La Matière</t>
  </si>
  <si>
    <t>Théorie Du Point Fixe Et Applications</t>
  </si>
  <si>
    <t>Biologie Des Systemes Microbiens</t>
  </si>
  <si>
    <t>Ecobiologie Animale</t>
  </si>
  <si>
    <t>Epistemologie Et Histoire Des Mathematiques</t>
  </si>
  <si>
    <t>Ethnobotanique Et Substance Naturelle</t>
  </si>
  <si>
    <t>Physique Mathématique Et Applications</t>
  </si>
  <si>
    <t>Sciences Chimiques Et Physiques Appliquées</t>
  </si>
  <si>
    <t>Histoire, Civilisation Et Géographie Appliquées</t>
  </si>
  <si>
    <t>Ecole Normale Supérieure des Lettres et Sciences Sociales Bouzaréah</t>
  </si>
  <si>
    <t>Science D’Apprentissage De La Langue Arabe</t>
  </si>
  <si>
    <t>Education Et Épistémologie</t>
  </si>
  <si>
    <t>Enseignement, Formation Et Didactique</t>
  </si>
  <si>
    <t>Linguistique Et Sociodidactique Du Plurilinguisme</t>
  </si>
  <si>
    <t xml:space="preserve">Des Etudes Historiques Contemporaines </t>
  </si>
  <si>
    <t>Architecture Et Environnement</t>
  </si>
  <si>
    <t>Ville, Urbanisme Et Développement Durable</t>
  </si>
  <si>
    <t>Ville, Architecture Et Patrimoine</t>
  </si>
  <si>
    <t>Economie Appliquée À L Entreprise</t>
  </si>
  <si>
    <t>Sécurité Dans Le Transport Maritime</t>
  </si>
  <si>
    <t>Recherche En Tic</t>
  </si>
  <si>
    <t>Recherche Appliquée En Tic</t>
  </si>
  <si>
    <t>Institut National des Télécommunications et des Technologies de Information et de la Communication Oran</t>
  </si>
  <si>
    <t>Immuno-Pathologie Et Immuno-Génétique</t>
  </si>
  <si>
    <t>Parasitologie</t>
  </si>
  <si>
    <t>Génie Chimique Et Environnement De Skikda</t>
  </si>
  <si>
    <t>Physico-Chimie Des Surfaces Et Interfaces</t>
  </si>
  <si>
    <t>Automatique De Skikda</t>
  </si>
  <si>
    <t>Electronique De Skikda</t>
  </si>
  <si>
    <t>Economie, Finances Et Management</t>
  </si>
  <si>
    <t>Matériaux, Géotechnique, Habitat Et Urbanisme (L.M.G.H.U.)</t>
  </si>
  <si>
    <t>Electrotechnique De Skikda</t>
  </si>
  <si>
    <t>Recherches Et Études Sociales</t>
  </si>
  <si>
    <t>Génie Mécanique Et Matériaux</t>
  </si>
  <si>
    <t>Mathématiques Appliquées Et D’Histoire Et Didactique Des Mathématiques</t>
  </si>
  <si>
    <t>Optimisation De La Production Agricole En Zone Subhumide</t>
  </si>
  <si>
    <t>Informatique Et Communication</t>
  </si>
  <si>
    <t>Transport Maritime Et Ports En Algérie</t>
  </si>
  <si>
    <t>Le Patrimoine Littéraire Algérien Officiel Et Marginal</t>
  </si>
  <si>
    <t>Génie Électrique</t>
  </si>
  <si>
    <t>Analyses Industrielles Et Génie Des Matériaux</t>
  </si>
  <si>
    <t>Automatique Et Informatique De Guelma</t>
  </si>
  <si>
    <t>Génie Civil Et Hydraulique</t>
  </si>
  <si>
    <t>Mécanique Et Structure</t>
  </si>
  <si>
    <t>Physique De Guelma</t>
  </si>
  <si>
    <t>Développement Endogène, Auto - Développement Et Bonne Gouvernance</t>
  </si>
  <si>
    <t>Biologie, Eau Et Environnement</t>
  </si>
  <si>
    <t>Histoire Des Recherches Et Études Maghrébines</t>
  </si>
  <si>
    <t>Mathématiques Appliqués Et De Modélisation</t>
  </si>
  <si>
    <t>Problèmes Inverses, Modélisation, Information Et Systèmes (Pi:Mis)</t>
  </si>
  <si>
    <t>Sciences Et Techniques De L'Information Et De La Communication</t>
  </si>
  <si>
    <t>Télécommunications</t>
  </si>
  <si>
    <t>Chimie Computationnelle Et Nanostructures</t>
  </si>
  <si>
    <t>Chimie Physique</t>
  </si>
  <si>
    <t>Conservation Des Zones Humides</t>
  </si>
  <si>
    <t>Etudes Juridiques Environnementales</t>
  </si>
  <si>
    <t>Etudes Linguistiques Et Litturatures</t>
  </si>
  <si>
    <t>Physique Des Matériaux</t>
  </si>
  <si>
    <t>Contrôle Avancé</t>
  </si>
  <si>
    <t>Mécanique Appliquèe Des Nouveau Matèriaux</t>
  </si>
  <si>
    <t>Silicates, Polymères Et Des Nano Composites</t>
  </si>
  <si>
    <t>Electromagnétisme Et Optique Guidée</t>
  </si>
  <si>
    <t>Matériaux Et Procédés De Construction</t>
  </si>
  <si>
    <t>Microbiologie Et Biologie Végétale</t>
  </si>
  <si>
    <t>Optimisation Des Programmes D'Activité Sportive : Enseignement Et Entraînement</t>
  </si>
  <si>
    <t>Sciences Et Techniques De L'Environnement Et De La Valorisation</t>
  </si>
  <si>
    <t>Sciences Et Techniques De Production Animale</t>
  </si>
  <si>
    <t>Biodiversité Et Conservation Des Eaux Et Des Sols</t>
  </si>
  <si>
    <t>Dynamique Macro-Économique Et Changements Structurels</t>
  </si>
  <si>
    <t>Mathématiques Pures Et Appliquées</t>
  </si>
  <si>
    <t>Physiologie Animale Appliquée</t>
  </si>
  <si>
    <t>Protection Des Végétaux</t>
  </si>
  <si>
    <t>Signaux Et Systèmes</t>
  </si>
  <si>
    <t>Technologie Alimentaire Et Nutrition</t>
  </si>
  <si>
    <t>Valorisation Des Matériaux</t>
  </si>
  <si>
    <t>Structure, Élaboration Et Applications Des Matériaux Moléculaires</t>
  </si>
  <si>
    <t>Modélisation Numérique Et Expérimentale Des Phénomènes Mécaniques</t>
  </si>
  <si>
    <t>Analyse Des Données Quantitatives Et Qualitatives Des Comportements Psychologiques Et Sociaux</t>
  </si>
  <si>
    <t>Construction, Transport Et Protection De L'Environnement (Lr/Ctpe)</t>
  </si>
  <si>
    <t>Elaboration Et Caractérisation Physico Mécanique Et Métallurgique Des Matériaux</t>
  </si>
  <si>
    <t>Micro-Organismes Bénéfiques, Des Aliments Fonctionnels Et De La Santé</t>
  </si>
  <si>
    <t>Politique Industrielle Et Developpement Des Echanges Exterieurs (Poidex)</t>
  </si>
  <si>
    <t>Dialogue Des Civilisations Et La Diversité Culturelle Et Philosophie De La Paix</t>
  </si>
  <si>
    <t>Didactique Des Projets De Formation Et Conception De Curricula</t>
  </si>
  <si>
    <t>Droit Foncier Et Environnement</t>
  </si>
  <si>
    <t>Droit International Du Développement Durable</t>
  </si>
  <si>
    <t>Etudes Linguistiques Et Littéraires En Algérie, De La Période Turque À La Fin Du Xxe Siècle</t>
  </si>
  <si>
    <t>Philosophie Et Sciences Humaines : Approches Cognitives Et Méthodologiques</t>
  </si>
  <si>
    <t>Sciences Appliquées Au Mouvement Humain</t>
  </si>
  <si>
    <t>Unité De Recherche: Lithiases Urinaires Et Biliaires</t>
  </si>
  <si>
    <t>Environnement Linguistique Et Usages De La Langue Francaise En Algerie:Une Observation Quantitative</t>
  </si>
  <si>
    <t>Esthétiques Visuelles Dans Les Pratique Artistiques Algerériennes</t>
  </si>
  <si>
    <t>Etudes En Communication, Information Et Analyse De Discours</t>
  </si>
  <si>
    <t>Nèo-Khaldounisme,Institutions Sociales Et Pouvoir</t>
  </si>
  <si>
    <t>Pharmacognosie &amp; Api- Phytothérapie</t>
  </si>
  <si>
    <t>Téchnologie Et Proprietés Du Solide</t>
  </si>
  <si>
    <t>Dimensions Sociopragmatique et Pragmalinguistique dans les Manuels Scolaires de Langues Etrangeres en Algérie</t>
  </si>
  <si>
    <t>Droit Constitutionnel et la Bonne Gouvernance</t>
  </si>
  <si>
    <t>Droit de l'Homme et Liberties Publiques</t>
  </si>
  <si>
    <t>Droit de Travail et l’Emploi</t>
  </si>
  <si>
    <t>Etudes du Genres, Langues et Diversités Sociolinguistiques</t>
  </si>
  <si>
    <t>Le Sacré, Expressions et Représentations</t>
  </si>
  <si>
    <t>Protection, Valorisation des Ressources Marines Littorales et Systématique Moléculaire</t>
  </si>
  <si>
    <t>Biomathématique, Biophysique, Biochimie Et Scientométrie</t>
  </si>
  <si>
    <t>Ecologie Et Environnement</t>
  </si>
  <si>
    <t>Génie De L'Environnement</t>
  </si>
  <si>
    <t>Matériaux Organiques</t>
  </si>
  <si>
    <t>Microbiologie Appliquée</t>
  </si>
  <si>
    <t>Technologie Industrielle Et De L'Information</t>
  </si>
  <si>
    <t>Technologies Des Matériaux Et De Génie Des Procédés</t>
  </si>
  <si>
    <t>Mathématiques Appliquées</t>
  </si>
  <si>
    <t>Physique Théorique</t>
  </si>
  <si>
    <t>Hydraulique Appliquée Et Environnement</t>
  </si>
  <si>
    <t>Biochimie Appliquée</t>
  </si>
  <si>
    <t>Formation En Langues Appliquées Et Ingénierie Des Langues En Milieu Multilingue</t>
  </si>
  <si>
    <t>Ecosystèmes Marins Et Aquacoles (Lab. Associé avec MPRH)</t>
  </si>
  <si>
    <t>Biotechnologies Végétales Et Ethnobotanique</t>
  </si>
  <si>
    <t>Ecologie Microbienne</t>
  </si>
  <si>
    <t>Maitrise Des Energies Renouvelables</t>
  </si>
  <si>
    <t>Zoologie Appliquée Et D’Ecophysiologie Animale</t>
  </si>
  <si>
    <t>Electrochimie, Corrosion Et De Valorisation Énergétique</t>
  </si>
  <si>
    <t>Génie Biologique Des Cancers</t>
  </si>
  <si>
    <t>Génie De La Construction Et Architecture</t>
  </si>
  <si>
    <t>Informatique Médicale</t>
  </si>
  <si>
    <t>Interdisciplinaire Santé Et Population</t>
  </si>
  <si>
    <t>Matériaux Polymères Avancés</t>
  </si>
  <si>
    <t>Mécanique, Matériaux Et Énergétique</t>
  </si>
  <si>
    <t>Physico-Chimie Des Matériaux Et Catalyse</t>
  </si>
  <si>
    <t>Procédés Membranaires Et Des Techniques De Séparation Et De Récupération</t>
  </si>
  <si>
    <t>Unité De Recherche: Modélisation Et Optimisation Des Systèmes (Remplace Le Lr 2000 "Modélisation Et Optimisation Des Systèmes")</t>
  </si>
  <si>
    <t>Effectivité de la Norme Juridique</t>
  </si>
  <si>
    <t>Les Langues étrangéres de Spécialité en Milieux Socioprofessionnels:préparation à la professionnalisation</t>
  </si>
  <si>
    <t>management et techniques quantitatives</t>
  </si>
  <si>
    <t>Changement Social</t>
  </si>
  <si>
    <t>Université Abou Elkacem Saad Allah Alger 2</t>
  </si>
  <si>
    <t>Education-Formation-Orientation-Travail</t>
  </si>
  <si>
    <t>Traduction Et Terminologie</t>
  </si>
  <si>
    <t>Etudes Et Recherche En Acoustique</t>
  </si>
  <si>
    <t>Linguistique Et Didactique Des Langues</t>
  </si>
  <si>
    <t>Manuscrits</t>
  </si>
  <si>
    <t>Prévention Et Ergonomie</t>
  </si>
  <si>
    <t>Atlas De La Culture Populaire Algérienne</t>
  </si>
  <si>
    <t>Discours Soufi Dans La Littérature Et La Langue</t>
  </si>
  <si>
    <t>Evolution De La Civilisation Du Maghreb Central Algérie Jusqu’À La Fin De La Période Otomane</t>
  </si>
  <si>
    <t>Psychologie Et Sciences De L’Éducation</t>
  </si>
  <si>
    <t>Vérification Des Manuscrits Et Étude Du Patrimoine Littéraire Et Linguistique</t>
  </si>
  <si>
    <t>Anthropologie Psychanalitique Et De Psychopatologie</t>
  </si>
  <si>
    <t>Unité Et Etudes Maghrébines À Travers L'Histoire</t>
  </si>
  <si>
    <t>Etudes Philosophiques Et Axiologiques</t>
  </si>
  <si>
    <t>Passé Colonial Français Au Miroir Du Temps Présent: Algérie, Moyen Orient, Méditerranée</t>
  </si>
  <si>
    <t>Psychométrie &amp; Counseling</t>
  </si>
  <si>
    <t>Problématique De La Recherche Scientifique(L'Élaboration De La Société Arabe Contemporaine ,L'Lagérie Comme Modèle )</t>
  </si>
  <si>
    <t>Archéologie Patrimoine Et Archéométrie</t>
  </si>
  <si>
    <t>Esthétique Des Arts Et Philosophie Contemporaine</t>
  </si>
  <si>
    <t>Etudes Africaines</t>
  </si>
  <si>
    <t>Famille, Développement , Prévention De La Délinquance Et Criminologie</t>
  </si>
  <si>
    <t>Problèmes De La Civilisation Et Histoire En Algérie</t>
  </si>
  <si>
    <t>Psychologie Clinique Et Metrique</t>
  </si>
  <si>
    <t>Réforme De L’Enseignement Supérieur Algérien: Enseignement, Savoir Et Société</t>
  </si>
  <si>
    <t>Religion Et Société</t>
  </si>
  <si>
    <t>Socio Anthropologie Du Développement Des Territoires</t>
  </si>
  <si>
    <t>Sociologie Des Organisations Et De Management</t>
  </si>
  <si>
    <t>Unité De Recherche: Neurosciences Cognitives - Orthophonie - Phoniatrie (Remplace Le Lr 2000 " Sciences Du Langage-Neurosciences Cognitives-Communication Slancom")</t>
  </si>
  <si>
    <t>ترجمة الوتائق التاريخية</t>
  </si>
  <si>
    <t>Interdisciplinaire de Recherche : Analyse du Discours, Didactique des langues et interculturalité</t>
  </si>
  <si>
    <t>linguistique appliquée et enseignement des langues</t>
  </si>
  <si>
    <t xml:space="preserve">Psychologie de la santé, prévention et qualité de vie.  </t>
  </si>
  <si>
    <t>psychologie sociale et les fléaux sociaux</t>
  </si>
  <si>
    <t>Analyses Statistiques En Sciences Humaines Et Réalisation D’Un Dictionnaire Unifiant Basé Sur Des Critères Scientifiques</t>
  </si>
  <si>
    <t>Automatique</t>
  </si>
  <si>
    <t>Catalyse Et Synthèse En Chimie Organique</t>
  </si>
  <si>
    <t>Chimie Organique, Substances Naturelles Et Analyses</t>
  </si>
  <si>
    <t>Droit Privé Fondamental</t>
  </si>
  <si>
    <t>Eau Et Ouvrages Dans Leur Environnement</t>
  </si>
  <si>
    <t>Ecologie Et Gestion Des Écosystèmes Naturels</t>
  </si>
  <si>
    <t>Etudes Civilisationnelles Et Intellectuelles</t>
  </si>
  <si>
    <t>Etudes Critiques Littéraires Et Leur Information Dans Le Maghreb Arabe Depuis Leur Institution Jusqu'À La Fin Du 20 Éme Siècle</t>
  </si>
  <si>
    <t>Evaluation De L’Enseignement De La Langue Arabe Au Fondamental Et Au Lycée Sur La Base De L’Étude Du Cadre D’Enseignement Et Des Moyens D’Apprentissage</t>
  </si>
  <si>
    <t>Génie Biomédical</t>
  </si>
  <si>
    <t>Macromoléculaires</t>
  </si>
  <si>
    <t>Produits Naturels « Laprona »</t>
  </si>
  <si>
    <t>Systèmes Dynamiques Et Applications</t>
  </si>
  <si>
    <t>Tradition Et Formes D'Expression Populaire En Algérie</t>
  </si>
  <si>
    <t>Traitement Automatique De La Langue Arabe</t>
  </si>
  <si>
    <t>Valorisation Des Actions De L'Homme Pour La Protection De L'Environnement Et Application En Santé Publique</t>
  </si>
  <si>
    <t>Anthropologie Des Religions Et Leur Comparaison : Étude Socio Anthropologique</t>
  </si>
  <si>
    <t>Antibiotiques, Antifongiques, Physico-Chimie, Synthèse Et Activité Biologique</t>
  </si>
  <si>
    <t>Arabisation Terminologique En Sciences Humaines Et Sociales</t>
  </si>
  <si>
    <t>Evaluation De La Politique De Développement En Algérie</t>
  </si>
  <si>
    <t>Management Des Entreprises Et Du Capital Social</t>
  </si>
  <si>
    <t>Promotion Des Ressources Hydriques, Minières Pédologiques: Législation De L'Environnement Et Des Choix Technologiques</t>
  </si>
  <si>
    <t>Références Philosophiques Et Artistiques De La Pensée Littéraire Et Critique En Algérie – Des Conquêtes Au Colonialisme Français</t>
  </si>
  <si>
    <t>Risque Cardio-Vasculaire (Endocard)</t>
  </si>
  <si>
    <t>Spectrochimie Et Pharmacologie Structurale</t>
  </si>
  <si>
    <t>Cancerlab</t>
  </si>
  <si>
    <t>Gestion Conservatoire De L'Eau Et Du Sol Et Des Forets Et Développement Durable Des Zones Montagneuses De La Région De Tlemcen</t>
  </si>
  <si>
    <t>Unité De Recherche: Matériaux Et Énergies Renouvelables (En Remplacement Du Lr Matériaux Et Energies Renouvelables Agréé En 2000)</t>
  </si>
  <si>
    <t>Toximed</t>
  </si>
  <si>
    <t>Chimie Inorganique Et Environnement</t>
  </si>
  <si>
    <t>Droit De L'Homme Et Liberté Fondamentale</t>
  </si>
  <si>
    <t>Systèmes Et Technologies De L`Information Et De La Communication</t>
  </si>
  <si>
    <t>Application Des Électrolytes Et De Poly Électrolytes Organiques</t>
  </si>
  <si>
    <t>Microbiologie Appliqué À L'Agroalimentaire, Au Biomédical Et À L'Nvironnement (Lamaabe)</t>
  </si>
  <si>
    <t>Chirurgie Expérimentale</t>
  </si>
  <si>
    <t>Evaluation Et Management De Risques</t>
  </si>
  <si>
    <t>Technologies De Séparation Et De Purification</t>
  </si>
  <si>
    <t>Biologie Moléculaire Appliquée Et D’Immunologie</t>
  </si>
  <si>
    <t>Dialogue Des Religions Et Des Civilisations Dans Le Bassin Méditerranéen</t>
  </si>
  <si>
    <t>Dynamique Des Langues Et Discours En Méditerranée</t>
  </si>
  <si>
    <t>Entreprise Industrielle Et Société En Algérie</t>
  </si>
  <si>
    <t>Ingénierie Des Systèmes Mécaniques Et Matériaux</t>
  </si>
  <si>
    <t>Monnaie Et Institutions Financières Dans Le Maghreb Arabe</t>
  </si>
  <si>
    <t>Patrimoine Archeologique Et Sa Valorisation</t>
  </si>
  <si>
    <t>Physiologie, Physiopathologie Et Biochimie De La Nutrition</t>
  </si>
  <si>
    <t>Productique De Tlemcen</t>
  </si>
  <si>
    <t>Recueil Et Authentification De La Poésie Populaire Algérienne De L'Époque Othomane Au 20Éme Siècle</t>
  </si>
  <si>
    <t>Statistiques Et Modélisations Aléatoires</t>
  </si>
  <si>
    <t>Substances Naturelles Et Bioactives Lasnabio</t>
  </si>
  <si>
    <t>Thermodynamique Appliquée Et Modélisation Moléculaire</t>
  </si>
  <si>
    <t>Chimie Analytique Et D’Electrochimie</t>
  </si>
  <si>
    <t>Droit Comparé</t>
  </si>
  <si>
    <t>Droit Maritime Et Transport</t>
  </si>
  <si>
    <t>Economie Informelle, Institutions Et Developpement</t>
  </si>
  <si>
    <t>Energétique Et Thermique Appliquée</t>
  </si>
  <si>
    <t>English For Specific Purposes Teaching Laboratory</t>
  </si>
  <si>
    <t>Etudes De Charia</t>
  </si>
  <si>
    <t>Etudes Littéraires Et Linguistiques Andalouses</t>
  </si>
  <si>
    <t>Groupe De Recherche En Economie Des Finances Publiques</t>
  </si>
  <si>
    <t>Management Des Hommes Et Des Organisations</t>
  </si>
  <si>
    <t>Modernisation De La Grammaire Arabe</t>
  </si>
  <si>
    <t>Population Et Développement Durable En Algérie</t>
  </si>
  <si>
    <t>Valorisation Des Ressources En Eau</t>
  </si>
  <si>
    <t>Analyse Non Linèaire Et Mathimatiques Appliquèes</t>
  </si>
  <si>
    <t>Gouvernance Publique Et Économie Sociale</t>
  </si>
  <si>
    <t>Mécanique Computationnelle</t>
  </si>
  <si>
    <t>Méditerranéen Des Etudes Juridiques</t>
  </si>
  <si>
    <t>Phénoménologie Et Ses Applications</t>
  </si>
  <si>
    <t>Diversité Des Langues, Expressions Littéraires Et Interactions Culturelles</t>
  </si>
  <si>
    <t>Foeign Language Policy In Algeria And Teacher Professionalism</t>
  </si>
  <si>
    <t>Recherche En Informatique</t>
  </si>
  <si>
    <t>Anthropologie Congnitive</t>
  </si>
  <si>
    <t xml:space="preserve">Arts et études culturelles </t>
  </si>
  <si>
    <t>Biologie Buccale</t>
  </si>
  <si>
    <t>Université Ahmed Ben Bella Es Senia Oran 1</t>
  </si>
  <si>
    <t>Biologie De Micro-Organismes Et Biotechnologie</t>
  </si>
  <si>
    <t>Chimie Des Matériaux</t>
  </si>
  <si>
    <t>Chimie Des Polymères</t>
  </si>
  <si>
    <t>Chimie Physique Macromoléculaire</t>
  </si>
  <si>
    <t>Didactique de la Traduction et Multi-Linguisme</t>
  </si>
  <si>
    <t>Etude Des Matériaux, Optoélectronique Et Polymères</t>
  </si>
  <si>
    <t>Histoire De L’Algérie</t>
  </si>
  <si>
    <t>Manuscrits De La Civilisation Islamique En Afrique Du Nord</t>
  </si>
  <si>
    <t>Nutrition Clinique Et Métabolique</t>
  </si>
  <si>
    <t>Pédagogie Et Développement En Didactique Des Sciences Médicales</t>
  </si>
  <si>
    <t>Physiologie De La Nutrition Et Sécurité Alimentaire</t>
  </si>
  <si>
    <t>Physique Des Couches Minces Et Matériaux Pour L'Électronique</t>
  </si>
  <si>
    <t>Réseau De Surveillance Environnementale</t>
  </si>
  <si>
    <t>Sources Et Biographies</t>
  </si>
  <si>
    <t>Surveillance Du Cancer</t>
  </si>
  <si>
    <t>Synthèse Organique Appliquée</t>
  </si>
  <si>
    <t>Technologie Et Biomatériaux Dentaires</t>
  </si>
  <si>
    <t>Biologie Du Développement Et De Différenciation</t>
  </si>
  <si>
    <t>Environnement, Épidémiologie Et Santé De L'Enfant</t>
  </si>
  <si>
    <t>Expérimentation D'Une Nouvelle Approche D'Évaluation Dans Les Services De La Santé</t>
  </si>
  <si>
    <t>Sciences De La Matière Condensée</t>
  </si>
  <si>
    <t>Discours Littéraire En Algérie</t>
  </si>
  <si>
    <t>Langue Arabe Et La Communication</t>
  </si>
  <si>
    <t>Sémiotique Et Analyse Du Discours</t>
  </si>
  <si>
    <t>Systèmes D'Information En Santé</t>
  </si>
  <si>
    <t>Santé Et Environnement</t>
  </si>
  <si>
    <t>Biotechnologies Des Rhizobia Et Amélioration Des Plantes</t>
  </si>
  <si>
    <t>Informatique D'Oran</t>
  </si>
  <si>
    <t>Informatique Et Technologies De L'Information</t>
  </si>
  <si>
    <t>Archivage Du Théâtre Algérien Et Elaboration D'Un Répertoire Et Dictionnaire Des Hommes De Théâtre En Algérie</t>
  </si>
  <si>
    <t>Biotoxicologie Expérimentale De Bio Dépollution Et De Pyttoremédiation</t>
  </si>
  <si>
    <t>Accidentologie Pédiatrique</t>
  </si>
  <si>
    <t>Aquaculture Et Bioremédiation</t>
  </si>
  <si>
    <t>Chimie Fine</t>
  </si>
  <si>
    <t>Géométrie Et Analyse</t>
  </si>
  <si>
    <t>Informatique Industrielle Et Réseaux</t>
  </si>
  <si>
    <t>Analyse Et Conception De Modèles Médiatiques En Histoire, Économie, Sociologie, Politique</t>
  </si>
  <si>
    <t>Analyse Mathematique Et Applications</t>
  </si>
  <si>
    <t>Communication De Masse Et La Sémiologie Des Systèmes Visuels</t>
  </si>
  <si>
    <t>Enseignement Et Recherche En Maladies Emergentes Et Ré Emergentes</t>
  </si>
  <si>
    <t>Image De La Révolution Algérienne Dans La Littérature Arabe Et Universelle</t>
  </si>
  <si>
    <t>Linguistique Et L’Analyse Du Discours</t>
  </si>
  <si>
    <t>Mathématiques Et Ses Applications</t>
  </si>
  <si>
    <t>Répertoire Et Archivage Des Films Révolutionnaires Dans Le Cinéma Algérien</t>
  </si>
  <si>
    <t>Vih / Sida Et Maladies Associées</t>
  </si>
  <si>
    <t>Architectures Parallèles,Embarquèes Et Calcul Intensif</t>
  </si>
  <si>
    <t>Développement Pharmaceutique</t>
  </si>
  <si>
    <t>Etudes Maghrébines, Les Élites Et La Construction De L’État National</t>
  </si>
  <si>
    <t>Génétique Microbienne</t>
  </si>
  <si>
    <t>La Sémantique Dans Les Niveaux Linguistique Dans Le Patrimoine Littéraire Algérien</t>
  </si>
  <si>
    <t>Les Systèmes D'Information Et Des Archives En Algérie. Mutations Technologiques, Pratiques Professionnelles Et Normes Internationales</t>
  </si>
  <si>
    <t>Odontologie Conservatrice Et Endodontie</t>
  </si>
  <si>
    <t>Prise En Charge De La Douleur Chronique À L’Ouest Algérien</t>
  </si>
  <si>
    <t>Surveillance Des Accidents Vasculaires Cérébraux</t>
  </si>
  <si>
    <t>Dialectes et Traitement de la Parole</t>
  </si>
  <si>
    <t>Études Des Sciences De L'Environnement Et Des Matériaux</t>
  </si>
  <si>
    <t>Mathématiques Fondamentales Et Appliquées D'Oran</t>
  </si>
  <si>
    <t>Surveillance Des Infections Liées Aux Soins À Oran</t>
  </si>
  <si>
    <t>Etudes Coraniques et Finalités</t>
  </si>
  <si>
    <t xml:space="preserve">Etudes Sur les Domaines d'Al Ijaz : Patrimoine Classique et Contemporain </t>
  </si>
  <si>
    <t xml:space="preserve">Génétique Médicale Appliquée à l'Ophtalmologie </t>
  </si>
  <si>
    <t>Littérature Populaire en Algérie -Collecte et Etude-</t>
  </si>
  <si>
    <t xml:space="preserve">Techniques Innovantes en Médecine  </t>
  </si>
  <si>
    <t xml:space="preserve">Traduction et typologie des textes  </t>
  </si>
  <si>
    <t>Etudes Africaines Des Sciences Humaines Et Des Sciences Sociales</t>
  </si>
  <si>
    <t>Université Ahmed Draya Adrar</t>
  </si>
  <si>
    <t>Développement Durable Et Information</t>
  </si>
  <si>
    <t>Energie, Environnement Et Système D'Information</t>
  </si>
  <si>
    <t>Droit Et Société</t>
  </si>
  <si>
    <t>Integration Economique Algero-Africaine</t>
  </si>
  <si>
    <t>Manuscrits Informateur Algérien En Afrique.(Inventaire Et De Comptage, D'Indexation Et D'Enquête )</t>
  </si>
  <si>
    <t>EDUCATION  et  DEVELOPEMENT</t>
  </si>
  <si>
    <t>Etude Théorique Et Pratique Approfondie À L'Lmd À L'Université Algérienne En Vue De Créer Des Pôles Universitaires Pour Un Développement Intégré</t>
  </si>
  <si>
    <t>Université Akli Mohand Oulhadj de Bouira</t>
  </si>
  <si>
    <t>Gestion Et Valorisation Des Ressources Naturelles Et Assurance Qualité</t>
  </si>
  <si>
    <t>Matériaux Et Développement Durable</t>
  </si>
  <si>
    <t>Procédés Pour Matériaux, Énergie, Eau Et Environnement</t>
  </si>
  <si>
    <t>Sciences Modernes Des Activités Physiques Et Sportives</t>
  </si>
  <si>
    <t>Education , Travail Et Orientation</t>
  </si>
  <si>
    <t>Etudes Littéraires, Linguistiques Et Didactiques Amazighes</t>
  </si>
  <si>
    <t>Informatique, Mathématique Et Physique Pour L'Agriculture Et Les Forets</t>
  </si>
  <si>
    <t>Questions De Littérature Maghrébine</t>
  </si>
  <si>
    <t>Etat et le Crime Organisé: Approches des Droits Juridiques Humains aux Démontions Sociaux Economiques, le Blanchiment d'Argent (étude de cas)</t>
  </si>
  <si>
    <t>les PME dans le développement Local,cas wilaya de Bouira</t>
  </si>
  <si>
    <t>les politiques de développement et les études prospectives</t>
  </si>
  <si>
    <t>Recherches Et Études Politiques</t>
  </si>
  <si>
    <t>Université Alger 3</t>
  </si>
  <si>
    <t>Etudes En Relations Internationales</t>
  </si>
  <si>
    <t>Sciences Des Activités Physiques</t>
  </si>
  <si>
    <t>Etude Et Analyse Des Politiques Publiques En Algérie</t>
  </si>
  <si>
    <t>Langues, Communication Et Nouvelles Technologies</t>
  </si>
  <si>
    <t>Management Du Changement Dans L'Entreprise Algérienne</t>
  </si>
  <si>
    <t>Mondialisation Et Politique Économique</t>
  </si>
  <si>
    <t>Sciences Du Sport Et De L'Entrainement De Haut Niveau</t>
  </si>
  <si>
    <t>Sciences Et Pratiques Des Activités Physiques Sportives Et Artistiques</t>
  </si>
  <si>
    <t>Industries Traditionnelles</t>
  </si>
  <si>
    <t>Les Économies Et Le Recherche Pour Le Développement: (Politiques Et Stratégies )</t>
  </si>
  <si>
    <t>Usage Réception Produit Médiatique Et Culturel En Algérie</t>
  </si>
  <si>
    <t>Droits De L'Homme Dans Les Systèmes De Comparaison À La Lumière Des Changements Internationaux Actuels</t>
  </si>
  <si>
    <t>Science de la performance motrice et des interventions pédagogiques</t>
  </si>
  <si>
    <t>Biologie Animale Appliquée</t>
  </si>
  <si>
    <t>Biologie Végétale Et Environnement</t>
  </si>
  <si>
    <t>Biotechnologie Et Développement De La Santé</t>
  </si>
  <si>
    <t>Chimie Organique Appliquée</t>
  </si>
  <si>
    <t>Droit, Urbanisme Et Environnement</t>
  </si>
  <si>
    <t>Etude Des Surfaces Et Interfaces De La Matière</t>
  </si>
  <si>
    <t>Etude Et Recherche Sur Les États Condensés</t>
  </si>
  <si>
    <t>Génie Civil</t>
  </si>
  <si>
    <t>Informatique</t>
  </si>
  <si>
    <t>Interdisciplinaire Entreprenariat</t>
  </si>
  <si>
    <t>Linguistique Et Langue Arabe</t>
  </si>
  <si>
    <t>Littérature Générale Et Comparée</t>
  </si>
  <si>
    <t>Magnétisme Et Spectroscopie Des Solides</t>
  </si>
  <si>
    <t>Management Des Organisations</t>
  </si>
  <si>
    <t>Matériaux Avancés</t>
  </si>
  <si>
    <t>Métallurgie Et Génie Des Matériaux</t>
  </si>
  <si>
    <t>Physique Des Rayonnements</t>
  </si>
  <si>
    <t>Ressources Naturelles Et Aménagement</t>
  </si>
  <si>
    <t>Santé Bucco-Dentaire</t>
  </si>
  <si>
    <t>Semi-Conducteurs</t>
  </si>
  <si>
    <t>Traitement Des Eaux Et Valorisation Des Déchets Industriels</t>
  </si>
  <si>
    <t>Automatique Et Signaux</t>
  </si>
  <si>
    <t>Biochimie Et Microbiologie Appliquée</t>
  </si>
  <si>
    <t>Ecobiologie Des Milieux Marins Et Littoraux</t>
  </si>
  <si>
    <t>Mécanique Des Matériaux Et Maintenance Industrielle</t>
  </si>
  <si>
    <t>Synthèse Biocatalyse Organique</t>
  </si>
  <si>
    <t>Systèmes Electromécaniques</t>
  </si>
  <si>
    <t>Architecture Et Urbanisme</t>
  </si>
  <si>
    <t>Développement Et Les Grands Changements Dans La Société Cas : Annaba</t>
  </si>
  <si>
    <t>Ecophysiologie Animale</t>
  </si>
  <si>
    <t>Etudes Économiques</t>
  </si>
  <si>
    <t>Langues Étrangères, Civilisation Universelle, Communication Et Réalité Algérienne</t>
  </si>
  <si>
    <t>Toxicologie Cellulaire</t>
  </si>
  <si>
    <t>Violence, Éducation Et Criminalité Dans La Société</t>
  </si>
  <si>
    <t>Analyse Numérique, Optimisation Et Statistiques</t>
  </si>
  <si>
    <t>Bioressources Marines</t>
  </si>
  <si>
    <t>Ecologie Des Systèmes Terrestres Et Aquatiques</t>
  </si>
  <si>
    <t>Fonderie</t>
  </si>
  <si>
    <t>Sécurité Environnementale Et Alimentaire</t>
  </si>
  <si>
    <t>Mécanique Industrielle</t>
  </si>
  <si>
    <t>Métallurgie Physiqe Et Propriété Des Materiaux</t>
  </si>
  <si>
    <t>Géologie</t>
  </si>
  <si>
    <t>Chimie Des Matériaux Inorganiques</t>
  </si>
  <si>
    <t>Langues Et Textes</t>
  </si>
  <si>
    <t>Physique Des Lasers, De Spectroscopie Optique Et D'Optoelectronique</t>
  </si>
  <si>
    <t>Elaboration Et Analyse Des Matériaux</t>
  </si>
  <si>
    <t>Etudes Et Recherches En Instrumentation Et Communication</t>
  </si>
  <si>
    <t>Gestion Électronique Des Documents</t>
  </si>
  <si>
    <t>Amélioration Génétique Des Plantes</t>
  </si>
  <si>
    <t>Neuro-Endocrinologie</t>
  </si>
  <si>
    <t>Onco-Urologie Appliquée</t>
  </si>
  <si>
    <t>Physique Du Solide</t>
  </si>
  <si>
    <t>Poétique Et Analyse De Discours</t>
  </si>
  <si>
    <t>Etude Juridique Maghrébine</t>
  </si>
  <si>
    <t>Hydraulique Et Constructions Hydrauliques</t>
  </si>
  <si>
    <t>Finance Internationale Et Etude Sur La Gouvernance Et L'Emergence (Lfiege)</t>
  </si>
  <si>
    <t>Geodynamique Et Ressources Naturelles</t>
  </si>
  <si>
    <t>Innovation Et Analyse Economique Et Financiere</t>
  </si>
  <si>
    <t>Mathématiques, Dynamique &amp; Modélisation</t>
  </si>
  <si>
    <t>Réseaux Et Systèmes</t>
  </si>
  <si>
    <t>Analyses Biogéochimiques Et Écologiques Des Environnements Aquatiques</t>
  </si>
  <si>
    <t>Aquaculture Et Pathologies</t>
  </si>
  <si>
    <t>Biochimie Et Toxicologie Environnementale</t>
  </si>
  <si>
    <t>Biologie Moléculaire, Diagnostic Et Polymorphisme Des Antigènes</t>
  </si>
  <si>
    <t>Catalyse Asymétrique Éco-Compatible</t>
  </si>
  <si>
    <t>Développement Durable Et La Bonne Gouvernance Au Sud De La Méditerranée</t>
  </si>
  <si>
    <t>Electrotechnique D'Annaba</t>
  </si>
  <si>
    <t>Etudes Sociales Et Humaines Et Analyse Des Activités Physiques Et Sportives</t>
  </si>
  <si>
    <t>Genie Electromecanique</t>
  </si>
  <si>
    <t>Ingénierie Des Surfaces</t>
  </si>
  <si>
    <t>Matériaux , Géomatériaux Et Environnement</t>
  </si>
  <si>
    <t>Mise En Forme Des Matériaux Métalliques</t>
  </si>
  <si>
    <t>Modélisation Mathématique Et Simulation Numérique</t>
  </si>
  <si>
    <t>Probabilités Et Statistique</t>
  </si>
  <si>
    <t>Ressources En Eau Et Developpement Durable</t>
  </si>
  <si>
    <t>Risques Industriels / Cnd / Sureté De Fonctionnement</t>
  </si>
  <si>
    <t>Sols Et Developpement Durable</t>
  </si>
  <si>
    <t>Sols Et Hydraulique</t>
  </si>
  <si>
    <t>Synthèse Organique, Modélisation Et Optimisation Des Procédés Chimiques</t>
  </si>
  <si>
    <t>Systèmes Embarqués</t>
  </si>
  <si>
    <t>Technologies Avancées En Production Mécanique</t>
  </si>
  <si>
    <t>Traduction Et Didactique Des Langues (Tradil)</t>
  </si>
  <si>
    <t>Analyses Urbaines Et Environnementales</t>
  </si>
  <si>
    <t>Développement Et De Contrôle Des Préparations Pharmaceutiques Hospitalières</t>
  </si>
  <si>
    <t>Ingénierie Des Systèmes Complexes</t>
  </si>
  <si>
    <t>Intelligence Économique Et Développement Durable</t>
  </si>
  <si>
    <t>Interdisciplinaire De Pédagogie Et De Didactique</t>
  </si>
  <si>
    <t>Nanomatériaux- Corrosion Et Traitements De Surfaces</t>
  </si>
  <si>
    <t>Neuro-Urologie</t>
  </si>
  <si>
    <t>Ville, Patrimoine Architectural,Urbain Et Paysager</t>
  </si>
  <si>
    <t>Valorisation Des Ressources Minières Et Environnement</t>
  </si>
  <si>
    <t>Biosurveillance Environnementale</t>
  </si>
  <si>
    <t>Systèmes Propulsion - Induction Electromagnétiques</t>
  </si>
  <si>
    <t>Université Batna 2</t>
  </si>
  <si>
    <t>Automatique Et Productique</t>
  </si>
  <si>
    <t>Electronique Avancée</t>
  </si>
  <si>
    <t>Electrotechnique De Batna</t>
  </si>
  <si>
    <t>Etudes Des Systèmes Énergétiques Industriels</t>
  </si>
  <si>
    <t>Productique</t>
  </si>
  <si>
    <t>Risques Naturels Et Aménagement Du Territoire</t>
  </si>
  <si>
    <t>Techniques Mathématiques En Vue D'Applications, Aspects Déterministes Et Stochastiques</t>
  </si>
  <si>
    <t>Hydraulique Appliquée</t>
  </si>
  <si>
    <t>Prévention Industrielle</t>
  </si>
  <si>
    <t>Biotechnologie Des Molécules Bioactives Et De La Physiopathologie Cellulaire</t>
  </si>
  <si>
    <t>Dimension Interculturelle Dans L'Enseignement Du Français Langue Etrangère</t>
  </si>
  <si>
    <t>Hépatites Virales</t>
  </si>
  <si>
    <t>Mécanique Des Structures Et Matériaux</t>
  </si>
  <si>
    <t>Applications Des Mathématiques À L’Informatique Et À L’Électronique</t>
  </si>
  <si>
    <t>Equations Aux Dérivées Partielles Et Applications</t>
  </si>
  <si>
    <t>Gestion Des Risques Liés Aux Infections Associées Aux Soins</t>
  </si>
  <si>
    <t>Sciences Technologiques Des Activités Sportives Educatives</t>
  </si>
  <si>
    <t>Strategies D'Enseignement De La Literatture: Une Notion En Mouvement</t>
  </si>
  <si>
    <t>Systèmes De Traction Électriques – Batna</t>
  </si>
  <si>
    <t>Systèmes Et Technologies De L’Information Et De La Communication</t>
  </si>
  <si>
    <t>Automatique Avancée Et D'Analyse Des Systèmes</t>
  </si>
  <si>
    <t>E- Learning And The Teaching Of Language And Culture. </t>
  </si>
  <si>
    <t>Innovation En Construction Éco-Conception Et Génie Sismique</t>
  </si>
  <si>
    <t>Mobilisation Et Gestion Des Ressources En Eau</t>
  </si>
  <si>
    <t>Physio-Toxicologie, Pathologie Cellulaires Et Moléculaires-Biomolécules</t>
  </si>
  <si>
    <t>Chariaa</t>
  </si>
  <si>
    <t>Biochimie Génétique</t>
  </si>
  <si>
    <t>Chirurgie D'Exerece Hépatique Majeure</t>
  </si>
  <si>
    <t>Etude Du Polymorphisme Génétique</t>
  </si>
  <si>
    <t>Hélicobacters</t>
  </si>
  <si>
    <t>Laboratoire Algérien De Recherche Sur L'Hélicobacter</t>
  </si>
  <si>
    <t>Propriété Intellectuelle</t>
  </si>
  <si>
    <t>Oncologie Moléculaire Fondamentale Et Appliquée</t>
  </si>
  <si>
    <t>Maladies Inflammatoires Cryptogénetiques</t>
  </si>
  <si>
    <t>Biochimie Et Génétique Moléculaire</t>
  </si>
  <si>
    <t>Immunologie Plaquettaire</t>
  </si>
  <si>
    <t>Maladies Respiratoires Non Transmissibles</t>
  </si>
  <si>
    <t>Neuro-Sciences</t>
  </si>
  <si>
    <t>Biogenotoxicologie Et Santé Au Travail</t>
  </si>
  <si>
    <t>Doctrine Malitike Dans Le Monde Islamique, Son Histoire, Ses Savants , Effets Et Perspectives</t>
  </si>
  <si>
    <t>Endocrinologie Et Métabolisme</t>
  </si>
  <si>
    <t>Méthodes De Recherche En Sciences Islamiques , Leur Finalité Et Style D'Evaluation</t>
  </si>
  <si>
    <t>Questions Contemporaines: Dimensions Religieuses, Juridiques Et Intellectuelles</t>
  </si>
  <si>
    <t>Surveillance De La Tuberculose</t>
  </si>
  <si>
    <t>Cardio Oncologie Collaborative Research Group</t>
  </si>
  <si>
    <t>Diabetes And Pregnancy Collaborative Research Group</t>
  </si>
  <si>
    <t>Biopathologie Et Cancer</t>
  </si>
  <si>
    <t>Risque Cardiovasculaire En Néphrologie Et Transplantation</t>
  </si>
  <si>
    <t>Sénologie Interventionnelle Guidée Par Imagerie Médicale Dans Le Diagnostic Précoce Et Le Traitement Du Cancer Du Sein</t>
  </si>
  <si>
    <t>Simulation En Anesthesie Reanimation Et Médecine D’Urgence</t>
  </si>
  <si>
    <t>Sciences Criminelles</t>
  </si>
  <si>
    <t>Santé Animale, Productions Agricoles, Environnement Et Sécurité Alimentaire</t>
  </si>
  <si>
    <t>Université Chadli Bendjedid El Tarf</t>
  </si>
  <si>
    <t>Biodiversité Et La Pollution Des Écosystèmes</t>
  </si>
  <si>
    <t>Productions Animales, Biotechnologie Et Santé</t>
  </si>
  <si>
    <t>Agriculture Et Fonctionnement Des Écosystèmes</t>
  </si>
  <si>
    <t>Ecologie Fonctionnelle Et Évolutive </t>
  </si>
  <si>
    <t>Epidèmio-Surveillance, Santé, Production Et Reproduction Expérimentation Et Thérapie Cellulaire Des Animaux</t>
  </si>
  <si>
    <t>Physico-Chimie Des Materiaux</t>
  </si>
  <si>
    <t>Patrimoine et études linguistiques</t>
  </si>
  <si>
    <t>Etudes Historiques Et Philosophiques</t>
  </si>
  <si>
    <t>Université de Abdelhamid Mehri de Constantine 2</t>
  </si>
  <si>
    <t>Grand Maghreb : Economie Et Société</t>
  </si>
  <si>
    <t>Informatique Repartie</t>
  </si>
  <si>
    <t>Pratiques Psychologiques Et Educatives</t>
  </si>
  <si>
    <t>Analyse Des Processus Sociaux Et Institutionnels</t>
  </si>
  <si>
    <t>Nouvelle Technologie De L'Information Et Le Développement National</t>
  </si>
  <si>
    <t>Sciences Sociales Et Problème De Société</t>
  </si>
  <si>
    <t>Economie Et Management</t>
  </si>
  <si>
    <t>Homme Et La Ville</t>
  </si>
  <si>
    <t>Violence Et Education À La Citoyenneté</t>
  </si>
  <si>
    <t>Etude Et De Recherche Socio-Historique Sur Les Mouvements Migratoires</t>
  </si>
  <si>
    <t>Etudes Et Recherche Sur Civilisation Du Maghreb Islamique</t>
  </si>
  <si>
    <t>Formation En Psychopathologie Et Psychothérapie</t>
  </si>
  <si>
    <t>Psychopathologie : Violence Corporelle &amp; Traumatisme Psychique</t>
  </si>
  <si>
    <t>Etude Et Recherche Sur L'Information Et La Documentation Scientifique Et Technologique</t>
  </si>
  <si>
    <t>Vers Une Société Algérienne D'Information : Fondement, Objectif Et Reconstitution</t>
  </si>
  <si>
    <t>Modélisation Et Implémentation Des Systèmes Complexes</t>
  </si>
  <si>
    <t>Sociologie Économique Et Des Mouvements Sociaux</t>
  </si>
  <si>
    <t>Philosophie Des Sciences Humaines</t>
  </si>
  <si>
    <t>Histoire, Patrimoine Et Société</t>
  </si>
  <si>
    <t>Psychologie Du Travail &amp; Management Des Organisations</t>
  </si>
  <si>
    <t>Etudes Et Recherches En Marketing</t>
  </si>
  <si>
    <t>Education, Formation et Développement</t>
  </si>
  <si>
    <t>Expertise et d’Analyse de la Performance Sportive</t>
  </si>
  <si>
    <t>Psychologie de l’Adolescent</t>
  </si>
  <si>
    <t>Alimentation, Nutrition Et Santé</t>
  </si>
  <si>
    <t>Biologie Et Génétique Moléculaire</t>
  </si>
  <si>
    <t>Diabète Sucré</t>
  </si>
  <si>
    <t>Sociologie De La Communication Recherche Et Traduction</t>
  </si>
  <si>
    <t>Technique De L'Évaluation Médicale</t>
  </si>
  <si>
    <t>Ingénierie Des Procédés De L'Environnement</t>
  </si>
  <si>
    <t>Ville Et Patrimoine</t>
  </si>
  <si>
    <t>Urbanisme Et Environnement</t>
  </si>
  <si>
    <t>Architecture Bioclimatique Et Environnement</t>
  </si>
  <si>
    <t>Maladies Métaboliques Études Cliniques Biologiques, Fonctionnelles Et Génétiques</t>
  </si>
  <si>
    <t>Villes Et Santé</t>
  </si>
  <si>
    <t>Architecture De L'Urbanisme : Espace Technique Et Société</t>
  </si>
  <si>
    <t>Energie Et Environnement</t>
  </si>
  <si>
    <t>Evaluation De La Perfeormance Architecturale Et Durabilité Environnementale</t>
  </si>
  <si>
    <t>Médecine Préventive Des Affections Chroniques</t>
  </si>
  <si>
    <t>Risques Professionnels Et Santé</t>
  </si>
  <si>
    <t>Architecture, Ville, Métiers Et Formation</t>
  </si>
  <si>
    <t>Interdisciplinaire, Tourisme, Territoires, Sociétés</t>
  </si>
  <si>
    <t>Histoire Et Civilisation Musulmane</t>
  </si>
  <si>
    <t>Mathématiques Et Sciences Appliquées</t>
  </si>
  <si>
    <t>Développement managerial pour promouvoir les entreprises économiques dans la wilaya de Ghardaia.</t>
  </si>
  <si>
    <t>Patrimoine Culturel, Linguistique et Littérature dans les Régions du Sud Algérien</t>
  </si>
  <si>
    <t>Structures, Propriétés Et Interactions Interatomiques</t>
  </si>
  <si>
    <t>Analyse Du Discours Et Traduction</t>
  </si>
  <si>
    <t>Incubateurs D'Entreprises Et Développements Local</t>
  </si>
  <si>
    <t>Violence, Communication, Phénomène Religieux Et Impact Socio-Économique</t>
  </si>
  <si>
    <t>Capteurs, Instrumentations Et Procédés</t>
  </si>
  <si>
    <t>Ingénierie Des Connaissances Et Sécurité Informatique (Icosi)</t>
  </si>
  <si>
    <t>Juridiques Politiques Et Charia</t>
  </si>
  <si>
    <t>L’Interprétation Et Les Études Culturelles Comparées</t>
  </si>
  <si>
    <t>Ingénierie et Sciences  des Matériaux  Avancés</t>
  </si>
  <si>
    <t>Héritage Scientifique Et Culturel De La Région De Tamanrasset</t>
  </si>
  <si>
    <t>Sciences Et Environnement : Bioressources, Gèochimie- Physique, Législation Et Dèveloppement Socio-Économique</t>
  </si>
  <si>
    <t>Algèbre Et Théorie Des Nombres</t>
  </si>
  <si>
    <t>Université des Sciences et de la Technologie Houari Boumediène USTHB</t>
  </si>
  <si>
    <t>Analyse Mathématique Et Numérique Des Équations Aux Dérivées Partielles</t>
  </si>
  <si>
    <t>Analyse Organique Fonctionnelle</t>
  </si>
  <si>
    <t>Bâti Dans L'Environnement</t>
  </si>
  <si>
    <t>Biologie Cellulaire Et Moléculaire</t>
  </si>
  <si>
    <t>Biologie Et Physiologie Des Organismes</t>
  </si>
  <si>
    <t>Chimie Du Gaz Naturel</t>
  </si>
  <si>
    <t>Chromatographie</t>
  </si>
  <si>
    <t>Communication Parlée Et Traitement Des Signaux</t>
  </si>
  <si>
    <t>Cristallographie - Thermodynamique</t>
  </si>
  <si>
    <t>Electrochimie - Corrosion, Métallurgie Et Chimie Minérale</t>
  </si>
  <si>
    <t>Electronique Quantique</t>
  </si>
  <si>
    <t>Environnement Géotechnique Et Hydraulique</t>
  </si>
  <si>
    <t>Etude Physico-Chimique Des Matériaux Et Application À L'Environnement</t>
  </si>
  <si>
    <t>Génie De La Réaction</t>
  </si>
  <si>
    <t>Géodynamique Des Bassins Sédimentaires Et Des Orogènes</t>
  </si>
  <si>
    <t>Géodynamique, Géologie De L'Ingénieur Et Planétologie</t>
  </si>
  <si>
    <t>Géophysique</t>
  </si>
  <si>
    <t>Hydrométallurgie Et Chimie Inorganique Moléculaire</t>
  </si>
  <si>
    <t>Instrumentation</t>
  </si>
  <si>
    <t>Intelligence Artificielle</t>
  </si>
  <si>
    <t>Mécanique Des Fluides Théorique Et Appliquée</t>
  </si>
  <si>
    <t>Modélisation Stochastique Et Traitement Des Données</t>
  </si>
  <si>
    <t>Phénomènes De Transfert</t>
  </si>
  <si>
    <t>Sciences Des Matériaux</t>
  </si>
  <si>
    <t>Sciences Du Génie Des Procédés Industriels</t>
  </si>
  <si>
    <t>Sciences Nucléaires Et Interaction - Rayonnement - Matière</t>
  </si>
  <si>
    <t>Stockage Et Valorisation Des Énergies Renouvelables</t>
  </si>
  <si>
    <t>Systèmes Dynamiques</t>
  </si>
  <si>
    <t>Systèmes Informatiques</t>
  </si>
  <si>
    <t>Traitement D'Images Et Rayonnement</t>
  </si>
  <si>
    <t>Transports Polyphasiques Et Milieux Poreux</t>
  </si>
  <si>
    <t>Zones Arides</t>
  </si>
  <si>
    <t>Mécanique Avancée</t>
  </si>
  <si>
    <t>Métallogénie Et Magmatisme De L'Algérie</t>
  </si>
  <si>
    <t>Matériaux Polymères</t>
  </si>
  <si>
    <t>Physico-Chimie Théorique Et Chimie Informatique</t>
  </si>
  <si>
    <t>Synthèse Macromoléculaire Et Thioorganique Macromoléculaire</t>
  </si>
  <si>
    <t>Thermodynamique Et Modélisation Moléculaire</t>
  </si>
  <si>
    <t>Thermodynamique Et Systèmes Energétiques</t>
  </si>
  <si>
    <t>Environnement, Eau, Géomécanique Et Ouvrages</t>
  </si>
  <si>
    <t>Géo-Environnement</t>
  </si>
  <si>
    <t>Systèmes Électriques Industriels</t>
  </si>
  <si>
    <t>Matériaux Catalytiques Et Catalyse En Chimie Organique</t>
  </si>
  <si>
    <t>Dynamique Et Biodiversité</t>
  </si>
  <si>
    <t>Ecologie Végétale Et Environnement</t>
  </si>
  <si>
    <t>Matériaux Semi-Conducteurs Et Oxydes Métalliques (Msom)</t>
  </si>
  <si>
    <t>Océanographie Biologique Et Environnement Marin</t>
  </si>
  <si>
    <t>Technologie Des Matériaux</t>
  </si>
  <si>
    <t>Aide Multicritère À La Décision Et Recherche Opérationnelle</t>
  </si>
  <si>
    <t>Arithmétique, Codage, Combinatoire Et Calcul Formel</t>
  </si>
  <si>
    <t>Biodiversité Et Environnement: Interactions, Génomes</t>
  </si>
  <si>
    <t>Chimie Théorique Computationnelle Et Photonique</t>
  </si>
  <si>
    <t>Informatique Fondamentale, Recherche Opérationnelle, Combinatoire Et Econométrie</t>
  </si>
  <si>
    <t>Recherche Opérationnelle Et Mathématiques De La Décision</t>
  </si>
  <si>
    <t>Études En Aménagement Et Urbanisme</t>
  </si>
  <si>
    <t>Geomorphologie Et Georisques</t>
  </si>
  <si>
    <t>Informatique Intelligente, Mathématiques Et Applications.</t>
  </si>
  <si>
    <t>Mécanique Énergétique Et Systèmes De Conversion</t>
  </si>
  <si>
    <t>Modélisation, Vérification Et Evaluation Des Performances Des Systèmes Complexes</t>
  </si>
  <si>
    <t>Villes, Régions Et Gouvernance Territoriale</t>
  </si>
  <si>
    <t>Ingénierie Des Systèmes Intelligents Et Communicants</t>
  </si>
  <si>
    <t>Analyse Et Application Des Rayonnements</t>
  </si>
  <si>
    <t>Carburants Gazeux &amp; Environnement</t>
  </si>
  <si>
    <t>Développement Des Entraînements Électriques</t>
  </si>
  <si>
    <t>Etude Physique Des Matériaux</t>
  </si>
  <si>
    <t>Matériaux Sols Et Thermique</t>
  </si>
  <si>
    <t>Mécanique Des Structures Et Stabilité Des Constructions</t>
  </si>
  <si>
    <t>Microscopie Électronique Et Sciences Des Matériaux</t>
  </si>
  <si>
    <t>Physico-Chimie Des Matériaux : Catalyse Et Environnement</t>
  </si>
  <si>
    <t>Physique Des Plasmas, Des Matériaux Conducteurs Et Leurs Applications</t>
  </si>
  <si>
    <t>Signaux Et Images</t>
  </si>
  <si>
    <t>Systèmes Intelligents (Laresi)</t>
  </si>
  <si>
    <t>Mécanique Appliquée</t>
  </si>
  <si>
    <t>Modélisation Et Optimisation Des Systèmes Industriels</t>
  </si>
  <si>
    <t>Rhéologie - Transport Et Traitement Des Fluides Complexes</t>
  </si>
  <si>
    <t>Génie Electrique D'Oran (Lgeo)</t>
  </si>
  <si>
    <t>Signal-Image-Parole (Simpa)</t>
  </si>
  <si>
    <t>Signaux, Systèmes Et Données</t>
  </si>
  <si>
    <t>Génétique Moléculaire Et Cellulaire</t>
  </si>
  <si>
    <t>Aérodynamique Navale</t>
  </si>
  <si>
    <t>Aéronautique Et Systèmes Propulsifs</t>
  </si>
  <si>
    <t>Chimie Et D'Électrochimie Des Complexes Métalliques</t>
  </si>
  <si>
    <t>Productions, Valorisations Végétales Et Microbiennes</t>
  </si>
  <si>
    <t>Sciences, Technologie Et Génie Des Procédés</t>
  </si>
  <si>
    <t>Structure De Composites Et Matériaux Innovants</t>
  </si>
  <si>
    <t>Electronique De Puissance Appliquée</t>
  </si>
  <si>
    <t>Ingénierie Des Procédés Et De L’Environnement</t>
  </si>
  <si>
    <t>Optimisation Des Réseaux Electriques</t>
  </si>
  <si>
    <t>Physique Des Matériaux Et Des Fluides</t>
  </si>
  <si>
    <t>Chimie Des Matériaux Inorganiques Et Applications</t>
  </si>
  <si>
    <t>Dèveloppement Durable De L'Energie Electrique</t>
  </si>
  <si>
    <t>Eco-Matériaux Fonctionnels Et Nanostructurés </t>
  </si>
  <si>
    <t>Électronique De Puissance, D’Énergie Solaire Et D'Automatique</t>
  </si>
  <si>
    <t>Microsystèmes Et Systèmes Embarqués</t>
  </si>
  <si>
    <t>Synthèse Organique, Physico-Chimie, Biomolécules, Et Environnement.</t>
  </si>
  <si>
    <t>Automatisation, Vision et Contrôle Intelligent des Systèmes</t>
  </si>
  <si>
    <t xml:space="preserve">Codage et de la Sécurité de l'Information </t>
  </si>
  <si>
    <t>L'activité physique et sportive de l'enfant et de l'adolescent</t>
  </si>
  <si>
    <t xml:space="preserve">Métropole  architecture urbanisme société </t>
  </si>
  <si>
    <t xml:space="preserve">Sciences et ingénierie maritimes </t>
  </si>
  <si>
    <t>Etudes Littéraires Et Humaines</t>
  </si>
  <si>
    <t>Etudes Prédicatives Et Communicatives</t>
  </si>
  <si>
    <t>Etudes Théologiques Et Comparaison Des Religions</t>
  </si>
  <si>
    <t>Etudes Théologiques</t>
  </si>
  <si>
    <t>Etudes Coraniques Et Sunna El Nabaouia</t>
  </si>
  <si>
    <t>Eau, Roche Et Plante</t>
  </si>
  <si>
    <t>Université El Djilali Bounaama dit Si Mhamed de Khemis Miliana</t>
  </si>
  <si>
    <t>Industrie, Évolution Organisationnelle Des Entreprise Et Innovation</t>
  </si>
  <si>
    <t>Energie Et Des Systèmes Intelligents</t>
  </si>
  <si>
    <t>Fluides Industriels Mesures Et Applications</t>
  </si>
  <si>
    <t>Economie Numérique En Algérie</t>
  </si>
  <si>
    <t>Organisation De L'État Civil</t>
  </si>
  <si>
    <t>Production Agricole Et Valorisation Durable De La Ressource Naturelle</t>
  </si>
  <si>
    <t>Valorisation Des Substances Naturelles</t>
  </si>
  <si>
    <t>Développement Local Et Entrepreneuriat Dans La Wilaya De Ain-Defla</t>
  </si>
  <si>
    <t>La securité nationale algérienne "Enjeux défis "</t>
  </si>
  <si>
    <t>Biotoxicologie</t>
  </si>
  <si>
    <t>Chimie Organique Physique Et Macromoléculaire</t>
  </si>
  <si>
    <t>Critique, Études Littéraires Et Linguistique</t>
  </si>
  <si>
    <t>Eco-Développement Des Espaces</t>
  </si>
  <si>
    <t>Elaboration Et Caractérisation Des Matériaux</t>
  </si>
  <si>
    <t>Environnement Et Santé</t>
  </si>
  <si>
    <t>Intelligent Control &amp; Electrical Power Systems</t>
  </si>
  <si>
    <t>Interaction Réseau Électrique Convertisseurs-Machines</t>
  </si>
  <si>
    <t>Matériaux Appliqués</t>
  </si>
  <si>
    <t>Matériaux Et Catalyse</t>
  </si>
  <si>
    <t>Matériaux Et Hydrologie</t>
  </si>
  <si>
    <t>Matériaux Et Systèmes Réactifs</t>
  </si>
  <si>
    <t>Micro-Électronique Appliquée</t>
  </si>
  <si>
    <t>Physique (Ou Simulation Et Modélisation En Sciences Des Matériaux)</t>
  </si>
  <si>
    <t>Synthèse De L'Information Environnementale</t>
  </si>
  <si>
    <t>Télécommunications Et Traitement Numérique Du Signal</t>
  </si>
  <si>
    <t>Evolutionary Engineering And Distributed Information Systems</t>
  </si>
  <si>
    <t>Services Publics Et Développement</t>
  </si>
  <si>
    <t>Algérie Moderne Et Contemporaine Histoire Et Société</t>
  </si>
  <si>
    <t>Etudes Orientales De Civilisation De L'Occident Musulman</t>
  </si>
  <si>
    <t>Mécanique Physique Des Matériaux</t>
  </si>
  <si>
    <t>Microscopie, Microanalyse De La Matière Et Spectroscopie Moléculaire</t>
  </si>
  <si>
    <t>Réseau De Communication, Architecture Et Multimédia</t>
  </si>
  <si>
    <t>Management Des Entreprises</t>
  </si>
  <si>
    <t>Biodiversité Végétale : Conversation Et Valorisation</t>
  </si>
  <si>
    <t>Matériaux Magnétiques</t>
  </si>
  <si>
    <t>Renouveau De La Recherche Dans La Didactique De La Langue Arabe</t>
  </si>
  <si>
    <t>Analyse Et Contrôle Des Equations Aux Dérivées Partielles</t>
  </si>
  <si>
    <t>Applications Of Plasma, Electrostatics And Electromagnetic Compatibility</t>
  </si>
  <si>
    <t>Biomathématiques</t>
  </si>
  <si>
    <t>Cancer Et Environnement</t>
  </si>
  <si>
    <t>Génie Civil Et Environnement</t>
  </si>
  <si>
    <t>Le Texte Théâtral Algérien Réassemblage Et Étude (Dans Les Dimensions Idéologiques Et Esthétiques)</t>
  </si>
  <si>
    <t>Matière Condensée Et Environnement</t>
  </si>
  <si>
    <t>Mécanique Des Structures Et Des Solides</t>
  </si>
  <si>
    <t>Pensée Islamique En Algérie</t>
  </si>
  <si>
    <t>Statistique Et Processus Stochastiques</t>
  </si>
  <si>
    <t>Management De L’Innovation Et Marketing</t>
  </si>
  <si>
    <t>Physico-Chimie Des Matériaux Avancés</t>
  </si>
  <si>
    <t>Structures Et Matériaux Avancés Dans Le Génie Civil Et Travaux Publics</t>
  </si>
  <si>
    <t>Etude Des Matériaux Et Instrumentations Optiques</t>
  </si>
  <si>
    <t>L’Activité Immobilière</t>
  </si>
  <si>
    <t>L’Algérie Et Le Bassin Occidental De La Méditerranée</t>
  </si>
  <si>
    <t>Matériaux Avancés Et Physico-Chimie Pour L'Environnement Et La Santé</t>
  </si>
  <si>
    <t>Microbiologie Moléculaire, Proteomics Et Santé</t>
  </si>
  <si>
    <t>Modélisation Et Simulation Multi Échelles</t>
  </si>
  <si>
    <t>Physique Computationnelle Des Matériaux</t>
  </si>
  <si>
    <t>Electromagnétisme photonique  et optronique</t>
  </si>
  <si>
    <t>Amélioration Des Productions Agricoles Et Protection Des Écosystèmes En Zones Arides</t>
  </si>
  <si>
    <t>Université El Hadj Lakhdar de Batna 1</t>
  </si>
  <si>
    <t>Chimie Et Chimie De L'Environnement</t>
  </si>
  <si>
    <t>Economie D'Entreprise Et Gestion Appliquée</t>
  </si>
  <si>
    <t>Etudes Économiques Maghrébines</t>
  </si>
  <si>
    <t>Etudes Physico-Chimiques Des Matériaux</t>
  </si>
  <si>
    <t>Patrimoine Intellectuel Et Littérature En Algérie</t>
  </si>
  <si>
    <t>Etude Économique De L'Industrie Locale</t>
  </si>
  <si>
    <t>Contributions Des Maghrébins À L’Enrichissement Des Études Islamiques </t>
  </si>
  <si>
    <t>Dialogue Des Civilisations Et Mondialisation </t>
  </si>
  <si>
    <t>Encyclopédie Algérienne Facile </t>
  </si>
  <si>
    <t>Mouvement National Algérien Et Révolution De Libération 1930 - 1962 </t>
  </si>
  <si>
    <t>Physique Energétique Appliquée</t>
  </si>
  <si>
    <t>Sciences Islamiques En Algérie </t>
  </si>
  <si>
    <t>Environnement, Santé Et Production Animale</t>
  </si>
  <si>
    <t>Physique Des Rayonnemenets Et Leurs Interactions Avec La Matière</t>
  </si>
  <si>
    <t>Développement Des Systèmes De Qualité Globale Dans Les Établissements De L`Enseignement Supérieur Et Secondaire</t>
  </si>
  <si>
    <t>Psychologie De L'Usage De La Route</t>
  </si>
  <si>
    <t>Chimie Des Matériaux Et Des Vivants: Activité Et Réactivité</t>
  </si>
  <si>
    <t>Management-Transport-Logistique</t>
  </si>
  <si>
    <t>Amélioration Des Techniques De Protection Phytosanitaires En Agro-Systèmes Montagneux: Cas Des Aurès</t>
  </si>
  <si>
    <t>Sciences Des Aliments</t>
  </si>
  <si>
    <t>Unité Et Diversité Des Implications De La Sécurité Dans La Région Méditerranéenne</t>
  </si>
  <si>
    <t>Architecture, Urbanisme Et Transport : Habitat, Paysage Et Mobilité Urbaine</t>
  </si>
  <si>
    <t>Civilizational Comprehensive Understabding Of Islam And Purposes Of Sharia</t>
  </si>
  <si>
    <t>Dynamiques Sociales Dans Les Aurès</t>
  </si>
  <si>
    <t>Economies D’Investissements Des Énergies Renouvelables Et Stratégies De Financement Des Zones Éloignées</t>
  </si>
  <si>
    <t>Enfant, Ville Et Environnement</t>
  </si>
  <si>
    <t>Etude Et Modélisation Des Phénomènes Architecturaux Et Urbains De L’Idée À L’Usage</t>
  </si>
  <si>
    <t>Sécurité Humaine : Actualité , Enjeux Et Perspective</t>
  </si>
  <si>
    <t>Société Et Famille</t>
  </si>
  <si>
    <t>Algérie : Histoire Culture Et Société</t>
  </si>
  <si>
    <t>Applications Psychologique Dans Le Milieu Carcéral</t>
  </si>
  <si>
    <t>Banque Des Tests Psychologiques, Scolaires Et Professionnels.</t>
  </si>
  <si>
    <t>Etude Socio-Économique De La Vie Quotidienne</t>
  </si>
  <si>
    <t>Imaginaire Oral Entre La Civilisation De L’Oralité D’Un Côté, Et Les Civilisations De L’Écriture Et De L’Image De L’Autre.</t>
  </si>
  <si>
    <t>Amélioration Et Développement De La Production Végétale Et Animale</t>
  </si>
  <si>
    <t>Architecture Et Urbanisme (Architecture Méditerranéenne)</t>
  </si>
  <si>
    <t>Biochimie Appliquée : Inflammation Et Activités Pharmaco-Biologiques Des Substances Naturelles</t>
  </si>
  <si>
    <t>Dosage Analyse Et Caractérisation En Haute Résolution</t>
  </si>
  <si>
    <t>Elaboration Des Nouveaux Matériaux Et Leur Caractérisation</t>
  </si>
  <si>
    <t>Electrochimie Des Matériaux Moléculaires Et Complexes</t>
  </si>
  <si>
    <t>Energétique Et Électrochimie Du Solide</t>
  </si>
  <si>
    <t>Génie Des Procédés Chimiques</t>
  </si>
  <si>
    <t>Instrumentation Scientifique</t>
  </si>
  <si>
    <t>Mathématiques Fondamentales Et Numériques</t>
  </si>
  <si>
    <t>Optoélectronique Et Composants</t>
  </si>
  <si>
    <t>Physico-Chimie Des Hauts Polymères</t>
  </si>
  <si>
    <t>Phytothérapie Appliquée Aux Maladies Chroniques</t>
  </si>
  <si>
    <t>Préparations, Modifications Et Applications Des Matériaux Polymériques Multiphasiques</t>
  </si>
  <si>
    <t>Projet Urbain, Ville Et Territoire</t>
  </si>
  <si>
    <t>Santé Et Environnement Dans Les Hauts Plateaux Sétifiens</t>
  </si>
  <si>
    <t>Systèmes Intelligents</t>
  </si>
  <si>
    <t>Valorisation Des Ressources Biologiques Naturelles</t>
  </si>
  <si>
    <t>Croissance Et Caractérisation De Nouveaux Semi-Conducteurs</t>
  </si>
  <si>
    <t>Etudes Des Surfaces Et Interfaces Des Matériaux Solides</t>
  </si>
  <si>
    <t>Matériaux Non Métalliques</t>
  </si>
  <si>
    <t>Mécanique De Précision Appliquée</t>
  </si>
  <si>
    <t>Optique Appliquée</t>
  </si>
  <si>
    <t>Physique Et Mécanique Des Matériaux Métalliques</t>
  </si>
  <si>
    <t>Physique Quantique Et Systèmes Dynamiques</t>
  </si>
  <si>
    <t>Qualité De L'Énergie Dans Les Réseaux Électriques</t>
  </si>
  <si>
    <t>Système Photonique Et Optique Non Linéaire</t>
  </si>
  <si>
    <t>Electrochimie, Ingénierie Moléculaire Et Catalyses Redox</t>
  </si>
  <si>
    <t>Electronique De Puissance Et Commande Industrielle</t>
  </si>
  <si>
    <t>Partenariat Et Investissement Dans Les Petites Et Moyennes Entreprises Euro-Maghreb – Etude Économique Et Juridique</t>
  </si>
  <si>
    <t>Chimie Ingénierie Moléculaire Et Nanostructures</t>
  </si>
  <si>
    <t>Electrochimie Et Matériaux</t>
  </si>
  <si>
    <t>Evaluation Des Marchés Des Capitaux Algériens Dans La Perspective De Leur Développement Dans Le Cadre De La Globalisation</t>
  </si>
  <si>
    <t>Habitat Et Environnement</t>
  </si>
  <si>
    <t>Réseaux &amp; Systèmes Distribués</t>
  </si>
  <si>
    <t>Unité De Recherche : Matériaux Émergents</t>
  </si>
  <si>
    <t>Maladies Cardiovasculaires Génétiques Et Nutritionnelles</t>
  </si>
  <si>
    <t>Aménagement Du Territoire</t>
  </si>
  <si>
    <t>Université Frères Mentouri de Constantine 1</t>
  </si>
  <si>
    <t>Biochimie Génétique Et Biotechnologie Végétale</t>
  </si>
  <si>
    <t>Céramiques</t>
  </si>
  <si>
    <t>Couche Mince Et Interfaces</t>
  </si>
  <si>
    <t>Cristallographie</t>
  </si>
  <si>
    <t>Développement Et Valorisation Des Ressources Phytogénétiques</t>
  </si>
  <si>
    <t>Droit Et Dynamique Sociale</t>
  </si>
  <si>
    <t>Electrotechnique De Constantine</t>
  </si>
  <si>
    <t>Equations Différentielles</t>
  </si>
  <si>
    <t>Génie Climatique De Constantine</t>
  </si>
  <si>
    <t>Génie Microbiologie Et Applications</t>
  </si>
  <si>
    <t>Matériaux Et Durabilité Des Constructions</t>
  </si>
  <si>
    <t>Mécanique</t>
  </si>
  <si>
    <t>Mécanique Des Sols Et Des Structures</t>
  </si>
  <si>
    <t>Microstructure Et Défauts Dans Les Matériaux</t>
  </si>
  <si>
    <t>Microsystèmes Et Instrumentation</t>
  </si>
  <si>
    <t>Nutrition Et Technologie Alimentaire</t>
  </si>
  <si>
    <t>Pathologie Animale, Développement Des Élevages Et Surveillance De La Chaîne Alimentaire Des Denrées Animales</t>
  </si>
  <si>
    <t>Physique Mathematique Et De Physique Subatomique</t>
  </si>
  <si>
    <t>Physique-Chimie Des Semi-Conducteurs</t>
  </si>
  <si>
    <t>Pollution Et Traitement Des Eaux</t>
  </si>
  <si>
    <t>Produits Naturels D'Origine Végitale Et De Synthèse Organique</t>
  </si>
  <si>
    <t>Science Du Langage, Discours Et Didactique</t>
  </si>
  <si>
    <t>Sciences Et Technologies De L'Enevironnement</t>
  </si>
  <si>
    <t>Traitement Du Signal</t>
  </si>
  <si>
    <t>Biologie Et Environnement</t>
  </si>
  <si>
    <t>Electromagnetisme Et Télecomminication</t>
  </si>
  <si>
    <t>Etude Et Recherche Sur Le Maghreb Et La Méditerranée</t>
  </si>
  <si>
    <t>Etude Sur Le Patrimoine</t>
  </si>
  <si>
    <t>Etudes Du Language</t>
  </si>
  <si>
    <t>Hyperfréquence Et Semi-Conducteurs</t>
  </si>
  <si>
    <t>Langues Et Traduction</t>
  </si>
  <si>
    <t>Modilisation Mathématique Et Simulation</t>
  </si>
  <si>
    <t>Narrative Arabe</t>
  </si>
  <si>
    <t>Pathologie Des Animaux Et Gestion De La Reproduction</t>
  </si>
  <si>
    <t>Pharmacologie Et Toxicologie</t>
  </si>
  <si>
    <t>Physique Énergétique</t>
  </si>
  <si>
    <t>Traduction</t>
  </si>
  <si>
    <t>Etude Des Matériaux Electroniques Pour Applications Médicales</t>
  </si>
  <si>
    <t>Geologie Et Environnement</t>
  </si>
  <si>
    <t>Méthodologie Mathématiques Etudes Et Resolustion D'Équations</t>
  </si>
  <si>
    <t>Obtention De Substances Thérapeutiques</t>
  </si>
  <si>
    <t>Thermodynamique Et Traitement De Surfaces Des Matériaux</t>
  </si>
  <si>
    <t>Automatique Et Robotique</t>
  </si>
  <si>
    <t>Biosystematique Et Ecologie Des Arthropodes</t>
  </si>
  <si>
    <t>Energétique Appliquée Et De Pollution</t>
  </si>
  <si>
    <t>Mathematiques Apliquées Et Modelisation</t>
  </si>
  <si>
    <t>Signaux Et Systèmes De Communication</t>
  </si>
  <si>
    <t>Biologie Moléculaire Et Cellulaire</t>
  </si>
  <si>
    <t>Mathématiques Et Sciences De La Décision</t>
  </si>
  <si>
    <t>Réhabilitation Des Écosystèmes Et Développement Durable</t>
  </si>
  <si>
    <t>Unité De Recherche: Chimie De L'Environnement Et Moléculaire Structurale (Remplace Le Lr 2000 "Chimie Moléculaire Et Contrôle De L'Environnement Et Mesures Physico-Chimiques")</t>
  </si>
  <si>
    <t>Gestion De La Santé Et Productions Animales</t>
  </si>
  <si>
    <t>Ingénierie Des Transports Et Environnement</t>
  </si>
  <si>
    <t>Modelisation Des Dispositifs À Energie Renouvelable Et Nanometriques</t>
  </si>
  <si>
    <t>Sciences Du Territoire, Ressources Naturelles Et Environnement</t>
  </si>
  <si>
    <t>Techniques Innovantes De Préservation De L'Environnement</t>
  </si>
  <si>
    <t>Chimie Des Matériaux Constantine</t>
  </si>
  <si>
    <t>Encyclopédie De La Littérature Algérienne</t>
  </si>
  <si>
    <t>Energies Renouvelables Et Développement Durable</t>
  </si>
  <si>
    <t>Ethnobotany-Palynology And Ethnopharmacology- Toxicology.</t>
  </si>
  <si>
    <t>Génie Electrique De Constantine</t>
  </si>
  <si>
    <t>Mycologie, De Biotechnologies Et De L’Activité Microbienne</t>
  </si>
  <si>
    <t>Physicochimie Analytique Et Cristallochimie De Matériaux Organométalliques Et Biomoléculaires</t>
  </si>
  <si>
    <t>Synthèse De Molécules D’Intérêts Biologiques</t>
  </si>
  <si>
    <t>Unité De Recherche : Sciences Des Matériaux Et Applications (Remplace Lr2000 Transformations De Phases)</t>
  </si>
  <si>
    <t>Unité De Recherche : Valorisation Des Ressources Naturelles, Molécules Bioactives Et Analyses Physico-Chimiques Et Biologiques (Fusion: Lr2000 Valorisation Des Ressources Naturelles + Lr2002 Phytochimie Et Analyses)</t>
  </si>
  <si>
    <t>Biotechnologie Et Qualité Des Aliments</t>
  </si>
  <si>
    <t xml:space="preserve">Des contrats et droit des affaires   </t>
  </si>
  <si>
    <t>Sciences Des Matériaux Et Environnement</t>
  </si>
  <si>
    <t>Eau Et Environnement</t>
  </si>
  <si>
    <t>Mondialisation Et Ses Retombées Sur Les Économies Des Pays Nord-Africains Et Études De La Possibilité De Construire Une Union Nord-Africaine</t>
  </si>
  <si>
    <t>Physique Théorique Et De Physique Des Matériaux</t>
  </si>
  <si>
    <t>Bioressources Naturelles Locales</t>
  </si>
  <si>
    <t>Systèmes Financiers Et Bancaires Et Les Politiques Macro-Économique Face Aux Fluctuations Internationales</t>
  </si>
  <si>
    <t>Théorie De La Langue Fonctionnelle</t>
  </si>
  <si>
    <t>Chimie Végétale – Eau – Énergie</t>
  </si>
  <si>
    <t>Génie Électrique Et Énergies Renouvelables</t>
  </si>
  <si>
    <t>Géomatériaux</t>
  </si>
  <si>
    <t>Mécanique Et Energétique</t>
  </si>
  <si>
    <t>Rhéologie Et Mécanique</t>
  </si>
  <si>
    <t>Développement De La Compétitivité Des Pme Algérienne Dans Les Industries Locales De Substitution</t>
  </si>
  <si>
    <t>Innovation, Performance Motrice</t>
  </si>
  <si>
    <t>Réforme Des Politiques Arabe Sous Contraintes De La Mondialisation</t>
  </si>
  <si>
    <t>Aps, Société, Éducation Et Santé</t>
  </si>
  <si>
    <t>Biologie Moléculaire, Génomique Et Bioinformatique</t>
  </si>
  <si>
    <t>Contrôle, Essai, Mesure Et Simulation Mécanique</t>
  </si>
  <si>
    <t>Didactique Des Langues Et Analyse Du Discours</t>
  </si>
  <si>
    <t>Droit Et Sécurité Humanitaire</t>
  </si>
  <si>
    <t>Droit Privé Comparé</t>
  </si>
  <si>
    <t>Mathématiques Et Applications</t>
  </si>
  <si>
    <t>Société, Problèmes Du Développement Local En Algérie</t>
  </si>
  <si>
    <t>Structures, Géotechnique Et Risques</t>
  </si>
  <si>
    <t xml:space="preserve">Technologie de l'information et de la communication dans l'enseignement des langues étrangères </t>
  </si>
  <si>
    <t>Agro-Biotechnologie Et Nutrition En Zones Semi-Arides</t>
  </si>
  <si>
    <t>Génie Physique</t>
  </si>
  <si>
    <t>Synthèse Et Catalyse</t>
  </si>
  <si>
    <t>Technologies Industrielles</t>
  </si>
  <si>
    <t>Etude Grammaticale Et Langagiére Entre Tradition Et Modérnité En Algérie</t>
  </si>
  <si>
    <t>Législation De Protection Du Système D'Environnement</t>
  </si>
  <si>
    <t>Génie Électrique Et Des Plasmas</t>
  </si>
  <si>
    <t>Hygiène Et De Pathologie Animale</t>
  </si>
  <si>
    <t>Amélioration Et Valorisation Des Productions Animales Locales</t>
  </si>
  <si>
    <t>Discours Argumentatif Ses Origines , Ses Références Et Ses Perspectives En Algérie</t>
  </si>
  <si>
    <t>Génie Energétique Et Génie Informatique</t>
  </si>
  <si>
    <t>Informatique Et Mathématiques</t>
  </si>
  <si>
    <t>Reproduction Des Animaux De Le Ferme</t>
  </si>
  <si>
    <t>Physiologie Végétale Appliquée Aux Cultures Hors Sol</t>
  </si>
  <si>
    <t xml:space="preserve">Etudes historiques et archéologiques de l’Afrique du nord  </t>
  </si>
  <si>
    <t>Géomatique et développement durable</t>
  </si>
  <si>
    <t>Développement Des Énergies Nouvelles Et Renouvelables Dans Les Zones Arides Et Sahariennes</t>
  </si>
  <si>
    <t>Protection Des Écosystèmes En Zones Arides Et Semi-Arides</t>
  </si>
  <si>
    <t>Valorisation Et Promotion Des Ressources Sahariennes</t>
  </si>
  <si>
    <t>Exploitation Et Valorisation Des Ressources Naturelles En Zones Arides</t>
  </si>
  <si>
    <t>Bioressources Sahariennes Préservation Et Valorisation</t>
  </si>
  <si>
    <t>Pratiques Psychologiques Éducatives Dans L'Enseignement</t>
  </si>
  <si>
    <t>Role De L'Université Et Les Entreprises Économiques Dans Le Développement Locale Durable</t>
  </si>
  <si>
    <t>Biogéochimie Des Milieux Désertiques</t>
  </si>
  <si>
    <t>Critique Et Sa Terminologie</t>
  </si>
  <si>
    <t>Economie Des Organisations Et L'Environnement Naturel Econature</t>
  </si>
  <si>
    <t>Financement, Finance Des Marchés Et Finance D'Entreprise</t>
  </si>
  <si>
    <t>Génie Des Procédés</t>
  </si>
  <si>
    <t>Patrimoine Linguistique Et Littéraire Dans Le Sud-Est Algérien</t>
  </si>
  <si>
    <t>Performance Des Entreprises Et Des Économies Dans Le Cadre De La Mondialisation</t>
  </si>
  <si>
    <t>Transition Politico-Economique Et Social Dont Le Cas De L'Algérie</t>
  </si>
  <si>
    <t>Géologie De Sahara</t>
  </si>
  <si>
    <t>Mathématiques Appliqués</t>
  </si>
  <si>
    <t>Psychologie Et Qualité De Vie</t>
  </si>
  <si>
    <t>Rayonnement Et Plasmas, Physique De Surface</t>
  </si>
  <si>
    <t>Transformation Des Construits Sociaux Et Son Impact Sur L'Identité Et L'Action Sociale Dans Les Sociétés En Transition</t>
  </si>
  <si>
    <t>Dynamique, Interaction Et Reactivité Des Systèmes</t>
  </si>
  <si>
    <t>Exigences Pour La Réhabilitation Et Le Développement Des Économies En Développement Dans L'Ouverture De L'Économie Mondial</t>
  </si>
  <si>
    <t>Français Des Écrits Universitaires</t>
  </si>
  <si>
    <t>Génie De L’Eau Et De L’Environnement En Milieu Saharien</t>
  </si>
  <si>
    <t>Génie Electrique</t>
  </si>
  <si>
    <t>Linguistique Textuelle Et L’Analyse De Discours</t>
  </si>
  <si>
    <t>Applications Quantitatives En Sciences Economiques Et Financières</t>
  </si>
  <si>
    <t>La Phœniciculture</t>
  </si>
  <si>
    <t>Qualité Des Programmes En Education Spécialisée Et L'Enseignement Adapté</t>
  </si>
  <si>
    <t>Science Et Technologie Des Activités Physiques Et Sportives</t>
  </si>
  <si>
    <t>Les Réservoirs Souterrains Pétroliers, Gaziers Et Aquifères</t>
  </si>
  <si>
    <t>English language ,literature</t>
  </si>
  <si>
    <t>Inteligence artificiele des technologies de l'information</t>
  </si>
  <si>
    <t>La Neuropsychologie et Troubles: Cognitives et Socio-affectives.</t>
  </si>
  <si>
    <t>Etudes Et Recherches Sur Les Droits De L'Homme</t>
  </si>
  <si>
    <t>Université Lamine Debaghine de Sétif 2</t>
  </si>
  <si>
    <t>Dictionnaire Des Termes Linguistiques Et Rhétorique Dans L'Héritage Arabe Jusqu'À La Fin Du 7 E Siècle H</t>
  </si>
  <si>
    <t>Psychologie Clinique</t>
  </si>
  <si>
    <t>Méthodes Critiques Contemporaines Et Analyse Du Discours</t>
  </si>
  <si>
    <t>La Société Algérienne Contemporaine</t>
  </si>
  <si>
    <t>Unité De Recherche Dèveloppement Des Ressources Humaines</t>
  </si>
  <si>
    <t>Acculturation Arabe Dans La Littérature Et La Critique</t>
  </si>
  <si>
    <t>Esthétiques Dans Les Tues Littéraires Et Critiques</t>
  </si>
  <si>
    <t>Approche pragmatique et stratégies du discours.</t>
  </si>
  <si>
    <t>Etudes et recherches sur massacres coloniaux</t>
  </si>
  <si>
    <t>Narratologie et systèmes culturels</t>
  </si>
  <si>
    <t>Patrimoine et Etudes Archéologiques</t>
  </si>
  <si>
    <t>Chimie Appliquée Et Technologie Des Matériaux</t>
  </si>
  <si>
    <t>Matériaux Et Structures Des Systèmes Electromécaniques Et Leurs Fiabilités</t>
  </si>
  <si>
    <t>Ressources Naturelles Et Aménagement Des Milieux Sensibles</t>
  </si>
  <si>
    <t>Système Dynamique Et Contrôle</t>
  </si>
  <si>
    <t>Biomolécules Végétales Et Amélioration Des Plantes</t>
  </si>
  <si>
    <t>Composants Actifs Et Matériaux</t>
  </si>
  <si>
    <t>Comptabilité, Finance, Fiscalité Et Assurance</t>
  </si>
  <si>
    <t>Société Et Développement Juridique Et Politique</t>
  </si>
  <si>
    <t>Research Laboratory On Computer Science’S Complex Systems</t>
  </si>
  <si>
    <t>Didactique De La Langue Arabe Et Du Texte Littéraire Dans Le Système D’Enseignement Algérien ; (Objectif Et Réalité).</t>
  </si>
  <si>
    <t>Génie Électronique Automatique</t>
  </si>
  <si>
    <t>Sciences Analytiques Matériaux et Environnement</t>
  </si>
  <si>
    <t>Matériaux Organiques Et Hétérochimie</t>
  </si>
  <si>
    <t>Energétique Et Turbomachine</t>
  </si>
  <si>
    <t>Environnement</t>
  </si>
  <si>
    <t>Mines</t>
  </si>
  <si>
    <t>Physique Appliquée Et Théorique</t>
  </si>
  <si>
    <t>Environnement Sédimentaire, Ressources Minérales Et Hydriques De L’Algérie Orientale</t>
  </si>
  <si>
    <t>Etudes Environnementales Et Developpement Durable</t>
  </si>
  <si>
    <t>Etudes Humaines Et Littéraires</t>
  </si>
  <si>
    <t>Genie Civil Appliqué</t>
  </si>
  <si>
    <t>Mathematiques, Informatiques Et Systemes</t>
  </si>
  <si>
    <t>Molécules Bioactives Et Applications</t>
  </si>
  <si>
    <t>Langue Arabe Et Sa Littérature</t>
  </si>
  <si>
    <t>Université Lounici Ali de Blida 2</t>
  </si>
  <si>
    <t>Innovation Et Le Changement Des Organisations Et Institutions</t>
  </si>
  <si>
    <t>Etudes De Linguistique Théorique Et Pratique Généralev Et De L'Arabe</t>
  </si>
  <si>
    <t>Développement Économique Et Humain En Algérie</t>
  </si>
  <si>
    <t>Entreprenariat, La Gestion Des Ressources Humaines Et Le Développement Durable</t>
  </si>
  <si>
    <t>Défis Du Système Fiscal Algérien Dans Le Cadre Des Changements Économiques</t>
  </si>
  <si>
    <t>Enfance Et Éducation Préscolaire</t>
  </si>
  <si>
    <t>Gestion Des Collectivités Locales Et Leur Rôle Dans La Réalisation De Développement</t>
  </si>
  <si>
    <t>Psychométrie Et D'Études Psychologiques</t>
  </si>
  <si>
    <t>Crime Et Déviance Entre Culture Et Représentions Sociales.</t>
  </si>
  <si>
    <t>Développement Organisationnel Et Management Des Ressources Humaines</t>
  </si>
  <si>
    <t>Droit Et Foncier</t>
  </si>
  <si>
    <t>Etude De La Population, De La Santé Et Du Développement Durable En Algérie</t>
  </si>
  <si>
    <t>Etudes Littératures Et Critiques</t>
  </si>
  <si>
    <t>Santé, Psychologie, Education, Douance Et Créativité</t>
  </si>
  <si>
    <t>Création D'Outils Pédagogiques En Langues Étrangères</t>
  </si>
  <si>
    <t>Développement, Culture Et Politique : Cas De La Ville D'Oran</t>
  </si>
  <si>
    <t>Economie Et Gestion Des Entreprises</t>
  </si>
  <si>
    <t>Education Et Développement</t>
  </si>
  <si>
    <t>Espace Géographique Et Aménagement Du Territoire</t>
  </si>
  <si>
    <t>Linguistique, Dynamique Du Langage Et Didactique</t>
  </si>
  <si>
    <t>Macro-Économie Organisationnelle</t>
  </si>
  <si>
    <t>Ouvrages Pour Le Supérieur : Civilisation Et Didactique</t>
  </si>
  <si>
    <t>Paléontologie Stratigraphique Et Paléoenvironnement</t>
  </si>
  <si>
    <t>Philosophie Et Son Histoire</t>
  </si>
  <si>
    <t>Psychologie Et Sciences De L'Éducation</t>
  </si>
  <si>
    <t>Entreprise Et Commerce</t>
  </si>
  <si>
    <t>Processus Éducatifs Et Contexte Social En Algérie</t>
  </si>
  <si>
    <t>Traduction Et Méthodologie</t>
  </si>
  <si>
    <t>Application De La Psychologie Et De La Pédagogie Pour Le Développement En Algérie</t>
  </si>
  <si>
    <t>Droit Économique Et Environnement</t>
  </si>
  <si>
    <t>Droit Social (Labdros)</t>
  </si>
  <si>
    <t>Economies Euroméditéranéennes</t>
  </si>
  <si>
    <t>Protection Juridique Et Sociale De L'Enfant En Droit Algérien Et En Droit Comparé</t>
  </si>
  <si>
    <t>Dimensions Et Valeurs Des Transformations Idéologiques Et Politiques En Algérie</t>
  </si>
  <si>
    <t>Langues, Littératures Et Civilisation/Histoires En Afrique</t>
  </si>
  <si>
    <t>Droits De Transport Et Des Activités Portuaires</t>
  </si>
  <si>
    <t>Droit, Société Et Pouvoir</t>
  </si>
  <si>
    <t>Reformes Économiques Et Intégration Régionale Et Internationale</t>
  </si>
  <si>
    <t>Langues Étrangères Appliquées, Sciences Exactes, Technologie Et Développement</t>
  </si>
  <si>
    <t>Stratégies De Population Et Développement Durable</t>
  </si>
  <si>
    <t>Géoressources, Environnement Et Risques Naturels</t>
  </si>
  <si>
    <t>Philosophie Et Histoire Du Temps Présent</t>
  </si>
  <si>
    <t>Philosophie, Sciences Et Develpppement En Algérie</t>
  </si>
  <si>
    <t>Recherche Appliquée Sur La Firme, L'Industrie Et Le Territoire</t>
  </si>
  <si>
    <t>Systèmes, Structures, Modèles Et Pratiques : Philosophie, Sciences Sociales Et Traduction</t>
  </si>
  <si>
    <t>Dynamiques Urbaines Et Evolution Sociale En Algerie</t>
  </si>
  <si>
    <t>Ergonomie Et Prévention Des Risques</t>
  </si>
  <si>
    <t>Géodynamique Des Bassins Et Bilan Sédimentaire</t>
  </si>
  <si>
    <t>Investissement Et Développement Durable</t>
  </si>
  <si>
    <t>Langue Française Au Maghreb ; Pratiques De Suivi Et Évaluation De Compétences En Francophonie</t>
  </si>
  <si>
    <t>Langue, Discours, Civilisations Et Littératures</t>
  </si>
  <si>
    <t>Système, Contrats Et Responsabilité Bancaires</t>
  </si>
  <si>
    <t>Unité De Recherche: Sciences Sociales (Remplace Lr2001 Anthropologie De La Santé)</t>
  </si>
  <si>
    <t>Ingénierie De La Sécurité Industrielle Et Du Développement Durable</t>
  </si>
  <si>
    <t>Moyens D'Investigation Et Techniques Thérapeutiques Des Troubles Du Comportement</t>
  </si>
  <si>
    <t>Matériaux Inorganiques</t>
  </si>
  <si>
    <t>Université Mohamed Boudiaf de Msila</t>
  </si>
  <si>
    <t>Physique Et Chimie Des Matériaux</t>
  </si>
  <si>
    <t>Développement Des Géo-Matériaux</t>
  </si>
  <si>
    <t>Technique Urbaine Et Environnement</t>
  </si>
  <si>
    <t>Analyse Des Signaux Et Systèmes</t>
  </si>
  <si>
    <t>Poésie Algérienne</t>
  </si>
  <si>
    <t>Stratégies Et Politiques Economiques En Algérie</t>
  </si>
  <si>
    <t>Etudes Historiques, De Sociologie Et Des Changements Sociaux Et Économiques</t>
  </si>
  <si>
    <t>Analyse Fonctionnelle Et Géométrie Des Espaces</t>
  </si>
  <si>
    <t>Apprentissage Et Contrôle Moteur</t>
  </si>
  <si>
    <t>Communication Et Société</t>
  </si>
  <si>
    <t>Etudes De Linguistique Théorique Et Pratique</t>
  </si>
  <si>
    <t>Etudes Et Recherche Sur La Révolution Algérienne</t>
  </si>
  <si>
    <t>Exécution Des Jugements De Justice, Civil, Commercial, Administratif, Pénal Et En Référé</t>
  </si>
  <si>
    <t>Genie Electrique</t>
  </si>
  <si>
    <t>Life Skills</t>
  </si>
  <si>
    <t>Matériaux Et Mécanique Des Structures</t>
  </si>
  <si>
    <t>Nouvelles Sciences Politiques</t>
  </si>
  <si>
    <t>Planification Des Ressources Humaines Et L'Amélioration Des Performances</t>
  </si>
  <si>
    <t>Programmes Des Activités Physiques Et Sportives Adaptées</t>
  </si>
  <si>
    <t>Psychologie De Santé Et Du Développement</t>
  </si>
  <si>
    <t>Physique Des Matrèriaux Et Ses Applications</t>
  </si>
  <si>
    <t>Sémiologie De Théâtre Entre La Théorie Et Le Pratique</t>
  </si>
  <si>
    <t>études anthropologiques et problèmes sociaux</t>
  </si>
  <si>
    <t>Etudes et Recherches en Droit, Famille et Développement Administratif</t>
  </si>
  <si>
    <t>Sociologie de la Qualité du Service Public</t>
  </si>
  <si>
    <t>Ville, Environnement, Société et Développement Durable</t>
  </si>
  <si>
    <t>Gestion Maintenance Et Réhalibilitation Des Infrastructures Urbaines</t>
  </si>
  <si>
    <t>Université Mohamed Cherif Mesaadia de Souk Ahras</t>
  </si>
  <si>
    <t>Sciences Et Technique De L'Eau Et Environnement</t>
  </si>
  <si>
    <t>Ecosystèmes Aquatiques Et Terrestres</t>
  </si>
  <si>
    <t>Electrotechnique Et Energies Renouvelables</t>
  </si>
  <si>
    <t>Etudes Linguistiques Et Littéraires</t>
  </si>
  <si>
    <t>Physique De La Matière Et Du Rayonnement</t>
  </si>
  <si>
    <t>Psychologie Des Activités Physiques Et Sportives</t>
  </si>
  <si>
    <t>Recherches Et Études Économiques</t>
  </si>
  <si>
    <t>Jeunes Et Problèmes Sociaux</t>
  </si>
  <si>
    <t>Sciences Et Techniques Du Vivant</t>
  </si>
  <si>
    <t>Finance, comptabilité,  fiscalité et assurance</t>
  </si>
  <si>
    <t>Productions Animales, Biotechnologie et Santé</t>
  </si>
  <si>
    <t>Matériaux Et Systèmes Électroniques</t>
  </si>
  <si>
    <t>Université Mohamed El Bachir El Ibrahimi de Bordj Bou Arréridj</t>
  </si>
  <si>
    <t>Caractérisation Et Valorisation Des Ressources Naturelles</t>
  </si>
  <si>
    <t>Etudes Et Recherche En Développement Rural Lerdr</t>
  </si>
  <si>
    <t>Études Économiques Sur Les Zones Industrielles Et Le Nouveau Rôle De L'Université, "Le Cas De Bordj Bou Arreridj"</t>
  </si>
  <si>
    <t>Physique Des Matériaux, Rayonnements Et Nanostructures.</t>
  </si>
  <si>
    <t>Electronique et des Télécommunications Avancées</t>
  </si>
  <si>
    <t>Essais Non-Destructifs</t>
  </si>
  <si>
    <t>Université Mohamed Essedik Ben Yahia de Jijel</t>
  </si>
  <si>
    <t>Etudes Des Interactions Matériaux Et Environnement</t>
  </si>
  <si>
    <t>Etudes Des Matériaux</t>
  </si>
  <si>
    <t>Pharmacologie Et Phytochimie</t>
  </si>
  <si>
    <t>Génie Géologique</t>
  </si>
  <si>
    <t>Cadre Bati Et Environnement</t>
  </si>
  <si>
    <t>Toxicologie Moléculaire</t>
  </si>
  <si>
    <t>Physique De Rayonnement Et Applications</t>
  </si>
  <si>
    <t>Automatique De Jijel</t>
  </si>
  <si>
    <t>Biotechnologie, Environnement Et Santé</t>
  </si>
  <si>
    <t>Droit Bancaire Et Financier</t>
  </si>
  <si>
    <t>Electrotechnique Et D'Electronique Industrielle</t>
  </si>
  <si>
    <t>Energétique Appliquée Et Matériaux</t>
  </si>
  <si>
    <t>Energies Renouvelables</t>
  </si>
  <si>
    <t>Matériaux : Élaborations-Propriétés-Applications</t>
  </si>
  <si>
    <t>Mathématiques Et Applications Des Mathématiques</t>
  </si>
  <si>
    <t>Physique De La Matière Condensée Et Nanomatériaux</t>
  </si>
  <si>
    <t>Sociolinguistique, Socio- Didactique Et Socio-Littérature</t>
  </si>
  <si>
    <t>Gènie Civil Et Environnement</t>
  </si>
  <si>
    <t>Mécatronique De Jijel</t>
  </si>
  <si>
    <t>Langue et analyse du discours</t>
  </si>
  <si>
    <t>Aménagements Hydrauliques Et Environnement</t>
  </si>
  <si>
    <t>Hydraulique Souterraine Et Surface</t>
  </si>
  <si>
    <t>Matériaux Semi-Conducteurs Et Métalliques</t>
  </si>
  <si>
    <t>Modélisation Des Systèmes Energétiques</t>
  </si>
  <si>
    <t>Systèmes Experts, L'Imagerie Et Leurs Applications Dans L'Ingénierie</t>
  </si>
  <si>
    <t>Impact De La Jurisprudence Sur La Dynamique De La Législation</t>
  </si>
  <si>
    <t>Langue Et Littérature Algériennes</t>
  </si>
  <si>
    <t>Problématique De L'Éducation En Algérie À L'Ombre Des Contraintes Actuelles</t>
  </si>
  <si>
    <t>Sciences Économiques Et Sciences De Gestion</t>
  </si>
  <si>
    <t>Génie Électrique De Biskra</t>
  </si>
  <si>
    <t>Conception Et Modélisation Des Formes Et Des Ambiances Architecturales Urbaines</t>
  </si>
  <si>
    <t>Génie Mécanique</t>
  </si>
  <si>
    <t>Unité De Formation Et La Recherche Dans Les Théories Des Lecteurs Et Ses Méthodes</t>
  </si>
  <si>
    <t>Changement Social Et Relation Publique En Algérie</t>
  </si>
  <si>
    <t>Finances, Banque Et Management</t>
  </si>
  <si>
    <t>Chimie Moléculaire Et Environnement</t>
  </si>
  <si>
    <t>Génie Civil Et Hydraulique, Développement Durable Et Environnement</t>
  </si>
  <si>
    <t>Droits Et Libertés Dans Les Systèmes Comparés</t>
  </si>
  <si>
    <t>Génie Énergétique Et Matériaux</t>
  </si>
  <si>
    <t>Modélisation Numérique Et Instrumentation En Interaction Sol-Structure</t>
  </si>
  <si>
    <t>Diversité Des Écosystèmes Et Dynamiques Des Systèmes De Production Agricoles En Zones Arides</t>
  </si>
  <si>
    <t>Etudes Et Recherches Dans Les Sciences Et Techniques Des Activités Physiques Et Sportives</t>
  </si>
  <si>
    <t>Etudes Psychologiques Et Sociologiques</t>
  </si>
  <si>
    <t>Identification, Commande, Contrôle Et Communication</t>
  </si>
  <si>
    <t>Informatique Intelligente</t>
  </si>
  <si>
    <t>Physique Des Couches Minces Et Applications</t>
  </si>
  <si>
    <t>Physique Photonique Et Nanomatériaux Multifonctionnels</t>
  </si>
  <si>
    <t>Génétique, Biotechnologie et Valorisation de Bio-ressources</t>
  </si>
  <si>
    <t>Valorisation Et Technologie Des Ressources Sahariennes</t>
  </si>
  <si>
    <t>Université Mohamed Lakhdar Ben Amara dit Hamma Lakhdar El Oued</t>
  </si>
  <si>
    <t>Exploitation Et De Valorisation Des Ressources Énergétiques Sahariennes</t>
  </si>
  <si>
    <t>Théorie Des Opérateurs Et Edp</t>
  </si>
  <si>
    <t xml:space="preserve">Algerian Scientists Contributions To enrich The Islamic Studies   </t>
  </si>
  <si>
    <t>Etudes Doctrinales et Judiciares</t>
  </si>
  <si>
    <t>La croissance et le développement économique dans les pays arabes</t>
  </si>
  <si>
    <t xml:space="preserve">Neuropsychologie Cognitive et Sociale </t>
  </si>
  <si>
    <t xml:space="preserve">Politique de détective et d'améliorer le service public en Algérie </t>
  </si>
  <si>
    <t>Biochimie Analytique Et Biotechnologies</t>
  </si>
  <si>
    <t>Chimie Appliquée Et Génie Chimique</t>
  </si>
  <si>
    <t>Eau</t>
  </si>
  <si>
    <t>Physique Et Chimie Quantique</t>
  </si>
  <si>
    <t>Réformes Économiques Et Dynamiques Locales</t>
  </si>
  <si>
    <t>Analyse Et Modélisation Des Phénomènes Aléatoires</t>
  </si>
  <si>
    <t>Conception Et Conduite Des Systèmes De Production</t>
  </si>
  <si>
    <t>Immunologie</t>
  </si>
  <si>
    <t>Mécanique, Structures Et Énergétique</t>
  </si>
  <si>
    <t>Mondialisation Et Droit National</t>
  </si>
  <si>
    <t>Production, Amélioration Et Protection Des Végétaux Et Des Denrées Alimentaires</t>
  </si>
  <si>
    <t>Ressources Naturelles</t>
  </si>
  <si>
    <t>Géomatériaux, Environnement Et Aménagements</t>
  </si>
  <si>
    <t>Modélisation Expérimentale Et Numérique Des Matériaux Et Structures En Génie Civil</t>
  </si>
  <si>
    <t>Analyse De Discours</t>
  </si>
  <si>
    <t>Technologie Avancée En Génie Électrique</t>
  </si>
  <si>
    <t>Energétique mécanique et matériaux</t>
  </si>
  <si>
    <t>Aménagement Et Ensignement De La Langue Amazighe</t>
  </si>
  <si>
    <t>Pratiques Langagières En Algérie</t>
  </si>
  <si>
    <t>Elaboration Et Caractérisation Des Matériaux Et Modélisation (Lec2M)</t>
  </si>
  <si>
    <t>Production, Sauvegarde Des Espèces Menacées Et Des Récoltes. Influence Des Variations Climatiques</t>
  </si>
  <si>
    <t>Droit Et Nouvelles Technologies</t>
  </si>
  <si>
    <t>Langues Et Cultures Etrangeres</t>
  </si>
  <si>
    <t>Métallurgie Et De Génie Des Matériaux Métalliques</t>
  </si>
  <si>
    <t>Recherches En Traduction</t>
  </si>
  <si>
    <t>Représentation Intellectuelle Et Culturelle</t>
  </si>
  <si>
    <t>Société-Éducation-Travail</t>
  </si>
  <si>
    <t>Ecologie Et Biologie Des Ecosystèmes Terrestres</t>
  </si>
  <si>
    <t>Qualité Et Sécurité Des Aliments</t>
  </si>
  <si>
    <t>Vision Artificielle Et Automatique Des Systèmes</t>
  </si>
  <si>
    <t>Systèmes Biologiques Et La Géomatique</t>
  </si>
  <si>
    <t>Management Des Collectivités Locales Et Développement Local</t>
  </si>
  <si>
    <t>Physique Quantique De La Matière Et Modélisations Mathématiques</t>
  </si>
  <si>
    <t>Sciences Et Techniques De L'Eau</t>
  </si>
  <si>
    <t>Chimie Organique, Macromoléculaire Et Des Matériaux</t>
  </si>
  <si>
    <t>Recherches Sociologiques Et Historiques</t>
  </si>
  <si>
    <t>Chimie Physique Des Macromolécules Et Interfaces Biologiques</t>
  </si>
  <si>
    <t>Géo-Environnement Et Développement Des Espaces</t>
  </si>
  <si>
    <t>Matériaux, Applications Et Environnement</t>
  </si>
  <si>
    <t>Bioconversion, Génie Microbiologique Et Sécurité Sanitaire</t>
  </si>
  <si>
    <t>Législations En Droit Economique</t>
  </si>
  <si>
    <t>Méthodologies De La Critique Moderne Et L’Analyse Du Discours</t>
  </si>
  <si>
    <t>Outils Juridiques De La Politique Foncière</t>
  </si>
  <si>
    <t>Analyse, De Prospective Et De Développement Des Emplois Et Des Compétences</t>
  </si>
  <si>
    <t>Génie Des Procédes Et Chimie Des Solutions</t>
  </si>
  <si>
    <t>Géomatique, Ecologie Et Environnement</t>
  </si>
  <si>
    <t>Pme, Recherches Et Innovation</t>
  </si>
  <si>
    <t>Ingénierie Des Programmes De Langue Dans Les Filières De Spécialité</t>
  </si>
  <si>
    <t>Sciences Économiques Et Gestion</t>
  </si>
  <si>
    <t>Sciences Fondamentales</t>
  </si>
  <si>
    <t>Etude Et Développement Des Matériaux Semi-Conducteurs Et Diélectriques</t>
  </si>
  <si>
    <t>Analyse Et De Commande Des Systèmes D'Énergie Et Réseaux Électriques</t>
  </si>
  <si>
    <t>Sciences Du Langage</t>
  </si>
  <si>
    <t>Télécommunications, Signaux Et Systèmes</t>
  </si>
  <si>
    <t>Etude Du Développement Économique</t>
  </si>
  <si>
    <t>Linguistique Contrastive Et Caractères Des Langues</t>
  </si>
  <si>
    <t>Linguistique Pragmatique Et Analyse De Discours Littéraire</t>
  </si>
  <si>
    <t>Matériaux Et Réhabilitation De Structures</t>
  </si>
  <si>
    <t>Mathematiques Pures Et Appliques</t>
  </si>
  <si>
    <t>Ressources En Eau, Sols Et Environnement</t>
  </si>
  <si>
    <t>Semi-Conducteurs Et Matériaux Fonctionnels</t>
  </si>
  <si>
    <t>Counseling Psychologique Et Développement Des Outils De Mesure Dans Le Milieu Scolaire</t>
  </si>
  <si>
    <t>Droit Et Sciences Politique</t>
  </si>
  <si>
    <t>Islamiques Et Linguistiques</t>
  </si>
  <si>
    <t>La Santé Psychique</t>
  </si>
  <si>
    <t>Physico-Chimie Des Matériaux</t>
  </si>
  <si>
    <t>Chimie Physique Moléculaire Et Macromoléculaire</t>
  </si>
  <si>
    <t>Université Saad Dahlab de Blida 1</t>
  </si>
  <si>
    <t>Surface, Interfaces Et Couches Minces</t>
  </si>
  <si>
    <t>Systèmes Électriques Et Télécommandes</t>
  </si>
  <si>
    <t>Traitement De Signal Et D'Imagerie</t>
  </si>
  <si>
    <t>Traitement De Surface Et Matériaux</t>
  </si>
  <si>
    <t>Structures</t>
  </si>
  <si>
    <t>Analyse Fonctionnelle Des Procédés Chimiques</t>
  </si>
  <si>
    <t>Développement Des Systèmes Informatisés</t>
  </si>
  <si>
    <t>Géomatériaux Et Génie Civil</t>
  </si>
  <si>
    <t>Applications Énergétiques De L'Hydrogène</t>
  </si>
  <si>
    <t>Biotechnologies Des Productions Végétales</t>
  </si>
  <si>
    <t>Physique Théorique &amp; Physique De L'Interaction Rayonnement-Matière</t>
  </si>
  <si>
    <t>Génie Chimique</t>
  </si>
  <si>
    <t>Biotechnologies Liées À La Reproduction Des Animaux</t>
  </si>
  <si>
    <t>Plantes Médicinales Et Aromatiques</t>
  </si>
  <si>
    <t>Modélisation Et Développement D'Algorithme De La Recherche Opérationnelle</t>
  </si>
  <si>
    <t>Sciences Aéronautiques</t>
  </si>
  <si>
    <t>Aéronefs</t>
  </si>
  <si>
    <t>Physique Fondamentale Et Appliquée</t>
  </si>
  <si>
    <t>Cancérologie</t>
  </si>
  <si>
    <t>Détections Informations &amp; Communications</t>
  </si>
  <si>
    <t>Eau, Environnement Et Developpement Durable</t>
  </si>
  <si>
    <t>Appareil Locomoteur Et Qualité Des Soins En Santé Publique</t>
  </si>
  <si>
    <t>Chimie Des Substances Naturelles Et De Biomolécules</t>
  </si>
  <si>
    <t>Environnement Et Technologie Pour L'Architecture Et Le Patrimoine</t>
  </si>
  <si>
    <t>Protection Et Valorisation Des Ressources Agrobiologiques</t>
  </si>
  <si>
    <t>Biotchnologies, Environnement et Santé</t>
  </si>
  <si>
    <t>Chimie Physique des Interfaces des matériaux Appliquées à L'environnement</t>
  </si>
  <si>
    <t>Etudes Physico-Chimiques</t>
  </si>
  <si>
    <t>Géométrie, Analyse, Contrôle Et Applications</t>
  </si>
  <si>
    <t>Modélisation Et Méthodes De Calcul</t>
  </si>
  <si>
    <t>Ressources Hydriques Et Environnement</t>
  </si>
  <si>
    <t>Mouvement De La Critique Littéraire En Algérie</t>
  </si>
  <si>
    <t>Didactique Du Français Fos</t>
  </si>
  <si>
    <t>Modèles Stochastiques, Statistiques Et Applications</t>
  </si>
  <si>
    <t>Développement Dans Les Sciences Sociales Et Sciences Humaines</t>
  </si>
  <si>
    <t>Génie Electrotechnique</t>
  </si>
  <si>
    <t>Linguistique Et Traduction</t>
  </si>
  <si>
    <t>Management Et Évaluation De Performance Des Entreprises</t>
  </si>
  <si>
    <t>Sociolinguistique Et Analyse De Discours</t>
  </si>
  <si>
    <t>Technologies Des Communications</t>
  </si>
  <si>
    <t>Gestion Des Connaissances Et Des Données Complexes</t>
  </si>
  <si>
    <t>La Protection Des Droits De Lhomme Entre Les Textes Internationaux Et Nationaux Et Leurs Effectivitès En Algèrie</t>
  </si>
  <si>
    <t>Bio toxicologie, Pharmacognosie  et valorisation biologiques des plantes  </t>
  </si>
  <si>
    <t>Etudes juridiques comparées</t>
  </si>
  <si>
    <t>Traduction et interprétation au sein de la communication multilingue</t>
  </si>
  <si>
    <t>Physique Et Dispositifs Semi-Conducteurs</t>
  </si>
  <si>
    <t>Université Tahri Mohamed de Béchar</t>
  </si>
  <si>
    <t>Phytochimie Et Synthèse Organique</t>
  </si>
  <si>
    <t>Commande Analyse Et Optimisation Des Systémes Électro Énergétiques</t>
  </si>
  <si>
    <t>Fiabilités Des Matériaux Et Des Structures En Régions Sahariennes</t>
  </si>
  <si>
    <t>Energétique En Zones Arides</t>
  </si>
  <si>
    <t>Valorisation Des Ressources Végétales Et Sécurité Alimentaire Des Zones Semi Arides Du Sud Ouest Algérien</t>
  </si>
  <si>
    <t>Etudes Sahariennes</t>
  </si>
  <si>
    <t>Mécanique Des Structures Lms</t>
  </si>
  <si>
    <t>Mécanique: Modélisation Et Expérimentation</t>
  </si>
  <si>
    <t>Molécules Bioactives Et Séparation Chirale</t>
  </si>
  <si>
    <t>Etudes Économiques Et Développement Local Dans Le Sud Ouest</t>
  </si>
  <si>
    <t>Architecture et Patrimoine Environnemental</t>
  </si>
  <si>
    <t xml:space="preserve">Chimie et sciences de l'environnement </t>
  </si>
  <si>
    <t xml:space="preserve">Fiabilité du Génie Mécanique </t>
  </si>
  <si>
    <t xml:space="preserve">Réseaux Intelligents et Energies Renouvlables </t>
  </si>
  <si>
    <t>Traitement de l'Information et Télécommunication</t>
  </si>
  <si>
    <t>Biomatériaux Et Phénomènes De Transport</t>
  </si>
  <si>
    <t>Procédés De Traitement Et Recyclage Des Rejets, 2003, Demande De Changement D’Intitulé À Matériaux Et Environnement Acceptée En 2010)</t>
  </si>
  <si>
    <t>Mécanique, Physique Et Modélisation Mathématique</t>
  </si>
  <si>
    <t>Didactique De La Langue Et Des Textes</t>
  </si>
  <si>
    <t>Electrotechnique Et Automatique</t>
  </si>
  <si>
    <t>Développement Local Durable</t>
  </si>
  <si>
    <t>Souveraineté Et Mondialisation</t>
  </si>
  <si>
    <t>Langue Et Art De La Communication</t>
  </si>
  <si>
    <t>Physique Des Techniques Expérimentales Et Ses Applications</t>
  </si>
  <si>
    <t>Systèmes Électroniques Avancés</t>
  </si>
  <si>
    <t>Etudes Historiques De La Méditerranée À Travers Les Âges</t>
  </si>
  <si>
    <t>Macroeconomie Et Finance International</t>
  </si>
  <si>
    <t>Chimie Organique Et Substances Naturelles</t>
  </si>
  <si>
    <t>Stratégies De Prévention Et De Lutte Contre La Drogue En Algérie</t>
  </si>
  <si>
    <t>Corpus, Étude Et Critique Des Manuscrits De La Région Et Autre</t>
  </si>
  <si>
    <t>Développement En Mécanique Et Matériaux</t>
  </si>
  <si>
    <t>Développement, Démocratie Et Droits De L'Homme En Algérie</t>
  </si>
  <si>
    <t>Sciences Et Informatique Des Matériaux</t>
  </si>
  <si>
    <t>Terme, Manuscrit Et Littérature Algérienne Écrite Dans La Presse</t>
  </si>
  <si>
    <t>Droit De L’Environnement</t>
  </si>
  <si>
    <t>Exploration Et Valorisation Des Ecosystèmes Steppiques</t>
  </si>
  <si>
    <t>Automatique Appliquée Et Diagnostic Industriel</t>
  </si>
  <si>
    <t>Politique De Développement Rural Dans La Steppe</t>
  </si>
  <si>
    <t>Réformes Du Système Constitutionnel Et La Bonne Gouvernance</t>
  </si>
  <si>
    <t>Staps - Système Sportif En Algérie</t>
  </si>
  <si>
    <t>Electrification Des Entreprises Industrielles</t>
  </si>
  <si>
    <t>Fiabilité Des Équipements Pétroliers Et Matériaux</t>
  </si>
  <si>
    <t>Génie Physique Des Hydrocarbures</t>
  </si>
  <si>
    <t>Physique De La Terre</t>
  </si>
  <si>
    <t>Synthèse Pétrochimique</t>
  </si>
  <si>
    <t>Technologies Des Hydrocarbures</t>
  </si>
  <si>
    <t>Automatique Appliquée</t>
  </si>
  <si>
    <t>Génie Mécanique Des Solides Et Systèmes</t>
  </si>
  <si>
    <t>Revêtement, Matériaux Et Environnement</t>
  </si>
  <si>
    <t>Traitement Et Mise En Forme Des Polymères Fibraux</t>
  </si>
  <si>
    <t>Dynamique Des Moteurs Et Vibroacoustique</t>
  </si>
  <si>
    <t>Ressources Minérales Et Énergétiques</t>
  </si>
  <si>
    <t>Conservation Et Valorisation Des Ressources Biologiques</t>
  </si>
  <si>
    <t>Energétique, Mécanique Et Ingénieries</t>
  </si>
  <si>
    <t>Informatique, De Modélisation, D'Optimisation Et Des Systèmes Électroniques</t>
  </si>
  <si>
    <t>Technologies Douces, Valorisation, Physico-Chimie Des Matériaux Biologiques Et Biodiversité</t>
  </si>
  <si>
    <t>Unité De Recherche: Matériaux, Procédés Et Environnement (Remplace Le Lr 2000 "Matériaux Minéraux Et Composites")</t>
  </si>
  <si>
    <t>L’Avenir De L’Économie Algérien Hors Les Hydrocarbures</t>
  </si>
  <si>
    <t>Performance Des Entreprises Économiques Algériennes Dans Le Cadre De La Dynamique Économique Internationale</t>
  </si>
  <si>
    <t>Etudes Politiques Et Internationales</t>
  </si>
  <si>
    <t>Centre_Universitaire_Ain_Temouchent</t>
  </si>
  <si>
    <t>Centre_Universitaire_El_Bayadh</t>
  </si>
  <si>
    <t>Centre_Universitaire_Mila</t>
  </si>
  <si>
    <t>Centre_Universitaire_Naama</t>
  </si>
  <si>
    <t>Centre_Universitaire_Relizane</t>
  </si>
  <si>
    <t>Centre_Universitaire_Tipaza</t>
  </si>
  <si>
    <t>Centre_Universitaire_Tissemssilt</t>
  </si>
  <si>
    <t>Ecole_des_Hautes_Etudes_Commerciales</t>
  </si>
  <si>
    <t>Ecole_National_des_Mines_Annaba</t>
  </si>
  <si>
    <t>Ecole_Nationale_Polytechnique</t>
  </si>
  <si>
    <t>Ecole_Nationale_polytechnique_ENSET_Oran</t>
  </si>
  <si>
    <t>Ecole_Nationale_Supérieure_Agronomie</t>
  </si>
  <si>
    <t>Ecole_nationale_supérieure_de_journalisme_et_des_sciences_de_information</t>
  </si>
  <si>
    <t>Ecole_Nationale_Supérieure_des_Sciences_Commerciales_et_Finacieres_ESC</t>
  </si>
  <si>
    <t>Ecole_Nationale_Supérieure_des_Travaux_Publics</t>
  </si>
  <si>
    <t>Ecole_Nationale_Supérieure_en_Informatique</t>
  </si>
  <si>
    <t>Ecole_Nationale_Supérieure_en_Sciences_et_Technologie_du_Sport</t>
  </si>
  <si>
    <t>Ecole_Nationale_Supérieure_en_Statistique_et_en_Economie_Appliquée</t>
  </si>
  <si>
    <t>Ecole_Nationale_Supérieure_Hydraulique</t>
  </si>
  <si>
    <t>Ecole_Nationale_Supérieure_Informatique_Sidi_Bel_Abbes</t>
  </si>
  <si>
    <t>Ecole_Nationale_Vétérinaire</t>
  </si>
  <si>
    <t>Ecole_Normale_Superieure_de_Constantine</t>
  </si>
  <si>
    <t>Ecole_Normale_Supérieure_de_Kouba</t>
  </si>
  <si>
    <t>Ecole_Normale_Supérieure_de_Laghouat</t>
  </si>
  <si>
    <t>Ecole_Normale_Supérieure_des_Lettres_et_Sciences_Sociales_Bouzaréah</t>
  </si>
  <si>
    <t>Institut_National_des_Télécommunications_et_des_Technologies_de_Information_et_de_la_Communication_Oran</t>
  </si>
  <si>
    <t>Université_20_Août_1955_de_Skikda</t>
  </si>
  <si>
    <t>Université_8_mai_1945_de_Guelma</t>
  </si>
  <si>
    <t>Université_Abdelhamid_Ibn_Badis_de_Mostaganem</t>
  </si>
  <si>
    <t>Université_Abderrahmane_Mira_de_Béjaia</t>
  </si>
  <si>
    <t>Université_Abou_Elkacem_Saad_Allah_Alger_2</t>
  </si>
  <si>
    <t>Université_Aboubeker_Belkaid_de_Tlemcen</t>
  </si>
  <si>
    <t>Université_Ahmed_Ben_Bella_Es_Senia_Oran_1</t>
  </si>
  <si>
    <t>Université_Ahmed_Draya_Adrar</t>
  </si>
  <si>
    <t>Université_Akli_Mohand_Oulhadj_de_Bouira</t>
  </si>
  <si>
    <t>Université_Alger_3</t>
  </si>
  <si>
    <t>Université_Badji_Mokhtar_de_Annaba</t>
  </si>
  <si>
    <t>Université_Batna_2</t>
  </si>
  <si>
    <t>Université_Benyoucef_Benkhedda_Alger</t>
  </si>
  <si>
    <t>Université_Chadli_Bendjedid_El_Tarf</t>
  </si>
  <si>
    <t>Université_de_Abdelhamid_Mehri_de_Constantine_2</t>
  </si>
  <si>
    <t>Université_de_Constantine_3</t>
  </si>
  <si>
    <t>Université_de_Ghardaïa</t>
  </si>
  <si>
    <t>Université_de_Khenchela</t>
  </si>
  <si>
    <t>Université_des_Sciences_et_de_la_Technologie_Houari_Boumediène_USTHB</t>
  </si>
  <si>
    <t>Université_des_Sciences_et_de_la_Technologie_Mohamed_Boudiaf_Oran</t>
  </si>
  <si>
    <t>Université_des_Sciences_Islamiques_Emir_Abdelkader_de_Constantine</t>
  </si>
  <si>
    <t>Université_El_Djilali_Bounaama_dit_Si_Mhamed_de_Khemis_Miliana</t>
  </si>
  <si>
    <t>Université_El_Djilali_Liabès_de_Sidi_Bel_Abbès</t>
  </si>
  <si>
    <t>Université_El_Hadj_Lakhdar_de_Batna_1</t>
  </si>
  <si>
    <t>Université_Ferhat_Abbes_de_Sétif_1</t>
  </si>
  <si>
    <t>Université_Frères_Mentouri_de_Constantine_1</t>
  </si>
  <si>
    <t>Université_Hassiba_Ben_Bouali_de_Chlef</t>
  </si>
  <si>
    <t>Université_Ibn_Khaldoun_de_Tiaret</t>
  </si>
  <si>
    <t>Université_Kasdi_Merbah_de_Ouargla</t>
  </si>
  <si>
    <t>Université_Lamine_Debaghine_de_Sétif_2</t>
  </si>
  <si>
    <t>Université_Larbi_Ben_Mhidi_de_Oum_El_Bouaghi</t>
  </si>
  <si>
    <t>Université_Larbi_Tebessi_de_Tébessa</t>
  </si>
  <si>
    <t>Université_Lounici_Ali_de_Blida_2</t>
  </si>
  <si>
    <t>Université_Mohamed_Ben_Ahmed Oran_2</t>
  </si>
  <si>
    <t>Université_Mohamed_Boudiaf_de_Msila</t>
  </si>
  <si>
    <t>Université_Mohamed_Cherif_Mesaadia_de_Souk_Ahras</t>
  </si>
  <si>
    <t>Université_Mohamed_El_Bachir_El_Ibrahimi_de_Bordj_Bou_Arréridj</t>
  </si>
  <si>
    <t>Université_Mohamed_Essedik_Ben_Yahia_de_Jijel</t>
  </si>
  <si>
    <t>Université_Mohamed_Khider_de_Biskra</t>
  </si>
  <si>
    <t>Université_Mohamed_Lakhdar_Ben_Amara_dit_Hamma_Lakhdar_El_Oued</t>
  </si>
  <si>
    <t>Université_Mouloud_Maameri_de_Tizi_Ouzou</t>
  </si>
  <si>
    <t>Université_Omar_Telidji_de_Laghouat</t>
  </si>
  <si>
    <t>Université_Saad_Dahlab_de_Blida_1</t>
  </si>
  <si>
    <t>Université_Tahar_Moulay_de_Saida</t>
  </si>
  <si>
    <t>Université_Tahri_Mohamed_de_Béchar</t>
  </si>
  <si>
    <t>Université_Yahia_Farès_de__Médéa</t>
  </si>
  <si>
    <t>Université_Ziane_Achour_de_Djelfa</t>
  </si>
  <si>
    <t>Ecole Nationale Supérieure des Sciences de la Mer et de Aménagement du Littoral</t>
  </si>
  <si>
    <t>Ecole Préparatoire en Sciences Economiques Commerciales et de Gestion</t>
  </si>
  <si>
    <t>Institut Pasteur Algérie</t>
  </si>
  <si>
    <t>Analyse du travail et I' etudes ergonomique</t>
  </si>
  <si>
    <t>Ecole_Nationale_Supérieure_des_Sciences_de_la_Mer_et_de_Aménagement_du_Littoral</t>
  </si>
  <si>
    <t>Ecole_Polytechnique_d’Architecteur_et_Urbanisme</t>
  </si>
  <si>
    <t>Ecole_Préparatoire_en_Sciences_Economiques_Commerciales_et_de_Gestion</t>
  </si>
  <si>
    <t>Institut_Pasteur_Algérie</t>
  </si>
  <si>
    <t>Ecole Polytechnique Architecteur et Urbanisme</t>
  </si>
  <si>
    <t>Institut_de_Maritime_Bousmail</t>
  </si>
  <si>
    <t>Institut de Maritime Bousmail</t>
  </si>
  <si>
    <t>Institut National de la Poste et des TIC</t>
  </si>
  <si>
    <t>Institut_National_de_la_Poste_et_des_TIC</t>
  </si>
  <si>
    <t>Université_Mohamed_Ben_Ahmed_Oran_2</t>
  </si>
  <si>
    <t>Université Mohamed Ben Ahmed Oran 2</t>
  </si>
  <si>
    <t>Université_Mustapha_Stambouli_de_Mascara</t>
  </si>
  <si>
    <t>Université Mustapha Stambouli de Mascara</t>
  </si>
  <si>
    <t>Université_Yahia_Farès_de_Médéa</t>
  </si>
  <si>
    <t>Université Ahmed Bougara dit Si Mhamed de Boumerdès</t>
  </si>
  <si>
    <t>Université_Ahmed_Bougara_dit_Si_Mhamed_de_Boumerdès</t>
  </si>
  <si>
    <t>Centre Universitaire de Tamanrasset</t>
  </si>
  <si>
    <t>Centre_Universitaire_de_Tamanrasset</t>
  </si>
  <si>
    <t>Étiquettes de lignes</t>
  </si>
  <si>
    <t>مداخلة/جدارية</t>
  </si>
  <si>
    <t>Projets de Recherche Internationaux Multilatéraux</t>
  </si>
  <si>
    <t>Projets de Recherche Internationaux Bilatéraux</t>
  </si>
  <si>
    <t>Projets de Recherche Intersectoriels</t>
  </si>
  <si>
    <t>Projets de Recherche Sectoriels</t>
  </si>
  <si>
    <t xml:space="preserve">R/M </t>
  </si>
  <si>
    <t>Conférence d’audience internationale avec actes</t>
  </si>
  <si>
    <t>Exploitation du brevet</t>
  </si>
  <si>
    <t>Total de l’adéquation et interactions avec l’environnement économique, culturel et social</t>
  </si>
  <si>
    <t>الشهادة الأخيرة</t>
  </si>
  <si>
    <t>cc</t>
  </si>
  <si>
    <t>Courriel professionnel</t>
  </si>
  <si>
    <t>Courriel personnel</t>
  </si>
  <si>
    <t xml:space="preserve">    القائمة المفصلة لأعضاء الفرقة (طلبة الدكتوراه، نظام LMD ،..........الخ)</t>
  </si>
  <si>
    <t>Domaines</t>
  </si>
  <si>
    <t>Physique et Astronomie</t>
  </si>
  <si>
    <t>Sciences de la Terre et des Planètes</t>
  </si>
  <si>
    <t>Sciences de l'Environnement</t>
  </si>
  <si>
    <t>Sciences des Matériaux</t>
  </si>
  <si>
    <t>Energie</t>
  </si>
  <si>
    <t>Ingénierie</t>
  </si>
  <si>
    <t>Dentisterie</t>
  </si>
  <si>
    <t>Professions de la Santé</t>
  </si>
  <si>
    <t>Médecine</t>
  </si>
  <si>
    <t>Profession d'Infirmier</t>
  </si>
  <si>
    <t>Sciences Vétérinaires</t>
  </si>
  <si>
    <t>Sciences Sociales</t>
  </si>
  <si>
    <t>Economie, Econométrie et Finances</t>
  </si>
  <si>
    <t>Commerce, Gestion et Comptabilité</t>
  </si>
  <si>
    <t>Sciences de la Décision</t>
  </si>
  <si>
    <t>D20</t>
  </si>
  <si>
    <t>Psychologies</t>
  </si>
  <si>
    <t>D21</t>
  </si>
  <si>
    <t>Arts et Sciences Humaines</t>
  </si>
  <si>
    <t>D22</t>
  </si>
  <si>
    <t>Agronomie et Biologie</t>
  </si>
  <si>
    <t>D23</t>
  </si>
  <si>
    <t>Biochimie, Génétique et biologie moléculaire</t>
  </si>
  <si>
    <t>D24</t>
  </si>
  <si>
    <t>Immunologie et Microbiologie</t>
  </si>
  <si>
    <t>D25</t>
  </si>
  <si>
    <t>Neurologie</t>
  </si>
  <si>
    <t>D26</t>
  </si>
  <si>
    <t>Pharmacologie, Toxicologie et Pharmaceutique</t>
  </si>
  <si>
    <t>D27</t>
  </si>
  <si>
    <t>تحقيق أو دراسة مخطوط</t>
  </si>
  <si>
    <t>مرجع بيداغوجي مطبوع</t>
  </si>
  <si>
    <t>فصل من مرجع بيداغوجي مطبوع</t>
  </si>
  <si>
    <t>Total de la production scientifique</t>
  </si>
  <si>
    <t>استثنائي: المؤتمر العالمي مع الأعمال المنشورة</t>
  </si>
  <si>
    <t>محاضرة متنقلة (قارتين) مع الأعمال المنشورة ضمن WOS</t>
  </si>
  <si>
    <t>محاضرة متنقلة مع الأعمال المنشورة (قارتان)</t>
  </si>
  <si>
    <t>محاضرة متنقلة قارية مع الأعمال المنشورة ضمن WOS</t>
  </si>
  <si>
    <t>محاضرة متنقلة قارية مع الأعمال المنشورة</t>
  </si>
  <si>
    <t>محاضرة دولية مع الأعمال المنشورة</t>
  </si>
  <si>
    <t xml:space="preserve"> محاضرة وطنية مع الأعمال المنشورة</t>
  </si>
  <si>
    <t>مداخلة ضمن محاضرة متنقلة مع الأعمال المنشورة (قارتين)</t>
  </si>
  <si>
    <t>مداخلة ضمن محاضرة دولية مع الأعمال المنشورة</t>
  </si>
  <si>
    <t>مداخلة ضمن محاضرة وطنية مع الأعمال المنشورة</t>
  </si>
  <si>
    <t>مداخلة ضمن محاضرة متنقلة مع الأعمال المنشورة WOS</t>
  </si>
  <si>
    <t>مداخلة ضمن محاضرة مع الأعمال المنشورة ضمن WOS</t>
  </si>
  <si>
    <t>Projets de Recherche Spécifique: Recherche Appliquée</t>
  </si>
  <si>
    <t>مشاريع البحث الخاص: بحث تطبيقى</t>
  </si>
  <si>
    <t>مشاريع البحث الخاص: تطوير</t>
  </si>
  <si>
    <t>Internationale indexée</t>
  </si>
  <si>
    <t>Internationale</t>
  </si>
  <si>
    <t>Nationale</t>
  </si>
  <si>
    <t>18 pts/نقطة</t>
  </si>
  <si>
    <t>دولي مصنف</t>
  </si>
  <si>
    <t>عنوان الدرس المقدّم</t>
  </si>
  <si>
    <t>مؤسسة</t>
  </si>
  <si>
    <t>Comité CS/CO</t>
  </si>
  <si>
    <t>مشاريع البحث الخاص؛ البحث التكويني (مشروع الأطروحة، ما بعد التدرج، ...)</t>
  </si>
  <si>
    <t>مؤتمر وطني أو لقاء منتظم</t>
  </si>
  <si>
    <t>Date de soutenance</t>
  </si>
  <si>
    <t>تاريخ المناقشة</t>
  </si>
  <si>
    <t>مكان المناقشة</t>
  </si>
  <si>
    <t>Lieu de soutenance</t>
  </si>
  <si>
    <t># Pub. Wos</t>
  </si>
  <si>
    <t># pub. Cat B</t>
  </si>
  <si>
    <t>عدد إصدار صنف WOS</t>
  </si>
  <si>
    <t>عدد إصدارصنف B</t>
  </si>
  <si>
    <t>عنوان</t>
  </si>
  <si>
    <t>d) Projets et programmes de recherche en cours</t>
  </si>
  <si>
    <t>e) Président ou membre du CS et/ou du CO d’une conférence ou d’un workshop</t>
  </si>
  <si>
    <t>مترشح (اسم ، لقب)</t>
  </si>
  <si>
    <t>د) مشاريع وبرامج البحث الحالية</t>
  </si>
  <si>
    <t>ﻫ) رئيس أو عضو اللجنة العلمية و/أو لجنة تنظيم محاضرة أو ورشة عمل</t>
  </si>
  <si>
    <t>استثنائي : تنظيم قوافل علمية مع شخصيات عالمية بارزة</t>
  </si>
  <si>
    <t>WOS "عدد خاص"</t>
  </si>
  <si>
    <t>Etablissement  de Global</t>
  </si>
  <si>
    <t>*** Universités ***</t>
  </si>
  <si>
    <t>U. Alger-2-</t>
  </si>
  <si>
    <t>U. Alger-3-</t>
  </si>
  <si>
    <t>U. Formation Continue</t>
  </si>
  <si>
    <t>*** Ecoles Nationales Supérieures ***</t>
  </si>
  <si>
    <t>ENS-TP ex ENTP</t>
  </si>
  <si>
    <t>ENP Harrach</t>
  </si>
  <si>
    <t>ENS-Agro. ex INA</t>
  </si>
  <si>
    <t>ENS-SCF ex ESC</t>
  </si>
  <si>
    <t>ENS-SEA ex INPS</t>
  </si>
  <si>
    <t>ENS-Archit. ex EPAU</t>
  </si>
  <si>
    <t>ENS-Vétérinaires</t>
  </si>
  <si>
    <t>ENS-H Blida</t>
  </si>
  <si>
    <t>ESI ex-INI</t>
  </si>
  <si>
    <t>EHEC</t>
  </si>
  <si>
    <t>ENP Oran ex Enset</t>
  </si>
  <si>
    <t>ENS-Management</t>
  </si>
  <si>
    <t>ENSSMAL</t>
  </si>
  <si>
    <t>ENST</t>
  </si>
  <si>
    <t>ENS-JSI</t>
  </si>
  <si>
    <t>ENSSP</t>
  </si>
  <si>
    <t>ENS-Mine &amp; Métallugie</t>
  </si>
  <si>
    <t>ENP Constantine</t>
  </si>
  <si>
    <t>ENS-Biotechnologie</t>
  </si>
  <si>
    <t>*** Ecoles Normales Supérieures ***</t>
  </si>
  <si>
    <t>Ens Kouba</t>
  </si>
  <si>
    <t>Ens Constantine</t>
  </si>
  <si>
    <t>Ens Bouzaréah</t>
  </si>
  <si>
    <t>Ens Laghouat</t>
  </si>
  <si>
    <t>Ens Skikda</t>
  </si>
  <si>
    <t>Ens Mostaganem</t>
  </si>
  <si>
    <t>*** Ecoles Préparatoires ***</t>
  </si>
  <si>
    <t>EPSc.N&amp;V Alger</t>
  </si>
  <si>
    <t>EPST Alger</t>
  </si>
  <si>
    <t>EPSE Alger</t>
  </si>
  <si>
    <t>EPST Annaba</t>
  </si>
  <si>
    <t>EPST Oran</t>
  </si>
  <si>
    <t>EPST Tlemcen</t>
  </si>
  <si>
    <t>EPSE Annaba</t>
  </si>
  <si>
    <t>EPSE Constantine</t>
  </si>
  <si>
    <t>EPSE Oran</t>
  </si>
  <si>
    <t>EPSE Tlemcen</t>
  </si>
  <si>
    <t>*** Centres Universitaires ***</t>
  </si>
  <si>
    <t>CU. Tamanrasset</t>
  </si>
  <si>
    <t>CU. Ain Temouchent</t>
  </si>
  <si>
    <t>CU. Mila</t>
  </si>
  <si>
    <t>CU. Rélizane</t>
  </si>
  <si>
    <t>CU. Tissemsilt</t>
  </si>
  <si>
    <t>CU. Naâma</t>
  </si>
  <si>
    <t>CU. El Bayadh</t>
  </si>
  <si>
    <t>CU. Tindouf</t>
  </si>
  <si>
    <t>CU. Tipasa</t>
  </si>
  <si>
    <t>CU. Illizi</t>
  </si>
  <si>
    <t>*** Centres de recherche MESRS ***</t>
  </si>
  <si>
    <t>CERIST</t>
  </si>
  <si>
    <t>CREAD</t>
  </si>
  <si>
    <t>CDER</t>
  </si>
  <si>
    <t>CDTA</t>
  </si>
  <si>
    <t>CRSTDLA</t>
  </si>
  <si>
    <t>CRSTRA</t>
  </si>
  <si>
    <t>CRASC</t>
  </si>
  <si>
    <t>CRAPC</t>
  </si>
  <si>
    <t>CSC</t>
  </si>
  <si>
    <t>CRB. Constantine</t>
  </si>
  <si>
    <t>CRTSE</t>
  </si>
  <si>
    <t>*** Centres de recherche HORS MESRS ***</t>
  </si>
  <si>
    <t>CETIM</t>
  </si>
  <si>
    <t>CREM</t>
  </si>
  <si>
    <t>CRAAG</t>
  </si>
  <si>
    <t>CRNA</t>
  </si>
  <si>
    <t>CRNB</t>
  </si>
  <si>
    <t>CRND</t>
  </si>
  <si>
    <t>CRNT</t>
  </si>
  <si>
    <t>CNERIB</t>
  </si>
  <si>
    <t>CENAP</t>
  </si>
  <si>
    <t>CGS</t>
  </si>
  <si>
    <t>CNRA</t>
  </si>
  <si>
    <t xml:space="preserve">CNRPAH </t>
  </si>
  <si>
    <t>CNRDPA</t>
  </si>
  <si>
    <t>CNTS</t>
  </si>
  <si>
    <t>CNERMN54</t>
  </si>
  <si>
    <t>INFS/STS DelyBrahim</t>
  </si>
  <si>
    <t>IS Maritime Bousmail</t>
  </si>
  <si>
    <t>INPTIC</t>
  </si>
  <si>
    <t>INRF</t>
  </si>
  <si>
    <t>INRAA</t>
  </si>
  <si>
    <t>INRE</t>
  </si>
  <si>
    <t>INTTIC Oran ex-ITO</t>
  </si>
  <si>
    <t>Institut Pasteur</t>
  </si>
  <si>
    <t>*** Agences de Recherche ***</t>
  </si>
  <si>
    <t>ATRSS</t>
  </si>
  <si>
    <t>ATRST</t>
  </si>
  <si>
    <t>ANVREDET</t>
  </si>
  <si>
    <t>ATRSNV</t>
  </si>
  <si>
    <t>ATRSSH</t>
  </si>
  <si>
    <t>ATBSA</t>
  </si>
  <si>
    <t>U. Oran-1-</t>
  </si>
  <si>
    <t>U. Oran-2-</t>
  </si>
  <si>
    <t>U. Batna-1-</t>
  </si>
  <si>
    <t>ESI Sidi Bel Abbès</t>
  </si>
  <si>
    <t>Ens sétif</t>
  </si>
  <si>
    <t>Ens Bou Saâda</t>
  </si>
  <si>
    <t>Ens Ouargla</t>
  </si>
  <si>
    <t>Ens Béchar</t>
  </si>
  <si>
    <t>Ens Oran</t>
  </si>
  <si>
    <t>1. Ecole préparatoire en sciences économiques, commerciales et sciences de gestion à Alger</t>
  </si>
  <si>
    <t>2. Ecole préparatoire en sciences de la nature et de la vie à Alger</t>
  </si>
  <si>
    <t>3. Ecole préparatoire en sciences et techniques à Alger</t>
  </si>
  <si>
    <t>1. Ecole préparatoire en sciences et techniques à Annaba</t>
  </si>
  <si>
    <r>
      <t>2.</t>
    </r>
    <r>
      <rPr>
        <sz val="9"/>
        <color rgb="FF000000"/>
        <rFont val="Arial"/>
        <family val="2"/>
      </rPr>
      <t> Ecole préparatoire en sciences économiques, commerciales et sciences de gestion à Constantine</t>
    </r>
  </si>
  <si>
    <t>3. Ecole préparatoire en sciences économiques, commerciales et sciences de gestion à Annaba</t>
  </si>
  <si>
    <t> Ecole préparatoire en sciences et techniques à Tlemcen</t>
  </si>
  <si>
    <t>2. Ecole préparatoire en sciences économiques, commerciales et sciences de gestion à Oran</t>
  </si>
  <si>
    <t>3. Ecole préparatoire en sciences économiques, commerciales et sciences de gestion à Tlemcen</t>
  </si>
  <si>
    <t>4. Ecole préparatoire en sciences et techniques à Oran</t>
  </si>
  <si>
    <t>5. Ecole Préparatoire en sciences de la nature et de la vie de Mostaganem</t>
  </si>
  <si>
    <r>
      <t>6.</t>
    </r>
    <r>
      <rPr>
        <sz val="9"/>
        <color rgb="FF000000"/>
        <rFont val="Arial"/>
        <family val="2"/>
      </rPr>
      <t>  Ecole Préparatoire en sciences de la nature et de la vie d'Oran</t>
    </r>
  </si>
  <si>
    <t>EPSc.N&amp;V Mostaganem</t>
  </si>
  <si>
    <t>EPSc.N&amp;V Oran</t>
  </si>
  <si>
    <t>1. Centre universitaire Amin Eloukkal El Hadj Moussa Ag Akhamouk de Tamanrasset</t>
  </si>
  <si>
    <t>2. Centre universitaire Morsli Abdellah de Tipaza</t>
  </si>
  <si>
    <t>3. Centre Universitaire d'Illizi</t>
  </si>
  <si>
    <t>1. Centre Universitaire de Tissemsilt</t>
  </si>
  <si>
    <t>2. Centre Universitaire Belhadj Bouchaib de Aïn Témouchent</t>
  </si>
  <si>
    <t>3. Centre universitaire Ahmed Zabana de Rélizane</t>
  </si>
  <si>
    <t>4. Centre universitaire Salhi Ahmed dit Ali de Naama</t>
  </si>
  <si>
    <t>5. Centre universitaire  Nour Elbachir d'El Bayadh</t>
  </si>
  <si>
    <t>1.  Centre Universitaire Abdelhafid Boussouf de Mila</t>
  </si>
  <si>
    <t>6. Centre universitaire de Tindouf</t>
  </si>
  <si>
    <t>7. Centre universitaire de Maghnia</t>
  </si>
  <si>
    <t>CU. Maghnia</t>
  </si>
  <si>
    <t>***Autres renseigner ds l'observation***</t>
  </si>
  <si>
    <t>U. Batna-2-</t>
  </si>
  <si>
    <t>Nom de la revue</t>
  </si>
  <si>
    <t>Année</t>
  </si>
  <si>
    <t>Publication dans la catégorie (à l’international)</t>
  </si>
  <si>
    <t>اسم المجلة</t>
  </si>
  <si>
    <t>السنة</t>
  </si>
  <si>
    <t>Val G Domaine</t>
  </si>
  <si>
    <t xml:space="preserve">ordre G D </t>
  </si>
  <si>
    <t>ISSN/ISBN</t>
  </si>
  <si>
    <t xml:space="preserve">  3. Rayonnement, visibilité et attractivité académique </t>
  </si>
  <si>
    <t>مجموع</t>
  </si>
  <si>
    <t>حدّد المقال (عنوان؛رقم وصفحات)</t>
  </si>
  <si>
    <t>M</t>
  </si>
  <si>
    <t>Nbre M</t>
  </si>
  <si>
    <t xml:space="preserve">    التصنيف الموضوعاتي للفرقة </t>
  </si>
  <si>
    <t xml:space="preserve"> 2. Production scientifique</t>
  </si>
  <si>
    <t xml:space="preserve"> 3. Rayonnement, visibilité et attractivité académique</t>
  </si>
  <si>
    <t xml:space="preserve"> 5. Visibilité sur le web</t>
  </si>
  <si>
    <t>3. الإشعاع، المقروئية والاستقطاب الأكاديمي</t>
  </si>
  <si>
    <t>4. التلاؤم والتفاعل مع المحيط الاقتصادي والثقافي والاجتماعي</t>
  </si>
  <si>
    <t>5. الوضوح على شبكة الانترنت</t>
  </si>
  <si>
    <t xml:space="preserve"> </t>
  </si>
  <si>
    <t>Annee</t>
  </si>
  <si>
    <t>2011</t>
  </si>
  <si>
    <t>2012</t>
  </si>
  <si>
    <t>2013</t>
  </si>
  <si>
    <t>2014</t>
  </si>
  <si>
    <t>2015</t>
  </si>
  <si>
    <t>Communication à une Conférence internationale avec actes dans le WOS</t>
  </si>
  <si>
    <t>f) Mémoires ou thèses dirigés et/ou soutenus</t>
  </si>
  <si>
    <t>Licence</t>
  </si>
  <si>
    <t>Mastérant</t>
  </si>
  <si>
    <t xml:space="preserve">    Description scientifique du programme de recherche de l’équipe (100 - 300 mots)</t>
  </si>
  <si>
    <t>Statut</t>
  </si>
  <si>
    <t>Membre Temporaire</t>
  </si>
  <si>
    <t>Membre Permanant de l'établissement</t>
  </si>
  <si>
    <t>Membre Permanant Hors Etablissement</t>
  </si>
  <si>
    <t>P. Et.</t>
  </si>
  <si>
    <t>P. H.E.</t>
  </si>
  <si>
    <t>Temp.</t>
  </si>
  <si>
    <t>Identifiant WOS</t>
  </si>
  <si>
    <t>Identifiant SCOPUS</t>
  </si>
  <si>
    <t>Identifiant ORCID</t>
  </si>
  <si>
    <t>Global</t>
  </si>
  <si>
    <t>Habilitation</t>
  </si>
  <si>
    <t>سنة نيل الشهادة</t>
  </si>
  <si>
    <t>5 der. an.</t>
  </si>
  <si>
    <t>Aff.</t>
  </si>
  <si>
    <t>7 pts/نقطة</t>
  </si>
  <si>
    <t>درس ملقى في الجزائر</t>
  </si>
  <si>
    <t>درس ملقى في الخارج</t>
  </si>
  <si>
    <t>عنوان بحث الماجستير</t>
  </si>
  <si>
    <t>عنوان بحث الدكتوراه</t>
  </si>
  <si>
    <t>Intitulé du titre de doctorat</t>
  </si>
  <si>
    <t>Intitulé du titre de  magister</t>
  </si>
  <si>
    <t>رقم تسجيل المذكرة</t>
  </si>
  <si>
    <t>رقم تسجيل</t>
  </si>
  <si>
    <t>Date debut  du projet</t>
  </si>
  <si>
    <t>²</t>
  </si>
  <si>
    <t>سنة نيل الرتبة</t>
  </si>
  <si>
    <t>Prénom (s)</t>
  </si>
  <si>
    <t>الفترة(من - إلي)</t>
  </si>
  <si>
    <t>Période (Début_Fin)</t>
  </si>
  <si>
    <t># Citations</t>
  </si>
  <si>
    <t>Remarques et observations</t>
  </si>
  <si>
    <t>MRA</t>
  </si>
  <si>
    <t>MRB</t>
  </si>
  <si>
    <t>AR, Doc.</t>
  </si>
  <si>
    <t>AR</t>
  </si>
  <si>
    <t>Membres Associés socio-économiques</t>
  </si>
  <si>
    <t>Membres Associés Académiques</t>
  </si>
  <si>
    <t>Ass. Acad.</t>
  </si>
  <si>
    <t>Ass. Socio.</t>
  </si>
  <si>
    <t xml:space="preserve">Nom &amp; Prénom (par grade) </t>
  </si>
  <si>
    <t>البريد الالكتروني المهني</t>
  </si>
  <si>
    <t>البريد الالكتروني الشخصي</t>
  </si>
  <si>
    <t>رقم التسجيل</t>
  </si>
  <si>
    <t>N° d'enregistrement</t>
  </si>
  <si>
    <t># Aff.</t>
  </si>
  <si>
    <t>ISSN / e-ISSN</t>
  </si>
  <si>
    <t>Statut Aff.</t>
  </si>
  <si>
    <t xml:space="preserve">عنوان المجلة أو الكتاب </t>
  </si>
  <si>
    <t>Titre de la revue ou du livre</t>
  </si>
  <si>
    <t>اسم الملتقى</t>
  </si>
  <si>
    <t>Titre de la présentation</t>
  </si>
  <si>
    <t>Nom de l'école thématique</t>
  </si>
  <si>
    <t>إسم المدرسة الموضوعاتية</t>
  </si>
  <si>
    <t>Etablissement (structure d'accueil)</t>
  </si>
  <si>
    <t>ج) المشاركة بصفة متدخل في المدارس الموضوعاتية للبحث / إلقاء دروس خارج المؤسسة</t>
  </si>
  <si>
    <t>مؤسسة (الهيئة المستقبلة)</t>
  </si>
  <si>
    <t>Nom et Prénom du membre de l'équipe</t>
  </si>
  <si>
    <t>اللقب و الاسم لعضو الفرقة</t>
  </si>
  <si>
    <t>اللجنة العلمية / التنظيمية</t>
  </si>
  <si>
    <t>ISSN de(s) revus(s)</t>
  </si>
  <si>
    <t>Exceptionnel à l’international</t>
  </si>
  <si>
    <t>National exceptionnel</t>
  </si>
  <si>
    <t>وطني استثنائي</t>
  </si>
  <si>
    <t>60 pts/نقطة</t>
  </si>
  <si>
    <t>Nom et prénom du membre de l'équipe</t>
  </si>
  <si>
    <t>اللقب والاسم لعضو الفرقة</t>
  </si>
  <si>
    <t>Statut_Aff</t>
  </si>
  <si>
    <t>Labo + université</t>
  </si>
  <si>
    <t>الهاتف النقال</t>
  </si>
  <si>
    <t>الهاتف الثابت</t>
  </si>
  <si>
    <t>Téléphone Fixe</t>
  </si>
  <si>
    <t>Téléphone Portable</t>
  </si>
  <si>
    <t>رقم التعريف "WOS"</t>
  </si>
  <si>
    <t>رقم التعريف "SCOPUS"</t>
  </si>
  <si>
    <t>رقم التعريف "ORCID"</t>
  </si>
  <si>
    <t>Membre de l'équipe du jury</t>
  </si>
  <si>
    <t>عضو في فرقة التحكيم</t>
  </si>
  <si>
    <t>Type de l'activité</t>
  </si>
  <si>
    <t>c) Post graduation spécialisée</t>
  </si>
  <si>
    <t>An. Obt. D.</t>
  </si>
  <si>
    <t>An. Obt. G.</t>
  </si>
  <si>
    <t xml:space="preserve">   Etablissement de rattachement</t>
  </si>
  <si>
    <t xml:space="preserve">   Intitulé du Laboratoire </t>
  </si>
  <si>
    <t xml:space="preserve">   Acronyme du Laboratoire</t>
  </si>
  <si>
    <t xml:space="preserve">   Nom et Prénom du Directeur</t>
  </si>
  <si>
    <t xml:space="preserve">   Intitulé de l'équipe</t>
  </si>
  <si>
    <t xml:space="preserve">   Acronyme de l'équipe</t>
  </si>
  <si>
    <t xml:space="preserve">   Nom et  prénom du chef d'équipe</t>
  </si>
  <si>
    <t xml:space="preserve">   مؤسسة الالحاق</t>
  </si>
  <si>
    <t xml:space="preserve">   اسم المخبر</t>
  </si>
  <si>
    <t xml:space="preserve">   العنوان الالكتروني للمخبر</t>
  </si>
  <si>
    <t xml:space="preserve">   لقب و اسم المدير</t>
  </si>
  <si>
    <t xml:space="preserve">   اسم الفرقة </t>
  </si>
  <si>
    <t xml:space="preserve">   العنوان الالكتروني (إجباري)</t>
  </si>
  <si>
    <t xml:space="preserve">   لقب و اسم مدير الفرقة </t>
  </si>
  <si>
    <t xml:space="preserve">    Travaux en cours (&gt; 100 mots)</t>
  </si>
  <si>
    <t>Conférence internationale avec actes dans le WOS</t>
  </si>
  <si>
    <t>محاضرة دولية مع الأعمال المنشورة ضمن WOS</t>
  </si>
  <si>
    <t>Formations</t>
  </si>
  <si>
    <t>Encadrements / Soutenances</t>
  </si>
  <si>
    <t>c) Post graduation spécialisé</t>
  </si>
  <si>
    <t>ج) الدراسات المتخصصّه في ما بعد التدرج</t>
  </si>
  <si>
    <t>التكوين</t>
  </si>
  <si>
    <t>Identification du ou des partenaire(s)</t>
  </si>
  <si>
    <t>Intitulée de la formation</t>
  </si>
  <si>
    <t>Structue d'accueil</t>
  </si>
  <si>
    <t>Intitulé du cours dispensé</t>
  </si>
  <si>
    <t>Période (Début, Fin)</t>
  </si>
  <si>
    <t># d’heures/semaine</t>
  </si>
  <si>
    <t>Indice h Google Scholar Citation</t>
  </si>
  <si>
    <t>Grade de la recherche</t>
  </si>
  <si>
    <t xml:space="preserve">    التعريف بالمخبر</t>
  </si>
  <si>
    <t xml:space="preserve">    Identification du Laboratoire</t>
  </si>
  <si>
    <t xml:space="preserve">    Adéquation entre le programme initial de l’équipe et sa réalisation (50 - 100 mots)</t>
  </si>
  <si>
    <t>Logo du laboratoire</t>
  </si>
  <si>
    <t>Logo de l'équipe</t>
  </si>
  <si>
    <t>اسم التكوين</t>
  </si>
  <si>
    <t>اسم الدرس المقدّم</t>
  </si>
  <si>
    <t>تعريف الشركاء</t>
  </si>
  <si>
    <t>مؤسسة الإستقبال</t>
  </si>
  <si>
    <t># ساعات/أسبوع</t>
  </si>
  <si>
    <t>رئيس / عضو</t>
  </si>
  <si>
    <t>الصفة رئيس / عضو</t>
  </si>
  <si>
    <t>Préciser l’article (Titre, numéro et pages)</t>
  </si>
  <si>
    <t>Univ. &amp; Labo.</t>
  </si>
  <si>
    <t>Univ.</t>
  </si>
  <si>
    <t>الفترة (من - إلي)</t>
  </si>
  <si>
    <t>Intitulé du mémoire</t>
  </si>
  <si>
    <t>عنوان بحث المذكٍّرة</t>
  </si>
  <si>
    <t>Membre intervenant de l'équipe</t>
  </si>
  <si>
    <t xml:space="preserve">متدخل عضو في الفرقة </t>
  </si>
  <si>
    <t>Rapporteur du mémoire</t>
  </si>
  <si>
    <t>كاتب المذكٍّرة</t>
  </si>
  <si>
    <t>Intitulé du titre de master</t>
  </si>
  <si>
    <t>عنوان بحث الماستر</t>
  </si>
  <si>
    <t>Directeur de thèse</t>
  </si>
  <si>
    <t>مشرف الأطروحة</t>
  </si>
  <si>
    <t>Nom &amp; Prénom du doctorant</t>
  </si>
  <si>
    <t>لقب و اسم الطالب في الدكتوراه</t>
  </si>
  <si>
    <t>Nom &amp; Prénom du candidat</t>
  </si>
  <si>
    <t>لقب واسم المرشح</t>
  </si>
  <si>
    <t>جدول المحصّلة 2</t>
  </si>
  <si>
    <t>جدول المحصّلة 3</t>
  </si>
  <si>
    <t>جدول المحصّلة 1</t>
  </si>
  <si>
    <t>Publications dans la catégorie exceptionnelle</t>
  </si>
  <si>
    <t>DR</t>
  </si>
  <si>
    <t>Directeur de Recherche</t>
  </si>
  <si>
    <t>Maitre de Recherche A</t>
  </si>
  <si>
    <t>Maitre de Recherche B</t>
  </si>
  <si>
    <t>Attaché de Recherche</t>
  </si>
  <si>
    <t>Attaché de Recherche Doctorant</t>
  </si>
  <si>
    <t>CR</t>
  </si>
  <si>
    <t>Chargé de Recherche</t>
  </si>
  <si>
    <t xml:space="preserve">   </t>
  </si>
  <si>
    <t xml:space="preserve">    </t>
  </si>
  <si>
    <t xml:space="preserve">    هل توجد مجموعة أو مجموعات عمل دورية. حدّد لكل مجموعة (الاسم، المسؤول، التردد، المكان مع القاعة)</t>
  </si>
  <si>
    <t>حصيلة RG</t>
  </si>
  <si>
    <t>Score RG(Research Gate)</t>
  </si>
  <si>
    <t xml:space="preserve">    Y a-t-il un ou des groupes de travail périodiques. Préciser pour chaque groupe (intitulé, responsable(s), fréquence, lieu, salle)</t>
  </si>
  <si>
    <t>Nom de l’événement ou de la présentation du Scientifique</t>
  </si>
  <si>
    <t>اسم الحدث أوالمحاضرة العلمية</t>
  </si>
  <si>
    <t>أ) تنظيم قوافل علمية ومعارض ونشاطات أخرى بهدف نشر العلوم والتكنولوجيا و نشر الثقافة العلمية</t>
  </si>
  <si>
    <t>Organisation de cycles de conférences grand public, de salon ou de journées d’innovation ou de vulgarisation</t>
  </si>
  <si>
    <t>تنظيم سلسلة محاضرات للجمهور العريض، معارض أو أيام الابتكار أو التعميم</t>
  </si>
  <si>
    <t>Description  succinte de l’événement</t>
  </si>
  <si>
    <t>وصف وجيز للحدث</t>
  </si>
  <si>
    <t>التلاؤم والتفاعل مع المحيط الاقتصادي والثقافي والاجتماعي</t>
  </si>
  <si>
    <t xml:space="preserve">a) Organisation de périples scientifiques, de salons ou autres activités pour la diffusion de la 
      science et de la technologie et de la diffusion de la culture scientifique                                  </t>
  </si>
  <si>
    <t xml:space="preserve"> أ) تنظيم قوافل علمية ومعارض ونشاطات أخرى بهدف نشر العلوم والتكنولوجيا و نشر الثقافة العلمية</t>
  </si>
  <si>
    <t xml:space="preserve">a) Organisation de périples scientifiques, de salons ou autres  activités pour la diffusion de
     la science et de la technologie et la diffusion de la culture scientifique 
</t>
  </si>
  <si>
    <r>
      <rPr>
        <b/>
        <sz val="18"/>
        <rFont val="Cambria"/>
        <family val="1"/>
        <scheme val="major"/>
      </rPr>
      <t>أ)</t>
    </r>
    <r>
      <rPr>
        <sz val="18"/>
        <rFont val="Cambria"/>
        <family val="1"/>
        <scheme val="major"/>
      </rPr>
      <t xml:space="preserve"> حصة علنية أو أعمال موجهة في محاضرة علمية أو درس في ورشة عمل</t>
    </r>
  </si>
  <si>
    <r>
      <t xml:space="preserve">  </t>
    </r>
    <r>
      <rPr>
        <b/>
        <sz val="18"/>
        <color theme="1"/>
        <rFont val="Cambria"/>
        <family val="1"/>
        <scheme val="major"/>
      </rPr>
      <t>b)</t>
    </r>
    <r>
      <rPr>
        <sz val="18"/>
        <color theme="1"/>
        <rFont val="Cambria"/>
        <family val="1"/>
        <scheme val="major"/>
      </rPr>
      <t xml:space="preserve"> Communication à une conférence scientifique</t>
    </r>
  </si>
  <si>
    <r>
      <rPr>
        <b/>
        <sz val="18"/>
        <rFont val="Cambria"/>
        <family val="1"/>
        <scheme val="major"/>
      </rPr>
      <t>ب)</t>
    </r>
    <r>
      <rPr>
        <sz val="18"/>
        <rFont val="Cambria"/>
        <family val="1"/>
        <scheme val="major"/>
      </rPr>
      <t xml:space="preserve"> مداخلة ضمن محاضرة علمية</t>
    </r>
  </si>
  <si>
    <r>
      <rPr>
        <b/>
        <sz val="18"/>
        <rFont val="Cambria"/>
        <family val="1"/>
        <scheme val="major"/>
      </rPr>
      <t>ج)</t>
    </r>
    <r>
      <rPr>
        <sz val="18"/>
        <rFont val="Cambria"/>
        <family val="1"/>
        <scheme val="major"/>
      </rPr>
      <t xml:space="preserve"> المشاركة في المدارس الموضوعاتية للبحث</t>
    </r>
  </si>
  <si>
    <r>
      <t xml:space="preserve">  </t>
    </r>
    <r>
      <rPr>
        <b/>
        <sz val="18"/>
        <color theme="1"/>
        <rFont val="Cambria"/>
        <family val="1"/>
        <scheme val="major"/>
      </rPr>
      <t>d)</t>
    </r>
    <r>
      <rPr>
        <sz val="18"/>
        <color theme="1"/>
        <rFont val="Cambria"/>
        <family val="1"/>
        <scheme val="major"/>
      </rPr>
      <t xml:space="preserve"> Projets et programmes de recherche en cours</t>
    </r>
  </si>
  <si>
    <r>
      <rPr>
        <b/>
        <sz val="18"/>
        <rFont val="Cambria"/>
        <family val="1"/>
        <scheme val="major"/>
      </rPr>
      <t>د)</t>
    </r>
    <r>
      <rPr>
        <sz val="18"/>
        <rFont val="Cambria"/>
        <family val="1"/>
        <scheme val="major"/>
      </rPr>
      <t xml:space="preserve"> مشاريع وبرامج البحث الحالية</t>
    </r>
  </si>
  <si>
    <r>
      <t xml:space="preserve">  </t>
    </r>
    <r>
      <rPr>
        <b/>
        <sz val="18"/>
        <color theme="1"/>
        <rFont val="Cambria"/>
        <family val="1"/>
        <scheme val="major"/>
      </rPr>
      <t>e)</t>
    </r>
    <r>
      <rPr>
        <sz val="18"/>
        <color theme="1"/>
        <rFont val="Cambria"/>
        <family val="1"/>
        <scheme val="major"/>
      </rPr>
      <t xml:space="preserve"> Président ou membre du CS et/ou du CO d’une conférence ou d’un workshop</t>
    </r>
  </si>
  <si>
    <r>
      <rPr>
        <b/>
        <sz val="18"/>
        <rFont val="Cambria"/>
        <family val="1"/>
        <scheme val="major"/>
      </rPr>
      <t>ﻫ)</t>
    </r>
    <r>
      <rPr>
        <sz val="18"/>
        <rFont val="Cambria"/>
        <family val="1"/>
        <scheme val="major"/>
      </rPr>
      <t xml:space="preserve"> رئيس أو عضو اللجنة العلمية و/أو لجنة تنظيم محاضرة أو ورشة عمل</t>
    </r>
  </si>
  <si>
    <r>
      <rPr>
        <b/>
        <sz val="18"/>
        <rFont val="Cambria"/>
        <family val="1"/>
        <scheme val="major"/>
      </rPr>
      <t>و)</t>
    </r>
    <r>
      <rPr>
        <sz val="18"/>
        <rFont val="Cambria"/>
        <family val="1"/>
        <scheme val="major"/>
      </rPr>
      <t xml:space="preserve"> مذكرات أو أطروحات موجهة وتمت مناقشتها</t>
    </r>
  </si>
  <si>
    <r>
      <t xml:space="preserve">  </t>
    </r>
    <r>
      <rPr>
        <b/>
        <sz val="18"/>
        <color theme="1"/>
        <rFont val="Cambria"/>
        <family val="1"/>
        <scheme val="major"/>
      </rPr>
      <t>g)</t>
    </r>
    <r>
      <rPr>
        <sz val="18"/>
        <color theme="1"/>
        <rFont val="Cambria"/>
        <family val="1"/>
        <scheme val="major"/>
      </rPr>
      <t xml:space="preserve"> Distinctions et Prix</t>
    </r>
  </si>
  <si>
    <r>
      <rPr>
        <b/>
        <sz val="18"/>
        <rFont val="Cambria"/>
        <family val="1"/>
        <scheme val="major"/>
      </rPr>
      <t>ز)</t>
    </r>
    <r>
      <rPr>
        <sz val="18"/>
        <rFont val="Cambria"/>
        <family val="1"/>
        <scheme val="major"/>
      </rPr>
      <t xml:space="preserve"> الشهادات والجوائز</t>
    </r>
  </si>
  <si>
    <r>
      <t xml:space="preserve"> </t>
    </r>
    <r>
      <rPr>
        <b/>
        <sz val="18"/>
        <color theme="1"/>
        <rFont val="Cambria"/>
        <family val="1"/>
        <scheme val="major"/>
      </rPr>
      <t xml:space="preserve"> h)</t>
    </r>
    <r>
      <rPr>
        <sz val="18"/>
        <color theme="1"/>
        <rFont val="Cambria"/>
        <family val="1"/>
        <scheme val="major"/>
      </rPr>
      <t xml:space="preserve"> Membre de jury de DESM, doctorat ou d’habilitation hors établissement</t>
    </r>
  </si>
  <si>
    <t>Date de sout.</t>
  </si>
  <si>
    <t>Valeur / القيمة</t>
  </si>
  <si>
    <t>En tant que Responsable/Membre</t>
  </si>
  <si>
    <t>a</t>
  </si>
  <si>
    <t>c</t>
  </si>
  <si>
    <t>تاريخ بداية المشروع</t>
  </si>
  <si>
    <t>تاريخ نهاية المشروع</t>
  </si>
  <si>
    <t>مودع / مسجل</t>
  </si>
  <si>
    <t xml:space="preserve"> رئيس / مقرر/ مدعو</t>
  </si>
  <si>
    <r>
      <rPr>
        <b/>
        <sz val="18"/>
        <color theme="1"/>
        <rFont val="Cambria"/>
        <family val="1"/>
        <scheme val="major"/>
      </rPr>
      <t xml:space="preserve">  a)</t>
    </r>
    <r>
      <rPr>
        <sz val="18"/>
        <color theme="1"/>
        <rFont val="Cambria"/>
        <family val="1"/>
        <scheme val="major"/>
      </rPr>
      <t xml:space="preserve"> Publications dans des revues</t>
    </r>
  </si>
  <si>
    <r>
      <rPr>
        <b/>
        <sz val="18"/>
        <color theme="1"/>
        <rFont val="Cambria"/>
        <family val="1"/>
        <scheme val="major"/>
      </rPr>
      <t xml:space="preserve">  b)</t>
    </r>
    <r>
      <rPr>
        <sz val="18"/>
        <color theme="1"/>
        <rFont val="Cambria"/>
        <family val="1"/>
        <scheme val="major"/>
      </rPr>
      <t xml:space="preserve"> Ouvrage</t>
    </r>
  </si>
  <si>
    <r>
      <rPr>
        <b/>
        <sz val="18"/>
        <color theme="1"/>
        <rFont val="Cambria"/>
        <family val="1"/>
        <scheme val="major"/>
      </rPr>
      <t xml:space="preserve">  c)</t>
    </r>
    <r>
      <rPr>
        <sz val="18"/>
        <color theme="1"/>
        <rFont val="Cambria"/>
        <family val="1"/>
        <scheme val="major"/>
      </rPr>
      <t xml:space="preserve"> Editeur ou membre d’un comité éditorial (en cours)</t>
    </r>
  </si>
  <si>
    <r>
      <rPr>
        <b/>
        <sz val="18"/>
        <color theme="1"/>
        <rFont val="Cambria"/>
        <family val="1"/>
        <scheme val="major"/>
      </rPr>
      <t xml:space="preserve">  d)</t>
    </r>
    <r>
      <rPr>
        <sz val="18"/>
        <color theme="1"/>
        <rFont val="Cambria"/>
        <family val="1"/>
        <scheme val="major"/>
      </rPr>
      <t xml:space="preserve"> Brevets d’inventions</t>
    </r>
  </si>
  <si>
    <t>Culture Amazigh</t>
  </si>
  <si>
    <t>Litérature et Langue Amazigh</t>
  </si>
  <si>
    <t>Litérature et langue arabe</t>
  </si>
  <si>
    <t>Chapitre d’ouvrage complet de recherche (éditeurs nationaux)</t>
  </si>
  <si>
    <t>Chapitre d’ouvrage pédagogique édité</t>
  </si>
  <si>
    <t>Chapitre d’ouvrage complet de recherche (éditeurs internationaux)</t>
  </si>
  <si>
    <t>Maitre Assistant A, Doctorant</t>
  </si>
  <si>
    <t>Maitre Assistant B, Doctorant</t>
  </si>
  <si>
    <t>Attaché de Recherche, Doctorant</t>
  </si>
  <si>
    <t>Auteur M</t>
  </si>
  <si>
    <t>Zone masqué</t>
  </si>
  <si>
    <t>1tab1</t>
  </si>
  <si>
    <t>1tab2</t>
  </si>
  <si>
    <t>1tab3</t>
  </si>
  <si>
    <t>1tab4</t>
  </si>
  <si>
    <t>1tab5</t>
  </si>
  <si>
    <t>2tab1</t>
  </si>
  <si>
    <t>2tab2</t>
  </si>
  <si>
    <t>2tab3</t>
  </si>
  <si>
    <t>2tab4</t>
  </si>
  <si>
    <t>3tab1</t>
  </si>
  <si>
    <t>3tab2</t>
  </si>
  <si>
    <t>3tab3</t>
  </si>
  <si>
    <t>3tab4</t>
  </si>
  <si>
    <t>4tab1</t>
  </si>
  <si>
    <t>4tab2</t>
  </si>
  <si>
    <t>4tab3</t>
  </si>
  <si>
    <t>4tab4</t>
  </si>
  <si>
    <t>5tab1</t>
  </si>
  <si>
    <t>5tab2</t>
  </si>
  <si>
    <t>5tab3</t>
  </si>
  <si>
    <t>5tab4</t>
  </si>
  <si>
    <t>6tab1</t>
  </si>
  <si>
    <t>6tab2</t>
  </si>
  <si>
    <t>6tab3</t>
  </si>
  <si>
    <t>6tab4</t>
  </si>
  <si>
    <t>7tab1</t>
  </si>
  <si>
    <t>7tab2</t>
  </si>
  <si>
    <t>7tab3</t>
  </si>
  <si>
    <t>7tab4</t>
  </si>
  <si>
    <t>Auteur M 1</t>
  </si>
  <si>
    <t>Auteur M 2</t>
  </si>
  <si>
    <t>Auteur M 3</t>
  </si>
  <si>
    <t>Auteur M 4</t>
  </si>
  <si>
    <t>Auteur M 5</t>
  </si>
  <si>
    <t>Auteur M 6</t>
  </si>
  <si>
    <t>Auteur M 7</t>
  </si>
  <si>
    <t>Auteur M 8</t>
  </si>
  <si>
    <t>Auteur M 9</t>
  </si>
  <si>
    <t>Auteur M 10</t>
  </si>
  <si>
    <t>Auteur M 11</t>
  </si>
  <si>
    <t>Auteur M 12</t>
  </si>
  <si>
    <t>Auteur M 13</t>
  </si>
  <si>
    <t>Auteur M 14</t>
  </si>
  <si>
    <t>Auteur M 15</t>
  </si>
  <si>
    <t>Auteur M 16</t>
  </si>
  <si>
    <t>Auteur M 17</t>
  </si>
  <si>
    <t>Auteur M 18</t>
  </si>
  <si>
    <t>Auteur M 19</t>
  </si>
  <si>
    <t>Auteur M 20</t>
  </si>
  <si>
    <t>N Membre auteur</t>
  </si>
  <si>
    <t>ligne</t>
  </si>
  <si>
    <t>colonne</t>
  </si>
  <si>
    <t>1tab6</t>
  </si>
  <si>
    <t>1tab7</t>
  </si>
  <si>
    <t>1tab8</t>
  </si>
  <si>
    <t>1tab9</t>
  </si>
  <si>
    <t>1tab10</t>
  </si>
  <si>
    <t>1tab11</t>
  </si>
  <si>
    <t>1tab12</t>
  </si>
  <si>
    <t>1tab13</t>
  </si>
  <si>
    <t>1tab14</t>
  </si>
  <si>
    <t>1tab15</t>
  </si>
  <si>
    <t>1tab16</t>
  </si>
  <si>
    <t>1tab17</t>
  </si>
  <si>
    <t>1tab18</t>
  </si>
  <si>
    <t>1tab19</t>
  </si>
  <si>
    <t>1tab20</t>
  </si>
  <si>
    <t>1tab21</t>
  </si>
  <si>
    <t>1tab22</t>
  </si>
  <si>
    <t>1tab23</t>
  </si>
  <si>
    <t>1tab24</t>
  </si>
  <si>
    <t>1tab25</t>
  </si>
  <si>
    <t>1tab26</t>
  </si>
  <si>
    <t>1tab27</t>
  </si>
  <si>
    <t>1tab28</t>
  </si>
  <si>
    <t>1tab29</t>
  </si>
  <si>
    <t>1tab30</t>
  </si>
  <si>
    <t>1tab31</t>
  </si>
  <si>
    <t>1tab32</t>
  </si>
  <si>
    <t>1tab33</t>
  </si>
  <si>
    <t>1tab34</t>
  </si>
  <si>
    <t>1tab35</t>
  </si>
  <si>
    <t>1tab36</t>
  </si>
  <si>
    <t>1tab37</t>
  </si>
  <si>
    <t>1tab38</t>
  </si>
  <si>
    <t>1tab39</t>
  </si>
  <si>
    <t>1tab40</t>
  </si>
  <si>
    <t>1tab41</t>
  </si>
  <si>
    <t>1tab42</t>
  </si>
  <si>
    <t>1tab43</t>
  </si>
  <si>
    <t>1tab44</t>
  </si>
  <si>
    <t>1tab45</t>
  </si>
  <si>
    <t>1tab46</t>
  </si>
  <si>
    <t>1tab47</t>
  </si>
  <si>
    <t>1tab48</t>
  </si>
  <si>
    <t>1tab49</t>
  </si>
  <si>
    <t>1tab50</t>
  </si>
  <si>
    <t>2tab5</t>
  </si>
  <si>
    <t>2tab6</t>
  </si>
  <si>
    <t>2tab7</t>
  </si>
  <si>
    <t>2tab8</t>
  </si>
  <si>
    <t>2tab9</t>
  </si>
  <si>
    <t>2tab10</t>
  </si>
  <si>
    <t>2tab11</t>
  </si>
  <si>
    <t>2tab12</t>
  </si>
  <si>
    <t>2tab13</t>
  </si>
  <si>
    <t>2tab14</t>
  </si>
  <si>
    <t>2tab15</t>
  </si>
  <si>
    <t>2tab16</t>
  </si>
  <si>
    <t>2tab17</t>
  </si>
  <si>
    <t>2tab18</t>
  </si>
  <si>
    <t>2tab19</t>
  </si>
  <si>
    <t>2tab20</t>
  </si>
  <si>
    <t>2tab21</t>
  </si>
  <si>
    <t>2tab22</t>
  </si>
  <si>
    <t>2tab23</t>
  </si>
  <si>
    <t>2tab24</t>
  </si>
  <si>
    <t>2tab25</t>
  </si>
  <si>
    <t>2tab26</t>
  </si>
  <si>
    <t>2tab27</t>
  </si>
  <si>
    <t>2tab28</t>
  </si>
  <si>
    <t>2tab29</t>
  </si>
  <si>
    <t>2tab30</t>
  </si>
  <si>
    <t>2tab31</t>
  </si>
  <si>
    <t>2tab32</t>
  </si>
  <si>
    <t>2tab33</t>
  </si>
  <si>
    <t>2tab34</t>
  </si>
  <si>
    <t>2tab35</t>
  </si>
  <si>
    <t>2tab36</t>
  </si>
  <si>
    <t>2tab37</t>
  </si>
  <si>
    <t>2tab38</t>
  </si>
  <si>
    <t>2tab39</t>
  </si>
  <si>
    <t>2tab40</t>
  </si>
  <si>
    <t>2tab41</t>
  </si>
  <si>
    <t>2tab42</t>
  </si>
  <si>
    <t>2tab43</t>
  </si>
  <si>
    <t>2tab44</t>
  </si>
  <si>
    <t>2tab45</t>
  </si>
  <si>
    <t>2tab46</t>
  </si>
  <si>
    <t>2tab47</t>
  </si>
  <si>
    <t>2tab48</t>
  </si>
  <si>
    <t>2tab49</t>
  </si>
  <si>
    <t>2tab50</t>
  </si>
  <si>
    <t>3tab5</t>
  </si>
  <si>
    <t>3tab6</t>
  </si>
  <si>
    <t>3tab7</t>
  </si>
  <si>
    <t>3tab8</t>
  </si>
  <si>
    <t>3tab9</t>
  </si>
  <si>
    <t>3tab10</t>
  </si>
  <si>
    <t>3tab11</t>
  </si>
  <si>
    <t>3tab12</t>
  </si>
  <si>
    <t>3tab13</t>
  </si>
  <si>
    <t>3tab14</t>
  </si>
  <si>
    <t>3tab15</t>
  </si>
  <si>
    <t>3tab16</t>
  </si>
  <si>
    <t>3tab17</t>
  </si>
  <si>
    <t>3tab18</t>
  </si>
  <si>
    <t>3tab19</t>
  </si>
  <si>
    <t>3tab20</t>
  </si>
  <si>
    <t>3tab21</t>
  </si>
  <si>
    <t>3tab22</t>
  </si>
  <si>
    <t>3tab23</t>
  </si>
  <si>
    <t>3tab24</t>
  </si>
  <si>
    <t>3tab25</t>
  </si>
  <si>
    <t>3tab26</t>
  </si>
  <si>
    <t>3tab27</t>
  </si>
  <si>
    <t>3tab28</t>
  </si>
  <si>
    <t>3tab29</t>
  </si>
  <si>
    <t>3tab30</t>
  </si>
  <si>
    <t>3tab31</t>
  </si>
  <si>
    <t>3tab32</t>
  </si>
  <si>
    <t>3tab33</t>
  </si>
  <si>
    <t>3tab34</t>
  </si>
  <si>
    <t>3tab35</t>
  </si>
  <si>
    <t>3tab36</t>
  </si>
  <si>
    <t>3tab37</t>
  </si>
  <si>
    <t>3tab38</t>
  </si>
  <si>
    <t>3tab39</t>
  </si>
  <si>
    <t>3tab40</t>
  </si>
  <si>
    <t>3tab41</t>
  </si>
  <si>
    <t>3tab42</t>
  </si>
  <si>
    <t>3tab43</t>
  </si>
  <si>
    <t>3tab44</t>
  </si>
  <si>
    <t>3tab45</t>
  </si>
  <si>
    <t>3tab46</t>
  </si>
  <si>
    <t>3tab47</t>
  </si>
  <si>
    <t>3tab48</t>
  </si>
  <si>
    <t>3tab49</t>
  </si>
  <si>
    <t>3tab50</t>
  </si>
  <si>
    <t>4tab5</t>
  </si>
  <si>
    <t>4tab6</t>
  </si>
  <si>
    <t>4tab7</t>
  </si>
  <si>
    <t>4tab8</t>
  </si>
  <si>
    <t>4tab9</t>
  </si>
  <si>
    <t>4tab10</t>
  </si>
  <si>
    <t>4tab11</t>
  </si>
  <si>
    <t>4tab12</t>
  </si>
  <si>
    <t>4tab13</t>
  </si>
  <si>
    <t>4tab14</t>
  </si>
  <si>
    <t>4tab15</t>
  </si>
  <si>
    <t>4tab16</t>
  </si>
  <si>
    <t>4tab17</t>
  </si>
  <si>
    <t>4tab18</t>
  </si>
  <si>
    <t>4tab19</t>
  </si>
  <si>
    <t>4tab20</t>
  </si>
  <si>
    <t>4tab21</t>
  </si>
  <si>
    <t>4tab22</t>
  </si>
  <si>
    <t>4tab23</t>
  </si>
  <si>
    <t>4tab24</t>
  </si>
  <si>
    <t>4tab25</t>
  </si>
  <si>
    <t>4tab26</t>
  </si>
  <si>
    <t>4tab27</t>
  </si>
  <si>
    <t>4tab28</t>
  </si>
  <si>
    <t>4tab29</t>
  </si>
  <si>
    <t>4tab30</t>
  </si>
  <si>
    <t>4tab31</t>
  </si>
  <si>
    <t>4tab32</t>
  </si>
  <si>
    <t>4tab33</t>
  </si>
  <si>
    <t>4tab34</t>
  </si>
  <si>
    <t>4tab35</t>
  </si>
  <si>
    <t>4tab36</t>
  </si>
  <si>
    <t>4tab37</t>
  </si>
  <si>
    <t>4tab38</t>
  </si>
  <si>
    <t>4tab39</t>
  </si>
  <si>
    <t>4tab40</t>
  </si>
  <si>
    <t>4tab41</t>
  </si>
  <si>
    <t>4tab42</t>
  </si>
  <si>
    <t>4tab43</t>
  </si>
  <si>
    <t>4tab44</t>
  </si>
  <si>
    <t>4tab45</t>
  </si>
  <si>
    <t>4tab46</t>
  </si>
  <si>
    <t>4tab47</t>
  </si>
  <si>
    <t>4tab48</t>
  </si>
  <si>
    <t>4tab49</t>
  </si>
  <si>
    <t>4tab50</t>
  </si>
  <si>
    <t>5tab5</t>
  </si>
  <si>
    <t>5tab6</t>
  </si>
  <si>
    <t>5tab7</t>
  </si>
  <si>
    <t>5tab8</t>
  </si>
  <si>
    <t>5tab9</t>
  </si>
  <si>
    <t>5tab10</t>
  </si>
  <si>
    <t>5tab11</t>
  </si>
  <si>
    <t>5tab12</t>
  </si>
  <si>
    <t>5tab13</t>
  </si>
  <si>
    <t>5tab14</t>
  </si>
  <si>
    <t>5tab15</t>
  </si>
  <si>
    <t>5tab16</t>
  </si>
  <si>
    <t>5tab17</t>
  </si>
  <si>
    <t>5tab18</t>
  </si>
  <si>
    <t>5tab19</t>
  </si>
  <si>
    <t>5tab20</t>
  </si>
  <si>
    <t>5tab21</t>
  </si>
  <si>
    <t>5tab22</t>
  </si>
  <si>
    <t>5tab23</t>
  </si>
  <si>
    <t>5tab24</t>
  </si>
  <si>
    <t>5tab25</t>
  </si>
  <si>
    <t>5tab26</t>
  </si>
  <si>
    <t>5tab27</t>
  </si>
  <si>
    <t>5tab28</t>
  </si>
  <si>
    <t>5tab29</t>
  </si>
  <si>
    <t>5tab30</t>
  </si>
  <si>
    <t>5tab31</t>
  </si>
  <si>
    <t>5tab32</t>
  </si>
  <si>
    <t>5tab33</t>
  </si>
  <si>
    <t>5tab34</t>
  </si>
  <si>
    <t>5tab35</t>
  </si>
  <si>
    <t>5tab36</t>
  </si>
  <si>
    <t>5tab37</t>
  </si>
  <si>
    <t>5tab38</t>
  </si>
  <si>
    <t>5tab39</t>
  </si>
  <si>
    <t>5tab40</t>
  </si>
  <si>
    <t>5tab41</t>
  </si>
  <si>
    <t>5tab42</t>
  </si>
  <si>
    <t>5tab43</t>
  </si>
  <si>
    <t>5tab44</t>
  </si>
  <si>
    <t>5tab45</t>
  </si>
  <si>
    <t>5tab46</t>
  </si>
  <si>
    <t>5tab47</t>
  </si>
  <si>
    <t>5tab48</t>
  </si>
  <si>
    <t>5tab49</t>
  </si>
  <si>
    <t>5tab50</t>
  </si>
  <si>
    <t>6tab5</t>
  </si>
  <si>
    <t>6tab6</t>
  </si>
  <si>
    <t>6tab7</t>
  </si>
  <si>
    <t>6tab8</t>
  </si>
  <si>
    <t>6tab9</t>
  </si>
  <si>
    <t>6tab10</t>
  </si>
  <si>
    <t>6tab11</t>
  </si>
  <si>
    <t>6tab12</t>
  </si>
  <si>
    <t>6tab13</t>
  </si>
  <si>
    <t>6tab14</t>
  </si>
  <si>
    <t>6tab15</t>
  </si>
  <si>
    <t>6tab16</t>
  </si>
  <si>
    <t>6tab17</t>
  </si>
  <si>
    <t>6tab18</t>
  </si>
  <si>
    <t>6tab19</t>
  </si>
  <si>
    <t>6tab20</t>
  </si>
  <si>
    <t>6tab21</t>
  </si>
  <si>
    <t>6tab22</t>
  </si>
  <si>
    <t>6tab23</t>
  </si>
  <si>
    <t>6tab24</t>
  </si>
  <si>
    <t>6tab25</t>
  </si>
  <si>
    <t>6tab26</t>
  </si>
  <si>
    <t>6tab27</t>
  </si>
  <si>
    <t>6tab28</t>
  </si>
  <si>
    <t>6tab29</t>
  </si>
  <si>
    <t>6tab30</t>
  </si>
  <si>
    <t>6tab31</t>
  </si>
  <si>
    <t>6tab32</t>
  </si>
  <si>
    <t>6tab33</t>
  </si>
  <si>
    <t>6tab34</t>
  </si>
  <si>
    <t>6tab35</t>
  </si>
  <si>
    <t>6tab36</t>
  </si>
  <si>
    <t>6tab37</t>
  </si>
  <si>
    <t>6tab38</t>
  </si>
  <si>
    <t>6tab39</t>
  </si>
  <si>
    <t>6tab40</t>
  </si>
  <si>
    <t>6tab41</t>
  </si>
  <si>
    <t>6tab42</t>
  </si>
  <si>
    <t>6tab43</t>
  </si>
  <si>
    <t>6tab44</t>
  </si>
  <si>
    <t>6tab45</t>
  </si>
  <si>
    <t>6tab46</t>
  </si>
  <si>
    <t>6tab47</t>
  </si>
  <si>
    <t>6tab48</t>
  </si>
  <si>
    <t>6tab49</t>
  </si>
  <si>
    <t>6tab50</t>
  </si>
  <si>
    <t>7tab5</t>
  </si>
  <si>
    <t>7tab6</t>
  </si>
  <si>
    <t>7tab7</t>
  </si>
  <si>
    <t>7tab8</t>
  </si>
  <si>
    <t>7tab9</t>
  </si>
  <si>
    <t>7tab10</t>
  </si>
  <si>
    <t>7tab11</t>
  </si>
  <si>
    <t>7tab12</t>
  </si>
  <si>
    <t>7tab13</t>
  </si>
  <si>
    <t>7tab14</t>
  </si>
  <si>
    <t>7tab15</t>
  </si>
  <si>
    <t>7tab16</t>
  </si>
  <si>
    <t>7tab17</t>
  </si>
  <si>
    <t>7tab18</t>
  </si>
  <si>
    <t>7tab19</t>
  </si>
  <si>
    <t>7tab20</t>
  </si>
  <si>
    <t>7tab21</t>
  </si>
  <si>
    <t>7tab22</t>
  </si>
  <si>
    <t>7tab23</t>
  </si>
  <si>
    <t>7tab24</t>
  </si>
  <si>
    <t>7tab25</t>
  </si>
  <si>
    <t>7tab26</t>
  </si>
  <si>
    <t>7tab27</t>
  </si>
  <si>
    <t>7tab28</t>
  </si>
  <si>
    <t>7tab29</t>
  </si>
  <si>
    <t>7tab30</t>
  </si>
  <si>
    <t>7tab31</t>
  </si>
  <si>
    <t>7tab32</t>
  </si>
  <si>
    <t>7tab33</t>
  </si>
  <si>
    <t>7tab34</t>
  </si>
  <si>
    <t>7tab35</t>
  </si>
  <si>
    <t>7tab36</t>
  </si>
  <si>
    <t>7tab37</t>
  </si>
  <si>
    <t>7tab38</t>
  </si>
  <si>
    <t>7tab39</t>
  </si>
  <si>
    <t>7tab40</t>
  </si>
  <si>
    <t>7tab41</t>
  </si>
  <si>
    <t>7tab42</t>
  </si>
  <si>
    <t>7tab43</t>
  </si>
  <si>
    <t>7tab44</t>
  </si>
  <si>
    <t>7tab45</t>
  </si>
  <si>
    <t>7tab46</t>
  </si>
  <si>
    <t>7tab47</t>
  </si>
  <si>
    <t>7tab48</t>
  </si>
  <si>
    <t>7tab49</t>
  </si>
  <si>
    <t>7tab50</t>
  </si>
  <si>
    <t>empl.t tableau</t>
  </si>
  <si>
    <t>tableau</t>
  </si>
  <si>
    <t>nbre_aff</t>
  </si>
  <si>
    <t>Aff./Colonne</t>
  </si>
  <si>
    <t>Statut Aff./ligne</t>
  </si>
  <si>
    <t>Publication dans la catégorie A+</t>
  </si>
  <si>
    <t>Publication dans la catégorie A</t>
  </si>
  <si>
    <t>Publication dans la catégorie B</t>
  </si>
  <si>
    <t>Publication dans la catégorie C</t>
  </si>
  <si>
    <t>Publication dans la catégorie D</t>
  </si>
  <si>
    <t>Publication dans la catégorie (à l’international) E</t>
  </si>
  <si>
    <t>N° 01</t>
  </si>
  <si>
    <t>N° 02</t>
  </si>
  <si>
    <t>N° 03</t>
  </si>
  <si>
    <t>N° 04</t>
  </si>
  <si>
    <t>N° 05</t>
  </si>
  <si>
    <t>N° 06</t>
  </si>
  <si>
    <t>N° 07</t>
  </si>
  <si>
    <t>N° 08</t>
  </si>
  <si>
    <t>N° 09</t>
  </si>
  <si>
    <t>N° 10</t>
  </si>
  <si>
    <t>N° 11</t>
  </si>
  <si>
    <t>N° 12</t>
  </si>
  <si>
    <t>N° 13</t>
  </si>
  <si>
    <t>N° 14</t>
  </si>
  <si>
    <t>N° 15</t>
  </si>
  <si>
    <t>N° 16</t>
  </si>
  <si>
    <t>N° 17</t>
  </si>
  <si>
    <t>N° 18</t>
  </si>
  <si>
    <t>N° 19</t>
  </si>
  <si>
    <t>N° 20</t>
  </si>
  <si>
    <t>N° 21</t>
  </si>
  <si>
    <t>N° 22</t>
  </si>
  <si>
    <t>N° 23</t>
  </si>
  <si>
    <t>N° 24</t>
  </si>
  <si>
    <t>N° 25</t>
  </si>
  <si>
    <t>N° 26</t>
  </si>
  <si>
    <t>N° 27</t>
  </si>
  <si>
    <t>N° 28</t>
  </si>
  <si>
    <t>N° 29</t>
  </si>
  <si>
    <t>N° 30</t>
  </si>
  <si>
    <t>N° 31</t>
  </si>
  <si>
    <t>N° 32</t>
  </si>
  <si>
    <t>N° 33</t>
  </si>
  <si>
    <t>N° 34</t>
  </si>
  <si>
    <t>N° 35</t>
  </si>
  <si>
    <t>N° 36</t>
  </si>
  <si>
    <t>N° 37</t>
  </si>
  <si>
    <t>N° 38</t>
  </si>
  <si>
    <t>N° 39</t>
  </si>
  <si>
    <t>N° 40</t>
  </si>
  <si>
    <t>N° 41</t>
  </si>
  <si>
    <t>N° 42</t>
  </si>
  <si>
    <t>N° 43</t>
  </si>
  <si>
    <t>N° 44</t>
  </si>
  <si>
    <t>N° 45</t>
  </si>
  <si>
    <t>N° 46</t>
  </si>
  <si>
    <t>N° 47</t>
  </si>
  <si>
    <t>N° 48</t>
  </si>
  <si>
    <t>N° 49</t>
  </si>
  <si>
    <t>N° 50</t>
  </si>
  <si>
    <t>1. Identification et présentation de l'équipe de recherche</t>
  </si>
  <si>
    <r>
      <rPr>
        <b/>
        <sz val="26"/>
        <rFont val="Calibri"/>
        <family val="2"/>
      </rPr>
      <t xml:space="preserve">1. </t>
    </r>
    <r>
      <rPr>
        <b/>
        <sz val="26"/>
        <rFont val="Cambria"/>
        <family val="1"/>
        <scheme val="major"/>
      </rPr>
      <t>تعريف و تقديم فرقة البحث</t>
    </r>
  </si>
  <si>
    <t>2. Production scientifique</t>
  </si>
  <si>
    <t xml:space="preserve">3. الإشعاع، المقروئية و الاستقطاب الجامعي   </t>
  </si>
  <si>
    <t xml:space="preserve"> 4. Adéquation et interactions avec l’environnement 
      économique, culturel et social</t>
  </si>
  <si>
    <t>5. Visibilité sur le Web (Facultatif)</t>
  </si>
  <si>
    <t>5. الوضوح على شبكة الانترنت (إختياري)</t>
  </si>
  <si>
    <t>Publication dans des revues</t>
  </si>
  <si>
    <t>Colonne1</t>
  </si>
  <si>
    <t>MD_S1</t>
  </si>
  <si>
    <t>MD_S2</t>
  </si>
  <si>
    <t>MD_S3</t>
  </si>
  <si>
    <t>MD_S4</t>
  </si>
  <si>
    <t>MD_S5</t>
  </si>
  <si>
    <t>MD_S6</t>
  </si>
  <si>
    <t>MD_S7</t>
  </si>
  <si>
    <t>MD_S8</t>
  </si>
  <si>
    <t>MD_S9</t>
  </si>
  <si>
    <t>MD_S10</t>
  </si>
  <si>
    <t>MD_S11</t>
  </si>
  <si>
    <t>MD_S12</t>
  </si>
  <si>
    <t>MD_S13</t>
  </si>
  <si>
    <t>MD_S14</t>
  </si>
  <si>
    <t>MD_S15</t>
  </si>
  <si>
    <t>MD_S16</t>
  </si>
  <si>
    <t>MD_S17</t>
  </si>
  <si>
    <t>MD_S18</t>
  </si>
  <si>
    <t>MD_S19</t>
  </si>
  <si>
    <t>MD_S20</t>
  </si>
  <si>
    <t>MD_S21</t>
  </si>
  <si>
    <t>MD_S22</t>
  </si>
  <si>
    <t>MD_S23</t>
  </si>
  <si>
    <t>MD_S24</t>
  </si>
  <si>
    <t>MD_S25</t>
  </si>
  <si>
    <t>MD_S26</t>
  </si>
  <si>
    <t>MD_S27</t>
  </si>
  <si>
    <t>MD_S28</t>
  </si>
  <si>
    <t>MD_S29</t>
  </si>
  <si>
    <t>MD_S30</t>
  </si>
  <si>
    <t>MD_S31</t>
  </si>
  <si>
    <t>MD_S32</t>
  </si>
  <si>
    <t>MD_S33</t>
  </si>
  <si>
    <t>MD_S34</t>
  </si>
  <si>
    <t>MD_S35</t>
  </si>
  <si>
    <t>MD_S36</t>
  </si>
  <si>
    <t>MD_S37</t>
  </si>
  <si>
    <t>MD_S38</t>
  </si>
  <si>
    <t>MD_S39</t>
  </si>
  <si>
    <t>MD_S40</t>
  </si>
  <si>
    <t>MD_S41</t>
  </si>
  <si>
    <t>MD_S42</t>
  </si>
  <si>
    <t>MD_S43</t>
  </si>
  <si>
    <t>MD_S44</t>
  </si>
  <si>
    <t>MD_S45</t>
  </si>
  <si>
    <t>MD_S46</t>
  </si>
  <si>
    <t>MD_S47</t>
  </si>
  <si>
    <t>MD_S48</t>
  </si>
  <si>
    <t>MD_S49</t>
  </si>
  <si>
    <t>MD_S50</t>
  </si>
  <si>
    <t>MD_S51</t>
  </si>
  <si>
    <t>MD_S52</t>
  </si>
  <si>
    <t>MD_S53</t>
  </si>
  <si>
    <t>MD_S54</t>
  </si>
  <si>
    <t>MD_S55</t>
  </si>
  <si>
    <t>MD_H1</t>
  </si>
  <si>
    <t>MD_H2</t>
  </si>
  <si>
    <t>MD_H3</t>
  </si>
  <si>
    <t>MD_H4</t>
  </si>
  <si>
    <t>MD_H5</t>
  </si>
  <si>
    <t>MD_H6</t>
  </si>
  <si>
    <t>MD_H7</t>
  </si>
  <si>
    <t>MD_H8</t>
  </si>
  <si>
    <t>MD_H9</t>
  </si>
  <si>
    <t>MD_H10</t>
  </si>
  <si>
    <t>MD_H11</t>
  </si>
  <si>
    <t>MD_H12</t>
  </si>
  <si>
    <t>MD_H13</t>
  </si>
  <si>
    <t>MD_H14</t>
  </si>
  <si>
    <t>MD_H15</t>
  </si>
  <si>
    <t>MD_H16</t>
  </si>
  <si>
    <t>MD_H17</t>
  </si>
  <si>
    <t>MD_H18</t>
  </si>
  <si>
    <t>MD_H19</t>
  </si>
  <si>
    <t>MD_H20</t>
  </si>
  <si>
    <t>MD_H21</t>
  </si>
  <si>
    <t>MD_H22</t>
  </si>
  <si>
    <t>MD_H23</t>
  </si>
  <si>
    <t>MD_H24</t>
  </si>
  <si>
    <t>MD_H25</t>
  </si>
  <si>
    <t>MD_H26</t>
  </si>
  <si>
    <t>MD_H27</t>
  </si>
  <si>
    <t>MD_H28</t>
  </si>
  <si>
    <t>MD_H29</t>
  </si>
  <si>
    <t>MD_H30</t>
  </si>
  <si>
    <t>MD_H31</t>
  </si>
  <si>
    <t>MD_H32</t>
  </si>
  <si>
    <t>MD_H33</t>
  </si>
  <si>
    <t>MD_H34</t>
  </si>
  <si>
    <t>MD_H35</t>
  </si>
  <si>
    <t>MD_H36</t>
  </si>
  <si>
    <t>MD_T1</t>
  </si>
  <si>
    <t>MD_T2</t>
  </si>
  <si>
    <t>MD_T3</t>
  </si>
  <si>
    <t>MD_T4</t>
  </si>
  <si>
    <t>MD_T5</t>
  </si>
  <si>
    <t>MD_T6</t>
  </si>
  <si>
    <t>MD_T7</t>
  </si>
  <si>
    <t>MD_T8</t>
  </si>
  <si>
    <t>MD_T9</t>
  </si>
  <si>
    <t>MD_T10</t>
  </si>
  <si>
    <t>MD_T11</t>
  </si>
  <si>
    <t>MD_T12</t>
  </si>
  <si>
    <t>MD_T13</t>
  </si>
  <si>
    <t>MD_T14</t>
  </si>
  <si>
    <t>MD_T15</t>
  </si>
  <si>
    <t>MD_T16</t>
  </si>
  <si>
    <t>MD_T17</t>
  </si>
  <si>
    <t>MD_T18</t>
  </si>
  <si>
    <t>MD_T19</t>
  </si>
  <si>
    <t>MD_T20</t>
  </si>
  <si>
    <t>MD_T21</t>
  </si>
  <si>
    <t>MD_T22</t>
  </si>
  <si>
    <t>MD_T23</t>
  </si>
  <si>
    <t>MD_T24</t>
  </si>
  <si>
    <t>MD_T25</t>
  </si>
  <si>
    <t>MD_T26</t>
  </si>
  <si>
    <t>MD_T27</t>
  </si>
  <si>
    <t>MD_T28</t>
  </si>
  <si>
    <t>MD_T29</t>
  </si>
  <si>
    <t>MD_T30</t>
  </si>
  <si>
    <t>MD_T31</t>
  </si>
  <si>
    <t>MD_T32</t>
  </si>
  <si>
    <t>MD_T33</t>
  </si>
  <si>
    <t>MD_T34</t>
  </si>
  <si>
    <t>MD_T35</t>
  </si>
  <si>
    <t>MD_T36</t>
  </si>
  <si>
    <t>MD_T37</t>
  </si>
  <si>
    <t>MD_T38</t>
  </si>
  <si>
    <t>MD_T39</t>
  </si>
  <si>
    <t>MD_T40</t>
  </si>
  <si>
    <t>MD_T41</t>
  </si>
  <si>
    <t>MD_T42</t>
  </si>
  <si>
    <t>MD_T43</t>
  </si>
  <si>
    <t>MD_T44</t>
  </si>
  <si>
    <t>MD_T45</t>
  </si>
  <si>
    <t>MD_T46</t>
  </si>
  <si>
    <t>MD_T47</t>
  </si>
  <si>
    <t>MD_T48</t>
  </si>
  <si>
    <t>MD_T49</t>
  </si>
  <si>
    <t>MD_T50</t>
  </si>
  <si>
    <t>MD_T51</t>
  </si>
  <si>
    <t>MD_T52</t>
  </si>
  <si>
    <t>MD_T53</t>
  </si>
  <si>
    <t>MD_T54</t>
  </si>
  <si>
    <t>MD_T55</t>
  </si>
  <si>
    <t>MD_T56</t>
  </si>
  <si>
    <t>MD_T57</t>
  </si>
  <si>
    <t>MD_T58</t>
  </si>
  <si>
    <t>MD_T59</t>
  </si>
  <si>
    <t>MD_T60</t>
  </si>
  <si>
    <t>MD_T61</t>
  </si>
  <si>
    <t>MD_T62</t>
  </si>
  <si>
    <t>MD_T63</t>
  </si>
  <si>
    <t>MD_T64</t>
  </si>
  <si>
    <t>MD_T65</t>
  </si>
  <si>
    <t>MD_T66</t>
  </si>
  <si>
    <t>MD_T67</t>
  </si>
  <si>
    <t>MD_T68</t>
  </si>
  <si>
    <t>MD_T69</t>
  </si>
  <si>
    <t>MD_T70</t>
  </si>
  <si>
    <t>MD_T71</t>
  </si>
  <si>
    <t>MD_T72</t>
  </si>
  <si>
    <t>MD_T73</t>
  </si>
  <si>
    <t>MD_T74</t>
  </si>
  <si>
    <t>MD_T75</t>
  </si>
  <si>
    <t>MD_T76</t>
  </si>
  <si>
    <t>MD_T77</t>
  </si>
  <si>
    <t>MD_T78</t>
  </si>
  <si>
    <t>MD_T79</t>
  </si>
  <si>
    <t>MD_T80</t>
  </si>
  <si>
    <t>MD_T81</t>
  </si>
  <si>
    <t>MD_T82</t>
  </si>
  <si>
    <t>MD_T83</t>
  </si>
  <si>
    <t>MD_T84</t>
  </si>
  <si>
    <t>MD_T85</t>
  </si>
  <si>
    <t>MD_T86</t>
  </si>
  <si>
    <t>MD_T87</t>
  </si>
  <si>
    <t>MD_T88</t>
  </si>
  <si>
    <t>MD_T89</t>
  </si>
  <si>
    <t>MD_T90</t>
  </si>
  <si>
    <t>MD_T91</t>
  </si>
  <si>
    <t>MD_T92</t>
  </si>
  <si>
    <t>MD_T93</t>
  </si>
  <si>
    <t>MD_T94</t>
  </si>
  <si>
    <t>MD_T95</t>
  </si>
  <si>
    <t>MD_T96</t>
  </si>
  <si>
    <t>MD_T97</t>
  </si>
  <si>
    <t>MD_T98</t>
  </si>
  <si>
    <t>MD_T99</t>
  </si>
  <si>
    <t>MD_T100</t>
  </si>
  <si>
    <t>MD_T101</t>
  </si>
  <si>
    <t>MD_T102</t>
  </si>
  <si>
    <t>MD_T103</t>
  </si>
  <si>
    <t>MD_T104</t>
  </si>
  <si>
    <t>MD_T105</t>
  </si>
  <si>
    <t>MD_T106</t>
  </si>
  <si>
    <t>MD_T107</t>
  </si>
  <si>
    <t>MD_T108</t>
  </si>
  <si>
    <t>MD_T109</t>
  </si>
  <si>
    <t>MD_T110</t>
  </si>
  <si>
    <t>MD_T111</t>
  </si>
  <si>
    <t>MD_T112</t>
  </si>
  <si>
    <t>MD_T113</t>
  </si>
  <si>
    <t>MD_T114</t>
  </si>
  <si>
    <t>MD_T115</t>
  </si>
  <si>
    <t>MD_T116</t>
  </si>
  <si>
    <t>MD_T117</t>
  </si>
  <si>
    <t>MD_T118</t>
  </si>
  <si>
    <t>MD_T119</t>
  </si>
  <si>
    <t>MD_T120</t>
  </si>
  <si>
    <t>MD_T121</t>
  </si>
  <si>
    <t>MD_T122</t>
  </si>
  <si>
    <t>MD_T123</t>
  </si>
  <si>
    <t>MD_T124</t>
  </si>
  <si>
    <t>MD_T125</t>
  </si>
  <si>
    <t>MD_T126</t>
  </si>
  <si>
    <t>MD_T127</t>
  </si>
  <si>
    <t>MD_T128</t>
  </si>
  <si>
    <t>MD_T129</t>
  </si>
  <si>
    <t>MD_T130</t>
  </si>
  <si>
    <t>MD_T131</t>
  </si>
  <si>
    <t>MD_T132</t>
  </si>
  <si>
    <t>MD_T133</t>
  </si>
  <si>
    <t>MD_T134</t>
  </si>
  <si>
    <t>MD_T135</t>
  </si>
  <si>
    <t>MD_T136</t>
  </si>
  <si>
    <t>MD_T137</t>
  </si>
  <si>
    <t>MD_T138</t>
  </si>
  <si>
    <t>MD_T139</t>
  </si>
  <si>
    <t>MD_T140</t>
  </si>
  <si>
    <t>MD_T141</t>
  </si>
  <si>
    <t>MD_T142</t>
  </si>
  <si>
    <t>MD_T143</t>
  </si>
  <si>
    <t>MD_T144</t>
  </si>
  <si>
    <t>MD_T145</t>
  </si>
  <si>
    <t>MD_T146</t>
  </si>
  <si>
    <t>MD_T147</t>
  </si>
  <si>
    <t>MD_T148</t>
  </si>
  <si>
    <t>MD_T149</t>
  </si>
  <si>
    <t>MD_T150</t>
  </si>
  <si>
    <t>MD_T151</t>
  </si>
  <si>
    <t>MD_T152</t>
  </si>
  <si>
    <t>MD_T153</t>
  </si>
  <si>
    <t>MD_T154</t>
  </si>
  <si>
    <t>MD_T155</t>
  </si>
  <si>
    <t>MD_T156</t>
  </si>
  <si>
    <t>MD_T157</t>
  </si>
  <si>
    <t>MD_T158</t>
  </si>
  <si>
    <t>MD_T159</t>
  </si>
  <si>
    <t>MD_T160</t>
  </si>
  <si>
    <t>MD_T161</t>
  </si>
  <si>
    <t>MD_T162</t>
  </si>
  <si>
    <t>MD_T163</t>
  </si>
  <si>
    <t>MD_T164</t>
  </si>
  <si>
    <t>MD_T165</t>
  </si>
  <si>
    <t>MD_T166</t>
  </si>
  <si>
    <t>MD_T167</t>
  </si>
  <si>
    <t>MD_T168</t>
  </si>
  <si>
    <t>MD_T169</t>
  </si>
  <si>
    <t>MD_T170</t>
  </si>
  <si>
    <t>MD_T171</t>
  </si>
  <si>
    <t>MD_T172</t>
  </si>
  <si>
    <t>MD_T173</t>
  </si>
  <si>
    <t>MD_T174</t>
  </si>
  <si>
    <t>MD_T175</t>
  </si>
  <si>
    <t>MD_T176</t>
  </si>
  <si>
    <t>Micro Domaines de la grande thématique Sciences sociales (Français)</t>
  </si>
  <si>
    <t>Micro-domaines de la grande thématique Sciences humaines et arts (Anglais)</t>
  </si>
  <si>
    <t>Micro Domaines de la grande thématique Sciences humaines et arts (Français)</t>
  </si>
  <si>
    <t>Abréviation Statut</t>
  </si>
  <si>
    <t>j'ai pas encore fait le titre change selon le nom de la table</t>
  </si>
  <si>
    <t>Président/Rapporteur/Invités</t>
  </si>
  <si>
    <t>Vous devez activer les macro pour pouvoir utiliser ce fichier.</t>
  </si>
  <si>
    <t>Titre (en précisant le nombre de pages)</t>
  </si>
  <si>
    <t>العنوان (تحديد عدد الصفحات)</t>
  </si>
  <si>
    <t>Titre du cours dispensé</t>
  </si>
  <si>
    <t>Cours dispensé en Algérie</t>
  </si>
  <si>
    <t>Cours dispensé à l'étranger</t>
  </si>
  <si>
    <t>Projets de Recherche Spécifique: Rayonnement de l’Etablissement</t>
  </si>
  <si>
    <t>Projets de Recherche Spécifique: Recherche Développement</t>
  </si>
  <si>
    <t>Projets de Recherche Spécifique: Recherche Formation (projet de thèse, …)</t>
  </si>
  <si>
    <t>Conférence de diffusion de la science et/ou de la vulgarisation</t>
  </si>
  <si>
    <t>محاضرة للإعلان العلمي و/أو التعميم</t>
  </si>
  <si>
    <r>
      <t xml:space="preserve">  </t>
    </r>
    <r>
      <rPr>
        <b/>
        <sz val="18"/>
        <color theme="1"/>
        <rFont val="Cambria"/>
        <family val="1"/>
        <scheme val="major"/>
      </rPr>
      <t>c)</t>
    </r>
    <r>
      <rPr>
        <sz val="18"/>
        <color theme="1"/>
        <rFont val="Cambria"/>
        <family val="1"/>
        <scheme val="major"/>
      </rPr>
      <t xml:space="preserve"> Participation à des écoles thématiques de recherche</t>
    </r>
  </si>
  <si>
    <r>
      <t xml:space="preserve"> </t>
    </r>
    <r>
      <rPr>
        <b/>
        <sz val="18"/>
        <color theme="1"/>
        <rFont val="Cambria"/>
        <family val="1"/>
        <scheme val="major"/>
      </rPr>
      <t xml:space="preserve"> f)</t>
    </r>
    <r>
      <rPr>
        <sz val="18"/>
        <color theme="1"/>
        <rFont val="Cambria"/>
        <family val="1"/>
        <scheme val="major"/>
      </rPr>
      <t xml:space="preserve"> Mémoires ou thèses dirigés et/ou soutenus</t>
    </r>
  </si>
  <si>
    <t>stop</t>
  </si>
  <si>
    <t>Il est conseillé de lire le recueil d'information.</t>
  </si>
  <si>
    <t>NOM &amp; Prénom du ou des encadreurs</t>
  </si>
  <si>
    <t>NOM à la naissance</t>
  </si>
  <si>
    <t>التأطير / المناقشات</t>
  </si>
  <si>
    <t>Issn</t>
  </si>
  <si>
    <t>Rank</t>
  </si>
  <si>
    <t>Full Journal Title</t>
  </si>
  <si>
    <t>JCR Abbreviated Title</t>
  </si>
  <si>
    <t>0001-0782</t>
  </si>
  <si>
    <t>COMMUNICATIONS OF THE ACM</t>
  </si>
  <si>
    <t>COMMUN ACM</t>
  </si>
  <si>
    <t>0001-4273</t>
  </si>
  <si>
    <t>ACADEMY OF MANAGEMENT JOURNAL</t>
  </si>
  <si>
    <t>ACAD MANAGE J</t>
  </si>
  <si>
    <t>0001-4575</t>
  </si>
  <si>
    <t>ACCIDENT ANALYSIS AND PREVENTION</t>
  </si>
  <si>
    <t>ACCIDENT ANAL PREV</t>
  </si>
  <si>
    <t>ACCIDENT ANALYSIS AND PREVENTIO N</t>
  </si>
  <si>
    <t>0001-4842</t>
  </si>
  <si>
    <t>ACCOUNTS OF CHEMICAL RESEARCH</t>
  </si>
  <si>
    <t>ACCOUNTS CHEM RES</t>
  </si>
  <si>
    <t>0001-5962</t>
  </si>
  <si>
    <t>ACTA MATHEMATICA</t>
  </si>
  <si>
    <t>ACTA MATH-DJURSHOLM</t>
  </si>
  <si>
    <t>0001-6322</t>
  </si>
  <si>
    <t>ACTA NEUROPATHOLOGICA</t>
  </si>
  <si>
    <t>ACTA NEUROPATHOL</t>
  </si>
  <si>
    <t>ACTA NEUROPAT HOLOGICA</t>
  </si>
  <si>
    <t>ACTA NEUROPAT HOL</t>
  </si>
  <si>
    <t>0001-690X</t>
  </si>
  <si>
    <t>ACTA PSYCHIATR ICA SCANDINA VICA</t>
  </si>
  <si>
    <t>ACTA PSYCHIAT SCAND</t>
  </si>
  <si>
    <t>0001-8392</t>
  </si>
  <si>
    <t>ADMINISTRATIVE SCIENCE QUARTERLY</t>
  </si>
  <si>
    <t>ADMIN SCI QUART</t>
  </si>
  <si>
    <t>0001-8708</t>
  </si>
  <si>
    <t>ADVANCES IN MATHEMATICS</t>
  </si>
  <si>
    <t>ADV MATH</t>
  </si>
  <si>
    <t>0001-8732</t>
  </si>
  <si>
    <t>ADVANCES IN PHYSICS</t>
  </si>
  <si>
    <t>ADV PHYS</t>
  </si>
  <si>
    <t>0001-9720</t>
  </si>
  <si>
    <t>AFRICA</t>
  </si>
  <si>
    <t>0001-9909</t>
  </si>
  <si>
    <t>AFRICAN AFFAIRS</t>
  </si>
  <si>
    <t>AFR AFFAIRS</t>
  </si>
  <si>
    <t>0002-5100</t>
  </si>
  <si>
    <t>ALDRICHIMICA ACTA</t>
  </si>
  <si>
    <t>ALDRICHIM ACTA</t>
  </si>
  <si>
    <t>0002-7642</t>
  </si>
  <si>
    <t>AMERICAN BEHAVIOR AL SCIENTIST</t>
  </si>
  <si>
    <t>AM BEHAV SCI</t>
  </si>
  <si>
    <t>0002-7820</t>
  </si>
  <si>
    <t>JOURNAL OF THE AMERICAN CERAMIC SOCIETY</t>
  </si>
  <si>
    <t>J AM CERAM SOC</t>
  </si>
  <si>
    <t>0002-7863</t>
  </si>
  <si>
    <t>JOURNAL OF THE AMERICAN CHEMICAL SOCIETY</t>
  </si>
  <si>
    <t>J AM CHEM SOC</t>
  </si>
  <si>
    <t>0002-8282</t>
  </si>
  <si>
    <t>AMERICAN ECONOMIC REVIEW</t>
  </si>
  <si>
    <t>AM ECON REV</t>
  </si>
  <si>
    <t>0002-8312</t>
  </si>
  <si>
    <t>AMERICAN EDUCATIONAL RESEARCH JOURNAL</t>
  </si>
  <si>
    <t>AM EDUC RES J</t>
  </si>
  <si>
    <t>0002-8614</t>
  </si>
  <si>
    <t>JOURNAL OF THE AMERICAN GERIATRICS SOCIETY</t>
  </si>
  <si>
    <t>J AM GERIATR SOC</t>
  </si>
  <si>
    <t>0002-8762</t>
  </si>
  <si>
    <t>AMERICAN HISTORICAL REVIEW</t>
  </si>
  <si>
    <t>AM HIST REV</t>
  </si>
  <si>
    <t>0002-9165</t>
  </si>
  <si>
    <t>AMERICAN JOURNAL OF CLINICAL NUTRITION</t>
  </si>
  <si>
    <t>AM J CLIN NUTR</t>
  </si>
  <si>
    <t>0002-9262</t>
  </si>
  <si>
    <t>AMERICAN JOURNAL OF EPIDEMIOL OGY</t>
  </si>
  <si>
    <t>AM J EPIDEMIOL</t>
  </si>
  <si>
    <t>0002-9270</t>
  </si>
  <si>
    <t>AMERICAN JOURNAL OF GASTROENTEROLOGY</t>
  </si>
  <si>
    <t>AM J GASTROENTEROL</t>
  </si>
  <si>
    <t>0002-9297</t>
  </si>
  <si>
    <t>AMERICAN JOURNAL OF HUMAN GENETICS</t>
  </si>
  <si>
    <t>AM J HUM GENET</t>
  </si>
  <si>
    <t>0002-9343</t>
  </si>
  <si>
    <t>AMERICAN JOURNAL OF MEDICINE</t>
  </si>
  <si>
    <t>AM J MED</t>
  </si>
  <si>
    <t>0002-9378</t>
  </si>
  <si>
    <t>AMERICAN JOURNAL OF OBSTETRIC S AND GYNECOLO GY</t>
  </si>
  <si>
    <t>AM J OBSTET GYNECOL</t>
  </si>
  <si>
    <t>0002-9394</t>
  </si>
  <si>
    <t>AMERICAN JOURNAL OF OPHTHALM OLOGY</t>
  </si>
  <si>
    <t>AM J OPHTHALM OL</t>
  </si>
  <si>
    <t>0002-9483</t>
  </si>
  <si>
    <t>AMERICAN JOURNAL OF PHYSICAL ANTHROPOLOGY</t>
  </si>
  <si>
    <t>AM J PHYS ANTHROPOL</t>
  </si>
  <si>
    <t>0002-953X</t>
  </si>
  <si>
    <t>AMERICAN JOURNAL OF PSYCHIATR Y</t>
  </si>
  <si>
    <t>AM J PSYCHIAT</t>
  </si>
  <si>
    <t>0002-9602</t>
  </si>
  <si>
    <t>AMERICAN JOURNAL OF SOCIOLOGY</t>
  </si>
  <si>
    <t>AM J SOCIOL</t>
  </si>
  <si>
    <t>0003-0007</t>
  </si>
  <si>
    <t>BULLETIN OF THE AMERICAN METEOROLOGICAL SOCIETY</t>
  </si>
  <si>
    <t>B AM METEOROL SOC</t>
  </si>
  <si>
    <t>0003-0090</t>
  </si>
  <si>
    <t>BULLETIN OF THE AMERICAN MUSEUM OF NATURAL HISTORY</t>
  </si>
  <si>
    <t>B AM MUS NAT HIST</t>
  </si>
  <si>
    <t>0003-0554</t>
  </si>
  <si>
    <t>AMERICAN POLITICAL SCIENCE REVIEW</t>
  </si>
  <si>
    <t>AM POLIT SCI REV</t>
  </si>
  <si>
    <t>0003-066X</t>
  </si>
  <si>
    <t>AMERICAN PSYCHOLO GIST</t>
  </si>
  <si>
    <t>AM PSYCHOL</t>
  </si>
  <si>
    <t>0003-1224</t>
  </si>
  <si>
    <t>AMERICAN SOCIOLOGI CAL REVIEW</t>
  </si>
  <si>
    <t>AM SOCIOL REV</t>
  </si>
  <si>
    <t>0003-2670</t>
  </si>
  <si>
    <t>ANALYTICA CHIMICA ACTA</t>
  </si>
  <si>
    <t>ANAL CHIM ACTA</t>
  </si>
  <si>
    <t>0003-2700</t>
  </si>
  <si>
    <t>ANALYTICAL CHEMISTRY</t>
  </si>
  <si>
    <t>ANAL CHEM</t>
  </si>
  <si>
    <t>0003-3022</t>
  </si>
  <si>
    <t>ANESTHESIOLOGY</t>
  </si>
  <si>
    <t>0003-3472</t>
  </si>
  <si>
    <t>ANIMAL BEHAVIOU R</t>
  </si>
  <si>
    <t>ANIM BEHAV</t>
  </si>
  <si>
    <t>0003-4746</t>
  </si>
  <si>
    <t>ANNALS OF APPLIED BIOLOGY</t>
  </si>
  <si>
    <t>ANN APPL BIOL</t>
  </si>
  <si>
    <t>0003-4819</t>
  </si>
  <si>
    <t>ANNALS OF INTERNAL MEDICINE</t>
  </si>
  <si>
    <t>ANN INTERN MED</t>
  </si>
  <si>
    <t>0003-486X</t>
  </si>
  <si>
    <t>ANNALS OF MATHEMATICS</t>
  </si>
  <si>
    <t>ANN MATH</t>
  </si>
  <si>
    <t>0003-4932</t>
  </si>
  <si>
    <t>ANNALS OF SURGERY</t>
  </si>
  <si>
    <t>ANN SURG</t>
  </si>
  <si>
    <t>0003-4967</t>
  </si>
  <si>
    <t>ANNALS OF THE RHEUMATI C DISEASES</t>
  </si>
  <si>
    <t>ANN RHEUM DIS</t>
  </si>
  <si>
    <t>0003-6870</t>
  </si>
  <si>
    <t>APPLIED ERGONOMICS</t>
  </si>
  <si>
    <t>APPL ERGON</t>
  </si>
  <si>
    <t>0003-6900</t>
  </si>
  <si>
    <t>Applied Mechanics Reviews</t>
  </si>
  <si>
    <t>APPL MECH REV</t>
  </si>
  <si>
    <t>0003-9993</t>
  </si>
  <si>
    <t>ARCHIVES OF PHYSICAL MEDICINE AND REHABILIT ATION</t>
  </si>
  <si>
    <t>ARCH PHYS MED REHAB</t>
  </si>
  <si>
    <t>0004-0002</t>
  </si>
  <si>
    <t>ARCHIVES OF SEXUAL BEHAVIOR</t>
  </si>
  <si>
    <t>ARCH SEX BEHAV</t>
  </si>
  <si>
    <t>0004-3591</t>
  </si>
  <si>
    <t>ARTHRITIS AND RHEUMATI SM</t>
  </si>
  <si>
    <t>ARTHRITIS RHEUM-US</t>
  </si>
  <si>
    <t>0004-5608</t>
  </si>
  <si>
    <t>ANNALS OF THE ASSOCIATION OF AMERICAN GEOGRAPHERS</t>
  </si>
  <si>
    <t>ANN ASSOC AM GEOGR</t>
  </si>
  <si>
    <t>0004-8038</t>
  </si>
  <si>
    <t>AUK</t>
  </si>
  <si>
    <t>0005-1098</t>
  </si>
  <si>
    <t>AUTOMATICA</t>
  </si>
  <si>
    <t>0005-7967</t>
  </si>
  <si>
    <t>BEHAVIOU R RESEARCH AND THERAPY</t>
  </si>
  <si>
    <t>BEHAV RES THER</t>
  </si>
  <si>
    <t>0006-2952</t>
  </si>
  <si>
    <t>BIOCHEMIC AL PHARMACO LOGY</t>
  </si>
  <si>
    <t>BIOCHEM PHARMACO L</t>
  </si>
  <si>
    <t>0006-3223</t>
  </si>
  <si>
    <t>BIOLOGICAL PSYCHIATRY</t>
  </si>
  <si>
    <t>BIOL PSYCHIAT</t>
  </si>
  <si>
    <t>BIOLOGICA L PSYCHIATR Y</t>
  </si>
  <si>
    <t>0006-4971</t>
  </si>
  <si>
    <t>BLOOD</t>
  </si>
  <si>
    <t>0006-8950</t>
  </si>
  <si>
    <t>BRAIN</t>
  </si>
  <si>
    <t>0007-0882</t>
  </si>
  <si>
    <t>BRITISH JOURNAL FOR THE PHILOSOPHY OF SCIENCE</t>
  </si>
  <si>
    <t>BRIT J PHILOS SCI</t>
  </si>
  <si>
    <t>0007-0912</t>
  </si>
  <si>
    <t>BRITISH JOURNAL OF ANAESTHESIA</t>
  </si>
  <si>
    <t>BRIT J ANAESTH</t>
  </si>
  <si>
    <t>0007-0963</t>
  </si>
  <si>
    <t>BRITISH JOURNAL OF DERMATOLOGY</t>
  </si>
  <si>
    <t>BRIT J DERMATOL</t>
  </si>
  <si>
    <t>0007-1102</t>
  </si>
  <si>
    <t>BRITISH JOURNAL OF MATHEMATICAL &amp; STATISTICAL PSYCHOLOGY</t>
  </si>
  <si>
    <t>BRIT J MATH STAT PSY</t>
  </si>
  <si>
    <t>JOURNAL OF MATHEMAT ICAL &amp; STATISTICA L PSYCHOLO GY</t>
  </si>
  <si>
    <t>0007-1188</t>
  </si>
  <si>
    <t>BRITISH JOURNAL OF PHARMACO LOGY</t>
  </si>
  <si>
    <t>BRIT J PHARMACO L</t>
  </si>
  <si>
    <t>0007-1234</t>
  </si>
  <si>
    <t>BRITISH JOURNAL OF POLITICAL SCIENCE</t>
  </si>
  <si>
    <t>BRIT J POLIT SCI</t>
  </si>
  <si>
    <t>0007-1250</t>
  </si>
  <si>
    <t>BRITISH JOURNAL OF PSYCHIATR Y</t>
  </si>
  <si>
    <t>BRIT J PSYCHIAT</t>
  </si>
  <si>
    <t>0007-1323</t>
  </si>
  <si>
    <t>BRITISH JOURNAL OF SURGERY</t>
  </si>
  <si>
    <t>BRIT J SURG</t>
  </si>
  <si>
    <t>0007-8506</t>
  </si>
  <si>
    <t>CIRP ANNALS-MANUFACTURING TECHNOLOGY</t>
  </si>
  <si>
    <t>CIRP ANN-MANUF TECHN</t>
  </si>
  <si>
    <t>0007-9235</t>
  </si>
  <si>
    <t>CA-A CANCER JOURNAL FOR CLINICIANS</t>
  </si>
  <si>
    <t>CA- CANCER J CLIN</t>
  </si>
  <si>
    <t>0008-1221</t>
  </si>
  <si>
    <t>CALIFORNIA LAW REVIEW</t>
  </si>
  <si>
    <t>CALIF LAW REV</t>
  </si>
  <si>
    <t>0008-5472</t>
  </si>
  <si>
    <t>CANCER RESEARCH</t>
  </si>
  <si>
    <t>CANCER RES</t>
  </si>
  <si>
    <t>0008-6223</t>
  </si>
  <si>
    <t>CARBON</t>
  </si>
  <si>
    <t>0008-8846</t>
  </si>
  <si>
    <t>CEMENT AND CONCRETE RESEARCH</t>
  </si>
  <si>
    <t>CEMENT CONCRETE RES</t>
  </si>
  <si>
    <t>0009-2665</t>
  </si>
  <si>
    <t>CHEMICAL REVIEWS</t>
  </si>
  <si>
    <t>CHEM REV</t>
  </si>
  <si>
    <t>0009-3920</t>
  </si>
  <si>
    <t>CHILD DEVELOPM ENT</t>
  </si>
  <si>
    <t>CHILD DEV</t>
  </si>
  <si>
    <t>0009-7322</t>
  </si>
  <si>
    <t>CIRCULATION</t>
  </si>
  <si>
    <t>CIRCULATI ON</t>
  </si>
  <si>
    <t>0009-7330</t>
  </si>
  <si>
    <t>CIRCULATION RESEARCH</t>
  </si>
  <si>
    <t>CIRC RES</t>
  </si>
  <si>
    <t>CIRCULATI ON RESEARCH</t>
  </si>
  <si>
    <t>0009-9147</t>
  </si>
  <si>
    <t>CLINICAL CHEMISTRY</t>
  </si>
  <si>
    <t>CLIN CHEM</t>
  </si>
  <si>
    <t>0009-921X</t>
  </si>
  <si>
    <t>CLINICAL ORTHOPAE DICS AND RELATED RESEARCH</t>
  </si>
  <si>
    <t>CLIN ORTHOP RELAT R</t>
  </si>
  <si>
    <t>0009-9236</t>
  </si>
  <si>
    <t>CLINICAL PHARMACO LOGY &amp; THERAPEUT ICS</t>
  </si>
  <si>
    <t>CLIN PHARMACO L THER</t>
  </si>
  <si>
    <t>0010-0285</t>
  </si>
  <si>
    <t>COGNITIVE PSYCHOLO GY</t>
  </si>
  <si>
    <t>COGNITIVE PSYCHOL</t>
  </si>
  <si>
    <t>0010-1958</t>
  </si>
  <si>
    <t>COLUMBIA LAW REVIEW</t>
  </si>
  <si>
    <t>COLUMBIA LAW REV</t>
  </si>
  <si>
    <t>0010-2180</t>
  </si>
  <si>
    <t>COMBUSTION AND FLAME</t>
  </si>
  <si>
    <t>COMBUST FLAME</t>
  </si>
  <si>
    <t>COMBUSTI ON AND FLAME</t>
  </si>
  <si>
    <t>0010-3616</t>
  </si>
  <si>
    <t>COMMUNIC ATIONS IN MATHEMAT ICAL PHYSICS</t>
  </si>
  <si>
    <t>COMMUN MATH PHYS</t>
  </si>
  <si>
    <t>0010-3640</t>
  </si>
  <si>
    <t>COMMUNICATIONS ON PURE AND APPLIED MATHEMATICS</t>
  </si>
  <si>
    <t>COMMUN PUR APPL MATH</t>
  </si>
  <si>
    <t>0010-4140</t>
  </si>
  <si>
    <t>COMPARAT IVE POLITICAL STUDIES</t>
  </si>
  <si>
    <t>COMP POLIT STUD</t>
  </si>
  <si>
    <t>0010-4175</t>
  </si>
  <si>
    <t>COMPARATIVE STUDIES IN SOCIETY AND HISTORY</t>
  </si>
  <si>
    <t>COMP STUD SOC HIST</t>
  </si>
  <si>
    <t>0010-4485</t>
  </si>
  <si>
    <t>COMPUTER-AIDED DESIGN</t>
  </si>
  <si>
    <t>COMPUT AIDED DESIGN</t>
  </si>
  <si>
    <t>0010-4655</t>
  </si>
  <si>
    <t>COMPUTER PHYSICS COMMUNIC ATIONS</t>
  </si>
  <si>
    <t>COMPUT PHYS COMMUN</t>
  </si>
  <si>
    <t>0010-7514</t>
  </si>
  <si>
    <t>CONTEMPO RARY PHYSICS</t>
  </si>
  <si>
    <t>CONTEMP PHYS</t>
  </si>
  <si>
    <t>0010-8545</t>
  </si>
  <si>
    <t>COORDINATION CHEMISTRY REVIEWS</t>
  </si>
  <si>
    <t>COORDIN CHEM REV</t>
  </si>
  <si>
    <t>0010-8847</t>
  </si>
  <si>
    <t>CORNELL LAW REVIEW</t>
  </si>
  <si>
    <t>CORNELL LAW REV</t>
  </si>
  <si>
    <t>0010-938X</t>
  </si>
  <si>
    <t>CORROSION SCIENCE</t>
  </si>
  <si>
    <t>CORROS SCI</t>
  </si>
  <si>
    <t>0010-9452</t>
  </si>
  <si>
    <t>CORTEX</t>
  </si>
  <si>
    <t>0011-1384</t>
  </si>
  <si>
    <t>CRIMINOLOGY</t>
  </si>
  <si>
    <t>0011-9164</t>
  </si>
  <si>
    <t>DESALINATION</t>
  </si>
  <si>
    <t>DESALINA1 ION</t>
  </si>
  <si>
    <t>DESALINAT ION</t>
  </si>
  <si>
    <t>0012-1622</t>
  </si>
  <si>
    <t>DEVELOPM ENTAL MEDICINE AND CHILD NEUROLOG Y</t>
  </si>
  <si>
    <t>DEV MED CHILD NEUROL</t>
  </si>
  <si>
    <t>0012-1797</t>
  </si>
  <si>
    <t>DIABETES</t>
  </si>
  <si>
    <t>0012-186X</t>
  </si>
  <si>
    <t>DIABETOLOGIA</t>
  </si>
  <si>
    <t>0012-3692</t>
  </si>
  <si>
    <t>CHEST</t>
  </si>
  <si>
    <t>0012-3706</t>
  </si>
  <si>
    <t>DISEASES OF THE COLON &amp; RECTUM</t>
  </si>
  <si>
    <t>DIS COLON RECTUM</t>
  </si>
  <si>
    <t>0012-3862</t>
  </si>
  <si>
    <t>Dissertationes Mathematicae</t>
  </si>
  <si>
    <t>DISS MATH</t>
  </si>
  <si>
    <t>0012-6667</t>
  </si>
  <si>
    <t>DRUGS</t>
  </si>
  <si>
    <t>0012-7094</t>
  </si>
  <si>
    <t>DUKE MATHEMATICAL JOURNAL</t>
  </si>
  <si>
    <t>DUKE MATH J</t>
  </si>
  <si>
    <t>0012-821X</t>
  </si>
  <si>
    <t>EARTH AND PLANETARY SCIENCE LETTERS</t>
  </si>
  <si>
    <t>EARTH PLANET SC LETT</t>
  </si>
  <si>
    <t>0012-8252</t>
  </si>
  <si>
    <t>EARTH-SCIENCE REVIEWS</t>
  </si>
  <si>
    <t>EARTH-SCI REV</t>
  </si>
  <si>
    <t>0012-9593</t>
  </si>
  <si>
    <t>ANNALES SCIENTIFIQUES DE L ECOLE NORMALE SUPERIEURE</t>
  </si>
  <si>
    <t>ANN SCI ECOLE NORM S</t>
  </si>
  <si>
    <t>0012-9615</t>
  </si>
  <si>
    <t>ECOLOGICAL MONOGRAPHS</t>
  </si>
  <si>
    <t>ECOL MONOGR</t>
  </si>
  <si>
    <t>0012-9682</t>
  </si>
  <si>
    <t>ECONOMETRICA</t>
  </si>
  <si>
    <t>ECONOMET RICA</t>
  </si>
  <si>
    <t>TCONOMET RICA</t>
  </si>
  <si>
    <t>0013-0079</t>
  </si>
  <si>
    <t>ECONOMIC DEVELOPMENT AND CULTURAL CHANGE</t>
  </si>
  <si>
    <t>ECON DEV CULT CHANGE</t>
  </si>
  <si>
    <t>0013-0095</t>
  </si>
  <si>
    <t>ECONOMIC GEOGRAPHY</t>
  </si>
  <si>
    <t>ECON GEOGR</t>
  </si>
  <si>
    <t>0013-0117</t>
  </si>
  <si>
    <t>ECONOMIC HISTORY REVIEW</t>
  </si>
  <si>
    <t>ECON HIST REV</t>
  </si>
  <si>
    <t>0013-0133</t>
  </si>
  <si>
    <t>ECONOMIC JOURNAL</t>
  </si>
  <si>
    <t>ECON J</t>
  </si>
  <si>
    <t>0013-189X</t>
  </si>
  <si>
    <t>Educational Researcher</t>
  </si>
  <si>
    <t>EDUC RESEARCHER</t>
  </si>
  <si>
    <t>0013-4651</t>
  </si>
  <si>
    <t>JOURNAL OF THE ELECTROCHEMICAL SOCIETY</t>
  </si>
  <si>
    <t>J ELECTROCHEM SOC</t>
  </si>
  <si>
    <t>0013-4686</t>
  </si>
  <si>
    <t>ELECTROCHIMICA ACTA</t>
  </si>
  <si>
    <t>ELECTROCHIM ACTA</t>
  </si>
  <si>
    <t>0013-726X</t>
  </si>
  <si>
    <t>ENDOSCOP Y</t>
  </si>
  <si>
    <t>0013-936X</t>
  </si>
  <si>
    <t>ENVIRONMENTAL SCIENCE &amp; TECHNOLOGY</t>
  </si>
  <si>
    <t>ENVIRON SCI TECHNOL</t>
  </si>
  <si>
    <t>0014-4029</t>
  </si>
  <si>
    <t>EXCEPTIONAL CHILDREN</t>
  </si>
  <si>
    <t>EXCEPT CHILDREN</t>
  </si>
  <si>
    <t>EXCEPTION AL CHILDREN</t>
  </si>
  <si>
    <t>0014-4983</t>
  </si>
  <si>
    <t>EXPLORATIONS IN ECONOMIC HISTORY</t>
  </si>
  <si>
    <t>EXPLOR ECON HIST</t>
  </si>
  <si>
    <t>0015-0282</t>
  </si>
  <si>
    <t>FERTILITY AND STERILITY</t>
  </si>
  <si>
    <t>FERTIL STERIL</t>
  </si>
  <si>
    <t>0015-7120</t>
  </si>
  <si>
    <t>FOREIGN AFFAIRS</t>
  </si>
  <si>
    <t>FOREIGN AFF</t>
  </si>
  <si>
    <t>0015-8208</t>
  </si>
  <si>
    <t>FORTSCHRI TTE DER PHYSIK- PROGRESS OF PHYSICS</t>
  </si>
  <si>
    <t>FORTSCHR PHYS</t>
  </si>
  <si>
    <t>0016-5085</t>
  </si>
  <si>
    <t>GASTROENTEROLOGY</t>
  </si>
  <si>
    <t>0016-7037</t>
  </si>
  <si>
    <t>GEOCHIMICA ET COSMOCHIMICA ACTA</t>
  </si>
  <si>
    <t>GEOCHIM COSMOCHIM AC</t>
  </si>
  <si>
    <t>0016-7398</t>
  </si>
  <si>
    <t>GEOGRAPHICAL JOURNAL</t>
  </si>
  <si>
    <t>GEOGR J</t>
  </si>
  <si>
    <t>0016-7606</t>
  </si>
  <si>
    <t>GEOLOGICAL SOCIETY OF AMERICA BULLETIN</t>
  </si>
  <si>
    <t>GEOL SOC AM BULL</t>
  </si>
  <si>
    <t>0016-8092</t>
  </si>
  <si>
    <t>GEORGETOWN LAW JOURNAL</t>
  </si>
  <si>
    <t>GEORGETOWN LAW J</t>
  </si>
  <si>
    <t>0016-9013</t>
  </si>
  <si>
    <t>GERONTOLOGIST</t>
  </si>
  <si>
    <t>0017-5749</t>
  </si>
  <si>
    <t>GUT</t>
  </si>
  <si>
    <t>0017-811X</t>
  </si>
  <si>
    <t>HARVARD LAW REVIEW</t>
  </si>
  <si>
    <t>HARVARD LAW REV</t>
  </si>
  <si>
    <t>0017-9310</t>
  </si>
  <si>
    <t>INTERNATIONAL JOURNAL OF HEAT AND MASS TRANSFER</t>
  </si>
  <si>
    <t>INT J HEAT MASS TRAN</t>
  </si>
  <si>
    <t>0018-2168</t>
  </si>
  <si>
    <t>HAHR-Hispanic American Historical Review</t>
  </si>
  <si>
    <t>HAHR-HISP AM HIST R</t>
  </si>
  <si>
    <t>0018-2656</t>
  </si>
  <si>
    <t>HISTORY AND THEORY</t>
  </si>
  <si>
    <t>HIST THEORY</t>
  </si>
  <si>
    <t>0018-7267</t>
  </si>
  <si>
    <t>HUMAN RELATIONS</t>
  </si>
  <si>
    <t>HUM RELAT</t>
  </si>
  <si>
    <t>0018-9200</t>
  </si>
  <si>
    <t>IEEE JOURNAL OF SOLID-STATE CIRCUITS</t>
  </si>
  <si>
    <t>IEEE J SOLID-ST CIRC</t>
  </si>
  <si>
    <t>0018-9219</t>
  </si>
  <si>
    <t>PROCEEDINGS OF THE IEEE</t>
  </si>
  <si>
    <t>P IEEE</t>
  </si>
  <si>
    <t>0018-9251</t>
  </si>
  <si>
    <t>IEEE TRANSACTIONS ON AEROSPACE AND ELECTRONIC SYSTEMS</t>
  </si>
  <si>
    <t>IEEE T AERO ELEC SYS</t>
  </si>
  <si>
    <t>0018-9529</t>
  </si>
  <si>
    <t>IEEE TRANSACTIONS ON RELIABILITY</t>
  </si>
  <si>
    <t>IEEE T RELIAB</t>
  </si>
  <si>
    <t>0019-0578</t>
  </si>
  <si>
    <t>ISA TRANSACTIONS</t>
  </si>
  <si>
    <t>ISA T</t>
  </si>
  <si>
    <t>0020-0255</t>
  </si>
  <si>
    <t>INFORMATION SCIENCES</t>
  </si>
  <si>
    <t>INFORM SCIENCES</t>
  </si>
  <si>
    <t>0020-1669</t>
  </si>
  <si>
    <t>INORGANIC CHEMISTRY</t>
  </si>
  <si>
    <t>INORG CHEM</t>
  </si>
  <si>
    <t>0020-2754</t>
  </si>
  <si>
    <t>TRANSACTIONS OF THE INSTITUTE OF BRITISH GEOGRAPHERS</t>
  </si>
  <si>
    <t>T I BRIT GEOGR</t>
  </si>
  <si>
    <t>0020-7225</t>
  </si>
  <si>
    <t>INTERNATIONAL JOURNAL OF ENGINEERING SCIENCE</t>
  </si>
  <si>
    <t>INT J ENG SCI</t>
  </si>
  <si>
    <t>0020-7438</t>
  </si>
  <si>
    <t>INTERNATIONAL JOURNAL OF MIDDLE EAST STUDIES</t>
  </si>
  <si>
    <t>INT J MIDDLE E STUD</t>
  </si>
  <si>
    <t>0020-7489</t>
  </si>
  <si>
    <t>INTERNATIONAL JOURNAL OF NURSING STUDIES</t>
  </si>
  <si>
    <t>INT J NURS STUD</t>
  </si>
  <si>
    <t>0020-8183</t>
  </si>
  <si>
    <t>INTERNATIONAL ORGANIZATION</t>
  </si>
  <si>
    <t>INT ORGAN</t>
  </si>
  <si>
    <t>0020-9910</t>
  </si>
  <si>
    <t>INVENTIONES MATHEMATICAE</t>
  </si>
  <si>
    <t>INVENT MATH</t>
  </si>
  <si>
    <t>0020-9996</t>
  </si>
  <si>
    <t>T^VECTIGA TIVE RADIOLOG Y</t>
  </si>
  <si>
    <t>INVEST RADIOL</t>
  </si>
  <si>
    <t>0021-7824</t>
  </si>
  <si>
    <t>JOURNAL DE MATHEMATIQUES PURES ET APPLIQUEES</t>
  </si>
  <si>
    <t>J MATH PURE APPL</t>
  </si>
  <si>
    <t>0021-843X</t>
  </si>
  <si>
    <t>JOURNAL OF ABNORMAL PSYCHOLO GY</t>
  </si>
  <si>
    <t>J ABNORM PSYCHOL</t>
  </si>
  <si>
    <t>0021-8537</t>
  </si>
  <si>
    <t>JOURNAL OF AFRICAN HISTORY</t>
  </si>
  <si>
    <t>J AFR HIST</t>
  </si>
  <si>
    <t>0021-8561</t>
  </si>
  <si>
    <t>JOURNAL OF AGRICULTURAL AND FOOD CHEMISTRY</t>
  </si>
  <si>
    <t>J AGR FOOD CHEM</t>
  </si>
  <si>
    <t>0021-8790</t>
  </si>
  <si>
    <t>JOURNAL OF ANIMAL ECOLOGY</t>
  </si>
  <si>
    <t>J ANIM ECOL</t>
  </si>
  <si>
    <t>0021-8812</t>
  </si>
  <si>
    <t>JOURNAL OF ANIMAL SCIENCE</t>
  </si>
  <si>
    <t>J ANIM SCI</t>
  </si>
  <si>
    <t>0021-9010</t>
  </si>
  <si>
    <t>JOURNAL OF APPLIED PSYCHOLOGY</t>
  </si>
  <si>
    <t>J APPL PSYCHOL</t>
  </si>
  <si>
    <t>JOURNAL OF APPLIED PSYCHOLO GY</t>
  </si>
  <si>
    <t>0021-9355</t>
  </si>
  <si>
    <t>JOURNAL OFBONE AND JOINT SURGERY- AMERICAN VOLUME</t>
  </si>
  <si>
    <t>J BONE JOINT SURG AM</t>
  </si>
  <si>
    <t>JOURNAL OF BONE AND JOINT SURGERY-AMERICAN VOLUME</t>
  </si>
  <si>
    <t>0021-9517</t>
  </si>
  <si>
    <t>JOURNAL OF CATALYSIS</t>
  </si>
  <si>
    <t>J CATAL</t>
  </si>
  <si>
    <t>0021-9630</t>
  </si>
  <si>
    <t>OF CHILD PSYCHOLO GY AND PSYCHIATR Y</t>
  </si>
  <si>
    <t>J CHILD PSYCHOL PSYC</t>
  </si>
  <si>
    <t>JOURNAL OF CHILD PSYCHOLO GY AND PSYCHIATR Y</t>
  </si>
  <si>
    <t>0021-9738</t>
  </si>
  <si>
    <t>JOURNAL OF CLINICAL INVESTIGATION</t>
  </si>
  <si>
    <t>J CLIN INVEST</t>
  </si>
  <si>
    <t>0021-9916</t>
  </si>
  <si>
    <t>JOURNAL OF COMMUNICATION</t>
  </si>
  <si>
    <t>J COMMUN</t>
  </si>
  <si>
    <t>0021-9967</t>
  </si>
  <si>
    <t>JOURNAL OF COMPARAT IVE NEUROLOG Y</t>
  </si>
  <si>
    <t>J COMP NEUROL</t>
  </si>
  <si>
    <t>0021-9991</t>
  </si>
  <si>
    <t>JOURNAL OF COMPUTAT IONAL PHYSICS</t>
  </si>
  <si>
    <t>J COMPUT PHYS</t>
  </si>
  <si>
    <t>0022-006X</t>
  </si>
  <si>
    <t>JOURNAL OF CONSULTIN G AND CLINICAL PSYCHOLO GY</t>
  </si>
  <si>
    <t>J CONSULT CLIN PSYCH</t>
  </si>
  <si>
    <t>0022-0167</t>
  </si>
  <si>
    <t>JOURNAL OF COUNSELIN G PSYCHOLO GY</t>
  </si>
  <si>
    <t>J COUNS PSYCHOL</t>
  </si>
  <si>
    <t>0022-0302</t>
  </si>
  <si>
    <t>JOURNAL OF DAIRY SCIENCE</t>
  </si>
  <si>
    <t>J DAIRY SCI</t>
  </si>
  <si>
    <t>0022-0345</t>
  </si>
  <si>
    <t>JOURNAL OF DENTAL RESEARCH</t>
  </si>
  <si>
    <t>J DENT RES</t>
  </si>
  <si>
    <t>0022-0396</t>
  </si>
  <si>
    <t>JOURNAL OF DIFFERENTIAL EQUATIONS</t>
  </si>
  <si>
    <t>J DIFFER EQUATIONS</t>
  </si>
  <si>
    <t>0022-0477</t>
  </si>
  <si>
    <t>JOURNAL OF ECOLOGY</t>
  </si>
  <si>
    <t>J ECOL</t>
  </si>
  <si>
    <t>0022-0507</t>
  </si>
  <si>
    <t>JOURNAL OF ECONOMIC HISTORY</t>
  </si>
  <si>
    <t>J ECON HIST</t>
  </si>
  <si>
    <t>0022-0515</t>
  </si>
  <si>
    <t>JOURNAL OF ECONOMIC LITERATURE</t>
  </si>
  <si>
    <t>J ECON LIT</t>
  </si>
  <si>
    <t>0022-0663</t>
  </si>
  <si>
    <t>JOURNAL OF EDUCATIO NAL PSYCHOLO GY</t>
  </si>
  <si>
    <t>J EDUC PSYCHOL</t>
  </si>
  <si>
    <t>0022-0957</t>
  </si>
  <si>
    <t>JOURNAL OF EXPERIMEN TAL BOTANY</t>
  </si>
  <si>
    <t>J EXP BOT</t>
  </si>
  <si>
    <t>0022-1007</t>
  </si>
  <si>
    <t>JOURNAL OF EXPERIMENTAL MEDICINE</t>
  </si>
  <si>
    <t>J EXP MED</t>
  </si>
  <si>
    <t>0022-1082</t>
  </si>
  <si>
    <t>JOURNAL OF FINANCE</t>
  </si>
  <si>
    <t>J FINANC</t>
  </si>
  <si>
    <t>0022-1236</t>
  </si>
  <si>
    <t>JOURNAL OF FUNCTIONAL ANALYSIS</t>
  </si>
  <si>
    <t>J FUNCT ANAL</t>
  </si>
  <si>
    <t>0022-1694</t>
  </si>
  <si>
    <t>JOURNAL OF HYDROLOGY</t>
  </si>
  <si>
    <t>J HYDROL</t>
  </si>
  <si>
    <t>^TO^OTSL OF HYDROLOG Y</t>
  </si>
  <si>
    <t>0022-1899</t>
  </si>
  <si>
    <t>JOURNAL OF INFECTIOUS DISEASES</t>
  </si>
  <si>
    <t>J INFECT DIS</t>
  </si>
  <si>
    <t>0022-202X</t>
  </si>
  <si>
    <t>JOURNAL OF INVESTIGATIVE DERMATOLOGY</t>
  </si>
  <si>
    <t>J INVEST DERMATOL</t>
  </si>
  <si>
    <t>0022-2380</t>
  </si>
  <si>
    <t>JOURNAL OF MANAGEMENT STUDIES</t>
  </si>
  <si>
    <t>J MANAGE STUD</t>
  </si>
  <si>
    <t>0022-2429</t>
  </si>
  <si>
    <t>JOURNAL OF MARKETING</t>
  </si>
  <si>
    <t>J MARKETING</t>
  </si>
  <si>
    <t>0022-2623</t>
  </si>
  <si>
    <t>JOURNAL OF MEDICINAL CHEMISTRY</t>
  </si>
  <si>
    <t>J MED CHEM</t>
  </si>
  <si>
    <t>0022-3050</t>
  </si>
  <si>
    <t>JOURNAL OF NEUROLOGY NEUROSURGERY AND PSYCHIATRY</t>
  </si>
  <si>
    <t>J NEUROL NEUROSUR PS</t>
  </si>
  <si>
    <t>JOURNAL OF NEUROLOG Y NEUROSUR GERY AND PSYCHIATR Y</t>
  </si>
  <si>
    <t>0022-3115</t>
  </si>
  <si>
    <t>JOURNAL OF NUCLEAR MATERIALS</t>
  </si>
  <si>
    <t>J NUCL MATER</t>
  </si>
  <si>
    <t>0022-3417</t>
  </si>
  <si>
    <t>JOURNAL OF PATHOLOG Y</t>
  </si>
  <si>
    <t>J PATHOL</t>
  </si>
  <si>
    <t>^TO^OTAC OF PATHOLOG Y</t>
  </si>
  <si>
    <t>0022-3433</t>
  </si>
  <si>
    <t>JOURNAL OF PEACE RESEARCH</t>
  </si>
  <si>
    <t>J PEACE RES</t>
  </si>
  <si>
    <t>0022-3476</t>
  </si>
  <si>
    <t>JOURNAL OF PEDIATRICS</t>
  </si>
  <si>
    <t>J PEDIATR- US</t>
  </si>
  <si>
    <t>0022-3506</t>
  </si>
  <si>
    <t>JOURNAL OF PERSONALI TY</t>
  </si>
  <si>
    <t>J PERS</t>
  </si>
  <si>
    <t>0022-3514</t>
  </si>
  <si>
    <t>JOURNAL OF PERSONALI TY AND SOCIAL PSYCHOLO GY</t>
  </si>
  <si>
    <t>J PERS SOC PSYCHOL</t>
  </si>
  <si>
    <t>0022-3751</t>
  </si>
  <si>
    <t>JOURNAL OF PHYSIOLOG Y-LONDON</t>
  </si>
  <si>
    <t>J PHYSIOL- LONDON</t>
  </si>
  <si>
    <t>0022-3808</t>
  </si>
  <si>
    <t>JOURNAL OF POLITICAL ECONOMY</t>
  </si>
  <si>
    <t>J POLIT ECON</t>
  </si>
  <si>
    <t>0022-4278</t>
  </si>
  <si>
    <t>JOURNAL OF RESEARCH IN CRIME AND DELINQUENCY</t>
  </si>
  <si>
    <t>J RES CRIME DELINQ</t>
  </si>
  <si>
    <t>0022-4308</t>
  </si>
  <si>
    <t>JOURNAL OF RESEARCH IN SCIENCE TEACHING</t>
  </si>
  <si>
    <t>J RES SCI TEACH</t>
  </si>
  <si>
    <t>0022-4405</t>
  </si>
  <si>
    <t>JOURNAL OF SCHOOL PSYCHOLO GY</t>
  </si>
  <si>
    <t>J SCHOOL PSYCHOL</t>
  </si>
  <si>
    <t>0022-4499</t>
  </si>
  <si>
    <t>JOURNAL OF SEX RESEARCH</t>
  </si>
  <si>
    <t>J SEX RES</t>
  </si>
  <si>
    <t>0022-4871</t>
  </si>
  <si>
    <t>JOURNAL OF TEACHER EDUCATION</t>
  </si>
  <si>
    <t>J TEACH EDUC</t>
  </si>
  <si>
    <t>0022-5096</t>
  </si>
  <si>
    <t>JOURNAL OF THE MECHANICS AND PHYSICS OF SOLIDS</t>
  </si>
  <si>
    <t>J MECH PHYS SOLIDS</t>
  </si>
  <si>
    <t>0022-5142</t>
  </si>
  <si>
    <t>JOURNAL OF THE SCIENCE OF FOOD AND AGRICULTURE</t>
  </si>
  <si>
    <t>J SCI FOOD AGR</t>
  </si>
  <si>
    <t>0022-5223</t>
  </si>
  <si>
    <t>JOURNAL OF THORACIC AND CARDIOVA SCULAR SURGERY</t>
  </si>
  <si>
    <t>J THORAC CARDIOV SUR</t>
  </si>
  <si>
    <t>0022-5347</t>
  </si>
  <si>
    <t>JOURNAL OF UROLOGY</t>
  </si>
  <si>
    <t>J UROLOGY</t>
  </si>
  <si>
    <t>0023-8333</t>
  </si>
  <si>
    <t>LANGUAGE LEARNING</t>
  </si>
  <si>
    <t>LANG LEARN</t>
  </si>
  <si>
    <t>0024-3590</t>
  </si>
  <si>
    <t>LIMNOLOGY AND OCEANOGRAPHY</t>
  </si>
  <si>
    <t>LIMNOL OCEANOGR</t>
  </si>
  <si>
    <t>^H^NOLOG Y AND OCEANOGR APHY</t>
  </si>
  <si>
    <t>0024-4082</t>
  </si>
  <si>
    <t>ZOOLOGIC AL JOURNAL OF THE LINNEAN SOCIETY</t>
  </si>
  <si>
    <t>ZOOL J LINN SOC- LOND</t>
  </si>
  <si>
    <t>0024-6301</t>
  </si>
  <si>
    <t>LONG RANGE PLANNING</t>
  </si>
  <si>
    <t>LONG RANGE PLANN</t>
  </si>
  <si>
    <t>0024-9297</t>
  </si>
  <si>
    <t>MACROMO LECULES</t>
  </si>
  <si>
    <t>0025-1909</t>
  </si>
  <si>
    <t>MANAGEM ENT SCIENCE</t>
  </si>
  <si>
    <t>MANAGE SCI</t>
  </si>
  <si>
    <t>0025-326X</t>
  </si>
  <si>
    <t>MARINE POLLUTION BULLETIN</t>
  </si>
  <si>
    <t>MAR POLLUT BULL</t>
  </si>
  <si>
    <t>0025-5610</t>
  </si>
  <si>
    <t>MATHEMATICAL PROGRAMMING</t>
  </si>
  <si>
    <t>MATH PROGRAM</t>
  </si>
  <si>
    <t>0025-5831</t>
  </si>
  <si>
    <t>MATHEMATISCHE ANNALEN</t>
  </si>
  <si>
    <t>MATH ANN</t>
  </si>
  <si>
    <t>0025-6196</t>
  </si>
  <si>
    <t>MAYO CLINIC PROCEEDINGS</t>
  </si>
  <si>
    <t>MAYO CLIN PROC</t>
  </si>
  <si>
    <t>0025-7079</t>
  </si>
  <si>
    <t>MEDICAL CARE</t>
  </si>
  <si>
    <t>MED CARE</t>
  </si>
  <si>
    <t>0025-9284</t>
  </si>
  <si>
    <t>BULLETIN OF THE MENNINGE R CLINIC</t>
  </si>
  <si>
    <t>B MENNINGE R CLIN</t>
  </si>
  <si>
    <t>0026-2234</t>
  </si>
  <si>
    <t>MICHIGAN LAW REVIEW</t>
  </si>
  <si>
    <t>MICH LAW REV</t>
  </si>
  <si>
    <t>0026-3672</t>
  </si>
  <si>
    <t>MICROCHIMICA ACTA</t>
  </si>
  <si>
    <t>MICROCHIM ACTA</t>
  </si>
  <si>
    <t>0027-8874</t>
  </si>
  <si>
    <t>JNCI-Journal of the National Cancer Institute</t>
  </si>
  <si>
    <t>JNCI-J NATL CANCER I</t>
  </si>
  <si>
    <t>0028-0836</t>
  </si>
  <si>
    <t>NATURE</t>
  </si>
  <si>
    <t>0028-3878</t>
  </si>
  <si>
    <t>NEUROLOGY</t>
  </si>
  <si>
    <t>0028-3908</t>
  </si>
  <si>
    <t>^EUROPHA RMACOLOG Y</t>
  </si>
  <si>
    <t>NEUROPHA RMACOLOG Y</t>
  </si>
  <si>
    <t>0028-4793</t>
  </si>
  <si>
    <t>NEW ENGLAND JOURNAL OF MEDICINE</t>
  </si>
  <si>
    <t>NEW ENGL J MED</t>
  </si>
  <si>
    <t>0028-646X</t>
  </si>
  <si>
    <t>NEW PHYTOLOGI ST</t>
  </si>
  <si>
    <t>NEW PHYTOL</t>
  </si>
  <si>
    <t>0029-5515</t>
  </si>
  <si>
    <t>NUCLEAR FUSION</t>
  </si>
  <si>
    <t>NUCL FUSION</t>
  </si>
  <si>
    <t>0029-6554</t>
  </si>
  <si>
    <t>NURSING OUTLOOK</t>
  </si>
  <si>
    <t>NURS OUTLOOK</t>
  </si>
  <si>
    <t>0029-6643</t>
  </si>
  <si>
    <t>NUTRITION REVIEWS</t>
  </si>
  <si>
    <t>NUTR REV</t>
  </si>
  <si>
    <t>0029-6651</t>
  </si>
  <si>
    <t>PROCEEDIN GS OF THE NUTRITION SOCIETY</t>
  </si>
  <si>
    <t>P NUTR SOC</t>
  </si>
  <si>
    <t>0029-7844</t>
  </si>
  <si>
    <t>OBSTETRIC S AND GYNECOLO GY</t>
  </si>
  <si>
    <t>OBSTET GYNECOL</t>
  </si>
  <si>
    <t>0031-0182</t>
  </si>
  <si>
    <t>PALAEOGE OGRAPHY PALAEOCLI MATOLOGY PALAEOEC OLOGY</t>
  </si>
  <si>
    <t>PALAEOGE OGR PALAEOCL</t>
  </si>
  <si>
    <t>0031-3203</t>
  </si>
  <si>
    <t>PATTERN RECOGNITION</t>
  </si>
  <si>
    <t>PATTERN RECOGN</t>
  </si>
  <si>
    <t>0031-4005</t>
  </si>
  <si>
    <t>PEDIATRICS</t>
  </si>
  <si>
    <t>0031-5826</t>
  </si>
  <si>
    <t>PERSONNEL PSYCHOLOGY</t>
  </si>
  <si>
    <t>PERS PSYCHOL</t>
  </si>
  <si>
    <t>PERSONNEL PSYCHOLO GY</t>
  </si>
  <si>
    <t>0031-5850</t>
  </si>
  <si>
    <t>PERSOONIA</t>
  </si>
  <si>
    <t>0031-6997</t>
  </si>
  <si>
    <t>PHARMACO LOGICAL REVIEWS</t>
  </si>
  <si>
    <t>PHARMACO L REV</t>
  </si>
  <si>
    <t>0031-9007</t>
  </si>
  <si>
    <t>REVIEW LETTERS</t>
  </si>
  <si>
    <t>PHYS REV LETT</t>
  </si>
  <si>
    <t>0031-9023</t>
  </si>
  <si>
    <t>PHYSICAL THERAPY</t>
  </si>
  <si>
    <t>PHYS THER</t>
  </si>
  <si>
    <t>0031-9333</t>
  </si>
  <si>
    <t>PHISIOLOG ICAL REVIEWS</t>
  </si>
  <si>
    <t>PHYSIOL REV</t>
  </si>
  <si>
    <t>0032-0781</t>
  </si>
  <si>
    <t>PLANT AND CELL PHYSIOLOG Y</t>
  </si>
  <si>
    <t>PLANT CELL PHYSIOL</t>
  </si>
  <si>
    <t>0032-0889</t>
  </si>
  <si>
    <t>PLANT PHYSIOLOG Y</t>
  </si>
  <si>
    <t>PLANT PHYSIOL</t>
  </si>
  <si>
    <t>0033-2909</t>
  </si>
  <si>
    <t>PSYCHOLO GICAL BULLETIN</t>
  </si>
  <si>
    <t>PSYCHOL BULL</t>
  </si>
  <si>
    <t>0033-2917</t>
  </si>
  <si>
    <t>PSYCHOLO GICAL MEDICINE</t>
  </si>
  <si>
    <t>PSYCHOL MED</t>
  </si>
  <si>
    <t>0033-295X</t>
  </si>
  <si>
    <t>PSYCHOLO GICAL REVIEW</t>
  </si>
  <si>
    <t>PSYCHOL REV</t>
  </si>
  <si>
    <t>0033-3190</t>
  </si>
  <si>
    <t>PSYCHOTH ERAPY AND PSYCHOSO MATICS</t>
  </si>
  <si>
    <t>PSYCHOTH ER PSYCHOSO M</t>
  </si>
  <si>
    <t>0033-3352</t>
  </si>
  <si>
    <t>PUBLIC ADMINISTR ATION REVIEW</t>
  </si>
  <si>
    <t>PUBLIC ADMIN REV</t>
  </si>
  <si>
    <t>0033-5533</t>
  </si>
  <si>
    <t>QUARTERLY JOURNAL OF ECONOMICS</t>
  </si>
  <si>
    <t>Q J ECON</t>
  </si>
  <si>
    <t>0033-5770</t>
  </si>
  <si>
    <t>QUARTERLY REVIEW OF BIOLOGY</t>
  </si>
  <si>
    <t>Q REV BIOL</t>
  </si>
  <si>
    <t>0033-5835</t>
  </si>
  <si>
    <t>QUARTERLY REVIEWS OF BIOPHYSICS</t>
  </si>
  <si>
    <t>Q REV BIOPHYS</t>
  </si>
  <si>
    <t>0033-8222</t>
  </si>
  <si>
    <t>RADIOCARBON</t>
  </si>
  <si>
    <t>0033-8419</t>
  </si>
  <si>
    <t>RADIOLOG Y</t>
  </si>
  <si>
    <t>0034-0553</t>
  </si>
  <si>
    <t>READING RESEARCH QUARTERLY</t>
  </si>
  <si>
    <t>READ RES QUART</t>
  </si>
  <si>
    <t>0034-4257</t>
  </si>
  <si>
    <t>REMOTE SENSING OF ENVIRONMENT</t>
  </si>
  <si>
    <t>REMOTE SENS ENVIRON</t>
  </si>
  <si>
    <t>REMOTE SENSING OF ENVIRONM ENT</t>
  </si>
  <si>
    <t>0034-4885</t>
  </si>
  <si>
    <t>REPORTS ON PROGRESS IN PHYSICS</t>
  </si>
  <si>
    <t>REP PROG PHYS</t>
  </si>
  <si>
    <t>0034-6527</t>
  </si>
  <si>
    <t>REVIEW OF ECONOMIC STUDIES</t>
  </si>
  <si>
    <t>REV ECON STUD</t>
  </si>
  <si>
    <t>0034-6535</t>
  </si>
  <si>
    <t>REVIEW OF ECONOMICS AND STATISTICS</t>
  </si>
  <si>
    <t>REV ECON STAT</t>
  </si>
  <si>
    <t>REVIEW OF ECONOMIC S AND STATISTICS</t>
  </si>
  <si>
    <t>0034-6543</t>
  </si>
  <si>
    <t>REVIEW OF EDUCATIONAL RESEARCH</t>
  </si>
  <si>
    <t>REV EDUC RES</t>
  </si>
  <si>
    <t>0034-6861</t>
  </si>
  <si>
    <t>^^EVIEW5 OF MODERN PHYSICS</t>
  </si>
  <si>
    <t>REV MOD PHYS</t>
  </si>
  <si>
    <t>0036-0112</t>
  </si>
  <si>
    <t>RURAL SOCIOLOGY</t>
  </si>
  <si>
    <t>RURAL SOCIOL</t>
  </si>
  <si>
    <t>0036-1429</t>
  </si>
  <si>
    <t>SIAM JOURNAL ON NUMERICAL ANALYSIS</t>
  </si>
  <si>
    <t>SIAM J NUMER ANAL</t>
  </si>
  <si>
    <t>0036-1445</t>
  </si>
  <si>
    <t>SIAM REVIEW</t>
  </si>
  <si>
    <t>SIAM REV</t>
  </si>
  <si>
    <t>0036-8075</t>
  </si>
  <si>
    <t>SCIENCE</t>
  </si>
  <si>
    <t>0037-0746</t>
  </si>
  <si>
    <t>SEDIMENTOLOGY</t>
  </si>
  <si>
    <t>0038-0385</t>
  </si>
  <si>
    <t>THE JOURNAL OF THE BRITISH SOCIOLOGI CAL ASSOCIATI ON</t>
  </si>
  <si>
    <t>SOCIOLOGY</t>
  </si>
  <si>
    <t>0038-0407</t>
  </si>
  <si>
    <t>SOCIOLOGY OF EDUCATION</t>
  </si>
  <si>
    <t>SOCIOL EDUC</t>
  </si>
  <si>
    <t>0038-0717</t>
  </si>
  <si>
    <t>SOIL BIOLOGY &amp; BIOCHEMIS TRY</t>
  </si>
  <si>
    <t>SOIL BIOL BIOCHEM</t>
  </si>
  <si>
    <t>0038-6308</t>
  </si>
  <si>
    <t>SPACE SCIENCE REVIEWS</t>
  </si>
  <si>
    <t>SPACE SCI REV</t>
  </si>
  <si>
    <t>0038-9765</t>
  </si>
  <si>
    <t>STANFORD LAW REVIEW</t>
  </si>
  <si>
    <t>STANFORD LAW REV</t>
  </si>
  <si>
    <t>0039-2499</t>
  </si>
  <si>
    <t>STROKE</t>
  </si>
  <si>
    <t>0040-1625</t>
  </si>
  <si>
    <t>lECHNOLO GICAL FORECASTI NG AND SOCIAL CHANGE</t>
  </si>
  <si>
    <t>TECHNOL FORECAST SOC</t>
  </si>
  <si>
    <t>0040-4411</t>
  </si>
  <si>
    <t>TEXAS LAW REVIEW</t>
  </si>
  <si>
    <t>TEX LAW REV</t>
  </si>
  <si>
    <t>0040-5752</t>
  </si>
  <si>
    <t>THEORETICAL AND APPLIED GENETICS</t>
  </si>
  <si>
    <t>THEOR APPL GENET</t>
  </si>
  <si>
    <t>0040-6376</t>
  </si>
  <si>
    <t>THORAX</t>
  </si>
  <si>
    <t>0041-1337</t>
  </si>
  <si>
    <t>TRANSPLA NTATION</t>
  </si>
  <si>
    <t>0041-1655</t>
  </si>
  <si>
    <t>TRANSPOR TATION SCIENCE</t>
  </si>
  <si>
    <t>TRANSPOR T SCI</t>
  </si>
  <si>
    <t>0041-5650</t>
  </si>
  <si>
    <t>UCLA LAW REVIEW</t>
  </si>
  <si>
    <t>UCLA LAW REV</t>
  </si>
  <si>
    <t>0041-9907</t>
  </si>
  <si>
    <t>UNIVERSITY OF PENNSYLVANIA LAW REVIEW</t>
  </si>
  <si>
    <t>U PENN LAW REV</t>
  </si>
  <si>
    <t>0042-9686</t>
  </si>
  <si>
    <t>BULLETIN OF THE WORLD HEALTH ORGANIZA TION</t>
  </si>
  <si>
    <t>B WORLD HEALTH ORGAN</t>
  </si>
  <si>
    <t>0043-1354</t>
  </si>
  <si>
    <t>WATER RESEARCH</t>
  </si>
  <si>
    <t>WATER RES</t>
  </si>
  <si>
    <t>0043-1397</t>
  </si>
  <si>
    <t>WATER RESOURCES RESEARCH</t>
  </si>
  <si>
    <t>WATER RESOUR RES</t>
  </si>
  <si>
    <t>WATER RESOURCE S RESEARCH</t>
  </si>
  <si>
    <t>0043-8871</t>
  </si>
  <si>
    <t>WORLD POLITICS</t>
  </si>
  <si>
    <t>WORLD POLIT</t>
  </si>
  <si>
    <t>0044-0094</t>
  </si>
  <si>
    <t>YALE LAW JOURNAL</t>
  </si>
  <si>
    <t>YALE LAW J</t>
  </si>
  <si>
    <t>0045-7825</t>
  </si>
  <si>
    <t>COMPUTER METHODS IN APPLIED MECHANICS AND ENGINEERING</t>
  </si>
  <si>
    <t>COMPUT METHOD APPL M</t>
  </si>
  <si>
    <t>0046-1520</t>
  </si>
  <si>
    <t>EDUCATIONAL PSYCHOLOGIST</t>
  </si>
  <si>
    <t>EDUC PSYCHOL-US</t>
  </si>
  <si>
    <t>NAL PSYCHOLO GIST</t>
  </si>
  <si>
    <t>EDUC PSYCHOL- US</t>
  </si>
  <si>
    <t>0047-2352</t>
  </si>
  <si>
    <t>JOURNAL OF CRIMINAL JUSTICE</t>
  </si>
  <si>
    <t>J CRIM JUST</t>
  </si>
  <si>
    <t>0047-2484</t>
  </si>
  <si>
    <t>JOURNAL OF HUMAN EVOLUTION</t>
  </si>
  <si>
    <t>J HUM EVOL</t>
  </si>
  <si>
    <t>0047-2506</t>
  </si>
  <si>
    <t>JOURNAL OF INTERNATIONAL BUSINESS STUDIES</t>
  </si>
  <si>
    <t>J INT BUS STUD</t>
  </si>
  <si>
    <t>0047-2875</t>
  </si>
  <si>
    <t>Journal of Travel Research</t>
  </si>
  <si>
    <t>J TRAVEL RES</t>
  </si>
  <si>
    <t>0048-7333</t>
  </si>
  <si>
    <t>RESEARCH POLICY</t>
  </si>
  <si>
    <t>RES POLICY</t>
  </si>
  <si>
    <t>0049-1241</t>
  </si>
  <si>
    <t>SOCIOLOGI CAL METHODS &amp; RESEARCH</t>
  </si>
  <si>
    <t>SOCIOL METHOD RES</t>
  </si>
  <si>
    <t>0065-2113</t>
  </si>
  <si>
    <t>Advances in Agronomy</t>
  </si>
  <si>
    <t>ADV AGRON</t>
  </si>
  <si>
    <t>0065-2156</t>
  </si>
  <si>
    <t>Advances in Applied Mechanics</t>
  </si>
  <si>
    <t>ADV APPL MECH</t>
  </si>
  <si>
    <t>0065-2601</t>
  </si>
  <si>
    <t>Advances in Experimental Social Psychology</t>
  </si>
  <si>
    <t>ADV EXP SOC PSYCHOL</t>
  </si>
  <si>
    <t>0065-2687</t>
  </si>
  <si>
    <t>Advances in Geophysics</t>
  </si>
  <si>
    <t>ADV GEOPHYS</t>
  </si>
  <si>
    <t>0065-2806</t>
  </si>
  <si>
    <t>Advances in Insect Physiology</t>
  </si>
  <si>
    <t>ADV INSECT PHYSIOL</t>
  </si>
  <si>
    <t>0065-3055</t>
  </si>
  <si>
    <t>Advances in Organometallic Chemistry</t>
  </si>
  <si>
    <t>ADV ORGANOMET CHEM</t>
  </si>
  <si>
    <t>0065-308X</t>
  </si>
  <si>
    <t>Advances in Parasitology</t>
  </si>
  <si>
    <t>ADV PARASIT</t>
  </si>
  <si>
    <t>0066-4146</t>
  </si>
  <si>
    <t>Annual Review of Astronomy and Astrophysics</t>
  </si>
  <si>
    <t>ANNU REV ASTRON ASTR</t>
  </si>
  <si>
    <t>0066-4154</t>
  </si>
  <si>
    <t>Annual Review of Biochemistry</t>
  </si>
  <si>
    <t>ANNU REV BIOCHEM</t>
  </si>
  <si>
    <t>0066-4170</t>
  </si>
  <si>
    <t>Annual Review of Entomology</t>
  </si>
  <si>
    <t>ANNU REV ENTOMOL</t>
  </si>
  <si>
    <t>0066-4189</t>
  </si>
  <si>
    <t>Annual Review of Fluid Mechanics</t>
  </si>
  <si>
    <t>ANNU REV FLUID MECH</t>
  </si>
  <si>
    <t>Annual Review ol Fluid Mechanics</t>
  </si>
  <si>
    <t>0066-4197</t>
  </si>
  <si>
    <t>Annual Review of Genetics</t>
  </si>
  <si>
    <t>ANNU REV GENET</t>
  </si>
  <si>
    <t>0066-4219</t>
  </si>
  <si>
    <t>Annual Review of Medicine</t>
  </si>
  <si>
    <t>ANNU REV MED</t>
  </si>
  <si>
    <t>0066-4227</t>
  </si>
  <si>
    <t>Annual Review of Microbiology</t>
  </si>
  <si>
    <t>ANNU REV MICROBIOL</t>
  </si>
  <si>
    <t>0066-426X</t>
  </si>
  <si>
    <t>Annual Review of Physical Chemistry</t>
  </si>
  <si>
    <t>ANNU REV PHYS CHEM</t>
  </si>
  <si>
    <t>0066-4278</t>
  </si>
  <si>
    <t>Annual Review of Physiology</t>
  </si>
  <si>
    <t>ANNU REV PHYSIOL</t>
  </si>
  <si>
    <t>0066-4286</t>
  </si>
  <si>
    <r>
      <t xml:space="preserve">Annual Review ol Phytopatholog </t>
    </r>
    <r>
      <rPr>
        <vertAlign val="superscript"/>
        <sz val="12"/>
        <color rgb="FF000000"/>
        <rFont val="Times New Roman"/>
        <family val="1"/>
      </rPr>
      <t>y</t>
    </r>
  </si>
  <si>
    <t>ANNU REV PHYTOPAT HOL</t>
  </si>
  <si>
    <t>0066-4308</t>
  </si>
  <si>
    <t>Annual Review ol Psychology</t>
  </si>
  <si>
    <t>ANNU REV PSYCHOL</t>
  </si>
  <si>
    <t>Annual Review of Psychology</t>
  </si>
  <si>
    <t>0067-0049</t>
  </si>
  <si>
    <t>ASTROPHYSICAL JOURNAL SUPPLEMENT SERIES</t>
  </si>
  <si>
    <t>ASTROPHYS J SUPPL S</t>
  </si>
  <si>
    <t>0070-3370</t>
  </si>
  <si>
    <t>DEMOGRAPHY</t>
  </si>
  <si>
    <t>0073-8301</t>
  </si>
  <si>
    <t>Publications Mathematiques de l IHES</t>
  </si>
  <si>
    <t>PUBL MATH-PARIS</t>
  </si>
  <si>
    <t>0075-4102</t>
  </si>
  <si>
    <t>JOURNAL FUR DIE REINE UND ANGEWANDTE MATHEMATIK</t>
  </si>
  <si>
    <t>J REINE ANGEW MATH</t>
  </si>
  <si>
    <t>0078-3218</t>
  </si>
  <si>
    <t>Oceanography and Marine Biology</t>
  </si>
  <si>
    <t>OCEANOGR MAR BIOL</t>
  </si>
  <si>
    <t>0079-6425</t>
  </si>
  <si>
    <t>PROGRESS IN MATERIALS SCIENCE</t>
  </si>
  <si>
    <t>PROG MATER SCI</t>
  </si>
  <si>
    <t>0079-6565</t>
  </si>
  <si>
    <t>PROGRESS IN NUCLEAR MAGNETIC RESONANC E SPECTROSC OPY</t>
  </si>
  <si>
    <t>PROG NUCL MAG RES SP</t>
  </si>
  <si>
    <t>0079-6611</t>
  </si>
  <si>
    <t>PROGRESS IN OCEANOGR APHY</t>
  </si>
  <si>
    <t>PROG OCEANOGR</t>
  </si>
  <si>
    <t>0079-6700</t>
  </si>
  <si>
    <t>PROGRESS IN POLYMER SCIENCE</t>
  </si>
  <si>
    <t>PROG POLYM SCI</t>
  </si>
  <si>
    <t>0079-6727</t>
  </si>
  <si>
    <t>PROGRESS IN QUANTUM ELECTRONICS</t>
  </si>
  <si>
    <t>PROG QUANT ELECTRON</t>
  </si>
  <si>
    <t>0079-6786</t>
  </si>
  <si>
    <t>PROGRESS IN SOLID STATE CHEMISTRY</t>
  </si>
  <si>
    <t>PROG SOLID STATE CH</t>
  </si>
  <si>
    <t>0084-0173</t>
  </si>
  <si>
    <t>WILDLIFE MONOGRAP HS</t>
  </si>
  <si>
    <t>WILDLIFE MONOGR</t>
  </si>
  <si>
    <t>0084-6597</t>
  </si>
  <si>
    <t>Annual Review of Earth and Planetary Sciences</t>
  </si>
  <si>
    <t>ANNU REV EARTH PL SC</t>
  </si>
  <si>
    <t>0085-2538</t>
  </si>
  <si>
    <t>KIDNEY INTERNATI ONAL</t>
  </si>
  <si>
    <t>KIDNEY INT</t>
  </si>
  <si>
    <t>0090-0036</t>
  </si>
  <si>
    <t>AMERICAN JOURNAL OF PUBLIC HEALTH</t>
  </si>
  <si>
    <t>AM J PUBLIC HEALTH</t>
  </si>
  <si>
    <t>0090-5364</t>
  </si>
  <si>
    <t>ANNALS OF STATISTICS</t>
  </si>
  <si>
    <t>ANN STAT</t>
  </si>
  <si>
    <t>0090-8258</t>
  </si>
  <si>
    <t>GYNECOLO GIC ONCOLOGY</t>
  </si>
  <si>
    <t>GYNECOL ONCOL</t>
  </si>
  <si>
    <t>0091-0562</t>
  </si>
  <si>
    <t>AMERICAN JOURNAL OF COMMUNIT Y PSYCHOLO GY</t>
  </si>
  <si>
    <t>AM J COMMUN PSYCHOL</t>
  </si>
  <si>
    <t>0091-3022</t>
  </si>
  <si>
    <t>FRONTIERS IN NEUROENDOCRINOLOGY</t>
  </si>
  <si>
    <t>FRONT NEUROENDOCRIN</t>
  </si>
  <si>
    <t>0091-3367</t>
  </si>
  <si>
    <t>JOURNAL OF ADVERTISING</t>
  </si>
  <si>
    <t>J ADVERTISING</t>
  </si>
  <si>
    <t>0091-6331</t>
  </si>
  <si>
    <t>EXERCISE AND SPORT SCIENCES REVIEWS</t>
  </si>
  <si>
    <t>EXERC SPORT SCI REV</t>
  </si>
  <si>
    <t>0091-6749</t>
  </si>
  <si>
    <t>JOURNAL OF ALLERGY AND CLINICAL IMMUNOLOGY</t>
  </si>
  <si>
    <t>J ALLERGY CLIN IMMUN</t>
  </si>
  <si>
    <t>0091-6765</t>
  </si>
  <si>
    <t>ENVIRONMENTAL HEALTH PERSPECTIVES</t>
  </si>
  <si>
    <t>ENVIRON HEALTH PERSP</t>
  </si>
  <si>
    <t>ENVIRONM ENTAL HEALTH PERSPECTI VES</t>
  </si>
  <si>
    <t>ENTAL HEALTH PERSPECTI VES</t>
  </si>
  <si>
    <t>0091-7613</t>
  </si>
  <si>
    <t>GEOLOGY</t>
  </si>
  <si>
    <t>0092-0703</t>
  </si>
  <si>
    <t>JOURNAL OF THE ACADEMY OF MARKETING SCIENCE</t>
  </si>
  <si>
    <t>J ACAD MARKET SCI</t>
  </si>
  <si>
    <t>0092-5853</t>
  </si>
  <si>
    <t>AMERICAN JOURNAL OF POLITICAL SCIENCE</t>
  </si>
  <si>
    <t>AM J POLIT SCI</t>
  </si>
  <si>
    <t>0092-8674</t>
  </si>
  <si>
    <t>CELL</t>
  </si>
  <si>
    <t>0093-6502</t>
  </si>
  <si>
    <t>COMMUNICATION RESEARCH</t>
  </si>
  <si>
    <t>COMMUN RES</t>
  </si>
  <si>
    <t>0093-934X</t>
  </si>
  <si>
    <t>BRAIN AND LANGUAGE</t>
  </si>
  <si>
    <t>BRAIN LANG</t>
  </si>
  <si>
    <t>0094-1190</t>
  </si>
  <si>
    <t>JOURNAL OF URBAN ECONOMIC S</t>
  </si>
  <si>
    <t>J URBAN ECON</t>
  </si>
  <si>
    <t>0094-730X</t>
  </si>
  <si>
    <t>JOURNAL OF FLUENCY DISORDERS</t>
  </si>
  <si>
    <t>J FLUENCY DISORD</t>
  </si>
  <si>
    <t>0094-8276</t>
  </si>
  <si>
    <t>GEOPHYSICAL RESEARCH LETTERS</t>
  </si>
  <si>
    <t>GEOPHYS RES LETT</t>
  </si>
  <si>
    <t>0094-8373</t>
  </si>
  <si>
    <t>TALEOBIOL OGY</t>
  </si>
  <si>
    <t>PALEOBIOL OGY</t>
  </si>
  <si>
    <t>0095-3628</t>
  </si>
  <si>
    <t>MICROBIAL ECOLOGY</t>
  </si>
  <si>
    <t>MICROB ECOL</t>
  </si>
  <si>
    <t>0096-3445</t>
  </si>
  <si>
    <t>JOURNAL OF EXPERIMEN TAL PSYCHOLO GY- GENERAL</t>
  </si>
  <si>
    <t>J EXP PSYCHOL GEN</t>
  </si>
  <si>
    <t>0097-8507</t>
  </si>
  <si>
    <t>LANGUAGE</t>
  </si>
  <si>
    <t>0098-2997</t>
  </si>
  <si>
    <t>MOLECULAR ASPECTS OF MEDICINE</t>
  </si>
  <si>
    <t>MOL ASPECTS MED</t>
  </si>
  <si>
    <t>0098-3500</t>
  </si>
  <si>
    <t>ACM TRANSACTIONS ON MATHEMATICAL SOFTWARE</t>
  </si>
  <si>
    <t>ACM T MATH SOFTWARE</t>
  </si>
  <si>
    <t>0098-7484</t>
  </si>
  <si>
    <t>JAMA-JOURNAL OF THE AMERICAN MEDICAL ASSOCIATION</t>
  </si>
  <si>
    <t>JAMA-J AM MED ASSOC</t>
  </si>
  <si>
    <t>0105-1873</t>
  </si>
  <si>
    <t>CONTACT DERMATITIS</t>
  </si>
  <si>
    <t>0105-2896</t>
  </si>
  <si>
    <t>IMMUNOLOGICAL REVIEWS</t>
  </si>
  <si>
    <t>IMMUNOL REV</t>
  </si>
  <si>
    <t>0105-4538</t>
  </si>
  <si>
    <t>ALLERGY</t>
  </si>
  <si>
    <t>0109-5641</t>
  </si>
  <si>
    <t>DENTAL MATERIALS</t>
  </si>
  <si>
    <t>DENT MATER</t>
  </si>
  <si>
    <t>0112-1642</t>
  </si>
  <si>
    <t>SPORTS MEDICINE</t>
  </si>
  <si>
    <t>SPORTS MED</t>
  </si>
  <si>
    <t>0129-0657</t>
  </si>
  <si>
    <t>International Journal of Neural Systems</t>
  </si>
  <si>
    <t>INT J NEURAL SYST</t>
  </si>
  <si>
    <t>0140-525X</t>
  </si>
  <si>
    <t>BEHAVIORAL AND BRAIN SCIENCES</t>
  </si>
  <si>
    <t>BEHAV BRAIN SCI</t>
  </si>
  <si>
    <t>AL AND BRAIN SCIENCES</t>
  </si>
  <si>
    <t>0140-6736</t>
  </si>
  <si>
    <t>LANCET</t>
  </si>
  <si>
    <t>0140-7791</t>
  </si>
  <si>
    <t>PLANT CELL AND ENVIRONM ENT</t>
  </si>
  <si>
    <t>PLANT CELL ENVIRON</t>
  </si>
  <si>
    <t>0140-9883</t>
  </si>
  <si>
    <t>ENERGY ECONOMICS</t>
  </si>
  <si>
    <t>ENERG ECON</t>
  </si>
  <si>
    <t>0142-6001</t>
  </si>
  <si>
    <t>APPLIED LINGUISTICS</t>
  </si>
  <si>
    <t>APPL LINGUIST</t>
  </si>
  <si>
    <t>0142-7164</t>
  </si>
  <si>
    <t>APPLIED PSYCHOLINGUISTICS</t>
  </si>
  <si>
    <t>APPL PSYCHOLINGUIST</t>
  </si>
  <si>
    <t>0142-9612</t>
  </si>
  <si>
    <t>BIOMATERIALS</t>
  </si>
  <si>
    <t>0143-005X</t>
  </si>
  <si>
    <t>JOURNAL OF EPIDEMIOL OGY AND COMMUNIT Y HEALTH</t>
  </si>
  <si>
    <t>J EPIDEMIOL COMMUN H</t>
  </si>
  <si>
    <t>0143-7208</t>
  </si>
  <si>
    <t>DYES AND PIGMENTS</t>
  </si>
  <si>
    <t>DYES PIGMENTS</t>
  </si>
  <si>
    <t>0144-235X</t>
  </si>
  <si>
    <t>INTERNATI ONAL REVIEWS IN PHYSICAL CHEMISTRY</t>
  </si>
  <si>
    <t>INT REV PHYS CHEM</t>
  </si>
  <si>
    <t>0144-8617</t>
  </si>
  <si>
    <t>CARBOHYDRATE POLYMERS</t>
  </si>
  <si>
    <t>CARBOHYD POLYM</t>
  </si>
  <si>
    <t>CARBOHYD RATE POLYMERS</t>
  </si>
  <si>
    <t>0145-2134</t>
  </si>
  <si>
    <t>^“CHLD ABUSE &amp; NEGLECT</t>
  </si>
  <si>
    <t>CHILD ABUSE NEGLECT</t>
  </si>
  <si>
    <t>0145-305X</t>
  </si>
  <si>
    <t>DEVELOPM ENTAL AND COMPARAT IVE IMMUNOLO GY</t>
  </si>
  <si>
    <t>DEV COMP IMMUNOL</t>
  </si>
  <si>
    <t>0146-0404</t>
  </si>
  <si>
    <t>INVESTIGA LIVE OPHTHALM OLOGY &amp; VISUAL SCIENCE</t>
  </si>
  <si>
    <t>INVEST OPHTH VIS SCI</t>
  </si>
  <si>
    <t>0146-6410</t>
  </si>
  <si>
    <t>PROGRESS IN PARTICLE AND NUCLEAR PHYSICS</t>
  </si>
  <si>
    <t>PROG PART NUCL PHYS</t>
  </si>
  <si>
    <t>0147-006X</t>
  </si>
  <si>
    <t>Annual Review of Neuroscience</t>
  </si>
  <si>
    <t>ANNU REV NEUROSCI</t>
  </si>
  <si>
    <t>0147-5185</t>
  </si>
  <si>
    <t>AMERICAN JOURNAL OF SURGICAL PATHOLOG Y</t>
  </si>
  <si>
    <t>AM J SURG PATHOL</t>
  </si>
  <si>
    <t>AMERICAN JOURNAL OF SURGICAL PATHOLOGY</t>
  </si>
  <si>
    <t>0147-7307</t>
  </si>
  <si>
    <t>LAW AND HUMAN BEHAVIOR</t>
  </si>
  <si>
    <t>LAW HUMAN BEHAV</t>
  </si>
  <si>
    <t>0147-8257</t>
  </si>
  <si>
    <t>HARVARD ENVIRONMENTAL LAW REVIEW</t>
  </si>
  <si>
    <t>HARVARD ENVIRON LAW</t>
  </si>
  <si>
    <t>0148-396X</t>
  </si>
  <si>
    <t>NEUROSUR GERY</t>
  </si>
  <si>
    <t>0148-6055</t>
  </si>
  <si>
    <t>JOURNAL OF RHEOLOGY</t>
  </si>
  <si>
    <t>J RHEOL</t>
  </si>
  <si>
    <t>0149-2063</t>
  </si>
  <si>
    <t>JOURNAL OF MANAGEMENT</t>
  </si>
  <si>
    <t>J MANAGE</t>
  </si>
  <si>
    <t>OF MANAGEM ENT</t>
  </si>
  <si>
    <t>0149-2195</t>
  </si>
  <si>
    <t>MMWR- MORBIDITY AND MORTALIT Y WEEKLY REPORT</t>
  </si>
  <si>
    <t>MMWR- MORBID MORTAL W</t>
  </si>
  <si>
    <t>0149-5992</t>
  </si>
  <si>
    <t>DIABETES CARE</t>
  </si>
  <si>
    <t>0149-7634</t>
  </si>
  <si>
    <t>NEUROSCIENCE AND BIOBEHAVIORAL REVIEWS</t>
  </si>
  <si>
    <t>NEUROSCI BIOBEHAV R</t>
  </si>
  <si>
    <t>0158-7919</t>
  </si>
  <si>
    <t>Distance Education</t>
  </si>
  <si>
    <t>DISTANCE EDUC</t>
  </si>
  <si>
    <t>0160-4120</t>
  </si>
  <si>
    <t>ENVIRONMENT INTERNATIONAL</t>
  </si>
  <si>
    <t>ENVIRON INT</t>
  </si>
  <si>
    <t>0160-6689</t>
  </si>
  <si>
    <t>JOURNAL OF CLINICAL PSYCHIATR Y</t>
  </si>
  <si>
    <t>J CLIN PSYCHIAT</t>
  </si>
  <si>
    <t>0160-7383</t>
  </si>
  <si>
    <t>ANNALS OF TOURISM RESEARCH</t>
  </si>
  <si>
    <t>ANN TOURISM RES</t>
  </si>
  <si>
    <t>0161-5505</t>
  </si>
  <si>
    <t>JOURNAL OF NUCLEAR MEDICINE</t>
  </si>
  <si>
    <t>J NUCL MED</t>
  </si>
  <si>
    <t>0161-6420</t>
  </si>
  <si>
    <t>OPHTHALM OLOGY</t>
  </si>
  <si>
    <t>0162-220X</t>
  </si>
  <si>
    <t>CANCER NURSING</t>
  </si>
  <si>
    <t>CANCER NURS</t>
  </si>
  <si>
    <t>0162-2439</t>
  </si>
  <si>
    <t>SCIENCE TECHNOLO GY &amp; HUMAN VALUES</t>
  </si>
  <si>
    <t>SCI TECHNOL HUM VAL</t>
  </si>
  <si>
    <t>0162-2889</t>
  </si>
  <si>
    <t>INTERNATIONAL SECURITY</t>
  </si>
  <si>
    <t>INT SECURITY</t>
  </si>
  <si>
    <t>0162-3737</t>
  </si>
  <si>
    <t>EDUCATIONAL EVALUATION AND POLICY ANALYSIS</t>
  </si>
  <si>
    <t>EDUC EVAL POLICY AN</t>
  </si>
  <si>
    <t>0162-8828</t>
  </si>
  <si>
    <t>IEEE TRANSACTIONS ON PATTERN ANALYSIS AND MACHINE INTELLIGENCE</t>
  </si>
  <si>
    <t>IEEE T PATTERN ANAL</t>
  </si>
  <si>
    <t>0163-6804</t>
  </si>
  <si>
    <t>IEEE COMMUNICATIONS MAGAZINE</t>
  </si>
  <si>
    <t>IEEE COMMUN MAG</t>
  </si>
  <si>
    <t>IEEE COMMUNIC ATIONS MAGAZINE</t>
  </si>
  <si>
    <t>0163-7258</t>
  </si>
  <si>
    <t>PHARMACO LOGY &amp; THERAPEUT ICS</t>
  </si>
  <si>
    <t>PHARMACO L THERAPEUT</t>
  </si>
  <si>
    <t>0163-7525</t>
  </si>
  <si>
    <t>Annual Review of Public Health</t>
  </si>
  <si>
    <t>ANNU REV PUBL HEALTH</t>
  </si>
  <si>
    <t>0163-769X</t>
  </si>
  <si>
    <t>ENDOCRINE REVIEWS</t>
  </si>
  <si>
    <t>ENDOCR REV</t>
  </si>
  <si>
    <t>0163-7827</t>
  </si>
  <si>
    <t>PROGRESS IN LIPID RESEARCH</t>
  </si>
  <si>
    <t>PROG LIPID RES</t>
  </si>
  <si>
    <t>0163-8998</t>
  </si>
  <si>
    <t>Annual Review of Nuclear and Particle Science</t>
  </si>
  <si>
    <t>ANNU REV NUCL PART S</t>
  </si>
  <si>
    <t>0165-0114</t>
  </si>
  <si>
    <t>FUZZY SETS AND SYSTEMS</t>
  </si>
  <si>
    <t>FUZZY SET SYST</t>
  </si>
  <si>
    <t>0165-4101</t>
  </si>
  <si>
    <t>JOURNAL OF ACCOUNTING &amp; ECONOMICS</t>
  </si>
  <si>
    <t>J ACCOUNT ECON</t>
  </si>
  <si>
    <t>0165-6147</t>
  </si>
  <si>
    <t>TRENDS IN PHARMACO LOGICAL SCIENCES</t>
  </si>
  <si>
    <t>TRENDS PHARMACO L SCI</t>
  </si>
  <si>
    <t>0165-9936</t>
  </si>
  <si>
    <t>TRAC-TRENDS IN ANALYTICAL CHEMISTRY</t>
  </si>
  <si>
    <t>TRAC-TREND ANAL CHEM</t>
  </si>
  <si>
    <t>0166-0616</t>
  </si>
  <si>
    <t>STUDIES IN MYCOLOGY</t>
  </si>
  <si>
    <t>STUD MYCOL</t>
  </si>
  <si>
    <t>0166-2236</t>
  </si>
  <si>
    <t>TRENDS IN NEUROSCIENCES</t>
  </si>
  <si>
    <t>TRENDS NEUROSCI</t>
  </si>
  <si>
    <t>0166-3542</t>
  </si>
  <si>
    <t>ANTIVIRAL RESEARCH</t>
  </si>
  <si>
    <t>ANTIVIR RES</t>
  </si>
  <si>
    <t>0166-445X</t>
  </si>
  <si>
    <t>AQUATIC TOXICOLOGY</t>
  </si>
  <si>
    <t>AQUAT TOXICOL</t>
  </si>
  <si>
    <t>0166-8595</t>
  </si>
  <si>
    <t>PHOTOSYN THESIS RESEARCH</t>
  </si>
  <si>
    <t>PHOTOSYN TH RES</t>
  </si>
  <si>
    <t>0167-4412</t>
  </si>
  <si>
    <t>PLANT MOLECULA R BIOLOGY</t>
  </si>
  <si>
    <t>PLANT MOL BIOL</t>
  </si>
  <si>
    <t>0167-4544</t>
  </si>
  <si>
    <t>JOURNAL OF BUSINESS ETHICS</t>
  </si>
  <si>
    <t>J BUS ETHICS</t>
  </si>
  <si>
    <t>0167-5877</t>
  </si>
  <si>
    <t>PREVENTIV E VETERINAR Y MEDICINE</t>
  </si>
  <si>
    <t>PREV VET MED</t>
  </si>
  <si>
    <t>0167-6296</t>
  </si>
  <si>
    <t>JOURNAL OF HEALTH ECONOMICS</t>
  </si>
  <si>
    <t>J HEALTH ECON</t>
  </si>
  <si>
    <t>0167-739X</t>
  </si>
  <si>
    <t>Future Generation Computer Systems-The International Journal of eScience</t>
  </si>
  <si>
    <t>FUTURE GENER COMP SY</t>
  </si>
  <si>
    <t>0167-7799</t>
  </si>
  <si>
    <t>TRENDS IN BIOTECHNOLOGY</t>
  </si>
  <si>
    <t>TRENDS BIOTECHNOL</t>
  </si>
  <si>
    <t>0167-8140</t>
  </si>
  <si>
    <t>RADIOTHER APY AND ONCOLOGY</t>
  </si>
  <si>
    <t>RADIOTHER ONCOL</t>
  </si>
  <si>
    <t>0167-8809</t>
  </si>
  <si>
    <t>AGRICULTURE ECOSYSTEMS &amp; ENVIRONMENT</t>
  </si>
  <si>
    <t>AGR ECOSYST ENVIRON</t>
  </si>
  <si>
    <t>0167-9236</t>
  </si>
  <si>
    <t>DECISION SUPPORT SYSTEMS</t>
  </si>
  <si>
    <t>DECIS SUPPORT SYST</t>
  </si>
  <si>
    <t>0168-1591</t>
  </si>
  <si>
    <t>APPLIED ANIMAL BEHAVIOUR SCIENCE</t>
  </si>
  <si>
    <t>APPL ANIM BEHAV SCI</t>
  </si>
  <si>
    <t>0168-1923</t>
  </si>
  <si>
    <t>AGRICULTURAL AND FOREST METEOROLOGY</t>
  </si>
  <si>
    <t>AGR FOREST METEOROL</t>
  </si>
  <si>
    <t>0168-3659</t>
  </si>
  <si>
    <t>JOURNAL OF CONTROLL ED RELEASE</t>
  </si>
  <si>
    <t>J CONTROL RELEASE</t>
  </si>
  <si>
    <t>0168-6445</t>
  </si>
  <si>
    <t>FEMS MICROBIOLOGY REVIEWS</t>
  </si>
  <si>
    <t>FEMS MICROBIOL REV</t>
  </si>
  <si>
    <t>0168-6577</t>
  </si>
  <si>
    <t>European Journal of Population</t>
  </si>
  <si>
    <t>EUR J POPUL</t>
  </si>
  <si>
    <t>0168-8278</t>
  </si>
  <si>
    <t>JOURNAL OF HEPATOLOGY</t>
  </si>
  <si>
    <t>J HEPATOL</t>
  </si>
  <si>
    <t>0168-874X</t>
  </si>
  <si>
    <t>FINITE ELEMENTS IN ANALYSIS AND DESIGN</t>
  </si>
  <si>
    <t>FINITE ELEM ANAL DES</t>
  </si>
  <si>
    <t>0168-9525</t>
  </si>
  <si>
    <t>TRENDS IN GENETICS</t>
  </si>
  <si>
    <t>TRENDS GENET</t>
  </si>
  <si>
    <t>0169-0965</t>
  </si>
  <si>
    <t>LANGUAGE AND COGNITIVE PROCESSES</t>
  </si>
  <si>
    <t>LANG COGNITIVE PROC</t>
  </si>
  <si>
    <t>0169-1368</t>
  </si>
  <si>
    <t>ORE GEOLOGY REVIEWS</t>
  </si>
  <si>
    <t>ORE GEOL REV</t>
  </si>
  <si>
    <t>0169-2046</t>
  </si>
  <si>
    <t>LANDSCAPE AND URBAN PLANNING</t>
  </si>
  <si>
    <t>LANDSCAPE URBAN PLAN</t>
  </si>
  <si>
    <t>LANDSCAP E AND URBAN PLANNING</t>
  </si>
  <si>
    <t>LANDSCAP E URBAN PLAN</t>
  </si>
  <si>
    <t>0169-3867</t>
  </si>
  <si>
    <t>BIOLOGY &amp; PHILOSOPHY</t>
  </si>
  <si>
    <t>BIOL PHILOS</t>
  </si>
  <si>
    <t>0169-409X</t>
  </si>
  <si>
    <t>ADVANCED DRUG DELIVERY REVIEWS</t>
  </si>
  <si>
    <t>ADV DRUG DELIVER REV</t>
  </si>
  <si>
    <t>0169-4332</t>
  </si>
  <si>
    <t>APPLIED SURFACE SCIENCE</t>
  </si>
  <si>
    <t>APPL SURF SCI</t>
  </si>
  <si>
    <t>0169-5150</t>
  </si>
  <si>
    <t>AGRICULTURAL ECONOMICS</t>
  </si>
  <si>
    <t>AGR ECON-BLACKWELL</t>
  </si>
  <si>
    <t>0169-5347</t>
  </si>
  <si>
    <t>TRENDS IN ECOLOGY &amp; EVOLUTION</t>
  </si>
  <si>
    <t>TRENDS ECOL EVOL</t>
  </si>
  <si>
    <t>0169-7439</t>
  </si>
  <si>
    <t>CHEMOMET RICS AND INTELLIGEN T LABORATO RY SYSTEMS</t>
  </si>
  <si>
    <t>CHEMOMET R INTELL LAB</t>
  </si>
  <si>
    <t>0172-4614</t>
  </si>
  <si>
    <t>ULTRASCHALL IN DER MEDIZIN</t>
  </si>
  <si>
    <t>ULTRASCHALL MED</t>
  </si>
  <si>
    <t>0176-4276</t>
  </si>
  <si>
    <t>CONSTRUCTIVE APPROXIMATION</t>
  </si>
  <si>
    <t>CONSTR APPROX</t>
  </si>
  <si>
    <t>0178-7675</t>
  </si>
  <si>
    <t>COMPUTATIONAL MECHANICS</t>
  </si>
  <si>
    <t>COMPUT MECH</t>
  </si>
  <si>
    <t>0178-8051</t>
  </si>
  <si>
    <t>PROBABILI TY THEORY AND RELATED FIELDS</t>
  </si>
  <si>
    <t>PROBAB THEORY REL</t>
  </si>
  <si>
    <t>0190-535X</t>
  </si>
  <si>
    <t>ONCOLOGY NURSING FORUM</t>
  </si>
  <si>
    <t>ONCOL NURS FORUM</t>
  </si>
  <si>
    <t>0190-6011</t>
  </si>
  <si>
    <t>JOURNAL OF ORTHOPAE DIC &amp; SPORTS PHYSICAL THERAPY</t>
  </si>
  <si>
    <t>J ORTHOP SPORT PHYS</t>
  </si>
  <si>
    <t>0190-9622</t>
  </si>
  <si>
    <t>JOURNAL OF THE AMERICAN ACADEMY OF DERMATOLOGY</t>
  </si>
  <si>
    <t>J AM ACAD DERMATOL</t>
  </si>
  <si>
    <t>0191-2615</t>
  </si>
  <si>
    <t>TRANSPORTATION RESEARCH PART B-METHODOLOGICAL</t>
  </si>
  <si>
    <t>TRANSPORT RES B-METH</t>
  </si>
  <si>
    <t>TRANSPOR TATION RESEARCH PART B- METHODOL OGICAL</t>
  </si>
  <si>
    <t>TRANSPOR T RES B- METH</t>
  </si>
  <si>
    <t>TRANSPOR TATION RESEARCH PART B-METHODOL OGICAL</t>
  </si>
  <si>
    <t>0192-3234</t>
  </si>
  <si>
    <t>Crime and Justice-A Review of Research</t>
  </si>
  <si>
    <t>CRIME JUSTICE</t>
  </si>
  <si>
    <t>0193-936X</t>
  </si>
  <si>
    <t>EPIDEMIOL OGIC REVIEWS</t>
  </si>
  <si>
    <t>EPIDEMIOL REV</t>
  </si>
  <si>
    <t>0194-911X</t>
  </si>
  <si>
    <t>HYPERTEN3 ION</t>
  </si>
  <si>
    <t>HYPERTENS ION</t>
  </si>
  <si>
    <t>0195-668X</t>
  </si>
  <si>
    <t>EUROPEAN HEART JOURNAL</t>
  </si>
  <si>
    <t>EUR HEART J</t>
  </si>
  <si>
    <t>0195-9131</t>
  </si>
  <si>
    <t>MEDICINE AND SCIENCE IN SPORTS AND EXERCISE</t>
  </si>
  <si>
    <t>MED SCI SPORT EXER</t>
  </si>
  <si>
    <t>0196-0644</t>
  </si>
  <si>
    <t>ANNALS OF EMERGENCY MEDICINE</t>
  </si>
  <si>
    <t>ANN EMERG MED</t>
  </si>
  <si>
    <t>0196-2892</t>
  </si>
  <si>
    <t>IEEE TRANSACTIONS ON GEOSCIENCE AND REMOTE SENSING</t>
  </si>
  <si>
    <t>IEEE T GEOSCI REMOTE</t>
  </si>
  <si>
    <t>0196-8904</t>
  </si>
  <si>
    <t>ENERGY CONVERSION AND MANAGEMENT</t>
  </si>
  <si>
    <t>ENERG CONVERS MANAGE</t>
  </si>
  <si>
    <t>ENERGY CONVERSIO N AND MANAGEM ENT</t>
  </si>
  <si>
    <t>0197-4580</t>
  </si>
  <si>
    <t>NEUROBIOLOGY OF AGING</t>
  </si>
  <si>
    <t>NEUROBIOL AGING</t>
  </si>
  <si>
    <t>0198-6325</t>
  </si>
  <si>
    <t>MEDICINAL RESEARCH REVIEWS</t>
  </si>
  <si>
    <t>MED RES REV</t>
  </si>
  <si>
    <t>0199-9885</t>
  </si>
  <si>
    <t>Annual Review of Nutrition</t>
  </si>
  <si>
    <t>ANNU REV NUTR</t>
  </si>
  <si>
    <t>0218-2025</t>
  </si>
  <si>
    <t>MATHEMATICAL MODELS &amp; METHODS IN APPLIED SCIENCES</t>
  </si>
  <si>
    <t>MATH MOD METH APPL S</t>
  </si>
  <si>
    <t>0223-5234</t>
  </si>
  <si>
    <t>EUROPEAN JOURNAL OF MEDICINAL CHEMISTRY</t>
  </si>
  <si>
    <t>EUR J MED CHEM</t>
  </si>
  <si>
    <t>0261-4189</t>
  </si>
  <si>
    <t>EMBO JOURNAL</t>
  </si>
  <si>
    <t>EMBO J</t>
  </si>
  <si>
    <t>0261-4448</t>
  </si>
  <si>
    <t>Language Teaching</t>
  </si>
  <si>
    <t>LANG TEACHING</t>
  </si>
  <si>
    <t>0261-5177</t>
  </si>
  <si>
    <t>TOURISM MANAGEMENT</t>
  </si>
  <si>
    <t>TOURISM MANAGE</t>
  </si>
  <si>
    <t>0263-2764</t>
  </si>
  <si>
    <t>THEORY CULTURE &amp; SOCIETY</t>
  </si>
  <si>
    <t>THEOR CULT SOC</t>
  </si>
  <si>
    <t>0263-4929</t>
  </si>
  <si>
    <t>JOURNAL OF METAMORPHIC GEOLOGY</t>
  </si>
  <si>
    <t>J METAMORPH GEOL</t>
  </si>
  <si>
    <t>0263-8223</t>
  </si>
  <si>
    <t>COMPOSITE STRUCTURES</t>
  </si>
  <si>
    <t>COMPOS STRUCT</t>
  </si>
  <si>
    <t>0265-0568</t>
  </si>
  <si>
    <t>NATURAL PRODUCT REPORTS</t>
  </si>
  <si>
    <t>NAT PROD REP</t>
  </si>
  <si>
    <t>0266-1144</t>
  </si>
  <si>
    <t>GEOTEXTILES AND GEOMEMBRANES</t>
  </si>
  <si>
    <t>GEOTEXT GEOMEMBRANES</t>
  </si>
  <si>
    <t>0266-3538</t>
  </si>
  <si>
    <t>COMPOSITES SCIENCE AND TECHNOLOGY</t>
  </si>
  <si>
    <t>COMPOS SCI TECHNOL</t>
  </si>
  <si>
    <t>0266-6138</t>
  </si>
  <si>
    <t>MIDWIFERY</t>
  </si>
  <si>
    <t>0268-005X</t>
  </si>
  <si>
    <t>FOOD HYDROCOLLOIDS</t>
  </si>
  <si>
    <t>FOOD HYDROCOLLOID</t>
  </si>
  <si>
    <t>0268-0939</t>
  </si>
  <si>
    <t>JOURNAL OF EDUCATION POLICY</t>
  </si>
  <si>
    <t>J EDUC POLICY</t>
  </si>
  <si>
    <t>0268-1064</t>
  </si>
  <si>
    <t>MIND &amp; LANGUAGE</t>
  </si>
  <si>
    <t>MIND LANG</t>
  </si>
  <si>
    <t>0268-1161</t>
  </si>
  <si>
    <t>HUMAN REPRODUC TION</t>
  </si>
  <si>
    <t>HUM REPROD</t>
  </si>
  <si>
    <t>0268-3962</t>
  </si>
  <si>
    <t>JOURNAL OF INFORMATION TECHNOLOGY</t>
  </si>
  <si>
    <t>J INF TECHNOL</t>
  </si>
  <si>
    <t>0268-4012</t>
  </si>
  <si>
    <t>INTERNATIONAL JOURNAL OF INFORMATION MANAGEMENT</t>
  </si>
  <si>
    <t>INT J INFORM MANAGE</t>
  </si>
  <si>
    <t>0268-960X</t>
  </si>
  <si>
    <t>BLOOD REVIEWS</t>
  </si>
  <si>
    <t>BLOOD REV</t>
  </si>
  <si>
    <t>0269-2163</t>
  </si>
  <si>
    <t>PALLIATIVE MEDICINE</t>
  </si>
  <si>
    <t>PALLIATIVE MED</t>
  </si>
  <si>
    <t>0269-2813</t>
  </si>
  <si>
    <t>ALIMENTA RY PHARMACO LOGY &amp; THERAPEUT ICS</t>
  </si>
  <si>
    <t>ALIMENT PHARM THER</t>
  </si>
  <si>
    <t>0269-283X</t>
  </si>
  <si>
    <t>AND VETERINAR Y ENTOMOLO GY</t>
  </si>
  <si>
    <t>MED VET ENTOMOL</t>
  </si>
  <si>
    <t>0269-7491</t>
  </si>
  <si>
    <t>ENVIRONMENTAL POLLUTION</t>
  </si>
  <si>
    <t>ENVIRON POLLUT</t>
  </si>
  <si>
    <t>0269-8463</t>
  </si>
  <si>
    <t>FUNCTIONAL ECOLOGY</t>
  </si>
  <si>
    <t>FUNCT ECOL</t>
  </si>
  <si>
    <t>0270-6474</t>
  </si>
  <si>
    <t>JOURNAL OF NEUROSCIENCE</t>
  </si>
  <si>
    <t>J NEUROSCI</t>
  </si>
  <si>
    <t>0270-9139</t>
  </si>
  <si>
    <t>HEPATOLOGY</t>
  </si>
  <si>
    <t>0272-2631</t>
  </si>
  <si>
    <t>STUDIES IN SECOND LANGUAGE ACQUISITION</t>
  </si>
  <si>
    <t>STUD SECOND LANG ACQ</t>
  </si>
  <si>
    <t>0272-4979</t>
  </si>
  <si>
    <t>IMA JOURNAL OF NUMERICAL ANALYSIS</t>
  </si>
  <si>
    <t>IMA J NUMER ANAL</t>
  </si>
  <si>
    <t>0272-6386</t>
  </si>
  <si>
    <t>AMERICAN JOURNAL OF KIDNEY DISEASES</t>
  </si>
  <si>
    <t>AM J KIDNEY DIS</t>
  </si>
  <si>
    <t>0272-6963</t>
  </si>
  <si>
    <t>JOURNAL OF OPERATIONS MANAGEMENT</t>
  </si>
  <si>
    <t>J OPER MANAG</t>
  </si>
  <si>
    <t>OF OPERATION S MANAGEM ENT</t>
  </si>
  <si>
    <t>0272-7358</t>
  </si>
  <si>
    <t>CLINICAL PSYCHOLO GY REVIEW</t>
  </si>
  <si>
    <t>CLIN PSYCHOL REV</t>
  </si>
  <si>
    <t>0272-8842</t>
  </si>
  <si>
    <t>CERAMICS INTERNATIONAL</t>
  </si>
  <si>
    <t>CERAM INT</t>
  </si>
  <si>
    <t>0273-0979</t>
  </si>
  <si>
    <t>BULLETIN OF THE AMERICAN MATHEMATICAL SOCIETY</t>
  </si>
  <si>
    <t>B AM MATH SOC</t>
  </si>
  <si>
    <t>0273-2297</t>
  </si>
  <si>
    <t>DEVELOPM ENTAL REVIEW</t>
  </si>
  <si>
    <t>DEV REV</t>
  </si>
  <si>
    <t>0276-3478</t>
  </si>
  <si>
    <t>INTERNATI ONAL JOURNAL OF EATING DISORDERS</t>
  </si>
  <si>
    <t>INT J EAT DISORDER</t>
  </si>
  <si>
    <t>0276-7783</t>
  </si>
  <si>
    <t>MIS QUARTERLY</t>
  </si>
  <si>
    <t>MIS QUART</t>
  </si>
  <si>
    <t>0276-8739</t>
  </si>
  <si>
    <t>JOURNAL OF POLICY ANALYSIS AND MANAGEMENT</t>
  </si>
  <si>
    <t>J POLICY ANAL MANAG</t>
  </si>
  <si>
    <t>JOURNAL OF POLICY ANALYSIS AND MANAGEM ENT</t>
  </si>
  <si>
    <t>0277-3791</t>
  </si>
  <si>
    <t>QUATERNARY SCIENCE REVIEWS</t>
  </si>
  <si>
    <t>QUATERNARY SCI REV</t>
  </si>
  <si>
    <t>0277-3813</t>
  </si>
  <si>
    <t>JOURNAL OF WOOD CHEMISTRY AND TECHNOLOGY</t>
  </si>
  <si>
    <t>J WOOD CHEM TECHNOL</t>
  </si>
  <si>
    <t>0277-7037</t>
  </si>
  <si>
    <t>MASS SPECTROM ETRY REVIEWS</t>
  </si>
  <si>
    <t>MASS SPECTROM REV</t>
  </si>
  <si>
    <t>0278-0046</t>
  </si>
  <si>
    <t>IEEE TRANSACTIONS ON INDUSTRIAL ELECTRONICS</t>
  </si>
  <si>
    <t>IEEE T IND ELECTRON</t>
  </si>
  <si>
    <t>0278-0062</t>
  </si>
  <si>
    <t>IEEE TRANSACTIONS ON MEDICAL IMAGING</t>
  </si>
  <si>
    <t>IEEE T MED IMAGING</t>
  </si>
  <si>
    <t>0278-2715</t>
  </si>
  <si>
    <t>HEALTH AFFAIRS</t>
  </si>
  <si>
    <t>HEALTH AFFAIR</t>
  </si>
  <si>
    <t>0278-3649</t>
  </si>
  <si>
    <t>INTERNATI ONAL JOURNAL OF ROBOTICS RESEARCH</t>
  </si>
  <si>
    <t>INT J ROBOT RES</t>
  </si>
  <si>
    <t>0278-6915</t>
  </si>
  <si>
    <t>FOOD AND CHEMICAL TOXICOLOGY</t>
  </si>
  <si>
    <t>FOOD CHEM TOXICOL</t>
  </si>
  <si>
    <t>0289-2316</t>
  </si>
  <si>
    <t>Japanese Journal of Mathematics</t>
  </si>
  <si>
    <t>JPN J MATH</t>
  </si>
  <si>
    <t>0294-1449</t>
  </si>
  <si>
    <t>ANNALES DE L INSTITUT HENRI POINCARE-ANALYSE NON LINEAIRE</t>
  </si>
  <si>
    <t>ANN I H POINCARE-AN</t>
  </si>
  <si>
    <t>0300-3256</t>
  </si>
  <si>
    <t>ZOOLOGIC A SCRIPTA</t>
  </si>
  <si>
    <t>ZOOL SCR</t>
  </si>
  <si>
    <t>0300-5712</t>
  </si>
  <si>
    <t>JOURNAL OF DENTISTRY</t>
  </si>
  <si>
    <t>J DENT</t>
  </si>
  <si>
    <t>0300-5771</t>
  </si>
  <si>
    <t>INTERNATI ONAL JOURNAL OF EPIDEMIOL OGY</t>
  </si>
  <si>
    <t>INT J EPIDEMIOL</t>
  </si>
  <si>
    <t>0300-8428</t>
  </si>
  <si>
    <t>BASIC RESEARCH IN CARDIOLOGY</t>
  </si>
  <si>
    <t>BASIC RES CARDIOL</t>
  </si>
  <si>
    <t>0300-9572</t>
  </si>
  <si>
    <t>RESUSCITATION</t>
  </si>
  <si>
    <t>0300-9858</t>
  </si>
  <si>
    <t>VETERINAR Y PATHOLOG Y</t>
  </si>
  <si>
    <t>VET PATHOL</t>
  </si>
  <si>
    <t>0301-0082</t>
  </si>
  <si>
    <t>PROGRESS IN NEUROBIOLOGY</t>
  </si>
  <si>
    <t>PROG NEUROBIOL</t>
  </si>
  <si>
    <t>0301-9268</t>
  </si>
  <si>
    <t>PRECAMBRIAN RESEARCH</t>
  </si>
  <si>
    <t>PRECAMBRIAN RES</t>
  </si>
  <si>
    <t>0302-2838</t>
  </si>
  <si>
    <t>EUROPEAN UROLOGY</t>
  </si>
  <si>
    <t>EUR UROL</t>
  </si>
  <si>
    <t>0303-2434</t>
  </si>
  <si>
    <t>International Journal of Applied Earth Observation Geoinformatio n</t>
  </si>
  <si>
    <t>INT J APPL EARTH OBS</t>
  </si>
  <si>
    <t>0303-4240</t>
  </si>
  <si>
    <t>Reviews of Physiology Biochemistry Pharmacology</t>
  </si>
  <si>
    <t>REV PHYSIOL BIOCH P</t>
  </si>
  <si>
    <t>Reviews of Physiology Biochemist^ Pharmacology</t>
  </si>
  <si>
    <t>0303-6979</t>
  </si>
  <si>
    <t>JOURNAL OF CLINICAL PERIODONTOLOGY</t>
  </si>
  <si>
    <t>J CLIN PERIODONTOL</t>
  </si>
  <si>
    <t>0304-3894</t>
  </si>
  <si>
    <t>JOURNAL OF HAZARDOUS MATERIALS</t>
  </si>
  <si>
    <t>J HAZARD MATER</t>
  </si>
  <si>
    <t>0304-3932</t>
  </si>
  <si>
    <t>JOURNAL OF MONETARY ECONOMICS</t>
  </si>
  <si>
    <t>J MONETARY ECON</t>
  </si>
  <si>
    <t>0304-3959</t>
  </si>
  <si>
    <t>PAIN</t>
  </si>
  <si>
    <t>0304-3991</t>
  </si>
  <si>
    <t>ULTRAMICROSCOPY</t>
  </si>
  <si>
    <t>0304-4017</t>
  </si>
  <si>
    <t>VETERINAR Y PARASITOL OGY</t>
  </si>
  <si>
    <t>VET PARASITOL</t>
  </si>
  <si>
    <t>0304-405X</t>
  </si>
  <si>
    <t>JOURNAL OF FINANCIAL ECONOMICS</t>
  </si>
  <si>
    <t>J FINANC ECON</t>
  </si>
  <si>
    <t>0304-4130</t>
  </si>
  <si>
    <t>EUROPEAN JOURNAL OF POLITICAL RESEARCH</t>
  </si>
  <si>
    <t>EUR J POLIT RES</t>
  </si>
  <si>
    <t>0304-419X</t>
  </si>
  <si>
    <t>BIOCHIMICA ET BIOPHYSICA ACTA-REVIEWS ON CANCER</t>
  </si>
  <si>
    <t>BBA-REV CANCER</t>
  </si>
  <si>
    <t>BIOCHIMIC A ET BIOPHYSIC A ACTA- REVIEWS ON CANCER</t>
  </si>
  <si>
    <t>0305-0270</t>
  </si>
  <si>
    <t>JOURNAL OF BIOGEOGRAPHY</t>
  </si>
  <si>
    <t>J BIOGEOGR</t>
  </si>
  <si>
    <t>0305-0483</t>
  </si>
  <si>
    <t>OMEGA-INTERNATIONAL JOURNAL OF MANAGEMENT SCIENCE</t>
  </si>
  <si>
    <t>OMEGA-INT J MANAGE S</t>
  </si>
  <si>
    <t>INTERNATI ONAL JOURNAL OF MANAGEM ENT SCIENCE</t>
  </si>
  <si>
    <t>0305-1048</t>
  </si>
  <si>
    <t>NUCLEIC ACIDS RESEARCH</t>
  </si>
  <si>
    <t>NUCLEIC ACIDS RES</t>
  </si>
  <si>
    <t>0305-1838</t>
  </si>
  <si>
    <t>MAMMAL REVIEW</t>
  </si>
  <si>
    <t>MAMMAL REV</t>
  </si>
  <si>
    <t>0305-7267</t>
  </si>
  <si>
    <t>Studies in Science Education</t>
  </si>
  <si>
    <t>STUD SCI EDUC</t>
  </si>
  <si>
    <t>0305-7364</t>
  </si>
  <si>
    <t>ANNALS OF BOTANY</t>
  </si>
  <si>
    <t>ANN BOT- LONDON</t>
  </si>
  <si>
    <t>0305-7372</t>
  </si>
  <si>
    <t>CANCER TREATMEN T REVIEWS</t>
  </si>
  <si>
    <t>CANCER TREAT REV</t>
  </si>
  <si>
    <t>0305-7410</t>
  </si>
  <si>
    <t>CHINA QUARTERLY</t>
  </si>
  <si>
    <t>CHINA QUART</t>
  </si>
  <si>
    <t>0305-7453</t>
  </si>
  <si>
    <t>JOURNAL OF ANTIMICRO BiAL CHEMOTHE RAPY</t>
  </si>
  <si>
    <t>J ANTIMICRO B CHEMOTH</t>
  </si>
  <si>
    <t>0305-750X</t>
  </si>
  <si>
    <t>WORLD DEVELOPMENT</t>
  </si>
  <si>
    <t>WORLD DEV</t>
  </si>
  <si>
    <t>WORLD DEVELOPM ENT</t>
  </si>
  <si>
    <t>0306-0012</t>
  </si>
  <si>
    <t>CHEMICAL SOCIETY REVIEWS</t>
  </si>
  <si>
    <t>CHEM SOC REV</t>
  </si>
  <si>
    <t>0306-2619</t>
  </si>
  <si>
    <t>APPLIED ENERGY</t>
  </si>
  <si>
    <t>APPL ENERG</t>
  </si>
  <si>
    <t>0306-3127</t>
  </si>
  <si>
    <t>SOCIAL STUDIES OF SCIENCE</t>
  </si>
  <si>
    <t>SOC STUD SCI</t>
  </si>
  <si>
    <t>0306-3674</t>
  </si>
  <si>
    <t>BRITISH JOURNAL OF SPORTS MEDICINE</t>
  </si>
  <si>
    <t>BRIT J SPORT MED</t>
  </si>
  <si>
    <t>0306-6150</t>
  </si>
  <si>
    <t>JOURNAL OF PEASANT STUDIES</t>
  </si>
  <si>
    <t>J PEASANT STUD</t>
  </si>
  <si>
    <t>OF PEASANT STUDIES</t>
  </si>
  <si>
    <t>0306-6800</t>
  </si>
  <si>
    <t>JOURNAL OF MEDICAL ETHICS</t>
  </si>
  <si>
    <t>J MED ETHICS</t>
  </si>
  <si>
    <t>0306-9192</t>
  </si>
  <si>
    <t>FOOD POLICY</t>
  </si>
  <si>
    <t>0307-0565</t>
  </si>
  <si>
    <t>INTERNATI ONAL JOURNAL OF OBESITY</t>
  </si>
  <si>
    <t>INT J OBESITY</t>
  </si>
  <si>
    <t>0307-6970</t>
  </si>
  <si>
    <t>SYSTEMATIC ENTOMOLOGY</t>
  </si>
  <si>
    <t>SYST ENTOMOL</t>
  </si>
  <si>
    <t>0308-0110</t>
  </si>
  <si>
    <t>MEDICAL EDUCATION</t>
  </si>
  <si>
    <t>MED EDUC</t>
  </si>
  <si>
    <t>0308-521X</t>
  </si>
  <si>
    <t>AGRICULTURAL SYSTEMS</t>
  </si>
  <si>
    <t>AGR SYST</t>
  </si>
  <si>
    <t>0308-597X</t>
  </si>
  <si>
    <t>MARINE POLICY</t>
  </si>
  <si>
    <t>MAR POLICY</t>
  </si>
  <si>
    <t>0308-8146</t>
  </si>
  <si>
    <t>FOOD CHEMISTRY</t>
  </si>
  <si>
    <t>FOOD CHEM</t>
  </si>
  <si>
    <t>0309-1325</t>
  </si>
  <si>
    <t>PROGRESS IN HUMAN GEOGRAPHY</t>
  </si>
  <si>
    <t>PROG HUM GEOG</t>
  </si>
  <si>
    <t>0309-1708</t>
  </si>
  <si>
    <t>ADVANCES IN WATER RESOURCE S</t>
  </si>
  <si>
    <t>ADV WATER RESOUR</t>
  </si>
  <si>
    <t>0309-2402</t>
  </si>
  <si>
    <t>JOURNAL OF ADVANCED NURSING</t>
  </si>
  <si>
    <t>J ADV NURS</t>
  </si>
  <si>
    <t>0333-1024</t>
  </si>
  <si>
    <t>CEPHALALGIA</t>
  </si>
  <si>
    <t>0340-5443</t>
  </si>
  <si>
    <t>BEHAVIOR AL ECOLOGY AND SOCIOBIOL OGY</t>
  </si>
  <si>
    <t>BEHAV ECOL SOCIOBIOL</t>
  </si>
  <si>
    <t>0340-5761</t>
  </si>
  <si>
    <t>ARCHI VES OF TOXICOLO GY</t>
  </si>
  <si>
    <t>ARCH TOXICOL</t>
  </si>
  <si>
    <t>0340-6253</t>
  </si>
  <si>
    <t>MATCH-COMMUNICATIONS IN MATHEMATICAL AND IN COMPUTER CHEMISTRY</t>
  </si>
  <si>
    <t>MATCH-COMMUN MATH CO</t>
  </si>
  <si>
    <t>0341-8162</t>
  </si>
  <si>
    <t>CATENA</t>
  </si>
  <si>
    <t>0342-4642</t>
  </si>
  <si>
    <t>INTENSIVE CARE MEDICINE</t>
  </si>
  <si>
    <t>INTENS CARE MED</t>
  </si>
  <si>
    <t>0355-3140</t>
  </si>
  <si>
    <t>SCANDINA VIAN JOURNAL OF WORK ENVIRONM ENT &amp; HEALTH</t>
  </si>
  <si>
    <t>SCAND J WORK ENV HEA</t>
  </si>
  <si>
    <t>0360-0300</t>
  </si>
  <si>
    <t>ACM COMPUTING SURVEYS</t>
  </si>
  <si>
    <t>ACM COMPUT SURV</t>
  </si>
  <si>
    <t>0360-0572</t>
  </si>
  <si>
    <t>Annual Review ol Sociology</t>
  </si>
  <si>
    <t>ANNU REV SOCIOL</t>
  </si>
  <si>
    <t>0360-1285</t>
  </si>
  <si>
    <t>PROGRESS IN ENERGY AND COMBUSTION SCIENCE</t>
  </si>
  <si>
    <t>PROG ENERG COMBUST</t>
  </si>
  <si>
    <t>PROGRESS IN ENERGY AND COMBUSTI ON SCIENCE</t>
  </si>
  <si>
    <t>0360-1315</t>
  </si>
  <si>
    <t>COMPUTERS &amp; EDUCATION</t>
  </si>
  <si>
    <t>COMPUT EDUC</t>
  </si>
  <si>
    <t>0360-1323</t>
  </si>
  <si>
    <t>BUILDING AND ENVIRONMENT</t>
  </si>
  <si>
    <t>BUILD ENVIRON</t>
  </si>
  <si>
    <t>0360-3016</t>
  </si>
  <si>
    <t>INTERNATI ONAL JOURNAL OF RADIATION ONCOLOGY BIOLOGY PHYSICS</t>
  </si>
  <si>
    <t>INT J RADIAT ONCOL</t>
  </si>
  <si>
    <t>0360-3989</t>
  </si>
  <si>
    <t>HUMAN COMMUNICATION RESEARCH</t>
  </si>
  <si>
    <t>HUM COMMUN RES</t>
  </si>
  <si>
    <t>0360-5302</t>
  </si>
  <si>
    <t>COMMUNICATIONS IN PARTIAL DIFFERENTIAL EQUATIONS</t>
  </si>
  <si>
    <t>COMMUN PART DIFF EQ</t>
  </si>
  <si>
    <t>0360-5442</t>
  </si>
  <si>
    <t>ENERGY</t>
  </si>
  <si>
    <t>0361-3682</t>
  </si>
  <si>
    <t>ACCOUNTING ORGANIZATIONS AND SOCIETY</t>
  </si>
  <si>
    <t>ACCOUNT ORG SOC</t>
  </si>
  <si>
    <t>0361-6843</t>
  </si>
  <si>
    <t>GY OF WOMEN QUARTERL Y</t>
  </si>
  <si>
    <t>PSYCHOL WOMEN QUART</t>
  </si>
  <si>
    <t>0362-1642</t>
  </si>
  <si>
    <t>Annual Review of Pharmacology Toxicology</t>
  </si>
  <si>
    <t>ANNU REV PHARMACO L</t>
  </si>
  <si>
    <t>Annual Review ol Pharmacology Toxicology</t>
  </si>
  <si>
    <t>0363-5465</t>
  </si>
  <si>
    <t>AMERICAN JOURNAL OF SPORTS MEDICINE</t>
  </si>
  <si>
    <t>AM J SPORT MED</t>
  </si>
  <si>
    <t>0363-7425</t>
  </si>
  <si>
    <t>ACADEMY OF MANAGEMENT REVIEW</t>
  </si>
  <si>
    <t>ACAD MANAGE REV</t>
  </si>
  <si>
    <t>0363-907X</t>
  </si>
  <si>
    <t>INTERNATIONAL JOURNAL OF ENERGY RESEARCH</t>
  </si>
  <si>
    <t>INT J ENERG RES</t>
  </si>
  <si>
    <t>0364-5134</t>
  </si>
  <si>
    <t>ANNALS OF NEUROLOGY</t>
  </si>
  <si>
    <t>ANN NEUROL</t>
  </si>
  <si>
    <t>0370-1573</t>
  </si>
  <si>
    <t>PHYSICS REPORTS- REVIEW SECTION OF PHYSICS LETTERS</t>
  </si>
  <si>
    <t>PHYS REP</t>
  </si>
  <si>
    <t>0376-0421</t>
  </si>
  <si>
    <t>PROGRESS IN AEROSPACE SCIENCES</t>
  </si>
  <si>
    <t>PROG AEROSP SCI</t>
  </si>
  <si>
    <t>0376-7388</t>
  </si>
  <si>
    <t>JOURNAL OF MEMBRANE SCIENCE</t>
  </si>
  <si>
    <t>J MEMBRANE SCI</t>
  </si>
  <si>
    <t>JOURNAL OF MEMBRAN E SCIENCE</t>
  </si>
  <si>
    <t>J MEMBRAN E SCI</t>
  </si>
  <si>
    <t>0378-1127</t>
  </si>
  <si>
    <t>FOREST ECOLOGY AND MANAGEMENT</t>
  </si>
  <si>
    <t>FOREST ECOL MANAG</t>
  </si>
  <si>
    <t>0378-1135</t>
  </si>
  <si>
    <t>VETERINAR Y MICROBIOL OGY</t>
  </si>
  <si>
    <t>VET MICROBIOL</t>
  </si>
  <si>
    <t>0378-3839</t>
  </si>
  <si>
    <t>COASTAL ENGINEERING</t>
  </si>
  <si>
    <t>COAST ENG</t>
  </si>
  <si>
    <t>0378-5955</t>
  </si>
  <si>
    <t>HEARING RESEARCH</t>
  </si>
  <si>
    <t>HEARING RES</t>
  </si>
  <si>
    <t>0378-7753</t>
  </si>
  <si>
    <t>JOURNAL OF POWER SOURCES</t>
  </si>
  <si>
    <t>J POWER SOURCES</t>
  </si>
  <si>
    <t>0378-7788</t>
  </si>
  <si>
    <t>ENERGY AND BUILDINGS</t>
  </si>
  <si>
    <t>ENERG BUILDINGS</t>
  </si>
  <si>
    <t>0378-8733</t>
  </si>
  <si>
    <t>SOCIAL NETWORKS</t>
  </si>
  <si>
    <t>SOC NETWORKS</t>
  </si>
  <si>
    <t>0378-8741</t>
  </si>
  <si>
    <t>JOURNAL OF ETHNOPHARMACOLOGY</t>
  </si>
  <si>
    <t>J ETHNOPHARMACOL</t>
  </si>
  <si>
    <t>0390-6078</t>
  </si>
  <si>
    <t>HAEMATOLOGICA</t>
  </si>
  <si>
    <t>0393-2990</t>
  </si>
  <si>
    <t>EUROPEAN JOURNAL OF EPIDEMIOL OGY</t>
  </si>
  <si>
    <t>EUR J EPIDEMIOL</t>
  </si>
  <si>
    <t>0394-1914</t>
  </si>
  <si>
    <t>HYSTRIX- Italian Journal of Mammalogy</t>
  </si>
  <si>
    <t>HYSTRIX</t>
  </si>
  <si>
    <t>0425-1644</t>
  </si>
  <si>
    <t>EQUINE VETERINAR Y JOURNAL</t>
  </si>
  <si>
    <t>EQUINE VET J</t>
  </si>
  <si>
    <t>0570-4928</t>
  </si>
  <si>
    <t>APPLIED SPECTROSCOPY REVIEWS</t>
  </si>
  <si>
    <t>APPL SPECTROSC REV</t>
  </si>
  <si>
    <t>APPLIED SPECTROSC OPY REVIEWS</t>
  </si>
  <si>
    <t>0586-7614</t>
  </si>
  <si>
    <t>SCHIZOPHR ENIA BULLETIN</t>
  </si>
  <si>
    <t>SCHIZOPHR ENIA BULL</t>
  </si>
  <si>
    <t>0722-4028</t>
  </si>
  <si>
    <t>CORAL REEFS</t>
  </si>
  <si>
    <t>0723-2632</t>
  </si>
  <si>
    <t>ROCK MECHANICS AND ROCK ENGINEERING</t>
  </si>
  <si>
    <t>ROCK MECH ROCK ENG</t>
  </si>
  <si>
    <t>0730-0301</t>
  </si>
  <si>
    <t>ACM TRANSACTIONS ON GRAPHICS</t>
  </si>
  <si>
    <t>ACM T GRAPHIC</t>
  </si>
  <si>
    <t>0730-7659</t>
  </si>
  <si>
    <t>BIRTH-ISSUES IN PERINATAL CARE</t>
  </si>
  <si>
    <t>BIRTH-ISS PERINAT C</t>
  </si>
  <si>
    <t>0730-8884</t>
  </si>
  <si>
    <t>WORK AND OCCUPATIONS</t>
  </si>
  <si>
    <t>WORK OCCUPATION</t>
  </si>
  <si>
    <t>WORK AND OCCUPATTO NS</t>
  </si>
  <si>
    <t>WORK OCCUPATIO N</t>
  </si>
  <si>
    <t>0732-0582</t>
  </si>
  <si>
    <t>Annual Review of Immunology</t>
  </si>
  <si>
    <t>ANNU REV IMMUNOL</t>
  </si>
  <si>
    <t>0732-183X</t>
  </si>
  <si>
    <t>JOURNAL OF CLINICAL ONCOLOGY</t>
  </si>
  <si>
    <t>J CLIN ONCOL</t>
  </si>
  <si>
    <t>0733-8716</t>
  </si>
  <si>
    <t>IEEE JOURNAL ON SELECTED AREAS IN COMMUNICATIONS</t>
  </si>
  <si>
    <t>IEEE J SEL AREA COMM</t>
  </si>
  <si>
    <t>IEEE JOURNAL ON SELECTED AREAS IN COMMUNIC ATIONS</t>
  </si>
  <si>
    <t>0733-9488</t>
  </si>
  <si>
    <t>JOURNAL OF URBAN PLANNING AND DEVELOPM ENT</t>
  </si>
  <si>
    <t>J URBAN PLAN DEV</t>
  </si>
  <si>
    <t>0733-9496</t>
  </si>
  <si>
    <t>JOURNAL OF WATER RESOURCES PLANNING AND MANAGEMENT</t>
  </si>
  <si>
    <t>J WATER RES PLAN MAN</t>
  </si>
  <si>
    <t>0734-306X</t>
  </si>
  <si>
    <t>JOURNAL OF LABOR ECONOMICS</t>
  </si>
  <si>
    <t>J LABOR ECON</t>
  </si>
  <si>
    <t>0734-743X</t>
  </si>
  <si>
    <t>INTERNATIONAL JOURNAL OF IMPACT ENGINEERING</t>
  </si>
  <si>
    <t>INT J IMPACT ENG</t>
  </si>
  <si>
    <t>0734-9750</t>
  </si>
  <si>
    <t>BIOTECHNOLOGY ADVANCES</t>
  </si>
  <si>
    <t>BIOTECHNOL ADV</t>
  </si>
  <si>
    <t>0735-1097</t>
  </si>
  <si>
    <t>JOURNAL OF THE AMERICAN COLLEGE OF CARDIOLOGY</t>
  </si>
  <si>
    <t>J AM COLL CARDIOL</t>
  </si>
  <si>
    <t>0735-2689</t>
  </si>
  <si>
    <t>CRITICAL REVIEWS IN PLANT SCIENCES</t>
  </si>
  <si>
    <t>CRIT REV PLANT SCI</t>
  </si>
  <si>
    <t>0735-7036</t>
  </si>
  <si>
    <t>JOURNAL OF COMPARAT IVE PSYCHOLO GY</t>
  </si>
  <si>
    <t>J COMP PSYCHOL</t>
  </si>
  <si>
    <t>0736-5845</t>
  </si>
  <si>
    <t>ROBOTICS AND COMPUTER INTEGRATE D MANUFACT URING</t>
  </si>
  <si>
    <t>ROBOT CIM- INT MANUF</t>
  </si>
  <si>
    <t>0737-0024</t>
  </si>
  <si>
    <t>HUMAN-COMPUTER INTERACTION</t>
  </si>
  <si>
    <t>HUM-COMPUT INTERACT</t>
  </si>
  <si>
    <t>0737-4038</t>
  </si>
  <si>
    <t>MOLECULAR BIOLOGY AND EVOLUTION</t>
  </si>
  <si>
    <t>MOL BIOL EVOL</t>
  </si>
  <si>
    <t>0738-3991</t>
  </si>
  <si>
    <t>PATIENT EDUCATIO N AND COUNSELIN G</t>
  </si>
  <si>
    <t>PATIENT EDUC COUNS</t>
  </si>
  <si>
    <t>0738-8551</t>
  </si>
  <si>
    <t>CRITICAL REVIEWS IN BIOTECHNOLOGY</t>
  </si>
  <si>
    <t>CRIT REV BIOTECHNOL</t>
  </si>
  <si>
    <t>0740-0020</t>
  </si>
  <si>
    <t>FOOD MICROBIOLOGY</t>
  </si>
  <si>
    <t>FOOD MICROBIOL</t>
  </si>
  <si>
    <t>0741-0883</t>
  </si>
  <si>
    <t>WRITTEN COMMUNICATION</t>
  </si>
  <si>
    <t>WRIT COMMUN</t>
  </si>
  <si>
    <t>0741-9325</t>
  </si>
  <si>
    <t>REMEDIAL AND SPECIAL EDUCATION</t>
  </si>
  <si>
    <t>REM SPEC EDUC</t>
  </si>
  <si>
    <t>0742-1222</t>
  </si>
  <si>
    <t>JOURNAL OF MANAGEMENT INFORMATION SYSTEMS</t>
  </si>
  <si>
    <t>J MANAGE INFORM SYST</t>
  </si>
  <si>
    <t>0742-3098</t>
  </si>
  <si>
    <t>JOURNAL OF PINEAL RESEARCH</t>
  </si>
  <si>
    <t>J PINEAL RES</t>
  </si>
  <si>
    <t>0743-0167</t>
  </si>
  <si>
    <t>JOURNAL OF RURAL STUDIES</t>
  </si>
  <si>
    <t>J RURAL STUD</t>
  </si>
  <si>
    <t>0743-4618</t>
  </si>
  <si>
    <t>Augmentative and Alternative Communication</t>
  </si>
  <si>
    <t>AUGMENT ALTERN COMM</t>
  </si>
  <si>
    <t>Augmentative Alternative Communicati</t>
  </si>
  <si>
    <t>0743-4863</t>
  </si>
  <si>
    <t>CRITICAL REVIEWS IN THERAPEUT IC DRUG CARRIER SYSTEMS</t>
  </si>
  <si>
    <t>CRIT REV THER DRUG</t>
  </si>
  <si>
    <t>0749-3797</t>
  </si>
  <si>
    <t>AMERICAN JOURNAL OF PREVENTIV E MEDICINE</t>
  </si>
  <si>
    <t>AM J PREV MED</t>
  </si>
  <si>
    <t>0749-596X</t>
  </si>
  <si>
    <t>JOURNAL OF MEMORY AND LANGUAGE</t>
  </si>
  <si>
    <t>J MEM LANG</t>
  </si>
  <si>
    <t>0749-6419</t>
  </si>
  <si>
    <t>INTERNATIONAL JOURNAL OF PLASTICITY</t>
  </si>
  <si>
    <t>INT J PLASTICITY</t>
  </si>
  <si>
    <t>0749-8063</t>
  </si>
  <si>
    <t>ARTHROSC OPY-THE JOURNAL OF ARTHROSC OPIC AND RELATED SURGERY</t>
  </si>
  <si>
    <t>ARTHROSC OPY</t>
  </si>
  <si>
    <t>0820-3946</t>
  </si>
  <si>
    <t>CANADIAN MEDICAL ASSOCIATION JOURNAL</t>
  </si>
  <si>
    <t>CAN MED ASSOC J</t>
  </si>
  <si>
    <t>0829-318X</t>
  </si>
  <si>
    <t>TREE PHYSIOLOGY</t>
  </si>
  <si>
    <t>TREE PHYSIOL</t>
  </si>
  <si>
    <t>0835-1813</t>
  </si>
  <si>
    <t>RESEARCH ON LANGUAGE AND SOCIAL INTERACTION</t>
  </si>
  <si>
    <t>RES LANG SOC INTERAC</t>
  </si>
  <si>
    <t>0883-4237</t>
  </si>
  <si>
    <t>STATISTICA L SCIENCE</t>
  </si>
  <si>
    <t>STAT SCI</t>
  </si>
  <si>
    <t>0883-6612</t>
  </si>
  <si>
    <t>ANNALS OF BEHAVIOR AL MEDICINE</t>
  </si>
  <si>
    <t>ANN BEHAV MED</t>
  </si>
  <si>
    <t>0883-7694</t>
  </si>
  <si>
    <t>MRS BULLETIN</t>
  </si>
  <si>
    <t>MRS BULL</t>
  </si>
  <si>
    <t>0883-8305</t>
  </si>
  <si>
    <t>PALEOCEA NOGRAPHY</t>
  </si>
  <si>
    <t>0883-9026</t>
  </si>
  <si>
    <t>JOURNAL OF BUSINESS VENTURING</t>
  </si>
  <si>
    <t>J BUS VENTURING</t>
  </si>
  <si>
    <t>0885-3185</t>
  </si>
  <si>
    <t>MOVEMENT DISORDERS</t>
  </si>
  <si>
    <t>MOVEMENT DISORD</t>
  </si>
  <si>
    <t>0885-6087</t>
  </si>
  <si>
    <t>HYDROLOG ICAL PROCESSES</t>
  </si>
  <si>
    <t>HYDROL PROCESS</t>
  </si>
  <si>
    <t>0885-7474</t>
  </si>
  <si>
    <t>JOURNAL OF SCIENTIFIC COMPUTING</t>
  </si>
  <si>
    <t>J SCI COMPUT</t>
  </si>
  <si>
    <t>0885-8950</t>
  </si>
  <si>
    <t>IEEE TRANSACTIONS ON POWER SYSTEMS</t>
  </si>
  <si>
    <t>IEEE T POWER SYST</t>
  </si>
  <si>
    <t>0885-8993</t>
  </si>
  <si>
    <t>IEEE TRANSACTIONS ON POWER ELECTRONICS</t>
  </si>
  <si>
    <t>IEEE T POWER ELECTR</t>
  </si>
  <si>
    <t>0885-9701</t>
  </si>
  <si>
    <t>JOURNAL OF HEAD TRAUMA REHABILIT ATION</t>
  </si>
  <si>
    <t>J HEAD TRAUMA REHAB</t>
  </si>
  <si>
    <t>0886-6236</t>
  </si>
  <si>
    <t>GLOBAL BIOGEOCHEMICAL CYCLES</t>
  </si>
  <si>
    <t>GLOBAL BIOGEOCHEM CY</t>
  </si>
  <si>
    <t>0887-6924</t>
  </si>
  <si>
    <t>LEUKEMIA</t>
  </si>
  <si>
    <t>0888-3270</t>
  </si>
  <si>
    <t>MECHANICAL SYSTEMS AND SIGNAL PROCESSING</t>
  </si>
  <si>
    <t>MECH SYST SIGNAL PR</t>
  </si>
  <si>
    <t>0889-048X</t>
  </si>
  <si>
    <t>AGRICULTURE AND HUMAN VALUES</t>
  </si>
  <si>
    <t>AGR HUM VALUES</t>
  </si>
  <si>
    <t>AGRICULTU RE AND HUMAN VALUES</t>
  </si>
  <si>
    <t>0889-4655</t>
  </si>
  <si>
    <t>Journal of Cardiovascular Nursing</t>
  </si>
  <si>
    <t>J CARDIOVASC NURS</t>
  </si>
  <si>
    <t>0890-2070</t>
  </si>
  <si>
    <t>EUROPEAN JOURNAL OF PERSONALI TY</t>
  </si>
  <si>
    <t>EUR J PERSONALI TY</t>
  </si>
  <si>
    <t>0890-3344</t>
  </si>
  <si>
    <t>JOURNAL OF HUMAN LACTATION</t>
  </si>
  <si>
    <t>J HUM LACT</t>
  </si>
  <si>
    <t>0890-6955</t>
  </si>
  <si>
    <t>INTERNATIONAL JOURNAL OF MACHINE TOOLS &amp; MANUFACTURE</t>
  </si>
  <si>
    <t>INT J MACH TOOL MANU</t>
  </si>
  <si>
    <t>0890-8044</t>
  </si>
  <si>
    <t>IEEE NETWORK</t>
  </si>
  <si>
    <t>0890-8567</t>
  </si>
  <si>
    <t>JOURNAL OF THE AMERICAN ACADEMY OF CHILD AND ADOLESCE NT PSYCHIATR Y</t>
  </si>
  <si>
    <t>J AM ACAD CHILD PSY</t>
  </si>
  <si>
    <t>0890-9369</t>
  </si>
  <si>
    <t>GENES &amp; DEVELOPMENT</t>
  </si>
  <si>
    <t>GENE DEV</t>
  </si>
  <si>
    <t>0891-2017</t>
  </si>
  <si>
    <t>COMPUTATIONAL LINGUISTICS</t>
  </si>
  <si>
    <t>COMPUT LINGUIST</t>
  </si>
  <si>
    <t>0891-2432</t>
  </si>
  <si>
    <t>GENDER &amp; SOCIETY</t>
  </si>
  <si>
    <t>GENDER SOC</t>
  </si>
  <si>
    <t>0892-6638</t>
  </si>
  <si>
    <t>FASEB JOURNAL</t>
  </si>
  <si>
    <t>FASEB J</t>
  </si>
  <si>
    <t>0892-7014</t>
  </si>
  <si>
    <t>BIOFOULING</t>
  </si>
  <si>
    <t>0893-133X</t>
  </si>
  <si>
    <t>NEUROPSYCHOPHARMACOLOGY</t>
  </si>
  <si>
    <t>NEUROPSYCHOPHARMACOL</t>
  </si>
  <si>
    <t>NEUROPSY CHOPHARM ACOLOGY</t>
  </si>
  <si>
    <t>NEUROPSY CHOPHARM ACOL</t>
  </si>
  <si>
    <t>0893-3952</t>
  </si>
  <si>
    <t>MODERN PATHOLOG Y</t>
  </si>
  <si>
    <t>MODERN PATHOL</t>
  </si>
  <si>
    <t>0893-8512</t>
  </si>
  <si>
    <t>CLINICAL MICROBIOLOGY REVIEWS</t>
  </si>
  <si>
    <t>CLIN MICROBIOL REV</t>
  </si>
  <si>
    <t>0893-9454</t>
  </si>
  <si>
    <t>REVIEW OF FINANCIAL STUDIES</t>
  </si>
  <si>
    <t>REV FINANC STUD</t>
  </si>
  <si>
    <t>0894-0282</t>
  </si>
  <si>
    <t>MOLECULA R PLANT- MICROBE INTERACTIONS</t>
  </si>
  <si>
    <t>MOL PLANT MICROBE IN</t>
  </si>
  <si>
    <t>0894-0347</t>
  </si>
  <si>
    <t>JOURNAL OF THE AMERICAN MATHEMATICAL SOCIETY</t>
  </si>
  <si>
    <t>J AM MATH SOC</t>
  </si>
  <si>
    <t>0894-1491</t>
  </si>
  <si>
    <t>GLIA</t>
  </si>
  <si>
    <t>0894-3796</t>
  </si>
  <si>
    <t>JOURNAL OF ORGANIZA TIONAL BEHAVIOR</t>
  </si>
  <si>
    <t>J ORGAN BEHAV</t>
  </si>
  <si>
    <t>0894-4865</t>
  </si>
  <si>
    <t>Family Business Review</t>
  </si>
  <si>
    <t>FAM BUS REV</t>
  </si>
  <si>
    <t>0894-8755</t>
  </si>
  <si>
    <t>JOURNAL OF CLIMATE</t>
  </si>
  <si>
    <t>J CLIMATE</t>
  </si>
  <si>
    <t>0895-3309</t>
  </si>
  <si>
    <t>JOURNAL OF ECONOMIC PERSPECTIVES</t>
  </si>
  <si>
    <t>J ECON PERSPECT</t>
  </si>
  <si>
    <t>0895-4356</t>
  </si>
  <si>
    <t>JOURNAL OF CLINICAL EPIDEMIOLOGY</t>
  </si>
  <si>
    <t>J CLIN EPIDEMIOL</t>
  </si>
  <si>
    <t>JOURNAL OF CLINICAL EPIDEMIOL OGY</t>
  </si>
  <si>
    <t>0895-4798</t>
  </si>
  <si>
    <t>SIAM JOURNAL ON MATRIX ANALYSIS AND APPLICATIONS</t>
  </si>
  <si>
    <t>SIAM J MATRIX ANAL A</t>
  </si>
  <si>
    <t>0896-6273</t>
  </si>
  <si>
    <t>NEURON</t>
  </si>
  <si>
    <t>0896-8411</t>
  </si>
  <si>
    <t>JOURNAL OF AUTOIMMUNITY</t>
  </si>
  <si>
    <t>J AUTOIMMUN</t>
  </si>
  <si>
    <t>0897-4756</t>
  </si>
  <si>
    <t>CHEMISTRY OF MATERIALS</t>
  </si>
  <si>
    <t>CHEM MATER</t>
  </si>
  <si>
    <t>0898-929X</t>
  </si>
  <si>
    <t>JOURNAL OF COGNITIVE NEUROSCIE NCE</t>
  </si>
  <si>
    <t>J COGNITIVE NEUROSCI</t>
  </si>
  <si>
    <t>0899-2363</t>
  </si>
  <si>
    <t>PUBLIC CULTURE</t>
  </si>
  <si>
    <t>0899-823X</t>
  </si>
  <si>
    <t>INFECTION CONTROL AND HOSPITAL EPIDEMIOL OGY</t>
  </si>
  <si>
    <t>INFECT CONT HOSP EP</t>
  </si>
  <si>
    <t>0903-1936</t>
  </si>
  <si>
    <t>EUROPEAN RESPIRATO RY JOURNAL</t>
  </si>
  <si>
    <t>EUR RESPIR J</t>
  </si>
  <si>
    <t>0905-6157</t>
  </si>
  <si>
    <t>PEDIATRIC ALLERGY AND IMMUNOLO GY</t>
  </si>
  <si>
    <t>PEDIAT ALLERG IMM-UK</t>
  </si>
  <si>
    <t>0905-6947</t>
  </si>
  <si>
    <t>INDOOR AIR</t>
  </si>
  <si>
    <t>—Indoor AIR</t>
  </si>
  <si>
    <t>0905-7161</t>
  </si>
  <si>
    <t>CLINICAL ORAL IMPLANTS RESEARCH</t>
  </si>
  <si>
    <t>CLIN ORAL IMPLAN RES</t>
  </si>
  <si>
    <t>0906-6713</t>
  </si>
  <si>
    <t>PERIODONTOLOGY 2000</t>
  </si>
  <si>
    <t>PERIODONTOL 2000</t>
  </si>
  <si>
    <t>0906-7590</t>
  </si>
  <si>
    <t>ECOGRAPHY</t>
  </si>
  <si>
    <t>0908-8857</t>
  </si>
  <si>
    <t>JOURNAL OF AVIAN BIOLOGY</t>
  </si>
  <si>
    <t>J AVIAN BIOL</t>
  </si>
  <si>
    <t>0920-4105</t>
  </si>
  <si>
    <t>JOURNAL OF PETROLEUM SCIENCE AND ENGINEERING</t>
  </si>
  <si>
    <t>J PETROL SCI ENG</t>
  </si>
  <si>
    <t>0920-4741</t>
  </si>
  <si>
    <t>WATER RESOURCES MANAGEMENT</t>
  </si>
  <si>
    <t>WATER RESOUR MANAG</t>
  </si>
  <si>
    <t>0920-5691</t>
  </si>
  <si>
    <t>INTERNATIONAL JOURNAL OF COMPUTER VISION</t>
  </si>
  <si>
    <t>INT J COMPUT VISION</t>
  </si>
  <si>
    <t>0920-5861</t>
  </si>
  <si>
    <t>CATALYSIS TODAY</t>
  </si>
  <si>
    <t>CATAL TODAY</t>
  </si>
  <si>
    <t>0921-2973</t>
  </si>
  <si>
    <t>LANDSCAPE ECOLOGY</t>
  </si>
  <si>
    <t>LANDSCAPE ECOL</t>
  </si>
  <si>
    <t>0921-5093</t>
  </si>
  <si>
    <t>MATERIALS SCIENCE AND ENGINEERING A-STRUCTURAL MATERIALS PROPERTIES MICROSTRUCTURE AND PROCESSING</t>
  </si>
  <si>
    <t>MAT SCI ENG A-STRUCT</t>
  </si>
  <si>
    <t>0921-8009</t>
  </si>
  <si>
    <t>ECOLOGICAL ECONOMICS</t>
  </si>
  <si>
    <t>ECOL ECON</t>
  </si>
  <si>
    <t>0923-7534</t>
  </si>
  <si>
    <t>ANNALS OF ONCOLOGY</t>
  </si>
  <si>
    <t>ANN ONCOL</t>
  </si>
  <si>
    <t>0924-090X</t>
  </si>
  <si>
    <t>NONLINEAR DYNAMICS</t>
  </si>
  <si>
    <t>NONLINEAR DYNAM</t>
  </si>
  <si>
    <t>0924-2244</t>
  </si>
  <si>
    <t>TRENDS IN FOOD SCIENCE &amp; TECHNOLOGY</t>
  </si>
  <si>
    <t>TRENDS FOOD SCI TECH</t>
  </si>
  <si>
    <t>0924-2716</t>
  </si>
  <si>
    <t>ISPRS JOURNAL OF PHOTOGRAMMETRY AND REMOTE SENSING</t>
  </si>
  <si>
    <t>ISPRS J PHOTOGRAMM</t>
  </si>
  <si>
    <t>ISPRS JOURNAL OF PHOTOGRA MMETRY AND REMOTE SENSING</t>
  </si>
  <si>
    <t>ISPRS J PHOTOGRA MM</t>
  </si>
  <si>
    <t>0925-4005</t>
  </si>
  <si>
    <t>SENSORS AND ACTUATORS B-CHEMICAL</t>
  </si>
  <si>
    <t>SENSOR ACTUAT B-CHEM</t>
  </si>
  <si>
    <t>0925-5214</t>
  </si>
  <si>
    <t>POSTHARVEST BIOLOGY AND TECHNOLOGY</t>
  </si>
  <si>
    <t>POSTHARVEST BIOL TEC</t>
  </si>
  <si>
    <t>0925-5273</t>
  </si>
  <si>
    <t>INTERNATIONAL JOURNAL OF PRODUCTION ECONOMICS</t>
  </si>
  <si>
    <t>INT J PROD ECON</t>
  </si>
  <si>
    <t>ONAL JOURNAL OF PRODUCTIO N ECONOMIC S</t>
  </si>
  <si>
    <t>0925-8388</t>
  </si>
  <si>
    <t>JOURNAL OF ALLOYS AND COMPOUNDS</t>
  </si>
  <si>
    <t>J ALLOY COMPD</t>
  </si>
  <si>
    <t>0926-3373</t>
  </si>
  <si>
    <t>APPLIED CATALYSIS B-ENVIRONMENTAL</t>
  </si>
  <si>
    <t>APPL CATAL B-ENVIRON</t>
  </si>
  <si>
    <t>0926-5805</t>
  </si>
  <si>
    <t>AUTOMATION IN CONSTRUCTION</t>
  </si>
  <si>
    <t>AUTOMAT CONSTR</t>
  </si>
  <si>
    <t>0926-6690</t>
  </si>
  <si>
    <t>INDUSTRIAL CROPS AND PRODUCTS</t>
  </si>
  <si>
    <t>IND CROP PROD</t>
  </si>
  <si>
    <t>0927-796X</t>
  </si>
  <si>
    <t>MATERIALS SCIENCE &amp; ENGINEERING R-REPORTS</t>
  </si>
  <si>
    <t>MAT SCI ENG R</t>
  </si>
  <si>
    <t>MATERIALS SCIENCE &amp; ENGINEERI NG R- REPORTS</t>
  </si>
  <si>
    <t>0928-4249</t>
  </si>
  <si>
    <t>VETERINAR Y RESEARCH</t>
  </si>
  <si>
    <t>VET RES</t>
  </si>
  <si>
    <t>0930-2794</t>
  </si>
  <si>
    <t>SURGICAL ENDOSCOP Y AND OTHER INTERVENT IONAL TECHNIQUE S</t>
  </si>
  <si>
    <t>SURG ENDOSC</t>
  </si>
  <si>
    <t>0930-7575</t>
  </si>
  <si>
    <t>CLIMATE DYNAMICS</t>
  </si>
  <si>
    <t>CLIM DYNAM</t>
  </si>
  <si>
    <t>0931-0509</t>
  </si>
  <si>
    <t>NEPHROLO GY DIALYSIS TRANSPLA NTATION</t>
  </si>
  <si>
    <t>NEPHROL DIAL TRANSPL</t>
  </si>
  <si>
    <t>0935-4956</t>
  </si>
  <si>
    <t>ASTRONOMY AND ASTROPHYSICS REVIEW</t>
  </si>
  <si>
    <t>ASTRON ASTROPHYS REV</t>
  </si>
  <si>
    <t>0935-9648</t>
  </si>
  <si>
    <t>ADVANCED MATERIALS</t>
  </si>
  <si>
    <t>ADV MATER</t>
  </si>
  <si>
    <t>0937-9827</t>
  </si>
  <si>
    <t>INTERNATIONAL JOURNAL OF LEGAL MEDICINE</t>
  </si>
  <si>
    <t>INT J LEGAL MED</t>
  </si>
  <si>
    <t>0938-8974</t>
  </si>
  <si>
    <t>JOURNAL OF NONLINEAR SCIENCE</t>
  </si>
  <si>
    <t>J NONLINEAR SCI</t>
  </si>
  <si>
    <t>0941-4355</t>
  </si>
  <si>
    <t>SUPPORTIV E CARE IN CANCER</t>
  </si>
  <si>
    <t>SUPPORT CARE CANCER</t>
  </si>
  <si>
    <t>0942-2056</t>
  </si>
  <si>
    <t>KNEE SURGERY SPORTS TRAUMATO LOGY ARTHROSC OPY</t>
  </si>
  <si>
    <t>KNEE SURG SPORT TR A</t>
  </si>
  <si>
    <t>0944-2669</t>
  </si>
  <si>
    <t>CALCULUS OF VARIATIONS AND PARTIAL DIFFERENTIAL EQUATIONS</t>
  </si>
  <si>
    <t>CALC VAR PARTIAL DIF</t>
  </si>
  <si>
    <t>0949-2984</t>
  </si>
  <si>
    <t>FINANCE AND STOCHASTI CS</t>
  </si>
  <si>
    <t>FINANC STOCH</t>
  </si>
  <si>
    <t>0950-0170</t>
  </si>
  <si>
    <t>WORK EMPLOYME NT AND SOCIETY</t>
  </si>
  <si>
    <t>WORK EMPLOY SOC</t>
  </si>
  <si>
    <t>0950-1991</t>
  </si>
  <si>
    <t>DEVELOPMENT</t>
  </si>
  <si>
    <t>0950-3293</t>
  </si>
  <si>
    <t>FOOD QUALITY AND PREFERENCE</t>
  </si>
  <si>
    <t>FOOD QUAL PREFER</t>
  </si>
  <si>
    <t>0950-5431</t>
  </si>
  <si>
    <t>SCIENCE AS CULTURE</t>
  </si>
  <si>
    <t>SCI CULT-UK</t>
  </si>
  <si>
    <t>0950-6608</t>
  </si>
  <si>
    <t>INTERNATIONAL MATERIALS REVIEWS</t>
  </si>
  <si>
    <t>INT MATER REV</t>
  </si>
  <si>
    <t>0950-9232</t>
  </si>
  <si>
    <t>ONCOGENE</t>
  </si>
  <si>
    <t>0951-8320</t>
  </si>
  <si>
    <t>RELIABILITY ENGINEERING &amp; SYSTEM SAFETY</t>
  </si>
  <si>
    <t>RELIAB ENG SYST SAFE</t>
  </si>
  <si>
    <t>0951-8339</t>
  </si>
  <si>
    <t>MARINE STRUCTURES</t>
  </si>
  <si>
    <t>MAR STRUCT</t>
  </si>
  <si>
    <t>0952-1895</t>
  </si>
  <si>
    <t>GOVERNAN CE-AN INTERNATI ONAL JOURNAL OF POLICY ADMINISTR ATION AND INSTITUTIO NS</t>
  </si>
  <si>
    <t>GOVERNAN CE</t>
  </si>
  <si>
    <t>0952-7915</t>
  </si>
  <si>
    <t>CURRENT OPINION IN IMMUNOLOGY</t>
  </si>
  <si>
    <t>CURR OPIN IMMUNOL</t>
  </si>
  <si>
    <t>0953-5314</t>
  </si>
  <si>
    <t>Economic Systems Research</t>
  </si>
  <si>
    <t>ECON SYST RES</t>
  </si>
  <si>
    <t>0954-6820</t>
  </si>
  <si>
    <t>JOURNAL OF INTERNAL MEDICINE</t>
  </si>
  <si>
    <t>J INTERN MED</t>
  </si>
  <si>
    <t>0955-2219</t>
  </si>
  <si>
    <t>JOURNAL OF THE EUROPEAN CERAMIC SOCIETY</t>
  </si>
  <si>
    <t>J EUR CERAM SOC</t>
  </si>
  <si>
    <t>0955-2863</t>
  </si>
  <si>
    <t>JOURNAL OF NUTRITION AL BIOCHEMIS TRY</t>
  </si>
  <si>
    <t>J NUTR BIOCHEM</t>
  </si>
  <si>
    <t>0955-3002</t>
  </si>
  <si>
    <t>INTERNATIONAL JOURNAL OF RADIATION BIOLOGY</t>
  </si>
  <si>
    <t>INT J RADIAT BIOL</t>
  </si>
  <si>
    <t>0956-5663</t>
  </si>
  <si>
    <t>BIOSENSORS &amp; BIOELECTRONICS</t>
  </si>
  <si>
    <t>BIOSENS BIOELECTRON</t>
  </si>
  <si>
    <t>0956-7976</t>
  </si>
  <si>
    <t>PSYCHOLO GICAL SCIENCE</t>
  </si>
  <si>
    <t>PSYCHOL SCI</t>
  </si>
  <si>
    <t>0957-4174</t>
  </si>
  <si>
    <t>EXPERT SYSTEMS WITH APPLICATI ONS</t>
  </si>
  <si>
    <t>EXPERT SYST APPL</t>
  </si>
  <si>
    <t>0958-1669</t>
  </si>
  <si>
    <t>CURRENT OPINION IN BIOTECHNOLOGY</t>
  </si>
  <si>
    <t>CURR OPIN BIOTECH</t>
  </si>
  <si>
    <t>0958-8221</t>
  </si>
  <si>
    <t>Computer Assisted Language Learning</t>
  </si>
  <si>
    <t>COMPUT ASSIST LANG L</t>
  </si>
  <si>
    <t>0958-9465</t>
  </si>
  <si>
    <t>CEMENT &amp; CONCRETE COMPOSITES</t>
  </si>
  <si>
    <t>CEMENT CONCRETE COMP</t>
  </si>
  <si>
    <t>0959-3780</t>
  </si>
  <si>
    <t>GLOBAL ENVIRONMENTAL CHANGE-HUMAN AND POLICY DIMENSIONS</t>
  </si>
  <si>
    <t>GLOBAL ENVIRON CHANG</t>
  </si>
  <si>
    <t>0959-437X</t>
  </si>
  <si>
    <t>CURRENT OPINION IN GENETICS &amp; DEVELOPMENT</t>
  </si>
  <si>
    <t>CURR OPIN GENET DEV</t>
  </si>
  <si>
    <t>0959-4388</t>
  </si>
  <si>
    <t>CURRENT OPINION IN NEUROBIOLOGY</t>
  </si>
  <si>
    <t>CURR OPIN NEUROBIOL</t>
  </si>
  <si>
    <t>0959-4752</t>
  </si>
  <si>
    <t>LEARNING AND INSTRUCTION</t>
  </si>
  <si>
    <t>LEARN INSTR</t>
  </si>
  <si>
    <t>LEARNING AND INSTRUCT! ON</t>
  </si>
  <si>
    <t>0959-6526</t>
  </si>
  <si>
    <t>JOURNAL OF CLEANER PRODUCTION</t>
  </si>
  <si>
    <t>J CLEAN PROD</t>
  </si>
  <si>
    <t>0960-085X</t>
  </si>
  <si>
    <t>EUROPEAN JOURNAL OF INFORMATION SYSTEMS</t>
  </si>
  <si>
    <t>EUR J INFORM SYST</t>
  </si>
  <si>
    <t>0960-1627</t>
  </si>
  <si>
    <t>MATHEMATICAL FINANCE</t>
  </si>
  <si>
    <t>MATH FINANC</t>
  </si>
  <si>
    <t>MATHEMAT ICAL FINANCE</t>
  </si>
  <si>
    <t>0960-1643</t>
  </si>
  <si>
    <t>BRITISH JOURNAL OF GENERAL PRACTICE</t>
  </si>
  <si>
    <t>BRIT J GEN PRACT</t>
  </si>
  <si>
    <t>0960-3166</t>
  </si>
  <si>
    <t>REVIEWS IN FISH BIOLOGY AND FISHERIES</t>
  </si>
  <si>
    <t>REV FISH BIOL FISHER</t>
  </si>
  <si>
    <t>0960-7404</t>
  </si>
  <si>
    <t>SURGICAL ONCOLOGY OXFORD</t>
  </si>
  <si>
    <t>SURG ONCOL</t>
  </si>
  <si>
    <t>0960-7412</t>
  </si>
  <si>
    <t>PLANT JOURNAL</t>
  </si>
  <si>
    <t>PLANT J</t>
  </si>
  <si>
    <t>0960-7692</t>
  </si>
  <si>
    <t>ULTRASOUND IN OBSTETRICS &amp; GYNECOLOGY</t>
  </si>
  <si>
    <t>ULTRASOUND OBST GYN</t>
  </si>
  <si>
    <t>ULTRASOU ND IN OBSTETRIC S &amp; GYNECOLO GY</t>
  </si>
  <si>
    <t>ULTRASOU ND OBST GYN</t>
  </si>
  <si>
    <t>0960-8524</t>
  </si>
  <si>
    <t>BIORESOURCE TECHNOLOGY</t>
  </si>
  <si>
    <t>BIORESOURCE TECHNOL</t>
  </si>
  <si>
    <t>0960-8974</t>
  </si>
  <si>
    <t>PROGRESS IN CRYSTAL GROWTH AND CHARACTERIZATION OF MATERIALS</t>
  </si>
  <si>
    <t>PROG CRYST GROWTH CH</t>
  </si>
  <si>
    <t>0960-9822</t>
  </si>
  <si>
    <t>CURRENT BIOLOGY</t>
  </si>
  <si>
    <t>CURR BIOL</t>
  </si>
  <si>
    <t>0962-1075</t>
  </si>
  <si>
    <t>INSECT MOLECULAR BIOLOGY</t>
  </si>
  <si>
    <t>INSECT MOL BIOL</t>
  </si>
  <si>
    <t>0962-1083</t>
  </si>
  <si>
    <t>MOLECULAR ECOLOGY</t>
  </si>
  <si>
    <t>MOL ECOL</t>
  </si>
  <si>
    <t>0962-2802</t>
  </si>
  <si>
    <t>STATISTICAL METHODS IN MEDICAL RESEARCH</t>
  </si>
  <si>
    <t>STAT METHODS MED RES</t>
  </si>
  <si>
    <t>STATISTICA L METHODS IN MEDICAL RESEARCH</t>
  </si>
  <si>
    <t>0962-4929</t>
  </si>
  <si>
    <t>ACTA NUMERICA</t>
  </si>
  <si>
    <t>ACTA NUMER</t>
  </si>
  <si>
    <t>0962-6298</t>
  </si>
  <si>
    <t>POLITICAL GEOGRAPH Y</t>
  </si>
  <si>
    <t>POLIT GEOGR</t>
  </si>
  <si>
    <t>0962-8436</t>
  </si>
  <si>
    <t>PHILOSOPHICAL TRANSACTIONS OF THE ROYAL SOCIETY B-BIOLOGICAL SCIENCES</t>
  </si>
  <si>
    <t>PHILOS T R SOC B</t>
  </si>
  <si>
    <t>0962-8452</t>
  </si>
  <si>
    <t>PROCEEDINGS OF THE ROYAL SOCIETY B-BIOLOGICAL SCIENCES</t>
  </si>
  <si>
    <t>P ROY SOC B-BIOL SCI</t>
  </si>
  <si>
    <t>0962-8924</t>
  </si>
  <si>
    <t>TRENDS IN CELL BIOLOGY</t>
  </si>
  <si>
    <t>TRENDS CELL BIOL</t>
  </si>
  <si>
    <t>0963-6625</t>
  </si>
  <si>
    <t>PUBLIC UNDERSTANDING OF SCIENCE</t>
  </si>
  <si>
    <t>PUBLIC UNDERST SCI</t>
  </si>
  <si>
    <t>0963-7214</t>
  </si>
  <si>
    <t>CURRENT DIRECTION S IN PSYCHOLO GICAL SCIENCE</t>
  </si>
  <si>
    <t>CURR DIR PSYCHOL SCI</t>
  </si>
  <si>
    <t>0963-8687</t>
  </si>
  <si>
    <t>JOURNAL OF STRATEGIC INFORMATION SYSTEMS</t>
  </si>
  <si>
    <t>J STRATEGIC INF SYST</t>
  </si>
  <si>
    <t>0964-1726</t>
  </si>
  <si>
    <t>Smart Materials and Structures</t>
  </si>
  <si>
    <t>SMART MATER STRUCT</t>
  </si>
  <si>
    <t>0964-2633</t>
  </si>
  <si>
    <t>JOURNAL OF INTELLECTUAL DISABILITY RESEARCH</t>
  </si>
  <si>
    <t>J INTELL DISABIL RES</t>
  </si>
  <si>
    <t>0964-4016</t>
  </si>
  <si>
    <t>ENVIRONM ENTAL POLITICS</t>
  </si>
  <si>
    <t>ENVIRON POLIT</t>
  </si>
  <si>
    <t>0964-4563</t>
  </si>
  <si>
    <t>TOBACCO CONTROL</t>
  </si>
  <si>
    <t>TOB CONTROL</t>
  </si>
  <si>
    <t>0964-4733</t>
  </si>
  <si>
    <t>Business Strategy and the Environment</t>
  </si>
  <si>
    <t>BUS STRATEG ENVIRON</t>
  </si>
  <si>
    <t>0964-6906</t>
  </si>
  <si>
    <t>HUMAN MOLECULAR GENETICS</t>
  </si>
  <si>
    <t>HUM MOL GENET</t>
  </si>
  <si>
    <t>0965-1748</t>
  </si>
  <si>
    <t>INSECT BIOCHEMISTRY AND MOLECULAR BIOLOGY</t>
  </si>
  <si>
    <t>INSECT BIOCHEM MOLEC</t>
  </si>
  <si>
    <t>0965-2140</t>
  </si>
  <si>
    <t>ADDICTION</t>
  </si>
  <si>
    <t>0966-842X</t>
  </si>
  <si>
    <t>TRENDS IN MICROBIOLOGY</t>
  </si>
  <si>
    <t>TRENDS MICROBIOL</t>
  </si>
  <si>
    <t>0966-9795</t>
  </si>
  <si>
    <t>INTERMETALLICS</t>
  </si>
  <si>
    <t>0967-3407</t>
  </si>
  <si>
    <t>ENVIRONMENT AND HISTORY</t>
  </si>
  <si>
    <t>ENVIRON HIST-UK</t>
  </si>
  <si>
    <t>0968-0004</t>
  </si>
  <si>
    <t>TRENDS IN BIOCHEMICAL SCIENCES</t>
  </si>
  <si>
    <t>TRENDS BIOCHEM SCI</t>
  </si>
  <si>
    <t>0969-0239</t>
  </si>
  <si>
    <t>CELLULOSE</t>
  </si>
  <si>
    <t>0969-2290</t>
  </si>
  <si>
    <t>REVIEW OF INTERNATIONAL POLITICAL ECONOMY</t>
  </si>
  <si>
    <t>REV INT POLIT ECON</t>
  </si>
  <si>
    <t>REVIEW OF INTERNATI ONAL POLITICAL ECONOMY</t>
  </si>
  <si>
    <t>0969-7764</t>
  </si>
  <si>
    <t>EUROPEAN URBAN AND REGIONAL STUDIES</t>
  </si>
  <si>
    <t>EUR URBAN REG STUD</t>
  </si>
  <si>
    <t>0999-193X</t>
  </si>
  <si>
    <t>GENETICS SELECTION EVOLUTION</t>
  </si>
  <si>
    <t>GENET SEL EVOL</t>
  </si>
  <si>
    <t>1001-0602</t>
  </si>
  <si>
    <t>CELL RESEARCH</t>
  </si>
  <si>
    <t>CELL RES</t>
  </si>
  <si>
    <t>1007-5704</t>
  </si>
  <si>
    <t>Communications in Nonlinear Science and Numerical Simulation</t>
  </si>
  <si>
    <t>COMMUN NONLINEAR SCI</t>
  </si>
  <si>
    <t>Communicati ons in Nonlinear Science and Numerical Simulation</t>
  </si>
  <si>
    <t>COMMUN NONLINEA R SCI</t>
  </si>
  <si>
    <t>1008-682X</t>
  </si>
  <si>
    <t>ASIAN JOURNAL OF ANDROLOGY</t>
  </si>
  <si>
    <t>ASIAN J ANDROL</t>
  </si>
  <si>
    <t>1015-6305</t>
  </si>
  <si>
    <t>BRAIN PATHOLOGY</t>
  </si>
  <si>
    <t>BRAIN PATHOL</t>
  </si>
  <si>
    <t>BRAIN PATHOLOG Y</t>
  </si>
  <si>
    <t>1016-443X</t>
  </si>
  <si>
    <t>GEOMETRIC AND FUNCTIONAL ANALYSIS</t>
  </si>
  <si>
    <t>GEOM FUNCT ANAL</t>
  </si>
  <si>
    <t>1018-8827</t>
  </si>
  <si>
    <t>EUROPEAN CHILD &amp; ADOLESCE NT PSYCHIATR Y</t>
  </si>
  <si>
    <t>EUR CHILD ADOLES PSY</t>
  </si>
  <si>
    <t>1022-1336</t>
  </si>
  <si>
    <t>MACROMO LECULAR RAPID COMMUNIC ATIONS</t>
  </si>
  <si>
    <t>MACROMO L RAPID COMM</t>
  </si>
  <si>
    <t>1027-5606</t>
  </si>
  <si>
    <t>HYDROLOGY AND EARTH SYSTEM SCIENCES</t>
  </si>
  <si>
    <t>HYDROL EARTH SYST SC</t>
  </si>
  <si>
    <t>HIDROLOG Y AND EARTH SYSTEM SCIENCES</t>
  </si>
  <si>
    <t>1040-0605</t>
  </si>
  <si>
    <t>AMERICAN JOURNAL OF PHYSIOLOG Y-LUNG CELLULAR AND MOLECULA R PHYSIOLOG Y</t>
  </si>
  <si>
    <t>AM J PHYSIOL- LUNG C</t>
  </si>
  <si>
    <t>1040-2446</t>
  </si>
  <si>
    <t>ACADEMIC MEDICINE</t>
  </si>
  <si>
    <t>ACAD MED</t>
  </si>
  <si>
    <t>1040-4651</t>
  </si>
  <si>
    <t>PLANT CELL</t>
  </si>
  <si>
    <t>1040-7308</t>
  </si>
  <si>
    <t>NEUROPSYCHOLOGY REVIEW</t>
  </si>
  <si>
    <t>NEUROPSYCHOL REV</t>
  </si>
  <si>
    <t>NEUROPSY CHOLOGY REVIEW</t>
  </si>
  <si>
    <t>NEUROPSY CHOL REV</t>
  </si>
  <si>
    <t>1040-8363</t>
  </si>
  <si>
    <t>CRITICAL REVIEWS IN CLINICAL LABORATORY SCIENCES</t>
  </si>
  <si>
    <t>CRIT REV CL LAB SCI</t>
  </si>
  <si>
    <t>1040-8398</t>
  </si>
  <si>
    <t>CRITICAL REVIEWS IN FOOD SCIENCE AND NUTRITION</t>
  </si>
  <si>
    <t>CRIT REV FOOD SCI</t>
  </si>
  <si>
    <t>1040-841X</t>
  </si>
  <si>
    <t>CRITICAL REVIEWS IN MICROBIOLOGY</t>
  </si>
  <si>
    <t>CRIT REV MICROBIOL</t>
  </si>
  <si>
    <t>1040-8444</t>
  </si>
  <si>
    <t>CRITICAL REVIEWS IN TOXICOLO GY</t>
  </si>
  <si>
    <t>CRIT REV TOXICOL</t>
  </si>
  <si>
    <t>1040-9238</t>
  </si>
  <si>
    <t>CRITICAL REVIEWS IN BIOCHEMISTRY AND MOLECULAR BIOLOGY</t>
  </si>
  <si>
    <t>CRIT REV BIOCHEM MOL</t>
  </si>
  <si>
    <t>1042-8275</t>
  </si>
  <si>
    <t>OCEANOGR APHY</t>
  </si>
  <si>
    <t>1043-2760</t>
  </si>
  <si>
    <t>TRENDS IN ENDOCRINOLOGY AND METABOLISM</t>
  </si>
  <si>
    <t>TRENDS ENDOCRIN MET</t>
  </si>
  <si>
    <t>1043-3074</t>
  </si>
  <si>
    <t>HEAD AND NECK- JOURNAL FOR THE SCIENCES AND SPECIALTIE S OF THE HEAD AND NECK</t>
  </si>
  <si>
    <t>HEAD NECK- J SCI SPEC</t>
  </si>
  <si>
    <t>1044-3983</t>
  </si>
  <si>
    <t>EPIDEMIOL OGY</t>
  </si>
  <si>
    <t>1044-5005</t>
  </si>
  <si>
    <t>Management Accounting Research</t>
  </si>
  <si>
    <t>MANAGE ACCOUNT RES</t>
  </si>
  <si>
    <t>1044-5323</t>
  </si>
  <si>
    <t>SEMINARS IN IMMUNOLOGY</t>
  </si>
  <si>
    <t>SEMIN IMMUNOL</t>
  </si>
  <si>
    <t>1044-579X</t>
  </si>
  <si>
    <t>SEMINARS IN CANCER BIOLOGY</t>
  </si>
  <si>
    <t>SEMIN CANCER BIOL</t>
  </si>
  <si>
    <t>1044-5803</t>
  </si>
  <si>
    <t>MATERIALS CHARACTERIZATION</t>
  </si>
  <si>
    <t>MATER CHARACT</t>
  </si>
  <si>
    <t>1045-2249</t>
  </si>
  <si>
    <t>BEHAVIOR AL ECOLOGY</t>
  </si>
  <si>
    <t>BEHAV ECOL</t>
  </si>
  <si>
    <t>1045-9219</t>
  </si>
  <si>
    <t>IEEE TRANSACTIONS ON PARALLEL AND DISTRIBUTED SYSTEMS</t>
  </si>
  <si>
    <t>IEEE T PARALL DISTR</t>
  </si>
  <si>
    <t>1046-6673</t>
  </si>
  <si>
    <t>JOURNAL OF THE AMERICAN SOCIETY OF NEPHROLO GY</t>
  </si>
  <si>
    <t>J AM SOC NEPHROL</t>
  </si>
  <si>
    <t>1047-1987</t>
  </si>
  <si>
    <t>POLITICAL ANALYSIS</t>
  </si>
  <si>
    <t>POLIT ANAL</t>
  </si>
  <si>
    <t>1047-3211</t>
  </si>
  <si>
    <t>CEREBRAL CORTEX</t>
  </si>
  <si>
    <t>CEREB CORTEX</t>
  </si>
  <si>
    <t>1047-7047</t>
  </si>
  <si>
    <t>INFORMATION SYSTEMS RESEARCH</t>
  </si>
  <si>
    <t>INFORM SYST RES</t>
  </si>
  <si>
    <t>1047-840X</t>
  </si>
  <si>
    <t>PSYCHOLO GICAL INQUIRY</t>
  </si>
  <si>
    <t>PSYCHOL INQ</t>
  </si>
  <si>
    <t>1048-9223</t>
  </si>
  <si>
    <t>Language Acquisition</t>
  </si>
  <si>
    <t>LANG ACQUIS</t>
  </si>
  <si>
    <t>1049-250X</t>
  </si>
  <si>
    <t>Advances in Atomic Molecular and Optical Physics</t>
  </si>
  <si>
    <t>ADV ATOM MOL OPT PHY</t>
  </si>
  <si>
    <t>Advances In Atomic Molecular and Optical Physics</t>
  </si>
  <si>
    <t>1049-3867</t>
  </si>
  <si>
    <t>WOMENS HEALTH ISSUES</t>
  </si>
  <si>
    <t>WOMEN HEALTH ISS</t>
  </si>
  <si>
    <t>1049-8923</t>
  </si>
  <si>
    <t>INTERNATIONAL JOURNAL OF ROBUST AND NONLINEAR CONTROL</t>
  </si>
  <si>
    <t>INT J ROBUST NONLIN</t>
  </si>
  <si>
    <t>1050-3293</t>
  </si>
  <si>
    <t>COMMUNICATION THEORY</t>
  </si>
  <si>
    <t>COMMUN THEOR</t>
  </si>
  <si>
    <t>1050-4648</t>
  </si>
  <si>
    <t>FISH &amp; SHELLFISH IMMUNOLOGY</t>
  </si>
  <si>
    <t>FISH SHELLFISH IMMUN</t>
  </si>
  <si>
    <t>FISH &amp; SHELLFISH IMMUNOLO GY</t>
  </si>
  <si>
    <t>1050-8406</t>
  </si>
  <si>
    <t>JOURNAL OF THE LEARNING SCIENCES</t>
  </si>
  <si>
    <t>J LEARN SCI</t>
  </si>
  <si>
    <t>1052-6234</t>
  </si>
  <si>
    <t>SIAM JOURNAL ON OPTIMIZATION</t>
  </si>
  <si>
    <t>SIAM J OPTIMIZ</t>
  </si>
  <si>
    <t>1053-1858</t>
  </si>
  <si>
    <t>JOURNAL OF PUBLIC ADMINISTR ATION RESEARCH AND THEORY</t>
  </si>
  <si>
    <t>J PUBL ADM RES THEOR</t>
  </si>
  <si>
    <t>1053-2498</t>
  </si>
  <si>
    <t>JOURNAL OF HEART AND LUNG TRANSPLANTATION</t>
  </si>
  <si>
    <t>J HEART LUNG TRANSPL</t>
  </si>
  <si>
    <t>JOURNAL OF HEART AND LUNG TRANSPLA NTATION</t>
  </si>
  <si>
    <t>1053-5888</t>
  </si>
  <si>
    <t>IEEE SIGNAL PROCESSING MAGAZINE</t>
  </si>
  <si>
    <t>IEEE SIGNAL PROC MAG</t>
  </si>
  <si>
    <t>1053-8119</t>
  </si>
  <si>
    <t>NEUROIMAGE</t>
  </si>
  <si>
    <t>NEUROIMA GE</t>
  </si>
  <si>
    <t>1053-8372</t>
  </si>
  <si>
    <t>Journal of the History of Economic Thought</t>
  </si>
  <si>
    <t>J HIST ECON THOUGHT</t>
  </si>
  <si>
    <t>1054-139X</t>
  </si>
  <si>
    <t>JOURNAL OF ADOLESCE NT HEALTH</t>
  </si>
  <si>
    <t>J ADOLESCE NT HEALTH</t>
  </si>
  <si>
    <t>1054-1500</t>
  </si>
  <si>
    <t>CHAOS</t>
  </si>
  <si>
    <t>1054-6006</t>
  </si>
  <si>
    <t>FISHERIES OCEANOGRAPHY</t>
  </si>
  <si>
    <t>FISH OCEANOGR</t>
  </si>
  <si>
    <t>1054-8289</t>
  </si>
  <si>
    <t>FUTURE OF CHILDREN</t>
  </si>
  <si>
    <t>FUTURE CHILD</t>
  </si>
  <si>
    <t>1055-9965</t>
  </si>
  <si>
    <t>CANCER EPIDEMIOL OGY BIOMARKE RS &amp; PREVENTIO N</t>
  </si>
  <si>
    <t>CANCER EPIDEM BIOMAR</t>
  </si>
  <si>
    <t>1057-7149</t>
  </si>
  <si>
    <t>IEEE TRANSACTIONS ON IMAGE PROCESSING</t>
  </si>
  <si>
    <t>IEEE T IMAGE PROCESS</t>
  </si>
  <si>
    <t>1057-9249</t>
  </si>
  <si>
    <t>PSYCHO- ONCOLOGY</t>
  </si>
  <si>
    <t>1058-4838</t>
  </si>
  <si>
    <t>CLINICAL INFECTIOUS DISEASES</t>
  </si>
  <si>
    <t>CLIN INFECT DIS</t>
  </si>
  <si>
    <t>1059-0161</t>
  </si>
  <si>
    <t>JOURNAL OF ARCHAEOLOGICAL RESEARCH</t>
  </si>
  <si>
    <t>J ARCHAEOL RES</t>
  </si>
  <si>
    <t>1060-1538</t>
  </si>
  <si>
    <t>EVOLUTIONARY ANTHROPOLOGY</t>
  </si>
  <si>
    <t>EVOL ANTHROPOL</t>
  </si>
  <si>
    <t>1060-3743</t>
  </si>
  <si>
    <t>JOURNAL OF SECOND LANGUAGE WRITING</t>
  </si>
  <si>
    <t>J SECOND LANG WRIT</t>
  </si>
  <si>
    <t>1060-586X</t>
  </si>
  <si>
    <t>POST-SOVIET AFFAIRS</t>
  </si>
  <si>
    <t>POST-SOV AFF</t>
  </si>
  <si>
    <t>1061-4036</t>
  </si>
  <si>
    <t>NATURE GENETICS</t>
  </si>
  <si>
    <t>NAT GENET</t>
  </si>
  <si>
    <t>1062-3264</t>
  </si>
  <si>
    <t>AMERICAN JOURNAL OF CRITICAL CARE</t>
  </si>
  <si>
    <t>AM J CRIT CARE</t>
  </si>
  <si>
    <t>1062-7995</t>
  </si>
  <si>
    <t>PROGRESS IN PHOTOVOLTAICS</t>
  </si>
  <si>
    <t>PROG PHOTOVOLTAICS</t>
  </si>
  <si>
    <t>PROGRESS IN PHOTOVOL TAICS</t>
  </si>
  <si>
    <t>PROG PHOTOVOL TAICS</t>
  </si>
  <si>
    <t>1063-4584</t>
  </si>
  <si>
    <t>OSTEOART HRITIS AND CARTILAGE</t>
  </si>
  <si>
    <t>OSTEOART HR CARTILAGE</t>
  </si>
  <si>
    <t>1063-5157</t>
  </si>
  <si>
    <t>SYSTEMATIC BIOLOGY</t>
  </si>
  <si>
    <t>SYST BIOL</t>
  </si>
  <si>
    <t>1063-5203</t>
  </si>
  <si>
    <t>APPLIED AND COMPUTATIONAL HARMONIC ANALYSIS</t>
  </si>
  <si>
    <t>APPL COMPUT HARMON A</t>
  </si>
  <si>
    <t>1063-6536</t>
  </si>
  <si>
    <t>IEEE TRANSACTIONS ON CONTROL SYSTEMS TECHNOLOGY</t>
  </si>
  <si>
    <t>IEEE T CONTR SYST T</t>
  </si>
  <si>
    <t>1063-6560</t>
  </si>
  <si>
    <t>EVOLUTIONARY COMPUTATION</t>
  </si>
  <si>
    <t>EVOL COMPUT</t>
  </si>
  <si>
    <t>1063-6706</t>
  </si>
  <si>
    <t>IEEE TRANSACTIONS ON FUZZY SYSTEMS</t>
  </si>
  <si>
    <t>IEEE T FUZZY SYST</t>
  </si>
  <si>
    <t>1065-9471</t>
  </si>
  <si>
    <t>HUMAN BRAIN MAPPING</t>
  </si>
  <si>
    <t>HUM BRAIN MAPP</t>
  </si>
  <si>
    <t>1066-2243</t>
  </si>
  <si>
    <t>Internet Research</t>
  </si>
  <si>
    <t>INTERNET RES</t>
  </si>
  <si>
    <t>1066-5099</t>
  </si>
  <si>
    <t>STEM CELLS</t>
  </si>
  <si>
    <t>1067-5027</t>
  </si>
  <si>
    <t>JOURNAL OF THE AMERICAN MEDICAL INFORMATICS ASSOCIATION</t>
  </si>
  <si>
    <t>J AM MED INFORM ASSN</t>
  </si>
  <si>
    <t>1068-9265</t>
  </si>
  <si>
    <t>ANNALS OF SURGICAL ONCOLOGY</t>
  </si>
  <si>
    <t>ANN SURG ONCOL</t>
  </si>
  <si>
    <t>1069-2509</t>
  </si>
  <si>
    <t>INTEGRATED COMPUTER-AIDED ENGINEERING</t>
  </si>
  <si>
    <t>INTEGR COMPUT-AID E</t>
  </si>
  <si>
    <t>1070-5325</t>
  </si>
  <si>
    <t>NUMERICAL LINEAR ALGEBRA WITH APPLICATIONS</t>
  </si>
  <si>
    <t>NUMER LINEAR ALGEBR</t>
  </si>
  <si>
    <t>1070-5511</t>
  </si>
  <si>
    <t>STRUCTURAL EQUATION MODELING-A MULTIDISCIPLINARY JOURNAL</t>
  </si>
  <si>
    <t>STRUCT EQU MODELING</t>
  </si>
  <si>
    <t>STRUCTUR AL EQUATION MODELING- A MULTIDISCI PLINARY JOURNAL</t>
  </si>
  <si>
    <t>1071-5797</t>
  </si>
  <si>
    <t>FINITE FIELDS AND THEIR APPLICATIONS</t>
  </si>
  <si>
    <t>FINITE FIELDS TH APP</t>
  </si>
  <si>
    <t>1071-7544</t>
  </si>
  <si>
    <t>DRUG DELiVERY</t>
  </si>
  <si>
    <t>DRUG DELIV</t>
  </si>
  <si>
    <t>1072-5369</t>
  </si>
  <si>
    <t>JOURNAL OF ARCHAEOLOGICAL METHOD AND THEORY</t>
  </si>
  <si>
    <t>J ARCHAEOL METHOD TH</t>
  </si>
  <si>
    <t>1072-7515</t>
  </si>
  <si>
    <t>JOURNAL OF THE AMERICAN COLLEGE OF SURGEONS</t>
  </si>
  <si>
    <t>J AM COLL SURGEONS</t>
  </si>
  <si>
    <t>1073-449X</t>
  </si>
  <si>
    <t>AMERICAN JOURNAL OF RESPIRATORY AND CRITICAL CARE MEDICINE</t>
  </si>
  <si>
    <t>AM J RESP CRIT CARE</t>
  </si>
  <si>
    <t>AMERICAN JOURNAL OF RESPIRATO RY AND CRITICAL CARE MEDICINE</t>
  </si>
  <si>
    <t>1073-8584</t>
  </si>
  <si>
    <t>NEUROSCIENTIST</t>
  </si>
  <si>
    <t>1074-7427</t>
  </si>
  <si>
    <t>NEUROBIOLOGY OF LEARNING AND MEMORY</t>
  </si>
  <si>
    <t>NEUROBIOL LEARN MEM</t>
  </si>
  <si>
    <t>1074-7613</t>
  </si>
  <si>
    <t>IMMUNITY</t>
  </si>
  <si>
    <t>1076-2787</t>
  </si>
  <si>
    <t>COMPLEXITY</t>
  </si>
  <si>
    <t>1077-260X</t>
  </si>
  <si>
    <t>IEEE JOURNAL OF SELECTED TOPICS IN QUANTUM ELECTRONICS</t>
  </si>
  <si>
    <t>IEEE J SEL TOP QUANT</t>
  </si>
  <si>
    <t>1077-5552</t>
  </si>
  <si>
    <t>EXERCISE IMMUNOLO GY REVIEW</t>
  </si>
  <si>
    <t>EXERC IMMUNOL REV</t>
  </si>
  <si>
    <t>1077-5595</t>
  </si>
  <si>
    <t>MALTREAT MENT</t>
  </si>
  <si>
    <t>CHILD MALTREAT MENT</t>
  </si>
  <si>
    <t>1077-8004</t>
  </si>
  <si>
    <t>QUALITATI VE INQUIRY</t>
  </si>
  <si>
    <t>QUAL INQ</t>
  </si>
  <si>
    <t>1078-0432</t>
  </si>
  <si>
    <t>CLINICAL CANCER RESEARCH</t>
  </si>
  <si>
    <t>CLIN CANCER RES</t>
  </si>
  <si>
    <t>1078-8956</t>
  </si>
  <si>
    <t>NATURE MEDICINE</t>
  </si>
  <si>
    <t>NAT MED</t>
  </si>
  <si>
    <t>1079-5006</t>
  </si>
  <si>
    <t>JOURNALS OF GERONTOLOGY SERIES A-BIOLOGICAL SCIENCES AND MEDICAL SCIENCES</t>
  </si>
  <si>
    <t>J GERONTOL A-BIOL</t>
  </si>
  <si>
    <t>1079-5642</t>
  </si>
  <si>
    <t>ARTERIOSCLEROSIS THROMBOSIS AND VASCULAR BIOLOGY</t>
  </si>
  <si>
    <t>ARTERIOSCL THROM VAS</t>
  </si>
  <si>
    <t>ARTERIOSC LEROSIS THROMBOS IS AND VASCULAR BIOLOGY</t>
  </si>
  <si>
    <t>ARTERIOSC L THROM VAS</t>
  </si>
  <si>
    <t>1080-6040</t>
  </si>
  <si>
    <t>EMERGING INFECTIOUS DISEASES</t>
  </si>
  <si>
    <t>EMERG INFECT DIS</t>
  </si>
  <si>
    <t>1081-0706</t>
  </si>
  <si>
    <t>Annual Review of Cell and Developmental Biology</t>
  </si>
  <si>
    <t>ANNU REV CELL DEV BI</t>
  </si>
  <si>
    <t>1081-0730</t>
  </si>
  <si>
    <t>JOURNAL OF HEALTH COMMUNICATION</t>
  </si>
  <si>
    <t>J HEALTH COMMUN</t>
  </si>
  <si>
    <t>1082-989X</t>
  </si>
  <si>
    <t>PSYCHOLO GICAL METHODS</t>
  </si>
  <si>
    <t>PSYCHOL METHODS</t>
  </si>
  <si>
    <t>1083-4435</t>
  </si>
  <si>
    <t>IEEE-ASME TRANSACTIONS ON MECHATRONICS</t>
  </si>
  <si>
    <t>IEEE-ASME T MECH</t>
  </si>
  <si>
    <t>1083-6101</t>
  </si>
  <si>
    <t>Journal of Computer-Mediated Communication</t>
  </si>
  <si>
    <t>J COMPUT-MEDIAT COMM</t>
  </si>
  <si>
    <t>1084-2020</t>
  </si>
  <si>
    <t>ILAR JOURNAL</t>
  </si>
  <si>
    <t>ILAR J</t>
  </si>
  <si>
    <t>1084-8045</t>
  </si>
  <si>
    <t>JOURNAL OF NETWORK AND COMPUTER APPLICATIONS</t>
  </si>
  <si>
    <t>J NETW COMPUT APPL</t>
  </si>
  <si>
    <t>1085-3278</t>
  </si>
  <si>
    <t>LAND DEGRADATION &amp; DEVELOPMENT</t>
  </si>
  <si>
    <t>LAND DEGRAD DEV</t>
  </si>
  <si>
    <t>DEGRADAT ION &amp; DEVELOPM ENT</t>
  </si>
  <si>
    <t>1086-4415</t>
  </si>
  <si>
    <t>INTERNATIONAL JOURNAL OF ELECTRONIC COMMERCE</t>
  </si>
  <si>
    <t>INT J ELECTRON COMM</t>
  </si>
  <si>
    <t>1087-0156</t>
  </si>
  <si>
    <t>NATURE BIOTECHNOLOGY</t>
  </si>
  <si>
    <t>NAT BIOTECHNOL</t>
  </si>
  <si>
    <t>1087-0792</t>
  </si>
  <si>
    <t>SLEEP MEDICINE REVIEWS</t>
  </si>
  <si>
    <t>SLEEP MED REV</t>
  </si>
  <si>
    <t>1087-2914</t>
  </si>
  <si>
    <t>AIDS PATIENT CARE AND STDS</t>
  </si>
  <si>
    <t>AIDS PATIENT CARE ST</t>
  </si>
  <si>
    <t>1088-8438</t>
  </si>
  <si>
    <t>SCIENTIFIC STUDIES OF READING</t>
  </si>
  <si>
    <t>SCI STUD READ</t>
  </si>
  <si>
    <t>1088-8683</t>
  </si>
  <si>
    <t>PERSONALI TY AND SOCIAL PSYCHOLO GY REVIEW</t>
  </si>
  <si>
    <t>PERS SOC PSYCHOL REV</t>
  </si>
  <si>
    <t>1088-9051</t>
  </si>
  <si>
    <t>GENOME RESEARCH</t>
  </si>
  <si>
    <t>GENOME RES</t>
  </si>
  <si>
    <t>1089-778X</t>
  </si>
  <si>
    <t>IEEE TRANSACTIONS ON EVOLUTIONARY COMPUTATION</t>
  </si>
  <si>
    <t>IEEE T EVOLUT COMPUT</t>
  </si>
  <si>
    <t>1090-0268</t>
  </si>
  <si>
    <t>JOURNAL OF COMPOSITES FOR CONSTRUCTION</t>
  </si>
  <si>
    <t>J COMPOS CONSTR</t>
  </si>
  <si>
    <t>1090-5138</t>
  </si>
  <si>
    <t>EVOLUTION AND HUMAN BEHAVIOR</t>
  </si>
  <si>
    <t>EVOL HUM BEHAV</t>
  </si>
  <si>
    <t>1090-7165</t>
  </si>
  <si>
    <t>AIDS AND BEHAVIOR</t>
  </si>
  <si>
    <t>AIDS BEHAV</t>
  </si>
  <si>
    <t>1091-4269</t>
  </si>
  <si>
    <t>DEPRESSIO N AND ANXIETY</t>
  </si>
  <si>
    <t>DEPRESS ANXIETY</t>
  </si>
  <si>
    <t>1092-2172</t>
  </si>
  <si>
    <t>MICROBIOLOGY AND MOLECULAR BIOLOGY REVIEWS</t>
  </si>
  <si>
    <t>MICROBIOL MOL BIOL R</t>
  </si>
  <si>
    <t>1093-7404</t>
  </si>
  <si>
    <t>JOURNAL OF TOXICOLOGY AND ENVIRONMENTAL HEALTH-PART B-CRITICAL REVIEWS</t>
  </si>
  <si>
    <t>J TOXICOL ENV HEAL B</t>
  </si>
  <si>
    <t>OF TOXICOLO GY AND ENVIRONM ENTAL HEALTH-PART B-CRITICAL REVIEWS</t>
  </si>
  <si>
    <t>OF TOXICOLO GY AND ENVIRONM ENTAL HEALTH- PART B- CRITICAL REVIEWS</t>
  </si>
  <si>
    <t>1093-9687</t>
  </si>
  <si>
    <t>COMPUTER-AIDED CIVIL AND INFRASTRUCTURE ENGINEERING</t>
  </si>
  <si>
    <t>COMPUT-AIDED CIV INF</t>
  </si>
  <si>
    <t>COMPUTER AIDED CIVIL AND INFRASTRU CTURE ENGINEERI NG</t>
  </si>
  <si>
    <t>COMPUT- AIDED CIV INF</t>
  </si>
  <si>
    <t>1094-2939</t>
  </si>
  <si>
    <t>Annual Review of Political Science</t>
  </si>
  <si>
    <t>ANNU REV POLIT SCI</t>
  </si>
  <si>
    <t>1094-4281</t>
  </si>
  <si>
    <t>ORGANIZATIONAL RESEARCH METHODS</t>
  </si>
  <si>
    <t>ORGAN RES METHODS</t>
  </si>
  <si>
    <t>ORGANIZA TIONAL RESEARCH METHODS</t>
  </si>
  <si>
    <t>1094-6470</t>
  </si>
  <si>
    <t>SPE RESERVOIR EVALUATION &amp; ENGINEERING</t>
  </si>
  <si>
    <t>SPE RESERV EVAL ENG</t>
  </si>
  <si>
    <t>1095-0761</t>
  </si>
  <si>
    <t>Advances in Theoretical Mathematical Physics</t>
  </si>
  <si>
    <t>ADV THEOR MATH PHYS</t>
  </si>
  <si>
    <t>1095-4244</t>
  </si>
  <si>
    <t>WIND ENERGY</t>
  </si>
  <si>
    <t>1096-7176</t>
  </si>
  <si>
    <t>METABOLIC ENGINEERING</t>
  </si>
  <si>
    <t>METAB ENG</t>
  </si>
  <si>
    <t>1096-7516</t>
  </si>
  <si>
    <t>Internet and Higher Education</t>
  </si>
  <si>
    <t>INTERNET HIGH EDUC</t>
  </si>
  <si>
    <t>1097-2765</t>
  </si>
  <si>
    <t>MOLECULAR CELL</t>
  </si>
  <si>
    <t>MOL CELL</t>
  </si>
  <si>
    <t>1097-6256</t>
  </si>
  <si>
    <t>NATURE NEUROSCIENCE</t>
  </si>
  <si>
    <t>NAT NEUROSCI</t>
  </si>
  <si>
    <t>1097-6647</t>
  </si>
  <si>
    <t>JOURNAL OF CARDIOVASCULAR MAGNETIC RESONANCE</t>
  </si>
  <si>
    <t>J CARDIOVASC MAGN R</t>
  </si>
  <si>
    <t>JOURNAL OF CARDIOVA SCULAR MAGNETIC RESONANC E</t>
  </si>
  <si>
    <t>J CARDIOVA SC MAGN R</t>
  </si>
  <si>
    <t>1098-3015</t>
  </si>
  <si>
    <t>VALUE IN HEALTH</t>
  </si>
  <si>
    <t>VALUE HEALTH</t>
  </si>
  <si>
    <t>1098-3600</t>
  </si>
  <si>
    <t>GENETICS IN MEDICINE</t>
  </si>
  <si>
    <t>GENET MED</t>
  </si>
  <si>
    <t>1099-6362</t>
  </si>
  <si>
    <t>JOURNAL OF SANDWICH STRUCTURES &amp; MATERIALS</t>
  </si>
  <si>
    <t>J SANDW STRUCT MATER</t>
  </si>
  <si>
    <t>1099-9809</t>
  </si>
  <si>
    <t>Cultural Diversity &amp; Ethnic Minority Psychology</t>
  </si>
  <si>
    <t>CULT DIVERS ETHN MIN</t>
  </si>
  <si>
    <t>1100-9233</t>
  </si>
  <si>
    <t>JOURNAL OF VEGETATION SCIENCE</t>
  </si>
  <si>
    <t>J VEG SCI</t>
  </si>
  <si>
    <t>1134-3060</t>
  </si>
  <si>
    <t>ARCHIVES OF COMPUTATIONAL METHODS IN ENGINEERING</t>
  </si>
  <si>
    <t>ARCH COMPUT METHOD E</t>
  </si>
  <si>
    <t>1161-0301</t>
  </si>
  <si>
    <t>EUROPEAN JOURNAL OF AGRONOMY</t>
  </si>
  <si>
    <t>EUR J AGRON</t>
  </si>
  <si>
    <t>1170-7690</t>
  </si>
  <si>
    <t>PHARMACOECONOMICS</t>
  </si>
  <si>
    <t>1172-7047</t>
  </si>
  <si>
    <t>CNS DRUGS</t>
  </si>
  <si>
    <t>1180-4882</t>
  </si>
  <si>
    <t>JOURNAL OF PSYCHIATR Y &amp; NEUROSCIE NCE</t>
  </si>
  <si>
    <t>J PSYCHIATR NEUROSCI</t>
  </si>
  <si>
    <t>1208-6053</t>
  </si>
  <si>
    <t>ENVIRONMENTAL REVIEWS</t>
  </si>
  <si>
    <t>ENVIRON REV</t>
  </si>
  <si>
    <t>1226-086X</t>
  </si>
  <si>
    <t>JOURNAL OF INDUSTRIAL AND ENGINEERING CHEMISTRY</t>
  </si>
  <si>
    <t>J IND ENG CHEM</t>
  </si>
  <si>
    <t>1226-8453</t>
  </si>
  <si>
    <t>Journal of Ginseng Research</t>
  </si>
  <si>
    <t>J GINSENG RES</t>
  </si>
  <si>
    <t>1270-9638</t>
  </si>
  <si>
    <t>AEROSPACE SCIENCE AND TECHNOLOGY</t>
  </si>
  <si>
    <t>AEROSP SCI TECHNOL</t>
  </si>
  <si>
    <t>1311-0454</t>
  </si>
  <si>
    <t>Fractional Calculus and Applied Analysis</t>
  </si>
  <si>
    <t>FRACT CALC APPL ANAL</t>
  </si>
  <si>
    <t>1342-937X</t>
  </si>
  <si>
    <t>GONDWANA RESEARCH</t>
  </si>
  <si>
    <t>GONDWANA RES</t>
  </si>
  <si>
    <t>1350-4177</t>
  </si>
  <si>
    <t>ULTRASONICS SONOCHEMISTRY</t>
  </si>
  <si>
    <t>ULTRASON SONOCHEM</t>
  </si>
  <si>
    <t>1350-9047</t>
  </si>
  <si>
    <t>CELL DEATH AND DIFFERENTIATION</t>
  </si>
  <si>
    <t>CELL DEATH DIFFER</t>
  </si>
  <si>
    <t>1350-9462</t>
  </si>
  <si>
    <t>PROGRESS IN RETINAL AND EYE RESEARCH</t>
  </si>
  <si>
    <t>PROG RETIN EYE RES</t>
  </si>
  <si>
    <t>1351-0711</t>
  </si>
  <si>
    <t>OCCUPATIO NAL AND ENVIRONM ENTAL MEDICINE</t>
  </si>
  <si>
    <t>OCCUP ENVIRON MED</t>
  </si>
  <si>
    <t>1351-0754</t>
  </si>
  <si>
    <t>EUROPEAN JOURNAL OF SOIL SCIENCE</t>
  </si>
  <si>
    <t>EUR J SOIL SCI</t>
  </si>
  <si>
    <t>1353-3452</t>
  </si>
  <si>
    <t>SCIENCE AND ENGINEERING ETHICS</t>
  </si>
  <si>
    <t>SCI ENG ETHICS</t>
  </si>
  <si>
    <t>1354-0661</t>
  </si>
  <si>
    <t>EUROPEAN JOURNAL OF INTERNATIONAL RELATIONS</t>
  </si>
  <si>
    <t>EUR J INT RELAT</t>
  </si>
  <si>
    <t>1354-1013</t>
  </si>
  <si>
    <t>GLOBAL CHANGE BIOLOGY</t>
  </si>
  <si>
    <t>GLOBAL CHANGE BIOL</t>
  </si>
  <si>
    <t>1354-3776</t>
  </si>
  <si>
    <t>EXPERT OPINION ON THERAPEUTIC PATENTS</t>
  </si>
  <si>
    <t>EXPERT OPIN THER PAT</t>
  </si>
  <si>
    <t>1355-4786</t>
  </si>
  <si>
    <t>REPRODUC TION UPDATE</t>
  </si>
  <si>
    <t>HUM REPROD UPDATE</t>
  </si>
  <si>
    <t>1355-6215</t>
  </si>
  <si>
    <t>ADDICTION BIOLOGY</t>
  </si>
  <si>
    <t>ADDICT BIOL</t>
  </si>
  <si>
    <t>1355-7858</t>
  </si>
  <si>
    <t>ETHNICITY &amp; HEALTH</t>
  </si>
  <si>
    <t>ETHNIC HEALTH</t>
  </si>
  <si>
    <t>1359-2998</t>
  </si>
  <si>
    <t>Disease in Childhood- Fetal and Neonatal Edition</t>
  </si>
  <si>
    <t>ARCH DIS CHILD- FETAL</t>
  </si>
  <si>
    <t>1359-4184</t>
  </si>
  <si>
    <t>MOLECULAR PSYCHIATRY</t>
  </si>
  <si>
    <t>MOL PSYCHIATR</t>
  </si>
  <si>
    <t>MOLECULA R PSYCHIATR Y</t>
  </si>
  <si>
    <t>1359-4311</t>
  </si>
  <si>
    <t>APPLIED THERMAL ENGINEERING</t>
  </si>
  <si>
    <t>APPL THERM ENG</t>
  </si>
  <si>
    <t>APPLIED THERMAL ENGINEERI NG</t>
  </si>
  <si>
    <t>1359-5997</t>
  </si>
  <si>
    <t>MATERIALS AND STRUCTURES</t>
  </si>
  <si>
    <t>MATER STRUCT</t>
  </si>
  <si>
    <t>1359-6446</t>
  </si>
  <si>
    <t>DRUG DISCOVERY TODAY</t>
  </si>
  <si>
    <t>DRUG DISCOV TODAY</t>
  </si>
  <si>
    <t>1359-6454</t>
  </si>
  <si>
    <t>ACTA MATERIALIA</t>
  </si>
  <si>
    <t>ACTA MATER</t>
  </si>
  <si>
    <t>1359-6462</t>
  </si>
  <si>
    <t>SCRIPTA MATERIALIA</t>
  </si>
  <si>
    <t>SCRIPTA MATER</t>
  </si>
  <si>
    <t>1359-835X</t>
  </si>
  <si>
    <t>COMPOSITES PART A-APPLIED SCIENCE AND MANUFACTURING</t>
  </si>
  <si>
    <t>COMPOS PART A-APPL S</t>
  </si>
  <si>
    <t>1359-8368</t>
  </si>
  <si>
    <t>COMPOSITES PART B-ENGINEERING</t>
  </si>
  <si>
    <t>COMPOS PART B-ENG</t>
  </si>
  <si>
    <t>1360-1385</t>
  </si>
  <si>
    <t>TRENDS IN PLANT SCIENCE</t>
  </si>
  <si>
    <t>TRENDS PLANT SCI</t>
  </si>
  <si>
    <t>1360-7456</t>
  </si>
  <si>
    <t>Asia Pacific Viewpoint</t>
  </si>
  <si>
    <t>ASIA PAC VIEWP</t>
  </si>
  <si>
    <t>1361-8415</t>
  </si>
  <si>
    <t>MEDICAL IMAGE ANALYSIS</t>
  </si>
  <si>
    <t>MED IMAGE ANAL</t>
  </si>
  <si>
    <t>1363-755X</t>
  </si>
  <si>
    <t>DEVELOPM ENTAL SCIENCE</t>
  </si>
  <si>
    <t>DEVELOPM ENTAL SCI</t>
  </si>
  <si>
    <t>1364-0321</t>
  </si>
  <si>
    <t>RENEWABLE &amp; SUSTAINABLE ENERGY REVIEWS</t>
  </si>
  <si>
    <t>RENEW SUST ENERG REV</t>
  </si>
  <si>
    <t>1364-6613</t>
  </si>
  <si>
    <t>TRENDS IN COGNITIVE SCIENCES</t>
  </si>
  <si>
    <t>TRENDS COGN SCI</t>
  </si>
  <si>
    <t>1364-8152</t>
  </si>
  <si>
    <t>ENVIRONMENTAL MODELLING &amp; SOFTWARE</t>
  </si>
  <si>
    <t>ENVIRON MODELL SOFTW</t>
  </si>
  <si>
    <t>1366-5278</t>
  </si>
  <si>
    <t>HEALTH TECHNOLOGY ASSESSMENT</t>
  </si>
  <si>
    <t>HEALTH TECHNOL ASSES</t>
  </si>
  <si>
    <t>1366-7289</t>
  </si>
  <si>
    <t>Bilingualism-Language and Cognition</t>
  </si>
  <si>
    <t>BILING-LANG COGN</t>
  </si>
  <si>
    <t>1366-9516</t>
  </si>
  <si>
    <t>DIVERSITY AND DISTRIBUTIONS</t>
  </si>
  <si>
    <t>DIVERS DISTRIB</t>
  </si>
  <si>
    <t>1367-4803</t>
  </si>
  <si>
    <t>BIOINFORMATICS</t>
  </si>
  <si>
    <t>1367-5931</t>
  </si>
  <si>
    <t>CURRENT OPINION IN CHEMICAL BIOLOGY</t>
  </si>
  <si>
    <t>CURR OPIN CHEM BIOL</t>
  </si>
  <si>
    <t>1368-2822</t>
  </si>
  <si>
    <t>INTERNATIONAL JOURNAL OF LANGUAGE &amp; COMMUNICATION DISORDERS</t>
  </si>
  <si>
    <t>INT J LANG COMM DIS</t>
  </si>
  <si>
    <t>1368-7646</t>
  </si>
  <si>
    <t>DRUG RESISTANC E UPDATES</t>
  </si>
  <si>
    <t>DRUG RESIST UPDATE</t>
  </si>
  <si>
    <t>1368-8375</t>
  </si>
  <si>
    <t>ORAL ONCOLOGY</t>
  </si>
  <si>
    <t>ORAL ONCOL</t>
  </si>
  <si>
    <t>1369-118X</t>
  </si>
  <si>
    <t>Information Communication &amp; Society</t>
  </si>
  <si>
    <t>INFORM COMMUN SOC</t>
  </si>
  <si>
    <t>1369-3786</t>
  </si>
  <si>
    <t>MEDICAL MYCOLOG Y</t>
  </si>
  <si>
    <t>MED MYCOL</t>
  </si>
  <si>
    <t>1369-5266</t>
  </si>
  <si>
    <t>OPINION IN PLANT BIOLOGY</t>
  </si>
  <si>
    <t>CURR OPIN PLANT BIOL</t>
  </si>
  <si>
    <t>1369-6513</t>
  </si>
  <si>
    <t>HEALTH EXPECTATIONS</t>
  </si>
  <si>
    <t>HEALTH EXPECT</t>
  </si>
  <si>
    <t>1369-7021</t>
  </si>
  <si>
    <t>Materials Today</t>
  </si>
  <si>
    <t>MATER TODAY</t>
  </si>
  <si>
    <t>1369-7412</t>
  </si>
  <si>
    <t>JOURNAL OF THE ROYAL STATISTICA L SOCIETY SERIES B- STATISTICA L METHODOL OGY</t>
  </si>
  <si>
    <t>J R STAT SOC B</t>
  </si>
  <si>
    <t>1382-4996</t>
  </si>
  <si>
    <t>ADVANCES IN HEALTH SCIENCES EDUCATION</t>
  </si>
  <si>
    <t>ADV HEALTH SCI EDUC</t>
  </si>
  <si>
    <t>1383-5742</t>
  </si>
  <si>
    <t>MUTATION RESEARCH-REVIEWS IN MUTATION RESEARCH</t>
  </si>
  <si>
    <t>MUTAT RES-REV MUTAT</t>
  </si>
  <si>
    <t>MUTATION RESEARCH- REVIEWS IN MUTATION RESEARCH</t>
  </si>
  <si>
    <t>MUTAT RES- REV MUTAT</t>
  </si>
  <si>
    <t>1384-5810</t>
  </si>
  <si>
    <t>DATA MINING AND KNOWLEDGE DISCOVERY</t>
  </si>
  <si>
    <t>DATA MIN KNOWL DISC</t>
  </si>
  <si>
    <t>1385-8947</t>
  </si>
  <si>
    <t>CHEMICAL ENGINEERING JOURNAL</t>
  </si>
  <si>
    <t>CHEM ENG J</t>
  </si>
  <si>
    <t>1389-5567</t>
  </si>
  <si>
    <t>JOURNAL OF PHOTOCHEMISTRY AND PHOTOBIOLOGY C-PHOTOCHEMISTRY REVIEWS</t>
  </si>
  <si>
    <t>J PHOTOCH PHOTOBIO C</t>
  </si>
  <si>
    <t>1399-543X</t>
  </si>
  <si>
    <t>PEDIATRIC DIABETES</t>
  </si>
  <si>
    <t>PEDIATR DIABETES</t>
  </si>
  <si>
    <t>1402-2001</t>
  </si>
  <si>
    <t>APPLIED VEGETATION SCIENCE</t>
  </si>
  <si>
    <t>APPL VEG SCI</t>
  </si>
  <si>
    <t>1433-7851</t>
  </si>
  <si>
    <t>ANGEWANDTE CHEMIE-INTERNATIONAL EDITION</t>
  </si>
  <si>
    <t>ANGEW CHEM INT EDIT</t>
  </si>
  <si>
    <t>1433-8351</t>
  </si>
  <si>
    <t>Reviews in Relativity</t>
  </si>
  <si>
    <t>LIVING REV RELATIV</t>
  </si>
  <si>
    <t>1435-9855</t>
  </si>
  <si>
    <t>JOURNAL OF THE EUROPEAN MATHEMATICAL SOCIETY</t>
  </si>
  <si>
    <t>J EUR MATH SOC</t>
  </si>
  <si>
    <t>1436-2228</t>
  </si>
  <si>
    <t>MARINE BIOTECHNOLOGY</t>
  </si>
  <si>
    <t>MAR BIOTECHNOL</t>
  </si>
  <si>
    <t>1436-3240</t>
  </si>
  <si>
    <t>STOCHASTI C ENVIRONM ENTAL RESEARCH AND RISK ASSESSME NT</t>
  </si>
  <si>
    <t>STOCH ENV RES RISK A</t>
  </si>
  <si>
    <t>1436-6002</t>
  </si>
  <si>
    <t>Topics in Organometallic Chemistry</t>
  </si>
  <si>
    <t>TOP ORGANOMETAL CHEM</t>
  </si>
  <si>
    <t>1438-4639</t>
  </si>
  <si>
    <t>ONAL JOURNAL OF HYGIENE AND ENVIRONM ENTAL HEALTH</t>
  </si>
  <si>
    <t>INT J HYG ENVIR HEAL</t>
  </si>
  <si>
    <t>1438-8871</t>
  </si>
  <si>
    <t>JOURNAL OF MEDICAL INTERNET RESEARCH</t>
  </si>
  <si>
    <t>J MED INTERNET RES</t>
  </si>
  <si>
    <t>1440-2440</t>
  </si>
  <si>
    <t>JOURNAL OF SCIENCE AND MEDICINE IN SPORT</t>
  </si>
  <si>
    <t>J SCI MED SPORT</t>
  </si>
  <si>
    <t>1445-8330</t>
  </si>
  <si>
    <t>International Journal of Mental Health Nursing</t>
  </si>
  <si>
    <t>INT J MENT HEALTH NU</t>
  </si>
  <si>
    <t>1460-8545</t>
  </si>
  <si>
    <t>INTERNATIONAL JOURNAL OF MANAGEMENT REVIEWS</t>
  </si>
  <si>
    <t>INT J MANAG REV</t>
  </si>
  <si>
    <t>1461-023X</t>
  </si>
  <si>
    <t>ECOLOGY LETTERS</t>
  </si>
  <si>
    <t>ECOL LETT</t>
  </si>
  <si>
    <t>1461-4448</t>
  </si>
  <si>
    <t>NEW MEDIA &amp; SOCIETY</t>
  </si>
  <si>
    <t>NEW MEDIA SOC</t>
  </si>
  <si>
    <t>1462-2203</t>
  </si>
  <si>
    <t>NICOTINE &amp; TOBACCO RESEARCH</t>
  </si>
  <si>
    <t>NICOTINE TOB RES</t>
  </si>
  <si>
    <t>1462-3994</t>
  </si>
  <si>
    <t>EXPERT REVIEWS IN MOLECULAR MEDICINE</t>
  </si>
  <si>
    <t>EXPERT REV MOL MED</t>
  </si>
  <si>
    <t>1462-8902</t>
  </si>
  <si>
    <t>DIABETES OBESITY &amp; METABOLISM</t>
  </si>
  <si>
    <t>DIABETES OBES METAB</t>
  </si>
  <si>
    <t>1463-9262</t>
  </si>
  <si>
    <t>GREEN CHEMISTRY</t>
  </si>
  <si>
    <t>GREEN CHEM</t>
  </si>
  <si>
    <t>1464-6722</t>
  </si>
  <si>
    <t>MOLECULA R PLANT PATHOLOG Y</t>
  </si>
  <si>
    <t>MOL PLANT PATHOL</t>
  </si>
  <si>
    <t>1464-7931</t>
  </si>
  <si>
    <t>BIOLOGICAL REVIEWS</t>
  </si>
  <si>
    <t>BIOL REV</t>
  </si>
  <si>
    <t>1465-3060</t>
  </si>
  <si>
    <t>GEOMETRY &amp; TOPOLOGY</t>
  </si>
  <si>
    <t>GEOM TOPOL</t>
  </si>
  <si>
    <t>1465-6906</t>
  </si>
  <si>
    <t>GENOME BIOLOGY</t>
  </si>
  <si>
    <t>GENOME BIOL</t>
  </si>
  <si>
    <t>1465-7392</t>
  </si>
  <si>
    <t>NATURE CELL BIOLOGY</t>
  </si>
  <si>
    <t>NAT CELL BIOL</t>
  </si>
  <si>
    <t>1466-822X</t>
  </si>
  <si>
    <t>GLOBAL ECOLOGY AND BIOGEOGRAPHY</t>
  </si>
  <si>
    <t>GLOBAL ECOL BIOGEOGR</t>
  </si>
  <si>
    <t>1467-2960</t>
  </si>
  <si>
    <t>FISH AND FISHERIES</t>
  </si>
  <si>
    <t>FISH FISH</t>
  </si>
  <si>
    <t>1467-5463</t>
  </si>
  <si>
    <t>BRIEFINGS IN BIOINFORMATICS</t>
  </si>
  <si>
    <t>BRIEF BIOINFORM</t>
  </si>
  <si>
    <t>1467-7644</t>
  </si>
  <si>
    <t>PLANT BIOTECHNOLOGY JOURNAL</t>
  </si>
  <si>
    <t>PLANT BIOTECHNOL J</t>
  </si>
  <si>
    <t>PLANT BIOTECHNO LOGY JOURNAL</t>
  </si>
  <si>
    <t>PLANT BIOTECHNO L J</t>
  </si>
  <si>
    <t>1467-7881</t>
  </si>
  <si>
    <t>Obesity Reviews</t>
  </si>
  <si>
    <t>OBES REV</t>
  </si>
  <si>
    <t>1468-1218</t>
  </si>
  <si>
    <t>NONLINEAR ANALYSIS-REAL WORLD APPLICATIONS</t>
  </si>
  <si>
    <t>NONLINEAR ANAL-REAL</t>
  </si>
  <si>
    <t>1468-2702</t>
  </si>
  <si>
    <t>JOURNAL OF ECONOMIC GEOGRAPHY</t>
  </si>
  <si>
    <t>J ECON GEOGR</t>
  </si>
  <si>
    <t>1469-0292</t>
  </si>
  <si>
    <t>PSYCHOLOGY OF SPORT AND EXERCISE</t>
  </si>
  <si>
    <t>PSYCHOL SPORT EXERC</t>
  </si>
  <si>
    <t>1469-221X</t>
  </si>
  <si>
    <t>EMBO REPORTS</t>
  </si>
  <si>
    <t>EMBO REP</t>
  </si>
  <si>
    <t>1469-5405</t>
  </si>
  <si>
    <t>Journal of Consumer Culture</t>
  </si>
  <si>
    <t>J CONSUM CULT</t>
  </si>
  <si>
    <t>Journal ol Consumer Culture</t>
  </si>
  <si>
    <t>1470-0328</t>
  </si>
  <si>
    <t>INTERNATI ONAL JOURNAL OF OBSTETRIC S AND GYNAECOL OGY</t>
  </si>
  <si>
    <t>BJOG-INT J OBSTET GY</t>
  </si>
  <si>
    <t>1470-2045</t>
  </si>
  <si>
    <t>LANCET ONCOLOGY</t>
  </si>
  <si>
    <t>LANCET ONCOL</t>
  </si>
  <si>
    <t>1471-003X</t>
  </si>
  <si>
    <t>NATURE REVIEWS NEUROSCIENCE</t>
  </si>
  <si>
    <t>NAT REV NEUROSCI</t>
  </si>
  <si>
    <t>1471-0056</t>
  </si>
  <si>
    <t>NATURE REVIEWS GENETICS</t>
  </si>
  <si>
    <t>NAT REV GENET</t>
  </si>
  <si>
    <t>1471-0072</t>
  </si>
  <si>
    <t>NATURE REVIEWS MOLECULAR CELL BIOLOGY</t>
  </si>
  <si>
    <t>NAT REV MOL CELL BIO</t>
  </si>
  <si>
    <t>1471-0684</t>
  </si>
  <si>
    <t>THEORY AND PRACTICE OF LOGIC PROGRAMMING</t>
  </si>
  <si>
    <t>THEOR PRACT LOG PROG</t>
  </si>
  <si>
    <t>1471-4906</t>
  </si>
  <si>
    <t>TRENDS IN IMMUNOLOGY</t>
  </si>
  <si>
    <t>TRENDS IMMUNOL</t>
  </si>
  <si>
    <t>1471-4914</t>
  </si>
  <si>
    <t>TRENDS IN MOLECULAR MEDICINE</t>
  </si>
  <si>
    <t>TRENDS MOL MED</t>
  </si>
  <si>
    <t>1471-4922</t>
  </si>
  <si>
    <t>TRENDS IN PARASITOL OGY</t>
  </si>
  <si>
    <t>TRENDS PARASITOL</t>
  </si>
  <si>
    <t>1471-8731</t>
  </si>
  <si>
    <t>Developing World Bioethics</t>
  </si>
  <si>
    <t>DEV WORLD BIOETH</t>
  </si>
  <si>
    <t>1472-6939</t>
  </si>
  <si>
    <t>BMC Medical Ethics</t>
  </si>
  <si>
    <t>BMC MED ETHICS</t>
  </si>
  <si>
    <t>1473-0197</t>
  </si>
  <si>
    <t>LAB ON A CHIP</t>
  </si>
  <si>
    <t>LAB CHIP</t>
  </si>
  <si>
    <t>1473-3099</t>
  </si>
  <si>
    <t>LANCET INFECTIOUS DISEASES</t>
  </si>
  <si>
    <t>LANCET INFECT DIS</t>
  </si>
  <si>
    <t>1474-1733</t>
  </si>
  <si>
    <t>NATURE REVIEWS IMMUNOLOGY</t>
  </si>
  <si>
    <t>NAT REV IMMUNOL</t>
  </si>
  <si>
    <t>1474-175X</t>
  </si>
  <si>
    <t>NATURE REVIEWS CANCER</t>
  </si>
  <si>
    <t>NAT REV CANCER</t>
  </si>
  <si>
    <t>1474-1776</t>
  </si>
  <si>
    <t>NATURE REVIEWS DRUG DISCOVERY</t>
  </si>
  <si>
    <t>NAT REV DRUG DISCOV</t>
  </si>
  <si>
    <t>1474-4422</t>
  </si>
  <si>
    <t>LANCET NEUROLOGY</t>
  </si>
  <si>
    <t>LANCET NEUROL</t>
  </si>
  <si>
    <t>1474-5151</t>
  </si>
  <si>
    <t>European Journal of Cardiovascular Nursing</t>
  </si>
  <si>
    <t>EUR J CARDIOVASC NUR</t>
  </si>
  <si>
    <t>1474-9718</t>
  </si>
  <si>
    <t>AGING CELL</t>
  </si>
  <si>
    <t>1475-2875</t>
  </si>
  <si>
    <t>MALARIA JOURNAL</t>
  </si>
  <si>
    <t>MALARIA J</t>
  </si>
  <si>
    <t>1475-9217</t>
  </si>
  <si>
    <t>STRUCTURAL HEALTH MONITORING-AN INTERNATIONAL JOURNAL</t>
  </si>
  <si>
    <t>STRUCT HEALTH MONIT</t>
  </si>
  <si>
    <t>1476-1122</t>
  </si>
  <si>
    <t>NATURE MATERIALS</t>
  </si>
  <si>
    <t>NAT MATER</t>
  </si>
  <si>
    <t>1476-5810</t>
  </si>
  <si>
    <t>vetennaiy Comparative Oncology</t>
  </si>
  <si>
    <t>VET COMP ONCOL</t>
  </si>
  <si>
    <t>1477-2019</t>
  </si>
  <si>
    <t>OF SYSTEMATI C PALAEONT OLOGY</t>
  </si>
  <si>
    <t>J SYST PALAEONT OL</t>
  </si>
  <si>
    <t>1478-4491</t>
  </si>
  <si>
    <t>Human Resources for Health</t>
  </si>
  <si>
    <t>HUM RESOUR HEALTH</t>
  </si>
  <si>
    <t>1520-4081</t>
  </si>
  <si>
    <t>ENVIRONM ENTAL TOXICOLO GY</t>
  </si>
  <si>
    <t>ENVIRON TOXICOL</t>
  </si>
  <si>
    <t>1520-4391</t>
  </si>
  <si>
    <t>Hematology-American Society of Hematology Education Program</t>
  </si>
  <si>
    <t>HEMATOL-AM SOC HEMAT</t>
  </si>
  <si>
    <t>1520-9210</t>
  </si>
  <si>
    <t>IEEE TRANSACTIONS ON MULTIMEDIA</t>
  </si>
  <si>
    <t>IEEE T MULTIMEDIA</t>
  </si>
  <si>
    <t>1522-8517</t>
  </si>
  <si>
    <t>NEURO-ONCOLOGY</t>
  </si>
  <si>
    <t>NEURO- ONCOLOGY</t>
  </si>
  <si>
    <t>1523-0864</t>
  </si>
  <si>
    <t>ANTIOXIDANTS &amp; REDOX SIGNALING</t>
  </si>
  <si>
    <t>ANTIOXID REDOX SIGN</t>
  </si>
  <si>
    <t>1523-0899</t>
  </si>
  <si>
    <t>Clinical Implant Dentistry and Related Research</t>
  </si>
  <si>
    <t>CLIN IMPLANT DENT R</t>
  </si>
  <si>
    <t>1523-2409</t>
  </si>
  <si>
    <t>Journal of Supply Chain Management</t>
  </si>
  <si>
    <t>J SUPPLY CHAIN MANAG</t>
  </si>
  <si>
    <t>1523-7060</t>
  </si>
  <si>
    <t>ORGANIC LETTERS</t>
  </si>
  <si>
    <t>ORG LETT</t>
  </si>
  <si>
    <t>1523-9829</t>
  </si>
  <si>
    <t>Annual Review of Biomedical Engineering</t>
  </si>
  <si>
    <t>ANNU REV BIOMED ENG</t>
  </si>
  <si>
    <t>1524-8380</t>
  </si>
  <si>
    <t>Trauma Violence &amp; Abuse</t>
  </si>
  <si>
    <t>TRAUMA VIOLENCE ABUS</t>
  </si>
  <si>
    <t>trauma Violence &amp; Abuse</t>
  </si>
  <si>
    <t>1524-9050</t>
  </si>
  <si>
    <t>IEEE TRANSACTIONS ON INTELLIGENT TRANSPORTATION SYSTEMS</t>
  </si>
  <si>
    <t>IEEE T INTELL TRANSP</t>
  </si>
  <si>
    <t>1525-0016</t>
  </si>
  <si>
    <t>MOLECULAR THERAPY</t>
  </si>
  <si>
    <t>MOL THER</t>
  </si>
  <si>
    <t>1525-1578</t>
  </si>
  <si>
    <t>OF MOLECULA R DIAGNOSTI CS</t>
  </si>
  <si>
    <t>J MOL DIAGN</t>
  </si>
  <si>
    <t>1525-3961</t>
  </si>
  <si>
    <t>JARO- JOURNAL OF THE ASSOCIATI ON FOR RESEARCH IN OTOLARYN GOLOGY</t>
  </si>
  <si>
    <t>JARO-J ASSOC RES OTO</t>
  </si>
  <si>
    <t>1525-7797</t>
  </si>
  <si>
    <t>BIOMACROMOLECULES</t>
  </si>
  <si>
    <t>MOLECULE S</t>
  </si>
  <si>
    <t>BIOMACRO MOLECULE S</t>
  </si>
  <si>
    <t>1525-8610</t>
  </si>
  <si>
    <t>Journal of the American Medical Directors Association</t>
  </si>
  <si>
    <t>J AM MED DIR ASSOC</t>
  </si>
  <si>
    <t>1526-3800</t>
  </si>
  <si>
    <t>Global Environmenta l Politics</t>
  </si>
  <si>
    <t>GLOBAL ENVIRON POLIT</t>
  </si>
  <si>
    <t>1526-498X</t>
  </si>
  <si>
    <t>PEST MANAGEMENT SCIENCE</t>
  </si>
  <si>
    <t>PEST MANAG SCI</t>
  </si>
  <si>
    <t>1526-5161</t>
  </si>
  <si>
    <t>AMERICAN JOURNAL OF BIOETHICS</t>
  </si>
  <si>
    <t>AM J BIOETHICS</t>
  </si>
  <si>
    <t>1527-6465</t>
  </si>
  <si>
    <t>LIVER TRANSPLA NTATION</t>
  </si>
  <si>
    <t>LIVER TRANSPLA NT</t>
  </si>
  <si>
    <t>1527-8204</t>
  </si>
  <si>
    <t>Annual Review of Genomics and Human Genetics</t>
  </si>
  <si>
    <t>ANNU REV GENOM HUM G</t>
  </si>
  <si>
    <t>1528-7483</t>
  </si>
  <si>
    <t>CRYSTAL GROWTH &amp; DESIGN</t>
  </si>
  <si>
    <t>CRYST GROWTH DES</t>
  </si>
  <si>
    <t>1529-1006</t>
  </si>
  <si>
    <t>Psychological Science in the Public Interest</t>
  </si>
  <si>
    <t>PSYCHOL SCI PUBL INT</t>
  </si>
  <si>
    <t>1529-2908</t>
  </si>
  <si>
    <t>NATURE IMMUNOLOGY</t>
  </si>
  <si>
    <t>NAT IMMUNOL</t>
  </si>
  <si>
    <t>1529-3785</t>
  </si>
  <si>
    <t>ACM Transactions on Computational Logic</t>
  </si>
  <si>
    <t>ACM T COMPUT LOG</t>
  </si>
  <si>
    <t>1529-6466</t>
  </si>
  <si>
    <t>Reviews in Mineralogy &amp; Geochemistry</t>
  </si>
  <si>
    <t>REV MINERAL GEOCHEM</t>
  </si>
  <si>
    <t>1530-6984</t>
  </si>
  <si>
    <t>NANO LETTERS</t>
  </si>
  <si>
    <t>NANO LETT</t>
  </si>
  <si>
    <t>1531-636X</t>
  </si>
  <si>
    <t>IEEE Circuits and Systems Magazine</t>
  </si>
  <si>
    <t>IEEE CIRC SYST MAG</t>
  </si>
  <si>
    <t>1531-7331</t>
  </si>
  <si>
    <t>Annual Review of Materials Research</t>
  </si>
  <si>
    <t>ANNU REV MATER RES</t>
  </si>
  <si>
    <t>1532-0456</t>
  </si>
  <si>
    <t>COMPARAT IVE BIOCHEMIS TRY AND PHYSIOLOG Y C- TOXICOLO GY &amp; PHARMACO LOGY</t>
  </si>
  <si>
    <t>COMP BIOCHEM PHYS C</t>
  </si>
  <si>
    <t>1534-4320</t>
  </si>
  <si>
    <t>TRANSACTI ONS ON NEURAL SYSTEMS AND REHABILIT ATION ENGINEERI NG</t>
  </si>
  <si>
    <t>IEEE T NEUR SYS REH</t>
  </si>
  <si>
    <t>1534-5807</t>
  </si>
  <si>
    <t>DEVELOPMENTAL CELL</t>
  </si>
  <si>
    <t>DEV CELL</t>
  </si>
  <si>
    <t>1535-6108</t>
  </si>
  <si>
    <t>CANCER CELL</t>
  </si>
  <si>
    <t>1535-7414</t>
  </si>
  <si>
    <t>Alcohol Research- Current Reviews</t>
  </si>
  <si>
    <t>ALCOHOL RES-CURR REV</t>
  </si>
  <si>
    <t>1535-7597</t>
  </si>
  <si>
    <t>Epilepsy Currents</t>
  </si>
  <si>
    <t>EPILEPSY CURR</t>
  </si>
  <si>
    <t>1535-9476</t>
  </si>
  <si>
    <t>MOLECULAR &amp; CELLULAR PROTEOMICS</t>
  </si>
  <si>
    <t>MOL CELL PROTEOMICS</t>
  </si>
  <si>
    <t>1536-0040</t>
  </si>
  <si>
    <t>SIAM JOURNAL ON APPLIED DYNAMICAL SYSTEMS</t>
  </si>
  <si>
    <t>SIAM J APPL DYN SYST</t>
  </si>
  <si>
    <t>1536-1098</t>
  </si>
  <si>
    <t>Tree-Ring Research</t>
  </si>
  <si>
    <t>TREE-RING RES</t>
  </si>
  <si>
    <t>1536-1276</t>
  </si>
  <si>
    <t>IEEE TRANSACTI ONS ON WIRELESS COMMUNIC ATIONS</t>
  </si>
  <si>
    <t>IEEE T WIREL COMMUN</t>
  </si>
  <si>
    <t>1536-1284</t>
  </si>
  <si>
    <t>IEEE WIRELESS COMMUNICATIONS</t>
  </si>
  <si>
    <t>IEEE WIREL COMMUN</t>
  </si>
  <si>
    <t>IEEE WIRELESS COMMUNIC ATIONS</t>
  </si>
  <si>
    <t>1537-260X</t>
  </si>
  <si>
    <t>Academy of Management Learning &amp; Education</t>
  </si>
  <si>
    <t>ACAD MANAG LEARN EDU</t>
  </si>
  <si>
    <t>1537-4416</t>
  </si>
  <si>
    <t>JOURNAL OF CLINICAL CHILD AND ADOLESCE NT PSYCHOLO GY</t>
  </si>
  <si>
    <t>J CLIN CHILD ADOLESC</t>
  </si>
  <si>
    <t>1537-5927</t>
  </si>
  <si>
    <t>Perspectives on Politics</t>
  </si>
  <si>
    <t>PERSPECT POLIT</t>
  </si>
  <si>
    <t>1538-6341</t>
  </si>
  <si>
    <t>PERSPECTIVES ON SEXUAL AND REPRODUCTIVE HEALTH</t>
  </si>
  <si>
    <t>PERSPECT SEX REPRO H</t>
  </si>
  <si>
    <t>1538-7933</t>
  </si>
  <si>
    <t>JOURNAL OF THROMBOS IS AND HAEMOSTA SIS</t>
  </si>
  <si>
    <t>J THROMB HAEMOST</t>
  </si>
  <si>
    <t>1540-7063</t>
  </si>
  <si>
    <t>INTEGRATI VE AND COMPARAT IVE BIOLOGY</t>
  </si>
  <si>
    <t>INTEGR COMP BIOL</t>
  </si>
  <si>
    <t>1540-7489</t>
  </si>
  <si>
    <t>PROCEEDINGS OF THE COMBUSTION INSTITUTE</t>
  </si>
  <si>
    <t>P COMBUST INST</t>
  </si>
  <si>
    <t>PROCEEDIN GS OF THE COMBUSTI ON INSTITUTE</t>
  </si>
  <si>
    <t>1540-9295</t>
  </si>
  <si>
    <t>FRONTIERS IN ECOLOGY AND THE ENVIRONMENT</t>
  </si>
  <si>
    <t>FRONT ECOL ENVIRON</t>
  </si>
  <si>
    <t>1540-9996</t>
  </si>
  <si>
    <t>JOURNAL OF WOMENS HEALTH</t>
  </si>
  <si>
    <t>J WOMENS HEALTH</t>
  </si>
  <si>
    <t>1541-1672</t>
  </si>
  <si>
    <t>IEEE INTELLIGENT SYSTEMS</t>
  </si>
  <si>
    <t>IEEE INTELL SYST</t>
  </si>
  <si>
    <t>1541-4337</t>
  </si>
  <si>
    <t>COMPREHENSIVE REVIEWS IN FOOD SCIENCE AND FOOD SAFETY</t>
  </si>
  <si>
    <t>COMPR REV FOOD SCI F</t>
  </si>
  <si>
    <t>1542-0124</t>
  </si>
  <si>
    <t>Ocular Surface</t>
  </si>
  <si>
    <t>OCUL SURF</t>
  </si>
  <si>
    <t>1542-2119</t>
  </si>
  <si>
    <t>SEPARATION AND PURIFICATION REVIEWS</t>
  </si>
  <si>
    <t>SEP PURIF REV</t>
  </si>
  <si>
    <t>1542-3565</t>
  </si>
  <si>
    <t>Clinical Gastroenterology and Hepatology</t>
  </si>
  <si>
    <t>CLIN GASTROENTEROL H</t>
  </si>
  <si>
    <t>1542-4766</t>
  </si>
  <si>
    <t>Journal of the European Economic Association</t>
  </si>
  <si>
    <t>J EUR ECON ASSOC</t>
  </si>
  <si>
    <t>1543-5008</t>
  </si>
  <si>
    <t>Annual Review ol Plant Biology</t>
  </si>
  <si>
    <t>ANNU REV PLANT BIOL</t>
  </si>
  <si>
    <t>1543-592X</t>
  </si>
  <si>
    <t>Annual Review of Ecology Evolution and Systematics</t>
  </si>
  <si>
    <t>ANNU REV ECOL EVOL S</t>
  </si>
  <si>
    <t>1543-5938</t>
  </si>
  <si>
    <t>Annual Review of Environment and Resources</t>
  </si>
  <si>
    <t>ANNU REV ENV RESOUR</t>
  </si>
  <si>
    <t>1544-1709</t>
  </si>
  <si>
    <t>ANNALS OF FAMILY MEDICINE</t>
  </si>
  <si>
    <t>ANN FAM MED</t>
  </si>
  <si>
    <t>1545-7885</t>
  </si>
  <si>
    <t>PLOS BIOLOGY</t>
  </si>
  <si>
    <t>PLOS BIOL</t>
  </si>
  <si>
    <t>1545-9683</t>
  </si>
  <si>
    <t>ABILITATIO N AND NEURAL REPAIR</t>
  </si>
  <si>
    <t>NEUROREH AB NEURAL RE</t>
  </si>
  <si>
    <t>1545-9993</t>
  </si>
  <si>
    <t>NATURE STRUCTURAL &amp; MOLECULAR BIOLOGY</t>
  </si>
  <si>
    <t>NAT STRUCT MOL BIOL</t>
  </si>
  <si>
    <t>1548-5943</t>
  </si>
  <si>
    <t>Annual Review ol Clinical Psychology</t>
  </si>
  <si>
    <t>ANNU REV CLIN PSYCHO</t>
  </si>
  <si>
    <t>1548-7091</t>
  </si>
  <si>
    <t>NATURE METHODS</t>
  </si>
  <si>
    <t>NAT METHODS</t>
  </si>
  <si>
    <t>1548-7660</t>
  </si>
  <si>
    <t>Journal of Statistical Software</t>
  </si>
  <si>
    <t>J STAT SOFTW</t>
  </si>
  <si>
    <t>1548-9213</t>
  </si>
  <si>
    <t>PHYSIoLoG Y</t>
  </si>
  <si>
    <t>PHYSIOLOG Y</t>
  </si>
  <si>
    <t>1549-1676</t>
  </si>
  <si>
    <t>PLOS MEDICINE</t>
  </si>
  <si>
    <t>PLOS MED</t>
  </si>
  <si>
    <t>1549-9596</t>
  </si>
  <si>
    <t>Journal of Chemical Information and Modeling</t>
  </si>
  <si>
    <t>J CHEM INF MODEL</t>
  </si>
  <si>
    <t>1550-4131</t>
  </si>
  <si>
    <t>Cell Metabolism</t>
  </si>
  <si>
    <t>CELL METAB</t>
  </si>
  <si>
    <t>1550-7289</t>
  </si>
  <si>
    <t>Surgery for Obesity and Related Diseases</t>
  </si>
  <si>
    <t>SURG OBES RELAT DIS</t>
  </si>
  <si>
    <t>1551-3203</t>
  </si>
  <si>
    <t>IEEE Transactions on Industrial Informatics</t>
  </si>
  <si>
    <t>IEEE T IND INFORM</t>
  </si>
  <si>
    <t>1552-4450</t>
  </si>
  <si>
    <t>Nature Chemical Biology</t>
  </si>
  <si>
    <t>NAT CHEM BIOL</t>
  </si>
  <si>
    <t>1552-5260</t>
  </si>
  <si>
    <t>Alzheimers &amp; Dementia</t>
  </si>
  <si>
    <t>ALZHEIMERS DEMENT</t>
  </si>
  <si>
    <t>1553-4006</t>
  </si>
  <si>
    <t>Annual Review ol Pathology-Mechanisms of Disease</t>
  </si>
  <si>
    <t>ANNU REV PATHOL- MECH</t>
  </si>
  <si>
    <t>1553-734X</t>
  </si>
  <si>
    <t>PLoS Computational Biology</t>
  </si>
  <si>
    <t>PLOS COMPUT BIOL</t>
  </si>
  <si>
    <t>1553-7366</t>
  </si>
  <si>
    <t>PLoS Pathogens</t>
  </si>
  <si>
    <t>PLOS PATHOG</t>
  </si>
  <si>
    <t>1553-7404</t>
  </si>
  <si>
    <t>PLoS Genetics</t>
  </si>
  <si>
    <t>PLOS GENET</t>
  </si>
  <si>
    <t>1553-877X</t>
  </si>
  <si>
    <t>IEEE Communications Surveys and Tutorials</t>
  </si>
  <si>
    <t>IEEE COMMUN SURV TUT</t>
  </si>
  <si>
    <t>IEEE Communicati ons Surveys and Tutorials</t>
  </si>
  <si>
    <t>1554-8627</t>
  </si>
  <si>
    <t>Autophagy</t>
  </si>
  <si>
    <t>AUTOPHAGY</t>
  </si>
  <si>
    <t>1556-1607</t>
  </si>
  <si>
    <t>International Journal of Computer-Supported Collaborative Learning</t>
  </si>
  <si>
    <t>INT J COMP-SUPP COLL</t>
  </si>
  <si>
    <t>1556-1623</t>
  </si>
  <si>
    <t>Metacognition and Learning</t>
  </si>
  <si>
    <t>METACOGN LEARN</t>
  </si>
  <si>
    <t>1556-4959</t>
  </si>
  <si>
    <t>Journal of Field Robotics</t>
  </si>
  <si>
    <t>J FIELD ROBOT</t>
  </si>
  <si>
    <t>1556-6013</t>
  </si>
  <si>
    <t>IEEE Transactions on Information Forensics and Security</t>
  </si>
  <si>
    <t>IEEE T INF FOREN SEC</t>
  </si>
  <si>
    <t>1556-603X</t>
  </si>
  <si>
    <t>IEEE Computational Intelligence Magazine</t>
  </si>
  <si>
    <t>IEEE COMPUT INTELL M</t>
  </si>
  <si>
    <t>1556-6072</t>
  </si>
  <si>
    <t>IEEE Vehicular Technology Magazine</t>
  </si>
  <si>
    <t>IEEE VEH TECHNOL MAG</t>
  </si>
  <si>
    <t>1556-7265</t>
  </si>
  <si>
    <t>Nanoscale and Microscale Thermophysical Engineering</t>
  </si>
  <si>
    <t>NANOSC MICROSC THERM</t>
  </si>
  <si>
    <t>1556-8318</t>
  </si>
  <si>
    <t>International Journal of Sustainable Transportation</t>
  </si>
  <si>
    <t>INT J SUSTAIN TRANSP</t>
  </si>
  <si>
    <t>International Journal of Sustainable Transportatio</t>
  </si>
  <si>
    <t>1558-3724</t>
  </si>
  <si>
    <t>Polymei Reviews</t>
  </si>
  <si>
    <t>POLYM REV</t>
  </si>
  <si>
    <t>1558-6898</t>
  </si>
  <si>
    <t>Journal of Mixed Methods Research</t>
  </si>
  <si>
    <t>J MIX METHOD RES</t>
  </si>
  <si>
    <t>1558-9080</t>
  </si>
  <si>
    <t>Academy of Management Perspectives</t>
  </si>
  <si>
    <t>ACAD MANAGE PERSPECT</t>
  </si>
  <si>
    <t>1559-7431</t>
  </si>
  <si>
    <t>Review of International Organizations</t>
  </si>
  <si>
    <t>REV INT ORGAN</t>
  </si>
  <si>
    <t>1560-2745</t>
  </si>
  <si>
    <t>FUNGAL DIVERSITY</t>
  </si>
  <si>
    <t>FUNGAL DIVERS</t>
  </si>
  <si>
    <t>1560-7917</t>
  </si>
  <si>
    <t>Eurosurveillance</t>
  </si>
  <si>
    <t>EUROSURVEILLANCE</t>
  </si>
  <si>
    <t>1566-113X</t>
  </si>
  <si>
    <t>NETWORKS &amp; SPATIAL ECONOMIC S</t>
  </si>
  <si>
    <t>NETW SPAT ECON</t>
  </si>
  <si>
    <t>1566-2535</t>
  </si>
  <si>
    <t>Information Fusion</t>
  </si>
  <si>
    <t>INFORM FUSION</t>
  </si>
  <si>
    <t>1568-1637</t>
  </si>
  <si>
    <t>AGEING RESEARCH REVIEWS</t>
  </si>
  <si>
    <t>AGEING RES REV</t>
  </si>
  <si>
    <t>1568-9972</t>
  </si>
  <si>
    <t>AUTOIMMUNITY REVIEWS</t>
  </si>
  <si>
    <t>AUTOIMMUN REV</t>
  </si>
  <si>
    <t>1569-1705</t>
  </si>
  <si>
    <t>REVIEWS IN ENVIRONMENTAL SCIENCE AND BIO-TECHNOLOGY</t>
  </si>
  <si>
    <t>REV ENVIRON SCI BIO</t>
  </si>
  <si>
    <t>1571-0645</t>
  </si>
  <si>
    <t>Physics of Life Reviews</t>
  </si>
  <si>
    <t>PHYS LIFE REV</t>
  </si>
  <si>
    <t>1600-6135</t>
  </si>
  <si>
    <t>AMERICAN JOURNAL OF TRANSPLA NTATION</t>
  </si>
  <si>
    <t>AM J TRANSPLA NT</t>
  </si>
  <si>
    <t>1612-4758</t>
  </si>
  <si>
    <t>JOURNAL OF PEST SCIENCE</t>
  </si>
  <si>
    <t>J PEST SCI</t>
  </si>
  <si>
    <t>1612-510X</t>
  </si>
  <si>
    <t>Landslides</t>
  </si>
  <si>
    <t>LANDSLIDES</t>
  </si>
  <si>
    <t>1613-4125</t>
  </si>
  <si>
    <t>MOLECULAR NUTRITION &amp; FOOD RESEARCH</t>
  </si>
  <si>
    <t>MOL NUTR FOOD RES</t>
  </si>
  <si>
    <t>1613-6810</t>
  </si>
  <si>
    <t>Small</t>
  </si>
  <si>
    <t>SMALL</t>
  </si>
  <si>
    <t>1614-2942</t>
  </si>
  <si>
    <t>Tree Genetics &amp; Genomes</t>
  </si>
  <si>
    <t>TREE GENET GENOMES</t>
  </si>
  <si>
    <t>1614-4961</t>
  </si>
  <si>
    <t>Living Reviews in Solar Physics</t>
  </si>
  <si>
    <t>LIVING REV SOL PHYS</t>
  </si>
  <si>
    <t>1614-6832</t>
  </si>
  <si>
    <t>Advanced Energy Materials</t>
  </si>
  <si>
    <t>ADV ENERGY MATER</t>
  </si>
  <si>
    <t>Advanced Ene^y Materials</t>
  </si>
  <si>
    <t>1615-3375</t>
  </si>
  <si>
    <t>FOUNDATIONS OF COMPUTATIONAL MATHEMATICS</t>
  </si>
  <si>
    <t>FOUND COMPUT MATH</t>
  </si>
  <si>
    <t>1615-4150</t>
  </si>
  <si>
    <t>ADVANCED SYNTHESIS &amp; CATALYSIS</t>
  </si>
  <si>
    <t>ADV SYNTH CATAL</t>
  </si>
  <si>
    <t>1616-301X</t>
  </si>
  <si>
    <t>ADVANCED FUNCTIONAL MATERIALS</t>
  </si>
  <si>
    <t>ADV FUNCT MATER</t>
  </si>
  <si>
    <t>ADVANCED FUNCTION AL MATERIALS</t>
  </si>
  <si>
    <t>1619-7070</t>
  </si>
  <si>
    <t>EUROPEAN JOURNAL OF NUCLEAR MEDICINE AND MOLECULA R IMAGING</t>
  </si>
  <si>
    <t>EUR J NUCL MED MOL I</t>
  </si>
  <si>
    <t>1662-5129</t>
  </si>
  <si>
    <t>Frontiers in Neuroanatomy</t>
  </si>
  <si>
    <t>FRONT NEUROANAT</t>
  </si>
  <si>
    <t>1662-5196</t>
  </si>
  <si>
    <t>Frontiers in Neuroinformatics</t>
  </si>
  <si>
    <t>FRONT NEUROINFORM</t>
  </si>
  <si>
    <t>1664-462X</t>
  </si>
  <si>
    <t>Frontiers in Plant Science</t>
  </si>
  <si>
    <t>FRONT PLANT SCI</t>
  </si>
  <si>
    <t>1672-9609</t>
  </si>
  <si>
    <t>Insect Science</t>
  </si>
  <si>
    <t>INSECT SCI</t>
  </si>
  <si>
    <t>1674-2052</t>
  </si>
  <si>
    <t>Molecular Plant</t>
  </si>
  <si>
    <t>MOL PLANT</t>
  </si>
  <si>
    <t>1680-7316</t>
  </si>
  <si>
    <t>ATMOSPHERIC CHEMISTRY AND PHYSICS</t>
  </si>
  <si>
    <t>ATMOS CHEM PHYS</t>
  </si>
  <si>
    <t>1723-8617</t>
  </si>
  <si>
    <t>World Psychiatry</t>
  </si>
  <si>
    <t>WORLD PSYCHIATR Y</t>
  </si>
  <si>
    <t>1726-4170</t>
  </si>
  <si>
    <t>Biogeosciences</t>
  </si>
  <si>
    <t>BIOGEOSCIENCES</t>
  </si>
  <si>
    <t>1740-1526</t>
  </si>
  <si>
    <t>NATURE REVIEWS MICROBIOLOGY</t>
  </si>
  <si>
    <t>NAT REV MICROBIOL</t>
  </si>
  <si>
    <t>1740-8695</t>
  </si>
  <si>
    <t>Maternal and Child Nutrition</t>
  </si>
  <si>
    <t>MATERN CHILD NUTR</t>
  </si>
  <si>
    <t>1741-7007</t>
  </si>
  <si>
    <t>BMC BIOLOGY</t>
  </si>
  <si>
    <t>BMC BIOL</t>
  </si>
  <si>
    <t>1741-7015</t>
  </si>
  <si>
    <t>BMC Medicine</t>
  </si>
  <si>
    <t>BMC MED</t>
  </si>
  <si>
    <t>1742-5247</t>
  </si>
  <si>
    <t>Expert Opinion on Drug Delivery</t>
  </si>
  <si>
    <t>EXPERT OPIN DRUG DEL</t>
  </si>
  <si>
    <t>1742-7061</t>
  </si>
  <si>
    <t>Acta Biomaterialia</t>
  </si>
  <si>
    <t>ACTA BIOMATER</t>
  </si>
  <si>
    <t>1742-9994</t>
  </si>
  <si>
    <t>Frontiers in Zoology</t>
  </si>
  <si>
    <t>FRONT ZOOL</t>
  </si>
  <si>
    <t>1743-0003</t>
  </si>
  <si>
    <t>Journal of NeuroEnginee ring and Rehabilitation</t>
  </si>
  <si>
    <t>J NEUROENG REHABIL</t>
  </si>
  <si>
    <t>1743-5390</t>
  </si>
  <si>
    <t>Nanotoxicolo gy</t>
  </si>
  <si>
    <t>NANOTOXI COLOGY</t>
  </si>
  <si>
    <t>1743-7199</t>
  </si>
  <si>
    <t>Health Psychology Review</t>
  </si>
  <si>
    <t>HEALTH PSYCHOL REV</t>
  </si>
  <si>
    <t>1743-8977</t>
  </si>
  <si>
    <t>Particle and Fibre Toxicology</t>
  </si>
  <si>
    <t>PART FIBRE TOXICOL</t>
  </si>
  <si>
    <t>1744-4292</t>
  </si>
  <si>
    <t>Molecular Systems Biology</t>
  </si>
  <si>
    <t>MOL SYST BIOL</t>
  </si>
  <si>
    <t>1745-2473</t>
  </si>
  <si>
    <t>Nature Physics</t>
  </si>
  <si>
    <t>NAT PHYS</t>
  </si>
  <si>
    <t>1745-6916</t>
  </si>
  <si>
    <t>Perspectives Psychological Science</t>
  </si>
  <si>
    <t>PERSPECT PSYCHOL SCI</t>
  </si>
  <si>
    <t>1747-938X</t>
  </si>
  <si>
    <t>Educational Research Review</t>
  </si>
  <si>
    <t>EDUC RES REV-NETH</t>
  </si>
  <si>
    <t>1748-0132</t>
  </si>
  <si>
    <t>Nano Today</t>
  </si>
  <si>
    <t>NANO TODAY</t>
  </si>
  <si>
    <t>1748-3182</t>
  </si>
  <si>
    <t>Bioinspiration &amp; Biomimetics</t>
  </si>
  <si>
    <t>BIOINSPIR BIOMIM</t>
  </si>
  <si>
    <t>1748-3387</t>
  </si>
  <si>
    <t>Nature Nanotechnology</t>
  </si>
  <si>
    <t>NAT NANOTECHNOL</t>
  </si>
  <si>
    <t>1748-5908</t>
  </si>
  <si>
    <t>Implementation Science</t>
  </si>
  <si>
    <t>IMPLEMENT SCI</t>
  </si>
  <si>
    <t>1748-5983</t>
  </si>
  <si>
    <t>Regulation &amp; Governance</t>
  </si>
  <si>
    <t>REGUL GOV</t>
  </si>
  <si>
    <t>1749-4885</t>
  </si>
  <si>
    <t>Nature Photonics</t>
  </si>
  <si>
    <t>NAT PHOTONTCS</t>
  </si>
  <si>
    <t>NAT PHOTONICS</t>
  </si>
  <si>
    <t>1749-5016</t>
  </si>
  <si>
    <t>Social Cognitive and Affective Neuroscience</t>
  </si>
  <si>
    <t>SOC COGN AFFECT NEUR</t>
  </si>
  <si>
    <t>1750-1326</t>
  </si>
  <si>
    <t>Molecular Neurodegeneration</t>
  </si>
  <si>
    <t>MOL NEURODEGENER</t>
  </si>
  <si>
    <t>1750-6816</t>
  </si>
  <si>
    <t>Review of Environmental Economics and Policy</t>
  </si>
  <si>
    <t>REV ENV ECON POLICY</t>
  </si>
  <si>
    <t>1750-984X</t>
  </si>
  <si>
    <t>International Review of Sport and Exercise Psychology</t>
  </si>
  <si>
    <t>INT REV SPORT EXER P</t>
  </si>
  <si>
    <t>1751-2395</t>
  </si>
  <si>
    <t>Social Issues and Policy Review</t>
  </si>
  <si>
    <t>SOC ISS POLICY REV</t>
  </si>
  <si>
    <t>1751-570X</t>
  </si>
  <si>
    <t>Nonlinear Analysis-Hybrid Systems</t>
  </si>
  <si>
    <t>NONLINEAR ANAL-HYBRI</t>
  </si>
  <si>
    <t>1751-7362</t>
  </si>
  <si>
    <t>ISME Journal</t>
  </si>
  <si>
    <t>ISME J</t>
  </si>
  <si>
    <t>1752-0894</t>
  </si>
  <si>
    <t>Nature Geoscience</t>
  </si>
  <si>
    <t>NAT GEOSCI</t>
  </si>
  <si>
    <t>1753-5123</t>
  </si>
  <si>
    <t>Reviews in Aquaculture</t>
  </si>
  <si>
    <t>REV AQUACULT</t>
  </si>
  <si>
    <t>1753-8416</t>
  </si>
  <si>
    <t>Journal of Topology</t>
  </si>
  <si>
    <t>J TOPOL</t>
  </si>
  <si>
    <t>1754-0739</t>
  </si>
  <si>
    <t>Emotion Review</t>
  </si>
  <si>
    <t>EMOT REV</t>
  </si>
  <si>
    <t>1754-2189</t>
  </si>
  <si>
    <t>Nature Protocols</t>
  </si>
  <si>
    <t>NAT PROTOC</t>
  </si>
  <si>
    <t>1754-5692</t>
  </si>
  <si>
    <t>Energy &amp; Environmental Science</t>
  </si>
  <si>
    <t>ENERG ENVIRON SCI</t>
  </si>
  <si>
    <t>1754-6834</t>
  </si>
  <si>
    <t>Biotechnology for Biofuels</t>
  </si>
  <si>
    <t>BIOTECHNOL BIOFUELS</t>
  </si>
  <si>
    <t>1755-098X</t>
  </si>
  <si>
    <t>Molecular Ecology Resources</t>
  </si>
  <si>
    <t>MOL ECOL RESOUR</t>
  </si>
  <si>
    <t>1755-1471</t>
  </si>
  <si>
    <t>Pigment Cell &amp; Melanoma Research</t>
  </si>
  <si>
    <t>PIGM CELL MELANOMA R</t>
  </si>
  <si>
    <t>1755-263X</t>
  </si>
  <si>
    <t>Conservation Letters</t>
  </si>
  <si>
    <t>CONSERV LETT</t>
  </si>
  <si>
    <t>1755-4330</t>
  </si>
  <si>
    <t>Nature Chemistry</t>
  </si>
  <si>
    <t>NAT CHEM</t>
  </si>
  <si>
    <t>1755-6910</t>
  </si>
  <si>
    <t>Earth and Environmenta l Science Transactions of the Royal Society of Edinbu^h</t>
  </si>
  <si>
    <t>EARTH ENV SCITRSO</t>
  </si>
  <si>
    <t>1756-1833</t>
  </si>
  <si>
    <t>BMJ-British Medical Journal</t>
  </si>
  <si>
    <t>BMJ-BRIT MED J</t>
  </si>
  <si>
    <t>1756-4646</t>
  </si>
  <si>
    <t>Journal of Functional Foods</t>
  </si>
  <si>
    <t>J FUNCT FOODS</t>
  </si>
  <si>
    <t>1756-8722</t>
  </si>
  <si>
    <t>Journal of Hematology &amp; Oncology</t>
  </si>
  <si>
    <t>J HEMATOL ONCOL</t>
  </si>
  <si>
    <t>1757-1693</t>
  </si>
  <si>
    <t>Global Change Biology Bioenergy</t>
  </si>
  <si>
    <t>GCB BIOENERGY</t>
  </si>
  <si>
    <t>1757-4676</t>
  </si>
  <si>
    <t>EMBO Molecular Medicine</t>
  </si>
  <si>
    <t>EMBO MOL MED</t>
  </si>
  <si>
    <t>1757-7780</t>
  </si>
  <si>
    <t>Wiley Interdisciplinary Reviews-Climate Change</t>
  </si>
  <si>
    <t>WIRES CLIM CHANGE</t>
  </si>
  <si>
    <t>1758-2652</t>
  </si>
  <si>
    <t>Journal of the International AIDS Society</t>
  </si>
  <si>
    <t>J INT AIDS SOC</t>
  </si>
  <si>
    <t>1758-2946</t>
  </si>
  <si>
    <t>Journal of Cheminformatics</t>
  </si>
  <si>
    <t>J CHEMINFORMATICS</t>
  </si>
  <si>
    <t>1758-5082</t>
  </si>
  <si>
    <t>Biofabrication</t>
  </si>
  <si>
    <t>BIOFABRICATION</t>
  </si>
  <si>
    <t>1758-678X</t>
  </si>
  <si>
    <t>Nature Climate Change</t>
  </si>
  <si>
    <t>NAT CLIM CHANGE</t>
  </si>
  <si>
    <t>1758-9193</t>
  </si>
  <si>
    <t>Alzheimers Research &amp; Therapy</t>
  </si>
  <si>
    <t>ALZHEIMERS RES THER</t>
  </si>
  <si>
    <t>1759-0876</t>
  </si>
  <si>
    <t>Wiley Interdisciplinary Reviews-Computational Molecular Science</t>
  </si>
  <si>
    <t>WIRES COMPUT MOL SCI</t>
  </si>
  <si>
    <t>1759-4758</t>
  </si>
  <si>
    <t>Nature Reviews Neurology</t>
  </si>
  <si>
    <t>NAT REV NEUROL</t>
  </si>
  <si>
    <t>1759-4774</t>
  </si>
  <si>
    <t>Nature Reviews Clinical Oncology</t>
  </si>
  <si>
    <t>NAT REV CLIN ONCOL</t>
  </si>
  <si>
    <t>1759-4790</t>
  </si>
  <si>
    <t>Nature Reviews Rheumatolog y</t>
  </si>
  <si>
    <t>NAT REV RHEUMATO L</t>
  </si>
  <si>
    <t>1759-4812</t>
  </si>
  <si>
    <t>Nature Reviews Urology</t>
  </si>
  <si>
    <t>NAT REV UROL</t>
  </si>
  <si>
    <t>1759-5002</t>
  </si>
  <si>
    <t>Nature Reviews Cardiology</t>
  </si>
  <si>
    <t>NAT REV CARDIOL</t>
  </si>
  <si>
    <t>1759-5029</t>
  </si>
  <si>
    <t>Nature Reviews Endocrinology</t>
  </si>
  <si>
    <t>NAT REV ENDOCRINOL</t>
  </si>
  <si>
    <t>1759-5045</t>
  </si>
  <si>
    <t>Nature Reviews Gastroenterology &amp; Hepatology</t>
  </si>
  <si>
    <t>NAT REV GASTRO HEPAT</t>
  </si>
  <si>
    <t>1759-5061</t>
  </si>
  <si>
    <t>Nature Reviews Nephrology</t>
  </si>
  <si>
    <t>NAT REV NEPHROL</t>
  </si>
  <si>
    <t>1759-9954</t>
  </si>
  <si>
    <t>Polymei Chemistry</t>
  </si>
  <si>
    <t>POLYM CHEM-UK</t>
  </si>
  <si>
    <t>1774-0746</t>
  </si>
  <si>
    <t>Agronomy for Sustainable Development</t>
  </si>
  <si>
    <t>AGRON SUSTAIN DEV</t>
  </si>
  <si>
    <t>1811-5209</t>
  </si>
  <si>
    <t>Elements</t>
  </si>
  <si>
    <t>ELEMENTS</t>
  </si>
  <si>
    <t>1827-4765</t>
  </si>
  <si>
    <t>Journal of Anthropological Sciences</t>
  </si>
  <si>
    <t>J ANTHROPOL SCI</t>
  </si>
  <si>
    <t>1836-9553</t>
  </si>
  <si>
    <t>Journal of Physiotherapy</t>
  </si>
  <si>
    <t>J PHYSIOTHE R</t>
  </si>
  <si>
    <t>1838-7640</t>
  </si>
  <si>
    <t>Theranostics</t>
  </si>
  <si>
    <t>THERANOSTICS</t>
  </si>
  <si>
    <t>1861-1125</t>
  </si>
  <si>
    <t>Acta Geotechnica</t>
  </si>
  <si>
    <t>ACTA GEOTECH</t>
  </si>
  <si>
    <t>1863-1959</t>
  </si>
  <si>
    <t>Zoonoses and Public Health</t>
  </si>
  <si>
    <t>ZOONOSES PUBLIC HLTH</t>
  </si>
  <si>
    <t>1863-2297</t>
  </si>
  <si>
    <t>Seminars in Immunopatho logy</t>
  </si>
  <si>
    <t>SEMIN IMMUNOPA THOL</t>
  </si>
  <si>
    <t>1863-2505</t>
  </si>
  <si>
    <t>Cliometrica</t>
  </si>
  <si>
    <t>CLIOMETRICA</t>
  </si>
  <si>
    <t>1863-2653</t>
  </si>
  <si>
    <t>Brain Structure &amp; Function</t>
  </si>
  <si>
    <t>BRAIN STRUCT FUNCT</t>
  </si>
  <si>
    <t>1863-8880</t>
  </si>
  <si>
    <t>Laser &amp; Photonics Reviews</t>
  </si>
  <si>
    <t>LASER PHOTONTCS REV</t>
  </si>
  <si>
    <t>LASER PHOTONICS REV</t>
  </si>
  <si>
    <t>1864-5631</t>
  </si>
  <si>
    <t>ChemSusChem</t>
  </si>
  <si>
    <t>CHEMSUSCHEM</t>
  </si>
  <si>
    <t>1865-1674</t>
  </si>
  <si>
    <t>iransboundar Emerging Diseases</t>
  </si>
  <si>
    <t>TRANSBOU ND EMERGDIS</t>
  </si>
  <si>
    <t>1866-3508</t>
  </si>
  <si>
    <t>Earth System Science Data</t>
  </si>
  <si>
    <t>EARTH SYST SCI DATA</t>
  </si>
  <si>
    <t>1866-7910</t>
  </si>
  <si>
    <t>Food Engineering Reviews</t>
  </si>
  <si>
    <t>FOOD ENG REV</t>
  </si>
  <si>
    <t>1868-596X</t>
  </si>
  <si>
    <t>ALTEX-Alternatives to Animal Experimentation</t>
  </si>
  <si>
    <t>ALTEX-ALTERN ANIM EX</t>
  </si>
  <si>
    <t>1872-4973</t>
  </si>
  <si>
    <t>Forensic Science International-Genetics</t>
  </si>
  <si>
    <t>FORENSIC SCI INT-GEN</t>
  </si>
  <si>
    <t>1873-9946</t>
  </si>
  <si>
    <t>Journal of Crohns &amp; Colitis</t>
  </si>
  <si>
    <t>J CROHNS COLITIS</t>
  </si>
  <si>
    <t>1877-3435</t>
  </si>
  <si>
    <t>Current Opinion in Environmental Sustainability</t>
  </si>
  <si>
    <t>CURR OPIN ENV SUST</t>
  </si>
  <si>
    <t>1879-6257</t>
  </si>
  <si>
    <t>Current Opinion in Virology</t>
  </si>
  <si>
    <t>CURR OPIN VIROL</t>
  </si>
  <si>
    <t>1884-4049</t>
  </si>
  <si>
    <t>NPG Asia Materials</t>
  </si>
  <si>
    <t>NPG ASIA MATER</t>
  </si>
  <si>
    <t>1931-3128</t>
  </si>
  <si>
    <t>Cell Host &amp; Microbe</t>
  </si>
  <si>
    <t>CELL HOST MICROBE</t>
  </si>
  <si>
    <t>1931-5244</t>
  </si>
  <si>
    <t>Translational Research</t>
  </si>
  <si>
    <t>TRANSL RES</t>
  </si>
  <si>
    <t>1931-9401</t>
  </si>
  <si>
    <t>Applied Physics Reviews</t>
  </si>
  <si>
    <t>APPL PHYS REV</t>
  </si>
  <si>
    <t>1932-2259</t>
  </si>
  <si>
    <t>Journal of Cancer Survivorship</t>
  </si>
  <si>
    <t>J CANCER SURVIV</t>
  </si>
  <si>
    <t>1932-4529</t>
  </si>
  <si>
    <t>IEEE Industrial Electronics Magazine</t>
  </si>
  <si>
    <t>IEEE IND ELECTRON M</t>
  </si>
  <si>
    <t>1932-6254</t>
  </si>
  <si>
    <t>Journal of Tissue Engineering and Regenerative Medicine</t>
  </si>
  <si>
    <t>J TISSUE ENG REGEN M</t>
  </si>
  <si>
    <t>1933-2874</t>
  </si>
  <si>
    <t>Journal or Clinical Lipidology</t>
  </si>
  <si>
    <t>J CLIN LIPIDOL</t>
  </si>
  <si>
    <t>1934-5909</t>
  </si>
  <si>
    <t>Cell Stem Cell</t>
  </si>
  <si>
    <t>CELL STEM CELL</t>
  </si>
  <si>
    <t>1935-2735</t>
  </si>
  <si>
    <t>PLOS Neglected Tropical Diseases</t>
  </si>
  <si>
    <t>PLOS NEGLECT TROP D</t>
  </si>
  <si>
    <t>1935-3812</t>
  </si>
  <si>
    <t>Swarm Intelligence</t>
  </si>
  <si>
    <t>SWARM INTELL-US</t>
  </si>
  <si>
    <t>1936-0851</t>
  </si>
  <si>
    <t>ACS Nano</t>
  </si>
  <si>
    <t>ACS NANO</t>
  </si>
  <si>
    <t>1936-122X</t>
  </si>
  <si>
    <t>Annual Review of Biophysics</t>
  </si>
  <si>
    <t>ANNU REV BIOPHYS</t>
  </si>
  <si>
    <t>1936-1327</t>
  </si>
  <si>
    <t>Annual Review of Analytical Chemistry</t>
  </si>
  <si>
    <t>ANNU REV ANAL CHEM</t>
  </si>
  <si>
    <t>1936-4954</t>
  </si>
  <si>
    <t>SIAM Journal on Imaging Sciences</t>
  </si>
  <si>
    <t>SIAM J IMAGING SCI</t>
  </si>
  <si>
    <t>1936-878X</t>
  </si>
  <si>
    <t>JACC-Cardiovascular Imaging</t>
  </si>
  <si>
    <t>JACC-CARDIOVASC IMAG</t>
  </si>
  <si>
    <t>JACC- Cardiovascula r Imaging</t>
  </si>
  <si>
    <t>JACC- CARDIOVA SC IMAG</t>
  </si>
  <si>
    <t>1936-8798</t>
  </si>
  <si>
    <t>JACC-Cardiovascular Interventions</t>
  </si>
  <si>
    <t>JACC-CARDIOVASC INTE</t>
  </si>
  <si>
    <t>1937-5093</t>
  </si>
  <si>
    <t>Kinetic and Related Models</t>
  </si>
  <si>
    <t>KINET RELAT MOD</t>
  </si>
  <si>
    <t>1938-9655</t>
  </si>
  <si>
    <t>Cornell Hospitality Quarterly</t>
  </si>
  <si>
    <t>CORNELL HOSP Q</t>
  </si>
  <si>
    <t>1939-1374</t>
  </si>
  <si>
    <t>IEEE Transactions on Services Computing</t>
  </si>
  <si>
    <t>IEEE T SERV COMPUT</t>
  </si>
  <si>
    <t>1939-8425</t>
  </si>
  <si>
    <t>Rice</t>
  </si>
  <si>
    <t>RICE</t>
  </si>
  <si>
    <t>1940-1612</t>
  </si>
  <si>
    <t>International Journal of Press-Politics</t>
  </si>
  <si>
    <t>INT J PRESS/POLIT</t>
  </si>
  <si>
    <t>1941-1405</t>
  </si>
  <si>
    <t>Annual Review of Marine Science</t>
  </si>
  <si>
    <t>ANNU REV MAR SCI</t>
  </si>
  <si>
    <t>Annual Review ol Marine Science</t>
  </si>
  <si>
    <t>1941-1413</t>
  </si>
  <si>
    <t>Annual Review of Food Science and Technology</t>
  </si>
  <si>
    <t>ANNU REV FOOD SCI T</t>
  </si>
  <si>
    <t>1941-3289</t>
  </si>
  <si>
    <t>Circulation-Heart Failure</t>
  </si>
  <si>
    <t>CIRC-HEART FAIL</t>
  </si>
  <si>
    <t>1941-6520</t>
  </si>
  <si>
    <t>Academy of Management Annals</t>
  </si>
  <si>
    <t>ACAD MANAG ANN</t>
  </si>
  <si>
    <t>1941-8264</t>
  </si>
  <si>
    <t>Lithosphere</t>
  </si>
  <si>
    <t>LITHOSPHERE-US</t>
  </si>
  <si>
    <t>1941-9651</t>
  </si>
  <si>
    <t>Circulation- Cardiovascula r Imaging</t>
  </si>
  <si>
    <t>CIRC-CARDIOVA SC IMAG</t>
  </si>
  <si>
    <t>1942-2466</t>
  </si>
  <si>
    <t>Journal of Advances in Modeling Earth Systems</t>
  </si>
  <si>
    <t>J ADV MODEL EARTH SY</t>
  </si>
  <si>
    <t>1943-0264</t>
  </si>
  <si>
    <t>Cold Spring Harbor Perspectives in Biology</t>
  </si>
  <si>
    <t>CSH PERSPECT BIOL</t>
  </si>
  <si>
    <t>1943-8206</t>
  </si>
  <si>
    <t>Advances in Optics and Photonics</t>
  </si>
  <si>
    <t>ADV OPT PHOTONTCS</t>
  </si>
  <si>
    <t>1944-8244</t>
  </si>
  <si>
    <t>ACS Applied Materials &amp; Interfaces</t>
  </si>
  <si>
    <t>ACS APPL MATER INTER</t>
  </si>
  <si>
    <t>1945-0877</t>
  </si>
  <si>
    <t>Science Signaling</t>
  </si>
  <si>
    <t>SCI SIGNAL</t>
  </si>
  <si>
    <t>1945-7707</t>
  </si>
  <si>
    <t>American Economic Journal-Macroeconomics</t>
  </si>
  <si>
    <t>AM ECON J-MACROECON</t>
  </si>
  <si>
    <t>1945-7731</t>
  </si>
  <si>
    <t>American Economic Journal-Economic Policy</t>
  </si>
  <si>
    <t>AM ECON J-ECON POLIC</t>
  </si>
  <si>
    <t>1945-7782</t>
  </si>
  <si>
    <t>American Economic Journal-Applied Economics</t>
  </si>
  <si>
    <t>AM ECON J-APPL ECON</t>
  </si>
  <si>
    <t>1946-5319</t>
  </si>
  <si>
    <t>Journal of Legal Analysis</t>
  </si>
  <si>
    <t>J LEGAL ANAL</t>
  </si>
  <si>
    <t>1946-6234</t>
  </si>
  <si>
    <t>Science Translational Medicine</t>
  </si>
  <si>
    <t>SCI TRANSL MED</t>
  </si>
  <si>
    <t>1947-5438</t>
  </si>
  <si>
    <t>Annual Review of Chemical and Biomolecular Engineering</t>
  </si>
  <si>
    <t>ANNU REV CHEM BIOMOL</t>
  </si>
  <si>
    <t>1947-5454</t>
  </si>
  <si>
    <t>Annual Review of Condensed Mattel Physics</t>
  </si>
  <si>
    <t>ANNU REV CONDEN MA P</t>
  </si>
  <si>
    <t>1948-206X</t>
  </si>
  <si>
    <t>Analysis &amp; PDE</t>
  </si>
  <si>
    <t>ANAL PDE</t>
  </si>
  <si>
    <t>1948-7185</t>
  </si>
  <si>
    <t>Journal of Physical Chemistry Letters</t>
  </si>
  <si>
    <t>J PHYS CHEM LETT</t>
  </si>
  <si>
    <t>journal oi Physical Chemistry Letters</t>
  </si>
  <si>
    <t>j PHYS CHEM LETT</t>
  </si>
  <si>
    <t>1948-7193</t>
  </si>
  <si>
    <t>ACS Chemical Neuroscience</t>
  </si>
  <si>
    <t>ACS CHEM NEUROSCI</t>
  </si>
  <si>
    <t>1949-3029</t>
  </si>
  <si>
    <t>IEEE Transactions on Sustainable Energy</t>
  </si>
  <si>
    <t>IEEE T SUSTAIN ENERG</t>
  </si>
  <si>
    <t>1949-3053</t>
  </si>
  <si>
    <t>IEEE Transactions on Smart Grid</t>
  </si>
  <si>
    <t>IEEE T SMART GRID</t>
  </si>
  <si>
    <t>1994-0416</t>
  </si>
  <si>
    <t>Cryosphere</t>
  </si>
  <si>
    <t>CRYOSPHERE</t>
  </si>
  <si>
    <t>1998-0124</t>
  </si>
  <si>
    <t>Nano Research</t>
  </si>
  <si>
    <t>NANO RES</t>
  </si>
  <si>
    <t>2040-3364</t>
  </si>
  <si>
    <t>Nanoscale</t>
  </si>
  <si>
    <t>NANOSCALE</t>
  </si>
  <si>
    <t>NANOSCAL E</t>
  </si>
  <si>
    <t>2040-4603</t>
  </si>
  <si>
    <t>Comprehensi ve Physiology</t>
  </si>
  <si>
    <t>COMPR PHYSIOL</t>
  </si>
  <si>
    <t>2041-1006</t>
  </si>
  <si>
    <t>Molecular Oral Microbiology</t>
  </si>
  <si>
    <t>MOL ORAL MICROBIOL</t>
  </si>
  <si>
    <t>2041-210X</t>
  </si>
  <si>
    <t>Methods in Ecology and Evolution</t>
  </si>
  <si>
    <t>METHODS ECOL EVOL</t>
  </si>
  <si>
    <t>2041-4161</t>
  </si>
  <si>
    <t>IMF Economic Review</t>
  </si>
  <si>
    <t>IMF ECON REV</t>
  </si>
  <si>
    <t>2041-6520</t>
  </si>
  <si>
    <t>Chemical Science</t>
  </si>
  <si>
    <t>CHEM SCI</t>
  </si>
  <si>
    <t>2044-5415</t>
  </si>
  <si>
    <t>BMJ Quality &amp; Safety</t>
  </si>
  <si>
    <t>BMJ QUAL SAF</t>
  </si>
  <si>
    <t>2047-2919</t>
  </si>
  <si>
    <t>ANDROLOGY-US</t>
  </si>
  <si>
    <t>2047-6310</t>
  </si>
  <si>
    <t>Pediatric Obesity</t>
  </si>
  <si>
    <t>PEDIATR OBES</t>
  </si>
  <si>
    <t>2047-7538</t>
  </si>
  <si>
    <t>Light-Science &amp; Applications</t>
  </si>
  <si>
    <t>LTGHT-SCT APPL</t>
  </si>
  <si>
    <t>2049-1891</t>
  </si>
  <si>
    <t>Journal of Animal Science and Biotechnology</t>
  </si>
  <si>
    <t>J ANIM SCI BIOTECHNO</t>
  </si>
  <si>
    <t>2049-2618</t>
  </si>
  <si>
    <t>Microbiome</t>
  </si>
  <si>
    <t>MICROBIOME</t>
  </si>
  <si>
    <t>2050-084X</t>
  </si>
  <si>
    <t>eLife</t>
  </si>
  <si>
    <t>ELIFE</t>
  </si>
  <si>
    <t>2050-7488</t>
  </si>
  <si>
    <t>Journal of Materials Chemistry A</t>
  </si>
  <si>
    <t>J MATER CHEM A</t>
  </si>
  <si>
    <t>2051-6347</t>
  </si>
  <si>
    <t>Materials Horizons</t>
  </si>
  <si>
    <t>MATER HORIZ</t>
  </si>
  <si>
    <t>2051-8153</t>
  </si>
  <si>
    <t>Environmental Science-Nano</t>
  </si>
  <si>
    <t>ENVIRON SCI-NANO</t>
  </si>
  <si>
    <t>2053-1583</t>
  </si>
  <si>
    <t>2D Materials</t>
  </si>
  <si>
    <t>2D MATER</t>
  </si>
  <si>
    <t>2150-5594</t>
  </si>
  <si>
    <t>Virulence</t>
  </si>
  <si>
    <t>VIRULENCE</t>
  </si>
  <si>
    <t>2152-0828</t>
  </si>
  <si>
    <t>Psychology of Violence</t>
  </si>
  <si>
    <t>PSYCHOL VIOLENCE</t>
  </si>
  <si>
    <t>2155-5435</t>
  </si>
  <si>
    <t>ACS Catalysis</t>
  </si>
  <si>
    <t>ACS CATAL</t>
  </si>
  <si>
    <t>2157-1724</t>
  </si>
  <si>
    <t>Kidney International Supplements</t>
  </si>
  <si>
    <t>KIDNEY INT SUPPL</t>
  </si>
  <si>
    <t>2158-3188</t>
  </si>
  <si>
    <t>Translational Psychiatry</t>
  </si>
  <si>
    <t>TRANSL PSYCHIAT</t>
  </si>
  <si>
    <t>2159-8274</t>
  </si>
  <si>
    <t>Cancel Discovery</t>
  </si>
  <si>
    <t>CANCER DISCOV</t>
  </si>
  <si>
    <t>2160-3308</t>
  </si>
  <si>
    <t>Physical Review X</t>
  </si>
  <si>
    <t>PHYS REV X</t>
  </si>
  <si>
    <t>2161-1653</t>
  </si>
  <si>
    <t>ACS Macro Letters</t>
  </si>
  <si>
    <t>ACS MACRO LETT</t>
  </si>
  <si>
    <t>2161-5063</t>
  </si>
  <si>
    <t>ACS Synthetic Biology</t>
  </si>
  <si>
    <t>ACS SYNTH BIOL</t>
  </si>
  <si>
    <t>2162-237X</t>
  </si>
  <si>
    <t>IEEE Transactions on Neural Networks and Learning Systems</t>
  </si>
  <si>
    <t>IEEE T NEUR NET LEAR</t>
  </si>
  <si>
    <t>2162-402X</t>
  </si>
  <si>
    <t>OncoImmunology</t>
  </si>
  <si>
    <t>ONCOIMMUNOLOGY</t>
  </si>
  <si>
    <t>OncoImmuno logy</t>
  </si>
  <si>
    <t>ONCOIMMU NOLOGY</t>
  </si>
  <si>
    <t>2165-8102</t>
  </si>
  <si>
    <t>Annual Review of Animal Biosciences</t>
  </si>
  <si>
    <t>ANNU REV ANIM BIOSCI</t>
  </si>
  <si>
    <t>Annual Review ol Animal Biosciences</t>
  </si>
  <si>
    <t>2168-0396</t>
  </si>
  <si>
    <t>Liquid Crystals Reviews</t>
  </si>
  <si>
    <t>LIQ CRYST REV</t>
  </si>
  <si>
    <t>2168-0485</t>
  </si>
  <si>
    <t>ACS Sustainable Chemistry &amp; Engineering</t>
  </si>
  <si>
    <t>ACS SUSTAIN CHEM ENG</t>
  </si>
  <si>
    <t>2168-2267</t>
  </si>
  <si>
    <t>IEEE Transactions on Cybernetics</t>
  </si>
  <si>
    <t>IEEE T CYBERNETICS</t>
  </si>
  <si>
    <t>2168-6068</t>
  </si>
  <si>
    <t>JAMA Dermatology</t>
  </si>
  <si>
    <t>JAMA DERMATOL</t>
  </si>
  <si>
    <t>2168-6106</t>
  </si>
  <si>
    <t>JAMA Internal Medicine</t>
  </si>
  <si>
    <t>JAMA INTERN MED</t>
  </si>
  <si>
    <t>2168-6149</t>
  </si>
  <si>
    <t>JAMA Neurology</t>
  </si>
  <si>
    <t>JAMA NEUROL</t>
  </si>
  <si>
    <t>2168-6165</t>
  </si>
  <si>
    <t>Ophthalmolog y</t>
  </si>
  <si>
    <t>JAMA OPHTHALM OL</t>
  </si>
  <si>
    <t>2168-6181</t>
  </si>
  <si>
    <t>JAMA Otolaryngolog y-Head &amp; Neck Surety</t>
  </si>
  <si>
    <t>JAMA OTOLARYN GOL</t>
  </si>
  <si>
    <t>2168-6203</t>
  </si>
  <si>
    <t>-JAMA Pediatrics</t>
  </si>
  <si>
    <t>JAMA PEDIATR</t>
  </si>
  <si>
    <t>2168-622X</t>
  </si>
  <si>
    <t>JAMA Psychiatry</t>
  </si>
  <si>
    <t>JAMA PSYCHIAT</t>
  </si>
  <si>
    <t>2168-6254</t>
  </si>
  <si>
    <t>JAMA Surgery</t>
  </si>
  <si>
    <t>JAMA SURG</t>
  </si>
  <si>
    <t>2168-6777</t>
  </si>
  <si>
    <t>IEEE Journal of Emerging and Selected Topics in Power Electronics</t>
  </si>
  <si>
    <t>IEEE J EM SEL TOP P</t>
  </si>
  <si>
    <t>2169-5172</t>
  </si>
  <si>
    <t>Soft Robotics</t>
  </si>
  <si>
    <t>SOFT ROBOT</t>
  </si>
  <si>
    <t>2190-4979</t>
  </si>
  <si>
    <t>Earth System Dynamics</t>
  </si>
  <si>
    <t>EARTH SYST DYNAM</t>
  </si>
  <si>
    <t>2190-5991</t>
  </si>
  <si>
    <t>Journal of Cachexia Sarcopenia and Muscle</t>
  </si>
  <si>
    <t>J CACHEXIA SARCOPENI</t>
  </si>
  <si>
    <t>2192-2640</t>
  </si>
  <si>
    <t>Advanced Healthcare Materials</t>
  </si>
  <si>
    <t>ADV HEALTHC MATER</t>
  </si>
  <si>
    <t>2192-8606</t>
  </si>
  <si>
    <t>Nanophotonic</t>
  </si>
  <si>
    <t>NANOPHOT ONTCS- BERLTN</t>
  </si>
  <si>
    <t>2195-1071</t>
  </si>
  <si>
    <t>Advanced Optical Materials</t>
  </si>
  <si>
    <t>ADV OPT MATER</t>
  </si>
  <si>
    <t>2210-6502</t>
  </si>
  <si>
    <t>Swarm and Evolutionary Computation</t>
  </si>
  <si>
    <t>SWARM EVOL COMPUT</t>
  </si>
  <si>
    <t>2211-2855</t>
  </si>
  <si>
    <t>Nano Energy</t>
  </si>
  <si>
    <t>NANO ENERGY</t>
  </si>
  <si>
    <t>2212-0416</t>
  </si>
  <si>
    <t>Ecosystem Services</t>
  </si>
  <si>
    <t>ECOSYST SERV</t>
  </si>
  <si>
    <t>2212-9820</t>
  </si>
  <si>
    <t>Journal of CO2 Utilization</t>
  </si>
  <si>
    <t>J CO2 UTIL</t>
  </si>
  <si>
    <t>2213-1779</t>
  </si>
  <si>
    <t>JACC-Heart Failure</t>
  </si>
  <si>
    <t>JACC-HEART FAIL</t>
  </si>
  <si>
    <t>2213-2600</t>
  </si>
  <si>
    <t>Lancet Respiratory Medicine</t>
  </si>
  <si>
    <t>LANCET RESP MED</t>
  </si>
  <si>
    <t>2213-6711</t>
  </si>
  <si>
    <t>Stem Cell Reports</t>
  </si>
  <si>
    <t>STEM CELL REP</t>
  </si>
  <si>
    <t>2213-8587</t>
  </si>
  <si>
    <t>Lancet Diabetes &amp; Endocrinology</t>
  </si>
  <si>
    <t>LANCET DIABETES ENDO</t>
  </si>
  <si>
    <t>2214-109X</t>
  </si>
  <si>
    <t>Lancet Global Health</t>
  </si>
  <si>
    <t>LANCET GLOB HEALTH</t>
  </si>
  <si>
    <t>2214-5745</t>
  </si>
  <si>
    <t>Current Opinion in Insect Science</t>
  </si>
  <si>
    <t>CURR OPIN INSECT SCI</t>
  </si>
  <si>
    <t>2215-0374</t>
  </si>
  <si>
    <t>Lancet Psychiatry</t>
  </si>
  <si>
    <t>LANCET PSYCHIAT</t>
  </si>
  <si>
    <t>2223-7755</t>
  </si>
  <si>
    <t>Geochemical Perspectives</t>
  </si>
  <si>
    <t>GEOCHEM PERSPECT</t>
  </si>
  <si>
    <t>2326-6066</t>
  </si>
  <si>
    <t>Cancer Immunology Research</t>
  </si>
  <si>
    <t>CANCER IMMUNOL RES</t>
  </si>
  <si>
    <t>2326-8298</t>
  </si>
  <si>
    <t>Annual Review of Statistics and Its Application</t>
  </si>
  <si>
    <t>ANNU REV STAT APPL</t>
  </si>
  <si>
    <t>2327-0608</t>
  </si>
  <si>
    <t>Annual Review of Organizational Psychology and Organizational Behavior</t>
  </si>
  <si>
    <t>ANNU REV ORGAN PSYCH</t>
  </si>
  <si>
    <t>Annual Review of Organizationa l Psychology Organizationa l Behavior</t>
  </si>
  <si>
    <t>2328-4277</t>
  </si>
  <si>
    <t>Earths Future</t>
  </si>
  <si>
    <t>EARTHS FUTURE</t>
  </si>
  <si>
    <t>2328-8930</t>
  </si>
  <si>
    <t>Environmental Science &amp; Technology Letters</t>
  </si>
  <si>
    <t>ENVIRON SCI TECH LET</t>
  </si>
  <si>
    <t>2330-4022</t>
  </si>
  <si>
    <t>ACS Photonics</t>
  </si>
  <si>
    <t>ACS PHOTONTCS</t>
  </si>
  <si>
    <t>2334-2536</t>
  </si>
  <si>
    <t>Optica</t>
  </si>
  <si>
    <t>OPTTCA</t>
  </si>
  <si>
    <t>2352-3018</t>
  </si>
  <si>
    <t>Lancet HIV</t>
  </si>
  <si>
    <t>LANCET HIV</t>
  </si>
  <si>
    <t>8755-1209</t>
  </si>
  <si>
    <t>REVIEWS OF GEOPHYSICS</t>
  </si>
  <si>
    <t>REV GEOPHYS</t>
  </si>
  <si>
    <t>ISSN</t>
  </si>
  <si>
    <t>E-ISSN</t>
  </si>
  <si>
    <t>1557-7317</t>
  </si>
  <si>
    <t>0001-1452</t>
  </si>
  <si>
    <t>1533-385X</t>
  </si>
  <si>
    <t>AIAA JOURNAL</t>
  </si>
  <si>
    <t>0001-1541</t>
  </si>
  <si>
    <t>1547-5905</t>
  </si>
  <si>
    <t>AICHE JOURNAL</t>
  </si>
  <si>
    <t>0001-2092</t>
  </si>
  <si>
    <t>AORN JOURNAL</t>
  </si>
  <si>
    <t>0001-2491</t>
  </si>
  <si>
    <t>1943-6637</t>
  </si>
  <si>
    <t>ASHRAE JOURNAL</t>
  </si>
  <si>
    <t>0001-2998</t>
  </si>
  <si>
    <t>1558-4623</t>
  </si>
  <si>
    <t>SEMINARS IN NUCLEAR MEDICINE</t>
  </si>
  <si>
    <t>0001-3072</t>
  </si>
  <si>
    <t>1467-6281</t>
  </si>
  <si>
    <t>Abacus-A Journal of Accounting Finance and Business Studies</t>
  </si>
  <si>
    <t>0001-3765</t>
  </si>
  <si>
    <t>1678-2690</t>
  </si>
  <si>
    <t>ANAIS DA ACADEMIA BRASILEIRA DE CIENCIAS</t>
  </si>
  <si>
    <t>0001-4079</t>
  </si>
  <si>
    <t/>
  </si>
  <si>
    <t>BULLETIN DE L ACADEMIE NATIONALE DE MEDECINE</t>
  </si>
  <si>
    <t>1948-0989</t>
  </si>
  <si>
    <t>0001-4338</t>
  </si>
  <si>
    <t>1555-628X</t>
  </si>
  <si>
    <t>IZVESTIYA ATMOSPHERIC AND OCEANIC PHYSICS</t>
  </si>
  <si>
    <t>0001-4346</t>
  </si>
  <si>
    <t>1573-8876</t>
  </si>
  <si>
    <t>MATHEMATICAL NOTES</t>
  </si>
  <si>
    <t>0001-4370</t>
  </si>
  <si>
    <t>1531-8508</t>
  </si>
  <si>
    <t>OCEANOLOGY</t>
  </si>
  <si>
    <t>1879-2057</t>
  </si>
  <si>
    <t>0001-4788</t>
  </si>
  <si>
    <t>2159-4260</t>
  </si>
  <si>
    <t>ACCOUNTING AND BUSINESS RESEARCH</t>
  </si>
  <si>
    <t>0001-4826</t>
  </si>
  <si>
    <t>1558-7967</t>
  </si>
  <si>
    <t>ACCOUNTING REVIEW</t>
  </si>
  <si>
    <t>1520-4898</t>
  </si>
  <si>
    <t>0001-4966</t>
  </si>
  <si>
    <t>1520-8524</t>
  </si>
  <si>
    <t>JOURNAL OF THE ACOUSTICAL SOCIETY OF AMERICA</t>
  </si>
  <si>
    <t>0001-5113</t>
  </si>
  <si>
    <t>1846-0453</t>
  </si>
  <si>
    <t>ACTA ADRIATICA</t>
  </si>
  <si>
    <t>0001-5172</t>
  </si>
  <si>
    <t>1399-6576</t>
  </si>
  <si>
    <t>ACTA ANAESTHESIOLOGICA SCANDINAVICA</t>
  </si>
  <si>
    <t>0001-5237</t>
  </si>
  <si>
    <t>ACTA ASTRONOMICA</t>
  </si>
  <si>
    <t>0001-527X</t>
  </si>
  <si>
    <t>1734-154X</t>
  </si>
  <si>
    <t>ACTA BIOCHIMICA POLONICA</t>
  </si>
  <si>
    <t>0001-5296</t>
  </si>
  <si>
    <t>1898-0295</t>
  </si>
  <si>
    <t>ACTA BIOLOGICA CRACOVIENSIA SERIES BOTANICA</t>
  </si>
  <si>
    <t>0001-5342</t>
  </si>
  <si>
    <t>1572-8358</t>
  </si>
  <si>
    <t>ACTA BIOTHEORETICA</t>
  </si>
  <si>
    <t>0001-5385</t>
  </si>
  <si>
    <t>1784-973X</t>
  </si>
  <si>
    <t>ACTA CARDIOLOGICA</t>
  </si>
  <si>
    <t>0001-5415</t>
  </si>
  <si>
    <t>Acta Chirurgiae Orthopaedicae et Traumatologiae Cechoslovaca</t>
  </si>
  <si>
    <t>0001-5458</t>
  </si>
  <si>
    <t>ACTA CHIRURGICA BELGICA</t>
  </si>
  <si>
    <t>0001-5555</t>
  </si>
  <si>
    <t>1651-2057</t>
  </si>
  <si>
    <t>ACTA DERMATO-VENEREOLOGICA</t>
  </si>
  <si>
    <t>0001-5644</t>
  </si>
  <si>
    <t>ACTA GASTRO-ENTEROLOGICA BELGICA</t>
  </si>
  <si>
    <t>0001-5652</t>
  </si>
  <si>
    <t>1423-0062</t>
  </si>
  <si>
    <t>HUMAN HEREDITY</t>
  </si>
  <si>
    <t>0001-5709</t>
  </si>
  <si>
    <t>2300-1887</t>
  </si>
  <si>
    <t>ACTA GEOLOGICA POLONICA</t>
  </si>
  <si>
    <t>0001-5733</t>
  </si>
  <si>
    <t>CHINESE JOURNAL OF GEOPHYSICS-CHINESE EDITION</t>
  </si>
  <si>
    <t>0001-5792</t>
  </si>
  <si>
    <t>1421-9662</t>
  </si>
  <si>
    <t>ACTA HAEMATOLOGICA</t>
  </si>
  <si>
    <t>0001-5903</t>
  </si>
  <si>
    <t>1432-0525</t>
  </si>
  <si>
    <t>ACTA INFORMATICA</t>
  </si>
  <si>
    <t>1871-2509</t>
  </si>
  <si>
    <t>0001-5970</t>
  </si>
  <si>
    <t>1619-6937</t>
  </si>
  <si>
    <t>ACTA MECHANICA</t>
  </si>
  <si>
    <t>0001-6241</t>
  </si>
  <si>
    <t>ACTA MUSICOLOGICA</t>
  </si>
  <si>
    <t>0001-6268</t>
  </si>
  <si>
    <t>0942-0940</t>
  </si>
  <si>
    <t>ACTA NEUROCHIRURGICA</t>
  </si>
  <si>
    <t>0001-6314</t>
  </si>
  <si>
    <t>1600-0404</t>
  </si>
  <si>
    <t>ACTA NEUROLOGICA SCANDINAVICA</t>
  </si>
  <si>
    <t>1432-0533</t>
  </si>
  <si>
    <t>0001-6349</t>
  </si>
  <si>
    <t>1600-0412</t>
  </si>
  <si>
    <t>ACTA OBSTETRICIA ET GYNECOLOGICA SCANDINAVICA</t>
  </si>
  <si>
    <t>0001-6357</t>
  </si>
  <si>
    <t>1502-3850</t>
  </si>
  <si>
    <t>ACTA ODONTOLOGICA SCANDINAVICA</t>
  </si>
  <si>
    <t>0001-6373</t>
  </si>
  <si>
    <t>1588-2659</t>
  </si>
  <si>
    <t>ACTA OECONOMICA</t>
  </si>
  <si>
    <t>0001-6454</t>
  </si>
  <si>
    <t>1734-8471</t>
  </si>
  <si>
    <t>ACTA ORNITHOLOGICA</t>
  </si>
  <si>
    <t>0001-6462</t>
  </si>
  <si>
    <t>Acta Orthopaedica Belgica</t>
  </si>
  <si>
    <t>0001-6489</t>
  </si>
  <si>
    <t>1651-2251</t>
  </si>
  <si>
    <t>ACTA OTO-LARYNGOLOGICA</t>
  </si>
  <si>
    <t>0001-6497</t>
  </si>
  <si>
    <t>B-ENT</t>
  </si>
  <si>
    <t>0001-6810</t>
  </si>
  <si>
    <t>1741-1416</t>
  </si>
  <si>
    <t>Acta Politica</t>
  </si>
  <si>
    <t>0001-6829</t>
  </si>
  <si>
    <t>ACTA POLONIAE HISTORICA</t>
  </si>
  <si>
    <t>0001-6837</t>
  </si>
  <si>
    <t>ACTA POLONIAE PHARMACEUTICA</t>
  </si>
  <si>
    <t>1600-0447</t>
  </si>
  <si>
    <t>ACTA PSYCHIATRICA SCANDINAVICA</t>
  </si>
  <si>
    <t>0001-6918</t>
  </si>
  <si>
    <t>1873-6297</t>
  </si>
  <si>
    <t>ACTA PSYCHOLOGICA</t>
  </si>
  <si>
    <t>0001-6977</t>
  </si>
  <si>
    <t>2083-9480</t>
  </si>
  <si>
    <t>ACTA SOCIETATIS BOTANICORUM POLONIAE</t>
  </si>
  <si>
    <t>0001-6993</t>
  </si>
  <si>
    <t>1502-3869</t>
  </si>
  <si>
    <t>ACTA SOCIOLOGICA</t>
  </si>
  <si>
    <t>0001-706X</t>
  </si>
  <si>
    <t>1873-6254</t>
  </si>
  <si>
    <t>ACTA TROPICA</t>
  </si>
  <si>
    <t>0001-7213</t>
  </si>
  <si>
    <t>1801-7576</t>
  </si>
  <si>
    <t>ACTA VETERINARIA BRNO</t>
  </si>
  <si>
    <t>0001-723X</t>
  </si>
  <si>
    <t>1336-2305</t>
  </si>
  <si>
    <t>ACTA VIROLOGICA</t>
  </si>
  <si>
    <t>0001-7272</t>
  </si>
  <si>
    <t>1463-6395</t>
  </si>
  <si>
    <t>ACTA ZOOLOGICA</t>
  </si>
  <si>
    <t>0001-7701</t>
  </si>
  <si>
    <t>1572-9532</t>
  </si>
  <si>
    <t>GENERAL RELATIVITY AND GRAVITATION</t>
  </si>
  <si>
    <t>0001-7868</t>
  </si>
  <si>
    <t>1438-8820</t>
  </si>
  <si>
    <t>AKTUELLE UROLOGIE</t>
  </si>
  <si>
    <t>0001-8244</t>
  </si>
  <si>
    <t>1573-3297</t>
  </si>
  <si>
    <t>BEHAVIOR GENETICS</t>
  </si>
  <si>
    <t>0001-8368</t>
  </si>
  <si>
    <t>2326-9154</t>
  </si>
  <si>
    <t>ADMINISTRATIVE LAW REVIEW</t>
  </si>
  <si>
    <t>1930-3815</t>
  </si>
  <si>
    <t>0001-8678</t>
  </si>
  <si>
    <t>1475-6064</t>
  </si>
  <si>
    <t>ADVANCES IN APPLIED PROBABILITY</t>
  </si>
  <si>
    <t>0001-8686</t>
  </si>
  <si>
    <t>1873-3727</t>
  </si>
  <si>
    <t>ADVANCES IN COLLOID AND INTERFACE SCIENCE</t>
  </si>
  <si>
    <t>1090-2082</t>
  </si>
  <si>
    <t>1460-6976</t>
  </si>
  <si>
    <t>0001-8791</t>
  </si>
  <si>
    <t>1095-9084</t>
  </si>
  <si>
    <t>JOURNAL OF VOCATIONAL BEHAVIOR</t>
  </si>
  <si>
    <t>0001-9054</t>
  </si>
  <si>
    <t>1420-8903</t>
  </si>
  <si>
    <t>Aequationes Mathematicae</t>
  </si>
  <si>
    <t>0001-9240</t>
  </si>
  <si>
    <t>AERONAUTICAL JOURNAL</t>
  </si>
  <si>
    <t>0001-9593</t>
  </si>
  <si>
    <t>1827-787X</t>
  </si>
  <si>
    <t>AEVUM-RASSEGNA DI SCIENZE STORICHE LINGUISTICHE E FILOLOGICHE</t>
  </si>
  <si>
    <t>0001-9704</t>
  </si>
  <si>
    <t>AFINIDAD</t>
  </si>
  <si>
    <t>1750-0184</t>
  </si>
  <si>
    <t>1468-2621</t>
  </si>
  <si>
    <t>0001-9933</t>
  </si>
  <si>
    <t>1937-2108</t>
  </si>
  <si>
    <t>AFRICAN ARTS</t>
  </si>
  <si>
    <t>0002-0184</t>
  </si>
  <si>
    <t>1469-2872</t>
  </si>
  <si>
    <t>AFRICAN STUDIES</t>
  </si>
  <si>
    <t>0002-0206</t>
  </si>
  <si>
    <t>1555-2462</t>
  </si>
  <si>
    <t>African Studies Review</t>
  </si>
  <si>
    <t>0002-0397</t>
  </si>
  <si>
    <t>1868-6869</t>
  </si>
  <si>
    <t>Africa Spectrum</t>
  </si>
  <si>
    <t>0002-0443</t>
  </si>
  <si>
    <t>1539-0721</t>
  </si>
  <si>
    <t>JOURNAL OF NURSING ADMINISTRATION</t>
  </si>
  <si>
    <t>0002-0729</t>
  </si>
  <si>
    <t>1468-2834</t>
  </si>
  <si>
    <t>AGE AND AGEING</t>
  </si>
  <si>
    <t>0002-0796</t>
  </si>
  <si>
    <t>AGENDA</t>
  </si>
  <si>
    <t>0002-1121</t>
  </si>
  <si>
    <t>0515-6866</t>
  </si>
  <si>
    <t>German Journal of Agricultural Economics</t>
  </si>
  <si>
    <t>0002-1482</t>
  </si>
  <si>
    <t>1533-8290</t>
  </si>
  <si>
    <t>AGRICULTURAL HISTORY</t>
  </si>
  <si>
    <t>0002-1490</t>
  </si>
  <si>
    <t>AGRICULTURAL HISTORY REVIEW</t>
  </si>
  <si>
    <t>0002-1857</t>
  </si>
  <si>
    <t>AGROCHIMICA</t>
  </si>
  <si>
    <t>0002-1962</t>
  </si>
  <si>
    <t>1435-0645</t>
  </si>
  <si>
    <t>AGRONOMY JOURNAL</t>
  </si>
  <si>
    <t>0002-3957</t>
  </si>
  <si>
    <t>AKZENTE-ZEITSCHRIFT FUR LITERATUR</t>
  </si>
  <si>
    <t>0002-5232</t>
  </si>
  <si>
    <t>1573-8302</t>
  </si>
  <si>
    <t>Algebra and Logic</t>
  </si>
  <si>
    <t>0002-5240</t>
  </si>
  <si>
    <t>1420-8911</t>
  </si>
  <si>
    <t>ALGEBRA UNIVERSALIS</t>
  </si>
  <si>
    <t>0002-5852</t>
  </si>
  <si>
    <t>ALLGEMEINE FORST UND JAGDZEITUNG</t>
  </si>
  <si>
    <t>0002-6980</t>
  </si>
  <si>
    <t>1745-8234</t>
  </si>
  <si>
    <t>Ambix</t>
  </si>
  <si>
    <t>0002-7014</t>
  </si>
  <si>
    <t>1851-8044</t>
  </si>
  <si>
    <t>AMEGHINIANA</t>
  </si>
  <si>
    <t>0002-7162</t>
  </si>
  <si>
    <t>1552-3349</t>
  </si>
  <si>
    <t>ANNALS OF THE AMERICAN ACADEMY OF POLITICAL AND SOCIAL SCIENCE</t>
  </si>
  <si>
    <t>0002-7189</t>
  </si>
  <si>
    <t>1477-4585</t>
  </si>
  <si>
    <t>JOURNAL OF THE AMERICAN ACADEMY OF RELIGION</t>
  </si>
  <si>
    <t>0002-726X</t>
  </si>
  <si>
    <t>1543-0375</t>
  </si>
  <si>
    <t>AMERICAN ANNALS OF THE DEAF</t>
  </si>
  <si>
    <t>0002-7294</t>
  </si>
  <si>
    <t>1548-1433</t>
  </si>
  <si>
    <t>AMERICAN ANTHROPOLOGIST</t>
  </si>
  <si>
    <t>0002-7316</t>
  </si>
  <si>
    <t>2325-5064</t>
  </si>
  <si>
    <t>AMERICAN ANTIQUITY</t>
  </si>
  <si>
    <t>1552-3381</t>
  </si>
  <si>
    <t>AMERICAN BEHAVIORAL SCIENTIST</t>
  </si>
  <si>
    <t>0002-7685</t>
  </si>
  <si>
    <t>1938-4211</t>
  </si>
  <si>
    <t>AMERICAN BIOLOGY TEACHER</t>
  </si>
  <si>
    <t>0002-7766</t>
  </si>
  <si>
    <t>1744-1714</t>
  </si>
  <si>
    <t>AMERICAN BUSINESS LAW JOURNAL</t>
  </si>
  <si>
    <t>0002-7812</t>
  </si>
  <si>
    <t>1945-2705</t>
  </si>
  <si>
    <t>AMERICAN CERAMIC SOCIETY BULLETIN</t>
  </si>
  <si>
    <t>1551-2916</t>
  </si>
  <si>
    <t>0002-8177</t>
  </si>
  <si>
    <t>1943-4723</t>
  </si>
  <si>
    <t>JOURNAL OF THE AMERICAN DENTAL ASSOCIATION</t>
  </si>
  <si>
    <t>1944-7981</t>
  </si>
  <si>
    <t>1935-1011</t>
  </si>
  <si>
    <t>0002-8320</t>
  </si>
  <si>
    <t>2162-3139</t>
  </si>
  <si>
    <t>TRANSACTIONS OF THE AMERICAN ENTOMOLOGICAL SOCIETY</t>
  </si>
  <si>
    <t>0002-838X</t>
  </si>
  <si>
    <t>1532-0650</t>
  </si>
  <si>
    <t>AMERICAN FAMILY PHYSICIAN</t>
  </si>
  <si>
    <t>0002-8444</t>
  </si>
  <si>
    <t>AMERICAN FERN JOURNAL</t>
  </si>
  <si>
    <t>0002-8487</t>
  </si>
  <si>
    <t>1548-8659</t>
  </si>
  <si>
    <t>TRANSACTIONS OF THE AMERICAN FISHERIES SOCIETY</t>
  </si>
  <si>
    <t>1532-5415</t>
  </si>
  <si>
    <t>0002-8703</t>
  </si>
  <si>
    <t>1097-5330</t>
  </si>
  <si>
    <t>AMERICAN HEART JOURNAL</t>
  </si>
  <si>
    <t>0002-8711</t>
  </si>
  <si>
    <t>2161-6027</t>
  </si>
  <si>
    <t>JOURNAL OF THE AMERICAN HELICOPTER SOCIETY</t>
  </si>
  <si>
    <t>1937-5239</t>
  </si>
  <si>
    <t>0002-9092</t>
  </si>
  <si>
    <t>1467-8276</t>
  </si>
  <si>
    <t>AMERICAN JOURNAL OF AGRICULTURAL ECONOMICS</t>
  </si>
  <si>
    <t>0002-9114</t>
  </si>
  <si>
    <t>1939-828X</t>
  </si>
  <si>
    <t>AMERICAN JOURNAL OF ARCHAEOLOGY</t>
  </si>
  <si>
    <t>0002-9122</t>
  </si>
  <si>
    <t>1537-2197</t>
  </si>
  <si>
    <t>AMERICAN JOURNAL OF BOTANY</t>
  </si>
  <si>
    <t>0002-9149</t>
  </si>
  <si>
    <t>1879-1913</t>
  </si>
  <si>
    <t>AMERICAN JOURNAL OF CARDIOLOGY</t>
  </si>
  <si>
    <t>0002-9157</t>
  </si>
  <si>
    <t>2160-0562</t>
  </si>
  <si>
    <t>AMERICAN JOURNAL OF CLINICAL HYPNOSIS</t>
  </si>
  <si>
    <t>1938-3207</t>
  </si>
  <si>
    <t>0002-9173</t>
  </si>
  <si>
    <t>1943-7722</t>
  </si>
  <si>
    <t>AMERICAN JOURNAL OF CLINICAL PATHOLOGY</t>
  </si>
  <si>
    <t>0002-919X</t>
  </si>
  <si>
    <t>2326-9197</t>
  </si>
  <si>
    <t>AMERICAN JOURNAL OF COMPARATIVE LAW</t>
  </si>
  <si>
    <t>0002-9246</t>
  </si>
  <si>
    <t>1536-7150</t>
  </si>
  <si>
    <t>AMERICAN JOURNAL OF ECONOMICS AND SOCIOLOGY</t>
  </si>
  <si>
    <t>0002-9254</t>
  </si>
  <si>
    <t>1943-7749</t>
  </si>
  <si>
    <t>AMERICAN JOURNAL OF ENOLOGY AND VITICULTURE</t>
  </si>
  <si>
    <t>1476-6256</t>
  </si>
  <si>
    <t>AMERICAN JOURNAL OF EPIDEMIOLOGY</t>
  </si>
  <si>
    <t>1572-0241</t>
  </si>
  <si>
    <t>1537-6605</t>
  </si>
  <si>
    <t>0002-9300</t>
  </si>
  <si>
    <t>2161-7953</t>
  </si>
  <si>
    <t>AMERICAN JOURNAL OF INTERNATIONAL LAW</t>
  </si>
  <si>
    <t>0002-9327</t>
  </si>
  <si>
    <t>1080-6377</t>
  </si>
  <si>
    <t>AMERICAN JOURNAL OF MATHEMATICS</t>
  </si>
  <si>
    <t>1555-7162</t>
  </si>
  <si>
    <t>0002-936X</t>
  </si>
  <si>
    <t>1538-7488</t>
  </si>
  <si>
    <t>AMERICAN JOURNAL OF NURSING</t>
  </si>
  <si>
    <t>1097-6868</t>
  </si>
  <si>
    <t>AMERICAN JOURNAL OF OBSTETRICS AND GYNECOLOGY</t>
  </si>
  <si>
    <t>1879-1891</t>
  </si>
  <si>
    <t>AMERICAN JOURNAL OF OPHTHALMOLOGY</t>
  </si>
  <si>
    <t>0002-9432</t>
  </si>
  <si>
    <t>1939-0025</t>
  </si>
  <si>
    <t>AMERICAN JOURNAL OF ORTHOPSYCHIATRY</t>
  </si>
  <si>
    <t>0002-9440</t>
  </si>
  <si>
    <t>1525-2191</t>
  </si>
  <si>
    <t>AMERICAN JOURNAL OF PATHOLOGY</t>
  </si>
  <si>
    <t>0002-9459</t>
  </si>
  <si>
    <t>1553-6467</t>
  </si>
  <si>
    <t>AMERICAN JOURNAL OF PHARMACEUTICAL EDUCATION</t>
  </si>
  <si>
    <t>0002-9475</t>
  </si>
  <si>
    <t>1086-3168</t>
  </si>
  <si>
    <t>AMERICAN JOURNAL OF PHILOLOGY</t>
  </si>
  <si>
    <t>1096-8644</t>
  </si>
  <si>
    <t>0002-9505</t>
  </si>
  <si>
    <t>1943-2909</t>
  </si>
  <si>
    <t>AMERICAN JOURNAL OF PHYSICS</t>
  </si>
  <si>
    <t>1535-7228</t>
  </si>
  <si>
    <t>AMERICAN JOURNAL OF PSYCHIATRY</t>
  </si>
  <si>
    <t>0002-9556</t>
  </si>
  <si>
    <t>1939-8298</t>
  </si>
  <si>
    <t>AMERICAN JOURNAL OF PSYCHOLOGY</t>
  </si>
  <si>
    <t>0002-9599</t>
  </si>
  <si>
    <t>AMERICAN JOURNAL OF SCIENCE</t>
  </si>
  <si>
    <t>1537-5390</t>
  </si>
  <si>
    <t>0002-9610</t>
  </si>
  <si>
    <t>1879-1883</t>
  </si>
  <si>
    <t>AMERICAN JOURNAL OF SURGERY</t>
  </si>
  <si>
    <t>0002-9629</t>
  </si>
  <si>
    <t>1538-2990</t>
  </si>
  <si>
    <t>AMERICAN JOURNAL OF THE MEDICAL SCIENCES</t>
  </si>
  <si>
    <t>0002-9637</t>
  </si>
  <si>
    <t>1476-1645</t>
  </si>
  <si>
    <t>AMERICAN JOURNAL OF TROPICAL MEDICINE AND HYGIENE</t>
  </si>
  <si>
    <t>0002-9645</t>
  </si>
  <si>
    <t>1943-5681</t>
  </si>
  <si>
    <t>AMERICAN JOURNAL OF VETERINARY RESEARCH</t>
  </si>
  <si>
    <t>0002-9726</t>
  </si>
  <si>
    <t>JOURNAL OF THE AMERICAN LEATHER CHEMISTS ASSOCIATION</t>
  </si>
  <si>
    <t>0002-9823</t>
  </si>
  <si>
    <t>2326-9235</t>
  </si>
  <si>
    <t>AMERICAN LITERARY REALISM</t>
  </si>
  <si>
    <t>0002-9831</t>
  </si>
  <si>
    <t>1527-2117</t>
  </si>
  <si>
    <t>AMERICAN LITERATURE</t>
  </si>
  <si>
    <t>0002-9890</t>
  </si>
  <si>
    <t>1930-0972</t>
  </si>
  <si>
    <t>AMERICAN MATHEMATICAL MONTHLY</t>
  </si>
  <si>
    <t>0002-9939</t>
  </si>
  <si>
    <t>1088-6826</t>
  </si>
  <si>
    <t>PROCEEDINGS OF THE AMERICAN MATHEMATICAL SOCIETY</t>
  </si>
  <si>
    <t>0002-9947</t>
  </si>
  <si>
    <t>1088-6850</t>
  </si>
  <si>
    <t>TRANSACTIONS OF THE AMERICAN MATHEMATICAL SOCIETY</t>
  </si>
  <si>
    <t>1520-0477</t>
  </si>
  <si>
    <t>0003-0031</t>
  </si>
  <si>
    <t>1938-4238</t>
  </si>
  <si>
    <t>AMERICAN MIDLAND NATURALIST</t>
  </si>
  <si>
    <t>0003-004X</t>
  </si>
  <si>
    <t>1945-3027</t>
  </si>
  <si>
    <t>AMERICAN MINERALOGIST</t>
  </si>
  <si>
    <t>0003-0082</t>
  </si>
  <si>
    <t>1937-352X</t>
  </si>
  <si>
    <t>AMERICAN MUSEUM NOVITATES</t>
  </si>
  <si>
    <t>1937-3546</t>
  </si>
  <si>
    <t>0003-0139</t>
  </si>
  <si>
    <t>1547-3848</t>
  </si>
  <si>
    <t>JOURNAL OF THE AMERICAN MUSICOLOGICAL SOCIETY</t>
  </si>
  <si>
    <t>0003-0147</t>
  </si>
  <si>
    <t>1537-5323</t>
  </si>
  <si>
    <t>AMERICAN NATURALIST</t>
  </si>
  <si>
    <t>0003-021X</t>
  </si>
  <si>
    <t>1558-9331</t>
  </si>
  <si>
    <t>JOURNAL OF THE AMERICAN OIL CHEMISTS SOCIETY</t>
  </si>
  <si>
    <t>0003-0279</t>
  </si>
  <si>
    <t>2169-2289</t>
  </si>
  <si>
    <t>JOURNAL OF THE AMERICAN ORIENTAL SOCIETY</t>
  </si>
  <si>
    <t>0003-0481</t>
  </si>
  <si>
    <t>2152-1123</t>
  </si>
  <si>
    <t>AMERICAN PHILOSOPHICAL QUARTERLY</t>
  </si>
  <si>
    <t>0003-049X</t>
  </si>
  <si>
    <t>2326-9243</t>
  </si>
  <si>
    <t>PROCEEDINGS OF THE AMERICAN PHILOSOPHICAL SOCIETY</t>
  </si>
  <si>
    <t>1537-5943</t>
  </si>
  <si>
    <t>0003-0651</t>
  </si>
  <si>
    <t>1941-2460</t>
  </si>
  <si>
    <t>JOURNAL OF THE AMERICAN PSYCHOANALYTIC ASSOCIATION</t>
  </si>
  <si>
    <t>1935-990X</t>
  </si>
  <si>
    <t>AMERICAN PSYCHOLOGIST</t>
  </si>
  <si>
    <t>0003-0678</t>
  </si>
  <si>
    <t>1080-6490</t>
  </si>
  <si>
    <t>AMERICAN QUARTERLY</t>
  </si>
  <si>
    <t>0003-0937</t>
  </si>
  <si>
    <t>2162-2892</t>
  </si>
  <si>
    <t>AMERICAN SCHOLAR</t>
  </si>
  <si>
    <t>0003-0996</t>
  </si>
  <si>
    <t>1545-2786</t>
  </si>
  <si>
    <t>AMERICAN SCIENTIST</t>
  </si>
  <si>
    <t>0003-1062</t>
  </si>
  <si>
    <t>2327-9788</t>
  </si>
  <si>
    <t>JOURNAL OF THE AMERICAN SOCIETY FOR HORTICULTURAL SCIENCE</t>
  </si>
  <si>
    <t>0003-1186</t>
  </si>
  <si>
    <t>1938-6958</t>
  </si>
  <si>
    <t>BULLETIN OF THE AMERICAN SOCIETY OF PAPYROLOGISTS</t>
  </si>
  <si>
    <t>1939-8271</t>
  </si>
  <si>
    <t>AMERICAN SOCIOLOGICAL REVIEW</t>
  </si>
  <si>
    <t>0003-1283</t>
  </si>
  <si>
    <t>1527-2133</t>
  </si>
  <si>
    <t>AMERICAN SPEECH</t>
  </si>
  <si>
    <t>0003-1305</t>
  </si>
  <si>
    <t>1537-2731</t>
  </si>
  <si>
    <t>AMERICAN STATISTICIAN</t>
  </si>
  <si>
    <t>0003-1348</t>
  </si>
  <si>
    <t>1555-9823</t>
  </si>
  <si>
    <t>AMERICAN SURGEON</t>
  </si>
  <si>
    <t>0003-1488</t>
  </si>
  <si>
    <t>1943-569X</t>
  </si>
  <si>
    <t>JAVMA-JOURNAL OF THE AMERICAN VETERINARY MEDICAL ASSOCIATION</t>
  </si>
  <si>
    <t>0003-1615</t>
  </si>
  <si>
    <t>1533-6247</t>
  </si>
  <si>
    <t>AMERICAS</t>
  </si>
  <si>
    <t>0003-2409</t>
  </si>
  <si>
    <t>1365-2044</t>
  </si>
  <si>
    <t>ANAESTHESIA</t>
  </si>
  <si>
    <t>0003-2417</t>
  </si>
  <si>
    <t>1432-055X</t>
  </si>
  <si>
    <t>ANAESTHESIST</t>
  </si>
  <si>
    <t>0003-2638</t>
  </si>
  <si>
    <t>1467-8284</t>
  </si>
  <si>
    <t>ANALYSIS</t>
  </si>
  <si>
    <t>0003-2654</t>
  </si>
  <si>
    <t>1364-5528</t>
  </si>
  <si>
    <t>ANALYST</t>
  </si>
  <si>
    <t>1873-4324</t>
  </si>
  <si>
    <t>0003-2697</t>
  </si>
  <si>
    <t>1096-0309</t>
  </si>
  <si>
    <t>ANALYTICAL BIOCHEMISTRY</t>
  </si>
  <si>
    <t>1520-6882</t>
  </si>
  <si>
    <t>0003-2719</t>
  </si>
  <si>
    <t>1532-236X</t>
  </si>
  <si>
    <t>ANALYTICAL LETTERS</t>
  </si>
  <si>
    <t>0003-2778</t>
  </si>
  <si>
    <t>Journal of the Anatomical Society of India</t>
  </si>
  <si>
    <t>0003-2999</t>
  </si>
  <si>
    <t>ANESTHESIA AND ANALGESIA</t>
  </si>
  <si>
    <t>1528-1175</t>
  </si>
  <si>
    <t>0003-3197</t>
  </si>
  <si>
    <t>1940-1574</t>
  </si>
  <si>
    <t>ANGIOLOGY</t>
  </si>
  <si>
    <t>0003-3219</t>
  </si>
  <si>
    <t>1945-7103</t>
  </si>
  <si>
    <t>ANGLE ORTHODONTIST</t>
  </si>
  <si>
    <t>1095-8282</t>
  </si>
  <si>
    <t>ANIMAL BEHAVIOUR</t>
  </si>
  <si>
    <t>0003-3790</t>
  </si>
  <si>
    <t>1464-505X</t>
  </si>
  <si>
    <t>ANNALS OF SCIENCE</t>
  </si>
  <si>
    <t>0003-3804</t>
  </si>
  <si>
    <t>1521-3889</t>
  </si>
  <si>
    <t>ANNALEN DER PHYSIK</t>
  </si>
  <si>
    <t>0003-3847</t>
  </si>
  <si>
    <t>1797-2442</t>
  </si>
  <si>
    <t>ANNALES BOTANICI FENNICI</t>
  </si>
  <si>
    <t>0003-3898</t>
  </si>
  <si>
    <t>1950-6112</t>
  </si>
  <si>
    <t>ANNALES DE BIOLOGIE CLINIQUE</t>
  </si>
  <si>
    <t>0003-4088</t>
  </si>
  <si>
    <t>2100-000X</t>
  </si>
  <si>
    <t>ANNALES DE LIMNOLOGIE-INTERNATIONAL JOURNAL OF LIMNOLOGY</t>
  </si>
  <si>
    <t>0003-4266</t>
  </si>
  <si>
    <t>2213-3941</t>
  </si>
  <si>
    <t>ANNALES D ENDOCRINOLOGIE</t>
  </si>
  <si>
    <t>0003-4347</t>
  </si>
  <si>
    <t>1958-9395</t>
  </si>
  <si>
    <t>Annals of Telecommunications-Annales des Telecommunications</t>
  </si>
  <si>
    <t>0003-4436</t>
  </si>
  <si>
    <t>1952-403X</t>
  </si>
  <si>
    <t>ANNALES HISTORIQUES DE LA REVOLUTION FRANCAISE</t>
  </si>
  <si>
    <t>0003-4487</t>
  </si>
  <si>
    <t>1769-6631</t>
  </si>
  <si>
    <t>ANNALES MEDICO-PSYCHOLOGIQUES</t>
  </si>
  <si>
    <t>0003-4541</t>
  </si>
  <si>
    <t>1734-1833</t>
  </si>
  <si>
    <t>ANNALES ZOOLOGICI</t>
  </si>
  <si>
    <t>0003-455X</t>
  </si>
  <si>
    <t>1797-2450</t>
  </si>
  <si>
    <t>ANNALES ZOOLOGICI FENNICI</t>
  </si>
  <si>
    <t>0003-469X</t>
  </si>
  <si>
    <t>2239-253X</t>
  </si>
  <si>
    <t>Annali Italiani di Chirurgia</t>
  </si>
  <si>
    <t>1744-7348</t>
  </si>
  <si>
    <t>0003-4800</t>
  </si>
  <si>
    <t>1469-1809</t>
  </si>
  <si>
    <t>ANNALS OF HUMAN GENETICS</t>
  </si>
  <si>
    <t>1539-3704</t>
  </si>
  <si>
    <t>1939-8980</t>
  </si>
  <si>
    <t>0003-4878</t>
  </si>
  <si>
    <t>1475-3162</t>
  </si>
  <si>
    <t>ANNALS OF OCCUPATIONAL HYGIENE</t>
  </si>
  <si>
    <t>0003-4894</t>
  </si>
  <si>
    <t>1943-572X</t>
  </si>
  <si>
    <t>ANNALS OF OTOLOGY RHINOLOGY AND LARYNGOLOGY</t>
  </si>
  <si>
    <t>0003-4916</t>
  </si>
  <si>
    <t>1096-035X</t>
  </si>
  <si>
    <t>ANNALS OF PHYSICS</t>
  </si>
  <si>
    <t>1528-1140</t>
  </si>
  <si>
    <t>1468-2060</t>
  </si>
  <si>
    <t>ANNALS OF THE RHEUMATIC DISEASES</t>
  </si>
  <si>
    <t>0003-4975</t>
  </si>
  <si>
    <t>1552-6259</t>
  </si>
  <si>
    <t>ANNALS OF THORACIC SURGERY</t>
  </si>
  <si>
    <t>0003-5033</t>
  </si>
  <si>
    <t>1955-2580</t>
  </si>
  <si>
    <t>ANNEE PSYCHOLOGIQUE</t>
  </si>
  <si>
    <t>0003-5491</t>
  </si>
  <si>
    <t>1534-1518</t>
  </si>
  <si>
    <t>ANTHROPOLOGICAL QUARTERLY</t>
  </si>
  <si>
    <t>0003-5521</t>
  </si>
  <si>
    <t>1873-5827</t>
  </si>
  <si>
    <t>ANTHROPOLOGIE</t>
  </si>
  <si>
    <t>0003-5548</t>
  </si>
  <si>
    <t>ANTHROPOLOGISCHER ANZEIGER</t>
  </si>
  <si>
    <t>0003-5599</t>
  </si>
  <si>
    <t>1758-4221</t>
  </si>
  <si>
    <t>ANTI-CORROSION METHODS AND MATERIALS</t>
  </si>
  <si>
    <t>0003-5661</t>
  </si>
  <si>
    <t>ANTIGONISH REVIEW</t>
  </si>
  <si>
    <t>0003-5696</t>
  </si>
  <si>
    <t>1613-0421</t>
  </si>
  <si>
    <t>ANTIKE UND ABENDLAND</t>
  </si>
  <si>
    <t>0003-5769</t>
  </si>
  <si>
    <t>2326-9707</t>
  </si>
  <si>
    <t>ANTIOCH REVIEW</t>
  </si>
  <si>
    <t>0003-598X</t>
  </si>
  <si>
    <t>1745-1744</t>
  </si>
  <si>
    <t>ANTIQUITY</t>
  </si>
  <si>
    <t>0003-6056</t>
  </si>
  <si>
    <t>2326-9774</t>
  </si>
  <si>
    <t>ANTITRUST LAW JOURNAL</t>
  </si>
  <si>
    <t>0003-6072</t>
  </si>
  <si>
    <t>1572-9699</t>
  </si>
  <si>
    <t>ANTONIE VAN LEEUWENHOEK INTERNATIONAL JOURNAL OF GENERAL AND MOLECULAR MICROBIOLOGY</t>
  </si>
  <si>
    <t>0003-6420</t>
  </si>
  <si>
    <t>APERTURE</t>
  </si>
  <si>
    <t>0003-6536</t>
  </si>
  <si>
    <t>APOLLO-The International Art Magazine</t>
  </si>
  <si>
    <t>0003-6811</t>
  </si>
  <si>
    <t>1563-504X</t>
  </si>
  <si>
    <t>APPLICABLE ANALYSIS</t>
  </si>
  <si>
    <t>0003-682X</t>
  </si>
  <si>
    <t>1872-910X</t>
  </si>
  <si>
    <t>APPLIED ACOUSTICS</t>
  </si>
  <si>
    <t>0003-6838</t>
  </si>
  <si>
    <t>1573-8183</t>
  </si>
  <si>
    <t>APPLIED BIOCHEMISTRY AND MICROBIOLOGY</t>
  </si>
  <si>
    <t>0003-6846</t>
  </si>
  <si>
    <t>1466-4283</t>
  </si>
  <si>
    <t>APPLIED ECONOMICS</t>
  </si>
  <si>
    <t>0003-6862</t>
  </si>
  <si>
    <t>1347-605X</t>
  </si>
  <si>
    <t>APPLIED ENTOMOLOGY AND ZOOLOGY</t>
  </si>
  <si>
    <t>1872-9126</t>
  </si>
  <si>
    <t>0003-6951</t>
  </si>
  <si>
    <t>1077-3118</t>
  </si>
  <si>
    <t>APPLIED PHYSICS LETTERS</t>
  </si>
  <si>
    <t>0003-7028</t>
  </si>
  <si>
    <t>1943-3530</t>
  </si>
  <si>
    <t>APPLIED SPECTROSCOPY</t>
  </si>
  <si>
    <t>0003-7214</t>
  </si>
  <si>
    <t>1365-2087</t>
  </si>
  <si>
    <t>JOURNAL OF WATER SUPPLY RESEARCH AND TECHNOLOGY-AQUA</t>
  </si>
  <si>
    <t>0003-7982</t>
  </si>
  <si>
    <t>1613-0642</t>
  </si>
  <si>
    <t>ARCADIA</t>
  </si>
  <si>
    <t>0003-8113</t>
  </si>
  <si>
    <t>1943-5746</t>
  </si>
  <si>
    <t>ARCHAEOLOGY</t>
  </si>
  <si>
    <t>0003-8121</t>
  </si>
  <si>
    <t>1834-4453</t>
  </si>
  <si>
    <t>ARCHAEOLOGY IN OCEANIA</t>
  </si>
  <si>
    <t>0003-813X</t>
  </si>
  <si>
    <t>1475-4754</t>
  </si>
  <si>
    <t>ARCHAEOMETRY</t>
  </si>
  <si>
    <t>0003-8504</t>
  </si>
  <si>
    <t>1554-2769</t>
  </si>
  <si>
    <t>ARCHITECTURAL DESIGN</t>
  </si>
  <si>
    <t>0003-858X</t>
  </si>
  <si>
    <t>ARCHITECTURAL RECORD</t>
  </si>
  <si>
    <t>0003-861X</t>
  </si>
  <si>
    <t>ARCHITECTURAL REVIEW</t>
  </si>
  <si>
    <t>0003-8628</t>
  </si>
  <si>
    <t>1758-9622</t>
  </si>
  <si>
    <t>Architectural Science Review</t>
  </si>
  <si>
    <t>0003-889X</t>
  </si>
  <si>
    <t>1420-8938</t>
  </si>
  <si>
    <t>ARCHIV DER MATHEMATIK</t>
  </si>
  <si>
    <t>0003-8970</t>
  </si>
  <si>
    <t>ARCHIV FUR DAS STUDIUM DER NEUEREN SPRACHEN UND LITERATUREN</t>
  </si>
  <si>
    <t>0003-9101</t>
  </si>
  <si>
    <t>1613-0650</t>
  </si>
  <si>
    <t>ARCHIV FUR GESCHICHTE DER PHILOSOPHIE</t>
  </si>
  <si>
    <t>0003-925X</t>
  </si>
  <si>
    <t>Journal of Food Safety and Food Quality-Archiv fur Lebensmittelhygiene</t>
  </si>
  <si>
    <t>0003-9292</t>
  </si>
  <si>
    <t>ARCHIV FUR MUSIKWISSENSCHAFT</t>
  </si>
  <si>
    <t>0003-9381</t>
  </si>
  <si>
    <t>2198-0489</t>
  </si>
  <si>
    <t>ARCHIV FUR REFORMATIONSGESCHICHTE-ARCHIVE FOR REFORMATION HISTORY</t>
  </si>
  <si>
    <t>0003-9438</t>
  </si>
  <si>
    <t>ARCHIV FUR TIERZUCHT-ARCHIVES OF ANIMAL BREEDING</t>
  </si>
  <si>
    <t>0003-9519</t>
  </si>
  <si>
    <t>1432-0657</t>
  </si>
  <si>
    <t>ARCHIVE FOR HISTORY OF EXACT SCIENCES</t>
  </si>
  <si>
    <t>0003-9527</t>
  </si>
  <si>
    <t>1432-0673</t>
  </si>
  <si>
    <t>ARCHIVE FOR RATIONAL MECHANICS AND ANALYSIS</t>
  </si>
  <si>
    <t>0003-9756</t>
  </si>
  <si>
    <t>1474-0583</t>
  </si>
  <si>
    <t>ARCHIVES EUROPEENNES DE SOCIOLOGIE</t>
  </si>
  <si>
    <t>0003-9829</t>
  </si>
  <si>
    <t>ARCHIVES ITALIENNES DE BIOLOGIE</t>
  </si>
  <si>
    <t>0003-9853</t>
  </si>
  <si>
    <t>2327-0667</t>
  </si>
  <si>
    <t>ARCHIVES OF AMERICAN ART JOURNAL</t>
  </si>
  <si>
    <t>0003-9861</t>
  </si>
  <si>
    <t>1096-0384</t>
  </si>
  <si>
    <t>ARCHIVES OF BIOCHEMISTRY AND BIOPHYSICS</t>
  </si>
  <si>
    <t>0003-9888</t>
  </si>
  <si>
    <t>1468-2044</t>
  </si>
  <si>
    <t>ARCHIVES OF DISEASE IN CHILDHOOD</t>
  </si>
  <si>
    <t>0003-9969</t>
  </si>
  <si>
    <t>1879-1506</t>
  </si>
  <si>
    <t>ARCHIVES OF ORAL BIOLOGY</t>
  </si>
  <si>
    <t>0003-9985</t>
  </si>
  <si>
    <t>1543-2165</t>
  </si>
  <si>
    <t>ARCHIVES OF PATHOLOGY &amp; LABORATORY MEDICINE</t>
  </si>
  <si>
    <t>1532-821X</t>
  </si>
  <si>
    <t>ARCHIVES OF PHYSICAL MEDICINE AND REHABILITATION</t>
  </si>
  <si>
    <t>1573-2800</t>
  </si>
  <si>
    <t>0004-0428</t>
  </si>
  <si>
    <t>1988-8511</t>
  </si>
  <si>
    <t>ARCHIVO ESPANOL DE ARTE</t>
  </si>
  <si>
    <t>0004-0614</t>
  </si>
  <si>
    <t>1576-8260</t>
  </si>
  <si>
    <t>ARCHIVOS ESPANOLES DE UROLOGIA</t>
  </si>
  <si>
    <t>0004-0622</t>
  </si>
  <si>
    <t>ARCHIVOS LATINOAMERICANOS DE NUTRICION</t>
  </si>
  <si>
    <t>0004-069X</t>
  </si>
  <si>
    <t>1661-4917</t>
  </si>
  <si>
    <t>ARCHIVUM IMMUNOLOGIAE ET THERAPIAE EXPERIMENTALIS</t>
  </si>
  <si>
    <t>0004-0843</t>
  </si>
  <si>
    <t>1923-1245</t>
  </si>
  <si>
    <t>ARCTIC</t>
  </si>
  <si>
    <t>0004-0894</t>
  </si>
  <si>
    <t>1475-4762</t>
  </si>
  <si>
    <t>AREA</t>
  </si>
  <si>
    <t>0004-0975</t>
  </si>
  <si>
    <t>1080-6504</t>
  </si>
  <si>
    <t>ARETHUSA</t>
  </si>
  <si>
    <t>0004-1254</t>
  </si>
  <si>
    <t>1848-6312</t>
  </si>
  <si>
    <t>Arhiv za Higijenu Rada i Toksikologiju-Archives of Industrial Hygiene and Toxicology</t>
  </si>
  <si>
    <t>0004-1327</t>
  </si>
  <si>
    <t>1920-1222</t>
  </si>
  <si>
    <t>ARIEL-A REVIEW OF INTERNATIONAL ENGLISH LITERATURE</t>
  </si>
  <si>
    <t>0004-1823</t>
  </si>
  <si>
    <t>2327-1213</t>
  </si>
  <si>
    <t>ARKANSAS HISTORICAL QUARTERLY</t>
  </si>
  <si>
    <t>0004-2080</t>
  </si>
  <si>
    <t>1871-2487</t>
  </si>
  <si>
    <t>ARKIV FOR MATEMATIK</t>
  </si>
  <si>
    <t>0004-2749</t>
  </si>
  <si>
    <t>1678-2925</t>
  </si>
  <si>
    <t>ARQUIVOS BRASILEIROS DE OFTALMOLOGIA</t>
  </si>
  <si>
    <t>0004-282X</t>
  </si>
  <si>
    <t>1678-4227</t>
  </si>
  <si>
    <t>ARQUIVOS DE NEURO-PSIQUIATRIA</t>
  </si>
  <si>
    <t>0004-3079</t>
  </si>
  <si>
    <t>1559-6478</t>
  </si>
  <si>
    <t>ART BULLETIN</t>
  </si>
  <si>
    <t>0004-3214</t>
  </si>
  <si>
    <t>ART IN AMERICA</t>
  </si>
  <si>
    <t>0004-3249</t>
  </si>
  <si>
    <t>2325-5307</t>
  </si>
  <si>
    <t>ART JOURNAL</t>
  </si>
  <si>
    <t>0004-3273</t>
  </si>
  <si>
    <t>2327-1221</t>
  </si>
  <si>
    <t>ARTNEWS</t>
  </si>
  <si>
    <t>0004-3648</t>
  </si>
  <si>
    <t>ARTIBUS ASIAE</t>
  </si>
  <si>
    <t>0004-3702</t>
  </si>
  <si>
    <t>1872-7921</t>
  </si>
  <si>
    <t>ARTIFICIAL INTELLIGENCE</t>
  </si>
  <si>
    <t>0004-4083</t>
  </si>
  <si>
    <t>ARTS OF ASIA</t>
  </si>
  <si>
    <t>0004-4687</t>
  </si>
  <si>
    <t>1533-838X</t>
  </si>
  <si>
    <t>ASIAN SURVEY</t>
  </si>
  <si>
    <t>0004-5411</t>
  </si>
  <si>
    <t>1557-735X</t>
  </si>
  <si>
    <t>JOURNAL OF THE ACM</t>
  </si>
  <si>
    <t>0004-5632</t>
  </si>
  <si>
    <t>1758-1001</t>
  </si>
  <si>
    <t>ANNALS OF CLINICAL BIOCHEMISTRY</t>
  </si>
  <si>
    <t>0004-6256</t>
  </si>
  <si>
    <t>1538-3881</t>
  </si>
  <si>
    <t>ASTRONOMICAL JOURNAL</t>
  </si>
  <si>
    <t>0004-6264</t>
  </si>
  <si>
    <t>2053-051X</t>
  </si>
  <si>
    <t>PUBLICATIONS OF THE ASTRONOMICAL SOCIETY OF JAPAN</t>
  </si>
  <si>
    <t>0004-6280</t>
  </si>
  <si>
    <t>1538-3873</t>
  </si>
  <si>
    <t>PUBLICATIONS OF THE ASTRONOMICAL SOCIETY OF THE PACIFIC</t>
  </si>
  <si>
    <t>0004-6337</t>
  </si>
  <si>
    <t>1521-3994</t>
  </si>
  <si>
    <t>ASTRONOMISCHE NACHRICHTEN</t>
  </si>
  <si>
    <t>0004-637X</t>
  </si>
  <si>
    <t>1538-4357</t>
  </si>
  <si>
    <t>ASTROPHYSICAL JOURNAL</t>
  </si>
  <si>
    <t>0004-640X</t>
  </si>
  <si>
    <t>1572-946X</t>
  </si>
  <si>
    <t>ASTROPHYSICS AND SPACE SCIENCE</t>
  </si>
  <si>
    <t>0004-6493</t>
  </si>
  <si>
    <t>2239-6306</t>
  </si>
  <si>
    <t>Atene e Roma-Nuova Serie Seconda</t>
  </si>
  <si>
    <t>0004-6574</t>
  </si>
  <si>
    <t>ATHENAEUM-STUDI PERIODICI DI LETTERATURA E STORIA DELL ANTICHITA</t>
  </si>
  <si>
    <t>1938-4254</t>
  </si>
  <si>
    <t>0004-8380</t>
  </si>
  <si>
    <t>1440-0960</t>
  </si>
  <si>
    <t>AUSTRALASIAN JOURNAL OF DERMATOLOGY</t>
  </si>
  <si>
    <t>0004-8402</t>
  </si>
  <si>
    <t>1471-6828</t>
  </si>
  <si>
    <t>AUSTRALASIAN JOURNAL OF PHILOSOPHY</t>
  </si>
  <si>
    <t>0004-8623</t>
  </si>
  <si>
    <t>1839-471X</t>
  </si>
  <si>
    <t>Australian Academic &amp; Research Libraries</t>
  </si>
  <si>
    <t>0004-8658</t>
  </si>
  <si>
    <t>1837-9273</t>
  </si>
  <si>
    <t>AUSTRALIAN AND NEW ZEALAND JOURNAL OF CRIMINOLOGY</t>
  </si>
  <si>
    <t>0004-8666</t>
  </si>
  <si>
    <t>1479-828X</t>
  </si>
  <si>
    <t>AUSTRALIAN &amp; NEW ZEALAND JOURNAL OF OBSTETRICS &amp; GYNAECOLOGY</t>
  </si>
  <si>
    <t>0004-8674</t>
  </si>
  <si>
    <t>1440-1614</t>
  </si>
  <si>
    <t>AUSTRALIAN AND NEW ZEALAND JOURNAL OF PSYCHIATRY</t>
  </si>
  <si>
    <t>0004-881X</t>
  </si>
  <si>
    <t>Journal of the Australian Ceramic Society</t>
  </si>
  <si>
    <t>0004-8992</t>
  </si>
  <si>
    <t>1467-8446</t>
  </si>
  <si>
    <t>AUSTRALIAN ECONOMIC HISTORY REVIEW</t>
  </si>
  <si>
    <t>0004-900X</t>
  </si>
  <si>
    <t>1467-8454</t>
  </si>
  <si>
    <t>AUSTRALIAN ECONOMIC PAPERS</t>
  </si>
  <si>
    <t>0004-9018</t>
  </si>
  <si>
    <t>1467-8462</t>
  </si>
  <si>
    <t>Australian Economic Review</t>
  </si>
  <si>
    <t>0004-9158</t>
  </si>
  <si>
    <t>2325-6087</t>
  </si>
  <si>
    <t>AUSTRALIAN FORESTRY</t>
  </si>
  <si>
    <t>0004-9182</t>
  </si>
  <si>
    <t>1465-3311</t>
  </si>
  <si>
    <t>AUSTRALIAN GEOGRAPHER</t>
  </si>
  <si>
    <t>0004-9425</t>
  </si>
  <si>
    <t>1445-0038</t>
  </si>
  <si>
    <t>AUSTRALIAN JOURNAL OF CHEMISTRY</t>
  </si>
  <si>
    <t>0004-9441</t>
  </si>
  <si>
    <t>2050-5884</t>
  </si>
  <si>
    <t>AUSTRALIAN JOURNAL OF EDUCATION</t>
  </si>
  <si>
    <t>0004-9468</t>
  </si>
  <si>
    <t>2046-2913</t>
  </si>
  <si>
    <t>AUSTRALIAN JOURNAL OF FRENCH STUDIES</t>
  </si>
  <si>
    <t>0004-9522</t>
  </si>
  <si>
    <t>1467-8497</t>
  </si>
  <si>
    <t>AUSTRALIAN JOURNAL OF POLITICS AND HISTORY</t>
  </si>
  <si>
    <t>0004-9530</t>
  </si>
  <si>
    <t>1742-9536</t>
  </si>
  <si>
    <t>AUSTRALIAN JOURNAL OF PSYCHOLOGY</t>
  </si>
  <si>
    <t>0004-959X</t>
  </si>
  <si>
    <t>1446-5698</t>
  </si>
  <si>
    <t>AUSTRALIAN JOURNAL OF ZOOLOGY</t>
  </si>
  <si>
    <t>0004-9670</t>
  </si>
  <si>
    <t>2201-4276</t>
  </si>
  <si>
    <t>Australian Library Journal</t>
  </si>
  <si>
    <t>0004-9697</t>
  </si>
  <si>
    <t>1837-6479</t>
  </si>
  <si>
    <t>AUSTRALIAN LITERARY STUDIES</t>
  </si>
  <si>
    <t>0004-9727</t>
  </si>
  <si>
    <t>1755-1633</t>
  </si>
  <si>
    <t>BULLETIN OF THE AUSTRALIAN MATHEMATICAL SOCIETY</t>
  </si>
  <si>
    <t>0005-0067</t>
  </si>
  <si>
    <t>1742-9544</t>
  </si>
  <si>
    <t>AUSTRALIAN PSYCHOLOGIST</t>
  </si>
  <si>
    <t>0005-0423</t>
  </si>
  <si>
    <t>1751-0813</t>
  </si>
  <si>
    <t>AUSTRALIAN VETERINARY JOURNAL</t>
  </si>
  <si>
    <t>0005-0601</t>
  </si>
  <si>
    <t>AUT AUT</t>
  </si>
  <si>
    <t>1873-2836</t>
  </si>
  <si>
    <t>0005-1144</t>
  </si>
  <si>
    <t>1848-3380</t>
  </si>
  <si>
    <t>Automatika</t>
  </si>
  <si>
    <t>0005-1179</t>
  </si>
  <si>
    <t>1608-3032</t>
  </si>
  <si>
    <t>AUTOMATION AND REMOTE CONTROL</t>
  </si>
  <si>
    <t>0005-2086</t>
  </si>
  <si>
    <t>1938-4351</t>
  </si>
  <si>
    <t>AVIAN DISEASES</t>
  </si>
  <si>
    <t>0005-2728</t>
  </si>
  <si>
    <t>0006-3002</t>
  </si>
  <si>
    <t>BIOCHIMICA ET BIOPHYSICA ACTA-BIOENERGETICS</t>
  </si>
  <si>
    <t>0005-2736</t>
  </si>
  <si>
    <t>BIOCHIMICA ET BIOPHYSICA ACTA-BIOMEMBRANES</t>
  </si>
  <si>
    <t>0005-3600</t>
  </si>
  <si>
    <t>BACH</t>
  </si>
  <si>
    <t>0005-6650</t>
  </si>
  <si>
    <t>1436-4867</t>
  </si>
  <si>
    <t>Bauingenieur</t>
  </si>
  <si>
    <t>0005-7894</t>
  </si>
  <si>
    <t>1878-1888</t>
  </si>
  <si>
    <t>BEHAVIOR THERAPY</t>
  </si>
  <si>
    <t>0005-7916</t>
  </si>
  <si>
    <t>1873-7943</t>
  </si>
  <si>
    <t>JOURNAL OF BEHAVIOR THERAPY AND EXPERIMENTAL PSYCHIATRY</t>
  </si>
  <si>
    <t>0005-7959</t>
  </si>
  <si>
    <t>1568-539X</t>
  </si>
  <si>
    <t>BEHAVIOUR</t>
  </si>
  <si>
    <t>1873-622X</t>
  </si>
  <si>
    <t>BEHAVIOUR RESEARCH AND THERAPY</t>
  </si>
  <si>
    <t>0005-8076</t>
  </si>
  <si>
    <t>1865-9373</t>
  </si>
  <si>
    <t>BEITRAGE ZUR GESCHICHTE DER DEUTSCHEN SPRACHE UND LITERATUR</t>
  </si>
  <si>
    <t>0005-9366</t>
  </si>
  <si>
    <t>1439-0299</t>
  </si>
  <si>
    <t>BERLINER UND MUNCHENER TIERARZTLICHE WOCHENSCHRIFT</t>
  </si>
  <si>
    <t>0005-9900</t>
  </si>
  <si>
    <t>1437-1006</t>
  </si>
  <si>
    <t>Beton- und Stahlbetonbau</t>
  </si>
  <si>
    <t>0006-0887</t>
  </si>
  <si>
    <t>BIBLICA</t>
  </si>
  <si>
    <t>0006-128X</t>
  </si>
  <si>
    <t>PAPERS OF THE BIBLIOGRAPHICAL SOCIETY OF AMERICA</t>
  </si>
  <si>
    <t>0006-1999</t>
  </si>
  <si>
    <t>BIBLIOTHEQUE D HUMANISME ET RENAISSANCE</t>
  </si>
  <si>
    <t>0006-2014</t>
  </si>
  <si>
    <t>BIBLISCHE ZEITSCHRIFT</t>
  </si>
  <si>
    <t>0006-2294</t>
  </si>
  <si>
    <t>BIJDRAGEN TOT DE TAAL- LAND- EN VOLKENKUNDE</t>
  </si>
  <si>
    <t>0006-291X</t>
  </si>
  <si>
    <t>1090-2104</t>
  </si>
  <si>
    <t>BIOCHEMICAL AND BIOPHYSICAL RESEARCH COMMUNICATIONS</t>
  </si>
  <si>
    <t>0006-2928</t>
  </si>
  <si>
    <t>1573-4927</t>
  </si>
  <si>
    <t>BIOCHEMICAL GENETICS</t>
  </si>
  <si>
    <t>1873-2968</t>
  </si>
  <si>
    <t>BIOCHEMICAL PHARMACOLOGY</t>
  </si>
  <si>
    <t>0006-2960</t>
  </si>
  <si>
    <t>BIOCHEMISTRY</t>
  </si>
  <si>
    <t>0006-2979</t>
  </si>
  <si>
    <t>0320-9725</t>
  </si>
  <si>
    <t>BIOCHEMISTRY-MOSCOW</t>
  </si>
  <si>
    <t>0006-3088</t>
  </si>
  <si>
    <t>1336-9563</t>
  </si>
  <si>
    <t>BIOLOGIA</t>
  </si>
  <si>
    <t>0006-3134</t>
  </si>
  <si>
    <t>1573-8264</t>
  </si>
  <si>
    <t>BIOLOGIA PLANTARUM</t>
  </si>
  <si>
    <t>0006-3185</t>
  </si>
  <si>
    <t>1939-8697</t>
  </si>
  <si>
    <t>BIOLOGICAL BULLETIN</t>
  </si>
  <si>
    <t>0006-3207</t>
  </si>
  <si>
    <t>1873-2917</t>
  </si>
  <si>
    <t>BIOLOGICAL CONSERVATION</t>
  </si>
  <si>
    <t>1873-2402</t>
  </si>
  <si>
    <t>0006-324X</t>
  </si>
  <si>
    <t>1943-6327</t>
  </si>
  <si>
    <t>PROCEEDINGS OF THE BIOLOGICAL SOCIETY OF WASHINGTON</t>
  </si>
  <si>
    <t>0006-3363</t>
  </si>
  <si>
    <t>1529-7268</t>
  </si>
  <si>
    <t>BIOLOGY OF REPRODUCTION</t>
  </si>
  <si>
    <t>0006-341X</t>
  </si>
  <si>
    <t>1541-0420</t>
  </si>
  <si>
    <t>BIOMETRICS</t>
  </si>
  <si>
    <t>0006-3444</t>
  </si>
  <si>
    <t>1464-3510</t>
  </si>
  <si>
    <t>BIOMETRIKA</t>
  </si>
  <si>
    <t>0006-3495</t>
  </si>
  <si>
    <t>1542-0086</t>
  </si>
  <si>
    <t>BIOPHYSICAL JOURNAL</t>
  </si>
  <si>
    <t>0006-3525</t>
  </si>
  <si>
    <t>1097-0282</t>
  </si>
  <si>
    <t>BIOPOLYMERS</t>
  </si>
  <si>
    <t>0006-355X</t>
  </si>
  <si>
    <t>1878-5034</t>
  </si>
  <si>
    <t>BIORHEOLOGY</t>
  </si>
  <si>
    <t>0006-3568</t>
  </si>
  <si>
    <t>1525-3244</t>
  </si>
  <si>
    <t>BIOSCIENCE</t>
  </si>
  <si>
    <t>0006-3592</t>
  </si>
  <si>
    <t>1097-0290</t>
  </si>
  <si>
    <t>BIOTECHNOLOGY AND BIOENGINEERING</t>
  </si>
  <si>
    <t>0006-3606</t>
  </si>
  <si>
    <t>1744-7429</t>
  </si>
  <si>
    <t>BIOTROPICA</t>
  </si>
  <si>
    <t>0006-3657</t>
  </si>
  <si>
    <t>1944-6705</t>
  </si>
  <si>
    <t>BIRD STUDY</t>
  </si>
  <si>
    <t>0006-3835</t>
  </si>
  <si>
    <t>1572-9125</t>
  </si>
  <si>
    <t>BIT NUMERICAL MATHEMATICS</t>
  </si>
  <si>
    <t>1528-0020</t>
  </si>
  <si>
    <t>0006-5196</t>
  </si>
  <si>
    <t>0373-4293</t>
  </si>
  <si>
    <t>BLUMEA</t>
  </si>
  <si>
    <t>0006-579X</t>
  </si>
  <si>
    <t>1777-5760</t>
  </si>
  <si>
    <t>BOIS ET FORETS DES TROPIQUES</t>
  </si>
  <si>
    <t>0006-6729</t>
  </si>
  <si>
    <t>2239-5695</t>
  </si>
  <si>
    <t>Bollettino di Geofisica Teorica ed Applicata</t>
  </si>
  <si>
    <t>0006-7237</t>
  </si>
  <si>
    <t>BOOK COLLECTOR</t>
  </si>
  <si>
    <t>0006-8047</t>
  </si>
  <si>
    <t>BOSTON UNIVERSITY LAW REVIEW</t>
  </si>
  <si>
    <t>0006-8055</t>
  </si>
  <si>
    <t>1437-4323</t>
  </si>
  <si>
    <t>BOTANICA MARINA</t>
  </si>
  <si>
    <t>0006-8101</t>
  </si>
  <si>
    <t>1874-9372</t>
  </si>
  <si>
    <t>BOTANICAL REVIEW</t>
  </si>
  <si>
    <t>0006-8241</t>
  </si>
  <si>
    <t>2311-9284</t>
  </si>
  <si>
    <t>BOTHALIA</t>
  </si>
  <si>
    <t>0006-8314</t>
  </si>
  <si>
    <t>1573-1472</t>
  </si>
  <si>
    <t>BOUNDARY-LAYER METEOROLOGY</t>
  </si>
  <si>
    <t>1460-2156</t>
  </si>
  <si>
    <t>0006-8977</t>
  </si>
  <si>
    <t>1421-9743</t>
  </si>
  <si>
    <t>BRAIN BEHAVIOR AND EVOLUTION</t>
  </si>
  <si>
    <t>0006-8993</t>
  </si>
  <si>
    <t>1872-6240</t>
  </si>
  <si>
    <t>BRAIN RESEARCH</t>
  </si>
  <si>
    <t>0006-9248</t>
  </si>
  <si>
    <t>1336-0345</t>
  </si>
  <si>
    <t>Bratislava Medical Journal-Bratislavske Lekarske Listy</t>
  </si>
  <si>
    <t>0007-0106</t>
  </si>
  <si>
    <t>BYU Studies Quarterly</t>
  </si>
  <si>
    <t>0007-0610</t>
  </si>
  <si>
    <t>1476-5373</t>
  </si>
  <si>
    <t>BRITISH DENTAL JOURNAL</t>
  </si>
  <si>
    <t>0007-070X</t>
  </si>
  <si>
    <t>1758-4108</t>
  </si>
  <si>
    <t>British Food Journal</t>
  </si>
  <si>
    <t>0007-0874</t>
  </si>
  <si>
    <t>1474-001X</t>
  </si>
  <si>
    <t>BRITISH JOURNAL FOR THE HISTORY OF SCIENCE</t>
  </si>
  <si>
    <t>1464-3537</t>
  </si>
  <si>
    <t>0007-0904</t>
  </si>
  <si>
    <t>1468-2842</t>
  </si>
  <si>
    <t>BRITISH JOURNAL OF AESTHETICS</t>
  </si>
  <si>
    <t>1471-6771</t>
  </si>
  <si>
    <t>0007-0920</t>
  </si>
  <si>
    <t>1532-1827</t>
  </si>
  <si>
    <t>BRITISH JOURNAL OF CANCER</t>
  </si>
  <si>
    <t>0007-0955</t>
  </si>
  <si>
    <t>1464-3529</t>
  </si>
  <si>
    <t>BRITISH JOURNAL OF CRIMINOLOGY</t>
  </si>
  <si>
    <t>1365-2133</t>
  </si>
  <si>
    <t>0007-0998</t>
  </si>
  <si>
    <t>2044-8279</t>
  </si>
  <si>
    <t>BRITISH JOURNAL OF EDUCATIONAL PSYCHOLOGY</t>
  </si>
  <si>
    <t>0007-1005</t>
  </si>
  <si>
    <t>1467-8527</t>
  </si>
  <si>
    <t>BRITISH JOURNAL OF EDUCATIONAL STUDIES</t>
  </si>
  <si>
    <t>0007-1013</t>
  </si>
  <si>
    <t>1467-8535</t>
  </si>
  <si>
    <t>BRITISH JOURNAL OF EDUCATIONAL TECHNOLOGY</t>
  </si>
  <si>
    <t>0007-1048</t>
  </si>
  <si>
    <t>1365-2141</t>
  </si>
  <si>
    <t>BRITISH JOURNAL OF HAEMATOLOGY</t>
  </si>
  <si>
    <t>0007-1080</t>
  </si>
  <si>
    <t>1467-8543</t>
  </si>
  <si>
    <t>BRITISH JOURNAL OF INDUSTRIAL RELATIONS</t>
  </si>
  <si>
    <t>2044-8317</t>
  </si>
  <si>
    <t>0007-1145</t>
  </si>
  <si>
    <t>1475-2662</t>
  </si>
  <si>
    <t>BRITISH JOURNAL OF NUTRITION</t>
  </si>
  <si>
    <t>0007-1161</t>
  </si>
  <si>
    <t>1468-2079</t>
  </si>
  <si>
    <t>BRITISH JOURNAL OF OPHTHALMOLOGY</t>
  </si>
  <si>
    <t>1476-5381</t>
  </si>
  <si>
    <t>BRITISH JOURNAL OF PHARMACOLOGY</t>
  </si>
  <si>
    <t>1469-2112</t>
  </si>
  <si>
    <t>1472-1465</t>
  </si>
  <si>
    <t>BRITISH JOURNAL OF PSYCHIATRY</t>
  </si>
  <si>
    <t>0007-1269</t>
  </si>
  <si>
    <t>2044-8295</t>
  </si>
  <si>
    <t>BRITISH JOURNAL OF PSYCHOLOGY</t>
  </si>
  <si>
    <t>0007-1285</t>
  </si>
  <si>
    <t>1748-880X</t>
  </si>
  <si>
    <t>BRITISH JOURNAL OF RADIOLOGY</t>
  </si>
  <si>
    <t>0007-1315</t>
  </si>
  <si>
    <t>1468-4446</t>
  </si>
  <si>
    <t>BRITISH JOURNAL OF SOCIOLOGY</t>
  </si>
  <si>
    <t>1365-2168</t>
  </si>
  <si>
    <t>0007-1420</t>
  </si>
  <si>
    <t>1471-8391</t>
  </si>
  <si>
    <t>BRITISH MEDICAL BULLETIN</t>
  </si>
  <si>
    <t>0007-1668</t>
  </si>
  <si>
    <t>1466-1799</t>
  </si>
  <si>
    <t>BRITISH POULTRY SCIENCE</t>
  </si>
  <si>
    <t>0007-1773</t>
  </si>
  <si>
    <t>2332-0486</t>
  </si>
  <si>
    <t>JOURNAL OF THE BRITISH SOCIETY FOR PHENOMENOLOGY</t>
  </si>
  <si>
    <t>0007-196X</t>
  </si>
  <si>
    <t>1938-436X</t>
  </si>
  <si>
    <t>BRITTONIA</t>
  </si>
  <si>
    <t>0007-215X</t>
  </si>
  <si>
    <t>1845-5859</t>
  </si>
  <si>
    <t>Brodogradnja</t>
  </si>
  <si>
    <t>0007-2303</t>
  </si>
  <si>
    <t>1533-4465</t>
  </si>
  <si>
    <t>BROOKINGS PAPERS ON ECONOMIC ACTIVITY</t>
  </si>
  <si>
    <t>0007-2745</t>
  </si>
  <si>
    <t>1938-4378</t>
  </si>
  <si>
    <t>BRYOLOGIST</t>
  </si>
  <si>
    <t>0007-4217</t>
  </si>
  <si>
    <t>2241-0104</t>
  </si>
  <si>
    <t>BULLETIN DE CORRESPONDANCE HELLENIQUE</t>
  </si>
  <si>
    <t>0007-4497</t>
  </si>
  <si>
    <t>1952-4773</t>
  </si>
  <si>
    <t>BULLETIN DES SCIENCES MATHEMATIQUES</t>
  </si>
  <si>
    <t>0007-4551</t>
  </si>
  <si>
    <t>1769-6917</t>
  </si>
  <si>
    <t>BULLETIN DU CANCER</t>
  </si>
  <si>
    <t>0007-4640</t>
  </si>
  <si>
    <t>BULLETIN HISPANIQUE</t>
  </si>
  <si>
    <t>0007-473X</t>
  </si>
  <si>
    <t>BULLETIN MONUMENTAL</t>
  </si>
  <si>
    <t>0007-4853</t>
  </si>
  <si>
    <t>1475-2670</t>
  </si>
  <si>
    <t>BULLETIN OF ENTOMOLOGICAL RESEARCH</t>
  </si>
  <si>
    <t>0007-4861</t>
  </si>
  <si>
    <t>1432-0800</t>
  </si>
  <si>
    <t>BULLETIN OF ENVIRONMENTAL CONTAMINATION AND TOXICOLOGY</t>
  </si>
  <si>
    <t>0007-4888</t>
  </si>
  <si>
    <t>1573-8221</t>
  </si>
  <si>
    <t>BULLETIN OF EXPERIMENTAL BIOLOGY AND MEDICINE</t>
  </si>
  <si>
    <t>0007-4918</t>
  </si>
  <si>
    <t>1472-7234</t>
  </si>
  <si>
    <t>BULLETIN OF INDONESIAN ECONOMIC STUDIES</t>
  </si>
  <si>
    <t>0007-4977</t>
  </si>
  <si>
    <t>1553-6955</t>
  </si>
  <si>
    <t>BULLETIN OF MARINE SCIENCE</t>
  </si>
  <si>
    <t>0007-5027</t>
  </si>
  <si>
    <t>1943-7730</t>
  </si>
  <si>
    <t>LABORATORY MEDICINE</t>
  </si>
  <si>
    <t>0007-5108</t>
  </si>
  <si>
    <t>1944-0928</t>
  </si>
  <si>
    <t>BULLETIN OF THE COMEDIANTES</t>
  </si>
  <si>
    <t>0007-5140</t>
  </si>
  <si>
    <t>1086-3176</t>
  </si>
  <si>
    <t>BULLETIN OF THE HISTORY OF MEDICINE</t>
  </si>
  <si>
    <t>0007-5922</t>
  </si>
  <si>
    <t>MITTEILUNGEN KLOSTERNEUBURG</t>
  </si>
  <si>
    <t>0007-6287</t>
  </si>
  <si>
    <t>2044-9925</t>
  </si>
  <si>
    <t>BURLINGTON MAGAZINE</t>
  </si>
  <si>
    <t>0007-6503</t>
  </si>
  <si>
    <t>1552-4205</t>
  </si>
  <si>
    <t>Business &amp; Society</t>
  </si>
  <si>
    <t>0007-6791</t>
  </si>
  <si>
    <t>1743-7938</t>
  </si>
  <si>
    <t>BUSINESS HISTORY</t>
  </si>
  <si>
    <t>0007-6805</t>
  </si>
  <si>
    <t>2044-768X</t>
  </si>
  <si>
    <t>BUSINESS HISTORY REVIEW</t>
  </si>
  <si>
    <t>0007-6813</t>
  </si>
  <si>
    <t>1873-6068</t>
  </si>
  <si>
    <t>BUSINESS HORIZONS</t>
  </si>
  <si>
    <t>0007-6899</t>
  </si>
  <si>
    <t>2164-1838</t>
  </si>
  <si>
    <t>BUSINESS LAWYER</t>
  </si>
  <si>
    <t>0007-7704</t>
  </si>
  <si>
    <t>1868-9027</t>
  </si>
  <si>
    <t>BYZANTINISCHE ZEITSCHRIFT</t>
  </si>
  <si>
    <t>0007-7720</t>
  </si>
  <si>
    <t>1710-114X</t>
  </si>
  <si>
    <t>CANADIAN REVIEW OF AMERICAN STUDIES</t>
  </si>
  <si>
    <t>0007-8069</t>
  </si>
  <si>
    <t>2327-5898</t>
  </si>
  <si>
    <t>CEA CRITIC</t>
  </si>
  <si>
    <t>1726-0604</t>
  </si>
  <si>
    <t>0007-8549</t>
  </si>
  <si>
    <t>CLA JOURNAL-COLLEGE LANGUAGE ASSOCIATION</t>
  </si>
  <si>
    <t>1542-4863</t>
  </si>
  <si>
    <t>0007-9723</t>
  </si>
  <si>
    <t>2262-3094</t>
  </si>
  <si>
    <t>CAHIERS DE BIOLOGIE MARINE</t>
  </si>
  <si>
    <t>0007-9731</t>
  </si>
  <si>
    <t>2119-1026</t>
  </si>
  <si>
    <t>CAHIERS DE CIVILISATION MEDIEVALE</t>
  </si>
  <si>
    <t>0008-0624</t>
  </si>
  <si>
    <t>1126-5434</t>
  </si>
  <si>
    <t>CALCOLO</t>
  </si>
  <si>
    <t>0008-0845</t>
  </si>
  <si>
    <t>2160-8091</t>
  </si>
  <si>
    <t>CALIFORNIA AGRICULTURE</t>
  </si>
  <si>
    <t>0008-1078</t>
  </si>
  <si>
    <t>2331-0405</t>
  </si>
  <si>
    <t>CALIFORNIA FISH AND GAME</t>
  </si>
  <si>
    <t>1942-6542</t>
  </si>
  <si>
    <t>0008-1256</t>
  </si>
  <si>
    <t>2162-8564</t>
  </si>
  <si>
    <t>CALIFORNIA MANAGEMENT REVIEW</t>
  </si>
  <si>
    <t>0008-1973</t>
  </si>
  <si>
    <t>1469-2139</t>
  </si>
  <si>
    <t>Cambridge Law Journal</t>
  </si>
  <si>
    <t>0008-199X</t>
  </si>
  <si>
    <t>1471-6836</t>
  </si>
  <si>
    <t>CAMBRIDGE QUARTERLY</t>
  </si>
  <si>
    <t>0008-347X</t>
  </si>
  <si>
    <t>1918-3240</t>
  </si>
  <si>
    <t>CANADIAN ENTOMOLOGIST</t>
  </si>
  <si>
    <t>0008-350X</t>
  </si>
  <si>
    <t>1715-5258</t>
  </si>
  <si>
    <t>CANADIAN FAMILY PHYSICIAN</t>
  </si>
  <si>
    <t>0008-3658</t>
  </si>
  <si>
    <t>1541-0064</t>
  </si>
  <si>
    <t>CANADIAN GEOGRAPHER-GEOGRAPHE CANADIEN</t>
  </si>
  <si>
    <t>0008-3674</t>
  </si>
  <si>
    <t>1208-6010</t>
  </si>
  <si>
    <t>CANADIAN GEOTECHNICAL JOURNAL</t>
  </si>
  <si>
    <t>0008-3755</t>
  </si>
  <si>
    <t>1710-1093</t>
  </si>
  <si>
    <t>CANADIAN HISTORICAL REVIEW</t>
  </si>
  <si>
    <t>0008-3976</t>
  </si>
  <si>
    <t>1744-7976</t>
  </si>
  <si>
    <t>CANADIAN JOURNAL OF AGRICULTURAL ECONOMICS-REVUE CANADIENNE D AGROECONOMIE</t>
  </si>
  <si>
    <t>0008-3984</t>
  </si>
  <si>
    <t>1918-1825</t>
  </si>
  <si>
    <t>CANADIAN JOURNAL OF ANIMAL SCIENCE</t>
  </si>
  <si>
    <t>0008-400X</t>
  </si>
  <si>
    <t>1879-2669</t>
  </si>
  <si>
    <t>CANADIAN JOURNAL OF BEHAVIOURAL SCIENCE-REVUE CANADIENNE DES SCIENCES DU COMPORTEMENT</t>
  </si>
  <si>
    <t>0008-4034</t>
  </si>
  <si>
    <t>1939-019X</t>
  </si>
  <si>
    <t>CANADIAN JOURNAL OF CHEMICAL ENGINEERING</t>
  </si>
  <si>
    <t>0008-4042</t>
  </si>
  <si>
    <t>1480-3291</t>
  </si>
  <si>
    <t>CANADIAN JOURNAL OF CHEMISTRY</t>
  </si>
  <si>
    <t>0008-4077</t>
  </si>
  <si>
    <t>1480-3313</t>
  </si>
  <si>
    <t>CANADIAN JOURNAL OF EARTH SCIENCES</t>
  </si>
  <si>
    <t>0008-4085</t>
  </si>
  <si>
    <t>1540-5982</t>
  </si>
  <si>
    <t>CANADIAN JOURNAL OF ECONOMICS-REVUE CANADIENNE D ECONOMIQUE</t>
  </si>
  <si>
    <t>0008-4131</t>
  </si>
  <si>
    <t>1710-1115</t>
  </si>
  <si>
    <t>CANADIAN JOURNAL OF LINGUISTICS-REVUE CANADIENNE DE LINGUISTIQUE</t>
  </si>
  <si>
    <t>0008-414X</t>
  </si>
  <si>
    <t>1496-4279</t>
  </si>
  <si>
    <t>CANADIAN JOURNAL OF MATHEMATICS-JOURNAL CANADIEN DE MATHEMATIQUES</t>
  </si>
  <si>
    <t>0008-4166</t>
  </si>
  <si>
    <t>1480-3275</t>
  </si>
  <si>
    <t>CANADIAN JOURNAL OF MICROBIOLOGY</t>
  </si>
  <si>
    <t>0008-4174</t>
  </si>
  <si>
    <t>1911-9828</t>
  </si>
  <si>
    <t>Canadian Journal of Occupational Therapy-Revue Canadienne d Ergotherapie</t>
  </si>
  <si>
    <t>0008-4182</t>
  </si>
  <si>
    <t>1715-3360</t>
  </si>
  <si>
    <t>CANADIAN JOURNAL OF OPHTHALMOLOGY-JOURNAL CANADIEN D OPHTALMOLOGIE</t>
  </si>
  <si>
    <t>0008-4204</t>
  </si>
  <si>
    <t>1208-6045</t>
  </si>
  <si>
    <t>CANADIAN JOURNAL OF PHYSICS</t>
  </si>
  <si>
    <t>0008-4212</t>
  </si>
  <si>
    <t>1205-7541</t>
  </si>
  <si>
    <t>CANADIAN JOURNAL OF PHYSIOLOGY AND PHARMACOLOGY</t>
  </si>
  <si>
    <t>0008-4220</t>
  </si>
  <si>
    <t>1918-1833</t>
  </si>
  <si>
    <t>CANADIAN JOURNAL OF PLANT SCIENCE</t>
  </si>
  <si>
    <t>0008-4239</t>
  </si>
  <si>
    <t>1744-9324</t>
  </si>
  <si>
    <t>CANADIAN JOURNAL OF POLITICAL SCIENCE-REVUE CANADIENNE DE SCIENCE POLITIQUE</t>
  </si>
  <si>
    <t>0008-4263</t>
  </si>
  <si>
    <t>1920-7476</t>
  </si>
  <si>
    <t>CANADIAN JOURNAL OF PUBLIC HEALTH-REVUE CANADIENNE DE SANTE PUBLIQUE</t>
  </si>
  <si>
    <t>0008-4271</t>
  </si>
  <si>
    <t>1918-1841</t>
  </si>
  <si>
    <t>CANADIAN JOURNAL OF SOIL SCIENCE</t>
  </si>
  <si>
    <t>0008-428X</t>
  </si>
  <si>
    <t>1488-2310</t>
  </si>
  <si>
    <t>CANADIAN JOURNAL OF SURGERY</t>
  </si>
  <si>
    <t>0008-4298</t>
  </si>
  <si>
    <t>2042-0587</t>
  </si>
  <si>
    <t>STUDIES IN RELIGION-SCIENCES RELIGIEUSES</t>
  </si>
  <si>
    <t>0008-4301</t>
  </si>
  <si>
    <t>1480-3283</t>
  </si>
  <si>
    <t>CANADIAN JOURNAL OF ZOOLOGY</t>
  </si>
  <si>
    <t>0008-4360</t>
  </si>
  <si>
    <t>CANADIAN LITERATURE</t>
  </si>
  <si>
    <t>0008-4395</t>
  </si>
  <si>
    <t>1496-4287</t>
  </si>
  <si>
    <t>CANADIAN MATHEMATICAL BULLETIN-BULLETIN CANADIEN DE MATHEMATIQUES</t>
  </si>
  <si>
    <t>0008-4433</t>
  </si>
  <si>
    <t>1879-1395</t>
  </si>
  <si>
    <t>CANADIAN METALLURGICAL QUARTERLY</t>
  </si>
  <si>
    <t>0008-4476</t>
  </si>
  <si>
    <t>1499-1276</t>
  </si>
  <si>
    <t>CANADIAN MINERALOGIST</t>
  </si>
  <si>
    <t>0008-4506</t>
  </si>
  <si>
    <t>1710-1131</t>
  </si>
  <si>
    <t>CANADIAN MODERN LANGUAGE REVIEW-REVUE CANADIENNE DES LANGUES VIVANTES</t>
  </si>
  <si>
    <t>0008-4840</t>
  </si>
  <si>
    <t>1754-7121</t>
  </si>
  <si>
    <t>CANADIAN PUBLIC ADMINISTRATION-ADMINISTRATION PUBLIQUE DU CANADA</t>
  </si>
  <si>
    <t>0008-5286</t>
  </si>
  <si>
    <t>1928-9022</t>
  </si>
  <si>
    <t>CANADIAN VETERINARY JOURNAL-REVUE VETERINAIRE CANADIENNE</t>
  </si>
  <si>
    <t>0008-543X</t>
  </si>
  <si>
    <t>1097-0142</t>
  </si>
  <si>
    <t>CANCER</t>
  </si>
  <si>
    <t>1538-7445</t>
  </si>
  <si>
    <t>0008-6215</t>
  </si>
  <si>
    <t>1873-426X</t>
  </si>
  <si>
    <t>CARBOHYDRATE RESEARCH</t>
  </si>
  <si>
    <t>1873-3891</t>
  </si>
  <si>
    <t>0008-6312</t>
  </si>
  <si>
    <t>1421-9751</t>
  </si>
  <si>
    <t>CARDIOLOGY</t>
  </si>
  <si>
    <t>0008-6363</t>
  </si>
  <si>
    <t>1755-3245</t>
  </si>
  <si>
    <t>CARDIOVASCULAR RESEARCH</t>
  </si>
  <si>
    <t>0008-6452</t>
  </si>
  <si>
    <t>CARIBBEAN JOURNAL OF SCIENCE</t>
  </si>
  <si>
    <t>0008-6568</t>
  </si>
  <si>
    <t>1421-976X</t>
  </si>
  <si>
    <t>CARIES RESEARCH</t>
  </si>
  <si>
    <t>0008-7041</t>
  </si>
  <si>
    <t>1743-2774</t>
  </si>
  <si>
    <t>CARTOGRAPHIC JOURNAL</t>
  </si>
  <si>
    <t>0008-7114</t>
  </si>
  <si>
    <t>2165-5391</t>
  </si>
  <si>
    <t>CARYOLOGIA</t>
  </si>
  <si>
    <t>0008-7475</t>
  </si>
  <si>
    <t>1938-4386</t>
  </si>
  <si>
    <t>CASTANEA</t>
  </si>
  <si>
    <t>0008-7912</t>
  </si>
  <si>
    <t>2163-2529</t>
  </si>
  <si>
    <t>CATHOLIC BIBLICAL QUARTERLY</t>
  </si>
  <si>
    <t>0008-8080</t>
  </si>
  <si>
    <t>1534-0708</t>
  </si>
  <si>
    <t>CATHOLIC HISTORICAL REVIEW</t>
  </si>
  <si>
    <t>0008-8390</t>
  </si>
  <si>
    <t>CATHOLIC UNIVERSITY LAW REVIEW</t>
  </si>
  <si>
    <t>0008-8749</t>
  </si>
  <si>
    <t>1090-2163</t>
  </si>
  <si>
    <t>CELLULAR IMMUNOLOGY</t>
  </si>
  <si>
    <t>1873-3948</t>
  </si>
  <si>
    <t>0008-8994</t>
  </si>
  <si>
    <t>1600-0498</t>
  </si>
  <si>
    <t>CENTAURUS</t>
  </si>
  <si>
    <t>0008-9192</t>
  </si>
  <si>
    <t>CENTRAL ASIATIC JOURNAL</t>
  </si>
  <si>
    <t>0008-9389</t>
  </si>
  <si>
    <t>1569-1616</t>
  </si>
  <si>
    <t>CENTRAL EUROPEAN HISTORY</t>
  </si>
  <si>
    <t>0009-0352</t>
  </si>
  <si>
    <t>1943-3638</t>
  </si>
  <si>
    <t>CEREAL CHEMISTRY</t>
  </si>
  <si>
    <t>0009-0468</t>
  </si>
  <si>
    <t>CESKA LITERATURA</t>
  </si>
  <si>
    <t>0009-062X</t>
  </si>
  <si>
    <t>1804-6436</t>
  </si>
  <si>
    <t>CESKOSLOVENSKA PSYCHOLOGIE</t>
  </si>
  <si>
    <t>0009-1774</t>
  </si>
  <si>
    <t>1558-9587</t>
  </si>
  <si>
    <t>TRANSACTIONS OF THE CHARLES S PEIRCE SOCIETY</t>
  </si>
  <si>
    <t>0009-2002</t>
  </si>
  <si>
    <t>1528-4204</t>
  </si>
  <si>
    <t>CHAUCER REVIEW</t>
  </si>
  <si>
    <t>0009-2347</t>
  </si>
  <si>
    <t>1520-605X</t>
  </si>
  <si>
    <t>CHEMICAL &amp; ENGINEERING NEWS</t>
  </si>
  <si>
    <t>0009-2363</t>
  </si>
  <si>
    <t>CHEMICAL &amp; PHARMACEUTICAL BULLETIN</t>
  </si>
  <si>
    <t>0009-2460</t>
  </si>
  <si>
    <t>1945-368X</t>
  </si>
  <si>
    <t>CHEMICAL ENGINEERING</t>
  </si>
  <si>
    <t>0009-2509</t>
  </si>
  <si>
    <t>1873-4405</t>
  </si>
  <si>
    <t>CHEMICAL ENGINEERING SCIENCE</t>
  </si>
  <si>
    <t>0009-2541</t>
  </si>
  <si>
    <t>1878-5999</t>
  </si>
  <si>
    <t>CHEMICAL GEOLOGY</t>
  </si>
  <si>
    <t>0009-2614</t>
  </si>
  <si>
    <t>1873-4448</t>
  </si>
  <si>
    <t>CHEMICAL PHYSICS LETTERS</t>
  </si>
  <si>
    <t>1520-6890</t>
  </si>
  <si>
    <t>0009-2673</t>
  </si>
  <si>
    <t>1348-0634</t>
  </si>
  <si>
    <t>BULLETIN OF THE CHEMICAL SOCIETY OF JAPAN</t>
  </si>
  <si>
    <t>0009-2770</t>
  </si>
  <si>
    <t>1213-7103</t>
  </si>
  <si>
    <t>CHEMICKE LISTY</t>
  </si>
  <si>
    <t>0009-2797</t>
  </si>
  <si>
    <t>1872-7786</t>
  </si>
  <si>
    <t>CHEMICO-BIOLOGICAL INTERACTIONS</t>
  </si>
  <si>
    <t>0009-2819</t>
  </si>
  <si>
    <t>1611-5864</t>
  </si>
  <si>
    <t>CHEMIE DER ERDE-GEOCHEMISTRY</t>
  </si>
  <si>
    <t>0009-2851</t>
  </si>
  <si>
    <t>1521-3781</t>
  </si>
  <si>
    <t>CHEMIE IN UNSERER ZEIT</t>
  </si>
  <si>
    <t>0009-286X</t>
  </si>
  <si>
    <t>1522-2640</t>
  </si>
  <si>
    <t>CHEMIE INGENIEUR TECHNIK</t>
  </si>
  <si>
    <t>0009-3068</t>
  </si>
  <si>
    <t>2047-6329</t>
  </si>
  <si>
    <t>CHEMISTRY &amp; INDUSTRY</t>
  </si>
  <si>
    <t>0009-3084</t>
  </si>
  <si>
    <t>1873-2941</t>
  </si>
  <si>
    <t>CHEMISTRY AND PHYSICS OF LIPIDS</t>
  </si>
  <si>
    <t>0009-3092</t>
  </si>
  <si>
    <t>1573-8310</t>
  </si>
  <si>
    <t>CHEMISTRY AND TECHNOLOGY OF FUELS AND OILS</t>
  </si>
  <si>
    <t>0009-3122</t>
  </si>
  <si>
    <t>1573-8353</t>
  </si>
  <si>
    <t>Chemistry of Heterocyclic Compounds</t>
  </si>
  <si>
    <t>0009-3130</t>
  </si>
  <si>
    <t>1573-8388</t>
  </si>
  <si>
    <t>CHEMISTRY OF NATURAL COMPOUNDS</t>
  </si>
  <si>
    <t>0009-3157</t>
  </si>
  <si>
    <t>1421-9794</t>
  </si>
  <si>
    <t>CHEMOTHERAPY</t>
  </si>
  <si>
    <t>0009-3696</t>
  </si>
  <si>
    <t>2327-5804</t>
  </si>
  <si>
    <t>CHICAGO REVIEW</t>
  </si>
  <si>
    <t>1467-8624</t>
  </si>
  <si>
    <t>CHILD DEVELOPMENT</t>
  </si>
  <si>
    <t>0009-398X</t>
  </si>
  <si>
    <t>1573-3327</t>
  </si>
  <si>
    <t>CHILD PSYCHIATRY &amp; HUMAN DEVELOPMENT</t>
  </si>
  <si>
    <t>0009-4021</t>
  </si>
  <si>
    <t>CHILD WELFARE</t>
  </si>
  <si>
    <t>0009-4293</t>
  </si>
  <si>
    <t>CHIMIA</t>
  </si>
  <si>
    <t>0009-4536</t>
  </si>
  <si>
    <t>2192-6549</t>
  </si>
  <si>
    <t>JOURNAL OF THE CHINESE CHEMICAL SOCIETY</t>
  </si>
  <si>
    <t>0009-4633</t>
  </si>
  <si>
    <t>1558-0407</t>
  </si>
  <si>
    <t>CHINESE STUDIES IN HISTORY</t>
  </si>
  <si>
    <t>0009-4722</t>
  </si>
  <si>
    <t>1433-0385</t>
  </si>
  <si>
    <t>CHIRURG</t>
  </si>
  <si>
    <t>0009-5893</t>
  </si>
  <si>
    <t>1612-1112</t>
  </si>
  <si>
    <t>CHROMATOGRAPHIA</t>
  </si>
  <si>
    <t>0009-5915</t>
  </si>
  <si>
    <t>1432-0886</t>
  </si>
  <si>
    <t>CHROMOSOMA</t>
  </si>
  <si>
    <t>0009-6407</t>
  </si>
  <si>
    <t>1755-2613</t>
  </si>
  <si>
    <t>CHURCH HISTORY</t>
  </si>
  <si>
    <t>0009-6881</t>
  </si>
  <si>
    <t>1942-8391</t>
  </si>
  <si>
    <t>UNIVERSITY OF CINCINNATI LAW REVIEW</t>
  </si>
  <si>
    <t>0009-7004</t>
  </si>
  <si>
    <t>CINEASTE</t>
  </si>
  <si>
    <t>0009-7039</t>
  </si>
  <si>
    <t>CINEFORUM</t>
  </si>
  <si>
    <t>0009-7101</t>
  </si>
  <si>
    <t>1527-2087</t>
  </si>
  <si>
    <t>CINEMA JOURNAL</t>
  </si>
  <si>
    <t>1524-4539</t>
  </si>
  <si>
    <t>1524-4571</t>
  </si>
  <si>
    <t>0009-739X</t>
  </si>
  <si>
    <t>1578-147X</t>
  </si>
  <si>
    <t>CIRUGIA ESPANOLA</t>
  </si>
  <si>
    <t>0009-7411</t>
  </si>
  <si>
    <t>Cirugia y Cirujanos</t>
  </si>
  <si>
    <t>0009-7527</t>
  </si>
  <si>
    <t>CITHARA-ESSAYS IN THE JUDEO-CHRISTIAN TRADITION</t>
  </si>
  <si>
    <t>0009-8078</t>
  </si>
  <si>
    <t>1533-6271</t>
  </si>
  <si>
    <t>CIVIL WAR HISTORY</t>
  </si>
  <si>
    <t>0009-8337</t>
  </si>
  <si>
    <t>CLASSICAL BULLETIN</t>
  </si>
  <si>
    <t>0009-8353</t>
  </si>
  <si>
    <t>2327-5812</t>
  </si>
  <si>
    <t>CLASSICAL JOURNAL</t>
  </si>
  <si>
    <t>0009-837X</t>
  </si>
  <si>
    <t>1546-072X</t>
  </si>
  <si>
    <t>CLASSICAL PHILOLOGY</t>
  </si>
  <si>
    <t>0009-8388</t>
  </si>
  <si>
    <t>1471-6844</t>
  </si>
  <si>
    <t>CLASSICAL QUARTERLY</t>
  </si>
  <si>
    <t>0009-840X</t>
  </si>
  <si>
    <t>1464-3561</t>
  </si>
  <si>
    <t>CLASSICAL REVIEW</t>
  </si>
  <si>
    <t>0009-8418</t>
  </si>
  <si>
    <t>1558-9234</t>
  </si>
  <si>
    <t>CLASSICAL WORLD</t>
  </si>
  <si>
    <t>0009-8558</t>
  </si>
  <si>
    <t>1471-8030</t>
  </si>
  <si>
    <t>CLAY MINERALS</t>
  </si>
  <si>
    <t>0009-8604</t>
  </si>
  <si>
    <t>1552-8367</t>
  </si>
  <si>
    <t>CLAYS AND CLAY MINERALS</t>
  </si>
  <si>
    <t>0009-8981</t>
  </si>
  <si>
    <t>1873-3492</t>
  </si>
  <si>
    <t>CLINICA CHIMICA ACTA</t>
  </si>
  <si>
    <t>0009-9104</t>
  </si>
  <si>
    <t>1365-2249</t>
  </si>
  <si>
    <t>CLINICAL AND EXPERIMENTAL IMMUNOLOGY</t>
  </si>
  <si>
    <t>0009-9120</t>
  </si>
  <si>
    <t>1873-2933</t>
  </si>
  <si>
    <t>CLINICAL BIOCHEMISTRY</t>
  </si>
  <si>
    <t>1530-8561</t>
  </si>
  <si>
    <t>0009-9163</t>
  </si>
  <si>
    <t>1399-0004</t>
  </si>
  <si>
    <t>CLINICAL GENETICS</t>
  </si>
  <si>
    <t>0009-9201</t>
  </si>
  <si>
    <t>1532-5520</t>
  </si>
  <si>
    <t>CLINICAL OBSTETRICS AND GYNECOLOGY</t>
  </si>
  <si>
    <t>1528-1132</t>
  </si>
  <si>
    <t>CLINICAL ORTHOPAEDICS AND RELATED RESEARCH</t>
  </si>
  <si>
    <t>0009-9228</t>
  </si>
  <si>
    <t>1938-2707</t>
  </si>
  <si>
    <t>CLINICAL PEDIATRICS</t>
  </si>
  <si>
    <t>1532-6535</t>
  </si>
  <si>
    <t>CLINICAL PHARMACOLOGY &amp; THERAPEUTICS</t>
  </si>
  <si>
    <t>0009-9260</t>
  </si>
  <si>
    <t>1365-229X</t>
  </si>
  <si>
    <t>CLINICAL RADIOLOGY</t>
  </si>
  <si>
    <t>0010-0277</t>
  </si>
  <si>
    <t>1873-7838</t>
  </si>
  <si>
    <t>COGNITION</t>
  </si>
  <si>
    <t>1095-5623</t>
  </si>
  <si>
    <t>COGNITIVE PSYCHOLOGY</t>
  </si>
  <si>
    <t>0010-065X</t>
  </si>
  <si>
    <t>1938-4394</t>
  </si>
  <si>
    <t>COLEOPTERISTS BULLETIN</t>
  </si>
  <si>
    <t>0010-0757</t>
  </si>
  <si>
    <t>2038-4815</t>
  </si>
  <si>
    <t>Collectanea Mathematica</t>
  </si>
  <si>
    <t>0010-0870</t>
  </si>
  <si>
    <t>2150-6701</t>
  </si>
  <si>
    <t>COLLEGE &amp; RESEARCH LIBRARIES</t>
  </si>
  <si>
    <t>0010-096X</t>
  </si>
  <si>
    <t>1939-9006</t>
  </si>
  <si>
    <t>COLLEGE COMPOSITION AND COMMUNICATION</t>
  </si>
  <si>
    <t>0010-0994</t>
  </si>
  <si>
    <t>2161-8178</t>
  </si>
  <si>
    <t>COLLEGE ENGLISH</t>
  </si>
  <si>
    <t>0010-1338</t>
  </si>
  <si>
    <t>COLLOQUIA GERMANICA</t>
  </si>
  <si>
    <t>0010-1354</t>
  </si>
  <si>
    <t>1730-6302</t>
  </si>
  <si>
    <t>COLLOQUIUM MATHEMATICUM</t>
  </si>
  <si>
    <t>0010-1451</t>
  </si>
  <si>
    <t>COLOQUIO-LETRAS</t>
  </si>
  <si>
    <t>0010-1923</t>
  </si>
  <si>
    <t>COLUMBIA JOURNAL OF LAW AND SOCIAL PROBLEMS</t>
  </si>
  <si>
    <t>0010-1931</t>
  </si>
  <si>
    <t>2159-1814</t>
  </si>
  <si>
    <t>COLUMBIA JOURNAL OF TRANSNATIONAL LAW</t>
  </si>
  <si>
    <t>1945-2268</t>
  </si>
  <si>
    <t>1556-2921</t>
  </si>
  <si>
    <t>0010-2202</t>
  </si>
  <si>
    <t>1563-521X</t>
  </si>
  <si>
    <t>COMBUSTION SCIENCE AND TECHNOLOGY</t>
  </si>
  <si>
    <t>0010-2571</t>
  </si>
  <si>
    <t>1420-8946</t>
  </si>
  <si>
    <t>COMMENTARII MATHEMATICI HELVETICI</t>
  </si>
  <si>
    <t>1432-0916</t>
  </si>
  <si>
    <t>COMMUNICATIONS IN MATHEMATICAL PHYSICS</t>
  </si>
  <si>
    <t>0010-3624</t>
  </si>
  <si>
    <t>1532-2416</t>
  </si>
  <si>
    <t>COMMUNICATIONS IN SOIL SCIENCE AND PLANT ANALYSIS</t>
  </si>
  <si>
    <t>1097-0312</t>
  </si>
  <si>
    <t>0010-3713</t>
  </si>
  <si>
    <t>Communio Viatorum</t>
  </si>
  <si>
    <t>0010-3802</t>
  </si>
  <si>
    <t>1468-2656</t>
  </si>
  <si>
    <t>COMMUNITY DEVELOPMENT JOURNAL</t>
  </si>
  <si>
    <t>0010-3853</t>
  </si>
  <si>
    <t>1573-2789</t>
  </si>
  <si>
    <t>COMMUNITY MENTAL HEALTH JOURNAL</t>
  </si>
  <si>
    <t>0010-4078</t>
  </si>
  <si>
    <t>1936-1637</t>
  </si>
  <si>
    <t>COMPARATIVE DRAMA</t>
  </si>
  <si>
    <t>0010-4086</t>
  </si>
  <si>
    <t>1545-701X</t>
  </si>
  <si>
    <t>COMPARATIVE EDUCATION REVIEW</t>
  </si>
  <si>
    <t>0010-4124</t>
  </si>
  <si>
    <t>1945-8517</t>
  </si>
  <si>
    <t>COMPARATIVE LITERATURE</t>
  </si>
  <si>
    <t>0010-4132</t>
  </si>
  <si>
    <t>1528-4212</t>
  </si>
  <si>
    <t>COMPARATIVE LITERATURE STUDIES</t>
  </si>
  <si>
    <t>1552-3829</t>
  </si>
  <si>
    <t>COMPARATIVE POLITICAL STUDIES</t>
  </si>
  <si>
    <t>0010-4159</t>
  </si>
  <si>
    <t>2151-6227</t>
  </si>
  <si>
    <t>COMPARATIVE POLITICS</t>
  </si>
  <si>
    <t>1475-2999</t>
  </si>
  <si>
    <t>0010-437X</t>
  </si>
  <si>
    <t>1570-5846</t>
  </si>
  <si>
    <t>COMPOSITIO MATHEMATICA</t>
  </si>
  <si>
    <t>0010-440X</t>
  </si>
  <si>
    <t>1532-8384</t>
  </si>
  <si>
    <t>COMPREHENSIVE PSYCHIATRY</t>
  </si>
  <si>
    <t>1879-2685</t>
  </si>
  <si>
    <t>0010-4620</t>
  </si>
  <si>
    <t>1460-2067</t>
  </si>
  <si>
    <t>COMPUTER JOURNAL</t>
  </si>
  <si>
    <t>1879-2944</t>
  </si>
  <si>
    <t>COMPUTER PHYSICS COMMUNICATIONS</t>
  </si>
  <si>
    <t>0010-4825</t>
  </si>
  <si>
    <t>1879-0534</t>
  </si>
  <si>
    <t>COMPUTERS IN BIOLOGY AND MEDICINE</t>
  </si>
  <si>
    <t>0010-485X</t>
  </si>
  <si>
    <t>1436-5057</t>
  </si>
  <si>
    <t>COMPUTING</t>
  </si>
  <si>
    <t>0010-5082</t>
  </si>
  <si>
    <t>1573-8345</t>
  </si>
  <si>
    <t>COMBUSTION EXPLOSION AND SHOCK WAVES</t>
  </si>
  <si>
    <t>0010-5422</t>
  </si>
  <si>
    <t>1938-5129</t>
  </si>
  <si>
    <t>CONDOR</t>
  </si>
  <si>
    <t>0010-5716</t>
  </si>
  <si>
    <t>CONFRONTATION</t>
  </si>
  <si>
    <t>0010-6356</t>
  </si>
  <si>
    <t>1935-0252</t>
  </si>
  <si>
    <t>CONRADIANA</t>
  </si>
  <si>
    <t>0010-7484</t>
  </si>
  <si>
    <t>1548-9949</t>
  </si>
  <si>
    <t>CONTEMPORARY LITERATURE</t>
  </si>
  <si>
    <t>1366-5812</t>
  </si>
  <si>
    <t>CONTEMPORARY PHYSICS</t>
  </si>
  <si>
    <t>0010-7530</t>
  </si>
  <si>
    <t>2330-9091</t>
  </si>
  <si>
    <t>CONTEMPORARY PSYCHOANALYSIS</t>
  </si>
  <si>
    <t>0010-7824</t>
  </si>
  <si>
    <t>1879-0518</t>
  </si>
  <si>
    <t>CONTRACEPTION</t>
  </si>
  <si>
    <t>0010-7999</t>
  </si>
  <si>
    <t>1432-0967</t>
  </si>
  <si>
    <t>CONTRIBUTIONS TO MINERALOGY AND PETROLOGY</t>
  </si>
  <si>
    <t>0010-8235</t>
  </si>
  <si>
    <t>Convivium</t>
  </si>
  <si>
    <t>0010-8367</t>
  </si>
  <si>
    <t>1460-3691</t>
  </si>
  <si>
    <t>Cooperation and Conflict</t>
  </si>
  <si>
    <t>1873-3840</t>
  </si>
  <si>
    <t>0010-8812</t>
  </si>
  <si>
    <t>1930-7977</t>
  </si>
  <si>
    <t>CORNELL INTERNATIONAL LAW JOURNAL</t>
  </si>
  <si>
    <t>0010-9312</t>
  </si>
  <si>
    <t>1938-159X</t>
  </si>
  <si>
    <t>CORROSION</t>
  </si>
  <si>
    <t>1879-0496</t>
  </si>
  <si>
    <t>1973-8102</t>
  </si>
  <si>
    <t>0010-9525</t>
  </si>
  <si>
    <t>1608-3075</t>
  </si>
  <si>
    <t>COSMIC RESEARCH</t>
  </si>
  <si>
    <t>0010-9894</t>
  </si>
  <si>
    <t>2162-7223</t>
  </si>
  <si>
    <t>BULLETIN OF THE COUNCIL FOR RESEARCH IN MUSIC EDUCATION</t>
  </si>
  <si>
    <t>0011-0000</t>
  </si>
  <si>
    <t>1552-3861</t>
  </si>
  <si>
    <t>COUNSELING PSYCHOLOGIST</t>
  </si>
  <si>
    <t>0011-1287</t>
  </si>
  <si>
    <t>1552-387X</t>
  </si>
  <si>
    <t>CRIME &amp; DELINQUENCY</t>
  </si>
  <si>
    <t>0011-135X</t>
  </si>
  <si>
    <t>CRIMINAL LAW REVIEW</t>
  </si>
  <si>
    <t>1745-9125</t>
  </si>
  <si>
    <t>0011-1503</t>
  </si>
  <si>
    <t>CRITICA-REVISTA HISPANOAMERICANA DE FILOSOFIA</t>
  </si>
  <si>
    <t>CRITICA</t>
  </si>
  <si>
    <t>0011-1511</t>
  </si>
  <si>
    <t>CRITICA D ARTE</t>
  </si>
  <si>
    <t>0011-1562</t>
  </si>
  <si>
    <t>1467-8705</t>
  </si>
  <si>
    <t>CRITICAL QUARTERLY</t>
  </si>
  <si>
    <t>0011-1589</t>
  </si>
  <si>
    <t>1536-0342</t>
  </si>
  <si>
    <t>CRITICISM-A QUARTERLY FOR LITERATURE AND THE ARTS</t>
  </si>
  <si>
    <t>0011-1600</t>
  </si>
  <si>
    <t>1968-3901</t>
  </si>
  <si>
    <t>CRITIQUE</t>
  </si>
  <si>
    <t>0011-1619</t>
  </si>
  <si>
    <t>1939-9138</t>
  </si>
  <si>
    <t>CRITIQUE-STUDIES IN CONTEMPORARY FICTION</t>
  </si>
  <si>
    <t>0011-1643</t>
  </si>
  <si>
    <t>1334-417X</t>
  </si>
  <si>
    <t>CROATICA CHEMICA ACTA</t>
  </si>
  <si>
    <t>0011-183X</t>
  </si>
  <si>
    <t>1435-0653</t>
  </si>
  <si>
    <t>CROP SCIENCE</t>
  </si>
  <si>
    <t>0011-216X</t>
  </si>
  <si>
    <t>1568-5403</t>
  </si>
  <si>
    <t>CRUSTACEANA</t>
  </si>
  <si>
    <t>0011-2240</t>
  </si>
  <si>
    <t>1090-2392</t>
  </si>
  <si>
    <t>CRYOBIOLOGY</t>
  </si>
  <si>
    <t>0011-2275</t>
  </si>
  <si>
    <t>1879-2235</t>
  </si>
  <si>
    <t>CRYOGENICS</t>
  </si>
  <si>
    <t>0011-250X</t>
  </si>
  <si>
    <t>CUADERNOS HISPANOAMERICANOS</t>
  </si>
  <si>
    <t>0011-3069</t>
  </si>
  <si>
    <t>2151-6952</t>
  </si>
  <si>
    <t>Curator-The Museum Journal</t>
  </si>
  <si>
    <t>0011-3204</t>
  </si>
  <si>
    <t>1537-5382</t>
  </si>
  <si>
    <t>CURRENT ANTHROPOLOGY</t>
  </si>
  <si>
    <t>0011-3530</t>
  </si>
  <si>
    <t>1944-785X</t>
  </si>
  <si>
    <t>CURRENT HISTORY</t>
  </si>
  <si>
    <t>0011-3840</t>
  </si>
  <si>
    <t>1535-6337</t>
  </si>
  <si>
    <t>CURRENT PROBLEMS IN SURGERY</t>
  </si>
  <si>
    <t>0011-3891</t>
  </si>
  <si>
    <t>CURRENT SCIENCE</t>
  </si>
  <si>
    <t>0011-3921</t>
  </si>
  <si>
    <t>1461-7064</t>
  </si>
  <si>
    <t>CURRENT SOCIOLOGY</t>
  </si>
  <si>
    <t>0011-4162</t>
  </si>
  <si>
    <t>2326-6929</t>
  </si>
  <si>
    <t>CUTIS</t>
  </si>
  <si>
    <t>0011-4545</t>
  </si>
  <si>
    <t>CYTOLOGIA</t>
  </si>
  <si>
    <t>0011-4642</t>
  </si>
  <si>
    <t>1572-9141</t>
  </si>
  <si>
    <t>CZECHOSLOVAK MATHEMATICAL JOURNAL</t>
  </si>
  <si>
    <t>0011-5029</t>
  </si>
  <si>
    <t>1557-8194</t>
  </si>
  <si>
    <t>DM DISEASE-A-MONTH</t>
  </si>
  <si>
    <t>0011-5258</t>
  </si>
  <si>
    <t>1678-4588</t>
  </si>
  <si>
    <t>DADOS-REVISTA DE CIENCIAS SOCIAIS</t>
  </si>
  <si>
    <t>0011-5266</t>
  </si>
  <si>
    <t>1548-6192</t>
  </si>
  <si>
    <t>DAEDALUS</t>
  </si>
  <si>
    <t>0011-5827</t>
  </si>
  <si>
    <t>DALHOUSIE REVIEW</t>
  </si>
  <si>
    <t>0011-6009</t>
  </si>
  <si>
    <t>DANCE MAGAZINE</t>
  </si>
  <si>
    <t>0011-605X</t>
  </si>
  <si>
    <t>DANCING TIMES</t>
  </si>
  <si>
    <t>0011-7315</t>
  </si>
  <si>
    <t>1540-5915</t>
  </si>
  <si>
    <t>DECISION SCIENCES</t>
  </si>
  <si>
    <t>0011-748X</t>
  </si>
  <si>
    <t>0976-464X</t>
  </si>
  <si>
    <t>DEFENCE SCIENCE JOURNAL</t>
  </si>
  <si>
    <t>0011-9059</t>
  </si>
  <si>
    <t>1365-4632</t>
  </si>
  <si>
    <t>INTERNATIONAL JOURNAL OF DERMATOLOGY</t>
  </si>
  <si>
    <t>1873-4464</t>
  </si>
  <si>
    <t>0012-0413</t>
  </si>
  <si>
    <t>DEUTSCHE LEBENSMITTEL-RUNDSCHAU</t>
  </si>
  <si>
    <t>0012-0472</t>
  </si>
  <si>
    <t>1439-4413</t>
  </si>
  <si>
    <t>DEUTSCHE MEDIZINISCHE WOCHENSCHRIFT</t>
  </si>
  <si>
    <t>0012-0936</t>
  </si>
  <si>
    <t>DEUTSCHE VIERTELJAHRSSCHRIFT FUR LITERATURWISSENSCHAFT UND GEISTESGESCHICHTE</t>
  </si>
  <si>
    <t>0012-1045</t>
  </si>
  <si>
    <t>2192-1482</t>
  </si>
  <si>
    <t>DEUTSCHE ZEITSCHRIFT FUR PHILOSOPHIE</t>
  </si>
  <si>
    <t>0012-1169</t>
  </si>
  <si>
    <t>ZEITSCHRIFT DES DEUTSCHEN PALASTINA-VEREINS</t>
  </si>
  <si>
    <t>0012-1533</t>
  </si>
  <si>
    <t>1746-1049</t>
  </si>
  <si>
    <t>DEVELOPING ECONOMIES</t>
  </si>
  <si>
    <t>0012-155X</t>
  </si>
  <si>
    <t>1467-7660</t>
  </si>
  <si>
    <t>DEVELOPMENT AND CHANGE</t>
  </si>
  <si>
    <t>0012-1592</t>
  </si>
  <si>
    <t>1440-169X</t>
  </si>
  <si>
    <t>DEVELOPMENT GROWTH &amp; DIFFERENTIATION</t>
  </si>
  <si>
    <t>0012-1606</t>
  </si>
  <si>
    <t>1095-564X</t>
  </si>
  <si>
    <t>DEVELOPMENTAL BIOLOGY</t>
  </si>
  <si>
    <t>1469-8749</t>
  </si>
  <si>
    <t>DEVELOPMENTAL MEDICINE AND CHILD NEUROLOGY</t>
  </si>
  <si>
    <t>0012-1630</t>
  </si>
  <si>
    <t>1098-2302</t>
  </si>
  <si>
    <t>DEVELOPMENTAL PSYCHOBIOLOGY</t>
  </si>
  <si>
    <t>0012-1649</t>
  </si>
  <si>
    <t>1939-0599</t>
  </si>
  <si>
    <t>DEVELOPMENTAL PSYCHOLOGY</t>
  </si>
  <si>
    <t>1939-327X</t>
  </si>
  <si>
    <t>1432-0428</t>
  </si>
  <si>
    <t>0012-1924</t>
  </si>
  <si>
    <t>2190-622X</t>
  </si>
  <si>
    <t>DIAGNOSTICA</t>
  </si>
  <si>
    <t>0012-2017</t>
  </si>
  <si>
    <t>1746-8361</t>
  </si>
  <si>
    <t>DIALECTICA</t>
  </si>
  <si>
    <t>0012-2033</t>
  </si>
  <si>
    <t>1540-6385</t>
  </si>
  <si>
    <t>Dialog-A Journal of Theology</t>
  </si>
  <si>
    <t>0012-2173</t>
  </si>
  <si>
    <t>1759-0949</t>
  </si>
  <si>
    <t>DIALOGUE-CANADIAN PHILOSOPHICAL REVIEW</t>
  </si>
  <si>
    <t>0012-2440</t>
  </si>
  <si>
    <t>DICKENSIAN</t>
  </si>
  <si>
    <t>0012-2661</t>
  </si>
  <si>
    <t>1608-3083</t>
  </si>
  <si>
    <t>DIFFERENTIAL EQUATIONS</t>
  </si>
  <si>
    <t>0012-2823</t>
  </si>
  <si>
    <t>1421-9867</t>
  </si>
  <si>
    <t>DIGESTION</t>
  </si>
  <si>
    <t>0012-365X</t>
  </si>
  <si>
    <t>1872-681X</t>
  </si>
  <si>
    <t>DISCRETE MATHEMATICS</t>
  </si>
  <si>
    <t>1530-0358</t>
  </si>
  <si>
    <t>0012-3846</t>
  </si>
  <si>
    <t>1946-0910</t>
  </si>
  <si>
    <t>DISSENT</t>
  </si>
  <si>
    <t>1730-6310</t>
  </si>
  <si>
    <t>0012-4273</t>
  </si>
  <si>
    <t>DIX-SEPTIEME SIECLE</t>
  </si>
  <si>
    <t>0012-4486</t>
  </si>
  <si>
    <t>1573-2622</t>
  </si>
  <si>
    <t>DOCUMENTA OPHTHALMOLOGICA</t>
  </si>
  <si>
    <t>0012-5008</t>
  </si>
  <si>
    <t>1608-3113</t>
  </si>
  <si>
    <t>DOKLADY CHEMISTRY</t>
  </si>
  <si>
    <t>0012-5016</t>
  </si>
  <si>
    <t>1608-3121</t>
  </si>
  <si>
    <t>DOKLADY PHYSICAL CHEMISTRY</t>
  </si>
  <si>
    <t>0012-5768</t>
  </si>
  <si>
    <t>DOWN BEAT</t>
  </si>
  <si>
    <t>1179-1950</t>
  </si>
  <si>
    <t>0012-6772</t>
  </si>
  <si>
    <t>1847-1153</t>
  </si>
  <si>
    <t>Drvna Industrija</t>
  </si>
  <si>
    <t>0012-6837</t>
  </si>
  <si>
    <t>Du</t>
  </si>
  <si>
    <t>0012-7086</t>
  </si>
  <si>
    <t>1939-9111</t>
  </si>
  <si>
    <t>DUKE LAW JOURNAL</t>
  </si>
  <si>
    <t>1547-7398</t>
  </si>
  <si>
    <t>0012-7361</t>
  </si>
  <si>
    <t>1989-1490</t>
  </si>
  <si>
    <t>Dyna</t>
  </si>
  <si>
    <t>0012-8163</t>
  </si>
  <si>
    <t>1534-147X</t>
  </si>
  <si>
    <t>EARLY AMERICAN LITERATURE</t>
  </si>
  <si>
    <t>1385-013X</t>
  </si>
  <si>
    <t>0012-8708</t>
  </si>
  <si>
    <t>EASTERN BUDDHIST</t>
  </si>
  <si>
    <t>0012-8775</t>
  </si>
  <si>
    <t>1557-9298</t>
  </si>
  <si>
    <t>EASTERN EUROPEAN ECONOMICS</t>
  </si>
  <si>
    <t>1557-7015</t>
  </si>
  <si>
    <t>0012-9658</t>
  </si>
  <si>
    <t>1939-9170</t>
  </si>
  <si>
    <t>ECOLOGY</t>
  </si>
  <si>
    <t>1468-0262</t>
  </si>
  <si>
    <t>0012-9984</t>
  </si>
  <si>
    <t>ECONOMIC AND SOCIAL REVIEW</t>
  </si>
  <si>
    <t>0013-0001</t>
  </si>
  <si>
    <t>1874-9364</t>
  </si>
  <si>
    <t>ECONOMIC BOTANY</t>
  </si>
  <si>
    <t>1539-2988</t>
  </si>
  <si>
    <t>1944-8287</t>
  </si>
  <si>
    <t>1468-0289</t>
  </si>
  <si>
    <t>1468-0297</t>
  </si>
  <si>
    <t>0013-0249</t>
  </si>
  <si>
    <t>1475-4932</t>
  </si>
  <si>
    <t>ECONOMIC RECORD</t>
  </si>
  <si>
    <t>0013-0427</t>
  </si>
  <si>
    <t>1468-0335</t>
  </si>
  <si>
    <t>ECONOMICA</t>
  </si>
  <si>
    <t>0013-063X</t>
  </si>
  <si>
    <t>1572-9982</t>
  </si>
  <si>
    <t>ECONOMIST-NETHERLANDS</t>
  </si>
  <si>
    <t>0013-0796</t>
  </si>
  <si>
    <t>1758-6623</t>
  </si>
  <si>
    <t>ECUMENICAL REVIEW</t>
  </si>
  <si>
    <t>0013-0915</t>
  </si>
  <si>
    <t>1464-3839</t>
  </si>
  <si>
    <t>PROCEEDINGS OF THE EDINBURGH MATHEMATICAL SOCIETY</t>
  </si>
  <si>
    <t>0013-1245</t>
  </si>
  <si>
    <t>1552-3535</t>
  </si>
  <si>
    <t>EDUCATION AND URBAN SOCIETY</t>
  </si>
  <si>
    <t>0013-161X</t>
  </si>
  <si>
    <t>1552-3519</t>
  </si>
  <si>
    <t>EDUCATIONAL ADMINISTRATION QUARTERLY</t>
  </si>
  <si>
    <t>0013-1644</t>
  </si>
  <si>
    <t>1552-3888</t>
  </si>
  <si>
    <t>EDUCATIONAL AND PSYCHOLOGICAL MEASUREMENT</t>
  </si>
  <si>
    <t>0013-1784</t>
  </si>
  <si>
    <t>1943-5878</t>
  </si>
  <si>
    <t>EDUCATIONAL LEADERSHIP</t>
  </si>
  <si>
    <t>0013-1857</t>
  </si>
  <si>
    <t>1469-5812</t>
  </si>
  <si>
    <t>Educational Philosophy and Theory</t>
  </si>
  <si>
    <t>0013-1881</t>
  </si>
  <si>
    <t>1469-5847</t>
  </si>
  <si>
    <t>EDUCATIONAL RESEARCH</t>
  </si>
  <si>
    <t>1935-102X</t>
  </si>
  <si>
    <t>0013-1911</t>
  </si>
  <si>
    <t>1465-3397</t>
  </si>
  <si>
    <t>EDUCATIONAL REVIEW</t>
  </si>
  <si>
    <t>0013-1954</t>
  </si>
  <si>
    <t>1573-0816</t>
  </si>
  <si>
    <t>Educational Studies in Mathematics</t>
  </si>
  <si>
    <t>0013-2586</t>
  </si>
  <si>
    <t>1086-315X</t>
  </si>
  <si>
    <t>EIGHTEENTH-CENTURY STUDIES</t>
  </si>
  <si>
    <t>0013-2608</t>
  </si>
  <si>
    <t>EIGSE-A JOURNAL OF IRISH STUDIES</t>
  </si>
  <si>
    <t>0013-2683</t>
  </si>
  <si>
    <t>1550-5162</t>
  </si>
  <si>
    <t>EIRE-IRELAND</t>
  </si>
  <si>
    <t>0013-3035</t>
  </si>
  <si>
    <t>EKONOMICKY CASOPIS</t>
  </si>
  <si>
    <t>1945-7111</t>
  </si>
  <si>
    <t>1873-3859</t>
  </si>
  <si>
    <t>0013-5194</t>
  </si>
  <si>
    <t>1350-911X</t>
  </si>
  <si>
    <t>ELECTRONICS LETTERS</t>
  </si>
  <si>
    <t>0013-5585</t>
  </si>
  <si>
    <t>1862-278X</t>
  </si>
  <si>
    <t>Biomedical Engineering-Biomedizinische Technik</t>
  </si>
  <si>
    <t>0013-5984</t>
  </si>
  <si>
    <t>1554-8279</t>
  </si>
  <si>
    <t>ELEMENTARY SCHOOL JOURNAL</t>
  </si>
  <si>
    <t>0013-6662</t>
  </si>
  <si>
    <t>1988-8384</t>
  </si>
  <si>
    <t>Emerita</t>
  </si>
  <si>
    <t>0013-7006</t>
  </si>
  <si>
    <t>ENCEPHALE-REVUE DE PSYCHIATRIE CLINIQUE BIOLOGIQUE ET THERAPEUTIQUE</t>
  </si>
  <si>
    <t>0013-7227</t>
  </si>
  <si>
    <t>1945-7170</t>
  </si>
  <si>
    <t>ENDOCRINOLOGY</t>
  </si>
  <si>
    <t>1438-8812</t>
  </si>
  <si>
    <t>ENDOSCOPY</t>
  </si>
  <si>
    <t>0013-791X</t>
  </si>
  <si>
    <t>1547-2701</t>
  </si>
  <si>
    <t>ENGINEERING ECONOMIST</t>
  </si>
  <si>
    <t>0013-7944</t>
  </si>
  <si>
    <t>1873-7315</t>
  </si>
  <si>
    <t>ENGINEERING FRACTURE MECHANICS</t>
  </si>
  <si>
    <t>0013-7952</t>
  </si>
  <si>
    <t>1872-6917</t>
  </si>
  <si>
    <t>ENGINEERING GEOLOGY</t>
  </si>
  <si>
    <t>0013-8029</t>
  </si>
  <si>
    <t>ENGINEERING JOURNAL-AMERICAN INSTITUTE OF STEEL CONSTRUCTION</t>
  </si>
  <si>
    <t>0013-8215</t>
  </si>
  <si>
    <t>1756-1124</t>
  </si>
  <si>
    <t>ENGLISH</t>
  </si>
  <si>
    <t>0013-8266</t>
  </si>
  <si>
    <t>1477-4534</t>
  </si>
  <si>
    <t>ENGLISH HISTORICAL REVIEW</t>
  </si>
  <si>
    <t>0013-8282</t>
  </si>
  <si>
    <t>ENGLISH LANGUAGE NOTES</t>
  </si>
  <si>
    <t>0013-8304</t>
  </si>
  <si>
    <t>1080-6547</t>
  </si>
  <si>
    <t>ELH</t>
  </si>
  <si>
    <t>0013-8312</t>
  </si>
  <si>
    <t>1475-6757</t>
  </si>
  <si>
    <t>ENGLISH LITERARY RENAISSANCE</t>
  </si>
  <si>
    <t>0013-8339</t>
  </si>
  <si>
    <t>1559-2715</t>
  </si>
  <si>
    <t>ENGLISH LITERATURE IN TRANSITION 1880-1920</t>
  </si>
  <si>
    <t>0013-838X</t>
  </si>
  <si>
    <t>1744-4217</t>
  </si>
  <si>
    <t>ENGLISH STUDIES</t>
  </si>
  <si>
    <t>0013-8398</t>
  </si>
  <si>
    <t>1943-8117</t>
  </si>
  <si>
    <t>ENGLISH STUDIES IN AFRICA</t>
  </si>
  <si>
    <t>0013-8703</t>
  </si>
  <si>
    <t>1570-7458</t>
  </si>
  <si>
    <t>ENTOMOLOGIA EXPERIMENTALIS ET APPLICATA</t>
  </si>
  <si>
    <t>0013-872X</t>
  </si>
  <si>
    <t>2162-3236</t>
  </si>
  <si>
    <t>ENTOMOLOGICAL NEWS</t>
  </si>
  <si>
    <t>0013-8746</t>
  </si>
  <si>
    <t>1938-2901</t>
  </si>
  <si>
    <t>ANNALS OF THE ENTOMOLOGICAL SOCIETY OF AMERICA</t>
  </si>
  <si>
    <t>0013-8797</t>
  </si>
  <si>
    <t>PROCEEDINGS OF THE ENTOMOLOGICAL SOCIETY OF WASHINGTON</t>
  </si>
  <si>
    <t>0013-9157</t>
  </si>
  <si>
    <t>1939-9154</t>
  </si>
  <si>
    <t>ENVIRONMENT</t>
  </si>
  <si>
    <t>0013-9165</t>
  </si>
  <si>
    <t>1552-390X</t>
  </si>
  <si>
    <t>ENVIRONMENT AND BEHAVIOR</t>
  </si>
  <si>
    <t>0013-9351</t>
  </si>
  <si>
    <t>1096-0953</t>
  </si>
  <si>
    <t>ENVIRONMENTAL RESEARCH</t>
  </si>
  <si>
    <t>1520-5851</t>
  </si>
  <si>
    <t>0013-9513</t>
  </si>
  <si>
    <t>1783-1423</t>
  </si>
  <si>
    <t>Ephemerides Theologicae Lovanienses</t>
  </si>
  <si>
    <t>0013-9580</t>
  </si>
  <si>
    <t>1528-1167</t>
  </si>
  <si>
    <t>EPILEPSIA</t>
  </si>
  <si>
    <t>0013-9998</t>
  </si>
  <si>
    <t>ERDE</t>
  </si>
  <si>
    <t>0014-0015</t>
  </si>
  <si>
    <t>Erdkunde</t>
  </si>
  <si>
    <t>0014-0139</t>
  </si>
  <si>
    <t>1366-5847</t>
  </si>
  <si>
    <t>ERGONOMICS</t>
  </si>
  <si>
    <t>0014-0309</t>
  </si>
  <si>
    <t>1439-0302</t>
  </si>
  <si>
    <t>Erwerbs-Obstbau</t>
  </si>
  <si>
    <t>0014-0759</t>
  </si>
  <si>
    <t>2111-4579</t>
  </si>
  <si>
    <t>ESPRIT</t>
  </si>
  <si>
    <t>0014-0767</t>
  </si>
  <si>
    <t>1931-0234</t>
  </si>
  <si>
    <t>ESPRIT CREATEUR</t>
  </si>
  <si>
    <t>0014-0856</t>
  </si>
  <si>
    <t>1471-6852</t>
  </si>
  <si>
    <t>ESSAYS IN CRITICISM</t>
  </si>
  <si>
    <t>0014-1291</t>
  </si>
  <si>
    <t>Estetika-The Central European Journal of Aesthetics</t>
  </si>
  <si>
    <t>0014-1704</t>
  </si>
  <si>
    <t>1539-297X</t>
  </si>
  <si>
    <t>ETHICS</t>
  </si>
  <si>
    <t>0014-1801</t>
  </si>
  <si>
    <t>1527-5477</t>
  </si>
  <si>
    <t>ETHNOHISTORY</t>
  </si>
  <si>
    <t>0014-1836</t>
  </si>
  <si>
    <t>2156-7417</t>
  </si>
  <si>
    <t>ETHNOMUSICOLOGY</t>
  </si>
  <si>
    <t>0014-1844</t>
  </si>
  <si>
    <t>1469-588X</t>
  </si>
  <si>
    <t>ETHNOS</t>
  </si>
  <si>
    <t>0014-195X</t>
  </si>
  <si>
    <t>ETUDES ANGLAISES</t>
  </si>
  <si>
    <t>0014-200X</t>
  </si>
  <si>
    <t>ETUDES CLASSIQUES</t>
  </si>
  <si>
    <t>0014-2085</t>
  </si>
  <si>
    <t>ETUDES FRANCAISES</t>
  </si>
  <si>
    <t>0014-2115</t>
  </si>
  <si>
    <t>ETUDES GERMANIQUES</t>
  </si>
  <si>
    <t>0014-214X</t>
  </si>
  <si>
    <t>ETUDES LITTERAIRES</t>
  </si>
  <si>
    <t>0014-2166</t>
  </si>
  <si>
    <t>2101-0056</t>
  </si>
  <si>
    <t>ETUDES PHILOSOPHIQUES</t>
  </si>
  <si>
    <t>0014-2239</t>
  </si>
  <si>
    <t>ETUDES THEOLOGIQUES ET RELIGIEUSES</t>
  </si>
  <si>
    <t>0014-2328</t>
  </si>
  <si>
    <t>EUPHORION-ZEITSCHRIFT FUR LITERATURGESCHICHTE</t>
  </si>
  <si>
    <t>0014-2336</t>
  </si>
  <si>
    <t>1573-5060</t>
  </si>
  <si>
    <t>EUPHYTICA</t>
  </si>
  <si>
    <t>0014-2565</t>
  </si>
  <si>
    <t>1578-1860</t>
  </si>
  <si>
    <t>REVISTA CLINICA ESPANOLA</t>
  </si>
  <si>
    <t>0014-2751</t>
  </si>
  <si>
    <t>EUROPE-REVUE LITTERAIRE MENSUELLE</t>
  </si>
  <si>
    <t>0014-2921</t>
  </si>
  <si>
    <t>1873-572X</t>
  </si>
  <si>
    <t>EUROPEAN ECONOMIC REVIEW</t>
  </si>
  <si>
    <t>0014-2972</t>
  </si>
  <si>
    <t>1365-2362</t>
  </si>
  <si>
    <t>EUROPEAN JOURNAL OF CLINICAL INVESTIGATION</t>
  </si>
  <si>
    <t>0014-2980</t>
  </si>
  <si>
    <t>1521-4141</t>
  </si>
  <si>
    <t>EUROPEAN JOURNAL OF IMMUNOLOGY</t>
  </si>
  <si>
    <t>0014-2999</t>
  </si>
  <si>
    <t>1879-0712</t>
  </si>
  <si>
    <t>EUROPEAN JOURNAL OF PHARMACOLOGY</t>
  </si>
  <si>
    <t>0014-3022</t>
  </si>
  <si>
    <t>1421-9913</t>
  </si>
  <si>
    <t>EUROPEAN NEUROLOGY</t>
  </si>
  <si>
    <t>0014-3057</t>
  </si>
  <si>
    <t>1873-1945</t>
  </si>
  <si>
    <t>EUROPEAN POLYMER JOURNAL</t>
  </si>
  <si>
    <t>0014-3065</t>
  </si>
  <si>
    <t>1871-4528</t>
  </si>
  <si>
    <t>POTATO RESEARCH</t>
  </si>
  <si>
    <t>0014-312X</t>
  </si>
  <si>
    <t>1421-9921</t>
  </si>
  <si>
    <t>EUROPEAN SURGICAL RESEARCH</t>
  </si>
  <si>
    <t>0014-3820</t>
  </si>
  <si>
    <t>1558-5646</t>
  </si>
  <si>
    <t>EVOLUTION</t>
  </si>
  <si>
    <t>0014-3855</t>
  </si>
  <si>
    <t>1769-6674</t>
  </si>
  <si>
    <t>EVOLUTION PSYCHIATRIQUE</t>
  </si>
  <si>
    <t>2163-5560</t>
  </si>
  <si>
    <t>0014-4797</t>
  </si>
  <si>
    <t>1469-4441</t>
  </si>
  <si>
    <t>EXPERIMENTAL AGRICULTURE</t>
  </si>
  <si>
    <t>0014-4800</t>
  </si>
  <si>
    <t>1096-0945</t>
  </si>
  <si>
    <t>EXPERIMENTAL AND MOLECULAR PATHOLOGY</t>
  </si>
  <si>
    <t>0014-4819</t>
  </si>
  <si>
    <t>1432-1106</t>
  </si>
  <si>
    <t>EXPERIMENTAL BRAIN RESEARCH</t>
  </si>
  <si>
    <t>0014-4827</t>
  </si>
  <si>
    <t>1090-2422</t>
  </si>
  <si>
    <t>EXPERIMENTAL CELL RESEARCH</t>
  </si>
  <si>
    <t>0014-4835</t>
  </si>
  <si>
    <t>1096-0007</t>
  </si>
  <si>
    <t>EXPERIMENTAL EYE RESEARCH</t>
  </si>
  <si>
    <t>0014-4851</t>
  </si>
  <si>
    <t>1741-2765</t>
  </si>
  <si>
    <t>EXPERIMENTAL MECHANICS</t>
  </si>
  <si>
    <t>0014-4886</t>
  </si>
  <si>
    <t>1090-2430</t>
  </si>
  <si>
    <t>EXPERIMENTAL NEUROLOGY</t>
  </si>
  <si>
    <t>0014-4894</t>
  </si>
  <si>
    <t>1090-2449</t>
  </si>
  <si>
    <t>EXPERIMENTAL PARASITOLOGY</t>
  </si>
  <si>
    <t>0014-4940</t>
  </si>
  <si>
    <t>1939-926X</t>
  </si>
  <si>
    <t>EXPLICATOR</t>
  </si>
  <si>
    <t>1090-2457</t>
  </si>
  <si>
    <t>0014-5246</t>
  </si>
  <si>
    <t>1745-5308</t>
  </si>
  <si>
    <t>EXPOSITORY TIMES</t>
  </si>
  <si>
    <t>0014-5483</t>
  </si>
  <si>
    <t>2047-7708</t>
  </si>
  <si>
    <t>EXTRAPOLATION</t>
  </si>
  <si>
    <t>0014-5793</t>
  </si>
  <si>
    <t>1873-3468</t>
  </si>
  <si>
    <t>FEBS LETTERS</t>
  </si>
  <si>
    <t>0014-5815</t>
  </si>
  <si>
    <t>FF Communications</t>
  </si>
  <si>
    <t>0014-5858</t>
  </si>
  <si>
    <t>2168-989X</t>
  </si>
  <si>
    <t>FORUM ITALICUM</t>
  </si>
  <si>
    <t>0014-6242</t>
  </si>
  <si>
    <t>1613-0464</t>
  </si>
  <si>
    <t>FABULA</t>
  </si>
  <si>
    <t>0014-729X</t>
  </si>
  <si>
    <t>2162-7991</t>
  </si>
  <si>
    <t>FAMILY LAW QUARTERLY</t>
  </si>
  <si>
    <t>0014-7370</t>
  </si>
  <si>
    <t>1545-5300</t>
  </si>
  <si>
    <t>FAMILY PROCESS</t>
  </si>
  <si>
    <t>0014-8237</t>
  </si>
  <si>
    <t>2065-0019</t>
  </si>
  <si>
    <t>FARMACIA</t>
  </si>
  <si>
    <t>0014-9187</t>
  </si>
  <si>
    <t>2163-4505</t>
  </si>
  <si>
    <t>FEDERAL RESERVE BANK OF ST LOUIS REVIEW</t>
  </si>
  <si>
    <t>0015-0193</t>
  </si>
  <si>
    <t>1563-5112</t>
  </si>
  <si>
    <t>FERROELECTRICS</t>
  </si>
  <si>
    <t>1556-5653</t>
  </si>
  <si>
    <t>0015-0541</t>
  </si>
  <si>
    <t>1573-8493</t>
  </si>
  <si>
    <t>FIBRE CHEMISTRY</t>
  </si>
  <si>
    <t>0015-0630</t>
  </si>
  <si>
    <t>FIDDLEHEAD</t>
  </si>
  <si>
    <t>0015-119X</t>
  </si>
  <si>
    <t>FILM COMMENT</t>
  </si>
  <si>
    <t>0015-1386</t>
  </si>
  <si>
    <t>1533-8630</t>
  </si>
  <si>
    <t>FILM QUARTERLY</t>
  </si>
  <si>
    <t>0015-1831</t>
  </si>
  <si>
    <t>FILOSOFICKY CASOPIS</t>
  </si>
  <si>
    <t>0015-1882</t>
  </si>
  <si>
    <t>1873-7218</t>
  </si>
  <si>
    <t>FILTRATION &amp; SEPARATION</t>
  </si>
  <si>
    <t>0015-1920</t>
  </si>
  <si>
    <t>FINANCE A UVER-CZECH JOURNAL OF ECONOMICS AND FINANCE</t>
  </si>
  <si>
    <t>0015-198X</t>
  </si>
  <si>
    <t>1938-3312</t>
  </si>
  <si>
    <t>FINANCIAL ANALYSTS JOURNAL</t>
  </si>
  <si>
    <t>0015-2218</t>
  </si>
  <si>
    <t>1614-0974</t>
  </si>
  <si>
    <t>FinanzArchiv</t>
  </si>
  <si>
    <t>0015-2684</t>
  </si>
  <si>
    <t>1572-8099</t>
  </si>
  <si>
    <t>FIRE TECHNOLOGY</t>
  </si>
  <si>
    <t>0015-363X</t>
  </si>
  <si>
    <t>FLEISCHWIRTSCHAFT</t>
  </si>
  <si>
    <t>0015-4040</t>
  </si>
  <si>
    <t>1938-5102</t>
  </si>
  <si>
    <t>FLORIDA ENTOMOLOGIST</t>
  </si>
  <si>
    <t>0015-4628</t>
  </si>
  <si>
    <t>1573-8507</t>
  </si>
  <si>
    <t>Fluid Dynamics</t>
  </si>
  <si>
    <t>0015-4725</t>
  </si>
  <si>
    <t>2253-4083</t>
  </si>
  <si>
    <t>FLUORIDE</t>
  </si>
  <si>
    <t>0015-511X</t>
  </si>
  <si>
    <t>FOCUS ON EXCEPTIONAL CHILDREN</t>
  </si>
  <si>
    <t>0015-5497</t>
  </si>
  <si>
    <t>1734-9168</t>
  </si>
  <si>
    <t>FOLIA BIOLOGICA-KRAKOW</t>
  </si>
  <si>
    <t>0015-5500</t>
  </si>
  <si>
    <t>FOLIA BIOLOGICA</t>
  </si>
  <si>
    <t>0015-5632</t>
  </si>
  <si>
    <t>1874-9356</t>
  </si>
  <si>
    <t>FOLIA MICROBIOLOGICA</t>
  </si>
  <si>
    <t>0015-5659</t>
  </si>
  <si>
    <t>1644-3284</t>
  </si>
  <si>
    <t>FOLIA MORPHOLOGICA</t>
  </si>
  <si>
    <t>0015-5683</t>
  </si>
  <si>
    <t>1803-6465</t>
  </si>
  <si>
    <t>FOLIA PARASITOLOGICA</t>
  </si>
  <si>
    <t>0015-5713</t>
  </si>
  <si>
    <t>1421-9980</t>
  </si>
  <si>
    <t>FOLIA PRIMATOLOGICA</t>
  </si>
  <si>
    <t>0015-587X</t>
  </si>
  <si>
    <t>1469-8315</t>
  </si>
  <si>
    <t>FOLKLORE</t>
  </si>
  <si>
    <t>0015-6191</t>
  </si>
  <si>
    <t>FONTES ARTIS MUSICAE</t>
  </si>
  <si>
    <t>0015-6426</t>
  </si>
  <si>
    <t>Food Hygiene and Safety Science</t>
  </si>
  <si>
    <t>0015-6639</t>
  </si>
  <si>
    <t>FOOD TECHNOLOGY</t>
  </si>
  <si>
    <t>0015-6914</t>
  </si>
  <si>
    <t>FORBES</t>
  </si>
  <si>
    <t>0015-704X</t>
  </si>
  <si>
    <t>FORDHAM LAW REVIEW</t>
  </si>
  <si>
    <t>0015-718X</t>
  </si>
  <si>
    <t>1944-9720</t>
  </si>
  <si>
    <t>FOREIGN LANGUAGE ANNALS</t>
  </si>
  <si>
    <t>0015-7473</t>
  </si>
  <si>
    <t>FOREST PRODUCTS JOURNAL</t>
  </si>
  <si>
    <t>0015-749X</t>
  </si>
  <si>
    <t>1938-3738</t>
  </si>
  <si>
    <t>FOREST SCIENCE</t>
  </si>
  <si>
    <t>0015-752X</t>
  </si>
  <si>
    <t>1464-3626</t>
  </si>
  <si>
    <t>FORESTRY</t>
  </si>
  <si>
    <t>0015-7546</t>
  </si>
  <si>
    <t>1499-9315</t>
  </si>
  <si>
    <t>FORESTRY CHRONICLE</t>
  </si>
  <si>
    <t>0015-7813</t>
  </si>
  <si>
    <t>1404-9430</t>
  </si>
  <si>
    <t>Fornvannen-Journal of Swedish Antiquarian Research</t>
  </si>
  <si>
    <t>0015-7899</t>
  </si>
  <si>
    <t>1434-0860</t>
  </si>
  <si>
    <t>FORSCHUNG IM INGENIEURWESEN-ENGINEERING RESEARCH</t>
  </si>
  <si>
    <t>1521-3978</t>
  </si>
  <si>
    <t>FORTSCHRITTE DER PHYSIK-PROGRESS OF PHYSICS</t>
  </si>
  <si>
    <t>0015-8259</t>
  </si>
  <si>
    <t>2169-155X</t>
  </si>
  <si>
    <t>FORTUNE</t>
  </si>
  <si>
    <t>0015-8518</t>
  </si>
  <si>
    <t>1471-6860</t>
  </si>
  <si>
    <t>FORUM FOR MODERN LANGUAGE STUDIES</t>
  </si>
  <si>
    <t>0015-9018</t>
  </si>
  <si>
    <t>1572-9516</t>
  </si>
  <si>
    <t>FOUNDATIONS OF PHYSICS</t>
  </si>
  <si>
    <t>0015-9409</t>
  </si>
  <si>
    <t>FRANCAIS MODERNE</t>
  </si>
  <si>
    <t>0016-0032</t>
  </si>
  <si>
    <t>1879-2693</t>
  </si>
  <si>
    <t>JOURNAL OF THE FRANKLIN INSTITUTE-ENGINEERING AND APPLIED MATHEMATICS</t>
  </si>
  <si>
    <t>0016-1071</t>
  </si>
  <si>
    <t>1527-5493</t>
  </si>
  <si>
    <t>FRENCH HISTORICAL STUDIES</t>
  </si>
  <si>
    <t>0016-111X</t>
  </si>
  <si>
    <t>2329-7131</t>
  </si>
  <si>
    <t>FRENCH REVIEW</t>
  </si>
  <si>
    <t>0016-1128</t>
  </si>
  <si>
    <t>1468-2931</t>
  </si>
  <si>
    <t>FRENCH STUDIES</t>
  </si>
  <si>
    <t>0016-1136</t>
  </si>
  <si>
    <t>2191-6349</t>
  </si>
  <si>
    <t>FREQUENZ</t>
  </si>
  <si>
    <t>0016-2361</t>
  </si>
  <si>
    <t>1873-7153</t>
  </si>
  <si>
    <t>FUEL</t>
  </si>
  <si>
    <t>0016-2523</t>
  </si>
  <si>
    <t>FUJITSU SCIENTIFIC &amp; TECHNICAL JOURNAL</t>
  </si>
  <si>
    <t>0016-2663</t>
  </si>
  <si>
    <t>1573-8485</t>
  </si>
  <si>
    <t>FUNCTIONAL ANALYSIS AND ITS APPLICATIONS</t>
  </si>
  <si>
    <t>0016-2736</t>
  </si>
  <si>
    <t>1730-6329</t>
  </si>
  <si>
    <t>FUNDAMENTA MATHEMATICAE</t>
  </si>
  <si>
    <t>0016-3287</t>
  </si>
  <si>
    <t>1873-6378</t>
  </si>
  <si>
    <t>FUTURES</t>
  </si>
  <si>
    <t>0016-3317</t>
  </si>
  <si>
    <t>FUTURIST</t>
  </si>
  <si>
    <t>0016-3813</t>
  </si>
  <si>
    <t>Gaceta Medica de Mexico</t>
  </si>
  <si>
    <t>1528-0012</t>
  </si>
  <si>
    <t>0016-5107</t>
  </si>
  <si>
    <t>1097-6779</t>
  </si>
  <si>
    <t>GASTROINTESTINAL ENDOSCOPY</t>
  </si>
  <si>
    <t>0016-5751</t>
  </si>
  <si>
    <t>1438-8804</t>
  </si>
  <si>
    <t>GEBURTSHILFE UND FRAUENHEILKUNDE</t>
  </si>
  <si>
    <t>0016-626X</t>
  </si>
  <si>
    <t>GEMS &amp; GEMOLOGY</t>
  </si>
  <si>
    <t>0016-6480</t>
  </si>
  <si>
    <t>1095-6840</t>
  </si>
  <si>
    <t>GENERAL AND COMPARATIVE ENDOCRINOLOGY</t>
  </si>
  <si>
    <t>0016-6707</t>
  </si>
  <si>
    <t>1573-6857</t>
  </si>
  <si>
    <t>GENETICA</t>
  </si>
  <si>
    <t>0016-6723</t>
  </si>
  <si>
    <t>1469-5073</t>
  </si>
  <si>
    <t>Genetics Research</t>
  </si>
  <si>
    <t>0016-6731</t>
  </si>
  <si>
    <t>1943-2631</t>
  </si>
  <si>
    <t>GENETICS</t>
  </si>
  <si>
    <t>0016-6995</t>
  </si>
  <si>
    <t>1777-5728</t>
  </si>
  <si>
    <t>GEOBIOS</t>
  </si>
  <si>
    <t>0016-7002</t>
  </si>
  <si>
    <t>1880-5973</t>
  </si>
  <si>
    <t>GEOCHEMICAL JOURNAL</t>
  </si>
  <si>
    <t>0016-7029</t>
  </si>
  <si>
    <t>1556-1968</t>
  </si>
  <si>
    <t>GEOCHEMISTRY INTERNATIONAL</t>
  </si>
  <si>
    <t>1872-9533</t>
  </si>
  <si>
    <t>0016-7061</t>
  </si>
  <si>
    <t>1872-6259</t>
  </si>
  <si>
    <t>GEODERMA</t>
  </si>
  <si>
    <t>0016-7169</t>
  </si>
  <si>
    <t>Geofisica Internacional</t>
  </si>
  <si>
    <t>0016-7185</t>
  </si>
  <si>
    <t>1872-9398</t>
  </si>
  <si>
    <t>GEOFORUM</t>
  </si>
  <si>
    <t>0016-7223</t>
  </si>
  <si>
    <t>1903-2471</t>
  </si>
  <si>
    <t>Geografisk Tidsskrift-Danish Journal of Geography</t>
  </si>
  <si>
    <t>0016-7363</t>
  </si>
  <si>
    <t>1538-4632</t>
  </si>
  <si>
    <t>GEOGRAPHICAL ANALYSIS</t>
  </si>
  <si>
    <t>1475-4959</t>
  </si>
  <si>
    <t>0016-7428</t>
  </si>
  <si>
    <t>1931-0846</t>
  </si>
  <si>
    <t>GEOGRAPHICAL REVIEW</t>
  </si>
  <si>
    <t>0016-7487</t>
  </si>
  <si>
    <t>2043-6564</t>
  </si>
  <si>
    <t>GEOGRAPHY</t>
  </si>
  <si>
    <t>0016-7568</t>
  </si>
  <si>
    <t>1469-5081</t>
  </si>
  <si>
    <t>GEOLOGICAL MAGAZINE</t>
  </si>
  <si>
    <t>1943-2674</t>
  </si>
  <si>
    <t>0016-7622</t>
  </si>
  <si>
    <t>0974-6889</t>
  </si>
  <si>
    <t>JOURNAL OF THE GEOLOGICAL SOCIETY OF INDIA</t>
  </si>
  <si>
    <t>0016-7649</t>
  </si>
  <si>
    <t>2041-479X</t>
  </si>
  <si>
    <t>JOURNAL OF THE GEOLOGICAL SOCIETY</t>
  </si>
  <si>
    <t>0016-7746</t>
  </si>
  <si>
    <t>1573-9708</t>
  </si>
  <si>
    <t>NETHERLANDS JOURNAL OF GEOSCIENCES-GEOLOGIE EN MIJNBOUW</t>
  </si>
  <si>
    <t>0016-7878</t>
  </si>
  <si>
    <t>PROCEEDINGS OF THE GEOLOGISTS ASSOCIATION</t>
  </si>
  <si>
    <t>0016-7932</t>
  </si>
  <si>
    <t>1555-645X</t>
  </si>
  <si>
    <t>GEOMAGNETISM AND AERONOMY</t>
  </si>
  <si>
    <t>0016-8025</t>
  </si>
  <si>
    <t>1365-2478</t>
  </si>
  <si>
    <t>GEOPHYSICAL PROSPECTING</t>
  </si>
  <si>
    <t>0016-8033</t>
  </si>
  <si>
    <t>1942-2156</t>
  </si>
  <si>
    <t>GEOPHYSICS</t>
  </si>
  <si>
    <t>0016-8076</t>
  </si>
  <si>
    <t>GEORGE WASHINGTON LAW REVIEW</t>
  </si>
  <si>
    <t>0016-8386</t>
  </si>
  <si>
    <t>GEORGIA REVIEW</t>
  </si>
  <si>
    <t>0016-8505</t>
  </si>
  <si>
    <t>1751-7656</t>
  </si>
  <si>
    <t>GEOTECHNIQUE</t>
  </si>
  <si>
    <t>0016-8521</t>
  </si>
  <si>
    <t>1556-1976</t>
  </si>
  <si>
    <t>GEOTECTONICS</t>
  </si>
  <si>
    <t>0016-8777</t>
  </si>
  <si>
    <t>1468-0483</t>
  </si>
  <si>
    <t>GERMAN LIFE AND LETTERS</t>
  </si>
  <si>
    <t>0016-8831</t>
  </si>
  <si>
    <t>1756-1183</t>
  </si>
  <si>
    <t>GERMAN QUARTERLY</t>
  </si>
  <si>
    <t>0016-8882</t>
  </si>
  <si>
    <t>GERMANIC NOTES AND REVIEWS</t>
  </si>
  <si>
    <t>0016-8890</t>
  </si>
  <si>
    <t>1930-6962</t>
  </si>
  <si>
    <t>GERMANIC REVIEW</t>
  </si>
  <si>
    <t>0016-8904</t>
  </si>
  <si>
    <t>GERMANISCH-ROMANISCHE MONATSSCHRIFT</t>
  </si>
  <si>
    <t>1758-5341</t>
  </si>
  <si>
    <t>0016-9161</t>
  </si>
  <si>
    <t>Gesnerus-Swiss Journal of the History of Medicine and Sciences</t>
  </si>
  <si>
    <t>0016-920X</t>
  </si>
  <si>
    <t>2169-3099</t>
  </si>
  <si>
    <t>GESTA-INTERNATIONAL CENTER OF MEDIEVAL ART</t>
  </si>
  <si>
    <t>0016-9862</t>
  </si>
  <si>
    <t>1934-9041</t>
  </si>
  <si>
    <t>GIFTED CHILD QUARTERLY</t>
  </si>
  <si>
    <t>0017-0011</t>
  </si>
  <si>
    <t>Ginekologia Polska</t>
  </si>
  <si>
    <t>0017-0089</t>
  </si>
  <si>
    <t>GIORNALE CRITICO DELLA FILOSOFIA ITALIANA</t>
  </si>
  <si>
    <t>0017-0496</t>
  </si>
  <si>
    <t>GIORNALE STORICO DELLA LETTERATURA ITALIANA</t>
  </si>
  <si>
    <t>0017-0895</t>
  </si>
  <si>
    <t>1469-509X</t>
  </si>
  <si>
    <t>GLASGOW MATHEMATICAL JOURNAL</t>
  </si>
  <si>
    <t>0017-095X</t>
  </si>
  <si>
    <t>1846-7989</t>
  </si>
  <si>
    <t>Glasnik Matematicki</t>
  </si>
  <si>
    <t>0017-1298</t>
  </si>
  <si>
    <t>2196-9043</t>
  </si>
  <si>
    <t>GLOTTA-ZEITSCHRIFT FUR GRIECHISCHE UND LATEINISCHE SPRACHE</t>
  </si>
  <si>
    <t>0017-1417</t>
  </si>
  <si>
    <t>GNOMON-KRITISCHE ZEITSCHRIFT FUR DIE GESAMTE KLASSISCHE ALTERTUMSWISSENSCHAFT</t>
  </si>
  <si>
    <t>0017-1557</t>
  </si>
  <si>
    <t>GOLD BULLETIN</t>
  </si>
  <si>
    <t>0017-2294</t>
  </si>
  <si>
    <t>Gorteria</t>
  </si>
  <si>
    <t>0017-257X</t>
  </si>
  <si>
    <t>1477-7053</t>
  </si>
  <si>
    <t>GOVERNMENT AND OPPOSITION</t>
  </si>
  <si>
    <t>0017-2715</t>
  </si>
  <si>
    <t>GOYA</t>
  </si>
  <si>
    <t>0017-3134</t>
  </si>
  <si>
    <t>1651-2049</t>
  </si>
  <si>
    <t>GRANA</t>
  </si>
  <si>
    <t>0017-3495</t>
  </si>
  <si>
    <t>1988-4214</t>
  </si>
  <si>
    <t>GRASAS Y ACEITES</t>
  </si>
  <si>
    <t>0017-3835</t>
  </si>
  <si>
    <t>1477-4550</t>
  </si>
  <si>
    <t>GREECE &amp; ROME</t>
  </si>
  <si>
    <t>0017-3916</t>
  </si>
  <si>
    <t>2159-3159</t>
  </si>
  <si>
    <t>GREEK ROMAN AND BYZANTINE STUDIES</t>
  </si>
  <si>
    <t>0017-467X</t>
  </si>
  <si>
    <t>1745-6584</t>
  </si>
  <si>
    <t>Groundwater</t>
  </si>
  <si>
    <t>0017-4815</t>
  </si>
  <si>
    <t>1468-2257</t>
  </si>
  <si>
    <t>GROWTH AND CHANGE</t>
  </si>
  <si>
    <t>0017-4947</t>
  </si>
  <si>
    <t>2196-7989</t>
  </si>
  <si>
    <t>GRUPPENPSYCHOTHERAPIE UND GRUPPENDYNAMIK</t>
  </si>
  <si>
    <t>1468-3288</t>
  </si>
  <si>
    <t>0017-6192</t>
  </si>
  <si>
    <t>1433-0458</t>
  </si>
  <si>
    <t>HNO</t>
  </si>
  <si>
    <t>0017-8012</t>
  </si>
  <si>
    <t>HARVARD BUSINESS REVIEW</t>
  </si>
  <si>
    <t>0017-8039</t>
  </si>
  <si>
    <t>1943-5061</t>
  </si>
  <si>
    <t>HARVARD CIVIL RIGHTS-CIVIL LIBERTIES LAW REVIEW</t>
  </si>
  <si>
    <t>0017-8055</t>
  </si>
  <si>
    <t>1943-5045</t>
  </si>
  <si>
    <t>HARVARD EDUCATIONAL REVIEW</t>
  </si>
  <si>
    <t>0017-8063</t>
  </si>
  <si>
    <t>2153-2494</t>
  </si>
  <si>
    <t>HARVARD INTERNATIONAL LAW JOURNAL</t>
  </si>
  <si>
    <t>0017-808X</t>
  </si>
  <si>
    <t>1943-507X</t>
  </si>
  <si>
    <t>HARVARD JOURNAL ON LEGISLATION</t>
  </si>
  <si>
    <t>2161-976X</t>
  </si>
  <si>
    <t>0017-8136</t>
  </si>
  <si>
    <t>HARVARD LIBRARY BULLETIN</t>
  </si>
  <si>
    <t>0017-8160</t>
  </si>
  <si>
    <t>1475-4517</t>
  </si>
  <si>
    <t>HARVARD THEOLOGICAL REVIEW</t>
  </si>
  <si>
    <t>0017-8322</t>
  </si>
  <si>
    <t>HASTINGS LAW JOURNAL</t>
  </si>
  <si>
    <t>0017-8470</t>
  </si>
  <si>
    <t>1432-1173</t>
  </si>
  <si>
    <t>HAUTARZT</t>
  </si>
  <si>
    <t>0017-8748</t>
  </si>
  <si>
    <t>1526-4610</t>
  </si>
  <si>
    <t>HEADACHE</t>
  </si>
  <si>
    <t>0017-8969</t>
  </si>
  <si>
    <t>1748-8176</t>
  </si>
  <si>
    <t>HEALTH EDUCATION JOURNAL</t>
  </si>
  <si>
    <t>0017-9078</t>
  </si>
  <si>
    <t>1538-5159</t>
  </si>
  <si>
    <t>HEALTH PHYSICS</t>
  </si>
  <si>
    <t>0017-9124</t>
  </si>
  <si>
    <t>1475-6773</t>
  </si>
  <si>
    <t>HEALTH SERVICES RESEARCH</t>
  </si>
  <si>
    <t>1879-2189</t>
  </si>
  <si>
    <t>0018-019X</t>
  </si>
  <si>
    <t>1522-2675</t>
  </si>
  <si>
    <t>HELVETICA CHIMICA ACTA</t>
  </si>
  <si>
    <t>0018-0661</t>
  </si>
  <si>
    <t>1601-5223</t>
  </si>
  <si>
    <t>HEREDITAS</t>
  </si>
  <si>
    <t>0018-067X</t>
  </si>
  <si>
    <t>1365-2540</t>
  </si>
  <si>
    <t>HEREDITY</t>
  </si>
  <si>
    <t>0018-0750</t>
  </si>
  <si>
    <t>HERMATHENA</t>
  </si>
  <si>
    <t>0018-0777</t>
  </si>
  <si>
    <t>HERMES-ZEITSCHRIFT FUR KLASSISCHE PHILOLOGIE</t>
  </si>
  <si>
    <t>0018-0831</t>
  </si>
  <si>
    <t>1938-5099</t>
  </si>
  <si>
    <t>HERPETOLOGICA</t>
  </si>
  <si>
    <t>0018-0971</t>
  </si>
  <si>
    <t>HERZOGIA</t>
  </si>
  <si>
    <t>0018-098X</t>
  </si>
  <si>
    <t>1553-5622</t>
  </si>
  <si>
    <t>HESPERIA</t>
  </si>
  <si>
    <t>0018-1196</t>
  </si>
  <si>
    <t>1468-2265</t>
  </si>
  <si>
    <t>HEYTHROP JOURNAL</t>
  </si>
  <si>
    <t>0018-1439</t>
  </si>
  <si>
    <t>1608-3148</t>
  </si>
  <si>
    <t>HIGH ENERGY CHEMISTRY</t>
  </si>
  <si>
    <t>0018-151X</t>
  </si>
  <si>
    <t>1608-3156</t>
  </si>
  <si>
    <t>HIGH TEMPERATURE</t>
  </si>
  <si>
    <t>0018-1544</t>
  </si>
  <si>
    <t>1472-3441</t>
  </si>
  <si>
    <t>HIGH TEMPERATURES-HIGH PRESSURES</t>
  </si>
  <si>
    <t>0018-1560</t>
  </si>
  <si>
    <t>1573-174X</t>
  </si>
  <si>
    <t>HIGHER EDUCATION</t>
  </si>
  <si>
    <t>0018-2079</t>
  </si>
  <si>
    <t>Hiroshima Mathematical Journal</t>
  </si>
  <si>
    <t>0018-2133</t>
  </si>
  <si>
    <t>2153-6414</t>
  </si>
  <si>
    <t>HISPANIA-A JOURNAL DEVOTED TO THE TEACHING OF SPANISH AND PORTUGUESE</t>
  </si>
  <si>
    <t>0018-2141</t>
  </si>
  <si>
    <t>1988-8368</t>
  </si>
  <si>
    <t>HISPANIA-REVISTA ESPANOLA DE HISTORIA</t>
  </si>
  <si>
    <t>0018-215X</t>
  </si>
  <si>
    <t>1988-4265</t>
  </si>
  <si>
    <t>Hispania Sacra</t>
  </si>
  <si>
    <t>1527-1900</t>
  </si>
  <si>
    <t>0018-2176</t>
  </si>
  <si>
    <t>1553-0639</t>
  </si>
  <si>
    <t>HISPANIC REVIEW</t>
  </si>
  <si>
    <t>0018-2206</t>
  </si>
  <si>
    <t>2165-6185</t>
  </si>
  <si>
    <t>HISPANOFILA</t>
  </si>
  <si>
    <t>0018-2257</t>
  </si>
  <si>
    <t>HISTOIRE SOCIALE-SOCIAL HISTORY</t>
  </si>
  <si>
    <t>0018-2281</t>
  </si>
  <si>
    <t>1270-0835</t>
  </si>
  <si>
    <t>HISTORIA</t>
  </si>
  <si>
    <t>0018-2311</t>
  </si>
  <si>
    <t>HISTORIA-ZEITSCHRIFT FUR ALTE GESCHICHTE</t>
  </si>
  <si>
    <t>0018-2370</t>
  </si>
  <si>
    <t>1540-6563</t>
  </si>
  <si>
    <t>HISTORIAN</t>
  </si>
  <si>
    <t>0018-246X</t>
  </si>
  <si>
    <t>1469-5103</t>
  </si>
  <si>
    <t>HISTORICAL JOURNAL</t>
  </si>
  <si>
    <t>0018-2575</t>
  </si>
  <si>
    <t>HISTORICKY CASOPIS</t>
  </si>
  <si>
    <t>0018-2613</t>
  </si>
  <si>
    <t>HISTORISCHE ZEITSCHRIFT</t>
  </si>
  <si>
    <t>0018-2621</t>
  </si>
  <si>
    <t>HISTORISCHES JAHRBUCH</t>
  </si>
  <si>
    <t>0018-263X</t>
  </si>
  <si>
    <t>1504-2944</t>
  </si>
  <si>
    <t>HISTORISK TIDSSKRIFT</t>
  </si>
  <si>
    <t>0018-2648</t>
  </si>
  <si>
    <t>1468-229X</t>
  </si>
  <si>
    <t>HISTORY</t>
  </si>
  <si>
    <t>1468-2303</t>
  </si>
  <si>
    <t>0018-2702</t>
  </si>
  <si>
    <t>1527-1919</t>
  </si>
  <si>
    <t>HISTORY OF POLITICAL ECONOMY</t>
  </si>
  <si>
    <t>0018-2710</t>
  </si>
  <si>
    <t>1545-6935</t>
  </si>
  <si>
    <t>HISTORY OF RELIGIONS</t>
  </si>
  <si>
    <t>0018-2753</t>
  </si>
  <si>
    <t>HISTORY TODAY</t>
  </si>
  <si>
    <t>0018-280X</t>
  </si>
  <si>
    <t>HITOTSUBASHI JOURNAL OF ECONOMICS</t>
  </si>
  <si>
    <t>0018-3768</t>
  </si>
  <si>
    <t>1436-736X</t>
  </si>
  <si>
    <t>European Journal of Wood and Wood Products</t>
  </si>
  <si>
    <t>0018-3830</t>
  </si>
  <si>
    <t>1437-434X</t>
  </si>
  <si>
    <t>HOLZFORSCHUNG</t>
  </si>
  <si>
    <t>0018-442X</t>
  </si>
  <si>
    <t>1618-1301</t>
  </si>
  <si>
    <t>HOMO-JOURNAL OF COMPARATIVE HUMAN BIOLOGY</t>
  </si>
  <si>
    <t>0018-5043</t>
  </si>
  <si>
    <t>1439-4286</t>
  </si>
  <si>
    <t>HORMONE AND METABOLIC RESEARCH</t>
  </si>
  <si>
    <t>0018-506X</t>
  </si>
  <si>
    <t>1095-6867</t>
  </si>
  <si>
    <t>HORMONES AND BEHAVIOR</t>
  </si>
  <si>
    <t>0018-5345</t>
  </si>
  <si>
    <t>2327-9834</t>
  </si>
  <si>
    <t>HORTSCIENCE</t>
  </si>
  <si>
    <t>0018-6368</t>
  </si>
  <si>
    <t>1958-5551</t>
  </si>
  <si>
    <t>HOUILLE BLANCHE-REVUE INTERNATIONALE DE L EAU</t>
  </si>
  <si>
    <t>0018-7003</t>
  </si>
  <si>
    <t>HUDEBNI VEDA</t>
  </si>
  <si>
    <t>0018-702X</t>
  </si>
  <si>
    <t>2325-5935</t>
  </si>
  <si>
    <t>HUDSON REVIEW</t>
  </si>
  <si>
    <t>0018-7143</t>
  </si>
  <si>
    <t>1534-6617</t>
  </si>
  <si>
    <t>HUMAN BIOLOGY</t>
  </si>
  <si>
    <t>0018-716X</t>
  </si>
  <si>
    <t>1423-0054</t>
  </si>
  <si>
    <t>HUMAN DEVELOPMENT</t>
  </si>
  <si>
    <t>0018-7208</t>
  </si>
  <si>
    <t>1547-8181</t>
  </si>
  <si>
    <t>HUMAN FACTORS</t>
  </si>
  <si>
    <t>0018-7259</t>
  </si>
  <si>
    <t>1938-3525</t>
  </si>
  <si>
    <t>HUMAN ORGANIZATION</t>
  </si>
  <si>
    <t>1741-282X</t>
  </si>
  <si>
    <t>0018-7895</t>
  </si>
  <si>
    <t>1544-399X</t>
  </si>
  <si>
    <t>HUNTINGTON LIBRARY QUARTERLY</t>
  </si>
  <si>
    <t>0018-8158</t>
  </si>
  <si>
    <t>1573-5117</t>
  </si>
  <si>
    <t>HYDROBIOLOGIA</t>
  </si>
  <si>
    <t>0018-8646</t>
  </si>
  <si>
    <t>2151-8556</t>
  </si>
  <si>
    <t>IBM JOURNAL OF RESEARCH AND DEVELOPMENT</t>
  </si>
  <si>
    <t>0018-9162</t>
  </si>
  <si>
    <t>1558-0814</t>
  </si>
  <si>
    <t>COMPUTER</t>
  </si>
  <si>
    <t>0018-9197</t>
  </si>
  <si>
    <t>1558-1713</t>
  </si>
  <si>
    <t>IEEE JOURNAL OF QUANTUM ELECTRONICS</t>
  </si>
  <si>
    <t>1558-173X</t>
  </si>
  <si>
    <t>1558-2256</t>
  </si>
  <si>
    <t>0018-9235</t>
  </si>
  <si>
    <t>1939-9340</t>
  </si>
  <si>
    <t>IEEE SPECTRUM</t>
  </si>
  <si>
    <t>1557-9603</t>
  </si>
  <si>
    <t>0018-926X</t>
  </si>
  <si>
    <t>1558-2221</t>
  </si>
  <si>
    <t>IEEE TRANSACTIONS ON ANTENNAS AND PROPAGATION</t>
  </si>
  <si>
    <t>0018-9286</t>
  </si>
  <si>
    <t>1558-2523</t>
  </si>
  <si>
    <t>IEEE TRANSACTIONS ON AUTOMATIC CONTROL</t>
  </si>
  <si>
    <t>0018-9294</t>
  </si>
  <si>
    <t>1558-2531</t>
  </si>
  <si>
    <t>IEEE TRANSACTIONS ON BIOMEDICAL ENGINEERING</t>
  </si>
  <si>
    <t>0018-9316</t>
  </si>
  <si>
    <t>1557-9611</t>
  </si>
  <si>
    <t>IEEE TRANSACTIONS ON BROADCASTING</t>
  </si>
  <si>
    <t>0018-9340</t>
  </si>
  <si>
    <t>1557-9956</t>
  </si>
  <si>
    <t>IEEE TRANSACTIONS ON COMPUTERS</t>
  </si>
  <si>
    <t>0018-9359</t>
  </si>
  <si>
    <t>1557-9638</t>
  </si>
  <si>
    <t>IEEE TRANSACTIONS ON EDUCATION</t>
  </si>
  <si>
    <t>0018-9375</t>
  </si>
  <si>
    <t>1558-187X</t>
  </si>
  <si>
    <t>IEEE TRANSACTIONS ON ELECTROMAGNETIC COMPATIBILITY</t>
  </si>
  <si>
    <t>0018-9383</t>
  </si>
  <si>
    <t>1557-9646</t>
  </si>
  <si>
    <t>IEEE TRANSACTIONS ON ELECTRON DEVICES</t>
  </si>
  <si>
    <t>0018-9391</t>
  </si>
  <si>
    <t>1558-0040</t>
  </si>
  <si>
    <t>IEEE TRANSACTIONS ON ENGINEERING MANAGEMENT</t>
  </si>
  <si>
    <t>0018-9448</t>
  </si>
  <si>
    <t>1557-9654</t>
  </si>
  <si>
    <t>IEEE TRANSACTIONS ON INFORMATION THEORY</t>
  </si>
  <si>
    <t>0018-9456</t>
  </si>
  <si>
    <t>1557-9662</t>
  </si>
  <si>
    <t>IEEE TRANSACTIONS ON INSTRUMENTATION AND MEASUREMENT</t>
  </si>
  <si>
    <t>0018-9464</t>
  </si>
  <si>
    <t>1941-0069</t>
  </si>
  <si>
    <t>IEEE TRANSACTIONS ON MAGNETICS</t>
  </si>
  <si>
    <t>0018-9480</t>
  </si>
  <si>
    <t>1557-9670</t>
  </si>
  <si>
    <t>IEEE TRANSACTIONS ON MICROWAVE THEORY AND TECHNIQUES</t>
  </si>
  <si>
    <t>0018-9499</t>
  </si>
  <si>
    <t>1558-1578</t>
  </si>
  <si>
    <t>IEEE TRANSACTIONS ON NUCLEAR SCIENCE</t>
  </si>
  <si>
    <t>1558-1721</t>
  </si>
  <si>
    <t>0018-9545</t>
  </si>
  <si>
    <t>1939-9359</t>
  </si>
  <si>
    <t>IEEE TRANSACTIONS ON VEHICULAR TECHNOLOGY</t>
  </si>
  <si>
    <t>0019-0365</t>
  </si>
  <si>
    <t>2153-8077</t>
  </si>
  <si>
    <t>INTERNATIONAL PHILOSOPHICAL QUARTERLY</t>
  </si>
  <si>
    <t>1879-2022</t>
  </si>
  <si>
    <t>0019-0993</t>
  </si>
  <si>
    <t>1865-9039</t>
  </si>
  <si>
    <t>IBEROROMANIA</t>
  </si>
  <si>
    <t>0019-1019</t>
  </si>
  <si>
    <t>1474-919X</t>
  </si>
  <si>
    <t>IBIS</t>
  </si>
  <si>
    <t>0019-1035</t>
  </si>
  <si>
    <t>1090-2643</t>
  </si>
  <si>
    <t>ICARUS</t>
  </si>
  <si>
    <t>0019-1442</t>
  </si>
  <si>
    <t>Ideggyogyaszati Szemle-Clinical Neuroscience</t>
  </si>
  <si>
    <t>0019-2805</t>
  </si>
  <si>
    <t>1365-2567</t>
  </si>
  <si>
    <t>IMMUNOLOGY</t>
  </si>
  <si>
    <t>0019-3577</t>
  </si>
  <si>
    <t>1872-6100</t>
  </si>
  <si>
    <t>INDAGATIONES MATHEMATICAE-NEW SERIES</t>
  </si>
  <si>
    <t>0019-4522</t>
  </si>
  <si>
    <t>JOURNAL OF THE INDIAN CHEMICAL SOCIETY</t>
  </si>
  <si>
    <t>0019-4646</t>
  </si>
  <si>
    <t>0973-0893</t>
  </si>
  <si>
    <t>INDIAN ECONOMIC AND SOCIAL HISTORY REVIEW</t>
  </si>
  <si>
    <t>0019-5022</t>
  </si>
  <si>
    <t>INDIAN JOURNAL OF AGRICULTURAL SCIENCES</t>
  </si>
  <si>
    <t>0019-509X</t>
  </si>
  <si>
    <t>1998-4774</t>
  </si>
  <si>
    <t>INDIAN JOURNAL OF CANCER</t>
  </si>
  <si>
    <t>0019-5154</t>
  </si>
  <si>
    <t>1998-3611</t>
  </si>
  <si>
    <t>INDIAN JOURNAL OF DERMATOLOGY</t>
  </si>
  <si>
    <t>0019-5189</t>
  </si>
  <si>
    <t>0975-1009</t>
  </si>
  <si>
    <t>INDIAN JOURNAL OF EXPERIMENTAL BIOLOGY</t>
  </si>
  <si>
    <t>0019-5200</t>
  </si>
  <si>
    <t>0975-6906</t>
  </si>
  <si>
    <t>INDIAN JOURNAL OF GENETICS AND PLANT BREEDING</t>
  </si>
  <si>
    <t>0019-5413</t>
  </si>
  <si>
    <t>1998-3727</t>
  </si>
  <si>
    <t>Indian Journal of Orthopaedics</t>
  </si>
  <si>
    <t>0019-5456</t>
  </si>
  <si>
    <t>0973-7693</t>
  </si>
  <si>
    <t>INDIAN JOURNAL OF PEDIATRICS</t>
  </si>
  <si>
    <t>0019-5464</t>
  </si>
  <si>
    <t>Indian Journal of Pharmaceutical Education and Research</t>
  </si>
  <si>
    <t>0019-5545</t>
  </si>
  <si>
    <t>1998-3794</t>
  </si>
  <si>
    <t>Indian Journal of Psychiatry</t>
  </si>
  <si>
    <t>0019-5588</t>
  </si>
  <si>
    <t>0975-7465</t>
  </si>
  <si>
    <t>INDIAN JOURNAL OF PURE &amp; APPLIED MATHEMATICS</t>
  </si>
  <si>
    <t>0019-5596</t>
  </si>
  <si>
    <t>0975-1041</t>
  </si>
  <si>
    <t>INDIAN JOURNAL OF PURE &amp; APPLIED PHYSICS</t>
  </si>
  <si>
    <t>0019-6061</t>
  </si>
  <si>
    <t>0974-7559</t>
  </si>
  <si>
    <t>INDIAN PEDIATRICS</t>
  </si>
  <si>
    <t>0019-6665</t>
  </si>
  <si>
    <t>2169-3218</t>
  </si>
  <si>
    <t>INDIANA LAW JOURNAL</t>
  </si>
  <si>
    <t>0019-7246</t>
  </si>
  <si>
    <t>1572-8536</t>
  </si>
  <si>
    <t>INDO-IRANIAN JOURNAL</t>
  </si>
  <si>
    <t>0019-7262</t>
  </si>
  <si>
    <t>1613-0405</t>
  </si>
  <si>
    <t>INDOGERMANISCHE FORSCHUNGEN</t>
  </si>
  <si>
    <t>0019-7939</t>
  </si>
  <si>
    <t>2162-271X</t>
  </si>
  <si>
    <t>ILR Review</t>
  </si>
  <si>
    <t>0019-8366</t>
  </si>
  <si>
    <t>1880-8026</t>
  </si>
  <si>
    <t>INDUSTRIAL HEALTH</t>
  </si>
  <si>
    <t>0019-8501</t>
  </si>
  <si>
    <t>1873-2062</t>
  </si>
  <si>
    <t>INDUSTRIAL MARKETING MANAGEMENT</t>
  </si>
  <si>
    <t>0019-8676</t>
  </si>
  <si>
    <t>1468-232X</t>
  </si>
  <si>
    <t>INDUSTRIAL RELATIONS</t>
  </si>
  <si>
    <t>0019-9567</t>
  </si>
  <si>
    <t>1098-5522</t>
  </si>
  <si>
    <t>INFECTION AND IMMUNITY</t>
  </si>
  <si>
    <t>0020-0190</t>
  </si>
  <si>
    <t>1872-6119</t>
  </si>
  <si>
    <t>INFORMATION PROCESSING LETTERS</t>
  </si>
  <si>
    <t>1872-6291</t>
  </si>
  <si>
    <t>0020-0883</t>
  </si>
  <si>
    <t>1988-3234</t>
  </si>
  <si>
    <t>Informes de la Construccion</t>
  </si>
  <si>
    <t>0020-1324</t>
  </si>
  <si>
    <t>1943-3654</t>
  </si>
  <si>
    <t>Respiratory Care</t>
  </si>
  <si>
    <t>0020-1383</t>
  </si>
  <si>
    <t>1879-0267</t>
  </si>
  <si>
    <t>INJURY-INTERNATIONAL JOURNAL OF THE CARE OF THE INJURED</t>
  </si>
  <si>
    <t>1520-510X</t>
  </si>
  <si>
    <t>0020-1685</t>
  </si>
  <si>
    <t>1608-3172</t>
  </si>
  <si>
    <t>INORGANIC MATERIALS</t>
  </si>
  <si>
    <t>0020-1693</t>
  </si>
  <si>
    <t>1873-3255</t>
  </si>
  <si>
    <t>INORGANICA CHIMICA ACTA</t>
  </si>
  <si>
    <t>0020-174X</t>
  </si>
  <si>
    <t>1502-3923</t>
  </si>
  <si>
    <t>INQUIRY-AN INTERDISCIPLINARY JOURNAL OF PHILOSOPHY</t>
  </si>
  <si>
    <t>0020-1812</t>
  </si>
  <si>
    <t>1420-9098</t>
  </si>
  <si>
    <t>INSECTES SOCIAUX</t>
  </si>
  <si>
    <t>1475-5661</t>
  </si>
  <si>
    <t>0020-2940</t>
  </si>
  <si>
    <t>2051-8730</t>
  </si>
  <si>
    <t>MEASUREMENT &amp; CONTROL</t>
  </si>
  <si>
    <t>0020-2967</t>
  </si>
  <si>
    <t>1745-9192</t>
  </si>
  <si>
    <t>TRANSACTIONS OF THE INSTITUTE OF METAL FINISHING</t>
  </si>
  <si>
    <t>0020-3157</t>
  </si>
  <si>
    <t>1572-9052</t>
  </si>
  <si>
    <t>ANNALS OF THE INSTITUTE OF STATISTICAL MATHEMATICS</t>
  </si>
  <si>
    <t>0020-4277</t>
  </si>
  <si>
    <t>1573-1952</t>
  </si>
  <si>
    <t>INSTRUCTIONAL SCIENCE</t>
  </si>
  <si>
    <t>0020-4412</t>
  </si>
  <si>
    <t>1608-3180</t>
  </si>
  <si>
    <t>INSTRUMENTS AND EXPERIMENTAL TECHNIQUES</t>
  </si>
  <si>
    <t>0020-4536</t>
  </si>
  <si>
    <t>INSULA-REVISTA DE LETRAS Y CIENCIAS HUMANAS</t>
  </si>
  <si>
    <t>0020-577X</t>
  </si>
  <si>
    <t>1891-1757</t>
  </si>
  <si>
    <t>INTERNASJONAL POLITIKK</t>
  </si>
  <si>
    <t>0020-5850</t>
  </si>
  <si>
    <t>1468-2346</t>
  </si>
  <si>
    <t>INTERNATIONAL AFFAIRS</t>
  </si>
  <si>
    <t>0020-5893</t>
  </si>
  <si>
    <t>1471-6895</t>
  </si>
  <si>
    <t>International &amp; Comparative Law Quarterly</t>
  </si>
  <si>
    <t>0020-6539</t>
  </si>
  <si>
    <t>1875-595X</t>
  </si>
  <si>
    <t>INTERNATIONAL DENTAL JOURNAL</t>
  </si>
  <si>
    <t>0020-6598</t>
  </si>
  <si>
    <t>1468-2354</t>
  </si>
  <si>
    <t>INTERNATIONAL ECONOMIC REVIEW</t>
  </si>
  <si>
    <t>0020-6814</t>
  </si>
  <si>
    <t>1938-2839</t>
  </si>
  <si>
    <t>INTERNATIONAL GEOLOGY REVIEW</t>
  </si>
  <si>
    <t>0020-7020</t>
  </si>
  <si>
    <t>2052-465X</t>
  </si>
  <si>
    <t>INTERNATIONAL JOURNAL</t>
  </si>
  <si>
    <t>0020-7047</t>
  </si>
  <si>
    <t>1572-8684</t>
  </si>
  <si>
    <t>INTERNATIONAL JOURNAL FOR PHILOSOPHY OF RELIGION</t>
  </si>
  <si>
    <t>0020-7071</t>
  </si>
  <si>
    <t>1545-7001</t>
  </si>
  <si>
    <t>INTERNATIONAL JOURNAL OF AMERICAN LINGUISTICS</t>
  </si>
  <si>
    <t>0020-7128</t>
  </si>
  <si>
    <t>1432-1254</t>
  </si>
  <si>
    <t>INTERNATIONAL JOURNAL OF BIOMETEOROLOGY</t>
  </si>
  <si>
    <t>0020-7136</t>
  </si>
  <si>
    <t>1097-0215</t>
  </si>
  <si>
    <t>INTERNATIONAL JOURNAL OF CANCER</t>
  </si>
  <si>
    <t>0020-7144</t>
  </si>
  <si>
    <t>1744-5183</t>
  </si>
  <si>
    <t>INTERNATIONAL JOURNAL OF CLINICAL AND EXPERIMENTAL HYPNOSIS</t>
  </si>
  <si>
    <t>0020-7152</t>
  </si>
  <si>
    <t>1745-2554</t>
  </si>
  <si>
    <t>INTERNATIONAL JOURNAL OF COMPARATIVE SOCIOLOGY</t>
  </si>
  <si>
    <t>0020-7160</t>
  </si>
  <si>
    <t>1029-0265</t>
  </si>
  <si>
    <t>INTERNATIONAL JOURNAL OF COMPUTER MATHEMATICS</t>
  </si>
  <si>
    <t>0020-7179</t>
  </si>
  <si>
    <t>1366-5820</t>
  </si>
  <si>
    <t>INTERNATIONAL JOURNAL OF CONTROL</t>
  </si>
  <si>
    <t>0020-7209</t>
  </si>
  <si>
    <t>2050-4578</t>
  </si>
  <si>
    <t>INTERNATIONAL JOURNAL OF ELECTRICAL ENGINEERING EDUCATION</t>
  </si>
  <si>
    <t>0020-7217</t>
  </si>
  <si>
    <t>1362-3060</t>
  </si>
  <si>
    <t>INTERNATIONAL JOURNAL OF ELECTRONICS</t>
  </si>
  <si>
    <t>1879-2197</t>
  </si>
  <si>
    <t>0020-7276</t>
  </si>
  <si>
    <t>1432-1270</t>
  </si>
  <si>
    <t>INTERNATIONAL JOURNAL OF GAME THEORY</t>
  </si>
  <si>
    <t>0020-7284</t>
  </si>
  <si>
    <t>1943-2836</t>
  </si>
  <si>
    <t>INTERNATIONAL JOURNAL OF GROUP PSYCHOTHERAPY</t>
  </si>
  <si>
    <t>0020-7292</t>
  </si>
  <si>
    <t>1879-3479</t>
  </si>
  <si>
    <t>INTERNATIONAL JOURNAL OF GYNECOLOGY &amp; OBSTETRICS</t>
  </si>
  <si>
    <t>0020-7314</t>
  </si>
  <si>
    <t>1541-4469</t>
  </si>
  <si>
    <t>INTERNATIONAL JOURNAL OF HEALTH SERVICES</t>
  </si>
  <si>
    <t>0020-7403</t>
  </si>
  <si>
    <t>1879-2162</t>
  </si>
  <si>
    <t>INTERNATIONAL JOURNAL OF MECHANICAL SCIENCES</t>
  </si>
  <si>
    <t>1471-6380</t>
  </si>
  <si>
    <t>0020-7454</t>
  </si>
  <si>
    <t>1563-5279</t>
  </si>
  <si>
    <t>INTERNATIONAL JOURNAL OF NEUROSCIENCE</t>
  </si>
  <si>
    <t>0020-7462</t>
  </si>
  <si>
    <t>1878-5638</t>
  </si>
  <si>
    <t>INTERNATIONAL JOURNAL OF NON-LINEAR MECHANICS</t>
  </si>
  <si>
    <t>1873-491X</t>
  </si>
  <si>
    <t>0020-7519</t>
  </si>
  <si>
    <t>1879-0135</t>
  </si>
  <si>
    <t>INTERNATIONAL JOURNAL FOR PARASITOLOGY</t>
  </si>
  <si>
    <t>0020-7543</t>
  </si>
  <si>
    <t>1366-588X</t>
  </si>
  <si>
    <t>INTERNATIONAL JOURNAL OF PRODUCTION RESEARCH</t>
  </si>
  <si>
    <t>0020-7578</t>
  </si>
  <si>
    <t>1745-8315</t>
  </si>
  <si>
    <t>INTERNATIONAL JOURNAL OF PSYCHOANALYSIS</t>
  </si>
  <si>
    <t>0020-7594</t>
  </si>
  <si>
    <t>1464-066X</t>
  </si>
  <si>
    <t>INTERNATIONAL JOURNAL OF PSYCHOLOGY</t>
  </si>
  <si>
    <t>0020-7608</t>
  </si>
  <si>
    <t>1097-461X</t>
  </si>
  <si>
    <t>INTERNATIONAL JOURNAL OF QUANTUM CHEMISTRY</t>
  </si>
  <si>
    <t>0020-7640</t>
  </si>
  <si>
    <t>1741-2854</t>
  </si>
  <si>
    <t>INTERNATIONAL JOURNAL OF SOCIAL PSYCHIATRY</t>
  </si>
  <si>
    <t>0020-7683</t>
  </si>
  <si>
    <t>1879-2146</t>
  </si>
  <si>
    <t>INTERNATIONAL JOURNAL OF SOLIDS AND STRUCTURES</t>
  </si>
  <si>
    <t>0020-7721</t>
  </si>
  <si>
    <t>1464-5319</t>
  </si>
  <si>
    <t>INTERNATIONAL JOURNAL OF SYSTEMS SCIENCE</t>
  </si>
  <si>
    <t>0020-7748</t>
  </si>
  <si>
    <t>1572-9575</t>
  </si>
  <si>
    <t>INTERNATIONAL JOURNAL OF THEORETICAL PHYSICS</t>
  </si>
  <si>
    <t>0020-7780</t>
  </si>
  <si>
    <t>1564-913X</t>
  </si>
  <si>
    <t>INTERNATIONAL LABOUR REVIEW</t>
  </si>
  <si>
    <t>0020-7985</t>
  </si>
  <si>
    <t>1468-2435</t>
  </si>
  <si>
    <t>INTERNATIONAL MIGRATION</t>
  </si>
  <si>
    <t>0020-8132</t>
  </si>
  <si>
    <t>1466-7657</t>
  </si>
  <si>
    <t>INTERNATIONAL NURSING REVIEW</t>
  </si>
  <si>
    <t>1531-5088</t>
  </si>
  <si>
    <t>0020-8523</t>
  </si>
  <si>
    <t>1461-7226</t>
  </si>
  <si>
    <t>INTERNATIONAL REVIEW OF ADMINISTRATIVE SCIENCES</t>
  </si>
  <si>
    <t>0020-8590</t>
  </si>
  <si>
    <t>1469-512X</t>
  </si>
  <si>
    <t>INTERNATIONAL REVIEW OF SOCIAL HISTORY</t>
  </si>
  <si>
    <t>0020-8728</t>
  </si>
  <si>
    <t>1461-7234</t>
  </si>
  <si>
    <t>INTERNATIONAL SOCIAL WORK</t>
  </si>
  <si>
    <t>0020-8833</t>
  </si>
  <si>
    <t>1468-2478</t>
  </si>
  <si>
    <t>INTERNATIONAL STUDIES QUARTERLY</t>
  </si>
  <si>
    <t>0020-8841</t>
  </si>
  <si>
    <t>INTERNATIONAL SUGAR JOURNAL</t>
  </si>
  <si>
    <t>0020-8868</t>
  </si>
  <si>
    <t>INTERNATIONAL SURGERY</t>
  </si>
  <si>
    <t>0020-9554</t>
  </si>
  <si>
    <t>1432-1289</t>
  </si>
  <si>
    <t>INTERNIST</t>
  </si>
  <si>
    <t>0020-9635</t>
  </si>
  <si>
    <t>INTERPRETATION-A JOURNAL OF POLITICAL PHILOSOPHY</t>
  </si>
  <si>
    <t>0020-9643</t>
  </si>
  <si>
    <t>2159-340X</t>
  </si>
  <si>
    <t>INTERPRETATION-A JOURNAL OF BIBLE AND THEOLOGY</t>
  </si>
  <si>
    <t>1432-1297</t>
  </si>
  <si>
    <t>1536-0210</t>
  </si>
  <si>
    <t>INVESTIGATIVE RADIOLOGY</t>
  </si>
  <si>
    <t>0021-0552</t>
  </si>
  <si>
    <t>IOWA LAW REVIEW</t>
  </si>
  <si>
    <t>0021-0862</t>
  </si>
  <si>
    <t>1475-4819</t>
  </si>
  <si>
    <t>Iranian Studies</t>
  </si>
  <si>
    <t>0021-0870</t>
  </si>
  <si>
    <t>1783-1482</t>
  </si>
  <si>
    <t>Iranica Antiqua</t>
  </si>
  <si>
    <t>0021-1214</t>
  </si>
  <si>
    <t>2056-4139</t>
  </si>
  <si>
    <t>IRISH HISTORICAL STUDIES</t>
  </si>
  <si>
    <t>0021-1265</t>
  </si>
  <si>
    <t>1863-4362</t>
  </si>
  <si>
    <t>IRISH JOURNAL OF MEDICAL SCIENCE</t>
  </si>
  <si>
    <t>0021-1427</t>
  </si>
  <si>
    <t>2047-2153</t>
  </si>
  <si>
    <t>IRISH UNIVERSITY REVIEW</t>
  </si>
  <si>
    <t>0021-1575</t>
  </si>
  <si>
    <t>1883-2954</t>
  </si>
  <si>
    <t>TETSU TO HAGANE-JOURNAL OF THE IRON AND STEEL INSTITUTE OF JAPAN</t>
  </si>
  <si>
    <t>0021-1753</t>
  </si>
  <si>
    <t>1545-6994</t>
  </si>
  <si>
    <t>ISIS</t>
  </si>
  <si>
    <t>0021-1818</t>
  </si>
  <si>
    <t>1613-0928</t>
  </si>
  <si>
    <t>ISLAM-ZEITSCHRIFT FUR GESCHICHTE UND KULTUR DES ISLAMISCHEN ORIENTS</t>
  </si>
  <si>
    <t>0021-2059</t>
  </si>
  <si>
    <t>ISRAEL EXPLORATION JOURNAL</t>
  </si>
  <si>
    <t>0021-2148</t>
  </si>
  <si>
    <t>1869-5868</t>
  </si>
  <si>
    <t>ISRAEL JOURNAL OF CHEMISTRY</t>
  </si>
  <si>
    <t>0021-2172</t>
  </si>
  <si>
    <t>1565-8511</t>
  </si>
  <si>
    <t>ISRAEL JOURNAL OF MATHEMATICS</t>
  </si>
  <si>
    <t>0021-2571</t>
  </si>
  <si>
    <t>ANNALI DELL ISTITUTO SUPERIORE DI SANITA</t>
  </si>
  <si>
    <t>0021-3551</t>
  </si>
  <si>
    <t>JARQ-JAPAN AGRICULTURAL RESEARCH QUARTERLY</t>
  </si>
  <si>
    <t>0021-3624</t>
  </si>
  <si>
    <t>1946-326X</t>
  </si>
  <si>
    <t>JOURNAL OF ECONOMIC ISSUES</t>
  </si>
  <si>
    <t>0021-3640</t>
  </si>
  <si>
    <t>1090-6487</t>
  </si>
  <si>
    <t>JETP LETTERS</t>
  </si>
  <si>
    <t>0021-4019</t>
  </si>
  <si>
    <t>JAHRBUCHER FUR GESCHICHTE OSTEUROPAS</t>
  </si>
  <si>
    <t>0021-4027</t>
  </si>
  <si>
    <t>2366-049X</t>
  </si>
  <si>
    <t>JAHRBUCHER FUR NATIONALOKONOMIE UND STATISTIK</t>
  </si>
  <si>
    <t>0021-4183</t>
  </si>
  <si>
    <t>1938-6036</t>
  </si>
  <si>
    <t>JAMES JOYCE QUARTERLY</t>
  </si>
  <si>
    <t>0021-4795</t>
  </si>
  <si>
    <t>1880-7577</t>
  </si>
  <si>
    <t>MOKUZAI GAKKAISHI</t>
  </si>
  <si>
    <t>0021-4876</t>
  </si>
  <si>
    <t>1880-6880</t>
  </si>
  <si>
    <t>JOURNAL OF THE JAPAN INSTITUTE OF METALS</t>
  </si>
  <si>
    <t>0021-4914</t>
  </si>
  <si>
    <t>1347-6068</t>
  </si>
  <si>
    <t>JAPANESE JOURNAL OF APPLIED ENTOMOLOGY AND ZOOLOGY</t>
  </si>
  <si>
    <t>0021-4922</t>
  </si>
  <si>
    <t>1347-4065</t>
  </si>
  <si>
    <t>JAPANESE JOURNAL OF APPLIED PHYSICS</t>
  </si>
  <si>
    <t>0021-5155</t>
  </si>
  <si>
    <t>1613-2246</t>
  </si>
  <si>
    <t>JAPANESE JOURNAL OF OPHTHALMOLOGY</t>
  </si>
  <si>
    <t>0021-5368</t>
  </si>
  <si>
    <t>1468-5884</t>
  </si>
  <si>
    <t>JAPANESE PSYCHOLOGICAL RESEARCH</t>
  </si>
  <si>
    <t>0021-5392</t>
  </si>
  <si>
    <t>1349-998X</t>
  </si>
  <si>
    <t>NIPPON SUISAN GAKKAISHI</t>
  </si>
  <si>
    <t>0021-7557</t>
  </si>
  <si>
    <t>1678-4782</t>
  </si>
  <si>
    <t>Jornal de Pediatria</t>
  </si>
  <si>
    <t>0021-7670</t>
  </si>
  <si>
    <t>1565-8538</t>
  </si>
  <si>
    <t>JOURNAL D ANALYSE MATHEMATIQUE</t>
  </si>
  <si>
    <t>1776-3371</t>
  </si>
  <si>
    <t>0021-8251</t>
  </si>
  <si>
    <t>1945-2306</t>
  </si>
  <si>
    <t>JOURNAL FOR RESEARCH IN MATHEMATICS EDUCATION</t>
  </si>
  <si>
    <t>0021-8286</t>
  </si>
  <si>
    <t>1753-8556</t>
  </si>
  <si>
    <t>JOURNAL FOR THE HISTORY OF ASTRONOMY</t>
  </si>
  <si>
    <t>0021-8294</t>
  </si>
  <si>
    <t>1468-5906</t>
  </si>
  <si>
    <t>JOURNAL FOR THE SCIENTIFIC STUDY OF RELIGION</t>
  </si>
  <si>
    <t>0021-8308</t>
  </si>
  <si>
    <t>1468-5914</t>
  </si>
  <si>
    <t>JOURNAL FOR THE THEORY OF SOCIAL BEHAVIOUR</t>
  </si>
  <si>
    <t>0021-8375</t>
  </si>
  <si>
    <t>1439-0361</t>
  </si>
  <si>
    <t>JOURNAL OF ORNITHOLOGY</t>
  </si>
  <si>
    <t>1939-1846</t>
  </si>
  <si>
    <t>JOURNAL OF ABNORMAL PSYCHOLOGY</t>
  </si>
  <si>
    <t>0021-8456</t>
  </si>
  <si>
    <t>1475-679X</t>
  </si>
  <si>
    <t>JOURNAL OF ACCOUNTING RESEARCH</t>
  </si>
  <si>
    <t>0021-8464</t>
  </si>
  <si>
    <t>1545-5823</t>
  </si>
  <si>
    <t>JOURNAL OF ADHESION</t>
  </si>
  <si>
    <t>0021-8499</t>
  </si>
  <si>
    <t>1740-1909</t>
  </si>
  <si>
    <t>JOURNAL OF ADVERTISING RESEARCH</t>
  </si>
  <si>
    <t>0021-8502</t>
  </si>
  <si>
    <t>1879-1964</t>
  </si>
  <si>
    <t>JOURNAL OF AEROSOL SCIENCE</t>
  </si>
  <si>
    <t>0021-8510</t>
  </si>
  <si>
    <t>1543-7809</t>
  </si>
  <si>
    <t>JOURNAL OF AESTHETIC EDUCATION</t>
  </si>
  <si>
    <t>0021-8529</t>
  </si>
  <si>
    <t>1540-6245</t>
  </si>
  <si>
    <t>JOURNAL OF AESTHETICS AND ART CRITICISM</t>
  </si>
  <si>
    <t>1469-5138</t>
  </si>
  <si>
    <t>0021-8553</t>
  </si>
  <si>
    <t>1464-3731</t>
  </si>
  <si>
    <t>Journal of African Law</t>
  </si>
  <si>
    <t>1520-5118</t>
  </si>
  <si>
    <t>0021-857X</t>
  </si>
  <si>
    <t>1477-9552</t>
  </si>
  <si>
    <t>JOURNAL OF AGRICULTURAL ECONOMICS</t>
  </si>
  <si>
    <t>0021-8588</t>
  </si>
  <si>
    <t>1881-0136</t>
  </si>
  <si>
    <t>JOURNAL OF AGRICULTURAL METEOROLOGY</t>
  </si>
  <si>
    <t>0021-8596</t>
  </si>
  <si>
    <t>1469-5146</t>
  </si>
  <si>
    <t>JOURNAL OF AGRICULTURAL SCIENCE</t>
  </si>
  <si>
    <t>0021-8669</t>
  </si>
  <si>
    <t>1533-3868</t>
  </si>
  <si>
    <t>JOURNAL OF AIRCRAFT</t>
  </si>
  <si>
    <t>0021-8693</t>
  </si>
  <si>
    <t>1090-266X</t>
  </si>
  <si>
    <t>JOURNAL OF ALGEBRA</t>
  </si>
  <si>
    <t>0021-8715</t>
  </si>
  <si>
    <t>1535-1882</t>
  </si>
  <si>
    <t>JOURNAL OF AMERICAN FOLKLORE</t>
  </si>
  <si>
    <t>0021-8723</t>
  </si>
  <si>
    <t>1945-2314</t>
  </si>
  <si>
    <t>JOURNAL OF AMERICAN HISTORY</t>
  </si>
  <si>
    <t>0021-8758</t>
  </si>
  <si>
    <t>1469-5154</t>
  </si>
  <si>
    <t>JOURNAL OF AMERICAN STUDIES</t>
  </si>
  <si>
    <t>0021-8782</t>
  </si>
  <si>
    <t>1469-7580</t>
  </si>
  <si>
    <t>JOURNAL OF ANATOMY</t>
  </si>
  <si>
    <t>1365-2656</t>
  </si>
  <si>
    <t>1525-3163</t>
  </si>
  <si>
    <t>0021-8820</t>
  </si>
  <si>
    <t>JOURNAL OF ANTIBIOTICS</t>
  </si>
  <si>
    <t>0021-8839</t>
  </si>
  <si>
    <t>2078-6913</t>
  </si>
  <si>
    <t>JOURNAL OF APICULTURAL RESEARCH</t>
  </si>
  <si>
    <t>0021-8855</t>
  </si>
  <si>
    <t>1938-3703</t>
  </si>
  <si>
    <t>JOURNAL OF APPLIED BEHAVIOR ANALYSIS</t>
  </si>
  <si>
    <t>0021-8863</t>
  </si>
  <si>
    <t>1552-6879</t>
  </si>
  <si>
    <t>JOURNAL OF APPLIED BEHAVIORAL SCIENCE</t>
  </si>
  <si>
    <t>0021-8901</t>
  </si>
  <si>
    <t>1365-2664</t>
  </si>
  <si>
    <t>JOURNAL OF APPLIED ECOLOGY</t>
  </si>
  <si>
    <t>0021-891X</t>
  </si>
  <si>
    <t>1572-8838</t>
  </si>
  <si>
    <t>JOURNAL OF APPLIED ELECTROCHEMISTRY</t>
  </si>
  <si>
    <t>0021-8928</t>
  </si>
  <si>
    <t>1873-4855</t>
  </si>
  <si>
    <t>PMM JOURNAL OF APPLIED MATHEMATICS AND MECHANICS</t>
  </si>
  <si>
    <t>0021-8936</t>
  </si>
  <si>
    <t>1528-9036</t>
  </si>
  <si>
    <t>JOURNAL OF APPLIED MECHANICS-TRANSACTIONS OF THE ASME</t>
  </si>
  <si>
    <t>0021-8944</t>
  </si>
  <si>
    <t>1573-8620</t>
  </si>
  <si>
    <t>Journal of Applied Mechanics and Technical Physics</t>
  </si>
  <si>
    <t>0021-8979</t>
  </si>
  <si>
    <t>1089-7550</t>
  </si>
  <si>
    <t>JOURNAL OF APPLIED PHYSICS</t>
  </si>
  <si>
    <t>0021-8995</t>
  </si>
  <si>
    <t>1097-4628</t>
  </si>
  <si>
    <t>JOURNAL OF APPLIED POLYMER SCIENCE</t>
  </si>
  <si>
    <t>0021-9002</t>
  </si>
  <si>
    <t>1475-6072</t>
  </si>
  <si>
    <t>JOURNAL OF APPLIED PROBABILITY</t>
  </si>
  <si>
    <t>1939-1854</t>
  </si>
  <si>
    <t>0021-9029</t>
  </si>
  <si>
    <t>1559-1816</t>
  </si>
  <si>
    <t>JOURNAL OF APPLIED SOCIAL PSYCHOLOGY</t>
  </si>
  <si>
    <t>0021-9037</t>
  </si>
  <si>
    <t>1573-8647</t>
  </si>
  <si>
    <t>Journal of Applied Spectroscopy</t>
  </si>
  <si>
    <t>0021-9045</t>
  </si>
  <si>
    <t>1096-0430</t>
  </si>
  <si>
    <t>JOURNAL OF APPROXIMATION THEORY</t>
  </si>
  <si>
    <t>0021-9096</t>
  </si>
  <si>
    <t>1745-2538</t>
  </si>
  <si>
    <t>JOURNAL OF ASIAN AND AFRICAN STUDIES</t>
  </si>
  <si>
    <t>0021-910X</t>
  </si>
  <si>
    <t>JOURNAL OF ASIAN HISTORY</t>
  </si>
  <si>
    <t>0021-9118</t>
  </si>
  <si>
    <t>1752-0401</t>
  </si>
  <si>
    <t>JOURNAL OF ASIAN STUDIES</t>
  </si>
  <si>
    <t>0021-9142</t>
  </si>
  <si>
    <t>2195-0571</t>
  </si>
  <si>
    <t>JOURNAL OF THE ASTRONAUTICAL SCIENCES</t>
  </si>
  <si>
    <t>0021-9150</t>
  </si>
  <si>
    <t>1879-1484</t>
  </si>
  <si>
    <t>ATHEROSCLEROSIS</t>
  </si>
  <si>
    <t>0021-9193</t>
  </si>
  <si>
    <t>1098-5530</t>
  </si>
  <si>
    <t>JOURNAL OF BACTERIOLOGY</t>
  </si>
  <si>
    <t>0021-9207</t>
  </si>
  <si>
    <t>JOURNAL OF BAND RESEARCH</t>
  </si>
  <si>
    <t>0021-9231</t>
  </si>
  <si>
    <t>1934-3876</t>
  </si>
  <si>
    <t>JOURNAL OF BIBLICAL LITERATURE</t>
  </si>
  <si>
    <t>0021-924X</t>
  </si>
  <si>
    <t>1756-2651</t>
  </si>
  <si>
    <t>JOURNAL OF BIOCHEMISTRY</t>
  </si>
  <si>
    <t>0021-9258</t>
  </si>
  <si>
    <t>1083-351X</t>
  </si>
  <si>
    <t>JOURNAL OF BIOLOGICAL CHEMISTRY</t>
  </si>
  <si>
    <t>0021-9266</t>
  </si>
  <si>
    <t>2157-6009</t>
  </si>
  <si>
    <t>JOURNAL OF BIOLOGICAL EDUCATION</t>
  </si>
  <si>
    <t>0021-9290</t>
  </si>
  <si>
    <t>1873-2380</t>
  </si>
  <si>
    <t>JOURNAL OF BIOMECHANICS</t>
  </si>
  <si>
    <t>0021-9320</t>
  </si>
  <si>
    <t>1469-7599</t>
  </si>
  <si>
    <t>JOURNAL OF BIOSOCIAL SCIENCE</t>
  </si>
  <si>
    <t>0021-9347</t>
  </si>
  <si>
    <t>1552-4566</t>
  </si>
  <si>
    <t>JOURNAL OF BLACK STUDIES</t>
  </si>
  <si>
    <t>1535-1386</t>
  </si>
  <si>
    <t>0021-9371</t>
  </si>
  <si>
    <t>1545-6986</t>
  </si>
  <si>
    <t>JOURNAL OF BRITISH STUDIES</t>
  </si>
  <si>
    <t>0021-9487</t>
  </si>
  <si>
    <t>2156-4663</t>
  </si>
  <si>
    <t>JOURNAL OF CANADIAN PETROLEUM TECHNOLOGY</t>
  </si>
  <si>
    <t>0021-9495</t>
  </si>
  <si>
    <t>1911-0251</t>
  </si>
  <si>
    <t>JOURNAL OF CANADIAN STUDIES-REVUE D ETUDES CANADIENNES</t>
  </si>
  <si>
    <t>0021-9509</t>
  </si>
  <si>
    <t>1827-191X</t>
  </si>
  <si>
    <t>JOURNAL OF CARDIOVASCULAR SURGERY</t>
  </si>
  <si>
    <t>1090-2694</t>
  </si>
  <si>
    <t>0021-9525</t>
  </si>
  <si>
    <t>1540-8140</t>
  </si>
  <si>
    <t>JOURNAL OF CELL BIOLOGY</t>
  </si>
  <si>
    <t>0021-9533</t>
  </si>
  <si>
    <t>1477-9137</t>
  </si>
  <si>
    <t>JOURNAL OF CELL SCIENCE</t>
  </si>
  <si>
    <t>0021-9541</t>
  </si>
  <si>
    <t>1097-4652</t>
  </si>
  <si>
    <t>JOURNAL OF CELLULAR PHYSIOLOGY</t>
  </si>
  <si>
    <t>0021-955X</t>
  </si>
  <si>
    <t>1530-7999</t>
  </si>
  <si>
    <t>JOURNAL OF CELLULAR PLASTICS</t>
  </si>
  <si>
    <t>0021-9568</t>
  </si>
  <si>
    <t>JOURNAL OF CHEMICAL AND ENGINEERING DATA</t>
  </si>
  <si>
    <t>0021-9584</t>
  </si>
  <si>
    <t>1938-1328</t>
  </si>
  <si>
    <t>JOURNAL OF CHEMICAL EDUCATION</t>
  </si>
  <si>
    <t>0021-9592</t>
  </si>
  <si>
    <t>JOURNAL OF CHEMICAL ENGINEERING OF JAPAN</t>
  </si>
  <si>
    <t>0021-9606</t>
  </si>
  <si>
    <t>1089-7690</t>
  </si>
  <si>
    <t>JOURNAL OF CHEMICAL PHYSICS</t>
  </si>
  <si>
    <t>0021-9614</t>
  </si>
  <si>
    <t>1096-3626</t>
  </si>
  <si>
    <t>JOURNAL OF CHEMICAL THERMODYNAMICS</t>
  </si>
  <si>
    <t>1469-7610</t>
  </si>
  <si>
    <t>JOURNAL OF CHILD PSYCHOLOGY AND PSYCHIATRY</t>
  </si>
  <si>
    <t>0021-9665</t>
  </si>
  <si>
    <t>1945-239X</t>
  </si>
  <si>
    <t>JOURNAL OF CHROMATOGRAPHIC SCIENCE</t>
  </si>
  <si>
    <t>0021-9673</t>
  </si>
  <si>
    <t>1873-3778</t>
  </si>
  <si>
    <t>JOURNAL OF CHROMATOGRAPHY A</t>
  </si>
  <si>
    <t>0021-969X</t>
  </si>
  <si>
    <t>2040-4867</t>
  </si>
  <si>
    <t>JOURNAL OF CHURCH AND STATE</t>
  </si>
  <si>
    <t>0021-972X</t>
  </si>
  <si>
    <t>1945-7197</t>
  </si>
  <si>
    <t>JOURNAL OF CLINICAL ENDOCRINOLOGY &amp; METABOLISM</t>
  </si>
  <si>
    <t>1558-8238</t>
  </si>
  <si>
    <t>0021-9746</t>
  </si>
  <si>
    <t>1472-4146</t>
  </si>
  <si>
    <t>JOURNAL OF CLINICAL PATHOLOGY</t>
  </si>
  <si>
    <t>0021-9762</t>
  </si>
  <si>
    <t>1097-4679</t>
  </si>
  <si>
    <t>JOURNAL OF CLINICAL PSYCHOLOGY</t>
  </si>
  <si>
    <t>0021-9797</t>
  </si>
  <si>
    <t>1095-7103</t>
  </si>
  <si>
    <t>JOURNAL OF COLLOID AND INTERFACE SCIENCE</t>
  </si>
  <si>
    <t>0021-9886</t>
  </si>
  <si>
    <t>1468-5965</t>
  </si>
  <si>
    <t>JCMS-Journal of Common Market Studies</t>
  </si>
  <si>
    <t>0021-9894</t>
  </si>
  <si>
    <t>1741-6442</t>
  </si>
  <si>
    <t>JOURNAL OF COMMONWEALTH LITERATURE</t>
  </si>
  <si>
    <t>1460-2466</t>
  </si>
  <si>
    <t>0021-9924</t>
  </si>
  <si>
    <t>1873-7994</t>
  </si>
  <si>
    <t>JOURNAL OF COMMUNICATION DISORDERS</t>
  </si>
  <si>
    <t>1096-9861</t>
  </si>
  <si>
    <t>JOURNAL OF COMPARATIVE NEUROLOGY</t>
  </si>
  <si>
    <t>0021-9975</t>
  </si>
  <si>
    <t>1532-3129</t>
  </si>
  <si>
    <t>JOURNAL OF COMPARATIVE PATHOLOGY</t>
  </si>
  <si>
    <t>0021-9983</t>
  </si>
  <si>
    <t>1530-793X</t>
  </si>
  <si>
    <t>JOURNAL OF COMPOSITE MATERIALS</t>
  </si>
  <si>
    <t>1090-2716</t>
  </si>
  <si>
    <t>JOURNAL OF COMPUTATIONAL PHYSICS</t>
  </si>
  <si>
    <t>0022-0000</t>
  </si>
  <si>
    <t>1090-2724</t>
  </si>
  <si>
    <t>JOURNAL OF COMPUTER AND SYSTEM SCIENCES</t>
  </si>
  <si>
    <t>0022-0019</t>
  </si>
  <si>
    <t>JOURNAL OF CONCHOLOGY</t>
  </si>
  <si>
    <t>0022-0027</t>
  </si>
  <si>
    <t>1552-8766</t>
  </si>
  <si>
    <t>JOURNAL OF CONFLICT RESOLUTION</t>
  </si>
  <si>
    <t>1939-2117</t>
  </si>
  <si>
    <t>JOURNAL OF CONSULTING AND CLINICAL PSYCHOLOGY</t>
  </si>
  <si>
    <t>0022-0078</t>
  </si>
  <si>
    <t>1745-6606</t>
  </si>
  <si>
    <t>JOURNAL OF CONSUMER AFFAIRS</t>
  </si>
  <si>
    <t>0022-0094</t>
  </si>
  <si>
    <t>1461-7250</t>
  </si>
  <si>
    <t>JOURNAL OF CONTEMPORARY HISTORY</t>
  </si>
  <si>
    <t>0022-0124</t>
  </si>
  <si>
    <t>1938-2472</t>
  </si>
  <si>
    <t>JOURNAL OF CONTINUING EDUCATION IN NURSING</t>
  </si>
  <si>
    <t>1939-2168</t>
  </si>
  <si>
    <t>JOURNAL OF COUNSELING PSYCHOLOGY</t>
  </si>
  <si>
    <t>0022-0175</t>
  </si>
  <si>
    <t>2162-6057</t>
  </si>
  <si>
    <t>JOURNAL OF CREATIVE BEHAVIOR</t>
  </si>
  <si>
    <t>0022-0221</t>
  </si>
  <si>
    <t>1552-5422</t>
  </si>
  <si>
    <t>JOURNAL OF CROSS-CULTURAL PSYCHOLOGY</t>
  </si>
  <si>
    <t>0022-0248</t>
  </si>
  <si>
    <t>1873-5002</t>
  </si>
  <si>
    <t>JOURNAL OF CRYSTAL GROWTH</t>
  </si>
  <si>
    <t>0022-0272</t>
  </si>
  <si>
    <t>1366-5839</t>
  </si>
  <si>
    <t>JOURNAL OF CURRICULUM STUDIES</t>
  </si>
  <si>
    <t>0022-0299</t>
  </si>
  <si>
    <t>1469-7629</t>
  </si>
  <si>
    <t>JOURNAL OF DAIRY RESEARCH</t>
  </si>
  <si>
    <t>1525-3198</t>
  </si>
  <si>
    <t>0022-0337</t>
  </si>
  <si>
    <t>1930-7837</t>
  </si>
  <si>
    <t>JOURNAL OF DENTAL EDUCATION</t>
  </si>
  <si>
    <t>1544-0591</t>
  </si>
  <si>
    <t>0022-0388</t>
  </si>
  <si>
    <t>1743-9140</t>
  </si>
  <si>
    <t>JOURNAL OF DEVELOPMENT STUDIES</t>
  </si>
  <si>
    <t>1090-2732</t>
  </si>
  <si>
    <t>0022-040X</t>
  </si>
  <si>
    <t>1945-743X</t>
  </si>
  <si>
    <t>JOURNAL OF DIFFERENTIAL GEOMETRY</t>
  </si>
  <si>
    <t>0022-0418</t>
  </si>
  <si>
    <t>1758-7379</t>
  </si>
  <si>
    <t>JOURNAL OF DOCUMENTATION</t>
  </si>
  <si>
    <t>0022-0426</t>
  </si>
  <si>
    <t>1945-1369</t>
  </si>
  <si>
    <t>JOURNAL OF DRUG ISSUES</t>
  </si>
  <si>
    <t>0022-0434</t>
  </si>
  <si>
    <t>1528-9028</t>
  </si>
  <si>
    <t>JOURNAL OF DYNAMIC SYSTEMS MEASUREMENT AND CONTROL-TRANSACTIONS OF THE ASME</t>
  </si>
  <si>
    <t>0022-0469</t>
  </si>
  <si>
    <t>1469-7637</t>
  </si>
  <si>
    <t>JOURNAL OF ECCLESIASTICAL HISTORY</t>
  </si>
  <si>
    <t>1365-2745</t>
  </si>
  <si>
    <t>0022-0485</t>
  </si>
  <si>
    <t>2152-4068</t>
  </si>
  <si>
    <t>JOURNAL OF ECONOMIC EDUCATION</t>
  </si>
  <si>
    <t>0022-0493</t>
  </si>
  <si>
    <t>1938-291X</t>
  </si>
  <si>
    <t>JOURNAL OF ECONOMIC ENTOMOLOGY</t>
  </si>
  <si>
    <t>1471-6372</t>
  </si>
  <si>
    <t>2328-8175</t>
  </si>
  <si>
    <t>0022-0531</t>
  </si>
  <si>
    <t>1095-7235</t>
  </si>
  <si>
    <t>JOURNAL OF ECONOMIC THEORY</t>
  </si>
  <si>
    <t>0022-0558</t>
  </si>
  <si>
    <t>2162-3937</t>
  </si>
  <si>
    <t>JOURNAL OF ECUMENICAL STUDIES</t>
  </si>
  <si>
    <t>0022-0655</t>
  </si>
  <si>
    <t>1745-3984</t>
  </si>
  <si>
    <t>JOURNAL OF EDUCATIONAL MEASUREMENT</t>
  </si>
  <si>
    <t>1939-2176</t>
  </si>
  <si>
    <t>JOURNAL OF EDUCATIONAL PSYCHOLOGY</t>
  </si>
  <si>
    <t>0022-0671</t>
  </si>
  <si>
    <t>1940-0675</t>
  </si>
  <si>
    <t>JOURNAL OF EDUCATIONAL RESEARCH</t>
  </si>
  <si>
    <t>0022-0736</t>
  </si>
  <si>
    <t>1532-8430</t>
  </si>
  <si>
    <t>JOURNAL OF ELECTROCARDIOLOGY</t>
  </si>
  <si>
    <t>0022-0744</t>
  </si>
  <si>
    <t>1477-9986</t>
  </si>
  <si>
    <t>0022-0787</t>
  </si>
  <si>
    <t>2161-1920</t>
  </si>
  <si>
    <t>JOURNAL OF EMPLOYMENT COUNSELING</t>
  </si>
  <si>
    <t>0022-0795</t>
  </si>
  <si>
    <t>1479-6805</t>
  </si>
  <si>
    <t>JOURNAL OF ENDOCRINOLOGY</t>
  </si>
  <si>
    <t>0022-0833</t>
  </si>
  <si>
    <t>1573-2703</t>
  </si>
  <si>
    <t>JOURNAL OF ENGINEERING MATHEMATICS</t>
  </si>
  <si>
    <t>0022-0892</t>
  </si>
  <si>
    <t>JOURNAL OF ENVIRONMENTAL HEALTH</t>
  </si>
  <si>
    <t>0022-0930</t>
  </si>
  <si>
    <t>1608-3202</t>
  </si>
  <si>
    <t>JOURNAL OF EVOLUTIONARY BIOCHEMISTRY AND PHYSIOLOGY</t>
  </si>
  <si>
    <t>0022-0949</t>
  </si>
  <si>
    <t>1477-9145</t>
  </si>
  <si>
    <t>JOURNAL OF EXPERIMENTAL BIOLOGY</t>
  </si>
  <si>
    <t>1460-2431</t>
  </si>
  <si>
    <t>JOURNAL OF EXPERIMENTAL BOTANY</t>
  </si>
  <si>
    <t>0022-0965</t>
  </si>
  <si>
    <t>1096-0457</t>
  </si>
  <si>
    <t>JOURNAL OF EXPERIMENTAL CHILD PSYCHOLOGY</t>
  </si>
  <si>
    <t>0022-0973</t>
  </si>
  <si>
    <t>1940-0683</t>
  </si>
  <si>
    <t>JOURNAL OF EXPERIMENTAL EDUCATION</t>
  </si>
  <si>
    <t>0022-0981</t>
  </si>
  <si>
    <t>1879-1697</t>
  </si>
  <si>
    <t>JOURNAL OF EXPERIMENTAL MARINE BIOLOGY AND ECOLOGY</t>
  </si>
  <si>
    <t>1540-9538</t>
  </si>
  <si>
    <t>0022-1031</t>
  </si>
  <si>
    <t>1096-0465</t>
  </si>
  <si>
    <t>JOURNAL OF EXPERIMENTAL SOCIAL PSYCHOLOGY</t>
  </si>
  <si>
    <t>1540-6261</t>
  </si>
  <si>
    <t>0022-1090</t>
  </si>
  <si>
    <t>1756-6916</t>
  </si>
  <si>
    <t>JOURNAL OF FINANCIAL AND QUANTITATIVE ANALYSIS</t>
  </si>
  <si>
    <t>0022-1112</t>
  </si>
  <si>
    <t>1095-8649</t>
  </si>
  <si>
    <t>JOURNAL OF FISH BIOLOGY</t>
  </si>
  <si>
    <t>0022-1120</t>
  </si>
  <si>
    <t>1469-7645</t>
  </si>
  <si>
    <t>JOURNAL OF FLUID MECHANICS</t>
  </si>
  <si>
    <t>0022-1139</t>
  </si>
  <si>
    <t>1873-3328</t>
  </si>
  <si>
    <t>JOURNAL OF FLUORINE CHEMISTRY</t>
  </si>
  <si>
    <t>0022-1147</t>
  </si>
  <si>
    <t>1750-3841</t>
  </si>
  <si>
    <t>JOURNAL OF FOOD SCIENCE</t>
  </si>
  <si>
    <t>0022-1155</t>
  </si>
  <si>
    <t>0975-8402</t>
  </si>
  <si>
    <t>JOURNAL OF FOOD SCIENCE AND TECHNOLOGY-MYSORE</t>
  </si>
  <si>
    <t>0022-1198</t>
  </si>
  <si>
    <t>1556-4029</t>
  </si>
  <si>
    <t>JOURNAL OF FORENSIC SCIENCES</t>
  </si>
  <si>
    <t>0022-1201</t>
  </si>
  <si>
    <t>1938-3746</t>
  </si>
  <si>
    <t>JOURNAL OF FORESTRY</t>
  </si>
  <si>
    <t>1096-0783</t>
  </si>
  <si>
    <t>0022-1260</t>
  </si>
  <si>
    <t>1349-8037</t>
  </si>
  <si>
    <t>JOURNAL OF GENERAL AND APPLIED MICROBIOLOGY</t>
  </si>
  <si>
    <t>0022-1295</t>
  </si>
  <si>
    <t>1540-7748</t>
  </si>
  <si>
    <t>JOURNAL OF GENERAL PHYSIOLOGY</t>
  </si>
  <si>
    <t>0022-1309</t>
  </si>
  <si>
    <t>1940-0888</t>
  </si>
  <si>
    <t>JOURNAL OF GENERAL PSYCHOLOGY</t>
  </si>
  <si>
    <t>0022-1317</t>
  </si>
  <si>
    <t>1465-2099</t>
  </si>
  <si>
    <t>JOURNAL OF GENERAL VIROLOGY</t>
  </si>
  <si>
    <t>0022-1325</t>
  </si>
  <si>
    <t>1940-0896</t>
  </si>
  <si>
    <t>JOURNAL OF GENETIC PSYCHOLOGY</t>
  </si>
  <si>
    <t>0022-1333</t>
  </si>
  <si>
    <t>0973-7731</t>
  </si>
  <si>
    <t>JOURNAL OF GENETICS</t>
  </si>
  <si>
    <t>0022-1341</t>
  </si>
  <si>
    <t>1752-6868</t>
  </si>
  <si>
    <t>JOURNAL OF GEOGRAPHY</t>
  </si>
  <si>
    <t>0022-1376</t>
  </si>
  <si>
    <t>1537-5269</t>
  </si>
  <si>
    <t>JOURNAL OF GEOLOGY</t>
  </si>
  <si>
    <t>0022-1430</t>
  </si>
  <si>
    <t>1727-5652</t>
  </si>
  <si>
    <t>JOURNAL OF GLACIOLOGY</t>
  </si>
  <si>
    <t>0022-1465</t>
  </si>
  <si>
    <t>2150-6000</t>
  </si>
  <si>
    <t>JOURNAL OF HEALTH AND SOCIAL BEHAVIOR</t>
  </si>
  <si>
    <t>0022-1481</t>
  </si>
  <si>
    <t>1528-8943</t>
  </si>
  <si>
    <t>JOURNAL OF HEAT TRANSFER-TRANSACTIONS OF THE ASME</t>
  </si>
  <si>
    <t>0022-149X</t>
  </si>
  <si>
    <t>1475-2697</t>
  </si>
  <si>
    <t>JOURNAL OF HELMINTHOLOGY</t>
  </si>
  <si>
    <t>0022-1503</t>
  </si>
  <si>
    <t>1465-7333</t>
  </si>
  <si>
    <t>JOURNAL OF HEREDITY</t>
  </si>
  <si>
    <t>0022-1511</t>
  </si>
  <si>
    <t>1937-2418</t>
  </si>
  <si>
    <t>JOURNAL OF HERPETOLOGY</t>
  </si>
  <si>
    <t>0022-152X</t>
  </si>
  <si>
    <t>1943-5193</t>
  </si>
  <si>
    <t>JOURNAL OF HETEROCYCLIC CHEMISTRY</t>
  </si>
  <si>
    <t>0022-1546</t>
  </si>
  <si>
    <t>1538-4640</t>
  </si>
  <si>
    <t>JOURNAL OF HIGHER EDUCATION</t>
  </si>
  <si>
    <t>0022-1554</t>
  </si>
  <si>
    <t>1551-5044</t>
  </si>
  <si>
    <t>JOURNAL OF HISTOCHEMISTRY &amp; CYTOCHEMISTRY</t>
  </si>
  <si>
    <t>0022-166X</t>
  </si>
  <si>
    <t>1548-8004</t>
  </si>
  <si>
    <t>JOURNAL OF HUMAN RESOURCES</t>
  </si>
  <si>
    <t>0022-1678</t>
  </si>
  <si>
    <t>1552-650X</t>
  </si>
  <si>
    <t>JOURNAL OF HUMANISTIC PSYCHOLOGY</t>
  </si>
  <si>
    <t>0022-1686</t>
  </si>
  <si>
    <t>1814-2079</t>
  </si>
  <si>
    <t>JOURNAL OF HYDRAULIC RESEARCH</t>
  </si>
  <si>
    <t>1879-2707</t>
  </si>
  <si>
    <t>0022-1759</t>
  </si>
  <si>
    <t>1872-7905</t>
  </si>
  <si>
    <t>JOURNAL OF IMMUNOLOGICAL METHODS</t>
  </si>
  <si>
    <t>0022-1767</t>
  </si>
  <si>
    <t>1550-6606</t>
  </si>
  <si>
    <t>JOURNAL OF IMMUNOLOGY</t>
  </si>
  <si>
    <t>0022-1791</t>
  </si>
  <si>
    <t>1573-0395</t>
  </si>
  <si>
    <t>JOURNAL OF INDIAN PHILOSOPHY</t>
  </si>
  <si>
    <t>0022-1821</t>
  </si>
  <si>
    <t>1467-6451</t>
  </si>
  <si>
    <t>JOURNAL OF INDUSTRIAL ECONOMICS</t>
  </si>
  <si>
    <t>0022-1856</t>
  </si>
  <si>
    <t>1472-9296</t>
  </si>
  <si>
    <t>Journal of Industrial Relations</t>
  </si>
  <si>
    <t>1537-6613</t>
  </si>
  <si>
    <t>0022-1910</t>
  </si>
  <si>
    <t>1879-1611</t>
  </si>
  <si>
    <t>JOURNAL OF INSECT PHYSIOLOGY</t>
  </si>
  <si>
    <t>0022-1953</t>
  </si>
  <si>
    <t>1530-9169</t>
  </si>
  <si>
    <t>JOURNAL OF INTERDISCIPLINARY HISTORY</t>
  </si>
  <si>
    <t>0022-1996</t>
  </si>
  <si>
    <t>1873-0353</t>
  </si>
  <si>
    <t>JOURNAL OF INTERNATIONAL ECONOMICS</t>
  </si>
  <si>
    <t>0022-2011</t>
  </si>
  <si>
    <t>1096-0805</t>
  </si>
  <si>
    <t>JOURNAL OF INVERTEBRATE PATHOLOGY</t>
  </si>
  <si>
    <t>1523-1747</t>
  </si>
  <si>
    <t>0022-2097</t>
  </si>
  <si>
    <t>JOURNAL OF JEWISH STUDIES</t>
  </si>
  <si>
    <t>0022-2151</t>
  </si>
  <si>
    <t>1748-5460</t>
  </si>
  <si>
    <t>JOURNAL OF LARYNGOLOGY AND OTOLOGY</t>
  </si>
  <si>
    <t>0022-216X</t>
  </si>
  <si>
    <t>1469-767X</t>
  </si>
  <si>
    <t>JOURNAL OF LATIN AMERICAN STUDIES</t>
  </si>
  <si>
    <t>0022-2186</t>
  </si>
  <si>
    <t>1537-5285</t>
  </si>
  <si>
    <t>JOURNAL OF LAW &amp; ECONOMICS</t>
  </si>
  <si>
    <t>0022-2194</t>
  </si>
  <si>
    <t>1538-4780</t>
  </si>
  <si>
    <t>JOURNAL OF LEARNING DISABILITIES</t>
  </si>
  <si>
    <t>0022-2208</t>
  </si>
  <si>
    <t>JOURNAL OF LEGAL EDUCATION</t>
  </si>
  <si>
    <t>0022-2216</t>
  </si>
  <si>
    <t>2159-6417</t>
  </si>
  <si>
    <t>JOURNAL OF LEISURE RESEARCH</t>
  </si>
  <si>
    <t>0022-2267</t>
  </si>
  <si>
    <t>1469-7742</t>
  </si>
  <si>
    <t>JOURNAL OF LINGUISTICS</t>
  </si>
  <si>
    <t>0022-2275</t>
  </si>
  <si>
    <t>1539-7262</t>
  </si>
  <si>
    <t>JOURNAL OF LIPID RESEARCH</t>
  </si>
  <si>
    <t>0022-2291</t>
  </si>
  <si>
    <t>1573-7357</t>
  </si>
  <si>
    <t>JOURNAL OF LOW TEMPERATURE PHYSICS</t>
  </si>
  <si>
    <t>0022-2313</t>
  </si>
  <si>
    <t>1872-7883</t>
  </si>
  <si>
    <t>JOURNAL OF LUMINESCENCE</t>
  </si>
  <si>
    <t>0022-2348</t>
  </si>
  <si>
    <t>1525-609X</t>
  </si>
  <si>
    <t>Journal of Macromolecular Science Part B-Physics</t>
  </si>
  <si>
    <t>0022-2372</t>
  </si>
  <si>
    <t>1545-1542</t>
  </si>
  <si>
    <t>JOURNAL OF MAMMALOGY</t>
  </si>
  <si>
    <t>1467-6486</t>
  </si>
  <si>
    <t>0022-2402</t>
  </si>
  <si>
    <t>1543-9542</t>
  </si>
  <si>
    <t>JOURNAL OF MARINE RESEARCH</t>
  </si>
  <si>
    <t>1547-7185</t>
  </si>
  <si>
    <t>0022-2437</t>
  </si>
  <si>
    <t>1547-7193</t>
  </si>
  <si>
    <t>JOURNAL OF MARKETING RESEARCH</t>
  </si>
  <si>
    <t>0022-2445</t>
  </si>
  <si>
    <t>1741-3737</t>
  </si>
  <si>
    <t>JOURNAL OF MARRIAGE AND FAMILY</t>
  </si>
  <si>
    <t>0022-2461</t>
  </si>
  <si>
    <t>1573-4803</t>
  </si>
  <si>
    <t>JOURNAL OF MATERIALS SCIENCE</t>
  </si>
  <si>
    <t>0022-247X</t>
  </si>
  <si>
    <t>1096-0813</t>
  </si>
  <si>
    <t>JOURNAL OF MATHEMATICAL ANALYSIS AND APPLICATIONS</t>
  </si>
  <si>
    <t>0022-2488</t>
  </si>
  <si>
    <t>1089-7658</t>
  </si>
  <si>
    <t>JOURNAL OF MATHEMATICAL PHYSICS</t>
  </si>
  <si>
    <t>0022-2496</t>
  </si>
  <si>
    <t>1096-0880</t>
  </si>
  <si>
    <t>JOURNAL OF MATHEMATICAL PSYCHOLOGY</t>
  </si>
  <si>
    <t>0022-250X</t>
  </si>
  <si>
    <t>1545-5874</t>
  </si>
  <si>
    <t>JOURNAL OF MATHEMATICAL SOCIOLOGY</t>
  </si>
  <si>
    <t>0022-2518</t>
  </si>
  <si>
    <t>1943-5258</t>
  </si>
  <si>
    <t>INDIANA UNIVERSITY MATHEMATICS JOURNAL</t>
  </si>
  <si>
    <t>0022-2526</t>
  </si>
  <si>
    <t>1467-9590</t>
  </si>
  <si>
    <t>STUDIES IN APPLIED MATHEMATICS</t>
  </si>
  <si>
    <t>0022-2585</t>
  </si>
  <si>
    <t>1938-2928</t>
  </si>
  <si>
    <t>JOURNAL OF MEDICAL ENTOMOLOGY</t>
  </si>
  <si>
    <t>0022-2593</t>
  </si>
  <si>
    <t>1468-6244</t>
  </si>
  <si>
    <t>JOURNAL OF MEDICAL GENETICS</t>
  </si>
  <si>
    <t>0022-2615</t>
  </si>
  <si>
    <t>1473-5644</t>
  </si>
  <si>
    <t>JOURNAL OF MEDICAL MICROBIOLOGY</t>
  </si>
  <si>
    <t>1520-4804</t>
  </si>
  <si>
    <t>0022-2631</t>
  </si>
  <si>
    <t>1432-1424</t>
  </si>
  <si>
    <t>JOURNAL OF MEMBRANE BIOLOGY</t>
  </si>
  <si>
    <t>0022-2720</t>
  </si>
  <si>
    <t>1365-2818</t>
  </si>
  <si>
    <t>JOURNAL OF MICROSCOPY</t>
  </si>
  <si>
    <t>0022-278X</t>
  </si>
  <si>
    <t>1469-7777</t>
  </si>
  <si>
    <t>JOURNAL OF MODERN AFRICAN STUDIES</t>
  </si>
  <si>
    <t>0022-2801</t>
  </si>
  <si>
    <t>1537-5358</t>
  </si>
  <si>
    <t>JOURNAL OF MODERN HISTORY</t>
  </si>
  <si>
    <t>0022-2828</t>
  </si>
  <si>
    <t>1095-8584</t>
  </si>
  <si>
    <t>JOURNAL OF MOLECULAR AND CELLULAR CARDIOLOGY</t>
  </si>
  <si>
    <t>0022-2836</t>
  </si>
  <si>
    <t>1089-8638</t>
  </si>
  <si>
    <t>JOURNAL OF MOLECULAR BIOLOGY</t>
  </si>
  <si>
    <t>0022-2844</t>
  </si>
  <si>
    <t>1432-1432</t>
  </si>
  <si>
    <t>JOURNAL OF MOLECULAR EVOLUTION</t>
  </si>
  <si>
    <t>0022-2852</t>
  </si>
  <si>
    <t>1096-083X</t>
  </si>
  <si>
    <t>JOURNAL OF MOLECULAR SPECTROSCOPY</t>
  </si>
  <si>
    <t>0022-2860</t>
  </si>
  <si>
    <t>1872-8014</t>
  </si>
  <si>
    <t>JOURNAL OF MOLECULAR STRUCTURE</t>
  </si>
  <si>
    <t>0022-2879</t>
  </si>
  <si>
    <t>1538-4616</t>
  </si>
  <si>
    <t>JOURNAL OF MONEY CREDIT AND BANKING</t>
  </si>
  <si>
    <t>0022-2895</t>
  </si>
  <si>
    <t>1940-1027</t>
  </si>
  <si>
    <t>JOURNAL OF MOTOR BEHAVIOR</t>
  </si>
  <si>
    <t>0022-2909</t>
  </si>
  <si>
    <t>1941-7497</t>
  </si>
  <si>
    <t>JOURNAL OF MUSIC THEORY</t>
  </si>
  <si>
    <t>0022-2917</t>
  </si>
  <si>
    <t>2053-7395</t>
  </si>
  <si>
    <t>JOURNAL OF MUSIC THERAPY</t>
  </si>
  <si>
    <t>0022-2933</t>
  </si>
  <si>
    <t>1464-5262</t>
  </si>
  <si>
    <t>JOURNAL OF NATURAL HISTORY</t>
  </si>
  <si>
    <t>0022-2968</t>
  </si>
  <si>
    <t>1545-6978</t>
  </si>
  <si>
    <t>JOURNAL OF NEAR EASTERN STUDIES</t>
  </si>
  <si>
    <t>0022-300X</t>
  </si>
  <si>
    <t>JOURNAL OF NEMATOLOGY</t>
  </si>
  <si>
    <t>0022-3018</t>
  </si>
  <si>
    <t>1539-736X</t>
  </si>
  <si>
    <t>JOURNAL OF NERVOUS AND MENTAL DISEASE</t>
  </si>
  <si>
    <t>0022-3042</t>
  </si>
  <si>
    <t>1471-4159</t>
  </si>
  <si>
    <t>JOURNAL OF NEUROCHEMISTRY</t>
  </si>
  <si>
    <t>1468-330X</t>
  </si>
  <si>
    <t>0022-3069</t>
  </si>
  <si>
    <t>JOURNAL OF NEUROPATHOLOGY AND EXPERIMENTAL NEUROLOGY</t>
  </si>
  <si>
    <t>0022-3077</t>
  </si>
  <si>
    <t>1522-1598</t>
  </si>
  <si>
    <t>JOURNAL OF NEUROPHYSIOLOGY</t>
  </si>
  <si>
    <t>0022-3085</t>
  </si>
  <si>
    <t>1933-0693</t>
  </si>
  <si>
    <t>JOURNAL OF NEUROSURGERY</t>
  </si>
  <si>
    <t>0022-3093</t>
  </si>
  <si>
    <t>1873-4812</t>
  </si>
  <si>
    <t>JOURNAL OF NON-CRYSTALLINE SOLIDS</t>
  </si>
  <si>
    <t>1873-4820</t>
  </si>
  <si>
    <t>0022-3131</t>
  </si>
  <si>
    <t>1881-1248</t>
  </si>
  <si>
    <t>JOURNAL OF NUCLEAR SCIENCE AND TECHNOLOGY</t>
  </si>
  <si>
    <t>0022-314X</t>
  </si>
  <si>
    <t>1096-1658</t>
  </si>
  <si>
    <t>JOURNAL OF NUMBER THEORY</t>
  </si>
  <si>
    <t>0022-3166</t>
  </si>
  <si>
    <t>1541-6100</t>
  </si>
  <si>
    <t>JOURNAL OF NUTRITION</t>
  </si>
  <si>
    <t>0022-3239</t>
  </si>
  <si>
    <t>1573-2878</t>
  </si>
  <si>
    <t>JOURNAL OF OPTIMIZATION THEORY AND APPLICATIONS</t>
  </si>
  <si>
    <t>0022-3263</t>
  </si>
  <si>
    <t>JOURNAL OF ORGANIC CHEMISTRY</t>
  </si>
  <si>
    <t>0022-328X</t>
  </si>
  <si>
    <t>1872-8561</t>
  </si>
  <si>
    <t>JOURNAL OF ORGANOMETALLIC CHEMISTRY</t>
  </si>
  <si>
    <t>0022-3344</t>
  </si>
  <si>
    <t>1469-9605</t>
  </si>
  <si>
    <t>JOURNAL OF PACIFIC HISTORY</t>
  </si>
  <si>
    <t>0022-3360</t>
  </si>
  <si>
    <t>1937-2337</t>
  </si>
  <si>
    <t>JOURNAL OF PALEONTOLOGY</t>
  </si>
  <si>
    <t>0022-3395</t>
  </si>
  <si>
    <t>1937-2345</t>
  </si>
  <si>
    <t>JOURNAL OF PARASITOLOGY</t>
  </si>
  <si>
    <t>1096-9896</t>
  </si>
  <si>
    <t>JOURNAL OF PATHOLOGY</t>
  </si>
  <si>
    <t>1460-3578</t>
  </si>
  <si>
    <t>0022-3468</t>
  </si>
  <si>
    <t>1531-5037</t>
  </si>
  <si>
    <t>JOURNAL OF PEDIATRIC SURGERY</t>
  </si>
  <si>
    <t>1097-6833</t>
  </si>
  <si>
    <t>0022-3484</t>
  </si>
  <si>
    <t>1600-0765</t>
  </si>
  <si>
    <t>JOURNAL OF PERIODONTAL RESEARCH</t>
  </si>
  <si>
    <t>0022-3492</t>
  </si>
  <si>
    <t>1943-3670</t>
  </si>
  <si>
    <t>JOURNAL OF PERIODONTOLOGY</t>
  </si>
  <si>
    <t>1467-6494</t>
  </si>
  <si>
    <t>JOURNAL OF PERSONALITY</t>
  </si>
  <si>
    <t>1939-1315</t>
  </si>
  <si>
    <t>JOURNAL OF PERSONALITY AND SOCIAL PSYCHOLOGY</t>
  </si>
  <si>
    <t>0022-3530</t>
  </si>
  <si>
    <t>1460-2415</t>
  </si>
  <si>
    <t>JOURNAL OF PETROLOGY</t>
  </si>
  <si>
    <t>0022-3549</t>
  </si>
  <si>
    <t>1520-6017</t>
  </si>
  <si>
    <t>JOURNAL OF PHARMACEUTICAL SCIENCES</t>
  </si>
  <si>
    <t>0022-3565</t>
  </si>
  <si>
    <t>1521-0103</t>
  </si>
  <si>
    <t>JOURNAL OF PHARMACOLOGY AND EXPERIMENTAL THERAPEUTICS</t>
  </si>
  <si>
    <t>0022-3573</t>
  </si>
  <si>
    <t>2042-7158</t>
  </si>
  <si>
    <t>JOURNAL OF PHARMACY AND PHARMACOLOGY</t>
  </si>
  <si>
    <t>0022-3611</t>
  </si>
  <si>
    <t>1573-0433</t>
  </si>
  <si>
    <t>JOURNAL OF PHILOSOPHICAL LOGIC</t>
  </si>
  <si>
    <t>0022-362X</t>
  </si>
  <si>
    <t>1939-8549</t>
  </si>
  <si>
    <t>JOURNAL OF PHILOSOPHY</t>
  </si>
  <si>
    <t>0022-3646</t>
  </si>
  <si>
    <t>1529-8817</t>
  </si>
  <si>
    <t>JOURNAL OF PHYCOLOGY</t>
  </si>
  <si>
    <t>0022-3670</t>
  </si>
  <si>
    <t>1520-0485</t>
  </si>
  <si>
    <t>JOURNAL OF PHYSICAL OCEANOGRAPHY</t>
  </si>
  <si>
    <t>0022-3697</t>
  </si>
  <si>
    <t>1879-2553</t>
  </si>
  <si>
    <t>JOURNAL OF PHYSICS AND CHEMISTRY OF SOLIDS</t>
  </si>
  <si>
    <t>0022-3727</t>
  </si>
  <si>
    <t>1361-6463</t>
  </si>
  <si>
    <t>JOURNAL OF PHYSICS D-APPLIED PHYSICS</t>
  </si>
  <si>
    <t>1469-7793</t>
  </si>
  <si>
    <t>JOURNAL OF PHYSIOLOGY-LONDON</t>
  </si>
  <si>
    <t>0022-3778</t>
  </si>
  <si>
    <t>1469-7807</t>
  </si>
  <si>
    <t>JOURNAL OF PLASMA PHYSICS</t>
  </si>
  <si>
    <t>1537-534X</t>
  </si>
  <si>
    <t>0022-3816</t>
  </si>
  <si>
    <t>1468-2508</t>
  </si>
  <si>
    <t>JOURNAL OF POLITICS</t>
  </si>
  <si>
    <t>0022-3840</t>
  </si>
  <si>
    <t>1540-5931</t>
  </si>
  <si>
    <t>JOURNAL OF POPULAR CULTURE</t>
  </si>
  <si>
    <t>0022-3859</t>
  </si>
  <si>
    <t>Journal of Postgraduate Medicine</t>
  </si>
  <si>
    <t>0022-3891</t>
  </si>
  <si>
    <t>1532-7752</t>
  </si>
  <si>
    <t>JOURNAL OF PERSONALITY ASSESSMENT</t>
  </si>
  <si>
    <t>0022-3913</t>
  </si>
  <si>
    <t>1097-6841</t>
  </si>
  <si>
    <t>JOURNAL OF PROSTHETIC DENTISTRY</t>
  </si>
  <si>
    <t>0022-3956</t>
  </si>
  <si>
    <t>1879-1379</t>
  </si>
  <si>
    <t>JOURNAL OF PSYCHIATRIC RESEARCH</t>
  </si>
  <si>
    <t>0022-3980</t>
  </si>
  <si>
    <t>1940-1019</t>
  </si>
  <si>
    <t>JOURNAL OF PSYCHOLOGY</t>
  </si>
  <si>
    <t>0022-3999</t>
  </si>
  <si>
    <t>1879-1360</t>
  </si>
  <si>
    <t>JOURNAL OF PSYCHOSOMATIC RESEARCH</t>
  </si>
  <si>
    <t>0022-4006</t>
  </si>
  <si>
    <t>1752-7325</t>
  </si>
  <si>
    <t>JOURNAL OF PUBLIC HEALTH DENTISTRY</t>
  </si>
  <si>
    <t>0022-4049</t>
  </si>
  <si>
    <t>1873-1376</t>
  </si>
  <si>
    <t>JOURNAL OF PURE AND APPLIED ALGEBRA</t>
  </si>
  <si>
    <t>0022-4065</t>
  </si>
  <si>
    <t>JOURNAL OF QUALITY TECHNOLOGY</t>
  </si>
  <si>
    <t>0022-4073</t>
  </si>
  <si>
    <t>1879-1352</t>
  </si>
  <si>
    <t>JOURNAL OF QUANTITATIVE SPECTROSCOPY &amp; RADIATIVE TRANSFER</t>
  </si>
  <si>
    <t>0022-4146</t>
  </si>
  <si>
    <t>1467-9787</t>
  </si>
  <si>
    <t>JOURNAL OF REGIONAL SCIENCE</t>
  </si>
  <si>
    <t>0022-4154</t>
  </si>
  <si>
    <t>JOURNAL OF REHABILITATION</t>
  </si>
  <si>
    <t>0022-4189</t>
  </si>
  <si>
    <t>1549-6538</t>
  </si>
  <si>
    <t>JOURNAL OF RELIGION</t>
  </si>
  <si>
    <t>0022-4197</t>
  </si>
  <si>
    <t>1573-6571</t>
  </si>
  <si>
    <t>JOURNAL OF RELIGION &amp; HEALTH</t>
  </si>
  <si>
    <t>0022-4200</t>
  </si>
  <si>
    <t>1570-0666</t>
  </si>
  <si>
    <t>JOURNAL OF RELIGION IN AFRICA</t>
  </si>
  <si>
    <t>0022-4227</t>
  </si>
  <si>
    <t>1467-9809</t>
  </si>
  <si>
    <t>JOURNAL OF RELIGIOUS HISTORY</t>
  </si>
  <si>
    <t>1552-731X</t>
  </si>
  <si>
    <t>0022-4294</t>
  </si>
  <si>
    <t>1945-0095</t>
  </si>
  <si>
    <t>JOURNAL OF RESEARCH IN MUSIC EDUCATION</t>
  </si>
  <si>
    <t>1098-2736</t>
  </si>
  <si>
    <t>0022-4359</t>
  </si>
  <si>
    <t>1873-3271</t>
  </si>
  <si>
    <t>JOURNAL OF RETAILING</t>
  </si>
  <si>
    <t>0022-4367</t>
  </si>
  <si>
    <t>1539-6975</t>
  </si>
  <si>
    <t>JOURNAL OF RISK AND INSURANCE</t>
  </si>
  <si>
    <t>0022-4375</t>
  </si>
  <si>
    <t>1879-1247</t>
  </si>
  <si>
    <t>JOURNAL OF SAFETY RESEARCH</t>
  </si>
  <si>
    <t>0022-4391</t>
  </si>
  <si>
    <t>1746-1561</t>
  </si>
  <si>
    <t>JOURNAL OF SCHOOL HEALTH</t>
  </si>
  <si>
    <t>1873-3506</t>
  </si>
  <si>
    <t>JOURNAL OF SCHOOL PSYCHOLOGY</t>
  </si>
  <si>
    <t>0022-4456</t>
  </si>
  <si>
    <t>0975-1084</t>
  </si>
  <si>
    <t>JOURNAL OF SCIENTIFIC &amp; INDUSTRIAL RESEARCH</t>
  </si>
  <si>
    <t>0022-4480</t>
  </si>
  <si>
    <t>1477-8556</t>
  </si>
  <si>
    <t>JOURNAL OF SEMITIC STUDIES</t>
  </si>
  <si>
    <t>1559-8519</t>
  </si>
  <si>
    <t>0022-4502</t>
  </si>
  <si>
    <t>1542-0604</t>
  </si>
  <si>
    <t>JOURNAL OF SHIP RESEARCH</t>
  </si>
  <si>
    <t>0022-4510</t>
  </si>
  <si>
    <t>1748-5827</t>
  </si>
  <si>
    <t>JOURNAL OF SMALL ANIMAL PRACTICE</t>
  </si>
  <si>
    <t>0022-4529</t>
  </si>
  <si>
    <t>1527-1897</t>
  </si>
  <si>
    <t>JOURNAL OF SOCIAL HISTORY</t>
  </si>
  <si>
    <t>0022-4537</t>
  </si>
  <si>
    <t>1540-4560</t>
  </si>
  <si>
    <t>JOURNAL OF SOCIAL ISSUES</t>
  </si>
  <si>
    <t>0022-4545</t>
  </si>
  <si>
    <t>1940-1183</t>
  </si>
  <si>
    <t>JOURNAL OF SOCIAL PSYCHOLOGY</t>
  </si>
  <si>
    <t>0022-4561</t>
  </si>
  <si>
    <t>1941-3300</t>
  </si>
  <si>
    <t>JOURNAL OF SOIL AND WATER CONSERVATION</t>
  </si>
  <si>
    <t>0022-4596</t>
  </si>
  <si>
    <t>1095-726X</t>
  </si>
  <si>
    <t>JOURNAL OF SOLID STATE CHEMISTRY</t>
  </si>
  <si>
    <t>0022-460X</t>
  </si>
  <si>
    <t>1095-8568</t>
  </si>
  <si>
    <t>JOURNAL OF SOUND AND VIBRATION</t>
  </si>
  <si>
    <t>0022-4634</t>
  </si>
  <si>
    <t>1474-0680</t>
  </si>
  <si>
    <t>JOURNAL OF SOUTHEAST ASIAN STUDIES</t>
  </si>
  <si>
    <t>0022-4642</t>
  </si>
  <si>
    <t>2325-6893</t>
  </si>
  <si>
    <t>JOURNAL OF SOUTHERN HISTORY</t>
  </si>
  <si>
    <t>0022-4650</t>
  </si>
  <si>
    <t>1533-6794</t>
  </si>
  <si>
    <t>JOURNAL OF SPACECRAFT AND ROCKETS</t>
  </si>
  <si>
    <t>0022-4669</t>
  </si>
  <si>
    <t>1538-4764</t>
  </si>
  <si>
    <t>JOURNAL OF SPECIAL EDUCATION</t>
  </si>
  <si>
    <t>0022-4707</t>
  </si>
  <si>
    <t>1827-1928</t>
  </si>
  <si>
    <t>JOURNAL OF SPORTS MEDICINE AND PHYSICAL FITNESS</t>
  </si>
  <si>
    <t>0022-4715</t>
  </si>
  <si>
    <t>1572-9613</t>
  </si>
  <si>
    <t>JOURNAL OF STATISTICAL PHYSICS</t>
  </si>
  <si>
    <t>0022-474X</t>
  </si>
  <si>
    <t>1879-1212</t>
  </si>
  <si>
    <t>JOURNAL OF STORED PRODUCTS RESEARCH</t>
  </si>
  <si>
    <t>0022-4766</t>
  </si>
  <si>
    <t>1573-8779</t>
  </si>
  <si>
    <t>JOURNAL OF STRUCTURAL CHEMISTRY</t>
  </si>
  <si>
    <t>0022-4790</t>
  </si>
  <si>
    <t>1096-9098</t>
  </si>
  <si>
    <t>JOURNAL OF SURGICAL ONCOLOGY</t>
  </si>
  <si>
    <t>0022-4804</t>
  </si>
  <si>
    <t>1095-8673</t>
  </si>
  <si>
    <t>JOURNAL OF SURGICAL RESEARCH</t>
  </si>
  <si>
    <t>0022-4812</t>
  </si>
  <si>
    <t>1943-5886</t>
  </si>
  <si>
    <t>JOURNAL OF SYMBOLIC LOGIC</t>
  </si>
  <si>
    <t>1552-7816</t>
  </si>
  <si>
    <t>0022-4898</t>
  </si>
  <si>
    <t>1879-1204</t>
  </si>
  <si>
    <t>JOURNAL OF TERRAMECHANICS</t>
  </si>
  <si>
    <t>0022-4901</t>
  </si>
  <si>
    <t>1745-4603</t>
  </si>
  <si>
    <t>JOURNAL OF TEXTURE STUDIES</t>
  </si>
  <si>
    <t>0022-4928</t>
  </si>
  <si>
    <t>1520-0469</t>
  </si>
  <si>
    <t>JOURNAL OF THE ATMOSPHERIC SCIENCES</t>
  </si>
  <si>
    <t>0022-4995</t>
  </si>
  <si>
    <t>1568-5209</t>
  </si>
  <si>
    <t>Journal of the Economic and Social History of the Orient</t>
  </si>
  <si>
    <t>0022-5002</t>
  </si>
  <si>
    <t>1938-3711</t>
  </si>
  <si>
    <t>JOURNAL OF THE EXPERIMENTAL ANALYSIS OF BEHAVIOR</t>
  </si>
  <si>
    <t>0022-5010</t>
  </si>
  <si>
    <t>1573-0387</t>
  </si>
  <si>
    <t>JOURNAL OF THE HISTORY OF BIOLOGY</t>
  </si>
  <si>
    <t>0022-5037</t>
  </si>
  <si>
    <t>1086-3222</t>
  </si>
  <si>
    <t>JOURNAL OF THE HISTORY OF IDEAS</t>
  </si>
  <si>
    <t>0022-5045</t>
  </si>
  <si>
    <t>1468-4373</t>
  </si>
  <si>
    <t>JOURNAL OF THE HISTORY OF MEDICINE AND ALLIED SCIENCES</t>
  </si>
  <si>
    <t>0022-5053</t>
  </si>
  <si>
    <t>1538-4586</t>
  </si>
  <si>
    <t>JOURNAL OF THE HISTORY OF PHILOSOPHY</t>
  </si>
  <si>
    <t>0022-5061</t>
  </si>
  <si>
    <t>1520-6696</t>
  </si>
  <si>
    <t>JOURNAL OF THE HISTORY OF THE BEHAVIORAL SCIENCES</t>
  </si>
  <si>
    <t>1873-4782</t>
  </si>
  <si>
    <t>0022-510X</t>
  </si>
  <si>
    <t>1878-5883</t>
  </si>
  <si>
    <t>JOURNAL OF THE NEUROLOGICAL SCIENCES</t>
  </si>
  <si>
    <t>1097-0010</t>
  </si>
  <si>
    <t>0022-5169</t>
  </si>
  <si>
    <t>1930-0115</t>
  </si>
  <si>
    <t>JOURNAL OF THE WEST</t>
  </si>
  <si>
    <t>0022-5185</t>
  </si>
  <si>
    <t>1477-4607</t>
  </si>
  <si>
    <t>JOURNAL OF THEOLOGICAL STUDIES</t>
  </si>
  <si>
    <t>0022-5193</t>
  </si>
  <si>
    <t>1095-8541</t>
  </si>
  <si>
    <t>JOURNAL OF THEORETICAL BIOLOGY</t>
  </si>
  <si>
    <t>1097-685X</t>
  </si>
  <si>
    <t>JOURNAL OF THORACIC AND CARDIOVASCULAR SURGERY</t>
  </si>
  <si>
    <t>0022-5258</t>
  </si>
  <si>
    <t>1754-5951</t>
  </si>
  <si>
    <t>JOURNAL OF TRANSPORT ECONOMICS AND POLICY</t>
  </si>
  <si>
    <t>1527-3792</t>
  </si>
  <si>
    <t>0022-5363</t>
  </si>
  <si>
    <t>1573-0492</t>
  </si>
  <si>
    <t>JOURNAL OF VALUE INQUIRY</t>
  </si>
  <si>
    <t>0022-538X</t>
  </si>
  <si>
    <t>1098-5514</t>
  </si>
  <si>
    <t>JOURNAL OF VIROLOGY</t>
  </si>
  <si>
    <t>0022-541X</t>
  </si>
  <si>
    <t>1937-2817</t>
  </si>
  <si>
    <t>JOURNAL OF WILDLIFE MANAGEMENT</t>
  </si>
  <si>
    <t>0022-5738</t>
  </si>
  <si>
    <t>Judaica Bohemiae</t>
  </si>
  <si>
    <t>0022-8567</t>
  </si>
  <si>
    <t>1937-2353</t>
  </si>
  <si>
    <t>JOURNAL OF THE KANSAS ENTOMOLOGICAL SOCIETY</t>
  </si>
  <si>
    <t>0022-8877</t>
  </si>
  <si>
    <t>1613-1134</t>
  </si>
  <si>
    <t>KANT-STUDIEN</t>
  </si>
  <si>
    <t>0022-9032</t>
  </si>
  <si>
    <t>1897-4279</t>
  </si>
  <si>
    <t>Kardiologia Polska</t>
  </si>
  <si>
    <t>0022-9040</t>
  </si>
  <si>
    <t>KARDIOLOGIYA</t>
  </si>
  <si>
    <t>0023-1584</t>
  </si>
  <si>
    <t>1608-3210</t>
  </si>
  <si>
    <t>KINETICS AND CATALYSIS</t>
  </si>
  <si>
    <t>0023-2076</t>
  </si>
  <si>
    <t>KLEINTIERPRAXIS</t>
  </si>
  <si>
    <t>0023-2165</t>
  </si>
  <si>
    <t>1439-3999</t>
  </si>
  <si>
    <t>KLINISCHE MONATSBLATTER FUR AUGENHEILKUNDE</t>
  </si>
  <si>
    <t>0023-2653</t>
  </si>
  <si>
    <t>1861-891X</t>
  </si>
  <si>
    <t>KOLNER ZEITSCHRIFT FUR SOZIOLOGIE UND SOZIALPSYCHOLOGIE</t>
  </si>
  <si>
    <t>0023-3609</t>
  </si>
  <si>
    <t>1651-2294</t>
  </si>
  <si>
    <t>KONSTHISTORISK TIDSKRIFT</t>
  </si>
  <si>
    <t>0023-3900</t>
  </si>
  <si>
    <t>KOREA JOURNAL</t>
  </si>
  <si>
    <t>0023-3919</t>
  </si>
  <si>
    <t>Korea Observer</t>
  </si>
  <si>
    <t>0023-4001</t>
  </si>
  <si>
    <t>1738-0006</t>
  </si>
  <si>
    <t>KOREAN JOURNAL OF PARASITOLOGY</t>
  </si>
  <si>
    <t>0023-432X</t>
  </si>
  <si>
    <t>1338-4252</t>
  </si>
  <si>
    <t>KOVOVE MATERIALY-METALLIC MATERIALS</t>
  </si>
  <si>
    <t>0023-5776</t>
  </si>
  <si>
    <t>Kuwait Medical Journal</t>
  </si>
  <si>
    <t>0023-5954</t>
  </si>
  <si>
    <t>KYBERNETIKA</t>
  </si>
  <si>
    <t>0023-5962</t>
  </si>
  <si>
    <t>1467-6435</t>
  </si>
  <si>
    <t>KYKLOS</t>
  </si>
  <si>
    <t>0023-6152</t>
  </si>
  <si>
    <t>JOURNAL OF THE FACULTY OF AGRICULTURE KYUSHU UNIVERSITY</t>
  </si>
  <si>
    <t>0023-6438</t>
  </si>
  <si>
    <t>1096-1127</t>
  </si>
  <si>
    <t>LWT-FOOD SCIENCE AND TECHNOLOGY</t>
  </si>
  <si>
    <t>0023-656X</t>
  </si>
  <si>
    <t>1469-9702</t>
  </si>
  <si>
    <t>LABOR HISTORY</t>
  </si>
  <si>
    <t>0023-6772</t>
  </si>
  <si>
    <t>1758-1117</t>
  </si>
  <si>
    <t>LABORATORY ANIMALS</t>
  </si>
  <si>
    <t>0023-6837</t>
  </si>
  <si>
    <t>1530-0307</t>
  </si>
  <si>
    <t>LABORATORY INVESTIGATION</t>
  </si>
  <si>
    <t>0023-6942</t>
  </si>
  <si>
    <t>1839-3039</t>
  </si>
  <si>
    <t>Labour History</t>
  </si>
  <si>
    <t>0023-7213</t>
  </si>
  <si>
    <t>1670-4959</t>
  </si>
  <si>
    <t>Laeknabladid</t>
  </si>
  <si>
    <t>0023-7639</t>
  </si>
  <si>
    <t>1543-8325</t>
  </si>
  <si>
    <t>LAND ECONOMICS</t>
  </si>
  <si>
    <t>0023-7930</t>
  </si>
  <si>
    <t>LANDFALL</t>
  </si>
  <si>
    <t>0023-8031</t>
  </si>
  <si>
    <t>Landscape Architecture Magazine</t>
  </si>
  <si>
    <t>0023-8309</t>
  </si>
  <si>
    <t>1756-6053</t>
  </si>
  <si>
    <t>LANGUAGE AND SPEECH</t>
  </si>
  <si>
    <t>1467-9922</t>
  </si>
  <si>
    <t>0023-8368</t>
  </si>
  <si>
    <t>1957-7982</t>
  </si>
  <si>
    <t>LANGUE FRANCAISE</t>
  </si>
  <si>
    <t>0023-852X</t>
  </si>
  <si>
    <t>1531-4995</t>
  </si>
  <si>
    <t>LARYNGOSCOPE</t>
  </si>
  <si>
    <t>0023-8791</t>
  </si>
  <si>
    <t>1542-4278</t>
  </si>
  <si>
    <t>LATIN AMERICAN RESEARCH REVIEW</t>
  </si>
  <si>
    <t>0023-8813</t>
  </si>
  <si>
    <t>2161-0576</t>
  </si>
  <si>
    <t>LATIN AMERICAN THEATRE REVIEW</t>
  </si>
  <si>
    <t>0023-8856</t>
  </si>
  <si>
    <t>2294-4427</t>
  </si>
  <si>
    <t>LATOMUS</t>
  </si>
  <si>
    <t>0023-9054</t>
  </si>
  <si>
    <t>LAVAL THEOLOGIQUE ET PHILOSOPHIQUE</t>
  </si>
  <si>
    <t>0023-9216</t>
  </si>
  <si>
    <t>1540-5893</t>
  </si>
  <si>
    <t>LAW &amp; SOCIETY REVIEW</t>
  </si>
  <si>
    <t>0023-9283</t>
  </si>
  <si>
    <t>LAW LIBRARY JOURNAL</t>
  </si>
  <si>
    <t>0023-9356</t>
  </si>
  <si>
    <t>BUFFALO LAW REVIEW</t>
  </si>
  <si>
    <t>0023-9690</t>
  </si>
  <si>
    <t>1095-9122</t>
  </si>
  <si>
    <t>LEARNING AND MOTIVATION</t>
  </si>
  <si>
    <t>0024-094X</t>
  </si>
  <si>
    <t>1530-9282</t>
  </si>
  <si>
    <t>LEONARDO</t>
  </si>
  <si>
    <t>0024-0966</t>
  </si>
  <si>
    <t>JOURNAL OF THE LEPIDOPTERISTS SOCIETY</t>
  </si>
  <si>
    <t>0024-1164</t>
  </si>
  <si>
    <t>1502-3931</t>
  </si>
  <si>
    <t>LETHAIA</t>
  </si>
  <si>
    <t>0024-1334</t>
  </si>
  <si>
    <t>2035-6315</t>
  </si>
  <si>
    <t>LETTERE ITALIANE</t>
  </si>
  <si>
    <t>0024-2020</t>
  </si>
  <si>
    <t>LIBERTE</t>
  </si>
  <si>
    <t>0024-2160</t>
  </si>
  <si>
    <t>1744-8581</t>
  </si>
  <si>
    <t>LIBRARY</t>
  </si>
  <si>
    <t>0024-2519</t>
  </si>
  <si>
    <t>1549-652X</t>
  </si>
  <si>
    <t>LIBRARY QUARTERLY</t>
  </si>
  <si>
    <t>0024-2527</t>
  </si>
  <si>
    <t>2159-9610</t>
  </si>
  <si>
    <t>LIBRARY RESOURCES &amp; TECHNICAL SERVICES</t>
  </si>
  <si>
    <t>0024-2594</t>
  </si>
  <si>
    <t>1559-0682</t>
  </si>
  <si>
    <t>LIBRARY TRENDS</t>
  </si>
  <si>
    <t>0024-2667</t>
  </si>
  <si>
    <t>1865-8423</t>
  </si>
  <si>
    <t>LIBRI</t>
  </si>
  <si>
    <t>0024-2829</t>
  </si>
  <si>
    <t>1096-1135</t>
  </si>
  <si>
    <t>LICHENOLOGIST</t>
  </si>
  <si>
    <t>0024-3205</t>
  </si>
  <si>
    <t>1879-0631</t>
  </si>
  <si>
    <t>LIFE SCIENCES</t>
  </si>
  <si>
    <t>1939-5590</t>
  </si>
  <si>
    <t>0024-3795</t>
  </si>
  <si>
    <t>1873-1856</t>
  </si>
  <si>
    <t>LINEAR ALGEBRA AND ITS APPLICATIONS</t>
  </si>
  <si>
    <t>0024-3841</t>
  </si>
  <si>
    <t>1872-6135</t>
  </si>
  <si>
    <t>LINGUA</t>
  </si>
  <si>
    <t>0024-385X</t>
  </si>
  <si>
    <t>LINGUA E STILE</t>
  </si>
  <si>
    <t>0024-3868</t>
  </si>
  <si>
    <t>LINGUA NOSTRA</t>
  </si>
  <si>
    <t>0024-3892</t>
  </si>
  <si>
    <t>1530-9150</t>
  </si>
  <si>
    <t>LINGUISTIC INQUIRY</t>
  </si>
  <si>
    <t>0024-3949</t>
  </si>
  <si>
    <t>1613-396X</t>
  </si>
  <si>
    <t>LINGUISTICS</t>
  </si>
  <si>
    <t>0024-4066</t>
  </si>
  <si>
    <t>1095-8312</t>
  </si>
  <si>
    <t>BIOLOGICAL JOURNAL OF THE LINNEAN SOCIETY</t>
  </si>
  <si>
    <t>0024-4074</t>
  </si>
  <si>
    <t>1095-8339</t>
  </si>
  <si>
    <t>BOTANICAL JOURNAL OF THE LINNEAN SOCIETY</t>
  </si>
  <si>
    <t>1096-3642</t>
  </si>
  <si>
    <t>ZOOLOGICAL JOURNAL OF THE LINNEAN SOCIETY</t>
  </si>
  <si>
    <t>0024-4201</t>
  </si>
  <si>
    <t>1558-9307</t>
  </si>
  <si>
    <t>LIPIDS</t>
  </si>
  <si>
    <t>0024-4457</t>
  </si>
  <si>
    <t>Listy Filologicke</t>
  </si>
  <si>
    <t>0024-4589</t>
  </si>
  <si>
    <t>LITERARY REVIEW</t>
  </si>
  <si>
    <t>0024-466X</t>
  </si>
  <si>
    <t>LITERATUR UND KRITIK</t>
  </si>
  <si>
    <t>0024-4902</t>
  </si>
  <si>
    <t>1608-3229</t>
  </si>
  <si>
    <t>LITHOLOGY AND MINERAL RESOURCES</t>
  </si>
  <si>
    <t>0024-4937</t>
  </si>
  <si>
    <t>1872-6143</t>
  </si>
  <si>
    <t>LITHOS</t>
  </si>
  <si>
    <t>0024-5836</t>
  </si>
  <si>
    <t>Logique et Analyse</t>
  </si>
  <si>
    <t>0024-6093</t>
  </si>
  <si>
    <t>1469-2120</t>
  </si>
  <si>
    <t>BULLETIN OF THE LONDON MATHEMATICAL SOCIETY</t>
  </si>
  <si>
    <t>0024-6107</t>
  </si>
  <si>
    <t>1469-7750</t>
  </si>
  <si>
    <t>JOURNAL OF THE LONDON MATHEMATICAL SOCIETY-SECOND SERIES</t>
  </si>
  <si>
    <t>0024-6115</t>
  </si>
  <si>
    <t>1460-244X</t>
  </si>
  <si>
    <t>PROCEEDINGS OF THE LONDON MATHEMATICAL SOCIETY</t>
  </si>
  <si>
    <t>1873-1872</t>
  </si>
  <si>
    <t>0024-7413</t>
  </si>
  <si>
    <t>1548-9957</t>
  </si>
  <si>
    <t>Luso-Brazilian Review</t>
  </si>
  <si>
    <t>0024-7758</t>
  </si>
  <si>
    <t>1943-3565</t>
  </si>
  <si>
    <t>JOURNAL OF REPRODUCTIVE MEDICINE</t>
  </si>
  <si>
    <t>0024-7766</t>
  </si>
  <si>
    <t>LYMPHOLOGY</t>
  </si>
  <si>
    <t>1520-5835</t>
  </si>
  <si>
    <t>MACROMOLECULES</t>
  </si>
  <si>
    <t>0024-9831</t>
  </si>
  <si>
    <t>1751-763X</t>
  </si>
  <si>
    <t>MAGAZINE OF CONCRETE RESEARCH</t>
  </si>
  <si>
    <t>0024-998X</t>
  </si>
  <si>
    <t>1574-0579</t>
  </si>
  <si>
    <t>Magnetohydrodynamics</t>
  </si>
  <si>
    <t>0025-004X</t>
  </si>
  <si>
    <t>MAGYAR ALLATORVOSOK LAPJA</t>
  </si>
  <si>
    <t>0025-0538</t>
  </si>
  <si>
    <t>MAIA-RIVISTA DI LETTERATURE CLASSICHE</t>
  </si>
  <si>
    <t>0025-1003</t>
  </si>
  <si>
    <t>1475-3502</t>
  </si>
  <si>
    <t>Journal of the International Phonetic Association</t>
  </si>
  <si>
    <t>0025-1461</t>
  </si>
  <si>
    <t>1864-1547</t>
  </si>
  <si>
    <t>MAMMALIA</t>
  </si>
  <si>
    <t>0025-1747</t>
  </si>
  <si>
    <t>1758-6070</t>
  </si>
  <si>
    <t>MANAGEMENT DECISION</t>
  </si>
  <si>
    <t>1526-5501</t>
  </si>
  <si>
    <t>MANAGEMENT SCIENCE</t>
  </si>
  <si>
    <t>0025-2611</t>
  </si>
  <si>
    <t>1432-1785</t>
  </si>
  <si>
    <t>MANUSCRIPTA MATHEMATICA</t>
  </si>
  <si>
    <t>0025-3154</t>
  </si>
  <si>
    <t>1469-7769</t>
  </si>
  <si>
    <t>JOURNAL OF THE MARINE BIOLOGICAL ASSOCIATION OF THE UNITED KINGDOM</t>
  </si>
  <si>
    <t>0025-3162</t>
  </si>
  <si>
    <t>1432-1793</t>
  </si>
  <si>
    <t>MARINE BIOLOGY</t>
  </si>
  <si>
    <t>0025-3227</t>
  </si>
  <si>
    <t>1872-6151</t>
  </si>
  <si>
    <t>MARINE GEOLOGY</t>
  </si>
  <si>
    <t>0025-3235</t>
  </si>
  <si>
    <t>1573-0581</t>
  </si>
  <si>
    <t>MARINE GEOPHYSICAL RESEARCH</t>
  </si>
  <si>
    <t>1879-3363</t>
  </si>
  <si>
    <t>0025-3324</t>
  </si>
  <si>
    <t>1948-1209</t>
  </si>
  <si>
    <t>MARINE TECHNOLOGY SOCIETY JOURNAL</t>
  </si>
  <si>
    <t>0025-3359</t>
  </si>
  <si>
    <t>2049-680X</t>
  </si>
  <si>
    <t>MARINERS MIRROR</t>
  </si>
  <si>
    <t>0025-4878</t>
  </si>
  <si>
    <t>MASSACHUSETTS REVIEW</t>
  </si>
  <si>
    <t>0025-5025</t>
  </si>
  <si>
    <t>MASTER DRAWINGS</t>
  </si>
  <si>
    <t>0025-5289</t>
  </si>
  <si>
    <t>MATERIALE PLASTICE</t>
  </si>
  <si>
    <t>0025-5300</t>
  </si>
  <si>
    <t>Materials Testing</t>
  </si>
  <si>
    <t>0025-5327</t>
  </si>
  <si>
    <t>MATERIALS EVALUATION</t>
  </si>
  <si>
    <t>0025-5408</t>
  </si>
  <si>
    <t>1873-4227</t>
  </si>
  <si>
    <t>MATERIALS RESEARCH BULLETIN</t>
  </si>
  <si>
    <t>0025-5521</t>
  </si>
  <si>
    <t>1903-1807</t>
  </si>
  <si>
    <t>MATHEMATICA SCANDINAVICA</t>
  </si>
  <si>
    <t>0025-5564</t>
  </si>
  <si>
    <t>1879-3134</t>
  </si>
  <si>
    <t>MATHEMATICAL BIOSCIENCES</t>
  </si>
  <si>
    <t>1436-4646</t>
  </si>
  <si>
    <t>0025-5645</t>
  </si>
  <si>
    <t>JOURNAL OF THE MATHEMATICAL SOCIETY OF JAPAN</t>
  </si>
  <si>
    <t>0025-5718</t>
  </si>
  <si>
    <t>1088-6842</t>
  </si>
  <si>
    <t>MATHEMATICS OF COMPUTATION</t>
  </si>
  <si>
    <t>0025-5793</t>
  </si>
  <si>
    <t>2041-7942</t>
  </si>
  <si>
    <t>MATHEMATIKA</t>
  </si>
  <si>
    <t>1432-1807</t>
  </si>
  <si>
    <t>0025-584X</t>
  </si>
  <si>
    <t>1522-2616</t>
  </si>
  <si>
    <t>MATHEMATISCHE NACHRICHTEN</t>
  </si>
  <si>
    <t>0025-5858</t>
  </si>
  <si>
    <t>1865-8784</t>
  </si>
  <si>
    <t>ABHANDLUNGEN AUS DEM MATHEMATISCHEN SEMINAR DER UNIVERSITAT HAMBURG</t>
  </si>
  <si>
    <t>0025-5874</t>
  </si>
  <si>
    <t>1432-1823</t>
  </si>
  <si>
    <t>MATHEMATISCHE ZEITSCHRIFT</t>
  </si>
  <si>
    <t>0025-6153</t>
  </si>
  <si>
    <t>2279-8013</t>
  </si>
  <si>
    <t>MAYDICA</t>
  </si>
  <si>
    <t>1942-5546</t>
  </si>
  <si>
    <t>0025-6293</t>
  </si>
  <si>
    <t>1448-8094</t>
  </si>
  <si>
    <t>MEANJIN</t>
  </si>
  <si>
    <t>0025-6455</t>
  </si>
  <si>
    <t>1572-9648</t>
  </si>
  <si>
    <t>MECCANICA</t>
  </si>
  <si>
    <t>0025-6501</t>
  </si>
  <si>
    <t>1943-5649</t>
  </si>
  <si>
    <t>MECHANICAL ENGINEERING</t>
  </si>
  <si>
    <t>0025-6544</t>
  </si>
  <si>
    <t>1934-7936</t>
  </si>
  <si>
    <t>Mechanics of Solids</t>
  </si>
  <si>
    <t>1537-1948</t>
  </si>
  <si>
    <t>0025-7125</t>
  </si>
  <si>
    <t>1557-9859</t>
  </si>
  <si>
    <t>MEDICAL CLINICS OF NORTH AMERICA</t>
  </si>
  <si>
    <t>0025-7273</t>
  </si>
  <si>
    <t>2048-8343</t>
  </si>
  <si>
    <t>MEDICAL HISTORY</t>
  </si>
  <si>
    <t>0025-729X</t>
  </si>
  <si>
    <t>MEDICAL JOURNAL OF AUSTRALIA</t>
  </si>
  <si>
    <t>0025-732X</t>
  </si>
  <si>
    <t>1523-2859</t>
  </si>
  <si>
    <t>MEDICAL LETTER ON DRUGS AND THERAPEUTICS</t>
  </si>
  <si>
    <t>0025-7680</t>
  </si>
  <si>
    <t>1669-9106</t>
  </si>
  <si>
    <t>MEDICINA-BUENOS AIRES</t>
  </si>
  <si>
    <t>0025-7753</t>
  </si>
  <si>
    <t>1578-8989</t>
  </si>
  <si>
    <t>MEDICINA CLINICA</t>
  </si>
  <si>
    <t>0025-7818</t>
  </si>
  <si>
    <t>Medicina del Lavoro</t>
  </si>
  <si>
    <t>0025-7826</t>
  </si>
  <si>
    <t>1827-1863</t>
  </si>
  <si>
    <t>MEDICINA DELLO SPORT</t>
  </si>
  <si>
    <t>0025-7931</t>
  </si>
  <si>
    <t>1423-0356</t>
  </si>
  <si>
    <t>RESPIRATION</t>
  </si>
  <si>
    <t>0025-7974</t>
  </si>
  <si>
    <t>1536-5964</t>
  </si>
  <si>
    <t>MEDICINE</t>
  </si>
  <si>
    <t>0025-8024</t>
  </si>
  <si>
    <t>2042-1818</t>
  </si>
  <si>
    <t>MEDICINE SCIENCE AND THE LAW</t>
  </si>
  <si>
    <t>0025-8385</t>
  </si>
  <si>
    <t>MEDIUM AEVUM</t>
  </si>
  <si>
    <t>0025-8628</t>
  </si>
  <si>
    <t>Medycyna Weterynaryjna-Veterinary Medicine-Science and Practice</t>
  </si>
  <si>
    <t>0025-8938</t>
  </si>
  <si>
    <t>1839-3810</t>
  </si>
  <si>
    <t>Melbourne University Law Review</t>
  </si>
  <si>
    <t>1943-2828</t>
  </si>
  <si>
    <t>BULLETIN OF THE MENNINGER CLINIC</t>
  </si>
  <si>
    <t>0026-0096</t>
  </si>
  <si>
    <t>MERKUR-DEUTSCHE ZEITSCHRIFT FUR EUROPAISCHES DENKEN</t>
  </si>
  <si>
    <t>0026-0452</t>
  </si>
  <si>
    <t>META</t>
  </si>
  <si>
    <t>0026-0495</t>
  </si>
  <si>
    <t>1532-8600</t>
  </si>
  <si>
    <t>METABOLISM-CLINICAL AND EXPERIMENTAL</t>
  </si>
  <si>
    <t>0026-0673</t>
  </si>
  <si>
    <t>1573-8973</t>
  </si>
  <si>
    <t>METAL SCIENCE AND HEAT TREATMENT</t>
  </si>
  <si>
    <t>0026-0843</t>
  </si>
  <si>
    <t>METALLURGIA ITALIANA</t>
  </si>
  <si>
    <t>0026-0894</t>
  </si>
  <si>
    <t>1573-8892</t>
  </si>
  <si>
    <t>METALLURGIST</t>
  </si>
  <si>
    <t>0026-1068</t>
  </si>
  <si>
    <t>1467-9973</t>
  </si>
  <si>
    <t>METAPHILOSOPHY</t>
  </si>
  <si>
    <t>0026-1165</t>
  </si>
  <si>
    <t>2186-9057</t>
  </si>
  <si>
    <t>JOURNAL OF THE METEOROLOGICAL SOCIETY OF JAPAN</t>
  </si>
  <si>
    <t>0026-1270</t>
  </si>
  <si>
    <t>METHODS OF INFORMATION IN MEDICINE</t>
  </si>
  <si>
    <t>0026-1335</t>
  </si>
  <si>
    <t>1435-926X</t>
  </si>
  <si>
    <t>METRIKA</t>
  </si>
  <si>
    <t>0026-1386</t>
  </si>
  <si>
    <t>1467-999X</t>
  </si>
  <si>
    <t>Metroeconomica</t>
  </si>
  <si>
    <t>0026-1394</t>
  </si>
  <si>
    <t>1681-7575</t>
  </si>
  <si>
    <t>METROLOGIA</t>
  </si>
  <si>
    <t>0026-1521</t>
  </si>
  <si>
    <t>METROPOLITAN MUSEUM OF ART BULLETIN</t>
  </si>
  <si>
    <t>0026-2285</t>
  </si>
  <si>
    <t>MICHIGAN MATHEMATICAL JOURNAL</t>
  </si>
  <si>
    <t>0026-2420</t>
  </si>
  <si>
    <t>MICHIGAN QUARTERLY REVIEW</t>
  </si>
  <si>
    <t>0026-2617</t>
  </si>
  <si>
    <t>1608-3237</t>
  </si>
  <si>
    <t>MICROBIOLOGY</t>
  </si>
  <si>
    <t>0026-265X</t>
  </si>
  <si>
    <t>1095-9149</t>
  </si>
  <si>
    <t>MICROCHEMICAL JOURNAL</t>
  </si>
  <si>
    <t>0026-2692</t>
  </si>
  <si>
    <t>1879-2391</t>
  </si>
  <si>
    <t>MICROELECTRONICS JOURNAL</t>
  </si>
  <si>
    <t>0026-2714</t>
  </si>
  <si>
    <t>MICROELECTRONICS RELIABILITY</t>
  </si>
  <si>
    <t>0026-2803</t>
  </si>
  <si>
    <t>1937-2795</t>
  </si>
  <si>
    <t>MICROPALEONTOLOGY</t>
  </si>
  <si>
    <t>0026-2862</t>
  </si>
  <si>
    <t>1095-9319</t>
  </si>
  <si>
    <t>MICROVASCULAR RESEARCH</t>
  </si>
  <si>
    <t>0026-3141</t>
  </si>
  <si>
    <t>1940-3461</t>
  </si>
  <si>
    <t>MIDDLE EAST JOURNAL</t>
  </si>
  <si>
    <t>0026-3206</t>
  </si>
  <si>
    <t>1743-7881</t>
  </si>
  <si>
    <t>MIDDLE EASTERN STUDIES</t>
  </si>
  <si>
    <t>0026-3451</t>
  </si>
  <si>
    <t>MIDWEST QUARTERLY-A JOURNAL OF CONTEMPORARY THOUGHT</t>
  </si>
  <si>
    <t>1436-5073</t>
  </si>
  <si>
    <t>0026-4040</t>
  </si>
  <si>
    <t>MILITARY LAW REVIEW</t>
  </si>
  <si>
    <t>0026-4075</t>
  </si>
  <si>
    <t>1930-613X</t>
  </si>
  <si>
    <t>MILITARY MEDICINE</t>
  </si>
  <si>
    <t>0026-4326</t>
  </si>
  <si>
    <t>1094-348X</t>
  </si>
  <si>
    <t>MILTON QUARTERLY</t>
  </si>
  <si>
    <t>0026-4423</t>
  </si>
  <si>
    <t>1460-2113</t>
  </si>
  <si>
    <t>MIND</t>
  </si>
  <si>
    <t>0026-4598</t>
  </si>
  <si>
    <t>1432-1866</t>
  </si>
  <si>
    <t>MINERALIUM DEPOSITA</t>
  </si>
  <si>
    <t>0026-461X</t>
  </si>
  <si>
    <t>1471-8022</t>
  </si>
  <si>
    <t>MINERALOGICAL MAGAZINE</t>
  </si>
  <si>
    <t>0026-4695</t>
  </si>
  <si>
    <t>1573-1871</t>
  </si>
  <si>
    <t>MINERVA</t>
  </si>
  <si>
    <t>0026-4725</t>
  </si>
  <si>
    <t>1827-1618</t>
  </si>
  <si>
    <t>MINERVA CARDIOANGIOLOGICA</t>
  </si>
  <si>
    <t>0026-4733</t>
  </si>
  <si>
    <t>1827-1626</t>
  </si>
  <si>
    <t>MINERVA CHIRURGICA</t>
  </si>
  <si>
    <t>0026-4806</t>
  </si>
  <si>
    <t>1827-1669</t>
  </si>
  <si>
    <t>MINERVA MEDICA</t>
  </si>
  <si>
    <t>0026-4946</t>
  </si>
  <si>
    <t>1827-1715</t>
  </si>
  <si>
    <t>MINERVA PEDIATRICA</t>
  </si>
  <si>
    <t>0026-5535</t>
  </si>
  <si>
    <t>MINNESOTA LAW REVIEW</t>
  </si>
  <si>
    <t>0026-5667</t>
  </si>
  <si>
    <t>2157-4189</t>
  </si>
  <si>
    <t>MINNESOTA REVIEW</t>
  </si>
  <si>
    <t>0026-637X</t>
  </si>
  <si>
    <t>MISSISSIPPI QUARTERLY</t>
  </si>
  <si>
    <t>0026-6493</t>
  </si>
  <si>
    <t>2162-4372</t>
  </si>
  <si>
    <t>ANNALS OF THE MISSOURI BOTANICAL GARDEN</t>
  </si>
  <si>
    <t>0026-704X</t>
  </si>
  <si>
    <t>Mljekarstvo</t>
  </si>
  <si>
    <t>0026-7074</t>
  </si>
  <si>
    <t>1568-525X</t>
  </si>
  <si>
    <t>MNEMOSYNE</t>
  </si>
  <si>
    <t>0026-749X</t>
  </si>
  <si>
    <t>1469-8099</t>
  </si>
  <si>
    <t>MODERN ASIAN STUDIES</t>
  </si>
  <si>
    <t>0026-7694</t>
  </si>
  <si>
    <t>1712-5286</t>
  </si>
  <si>
    <t>MODERN DRAMA</t>
  </si>
  <si>
    <t>0026-7724</t>
  </si>
  <si>
    <t>1080-658X</t>
  </si>
  <si>
    <t>MFS-Modern Fiction Studies</t>
  </si>
  <si>
    <t>0026-7902</t>
  </si>
  <si>
    <t>1540-4781</t>
  </si>
  <si>
    <t>MODERN LANGUAGE JOURNAL</t>
  </si>
  <si>
    <t>0026-7910</t>
  </si>
  <si>
    <t>1080-6598</t>
  </si>
  <si>
    <t>MLN</t>
  </si>
  <si>
    <t>0026-7929</t>
  </si>
  <si>
    <t>MODERN LANGUAGE QUARTERLY</t>
  </si>
  <si>
    <t>0026-7937</t>
  </si>
  <si>
    <t>2222-4319</t>
  </si>
  <si>
    <t>MODERN LANGUAGE REVIEW</t>
  </si>
  <si>
    <t>0026-7961</t>
  </si>
  <si>
    <t>1468-2230</t>
  </si>
  <si>
    <t>MODERN LAW REVIEW</t>
  </si>
  <si>
    <t>0026-8232</t>
  </si>
  <si>
    <t>1545-6951</t>
  </si>
  <si>
    <t>MODERN PHILOLOGY</t>
  </si>
  <si>
    <t>0026-8933</t>
  </si>
  <si>
    <t>1608-3245</t>
  </si>
  <si>
    <t>MOLECULAR BIOLOGY</t>
  </si>
  <si>
    <t>0026-895X</t>
  </si>
  <si>
    <t>1521-0111</t>
  </si>
  <si>
    <t>MOLECULAR PHARMACOLOGY</t>
  </si>
  <si>
    <t>0026-8976</t>
  </si>
  <si>
    <t>1362-3028</t>
  </si>
  <si>
    <t>MOLECULAR PHYSICS</t>
  </si>
  <si>
    <t>0026-9247</t>
  </si>
  <si>
    <t>1434-4475</t>
  </si>
  <si>
    <t>MONATSHEFTE FUR CHEMIE</t>
  </si>
  <si>
    <t>0026-9255</t>
  </si>
  <si>
    <t>1436-5081</t>
  </si>
  <si>
    <t>MONATSHEFTE FUR MATHEMATIK</t>
  </si>
  <si>
    <t>0026-9298</t>
  </si>
  <si>
    <t>1433-0474</t>
  </si>
  <si>
    <t>MONATSSCHRIFT KINDERHEILKUNDE</t>
  </si>
  <si>
    <t>0026-9301</t>
  </si>
  <si>
    <t>Monatsschrift fur Kriminologie und Strafrechtsreform</t>
  </si>
  <si>
    <t>0026-9662</t>
  </si>
  <si>
    <t>2153-3601</t>
  </si>
  <si>
    <t>MONIST</t>
  </si>
  <si>
    <t>0026-9891</t>
  </si>
  <si>
    <t>MONTANA-THE MAGAZINE OF WESTERN HISTORY</t>
  </si>
  <si>
    <t>0027-0520</t>
  </si>
  <si>
    <t>MONTHLY REVIEW-AN INDEPENDENT SOCIALIST MAGAZINE</t>
  </si>
  <si>
    <t>0027-0644</t>
  </si>
  <si>
    <t>1520-0493</t>
  </si>
  <si>
    <t>MONTHLY WEATHER REVIEW</t>
  </si>
  <si>
    <t>0027-0741</t>
  </si>
  <si>
    <t>MONUMENTA NIPPONICA</t>
  </si>
  <si>
    <t>0027-1276</t>
  </si>
  <si>
    <t>1925-5683</t>
  </si>
  <si>
    <t>MOSAIC-A JOURNAL FOR THE INTERDISCIPLINARY STUDY OF LITERATURE</t>
  </si>
  <si>
    <t>0027-1349</t>
  </si>
  <si>
    <t>1934-8460</t>
  </si>
  <si>
    <t>Moscow University Physics Bulletin</t>
  </si>
  <si>
    <t>0027-2671</t>
  </si>
  <si>
    <t>1961-8646</t>
  </si>
  <si>
    <t>MOUVEMENT SOCIAL</t>
  </si>
  <si>
    <t>0027-2841</t>
  </si>
  <si>
    <t>1782-1436</t>
  </si>
  <si>
    <t>MOYEN AGE</t>
  </si>
  <si>
    <t>0027-3171</t>
  </si>
  <si>
    <t>1532-7906</t>
  </si>
  <si>
    <t>MULTIVARIATE BEHAVIORAL RESEARCH</t>
  </si>
  <si>
    <t>0027-4224</t>
  </si>
  <si>
    <t>1477-4631</t>
  </si>
  <si>
    <t>MUSIC &amp; LETTERS</t>
  </si>
  <si>
    <t>0027-4380</t>
  </si>
  <si>
    <t>1534-150X</t>
  </si>
  <si>
    <t>NOTES</t>
  </si>
  <si>
    <t>0027-4631</t>
  </si>
  <si>
    <t>1741-8399</t>
  </si>
  <si>
    <t>MUSICAL QUARTERLY</t>
  </si>
  <si>
    <t>0027-4666</t>
  </si>
  <si>
    <t>MUSICAL TIMES</t>
  </si>
  <si>
    <t>0027-4771</t>
  </si>
  <si>
    <t>MUSIK UND KIRCHE</t>
  </si>
  <si>
    <t>0027-4801</t>
  </si>
  <si>
    <t>MUSIKFORSCHUNG</t>
  </si>
  <si>
    <t>0027-4909</t>
  </si>
  <si>
    <t>1478-1913</t>
  </si>
  <si>
    <t>MUSLIM WORLD</t>
  </si>
  <si>
    <t>0027-5107</t>
  </si>
  <si>
    <t>1873-135X</t>
  </si>
  <si>
    <t>MUTATION RESEARCH-FUNDAMENTAL AND MOLECULAR MECHANISMS OF MUTAGENESIS</t>
  </si>
  <si>
    <t>0027-514X</t>
  </si>
  <si>
    <t>MUTTERSPRACHE</t>
  </si>
  <si>
    <t>0027-5514</t>
  </si>
  <si>
    <t>1557-2536</t>
  </si>
  <si>
    <t>MYCOLOGIA</t>
  </si>
  <si>
    <t>0027-7630</t>
  </si>
  <si>
    <t>2152-6842</t>
  </si>
  <si>
    <t>NAGOYA MATHEMATICAL JOURNAL</t>
  </si>
  <si>
    <t>0027-7738</t>
  </si>
  <si>
    <t>1756-2279</t>
  </si>
  <si>
    <t>Names-A Journal of Onomastics</t>
  </si>
  <si>
    <t>0027-8378</t>
  </si>
  <si>
    <t>NATION</t>
  </si>
  <si>
    <t>0027-8424</t>
  </si>
  <si>
    <t>PROCEEDINGS OF THE NATIONAL ACADEMY OF SCIENCES OF THE UNITED STATES OF AMERICA</t>
  </si>
  <si>
    <t>1460-2105</t>
  </si>
  <si>
    <t>0027-9048</t>
  </si>
  <si>
    <t>AMERICAN BANKRUPTCY LAW JOURNAL</t>
  </si>
  <si>
    <t>0027-9684</t>
  </si>
  <si>
    <t>1943-4693</t>
  </si>
  <si>
    <t>JOURNAL OF THE NATIONAL MEDICAL ASSOCIATION</t>
  </si>
  <si>
    <t>0028-0283</t>
  </si>
  <si>
    <t>1944-7477</t>
  </si>
  <si>
    <t>NATIONAL TAX JOURNAL</t>
  </si>
  <si>
    <t>0028-0712</t>
  </si>
  <si>
    <t>NATURAL HISTORY</t>
  </si>
  <si>
    <t>0028-0739</t>
  </si>
  <si>
    <t>NATURAL RESOURCES JOURNAL</t>
  </si>
  <si>
    <t>1476-4687</t>
  </si>
  <si>
    <t>0028-1042</t>
  </si>
  <si>
    <t>1432-1904</t>
  </si>
  <si>
    <t>Science of Nature</t>
  </si>
  <si>
    <t>0028-1298</t>
  </si>
  <si>
    <t>1432-1912</t>
  </si>
  <si>
    <t>NAUNYN-SCHMIEDEBERGS ARCHIVES OF PHARMACOLOGY</t>
  </si>
  <si>
    <t>0028-1344</t>
  </si>
  <si>
    <t>NAUTILUS</t>
  </si>
  <si>
    <t>0028-1425</t>
  </si>
  <si>
    <t>1559-3584</t>
  </si>
  <si>
    <t>NAVAL ENGINEERS JOURNAL</t>
  </si>
  <si>
    <t>0028-1522</t>
  </si>
  <si>
    <t>2161-4296</t>
  </si>
  <si>
    <t>Navigation-Journal of the Institute of Navigation</t>
  </si>
  <si>
    <t>0028-2677</t>
  </si>
  <si>
    <t>1572-8668</t>
  </si>
  <si>
    <t>NEOPHILOLOGUS</t>
  </si>
  <si>
    <t>0028-2685</t>
  </si>
  <si>
    <t>NEOPLASMA</t>
  </si>
  <si>
    <t>0028-2715</t>
  </si>
  <si>
    <t>1815-672X</t>
  </si>
  <si>
    <t>Journal of Nepal Medical Association</t>
  </si>
  <si>
    <t>0028-2804</t>
  </si>
  <si>
    <t>1433-0407</t>
  </si>
  <si>
    <t>NERVENARZT</t>
  </si>
  <si>
    <t>0028-3045</t>
  </si>
  <si>
    <t>1097-0037</t>
  </si>
  <si>
    <t>NETWORKS</t>
  </si>
  <si>
    <t>0028-3347</t>
  </si>
  <si>
    <t>NEUE RUNDSCHAU</t>
  </si>
  <si>
    <t>0028-3517</t>
  </si>
  <si>
    <t>1612-9520</t>
  </si>
  <si>
    <t>NEUE ZEITSCHRIFT FUR SYSTEMATISCHE THEOLOGIE UND RELIGIONSPHILOSOPHIE</t>
  </si>
  <si>
    <t>0028-3754</t>
  </si>
  <si>
    <t>NEUPHILOLOGISCHE MITTEILUNGEN</t>
  </si>
  <si>
    <t>0028-3770</t>
  </si>
  <si>
    <t>1773-0619</t>
  </si>
  <si>
    <t>NEUROCHIRURGIE</t>
  </si>
  <si>
    <t>0028-3835</t>
  </si>
  <si>
    <t>1423-0194</t>
  </si>
  <si>
    <t>NEUROENDOCRINOLOGY</t>
  </si>
  <si>
    <t>0028-3843</t>
  </si>
  <si>
    <t>Neurologia i Neurochirurgia Polska</t>
  </si>
  <si>
    <t>1526-632X</t>
  </si>
  <si>
    <t>0028-3886</t>
  </si>
  <si>
    <t>1998-4022</t>
  </si>
  <si>
    <t>NEUROLOGY INDIA</t>
  </si>
  <si>
    <t>1873-7064</t>
  </si>
  <si>
    <t>NEUROPHARMACOLOGY</t>
  </si>
  <si>
    <t>0028-3932</t>
  </si>
  <si>
    <t>1873-3514</t>
  </si>
  <si>
    <t>NEUROPSYCHOLOGIA</t>
  </si>
  <si>
    <t>0028-3940</t>
  </si>
  <si>
    <t>1432-1920</t>
  </si>
  <si>
    <t>NEURORADIOLOGY</t>
  </si>
  <si>
    <t>1533-4406</t>
  </si>
  <si>
    <t>0028-4866</t>
  </si>
  <si>
    <t>1937-2213</t>
  </si>
  <si>
    <t>NEW ENGLAND QUARTERLY-A HISTORICAL REVIEW OF NEW ENGLAND LIFE AND LETTERS</t>
  </si>
  <si>
    <t>0028-5390</t>
  </si>
  <si>
    <t>HUNGARIAN QUARTERLY</t>
  </si>
  <si>
    <t>0028-6060</t>
  </si>
  <si>
    <t>2044-0480</t>
  </si>
  <si>
    <t>NEW LEFT REVIEW</t>
  </si>
  <si>
    <t>0028-6087</t>
  </si>
  <si>
    <t>1080-661X</t>
  </si>
  <si>
    <t>NEW LITERARY HISTORY</t>
  </si>
  <si>
    <t>0028-6206</t>
  </si>
  <si>
    <t>NEW MEXICO HISTORICAL REVIEW</t>
  </si>
  <si>
    <t>0028-6400</t>
  </si>
  <si>
    <t>NEW ORLEANS REVIEW</t>
  </si>
  <si>
    <t>1469-8137</t>
  </si>
  <si>
    <t>NEW PHYTOLOGIST</t>
  </si>
  <si>
    <t>0028-6583</t>
  </si>
  <si>
    <t>NEW REPUBLIC</t>
  </si>
  <si>
    <t>0028-6885</t>
  </si>
  <si>
    <t>1469-8145</t>
  </si>
  <si>
    <t>NEW TESTAMENT STUDIES</t>
  </si>
  <si>
    <t>0028-7504</t>
  </si>
  <si>
    <t>NEW YORK REVIEW OF BOOKS</t>
  </si>
  <si>
    <t>0028-7806</t>
  </si>
  <si>
    <t>NEW YORK TIMES BOOK REVIEW</t>
  </si>
  <si>
    <t>0028-7881</t>
  </si>
  <si>
    <t>NEW YORK UNIVERSITY LAW REVIEW</t>
  </si>
  <si>
    <t>0028-8144</t>
  </si>
  <si>
    <t>1745-7939</t>
  </si>
  <si>
    <t>New Zealand Geographer</t>
  </si>
  <si>
    <t>0028-8233</t>
  </si>
  <si>
    <t>1175-8775</t>
  </si>
  <si>
    <t>NEW ZEALAND JOURNAL OF AGRICULTURAL RESEARCH</t>
  </si>
  <si>
    <t>0028-825X</t>
  </si>
  <si>
    <t>1175-8643</t>
  </si>
  <si>
    <t>NEW ZEALAND JOURNAL OF BOTANY</t>
  </si>
  <si>
    <t>0028-8306</t>
  </si>
  <si>
    <t>1175-8791</t>
  </si>
  <si>
    <t>NEW ZEALAND JOURNAL OF GEOLOGY AND GEOPHYSICS</t>
  </si>
  <si>
    <t>0028-8322</t>
  </si>
  <si>
    <t>NEW ZEALAND JOURNAL OF HISTORY</t>
  </si>
  <si>
    <t>0028-8330</t>
  </si>
  <si>
    <t>1175-8805</t>
  </si>
  <si>
    <t>NEW ZEALAND JOURNAL OF MARINE AND FRESHWATER RESEARCH</t>
  </si>
  <si>
    <t>0029-1951</t>
  </si>
  <si>
    <t>1502-5292</t>
  </si>
  <si>
    <t>Norsk Geografisk Tidsskrift-Norwegian Journal of Geography</t>
  </si>
  <si>
    <t>0029-196X</t>
  </si>
  <si>
    <t>NORWEGIAN JOURNAL OF GEOLOGY</t>
  </si>
  <si>
    <t>0029-2397</t>
  </si>
  <si>
    <t>NORTH AMERICAN REVIEW</t>
  </si>
  <si>
    <t>0029-344X</t>
  </si>
  <si>
    <t>2161-9859</t>
  </si>
  <si>
    <t>NORTHWEST SCIENCE</t>
  </si>
  <si>
    <t>0029-3571</t>
  </si>
  <si>
    <t>NORTHWESTERN UNIVERSITY LAW REVIEW</t>
  </si>
  <si>
    <t>0029-3652</t>
  </si>
  <si>
    <t>1502-7678</t>
  </si>
  <si>
    <t>Norwegian Archaeological Review</t>
  </si>
  <si>
    <t>0029-3970</t>
  </si>
  <si>
    <t>1471-6941</t>
  </si>
  <si>
    <t>NOTES AND QUERIES</t>
  </si>
  <si>
    <t>0029-4527</t>
  </si>
  <si>
    <t>1939-0726</t>
  </si>
  <si>
    <t>Notre Dame Journal of Formal Logic</t>
  </si>
  <si>
    <t>0029-4586</t>
  </si>
  <si>
    <t>2047-7236</t>
  </si>
  <si>
    <t>NOTTINGHAM FRENCH STUDIES</t>
  </si>
  <si>
    <t>0029-4624</t>
  </si>
  <si>
    <t>1468-0068</t>
  </si>
  <si>
    <t>NOUS</t>
  </si>
  <si>
    <t>0029-4802</t>
  </si>
  <si>
    <t>NOUVELLE REVUE FRANCAISE</t>
  </si>
  <si>
    <t>0029-5035</t>
  </si>
  <si>
    <t>NOVA HEDWIGIA</t>
  </si>
  <si>
    <t>0029-5132</t>
  </si>
  <si>
    <t>1945-8509</t>
  </si>
  <si>
    <t>NOVEL-A FORUM ON FICTION</t>
  </si>
  <si>
    <t>0029-5450</t>
  </si>
  <si>
    <t>1943-7471</t>
  </si>
  <si>
    <t>NUCLEAR TECHNOLOGY</t>
  </si>
  <si>
    <t>0029-5493</t>
  </si>
  <si>
    <t>1872-759X</t>
  </si>
  <si>
    <t>NUCLEAR ENGINEERING AND DESIGN</t>
  </si>
  <si>
    <t>0029-5507</t>
  </si>
  <si>
    <t>NUCLEAR ENGINEERING INTERNATIONAL</t>
  </si>
  <si>
    <t>1741-4326</t>
  </si>
  <si>
    <t>0029-5566</t>
  </si>
  <si>
    <t>NUKLEARMEDIZIN-NUCLEAR MEDICINE</t>
  </si>
  <si>
    <t>0029-5639</t>
  </si>
  <si>
    <t>1943-748X</t>
  </si>
  <si>
    <t>NUCLEAR SCIENCE AND ENGINEERING</t>
  </si>
  <si>
    <t>0029-5922</t>
  </si>
  <si>
    <t>1508-5791</t>
  </si>
  <si>
    <t>NUKLEONIKA</t>
  </si>
  <si>
    <t>0029-5973</t>
  </si>
  <si>
    <t>1568-5276</t>
  </si>
  <si>
    <t>NUMEN-INTERNATIONAL REVIEW FOR THE HISTORY OF RELIGIONS</t>
  </si>
  <si>
    <t>0029-5981</t>
  </si>
  <si>
    <t>1097-0207</t>
  </si>
  <si>
    <t>INTERNATIONAL JOURNAL FOR NUMERICAL METHODS IN ENGINEERING</t>
  </si>
  <si>
    <t>0029-599X</t>
  </si>
  <si>
    <t>0945-3245</t>
  </si>
  <si>
    <t>NUMERISCHE MATHEMATIK</t>
  </si>
  <si>
    <t>0029-6228</t>
  </si>
  <si>
    <t>NUOVA RIVISTA MUSICALE ITALIANA</t>
  </si>
  <si>
    <t>0029-6236</t>
  </si>
  <si>
    <t>NUOVA RIVISTA STORICA</t>
  </si>
  <si>
    <t>0029-6465</t>
  </si>
  <si>
    <t>1558-1357</t>
  </si>
  <si>
    <t>NURSING CLINICS OF NORTH AMERICA</t>
  </si>
  <si>
    <t>1528-3968</t>
  </si>
  <si>
    <t>0029-6562</t>
  </si>
  <si>
    <t>1538-9847</t>
  </si>
  <si>
    <t>NURSING RESEARCH</t>
  </si>
  <si>
    <t>1753-4887</t>
  </si>
  <si>
    <t>1475-2719</t>
  </si>
  <si>
    <t>PROCEEDINGS OF THE NUTRITION SOCIETY</t>
  </si>
  <si>
    <t>0029-7704</t>
  </si>
  <si>
    <t>OBSERVATORY</t>
  </si>
  <si>
    <t>0029-7828</t>
  </si>
  <si>
    <t>1533-9866</t>
  </si>
  <si>
    <t>OBSTETRICAL &amp; GYNECOLOGICAL SURVEY</t>
  </si>
  <si>
    <t>OBSTETRICS AND GYNECOLOGY</t>
  </si>
  <si>
    <t>0029-8018</t>
  </si>
  <si>
    <t>OCEAN ENGINEERING</t>
  </si>
  <si>
    <t>0029-8077</t>
  </si>
  <si>
    <t>1834-4461</t>
  </si>
  <si>
    <t>OCEANIA</t>
  </si>
  <si>
    <t>0029-8115</t>
  </si>
  <si>
    <t>1527-9421</t>
  </si>
  <si>
    <t>OCEANIC LINGUISTICS</t>
  </si>
  <si>
    <t>0029-8549</t>
  </si>
  <si>
    <t>1432-1939</t>
  </si>
  <si>
    <t>OECOLOGIA</t>
  </si>
  <si>
    <t>0029-9138</t>
  </si>
  <si>
    <t>MITTEILUNGEN DER OSTERREICHISCHEN GEOGRAPHISCHEN GESELLSCHAFT</t>
  </si>
  <si>
    <t>0029-9316</t>
  </si>
  <si>
    <t>2307-2970</t>
  </si>
  <si>
    <t>OSTERREICHISCHE MUSIKZEITSCHRIFT</t>
  </si>
  <si>
    <t>0029-9669</t>
  </si>
  <si>
    <t>OSTERREICHISCHE ZEITSCHRIFT FUR VOLKSKUNDE</t>
  </si>
  <si>
    <t>0030-1299</t>
  </si>
  <si>
    <t>1600-0706</t>
  </si>
  <si>
    <t>OIKOS</t>
  </si>
  <si>
    <t>0030-1388</t>
  </si>
  <si>
    <t>1944-9151</t>
  </si>
  <si>
    <t>OIL &amp; GAS JOURNAL</t>
  </si>
  <si>
    <t>0030-2228</t>
  </si>
  <si>
    <t>1541-3764</t>
  </si>
  <si>
    <t>OMEGA-JOURNAL OF DEATH AND DYING</t>
  </si>
  <si>
    <t>0030-2414</t>
  </si>
  <si>
    <t>1423-0232</t>
  </si>
  <si>
    <t>ONCOLOGY</t>
  </si>
  <si>
    <t>0030-2465</t>
  </si>
  <si>
    <t>2219-0635</t>
  </si>
  <si>
    <t>ONDERSTEPOORT JOURNAL OF VETERINARY RESEARCH</t>
  </si>
  <si>
    <t>0030-3526</t>
  </si>
  <si>
    <t>OPERA</t>
  </si>
  <si>
    <t>0030-3607</t>
  </si>
  <si>
    <t>1938-1506</t>
  </si>
  <si>
    <t>OPERA NEWS</t>
  </si>
  <si>
    <t>0030-364X</t>
  </si>
  <si>
    <t>OPERATIONS RESEARCH</t>
  </si>
  <si>
    <t>0030-3747</t>
  </si>
  <si>
    <t>1423-0259</t>
  </si>
  <si>
    <t>OPHTHALMIC RESEARCH</t>
  </si>
  <si>
    <t>0030-3755</t>
  </si>
  <si>
    <t>1423-0267</t>
  </si>
  <si>
    <t>OPHTHALMOLOGICA</t>
  </si>
  <si>
    <t>0030-3992</t>
  </si>
  <si>
    <t>1879-2545</t>
  </si>
  <si>
    <t>OPTICS AND LASER TECHNOLOGY</t>
  </si>
  <si>
    <t>0030-400X</t>
  </si>
  <si>
    <t>1562-6911</t>
  </si>
  <si>
    <t>OPTICS AND SPECTROSCOPY</t>
  </si>
  <si>
    <t>0030-4018</t>
  </si>
  <si>
    <t>1873-0310</t>
  </si>
  <si>
    <t>OPTICS COMMUNICATIONS</t>
  </si>
  <si>
    <t>0030-4026</t>
  </si>
  <si>
    <t>OPTIK</t>
  </si>
  <si>
    <t>0030-4727</t>
  </si>
  <si>
    <t>OREGON HISTORICAL QUARTERLY</t>
  </si>
  <si>
    <t>0030-4948</t>
  </si>
  <si>
    <t>1945-5453</t>
  </si>
  <si>
    <t>ORGANIC PREPARATIONS AND PROCEDURES INTERNATIONAL</t>
  </si>
  <si>
    <t>0030-5316</t>
  </si>
  <si>
    <t>2157-8745</t>
  </si>
  <si>
    <t>ORIENTAL INSECTS</t>
  </si>
  <si>
    <t>0030-5685</t>
  </si>
  <si>
    <t>ORNIS FENNICA</t>
  </si>
  <si>
    <t>0030-5898</t>
  </si>
  <si>
    <t>1558-1373</t>
  </si>
  <si>
    <t>ORTHOPEDIC CLINICS OF NORTH AMERICA</t>
  </si>
  <si>
    <t>0030-6002</t>
  </si>
  <si>
    <t>1788-6120</t>
  </si>
  <si>
    <t>ORVOSI HETILAP</t>
  </si>
  <si>
    <t>0030-6053</t>
  </si>
  <si>
    <t>1365-3008</t>
  </si>
  <si>
    <t>ORYX</t>
  </si>
  <si>
    <t>0030-6126</t>
  </si>
  <si>
    <t>OSAKA JOURNAL OF MATHEMATICS</t>
  </si>
  <si>
    <t>0030-6428</t>
  </si>
  <si>
    <t>OSTEUROPA</t>
  </si>
  <si>
    <t>0030-6525</t>
  </si>
  <si>
    <t>1727-947X</t>
  </si>
  <si>
    <t>OSTRICH</t>
  </si>
  <si>
    <t>0030-6665</t>
  </si>
  <si>
    <t>1557-8259</t>
  </si>
  <si>
    <t>OTOLARYNGOLOGIC CLINICS OF NORTH AMERICA</t>
  </si>
  <si>
    <t>0030-672X</t>
  </si>
  <si>
    <t>OUD HOLLAND</t>
  </si>
  <si>
    <t>0030-7270</t>
  </si>
  <si>
    <t>2043-6866</t>
  </si>
  <si>
    <t>OUTLOOK ON AGRICULTURE</t>
  </si>
  <si>
    <t>0030-7416</t>
  </si>
  <si>
    <t>OVERLAND</t>
  </si>
  <si>
    <t>0030-7653</t>
  </si>
  <si>
    <t>1464-3812</t>
  </si>
  <si>
    <t>OXFORD ECONOMIC PAPERS-NEW SERIES</t>
  </si>
  <si>
    <t>0030-770X</t>
  </si>
  <si>
    <t>1573-4889</t>
  </si>
  <si>
    <t>OXIDATION OF METALS</t>
  </si>
  <si>
    <t>0030-8129</t>
  </si>
  <si>
    <t>PMLA-PUBLICATIONS OF THE MODERN LANGUAGE ASSOCIATION OF AMERICA</t>
  </si>
  <si>
    <t>0030-851X</t>
  </si>
  <si>
    <t>1715-3379</t>
  </si>
  <si>
    <t>PACIFIC AFFAIRS</t>
  </si>
  <si>
    <t>0030-8684</t>
  </si>
  <si>
    <t>PACIFIC HISTORICAL REVIEW</t>
  </si>
  <si>
    <t>0030-8730</t>
  </si>
  <si>
    <t>PACIFIC JOURNAL OF MATHEMATICS</t>
  </si>
  <si>
    <t>0030-8803</t>
  </si>
  <si>
    <t>PACIFIC NORTHWEST QUARTERLY</t>
  </si>
  <si>
    <t>0030-8870</t>
  </si>
  <si>
    <t>1534-6188</t>
  </si>
  <si>
    <t>PACIFIC SCIENCE</t>
  </si>
  <si>
    <t>0030-9230</t>
  </si>
  <si>
    <t>1477-674X</t>
  </si>
  <si>
    <t>PAEDAGOGICA HISTORICA</t>
  </si>
  <si>
    <t>0030-9923</t>
  </si>
  <si>
    <t>PAKISTAN JOURNAL OF ZOOLOGY</t>
  </si>
  <si>
    <t>0030-9982</t>
  </si>
  <si>
    <t>JOURNAL OF THE PAKISTAN MEDICAL ASSOCIATION</t>
  </si>
  <si>
    <t>1872-616X</t>
  </si>
  <si>
    <t>PALAEOGEOGRAPHY PALAEOCLIMATOLOGY PALAEOECOLOGY</t>
  </si>
  <si>
    <t>0031-0220</t>
  </si>
  <si>
    <t>1867-6812</t>
  </si>
  <si>
    <t>Palaeontologische Zeitschrift</t>
  </si>
  <si>
    <t>0031-0239</t>
  </si>
  <si>
    <t>1475-4983</t>
  </si>
  <si>
    <t>PALAEONTOLOGY</t>
  </si>
  <si>
    <t>0031-0301</t>
  </si>
  <si>
    <t>1555-6174</t>
  </si>
  <si>
    <t>PALEONTOLOGICAL JOURNAL</t>
  </si>
  <si>
    <t>0031-0328</t>
  </si>
  <si>
    <t>1743-1301</t>
  </si>
  <si>
    <t>Palestine Exploration Quarterly</t>
  </si>
  <si>
    <t>0031-0506</t>
  </si>
  <si>
    <t>Pamatky Archeologicke</t>
  </si>
  <si>
    <t>0031-0514</t>
  </si>
  <si>
    <t>1982-0194</t>
  </si>
  <si>
    <t>PAMIETNIK LITERACKI</t>
  </si>
  <si>
    <t>0031-0603</t>
  </si>
  <si>
    <t>2162-0237</t>
  </si>
  <si>
    <t>PAN-PACIFIC ENTOMOLOGIST</t>
  </si>
  <si>
    <t>0031-0808</t>
  </si>
  <si>
    <t>1827-1898</t>
  </si>
  <si>
    <t>PANMINERVA MEDICA</t>
  </si>
  <si>
    <t>0031-1294</t>
  </si>
  <si>
    <t>PAPERS ON LANGUAGE AND LITERATURE</t>
  </si>
  <si>
    <t>0031-1820</t>
  </si>
  <si>
    <t>1469-8161</t>
  </si>
  <si>
    <t>PARASITOLOGY</t>
  </si>
  <si>
    <t>0031-2037</t>
  </si>
  <si>
    <t>PARIS REVIEW</t>
  </si>
  <si>
    <t>0031-2290</t>
  </si>
  <si>
    <t>1460-2482</t>
  </si>
  <si>
    <t>PARLIAMENTARY AFFAIRS</t>
  </si>
  <si>
    <t>0031-2746</t>
  </si>
  <si>
    <t>1477-464X</t>
  </si>
  <si>
    <t>PAST &amp; PRESENT</t>
  </si>
  <si>
    <t>0031-3025</t>
  </si>
  <si>
    <t>1465-3931</t>
  </si>
  <si>
    <t>PATHOLOGY</t>
  </si>
  <si>
    <t>1873-5142</t>
  </si>
  <si>
    <t>0031-322X</t>
  </si>
  <si>
    <t>1461-7331</t>
  </si>
  <si>
    <t>PATTERNS OF PREJUDICE</t>
  </si>
  <si>
    <t>0031-3831</t>
  </si>
  <si>
    <t>1470-1170</t>
  </si>
  <si>
    <t>Scandinavian Journal of Educational Research</t>
  </si>
  <si>
    <t>0031-3955</t>
  </si>
  <si>
    <t>1557-8240</t>
  </si>
  <si>
    <t>PEDIATRIC CLINICS OF NORTH AMERICA</t>
  </si>
  <si>
    <t>0031-3998</t>
  </si>
  <si>
    <t>1530-0447</t>
  </si>
  <si>
    <t>PEDIATRIC RESEARCH</t>
  </si>
  <si>
    <t>1098-4275</t>
  </si>
  <si>
    <t>0031-4056</t>
  </si>
  <si>
    <t>PEDOBIOLOGIA</t>
  </si>
  <si>
    <t>0031-4587</t>
  </si>
  <si>
    <t>2169-8546</t>
  </si>
  <si>
    <t>PENNSYLVANIA MAGAZINE OF HISTORY AND BIOGRAPHY</t>
  </si>
  <si>
    <t>0031-4749</t>
  </si>
  <si>
    <t>PENSAMIENTO</t>
  </si>
  <si>
    <t>0031-5125</t>
  </si>
  <si>
    <t>1558-688X</t>
  </si>
  <si>
    <t>PERCEPTUAL AND MOTOR SKILLS</t>
  </si>
  <si>
    <t>0031-5303</t>
  </si>
  <si>
    <t>1588-2829</t>
  </si>
  <si>
    <t>Periodica Mathematica Hungarica</t>
  </si>
  <si>
    <t>0031-5362</t>
  </si>
  <si>
    <t>PERIODICUM BIOLOGORUM</t>
  </si>
  <si>
    <t>1744-6570</t>
  </si>
  <si>
    <t>0031-5982</t>
  </si>
  <si>
    <t>1529-8795</t>
  </si>
  <si>
    <t>PERSPECTIVES IN BIOLOGY AND MEDICINE</t>
  </si>
  <si>
    <t>0031-5990</t>
  </si>
  <si>
    <t>1744-6163</t>
  </si>
  <si>
    <t>PERSPECTIVES IN PSYCHIATRIC CARE</t>
  </si>
  <si>
    <t>0031-6768</t>
  </si>
  <si>
    <t>1432-2013</t>
  </si>
  <si>
    <t>PFLUGERS ARCHIV-EUROPEAN JOURNAL OF PHYSIOLOGY</t>
  </si>
  <si>
    <t>0031-6903</t>
  </si>
  <si>
    <t>YAKUGAKU ZASSHI-JOURNAL OF THE PHARMACEUTICAL SOCIETY OF JAPAN</t>
  </si>
  <si>
    <t>0031-6970</t>
  </si>
  <si>
    <t>1432-1041</t>
  </si>
  <si>
    <t>EUROPEAN JOURNAL OF CLINICAL PHARMACOLOGY</t>
  </si>
  <si>
    <t>1521-0081</t>
  </si>
  <si>
    <t>PHARMACOLOGICAL REVIEWS</t>
  </si>
  <si>
    <t>0031-7012</t>
  </si>
  <si>
    <t>1423-0313</t>
  </si>
  <si>
    <t>PHARMACOLOGY</t>
  </si>
  <si>
    <t>0031-7144</t>
  </si>
  <si>
    <t>PHARMAZIE</t>
  </si>
  <si>
    <t>0031-7217</t>
  </si>
  <si>
    <t>1940-6487</t>
  </si>
  <si>
    <t>PHI DELTA KAPPAN</t>
  </si>
  <si>
    <t>0031-7454</t>
  </si>
  <si>
    <t>PHILIPPINE AGRICULTURAL SCIENTIST</t>
  </si>
  <si>
    <t>0031-7977</t>
  </si>
  <si>
    <t>PHILOLOGICAL QUARTERLY</t>
  </si>
  <si>
    <t>0031-7985</t>
  </si>
  <si>
    <t>PHILOLOGUS</t>
  </si>
  <si>
    <t>0031-8019</t>
  </si>
  <si>
    <t>1744-6406</t>
  </si>
  <si>
    <t>Philosophia Mathematica</t>
  </si>
  <si>
    <t>0031-806X</t>
  </si>
  <si>
    <t>1467-9191</t>
  </si>
  <si>
    <t>PHILOSOPHICAL FORUM</t>
  </si>
  <si>
    <t>0031-8094</t>
  </si>
  <si>
    <t>1467-9213</t>
  </si>
  <si>
    <t>PHILOSOPHICAL QUARTERLY</t>
  </si>
  <si>
    <t>0031-8108</t>
  </si>
  <si>
    <t>PHILOSOPHICAL REVIEW</t>
  </si>
  <si>
    <t>0031-8116</t>
  </si>
  <si>
    <t>1573-0883</t>
  </si>
  <si>
    <t>PHILOSOPHICAL STUDIES</t>
  </si>
  <si>
    <t>0031-8159</t>
  </si>
  <si>
    <t>1868-7261</t>
  </si>
  <si>
    <t>PHILOSOPHISCHE RUNDSCHAU</t>
  </si>
  <si>
    <t>0031-8183</t>
  </si>
  <si>
    <t>PHILOSOPHISCHES JAHRBUCH</t>
  </si>
  <si>
    <t>0031-8191</t>
  </si>
  <si>
    <t>1469-817X</t>
  </si>
  <si>
    <t>PHILOSOPHY</t>
  </si>
  <si>
    <t>0031-8205</t>
  </si>
  <si>
    <t>1933-1592</t>
  </si>
  <si>
    <t>PHILOSOPHY AND PHENOMENOLOGICAL RESEARCH</t>
  </si>
  <si>
    <t>0031-8213</t>
  </si>
  <si>
    <t>1527-2079</t>
  </si>
  <si>
    <t>PHILOSOPHY AND RHETORIC</t>
  </si>
  <si>
    <t>0031-8221</t>
  </si>
  <si>
    <t>1527-943X</t>
  </si>
  <si>
    <t>PHILOSOPHY EAST &amp; WEST</t>
  </si>
  <si>
    <t>0031-8248</t>
  </si>
  <si>
    <t>1539-767X</t>
  </si>
  <si>
    <t>PHILOSOPHY OF SCIENCE</t>
  </si>
  <si>
    <t>0031-8256</t>
  </si>
  <si>
    <t>PHILOSOPHY TODAY</t>
  </si>
  <si>
    <t>0031-8299</t>
  </si>
  <si>
    <t>PHOENIX-THE JOURNAL OF THE CLASSICAL ASSOCIATION OF CANADA</t>
  </si>
  <si>
    <t>0031-8388</t>
  </si>
  <si>
    <t>1423-0321</t>
  </si>
  <si>
    <t>PHONETICA</t>
  </si>
  <si>
    <t>0031-8655</t>
  </si>
  <si>
    <t>1751-1097</t>
  </si>
  <si>
    <t>PHOTOCHEMISTRY AND PHOTOBIOLOGY</t>
  </si>
  <si>
    <t>0031-868X</t>
  </si>
  <si>
    <t>1477-9730</t>
  </si>
  <si>
    <t>PHOTOGRAMMETRIC RECORD</t>
  </si>
  <si>
    <t>0031-8868</t>
  </si>
  <si>
    <t>1568-5284</t>
  </si>
  <si>
    <t>PHRONESIS-A JOURNAL FOR ANCIENT PHILOSOPHY</t>
  </si>
  <si>
    <t>0031-8884</t>
  </si>
  <si>
    <t>PHYCOLOGIA</t>
  </si>
  <si>
    <t>0031-8949</t>
  </si>
  <si>
    <t>1402-4896</t>
  </si>
  <si>
    <t>PHYSICA SCRIPTA</t>
  </si>
  <si>
    <t>1079-7114</t>
  </si>
  <si>
    <t>PHYSICAL REVIEW LETTERS</t>
  </si>
  <si>
    <t>0031-9015</t>
  </si>
  <si>
    <t>JOURNAL OF THE PHYSICAL SOCIETY OF JAPAN</t>
  </si>
  <si>
    <t>1538-6724</t>
  </si>
  <si>
    <t>0031-9104</t>
  </si>
  <si>
    <t>1029-0451</t>
  </si>
  <si>
    <t>PHYSICS AND CHEMISTRY OF LIQUIDS</t>
  </si>
  <si>
    <t>0031-9155</t>
  </si>
  <si>
    <t>1361-6560</t>
  </si>
  <si>
    <t>PHYSICS IN MEDICINE AND BIOLOGY</t>
  </si>
  <si>
    <t>0031-918X</t>
  </si>
  <si>
    <t>1555-6190</t>
  </si>
  <si>
    <t>PHYSICS OF METALS AND METALLOGRAPHY</t>
  </si>
  <si>
    <t>0031-9201</t>
  </si>
  <si>
    <t>1872-7395</t>
  </si>
  <si>
    <t>PHYSICS OF THE EARTH AND PLANETARY INTERIORS</t>
  </si>
  <si>
    <t>0031-921X</t>
  </si>
  <si>
    <t>PHYSICS TEACHER</t>
  </si>
  <si>
    <t>0031-9228</t>
  </si>
  <si>
    <t>1945-0699</t>
  </si>
  <si>
    <t>PHYSICS TODAY</t>
  </si>
  <si>
    <t>0031-9317</t>
  </si>
  <si>
    <t>1399-3054</t>
  </si>
  <si>
    <t>PHYSIOLOGIA PLANTARUM</t>
  </si>
  <si>
    <t>1522-1210</t>
  </si>
  <si>
    <t>PHYSIOLOGICAL REVIEWS</t>
  </si>
  <si>
    <t>0031-9384</t>
  </si>
  <si>
    <t>PHYSIOLOGY &amp; BEHAVIOR</t>
  </si>
  <si>
    <t>0031-9406</t>
  </si>
  <si>
    <t>1873-1465</t>
  </si>
  <si>
    <t>Physiotherapy</t>
  </si>
  <si>
    <t>0031-9422</t>
  </si>
  <si>
    <t>PHYTOCHEMISTRY</t>
  </si>
  <si>
    <t>0031-9465</t>
  </si>
  <si>
    <t>PHYTOPATHOLOGIA MEDITERRANEA</t>
  </si>
  <si>
    <t>0031-949X</t>
  </si>
  <si>
    <t>1943-7684</t>
  </si>
  <si>
    <t>PHYTOPATHOLOGY</t>
  </si>
  <si>
    <t>0031-9511</t>
  </si>
  <si>
    <t>PHYTOPROTECTION</t>
  </si>
  <si>
    <t>0032-0633</t>
  </si>
  <si>
    <t>PLANETARY AND SPACE SCIENCE</t>
  </si>
  <si>
    <t>1471-9053</t>
  </si>
  <si>
    <t>PLANT AND CELL PHYSIOLOGY</t>
  </si>
  <si>
    <t>0032-079X</t>
  </si>
  <si>
    <t>1573-5036</t>
  </si>
  <si>
    <t>PLANT AND SOIL</t>
  </si>
  <si>
    <t>0032-0862</t>
  </si>
  <si>
    <t>1365-3059</t>
  </si>
  <si>
    <t>PLANT PATHOLOGY</t>
  </si>
  <si>
    <t>1532-2548</t>
  </si>
  <si>
    <t>PLANT PHYSIOLOGY</t>
  </si>
  <si>
    <t>0032-0935</t>
  </si>
  <si>
    <t>1432-2048</t>
  </si>
  <si>
    <t>PLANTA</t>
  </si>
  <si>
    <t>0032-0943</t>
  </si>
  <si>
    <t>1439-0221</t>
  </si>
  <si>
    <t>PLANTA MEDICA</t>
  </si>
  <si>
    <t>0032-1052</t>
  </si>
  <si>
    <t>1529-4242</t>
  </si>
  <si>
    <t>PLASTIC AND RECONSTRUCTIVE SURGERY</t>
  </si>
  <si>
    <t>0032-2032</t>
  </si>
  <si>
    <t>2330-0795</t>
  </si>
  <si>
    <t>POETRY</t>
  </si>
  <si>
    <t>0032-2156</t>
  </si>
  <si>
    <t>POETRY REVIEW</t>
  </si>
  <si>
    <t>0032-2202</t>
  </si>
  <si>
    <t>POETRY WALES</t>
  </si>
  <si>
    <t>0032-2474</t>
  </si>
  <si>
    <t>1475-3057</t>
  </si>
  <si>
    <t>POLAR RECORD</t>
  </si>
  <si>
    <t>0032-2687</t>
  </si>
  <si>
    <t>1573-0891</t>
  </si>
  <si>
    <t>POLICY SCIENCES</t>
  </si>
  <si>
    <t>0032-2725</t>
  </si>
  <si>
    <t>POLIMERY</t>
  </si>
  <si>
    <t>0032-3179</t>
  </si>
  <si>
    <t>1467-923X</t>
  </si>
  <si>
    <t>POLITICAL QUARTERLY</t>
  </si>
  <si>
    <t>0032-3187</t>
  </si>
  <si>
    <t>2041-0611</t>
  </si>
  <si>
    <t>POLITICAL SCIENCE</t>
  </si>
  <si>
    <t>0032-3195</t>
  </si>
  <si>
    <t>1538-165X</t>
  </si>
  <si>
    <t>POLITICAL SCIENCE QUARTERLY</t>
  </si>
  <si>
    <t>0032-3217</t>
  </si>
  <si>
    <t>1467-9248</t>
  </si>
  <si>
    <t>POLITICAL STUDIES</t>
  </si>
  <si>
    <t>0032-3233</t>
  </si>
  <si>
    <t>POLITICKA EKONOMIE</t>
  </si>
  <si>
    <t>0032-3292</t>
  </si>
  <si>
    <t>1552-7514</t>
  </si>
  <si>
    <t>POLITICS &amp; SOCIETY</t>
  </si>
  <si>
    <t>0032-3470</t>
  </si>
  <si>
    <t>1862-2860</t>
  </si>
  <si>
    <t>POLITISCHE VIERTELJAHRESSCHRIFT</t>
  </si>
  <si>
    <t>0032-3497</t>
  </si>
  <si>
    <t>1744-1684</t>
  </si>
  <si>
    <t>POLITY</t>
  </si>
  <si>
    <t>0032-3772</t>
  </si>
  <si>
    <t>Polskie Archiwum Medycyny Wewnetrznej-Polish Archives of Internal Medicine</t>
  </si>
  <si>
    <t>0032-3861</t>
  </si>
  <si>
    <t>1873-2291</t>
  </si>
  <si>
    <t>POLYMER</t>
  </si>
  <si>
    <t>0032-3888</t>
  </si>
  <si>
    <t>1548-2634</t>
  </si>
  <si>
    <t>POLYMER ENGINEERING AND SCIENCE</t>
  </si>
  <si>
    <t>0032-3896</t>
  </si>
  <si>
    <t>1349-0540</t>
  </si>
  <si>
    <t>POLYMER JOURNAL</t>
  </si>
  <si>
    <t>0032-4000</t>
  </si>
  <si>
    <t>2230-5955</t>
  </si>
  <si>
    <t>JOURNAL OF THE POLYNESIAN SOCIETY</t>
  </si>
  <si>
    <t>0032-423X</t>
  </si>
  <si>
    <t>PONTE</t>
  </si>
  <si>
    <t>0032-4663</t>
  </si>
  <si>
    <t>POPULATION</t>
  </si>
  <si>
    <t>0032-4728</t>
  </si>
  <si>
    <t>1477-4747</t>
  </si>
  <si>
    <t>POPULATION STUDIES-A JOURNAL OF DEMOGRAPHY</t>
  </si>
  <si>
    <t>0032-5155</t>
  </si>
  <si>
    <t>1662-2758</t>
  </si>
  <si>
    <t>Portugaliae Mathematica</t>
  </si>
  <si>
    <t>0032-5449</t>
  </si>
  <si>
    <t>1732-2693</t>
  </si>
  <si>
    <t>Postepy Higieny I Medycyny Doswiadczalnej</t>
  </si>
  <si>
    <t>0032-5473</t>
  </si>
  <si>
    <t>1469-0756</t>
  </si>
  <si>
    <t>POSTGRADUATE MEDICAL JOURNAL</t>
  </si>
  <si>
    <t>0032-5481</t>
  </si>
  <si>
    <t>1941-9260</t>
  </si>
  <si>
    <t>POSTGRADUATE MEDICINE</t>
  </si>
  <si>
    <t>0032-5791</t>
  </si>
  <si>
    <t>1525-3171</t>
  </si>
  <si>
    <t>POULTRY SCIENCE</t>
  </si>
  <si>
    <t>0032-5899</t>
  </si>
  <si>
    <t>1743-2901</t>
  </si>
  <si>
    <t>POWDER METALLURGY</t>
  </si>
  <si>
    <t>0032-5910</t>
  </si>
  <si>
    <t>1873-328X</t>
  </si>
  <si>
    <t>POWDER TECHNOLOGY</t>
  </si>
  <si>
    <t>0032-5929</t>
  </si>
  <si>
    <t>1936-7791</t>
  </si>
  <si>
    <t>POWER</t>
  </si>
  <si>
    <t>0032-678X</t>
  </si>
  <si>
    <t>PRAKTISCHE METALLOGRAPHIE-PRACTICAL METALLOGRAPHY</t>
  </si>
  <si>
    <t>0032-7034</t>
  </si>
  <si>
    <t>2196-8225</t>
  </si>
  <si>
    <t>PRAXIS DER KINDERPSYCHOLOGIE UND KINDERPSYCHIATRIE</t>
  </si>
  <si>
    <t>0032-7786</t>
  </si>
  <si>
    <t>PRESLIA</t>
  </si>
  <si>
    <t>0032-8332</t>
  </si>
  <si>
    <t>1610-7365</t>
  </si>
  <si>
    <t>PRIMATES</t>
  </si>
  <si>
    <t>0032-8855</t>
  </si>
  <si>
    <t>1552-7522</t>
  </si>
  <si>
    <t>PRISON JOURNAL</t>
  </si>
  <si>
    <t>0032-9460</t>
  </si>
  <si>
    <t>1608-3253</t>
  </si>
  <si>
    <t>Problems of Information Transmission</t>
  </si>
  <si>
    <t>0033-0124</t>
  </si>
  <si>
    <t>1467-9272</t>
  </si>
  <si>
    <t>PROFESSIONAL GEOGRAPHER</t>
  </si>
  <si>
    <t>0033-0337</t>
  </si>
  <si>
    <t>1758-7301</t>
  </si>
  <si>
    <t>PROGRAM-ELECTRONIC LIBRARY AND INFORMATION SYSTEMS</t>
  </si>
  <si>
    <t>0033-0620</t>
  </si>
  <si>
    <t>1873-1740</t>
  </si>
  <si>
    <t>PROGRESS IN CARDIOVASCULAR DISEASES</t>
  </si>
  <si>
    <t>0033-1031</t>
  </si>
  <si>
    <t>PROLOGUE-QUARTERLY OF THE NATIONAL ARCHIVES AND RECORDS ADMINISTRATION</t>
  </si>
  <si>
    <t>0033-183X</t>
  </si>
  <si>
    <t>1615-6102</t>
  </si>
  <si>
    <t>PROTOPLASMA</t>
  </si>
  <si>
    <t>0033-2496</t>
  </si>
  <si>
    <t>PRZEMYSL CHEMICZNY</t>
  </si>
  <si>
    <t>0033-2623</t>
  </si>
  <si>
    <t>PSYCHE-ZEITSCHRIFT FUR PSYCHOANALYSE UND IHRE ANWENDUNGEN</t>
  </si>
  <si>
    <t>0033-2674</t>
  </si>
  <si>
    <t>Psychiatria Polska</t>
  </si>
  <si>
    <t>0033-2720</t>
  </si>
  <si>
    <t>1573-6709</t>
  </si>
  <si>
    <t>PSYCHIATRIC QUARTERLY</t>
  </si>
  <si>
    <t>0033-2747</t>
  </si>
  <si>
    <t>PSYCHIATRY-INTERPERSONAL AND BIOLOGICAL PROCESSES</t>
  </si>
  <si>
    <t>0033-2828</t>
  </si>
  <si>
    <t>PSYCHOANALYTIC QUARTERLY</t>
  </si>
  <si>
    <t>0033-2852</t>
  </si>
  <si>
    <t>1347-5916</t>
  </si>
  <si>
    <t>PSYCHOLOGIA</t>
  </si>
  <si>
    <t>0033-2879</t>
  </si>
  <si>
    <t>PSYCHOLOGICA BELGICA</t>
  </si>
  <si>
    <t>1939-1455</t>
  </si>
  <si>
    <t>PSYCHOLOGICAL BULLETIN</t>
  </si>
  <si>
    <t>1469-8978</t>
  </si>
  <si>
    <t>PSYCHOLOGICAL MEDICINE</t>
  </si>
  <si>
    <t>0033-2933</t>
  </si>
  <si>
    <t>2163-3452</t>
  </si>
  <si>
    <t>PSYCHOLOGICAL RECORD</t>
  </si>
  <si>
    <t>0033-2941</t>
  </si>
  <si>
    <t>1558-691X</t>
  </si>
  <si>
    <t>PSYCHOLOGICAL REPORTS</t>
  </si>
  <si>
    <t>1939-1471</t>
  </si>
  <si>
    <t>PSYCHOLOGICAL REVIEW</t>
  </si>
  <si>
    <t>0033-2984</t>
  </si>
  <si>
    <t>Psychologie Francaise</t>
  </si>
  <si>
    <t>0033-3042</t>
  </si>
  <si>
    <t>2190-6238</t>
  </si>
  <si>
    <t>PSYCHOLOGISCHE RUNDSCHAU</t>
  </si>
  <si>
    <t>0033-3085</t>
  </si>
  <si>
    <t>1520-6807</t>
  </si>
  <si>
    <t>PSYCHOLOGY IN THE SCHOOLS</t>
  </si>
  <si>
    <t>0033-3123</t>
  </si>
  <si>
    <t>1860-0980</t>
  </si>
  <si>
    <t>PSYCHOMETRIKA</t>
  </si>
  <si>
    <t>0033-3158</t>
  </si>
  <si>
    <t>1432-2072</t>
  </si>
  <si>
    <t>PSYCHOPHARMACOLOGY</t>
  </si>
  <si>
    <t>0033-3174</t>
  </si>
  <si>
    <t>1534-7796</t>
  </si>
  <si>
    <t>PSYCHOSOMATIC MEDICINE</t>
  </si>
  <si>
    <t>0033-3182</t>
  </si>
  <si>
    <t>PSYCHOSOMATICS</t>
  </si>
  <si>
    <t>1423-0348</t>
  </si>
  <si>
    <t>PSYCHOTHERAPY AND PSYCHOSOMATICS</t>
  </si>
  <si>
    <t>0033-3204</t>
  </si>
  <si>
    <t>1939-1536</t>
  </si>
  <si>
    <t>PSYCHOTHERAPY</t>
  </si>
  <si>
    <t>0033-3298</t>
  </si>
  <si>
    <t>1467-9299</t>
  </si>
  <si>
    <t>PUBLIC ADMINISTRATION</t>
  </si>
  <si>
    <t>1540-6210</t>
  </si>
  <si>
    <t>PUBLIC ADMINISTRATION REVIEW</t>
  </si>
  <si>
    <t>0033-3506</t>
  </si>
  <si>
    <t>1476-5616</t>
  </si>
  <si>
    <t>PUBLIC HEALTH</t>
  </si>
  <si>
    <t>0033-3549</t>
  </si>
  <si>
    <t>PUBLIC HEALTH REPORTS</t>
  </si>
  <si>
    <t>0033-362X</t>
  </si>
  <si>
    <t>1537-5331</t>
  </si>
  <si>
    <t>PUBLIC OPINION QUARTERLY</t>
  </si>
  <si>
    <t>0033-3883</t>
  </si>
  <si>
    <t>PUBLICATIONES MATHEMATICAE-DEBRECEN</t>
  </si>
  <si>
    <t>0033-4545</t>
  </si>
  <si>
    <t>1365-3075</t>
  </si>
  <si>
    <t>PURE AND APPLIED CHEMISTRY</t>
  </si>
  <si>
    <t>0033-4553</t>
  </si>
  <si>
    <t>1420-9136</t>
  </si>
  <si>
    <t>PURE AND APPLIED GEOPHYSICS</t>
  </si>
  <si>
    <t>0033-4987</t>
  </si>
  <si>
    <t>QUADERNI URBINATI DI CULTURA CLASSICA</t>
  </si>
  <si>
    <t>0033-5177</t>
  </si>
  <si>
    <t>1573-7845</t>
  </si>
  <si>
    <t>QUALITY &amp; QUANTITY</t>
  </si>
  <si>
    <t>1531-4650</t>
  </si>
  <si>
    <t>0033-5606</t>
  </si>
  <si>
    <t>1464-3847</t>
  </si>
  <si>
    <t>QUARTERLY JOURNAL OF MATHEMATICS</t>
  </si>
  <si>
    <t>0033-5614</t>
  </si>
  <si>
    <t>1464-3855</t>
  </si>
  <si>
    <t>QUARTERLY JOURNAL OF MECHANICS AND APPLIED MATHEMATICS</t>
  </si>
  <si>
    <t>0033-5630</t>
  </si>
  <si>
    <t>1479-5779</t>
  </si>
  <si>
    <t>QUARTERLY JOURNAL OF SPEECH</t>
  </si>
  <si>
    <t>0033-569X</t>
  </si>
  <si>
    <t>1552-4485</t>
  </si>
  <si>
    <t>QUARTERLY OF APPLIED MATHEMATICS</t>
  </si>
  <si>
    <t>1539-7718</t>
  </si>
  <si>
    <t>1469-8994</t>
  </si>
  <si>
    <t>0033-5894</t>
  </si>
  <si>
    <t>1096-0287</t>
  </si>
  <si>
    <t>QUATERNARY RESEARCH</t>
  </si>
  <si>
    <t>0033-6041</t>
  </si>
  <si>
    <t>QUEENS QUARTERLY</t>
  </si>
  <si>
    <t>0033-6297</t>
  </si>
  <si>
    <t>1543-2750</t>
  </si>
  <si>
    <t>QUEST</t>
  </si>
  <si>
    <t>0033-6572</t>
  </si>
  <si>
    <t>1936-7163</t>
  </si>
  <si>
    <t>QUINTESSENCE INTERNATIONAL</t>
  </si>
  <si>
    <t>0033-6807</t>
  </si>
  <si>
    <t>1467-9310</t>
  </si>
  <si>
    <t>R &amp; D MANAGEMENT</t>
  </si>
  <si>
    <t>0033-7587</t>
  </si>
  <si>
    <t>1938-5404</t>
  </si>
  <si>
    <t>RADIATION RESEARCH</t>
  </si>
  <si>
    <t>1945-5755</t>
  </si>
  <si>
    <t>0033-8230</t>
  </si>
  <si>
    <t>RADIOCHIMICA ACTA</t>
  </si>
  <si>
    <t>0033-832X</t>
  </si>
  <si>
    <t>1432-2102</t>
  </si>
  <si>
    <t>RADIOLOGE</t>
  </si>
  <si>
    <t>0033-8362</t>
  </si>
  <si>
    <t>1826-6983</t>
  </si>
  <si>
    <t>Radiologia Medica</t>
  </si>
  <si>
    <t>0033-8389</t>
  </si>
  <si>
    <t>1557-8275</t>
  </si>
  <si>
    <t>RADIOLOGIC CLINICS OF NORTH AMERICA</t>
  </si>
  <si>
    <t>RADIOLOGY</t>
  </si>
  <si>
    <t>0033-8443</t>
  </si>
  <si>
    <t>1573-9120</t>
  </si>
  <si>
    <t>Radiophysics and Quantum Electronics</t>
  </si>
  <si>
    <t>0033-8451</t>
  </si>
  <si>
    <t>1769-700X</t>
  </si>
  <si>
    <t>RADIOPROTECTION</t>
  </si>
  <si>
    <t>0033-9423</t>
  </si>
  <si>
    <t>RASSEGNA DELLA LETTERATURA ITALIANA</t>
  </si>
  <si>
    <t>0033-9873</t>
  </si>
  <si>
    <t>RASSEGNA STORICA DEL RISORGIMENTO</t>
  </si>
  <si>
    <t>0034-0006</t>
  </si>
  <si>
    <t>1467-9329</t>
  </si>
  <si>
    <t>Ratio</t>
  </si>
  <si>
    <t>1936-2722</t>
  </si>
  <si>
    <t>0034-0561</t>
  </si>
  <si>
    <t>1936-2714</t>
  </si>
  <si>
    <t>READING TEACHER</t>
  </si>
  <si>
    <t>0034-3404</t>
  </si>
  <si>
    <t>1360-0591</t>
  </si>
  <si>
    <t>REGIONAL STUDIES</t>
  </si>
  <si>
    <t>0034-3536</t>
  </si>
  <si>
    <t>1439-1309</t>
  </si>
  <si>
    <t>REHABILITATION</t>
  </si>
  <si>
    <t>0034-3552</t>
  </si>
  <si>
    <t>1538-4853</t>
  </si>
  <si>
    <t>REHABILITATION COUNSELING BULLETIN</t>
  </si>
  <si>
    <t>0034-379X</t>
  </si>
  <si>
    <t>RELATIONS INDUSTRIELLES-INDUSTRIAL RELATIONS</t>
  </si>
  <si>
    <t>0034-4087</t>
  </si>
  <si>
    <t>1547-3201</t>
  </si>
  <si>
    <t>RELIGIOUS EDUCATION</t>
  </si>
  <si>
    <t>0034-4095</t>
  </si>
  <si>
    <t>RELIGIOUS HUMANISM</t>
  </si>
  <si>
    <t>0034-4125</t>
  </si>
  <si>
    <t>1469-901X</t>
  </si>
  <si>
    <t>RELIGIOUS STUDIES</t>
  </si>
  <si>
    <t>1879-0704</t>
  </si>
  <si>
    <t>0034-429X</t>
  </si>
  <si>
    <t>RENAISSANCE AND REFORMATION</t>
  </si>
  <si>
    <t>0034-4338</t>
  </si>
  <si>
    <t>1935-0236</t>
  </si>
  <si>
    <t>RENAISSANCE QUARTERLY</t>
  </si>
  <si>
    <t>0034-4346</t>
  </si>
  <si>
    <t>RENASCENCE-ESSAYS ON VALUES IN LITERATURE</t>
  </si>
  <si>
    <t>0034-4877</t>
  </si>
  <si>
    <t>REPORTS ON MATHEMATICAL PHYSICS</t>
  </si>
  <si>
    <t>1361-6633</t>
  </si>
  <si>
    <t>0034-5210</t>
  </si>
  <si>
    <t>1527-2044</t>
  </si>
  <si>
    <t>RESEARCH IN AFRICAN LITERATURES</t>
  </si>
  <si>
    <t>0034-527X</t>
  </si>
  <si>
    <t>RESEARCH IN THE TEACHING OF ENGLISH</t>
  </si>
  <si>
    <t>0034-5288</t>
  </si>
  <si>
    <t>1532-2661</t>
  </si>
  <si>
    <t>RESEARCH IN VETERINARY SCIENCE</t>
  </si>
  <si>
    <t>0034-5318</t>
  </si>
  <si>
    <t>1663-4926</t>
  </si>
  <si>
    <t>PUBLICATIONS OF THE RESEARCH INSTITUTE FOR MATHEMATICAL SCIENCES</t>
  </si>
  <si>
    <t>0034-5806</t>
  </si>
  <si>
    <t>1865-8431</t>
  </si>
  <si>
    <t>RESTAURATOR-INTERNATIONAL JOURNAL FOR THE PRESERVATION OF LIBRARY AND ARCHIVAL MATERIAL</t>
  </si>
  <si>
    <t>1467-937X</t>
  </si>
  <si>
    <t>1530-9142</t>
  </si>
  <si>
    <t>1935-1046</t>
  </si>
  <si>
    <t>0034-6551</t>
  </si>
  <si>
    <t>1471-6968</t>
  </si>
  <si>
    <t>REVIEW OF ENGLISH STUDIES</t>
  </si>
  <si>
    <t>0034-6586</t>
  </si>
  <si>
    <t>1475-4991</t>
  </si>
  <si>
    <t>REVIEW OF INCOME AND WEALTH</t>
  </si>
  <si>
    <t>0034-6632</t>
  </si>
  <si>
    <t>REVIEW OF METAPHYSICS</t>
  </si>
  <si>
    <t>0034-6667</t>
  </si>
  <si>
    <t>1879-0615</t>
  </si>
  <si>
    <t>REVIEW OF PALAEOBOTANY AND PALYNOLOGY</t>
  </si>
  <si>
    <t>0034-673X</t>
  </si>
  <si>
    <t>2211-4866</t>
  </si>
  <si>
    <t>REVIEW OF RELIGIOUS RESEARCH</t>
  </si>
  <si>
    <t>0034-6748</t>
  </si>
  <si>
    <t>1089-7623</t>
  </si>
  <si>
    <t>REVIEW OF SCIENTIFIC INSTRUMENTS</t>
  </si>
  <si>
    <t>1539-0756</t>
  </si>
  <si>
    <t>REVIEWS OF MODERN PHYSICS</t>
  </si>
  <si>
    <t>0034-690X</t>
  </si>
  <si>
    <t>Revija za Kriminalistiko in Kriminologijo</t>
  </si>
  <si>
    <t>0034-7094</t>
  </si>
  <si>
    <t>1806-907X</t>
  </si>
  <si>
    <t>Revista Brasileira de Anestesiologia</t>
  </si>
  <si>
    <t>0034-7329</t>
  </si>
  <si>
    <t>Revista Brasileira de Politica Internacional</t>
  </si>
  <si>
    <t>0034-7590</t>
  </si>
  <si>
    <t>RAE-Revista de Administracao de Empresas</t>
  </si>
  <si>
    <t>0034-7744</t>
  </si>
  <si>
    <t>2215-2075</t>
  </si>
  <si>
    <t>REVISTA DE BIOLOGIA TROPICAL</t>
  </si>
  <si>
    <t>0034-7752</t>
  </si>
  <si>
    <t>REVISTA DE CHIMIE</t>
  </si>
  <si>
    <t>0034-7981</t>
  </si>
  <si>
    <t>1988-8457</t>
  </si>
  <si>
    <t>REVISTA DE DIALECTOLOGIA Y TRADICIONES POPULARES</t>
  </si>
  <si>
    <t>0034-8082</t>
  </si>
  <si>
    <t>1988-592X</t>
  </si>
  <si>
    <t>Revista de Educacion</t>
  </si>
  <si>
    <t>0034-818X</t>
  </si>
  <si>
    <t>REVISTA DE ESTUDIOS HISPANICOS</t>
  </si>
  <si>
    <t>0034-8198</t>
  </si>
  <si>
    <t>Revista de Etnografie si Folclor-Journal of Ethnography and Folklore</t>
  </si>
  <si>
    <t>0034-8236</t>
  </si>
  <si>
    <t>0718-4360</t>
  </si>
  <si>
    <t>Revista de Filosofia</t>
  </si>
  <si>
    <t>0034-8341</t>
  </si>
  <si>
    <t>1988-3188</t>
  </si>
  <si>
    <t>REVISTA DE INDIAS</t>
  </si>
  <si>
    <t>0034-849X</t>
  </si>
  <si>
    <t>1988-4192</t>
  </si>
  <si>
    <t>REVISTA DE LITERATURA</t>
  </si>
  <si>
    <t>0034-8570</t>
  </si>
  <si>
    <t>1988-4222</t>
  </si>
  <si>
    <t>REVISTA DE METALURGIA</t>
  </si>
  <si>
    <t>0034-8635</t>
  </si>
  <si>
    <t>REVISTA DE OCCIDENTE</t>
  </si>
  <si>
    <t>0034-8910</t>
  </si>
  <si>
    <t>1518-8787</t>
  </si>
  <si>
    <t>REVISTA DE SAUDE PUBLICA</t>
  </si>
  <si>
    <t>0034-9461</t>
  </si>
  <si>
    <t>Revista Espanola de Pedagogia</t>
  </si>
  <si>
    <t>0034-9631</t>
  </si>
  <si>
    <t>2154-4794</t>
  </si>
  <si>
    <t>REVISTA IBEROAMERICANA</t>
  </si>
  <si>
    <t>0034-9712</t>
  </si>
  <si>
    <t>Revista Internacional de Sociologia</t>
  </si>
  <si>
    <t>0034-9887</t>
  </si>
  <si>
    <t>0717-6163</t>
  </si>
  <si>
    <t>REVISTA MEDICA DE CHILE</t>
  </si>
  <si>
    <t>0035-001X</t>
  </si>
  <si>
    <t>REVISTA MEXICANA DE FISICA</t>
  </si>
  <si>
    <t>0035-0818</t>
  </si>
  <si>
    <t>REVUE BELGE DE PHILOLOGIE ET D HISTOIRE</t>
  </si>
  <si>
    <t>0035-0869</t>
  </si>
  <si>
    <t>Journal of Belgian History-Revue Belge d Histoire Contemporaine-Belgisch Tijdschrift voor Nieuwste Geschiedenis</t>
  </si>
  <si>
    <t>0035-0907</t>
  </si>
  <si>
    <t>REVUE BIBLIQUE</t>
  </si>
  <si>
    <t>0035-1121</t>
  </si>
  <si>
    <t>1760-7426</t>
  </si>
  <si>
    <t>Revue de Geographie Alpine-Journal of Alpine Research</t>
  </si>
  <si>
    <t>0035-1326</t>
  </si>
  <si>
    <t>REVUE DE L ART</t>
  </si>
  <si>
    <t>0035-1423</t>
  </si>
  <si>
    <t>2105-2573</t>
  </si>
  <si>
    <t>REVUE DE L HISTOIRE DES RELIGIONS</t>
  </si>
  <si>
    <t>0035-1458</t>
  </si>
  <si>
    <t>REVUE DE LINGUISTIQUE ROMANE</t>
  </si>
  <si>
    <t>0035-1466</t>
  </si>
  <si>
    <t>RLC-REVUE DE LITTERATURE COMPAREE</t>
  </si>
  <si>
    <t>0035-1555</t>
  </si>
  <si>
    <t>2258-0646</t>
  </si>
  <si>
    <t>REVUE DE MEDECINE VETERINAIRE</t>
  </si>
  <si>
    <t>0035-1571</t>
  </si>
  <si>
    <t>2102-5177</t>
  </si>
  <si>
    <t>REVUE DE METAPHYSIQUE ET DE MORALE</t>
  </si>
  <si>
    <t>0035-1601</t>
  </si>
  <si>
    <t>REVUE DE MUSICOLOGIE</t>
  </si>
  <si>
    <t>0035-1652</t>
  </si>
  <si>
    <t>REVUE DE PHILOLOGIE DE LITTERATURE ET D HISTOIRE ANCIENNES</t>
  </si>
  <si>
    <t>0035-1776</t>
  </si>
  <si>
    <t>1955-2343</t>
  </si>
  <si>
    <t>Revue de Synthese</t>
  </si>
  <si>
    <t>0035-2047</t>
  </si>
  <si>
    <t>REVUE DES ETUDES ITALIENNES</t>
  </si>
  <si>
    <t>0035-2209</t>
  </si>
  <si>
    <t>REVUE DES SCIENCES PHILOSOPHIQUES ET THEOLOGIQUES</t>
  </si>
  <si>
    <t>0035-2357</t>
  </si>
  <si>
    <t>REVUE D HISTOIRE DE L AMERIQUE FRANCAISE</t>
  </si>
  <si>
    <t>0035-2381</t>
  </si>
  <si>
    <t>2294-1088</t>
  </si>
  <si>
    <t>REVUE D HISTOIRE ECCLESIASTIQUE</t>
  </si>
  <si>
    <t>CULTURA</t>
  </si>
  <si>
    <t>0035-2411</t>
  </si>
  <si>
    <t>2105-2689</t>
  </si>
  <si>
    <t>REVUE D HISTOIRE LITTERAIRE DE LA FRANCE</t>
  </si>
  <si>
    <t>0035-2624</t>
  </si>
  <si>
    <t>REVUE DU NORD</t>
  </si>
  <si>
    <t>0035-2969</t>
  </si>
  <si>
    <t>REVUE FRANCAISE DE SOCIOLOGIE</t>
  </si>
  <si>
    <t>0035-3264</t>
  </si>
  <si>
    <t>2104-3825</t>
  </si>
  <si>
    <t>REVUE HISTORIQUE</t>
  </si>
  <si>
    <t>0035-3787</t>
  </si>
  <si>
    <t>2213-0004</t>
  </si>
  <si>
    <t>REVUE NEUROLOGIQUE</t>
  </si>
  <si>
    <t>0035-3833</t>
  </si>
  <si>
    <t>2104-385X</t>
  </si>
  <si>
    <t>REVUE PHILOSOPHIQUE DE LA FRANCE ET DE L ETRANGER</t>
  </si>
  <si>
    <t>0035-3841</t>
  </si>
  <si>
    <t>REVUE PHILOSOPHIQUE DE LOUVAIN</t>
  </si>
  <si>
    <t>0035-3906</t>
  </si>
  <si>
    <t>REVUE ROMANE</t>
  </si>
  <si>
    <t>0035-3930</t>
  </si>
  <si>
    <t>REVUE ROUMAINE DE CHIMIE</t>
  </si>
  <si>
    <t>0035-3957</t>
  </si>
  <si>
    <t>Revue Roumaine de Linguistique-Romanian Review of Linguistics</t>
  </si>
  <si>
    <t>0035-4066</t>
  </si>
  <si>
    <t>Revue Roumaine des Sciences Techniques-Serie Electrotechnique et Energetique</t>
  </si>
  <si>
    <t>0035-418X</t>
  </si>
  <si>
    <t>REVUE SUISSE DE ZOOLOGIE</t>
  </si>
  <si>
    <t>0035-4511</t>
  </si>
  <si>
    <t>1435-1528</t>
  </si>
  <si>
    <t>RHEOLOGICA ACTA</t>
  </si>
  <si>
    <t>0035-4902</t>
  </si>
  <si>
    <t>1938-3401</t>
  </si>
  <si>
    <t>RHODORA</t>
  </si>
  <si>
    <t>0035-6050</t>
  </si>
  <si>
    <t>Theoretical Biology Forum</t>
  </si>
  <si>
    <t>0035-6212</t>
  </si>
  <si>
    <t>Rivista di Estetica</t>
  </si>
  <si>
    <t>0035-6220</t>
  </si>
  <si>
    <t>Rivista di Filologia e di Istruzione Classica</t>
  </si>
  <si>
    <t>0035-6247</t>
  </si>
  <si>
    <t>RIVISTA DI FILOSOFIA NEO-SCOLASTICA</t>
  </si>
  <si>
    <t>0035-6484</t>
  </si>
  <si>
    <t>2038-2502</t>
  </si>
  <si>
    <t>Rivista di Psichiatria</t>
  </si>
  <si>
    <t>0035-6573</t>
  </si>
  <si>
    <t>2035-7583</t>
  </si>
  <si>
    <t>RIVISTA DI STORIA E LETTERATURA RELIGIOSA</t>
  </si>
  <si>
    <t>0035-6808</t>
  </si>
  <si>
    <t>Rivista Italiana delle Sostanze Grasse</t>
  </si>
  <si>
    <t>0035-6867</t>
  </si>
  <si>
    <t>2036-5586</t>
  </si>
  <si>
    <t>RIVISTA ITALIANA DI MUSICOLOGIA</t>
  </si>
  <si>
    <t>0035-6883</t>
  </si>
  <si>
    <t>2039-4942</t>
  </si>
  <si>
    <t>RIVISTA ITALIANA DI PALEONTOLOGIA E STRATIGRAFIA</t>
  </si>
  <si>
    <t>0035-7073</t>
  </si>
  <si>
    <t>RIVISTA STORICA ITALIANA</t>
  </si>
  <si>
    <t>0035-7596</t>
  </si>
  <si>
    <t>1945-3795</t>
  </si>
  <si>
    <t>ROCKY MOUNTAIN JOURNAL OF MATHEMATICS</t>
  </si>
  <si>
    <t>0035-7995</t>
  </si>
  <si>
    <t>ROMANCE NOTES</t>
  </si>
  <si>
    <t>0035-8002</t>
  </si>
  <si>
    <t>ROMANCE PHILOLOGY</t>
  </si>
  <si>
    <t>0035-8126</t>
  </si>
  <si>
    <t>1864-0737</t>
  </si>
  <si>
    <t>ROMANISCHE FORSCHUNGEN</t>
  </si>
  <si>
    <t>0035-8665</t>
  </si>
  <si>
    <t>2052-0468</t>
  </si>
  <si>
    <t>Journal of the Royal Army Medical Corps</t>
  </si>
  <si>
    <t>0035-8711</t>
  </si>
  <si>
    <t>1365-2966</t>
  </si>
  <si>
    <t>MONTHLY NOTICES OF THE ROYAL ASTRONOMICAL SOCIETY</t>
  </si>
  <si>
    <t>0035-8843</t>
  </si>
  <si>
    <t>1478-7083</t>
  </si>
  <si>
    <t>ANNALS OF THE ROYAL COLLEGE OF SURGEONS OF ENGLAND</t>
  </si>
  <si>
    <t>0035-8991</t>
  </si>
  <si>
    <t>PROCEEDINGS OF THE ROYAL IRISH ACADEMY SECTION C-ARCHAEOLOGY CELTIC STUDIES HISTORY LINGUISTICS LITERATURE</t>
  </si>
  <si>
    <t>0035-9009</t>
  </si>
  <si>
    <t>1477-870X</t>
  </si>
  <si>
    <t>QUARTERLY JOURNAL OF THE ROYAL METEOROLOGICAL SOCIETY</t>
  </si>
  <si>
    <t>0035-9149</t>
  </si>
  <si>
    <t>1743-0178</t>
  </si>
  <si>
    <t>Notes and Records-The Royal Society Journal of the History of Science</t>
  </si>
  <si>
    <t>0035-9203</t>
  </si>
  <si>
    <t>1878-3503</t>
  </si>
  <si>
    <t>TRANSACTIONS OF THE ROYAL SOCIETY OF TROPICAL MEDICINE AND HYGIENE</t>
  </si>
  <si>
    <t>0035-9254</t>
  </si>
  <si>
    <t>1467-9876</t>
  </si>
  <si>
    <t>JOURNAL OF THE ROYAL STATISTICAL SOCIETY SERIES C-APPLIED STATISTICS</t>
  </si>
  <si>
    <t>0035-9475</t>
  </si>
  <si>
    <t>1943-4804</t>
  </si>
  <si>
    <t>RUBBER CHEMISTRY AND TECHNOLOGY</t>
  </si>
  <si>
    <t>1549-0831</t>
  </si>
  <si>
    <t>0036-0163</t>
  </si>
  <si>
    <t>RUSSELL-THE JOURNAL OF THE BERTRAND RUSSELL STUDIES</t>
  </si>
  <si>
    <t>0036-021X</t>
  </si>
  <si>
    <t>1468-4837</t>
  </si>
  <si>
    <t>RUSSIAN CHEMICAL REVIEWS</t>
  </si>
  <si>
    <t>0036-0236</t>
  </si>
  <si>
    <t>1531-8613</t>
  </si>
  <si>
    <t>RUSSIAN JOURNAL OF INORGANIC CHEMISTRY</t>
  </si>
  <si>
    <t>0036-0244</t>
  </si>
  <si>
    <t>1531-863X</t>
  </si>
  <si>
    <t>Russian Journal of Physical Chemistry A</t>
  </si>
  <si>
    <t>0036-0279</t>
  </si>
  <si>
    <t>1468-4829</t>
  </si>
  <si>
    <t>RUSSIAN MATHEMATICAL SURVEYS</t>
  </si>
  <si>
    <t>0036-0341</t>
  </si>
  <si>
    <t>1467-9434</t>
  </si>
  <si>
    <t>RUSSIAN REVIEW</t>
  </si>
  <si>
    <t>0036-0465</t>
  </si>
  <si>
    <t>RUTGERS LAW REVIEW</t>
  </si>
  <si>
    <t>0036-1399</t>
  </si>
  <si>
    <t>1095-712X</t>
  </si>
  <si>
    <t>SIAM JOURNAL ON APPLIED MATHEMATICS</t>
  </si>
  <si>
    <t>0036-1410</t>
  </si>
  <si>
    <t>1095-7154</t>
  </si>
  <si>
    <t>SIAM JOURNAL ON MATHEMATICAL ANALYSIS</t>
  </si>
  <si>
    <t>1095-7170</t>
  </si>
  <si>
    <t>1095-7200</t>
  </si>
  <si>
    <t>0036-2255</t>
  </si>
  <si>
    <t>SACRED MUSIC</t>
  </si>
  <si>
    <t>0036-3375</t>
  </si>
  <si>
    <t>SALAMANDRA</t>
  </si>
  <si>
    <t>0036-3529</t>
  </si>
  <si>
    <t>SALMAGUNDI-A QUARTERLY OF THE HUMANITIES AND SOCIAL SCIENCES</t>
  </si>
  <si>
    <t>SALMAGUNDI</t>
  </si>
  <si>
    <t>0036-3634</t>
  </si>
  <si>
    <t>1606-7916</t>
  </si>
  <si>
    <t>SALUD PUBLICA DE MEXICO</t>
  </si>
  <si>
    <t>0036-4665</t>
  </si>
  <si>
    <t>1678-9946</t>
  </si>
  <si>
    <t>REVISTA DO INSTITUTO DE MEDICINA TROPICAL DE SAO PAULO</t>
  </si>
  <si>
    <t>0036-5483</t>
  </si>
  <si>
    <t>Scandia</t>
  </si>
  <si>
    <t>SCANDIA</t>
  </si>
  <si>
    <t>0036-5513</t>
  </si>
  <si>
    <t>1502-7686</t>
  </si>
  <si>
    <t>SCANDINAVIAN JOURNAL OF CLINICAL &amp; LABORATORY INVESTIGATION</t>
  </si>
  <si>
    <t>0036-5521</t>
  </si>
  <si>
    <t>1502-7708</t>
  </si>
  <si>
    <t>SCANDINAVIAN JOURNAL OF GASTROENTEROLOGY</t>
  </si>
  <si>
    <t>0036-5564</t>
  </si>
  <si>
    <t>1467-9450</t>
  </si>
  <si>
    <t>SCANDINAVIAN JOURNAL OF PSYCHOLOGY</t>
  </si>
  <si>
    <t>0036-5637</t>
  </si>
  <si>
    <t>SCANDINAVIAN STUDIES</t>
  </si>
  <si>
    <t>0036-5653</t>
  </si>
  <si>
    <t>SCANDINAVICA</t>
  </si>
  <si>
    <t>0036-6978</t>
  </si>
  <si>
    <t>1420-9144</t>
  </si>
  <si>
    <t>NTM</t>
  </si>
  <si>
    <t>0036-7281</t>
  </si>
  <si>
    <t>1664-2848</t>
  </si>
  <si>
    <t>SCHWEIZER ARCHIV FUR TIERHEILKUNDE</t>
  </si>
  <si>
    <t>0036-794X</t>
  </si>
  <si>
    <t>SCHWEIZERISCHES ARCHIV FUR VOLKSKUNDE</t>
  </si>
  <si>
    <t>1095-9203</t>
  </si>
  <si>
    <t>0036-8237</t>
  </si>
  <si>
    <t>1943-2801</t>
  </si>
  <si>
    <t>SCIENCE &amp; SOCIETY</t>
  </si>
  <si>
    <t>0036-8326</t>
  </si>
  <si>
    <t>1098-237X</t>
  </si>
  <si>
    <t>SCIENCE EDUCATION</t>
  </si>
  <si>
    <t>0036-8504</t>
  </si>
  <si>
    <t>2067-7163</t>
  </si>
  <si>
    <t>SCIENCE PROGRESS</t>
  </si>
  <si>
    <t>0036-8733</t>
  </si>
  <si>
    <t>SCIENTIFIC AMERICAN</t>
  </si>
  <si>
    <t>0036-8792</t>
  </si>
  <si>
    <t>1758-5775</t>
  </si>
  <si>
    <t>INDUSTRIAL LUBRICATION AND TRIBOLOGY</t>
  </si>
  <si>
    <t>0036-9241</t>
  </si>
  <si>
    <t>1750-0222</t>
  </si>
  <si>
    <t>SCOTTISH HISTORICAL REVIEW</t>
  </si>
  <si>
    <t>0036-9276</t>
  </si>
  <si>
    <t>SCOTTISH JOURNAL OF GEOLOGY</t>
  </si>
  <si>
    <t>0036-9292</t>
  </si>
  <si>
    <t>1467-9485</t>
  </si>
  <si>
    <t>SCOTTISH JOURNAL OF POLITICAL ECONOMY</t>
  </si>
  <si>
    <t>0036-9306</t>
  </si>
  <si>
    <t>1475-3065</t>
  </si>
  <si>
    <t>SCOTTISH JOURNAL OF THEOLOGY</t>
  </si>
  <si>
    <t>0036-9330</t>
  </si>
  <si>
    <t>2045-6441</t>
  </si>
  <si>
    <t>SCOTTISH MEDICAL JOURNAL</t>
  </si>
  <si>
    <t>0036-9543</t>
  </si>
  <si>
    <t>1460-2474</t>
  </si>
  <si>
    <t>SCREEN</t>
  </si>
  <si>
    <t>0036-9640</t>
  </si>
  <si>
    <t>SCRIBLERIAN AND THE KIT-CATS</t>
  </si>
  <si>
    <t>0036-9772</t>
  </si>
  <si>
    <t>SCRIPTORIUM</t>
  </si>
  <si>
    <t>0037-0738</t>
  </si>
  <si>
    <t>1879-0968</t>
  </si>
  <si>
    <t>SEDIMENTARY GEOLOGY</t>
  </si>
  <si>
    <t>1365-3091</t>
  </si>
  <si>
    <t>0037-0894</t>
  </si>
  <si>
    <t>1988-320X</t>
  </si>
  <si>
    <t>SEFARAD</t>
  </si>
  <si>
    <t>0037-1106</t>
  </si>
  <si>
    <t>1943-3573</t>
  </si>
  <si>
    <t>BULLETIN OF THE SEISMOLOGICAL SOCIETY OF AMERICA</t>
  </si>
  <si>
    <t>0037-1912</t>
  </si>
  <si>
    <t>1432-2137</t>
  </si>
  <si>
    <t>SEMIGROUP FORUM</t>
  </si>
  <si>
    <t>0037-1939</t>
  </si>
  <si>
    <t>1911-026X</t>
  </si>
  <si>
    <t>SEMINAR-A JOURNAL OF GERMANIC STUDIES</t>
  </si>
  <si>
    <t>0037-1963</t>
  </si>
  <si>
    <t>1532-8686</t>
  </si>
  <si>
    <t>SEMINARS IN HEMATOLOGY</t>
  </si>
  <si>
    <t>0037-198X</t>
  </si>
  <si>
    <t>1558-4658</t>
  </si>
  <si>
    <t>SEMINARS IN ROENTGENOLOGY</t>
  </si>
  <si>
    <t>0037-1998</t>
  </si>
  <si>
    <t>1613-3692</t>
  </si>
  <si>
    <t>SEMIOTICA</t>
  </si>
  <si>
    <t>0037-3052</t>
  </si>
  <si>
    <t>1934-421X</t>
  </si>
  <si>
    <t>SEWANEE REVIEW</t>
  </si>
  <si>
    <t>0037-3222</t>
  </si>
  <si>
    <t>1538-3555</t>
  </si>
  <si>
    <t>SHAKESPEARE QUARTERLY</t>
  </si>
  <si>
    <t>0037-3583</t>
  </si>
  <si>
    <t>SHENANDOAH</t>
  </si>
  <si>
    <t>0037-4466</t>
  </si>
  <si>
    <t>1573-9260</t>
  </si>
  <si>
    <t>SIBERIAN MATHEMATICAL JOURNAL</t>
  </si>
  <si>
    <t>0037-4806</t>
  </si>
  <si>
    <t>SIGHT AND SOUND</t>
  </si>
  <si>
    <t>0037-5330</t>
  </si>
  <si>
    <t>2242-4075</t>
  </si>
  <si>
    <t>SILVA FENNICA</t>
  </si>
  <si>
    <t>0037-5349</t>
  </si>
  <si>
    <t>SILVAE GENETICA</t>
  </si>
  <si>
    <t>0037-5411</t>
  </si>
  <si>
    <t>SIMIOLUS-NETHERLANDS QUARTERLY FOR THE HISTORY OF ART</t>
  </si>
  <si>
    <t>0037-5497</t>
  </si>
  <si>
    <t>1741-3133</t>
  </si>
  <si>
    <t>SIMULATION-TRANSACTIONS OF THE SOCIETY FOR MODELING AND SIMULATION INTERNATIONAL</t>
  </si>
  <si>
    <t>0037-5675</t>
  </si>
  <si>
    <t>SINGAPORE MEDICAL JOURNAL</t>
  </si>
  <si>
    <t>0037-5756</t>
  </si>
  <si>
    <t>SINN UND FORM</t>
  </si>
  <si>
    <t>0037-6752</t>
  </si>
  <si>
    <t>SLAVIC AND EAST EUROPEAN JOURNAL</t>
  </si>
  <si>
    <t>0037-6779</t>
  </si>
  <si>
    <t>SLAVIC REVIEW</t>
  </si>
  <si>
    <t>0037-6795</t>
  </si>
  <si>
    <t>2222-4327</t>
  </si>
  <si>
    <t>SLAVONIC AND EAST EUROPEAN REVIEW</t>
  </si>
  <si>
    <t>0037-7031</t>
  </si>
  <si>
    <t>Slovo a Slovesnost</t>
  </si>
  <si>
    <t>0037-7317</t>
  </si>
  <si>
    <t>1553-0426</t>
  </si>
  <si>
    <t>SMITH COLLEGE STUDIES IN SOCIAL WORK</t>
  </si>
  <si>
    <t>0037-7686</t>
  </si>
  <si>
    <t>1461-7404</t>
  </si>
  <si>
    <t>SOCIAL COMPASS</t>
  </si>
  <si>
    <t>0037-7732</t>
  </si>
  <si>
    <t>1534-7605</t>
  </si>
  <si>
    <t>SOCIAL FORCES</t>
  </si>
  <si>
    <t>0037-7791</t>
  </si>
  <si>
    <t>1533-8533</t>
  </si>
  <si>
    <t>SOCIAL PROBLEMS</t>
  </si>
  <si>
    <t>0037-783X</t>
  </si>
  <si>
    <t>SOCIAL RESEARCH</t>
  </si>
  <si>
    <t>0037-7961</t>
  </si>
  <si>
    <t>1537-5404</t>
  </si>
  <si>
    <t>SOCIAL SERVICE REVIEW</t>
  </si>
  <si>
    <t>0037-8046</t>
  </si>
  <si>
    <t>1545-6846</t>
  </si>
  <si>
    <t>SOCIAL WORK</t>
  </si>
  <si>
    <t>0037-8682</t>
  </si>
  <si>
    <t>Revista da Sociedade Brasileira de Medicina Tropical</t>
  </si>
  <si>
    <t>0037-9271</t>
  </si>
  <si>
    <t>2168-6351</t>
  </si>
  <si>
    <t>ANNALES DE LA SOCIETE ENTOMOLOGIQUE DE FRANCE</t>
  </si>
  <si>
    <t>0037-9409</t>
  </si>
  <si>
    <t>BULLETIN DE LA SOCIETE GEOLOGIQUE DE FRANCE</t>
  </si>
  <si>
    <t>0037-9484</t>
  </si>
  <si>
    <t>BULLETIN DE LA SOCIETE MATHEMATIQUE DE FRANCE</t>
  </si>
  <si>
    <t>0037-976X</t>
  </si>
  <si>
    <t>1540-5834</t>
  </si>
  <si>
    <t>MONOGRAPHS OF THE SOCIETY FOR RESEARCH IN CHILD DEVELOPMENT</t>
  </si>
  <si>
    <t>0037-9808</t>
  </si>
  <si>
    <t>2150-5926</t>
  </si>
  <si>
    <t>JOURNAL OF THE SOCIETY OF ARCHITECTURAL HISTORIANS</t>
  </si>
  <si>
    <t>0037-9875</t>
  </si>
  <si>
    <t>SEN-I GAKKAISHI</t>
  </si>
  <si>
    <t>0037-9980</t>
  </si>
  <si>
    <t>JOURNAL OF SYNTHETIC ORGANIC CHEMISTRY JAPAN</t>
  </si>
  <si>
    <t>0038-0121</t>
  </si>
  <si>
    <t>SOCIO-ECONOMIC PLANNING SCIENCES</t>
  </si>
  <si>
    <t>0038-0199</t>
  </si>
  <si>
    <t>1467-9523</t>
  </si>
  <si>
    <t>SOCIOLOGIA RURALIS</t>
  </si>
  <si>
    <t>0038-0245</t>
  </si>
  <si>
    <t>1475-682X</t>
  </si>
  <si>
    <t>SOCIOLOGICAL INQUIRY</t>
  </si>
  <si>
    <t>0038-0253</t>
  </si>
  <si>
    <t>1533-8525</t>
  </si>
  <si>
    <t>SOCIOLOGICAL QUARTERLY</t>
  </si>
  <si>
    <t>0038-0261</t>
  </si>
  <si>
    <t>1467-954X</t>
  </si>
  <si>
    <t>SOCIOLOGICAL REVIEW</t>
  </si>
  <si>
    <t>0038-0288</t>
  </si>
  <si>
    <t>SOCIOLOGICKY CASOPIS-CZECH SOCIOLOGICAL REVIEW</t>
  </si>
  <si>
    <t>0038-0296</t>
  </si>
  <si>
    <t>SOCIOLOGIE DU TRAVAIL</t>
  </si>
  <si>
    <t>0038-0342</t>
  </si>
  <si>
    <t>SOCIOLOGISK FORSKNING</t>
  </si>
  <si>
    <t>0038-0377</t>
  </si>
  <si>
    <t>1865-5106</t>
  </si>
  <si>
    <t>Sociologus</t>
  </si>
  <si>
    <t>1469-8684</t>
  </si>
  <si>
    <t>SOCIOLOGY-THE JOURNAL OF THE BRITISH SOCIOLOGICAL ASSOCIATION</t>
  </si>
  <si>
    <t>1939-8573</t>
  </si>
  <si>
    <t>0038-0644</t>
  </si>
  <si>
    <t>1097-024X</t>
  </si>
  <si>
    <t>SOFTWARE-PRACTICE &amp; EXPERIENCE</t>
  </si>
  <si>
    <t>SOIL BIOLOGY &amp; BIOCHEMISTRY</t>
  </si>
  <si>
    <t>0038-0741</t>
  </si>
  <si>
    <t>1573-9279</t>
  </si>
  <si>
    <t>Soil Mechanics and Foundation Engineering</t>
  </si>
  <si>
    <t>0038-075X</t>
  </si>
  <si>
    <t>1538-9243</t>
  </si>
  <si>
    <t>SOIL SCIENCE</t>
  </si>
  <si>
    <t>0038-0768</t>
  </si>
  <si>
    <t>1747-0765</t>
  </si>
  <si>
    <t>SOIL SCIENCE AND PLANT NUTRITION</t>
  </si>
  <si>
    <t>0038-0806</t>
  </si>
  <si>
    <t>SOILS AND FOUNDATIONS</t>
  </si>
  <si>
    <t>0038-092X</t>
  </si>
  <si>
    <t>SOLAR ENERGY</t>
  </si>
  <si>
    <t>0038-0938</t>
  </si>
  <si>
    <t>1573-093X</t>
  </si>
  <si>
    <t>SOLAR PHYSICS</t>
  </si>
  <si>
    <t>0038-0946</t>
  </si>
  <si>
    <t>1608-3423</t>
  </si>
  <si>
    <t>SOLAR SYSTEM RESEARCH</t>
  </si>
  <si>
    <t>0038-1098</t>
  </si>
  <si>
    <t>1879-2766</t>
  </si>
  <si>
    <t>SOLID STATE COMMUNICATIONS</t>
  </si>
  <si>
    <t>0038-1101</t>
  </si>
  <si>
    <t>1879-2405</t>
  </si>
  <si>
    <t>SOLID-STATE ELECTRONICS</t>
  </si>
  <si>
    <t>0038-111X</t>
  </si>
  <si>
    <t>SOLID STATE TECHNOLOGY</t>
  </si>
  <si>
    <t>0038-1527</t>
  </si>
  <si>
    <t>1873-930X</t>
  </si>
  <si>
    <t>Sophia</t>
  </si>
  <si>
    <t>0038-1861</t>
  </si>
  <si>
    <t>2161-6302</t>
  </si>
  <si>
    <t>SOUNDINGS</t>
  </si>
  <si>
    <t>0038-1969</t>
  </si>
  <si>
    <t>SOUTH AFRICAN ARCHAEOLOGICAL BULLETIN</t>
  </si>
  <si>
    <t>0038-2280</t>
  </si>
  <si>
    <t>1813-6982</t>
  </si>
  <si>
    <t>SOUTH AFRICAN JOURNAL OF ECONOMICS</t>
  </si>
  <si>
    <t>0038-2353</t>
  </si>
  <si>
    <t>1996-7489</t>
  </si>
  <si>
    <t>SOUTH AFRICAN JOURNAL OF SCIENCE</t>
  </si>
  <si>
    <t>0038-2361</t>
  </si>
  <si>
    <t>2078-5151</t>
  </si>
  <si>
    <t>SOUTH AFRICAN JOURNAL OF SURGERY</t>
  </si>
  <si>
    <t>0038-2876</t>
  </si>
  <si>
    <t>1527-8026</t>
  </si>
  <si>
    <t>SOUTH ATLANTIC QUARTERLY</t>
  </si>
  <si>
    <t>0038-3368</t>
  </si>
  <si>
    <t>SOUTH DAKOTA REVIEW</t>
  </si>
  <si>
    <t>0038-3910</t>
  </si>
  <si>
    <t>SOUTHERN CALIFORNIA LAW REVIEW</t>
  </si>
  <si>
    <t>0038-4038</t>
  </si>
  <si>
    <t>2325-8012</t>
  </si>
  <si>
    <t>SOUTHERN ECONOMIC JOURNAL</t>
  </si>
  <si>
    <t>0038-4186</t>
  </si>
  <si>
    <t>SOUTHERN HUMANITIES REVIEW</t>
  </si>
  <si>
    <t>0038-4283</t>
  </si>
  <si>
    <t>2041-6962</t>
  </si>
  <si>
    <t>SOUTHERN JOURNAL OF PHILOSOPHY</t>
  </si>
  <si>
    <t>0038-4291</t>
  </si>
  <si>
    <t>1534-1461</t>
  </si>
  <si>
    <t>SOUTHERN LITERARY JOURNAL</t>
  </si>
  <si>
    <t>0038-4348</t>
  </si>
  <si>
    <t>1541-8243</t>
  </si>
  <si>
    <t>SOUTHERN MEDICAL JOURNAL</t>
  </si>
  <si>
    <t>0038-478X</t>
  </si>
  <si>
    <t>SOUTHWESTERN HISTORICAL QUARTERLY</t>
  </si>
  <si>
    <t>0038-4909</t>
  </si>
  <si>
    <t>1943-6262</t>
  </si>
  <si>
    <t>SOUTHWESTERN NATURALIST</t>
  </si>
  <si>
    <t>0038-4941</t>
  </si>
  <si>
    <t>1540-6237</t>
  </si>
  <si>
    <t>SOCIAL SCIENCE QUARTERLY</t>
  </si>
  <si>
    <t>0038-6073</t>
  </si>
  <si>
    <t>SOZIALE WELT-ZEITSCHRIFT FUR SOZIALWISSENSCHAFTLICHE FORSCHUNG UND PRAXIS</t>
  </si>
  <si>
    <t>1572-9672</t>
  </si>
  <si>
    <t>0038-6804</t>
  </si>
  <si>
    <t>Special Papers in Palaeontology Series</t>
  </si>
  <si>
    <t>0038-7010</t>
  </si>
  <si>
    <t>1532-2289</t>
  </si>
  <si>
    <t>SPECTROSCOPY LETTERS</t>
  </si>
  <si>
    <t>0038-7134</t>
  </si>
  <si>
    <t>2040-8072</t>
  </si>
  <si>
    <t>SPECULUM-A JOURNAL OF MEDIEVAL STUDIES</t>
  </si>
  <si>
    <t>0038-7479</t>
  </si>
  <si>
    <t>SPIEGEL DER LETTEREN</t>
  </si>
  <si>
    <t>0038-9056</t>
  </si>
  <si>
    <t>1521-379X</t>
  </si>
  <si>
    <t>STARCH-STARKE</t>
  </si>
  <si>
    <t>0038-9145</t>
  </si>
  <si>
    <t>1437-1049</t>
  </si>
  <si>
    <t>Stahlbau</t>
  </si>
  <si>
    <t>0038-9366</t>
  </si>
  <si>
    <t>STAND</t>
  </si>
  <si>
    <t>0039-0402</t>
  </si>
  <si>
    <t>1467-9574</t>
  </si>
  <si>
    <t>STATISTICA NEERLANDICA</t>
  </si>
  <si>
    <t>0039-128X</t>
  </si>
  <si>
    <t>1878-5867</t>
  </si>
  <si>
    <t>STEROIDS</t>
  </si>
  <si>
    <t>0039-2049</t>
  </si>
  <si>
    <t>STRAD</t>
  </si>
  <si>
    <t>0039-2316</t>
  </si>
  <si>
    <t>1573-9325</t>
  </si>
  <si>
    <t>STRENGTH OF MATERIALS</t>
  </si>
  <si>
    <t>0039-2480</t>
  </si>
  <si>
    <t>STROJNISKI VESTNIK-JOURNAL OF MECHANICAL ENGINEERING</t>
  </si>
  <si>
    <t>1524-4628</t>
  </si>
  <si>
    <t>0039-2944</t>
  </si>
  <si>
    <t>STUDI FRANCESI</t>
  </si>
  <si>
    <t>0039-2995</t>
  </si>
  <si>
    <t>STUDI ROMANI</t>
  </si>
  <si>
    <t>0039-3037</t>
  </si>
  <si>
    <t>STUDI STORICI</t>
  </si>
  <si>
    <t>0039-310X</t>
  </si>
  <si>
    <t>Studia Canonica</t>
  </si>
  <si>
    <t>0039-3169</t>
  </si>
  <si>
    <t>1573-1626</t>
  </si>
  <si>
    <t>STUDIA GEOPHYSICA ET GEODAETICA</t>
  </si>
  <si>
    <t>0039-3185</t>
  </si>
  <si>
    <t>STUDIA LEIBNITIANA</t>
  </si>
  <si>
    <t>0039-3193</t>
  </si>
  <si>
    <t>1467-9582</t>
  </si>
  <si>
    <t>STUDIA LINGUISTICA</t>
  </si>
  <si>
    <t>0039-3215</t>
  </si>
  <si>
    <t>Studia Logica</t>
  </si>
  <si>
    <t>0039-3223</t>
  </si>
  <si>
    <t>1730-6337</t>
  </si>
  <si>
    <t>STUDIA MATHEMATICA</t>
  </si>
  <si>
    <t>0039-3258</t>
  </si>
  <si>
    <t>STUDIA MONASTICA</t>
  </si>
  <si>
    <t>0039-3274</t>
  </si>
  <si>
    <t>1651-2308</t>
  </si>
  <si>
    <t>STUDIA NEOPHILOLOGICA</t>
  </si>
  <si>
    <t>0039-3320</t>
  </si>
  <si>
    <t>STUDIA PSYCHOLOGICA</t>
  </si>
  <si>
    <t>0039-3347</t>
  </si>
  <si>
    <t>STUDIA ROSENTHALIANA</t>
  </si>
  <si>
    <t>0039-3606</t>
  </si>
  <si>
    <t>1936-6167</t>
  </si>
  <si>
    <t>STUDIES IN COMPARATIVE INTERNATIONAL DEVELOPMENT</t>
  </si>
  <si>
    <t>0039-3630</t>
  </si>
  <si>
    <t>2047-0584</t>
  </si>
  <si>
    <t>STUDIES IN CONSERVATION</t>
  </si>
  <si>
    <t>0039-3657</t>
  </si>
  <si>
    <t>1522-9270</t>
  </si>
  <si>
    <t>STUDIES IN ENGLISH LITERATURE 1500-1900</t>
  </si>
  <si>
    <t>0039-3665</t>
  </si>
  <si>
    <t>1728-4465</t>
  </si>
  <si>
    <t>STUDIES IN FAMILY PLANNING</t>
  </si>
  <si>
    <t>0039-3681</t>
  </si>
  <si>
    <t>1879-2510</t>
  </si>
  <si>
    <t>STUDIES IN HISTORY AND PHILOSOPHY OF SCIENCE</t>
  </si>
  <si>
    <t>0039-3738</t>
  </si>
  <si>
    <t>1543-0383</t>
  </si>
  <si>
    <t>STUDIES IN PHILOLOGY</t>
  </si>
  <si>
    <t>0039-3746</t>
  </si>
  <si>
    <t>1573-191X</t>
  </si>
  <si>
    <t>STUDIES IN PHILOSOPHY AND EDUCATION</t>
  </si>
  <si>
    <t>0039-3762</t>
  </si>
  <si>
    <t>STUDIES IN ROMANTICISM</t>
  </si>
  <si>
    <t>0039-3819</t>
  </si>
  <si>
    <t>STUDIES IN THE LITERARY IMAGINATION</t>
  </si>
  <si>
    <t>0039-3827</t>
  </si>
  <si>
    <t>STUDIES IN THE NOVEL</t>
  </si>
  <si>
    <t>0039-4238</t>
  </si>
  <si>
    <t>2374-6629</t>
  </si>
  <si>
    <t>STYLE</t>
  </si>
  <si>
    <t>0039-6028</t>
  </si>
  <si>
    <t>1879-2758</t>
  </si>
  <si>
    <t>SURFACE SCIENCE</t>
  </si>
  <si>
    <t>0039-6060</t>
  </si>
  <si>
    <t>SURGERY</t>
  </si>
  <si>
    <t>0039-6109</t>
  </si>
  <si>
    <t>1558-3171</t>
  </si>
  <si>
    <t>SURGICAL CLINICS OF NORTH AMERICA</t>
  </si>
  <si>
    <t>0039-6257</t>
  </si>
  <si>
    <t>1879-3304</t>
  </si>
  <si>
    <t>SURVEY OF OPHTHALMOLOGY</t>
  </si>
  <si>
    <t>0039-6265</t>
  </si>
  <si>
    <t>1752-2706</t>
  </si>
  <si>
    <t>SURVEY REVIEW</t>
  </si>
  <si>
    <t>0039-6338</t>
  </si>
  <si>
    <t>1468-2699</t>
  </si>
  <si>
    <t>SURVIVAL</t>
  </si>
  <si>
    <t>0039-7660</t>
  </si>
  <si>
    <t>Sylwan</t>
  </si>
  <si>
    <t>0039-7679</t>
  </si>
  <si>
    <t>1502-7805</t>
  </si>
  <si>
    <t>Symbolae Osloenses</t>
  </si>
  <si>
    <t>0039-7709</t>
  </si>
  <si>
    <t>1931-0676</t>
  </si>
  <si>
    <t>SYMPOSIUM-A QUARTERLY JOURNAL IN MODERN LITERATURES</t>
  </si>
  <si>
    <t>0039-7857</t>
  </si>
  <si>
    <t>1573-0964</t>
  </si>
  <si>
    <t>SYNTHESE</t>
  </si>
  <si>
    <t>0039-7881</t>
  </si>
  <si>
    <t>1437-210X</t>
  </si>
  <si>
    <t>SYNTHESIS-STUTTGART</t>
  </si>
  <si>
    <t>0039-7911</t>
  </si>
  <si>
    <t>1532-2432</t>
  </si>
  <si>
    <t>SYNTHETIC COMMUNICATIONS</t>
  </si>
  <si>
    <t>0039-8322</t>
  </si>
  <si>
    <t>1545-7249</t>
  </si>
  <si>
    <t>TESOL QUARTERLY</t>
  </si>
  <si>
    <t>0039-9140</t>
  </si>
  <si>
    <t>1873-3573</t>
  </si>
  <si>
    <t>TALANTA</t>
  </si>
  <si>
    <t>0040-0262</t>
  </si>
  <si>
    <t>1996-8175</t>
  </si>
  <si>
    <t>TAXON</t>
  </si>
  <si>
    <t>1873-5509</t>
  </si>
  <si>
    <t>TECHNOLOGICAL FORECASTING AND SOCIAL CHANGE</t>
  </si>
  <si>
    <t>0040-165X</t>
  </si>
  <si>
    <t>1097-3729</t>
  </si>
  <si>
    <t>TECHNOLOGY AND CULTURE</t>
  </si>
  <si>
    <t>0040-1706</t>
  </si>
  <si>
    <t>1537-2723</t>
  </si>
  <si>
    <t>TECHNOMETRICS</t>
  </si>
  <si>
    <t>0040-1951</t>
  </si>
  <si>
    <t>1879-3266</t>
  </si>
  <si>
    <t>TECTONOPHYSICS</t>
  </si>
  <si>
    <t>0040-2982</t>
  </si>
  <si>
    <t>1478-2286</t>
  </si>
  <si>
    <t>TEMPO</t>
  </si>
  <si>
    <t>0040-3075</t>
  </si>
  <si>
    <t>TEMPS MODERNES</t>
  </si>
  <si>
    <t>0040-3660</t>
  </si>
  <si>
    <t>TERAPEVTICHESKII ARKHIV</t>
  </si>
  <si>
    <t>0040-4020</t>
  </si>
  <si>
    <t>TETRAHEDRON</t>
  </si>
  <si>
    <t>0040-4039</t>
  </si>
  <si>
    <t>TETRAHEDRON LETTERS</t>
  </si>
  <si>
    <t>0040-4691</t>
  </si>
  <si>
    <t>1534-7303</t>
  </si>
  <si>
    <t>TEXAS STUDIES IN LITERATURE AND LANGUAGE</t>
  </si>
  <si>
    <t>0040-4969</t>
  </si>
  <si>
    <t>1743-2952</t>
  </si>
  <si>
    <t>TEXTILE HISTORY</t>
  </si>
  <si>
    <t>0040-5000</t>
  </si>
  <si>
    <t>1754-2340</t>
  </si>
  <si>
    <t>JOURNAL OF THE TEXTILE INSTITUTE</t>
  </si>
  <si>
    <t>0040-5175</t>
  </si>
  <si>
    <t>1746-7748</t>
  </si>
  <si>
    <t>TEXTILE RESEARCH JOURNAL</t>
  </si>
  <si>
    <t>0040-5329</t>
  </si>
  <si>
    <t>TEXT &amp; KRITIK</t>
  </si>
  <si>
    <t>0040-5507</t>
  </si>
  <si>
    <t>THEATER HEUTE</t>
  </si>
  <si>
    <t>0040-5523</t>
  </si>
  <si>
    <t>THEATRE NOTEBOOK</t>
  </si>
  <si>
    <t>0040-5574</t>
  </si>
  <si>
    <t>1475-4533</t>
  </si>
  <si>
    <t>THEATRE SURVEY</t>
  </si>
  <si>
    <t>0040-5639</t>
  </si>
  <si>
    <t>2169-1304</t>
  </si>
  <si>
    <t>THEOLOGICAL STUDIES</t>
  </si>
  <si>
    <t>0040-5736</t>
  </si>
  <si>
    <t>2044-2556</t>
  </si>
  <si>
    <t>THEOLOGY TODAY</t>
  </si>
  <si>
    <t>1432-2242</t>
  </si>
  <si>
    <t>0040-5760</t>
  </si>
  <si>
    <t>1573-935X</t>
  </si>
  <si>
    <t>Theoretical and Experimental Chemistry</t>
  </si>
  <si>
    <t>0040-5779</t>
  </si>
  <si>
    <t>1573-9333</t>
  </si>
  <si>
    <t>THEORETICAL AND MATHEMATICAL PHYSICS</t>
  </si>
  <si>
    <t>0040-5795</t>
  </si>
  <si>
    <t>1608-3431</t>
  </si>
  <si>
    <t>THEORETICAL FOUNDATIONS OF CHEMICAL ENGINEERING</t>
  </si>
  <si>
    <t>0040-5809</t>
  </si>
  <si>
    <t>1096-0325</t>
  </si>
  <si>
    <t>THEORETICAL POPULATION BIOLOGY</t>
  </si>
  <si>
    <t>0040-5825</t>
  </si>
  <si>
    <t>1755-2567</t>
  </si>
  <si>
    <t>Theoria-A Swedish Journal of Philosophy</t>
  </si>
  <si>
    <t>0040-5833</t>
  </si>
  <si>
    <t>1573-7187</t>
  </si>
  <si>
    <t>THEORY AND DECISION</t>
  </si>
  <si>
    <t>0040-5841</t>
  </si>
  <si>
    <t>1543-0421</t>
  </si>
  <si>
    <t>THEORY INTO PRACTICE</t>
  </si>
  <si>
    <t>0040-585X</t>
  </si>
  <si>
    <t>1095-7219</t>
  </si>
  <si>
    <t>THEORY OF PROBABILITY AND ITS APPLICATIONS</t>
  </si>
  <si>
    <t>0040-5957</t>
  </si>
  <si>
    <t>1958-5578</t>
  </si>
  <si>
    <t>THERAPIE</t>
  </si>
  <si>
    <t>0040-6031</t>
  </si>
  <si>
    <t>1872-762X</t>
  </si>
  <si>
    <t>THERMOCHIMICA ACTA</t>
  </si>
  <si>
    <t>0040-6090</t>
  </si>
  <si>
    <t>THIN SOLID FILMS</t>
  </si>
  <si>
    <t>0040-6325</t>
  </si>
  <si>
    <t>THOMIST</t>
  </si>
  <si>
    <t>1468-3296</t>
  </si>
  <si>
    <t>0040-716X</t>
  </si>
  <si>
    <t>TIDSSKRIFT FOR SAMFUNNSFORSKNING</t>
  </si>
  <si>
    <t>0040-7453</t>
  </si>
  <si>
    <t>TIJDSCHRIFT VOOR DIERGENEESKUNDE</t>
  </si>
  <si>
    <t>0040-747X</t>
  </si>
  <si>
    <t>1467-9663</t>
  </si>
  <si>
    <t>TIJDSCHRIFT VOOR ECONOMISCHE EN SOCIALE GEOGRAFIE</t>
  </si>
  <si>
    <t>0040-750X</t>
  </si>
  <si>
    <t>2031-8952</t>
  </si>
  <si>
    <t>TIJDSCHRIFT VOOR FILOSOFIE</t>
  </si>
  <si>
    <t>0040-7518</t>
  </si>
  <si>
    <t>TIJDSCHRIFT VOOR GESCHIEDENIS</t>
  </si>
  <si>
    <t>0040-7550</t>
  </si>
  <si>
    <t>TIJDSCHRIFT VOOR NEDERLANDSE TAAL-EN LETTERKUNDE</t>
  </si>
  <si>
    <t>0040-7585</t>
  </si>
  <si>
    <t>Tijdschrift voor Rechtsgeschiedenis-Revue d Histoire du Droit-The Legal History Review</t>
  </si>
  <si>
    <t>0040-8166</t>
  </si>
  <si>
    <t>TISSUE &amp; CELL</t>
  </si>
  <si>
    <t>0040-8727</t>
  </si>
  <si>
    <t>1349-3329</t>
  </si>
  <si>
    <t>TOHOKU JOURNAL OF EXPERIMENTAL MEDICINE</t>
  </si>
  <si>
    <t>0040-8735</t>
  </si>
  <si>
    <t>TOHOKU MATHEMATICAL JOURNAL</t>
  </si>
  <si>
    <t>0041-008X</t>
  </si>
  <si>
    <t>1096-0333</t>
  </si>
  <si>
    <t>TOXICOLOGY AND APPLIED PHARMACOLOGY</t>
  </si>
  <si>
    <t>0041-0101</t>
  </si>
  <si>
    <t>TOXICON</t>
  </si>
  <si>
    <t>0041-0608</t>
  </si>
  <si>
    <t>TRADITION-A JOURNAL OF ORTHODOX JEWISH THOUGHT</t>
  </si>
  <si>
    <t>0041-1132</t>
  </si>
  <si>
    <t>1537-2995</t>
  </si>
  <si>
    <t>TRANSFUSION</t>
  </si>
  <si>
    <t>1534-6080</t>
  </si>
  <si>
    <t>TRANSPLANTATION</t>
  </si>
  <si>
    <t>0041-1345</t>
  </si>
  <si>
    <t>1873-2623</t>
  </si>
  <si>
    <t>TRANSPLANTATION PROCEEDINGS</t>
  </si>
  <si>
    <t>0041-1450</t>
  </si>
  <si>
    <t>1532-2424</t>
  </si>
  <si>
    <t>TRANSPORT THEORY AND STATISTICAL PHYSICS</t>
  </si>
  <si>
    <t>0041-1612</t>
  </si>
  <si>
    <t>2157-328X</t>
  </si>
  <si>
    <t>TRANSPORTATION JOURNAL</t>
  </si>
  <si>
    <t>TRANSPORTATION SCIENCE</t>
  </si>
  <si>
    <t>0041-1868</t>
  </si>
  <si>
    <t>2104-3663</t>
  </si>
  <si>
    <t>TRAVAIL HUMAIN</t>
  </si>
  <si>
    <t>0041-3011</t>
  </si>
  <si>
    <t>TRIMESTRE ECONOMICO</t>
  </si>
  <si>
    <t>0041-4255</t>
  </si>
  <si>
    <t>Belleten</t>
  </si>
  <si>
    <t>0041-4301</t>
  </si>
  <si>
    <t>TURKISH JOURNAL OF PEDIATRICS</t>
  </si>
  <si>
    <t>0041-462X</t>
  </si>
  <si>
    <t>2325-8101</t>
  </si>
  <si>
    <t>TWENTIETH CENTURY LITERATURE</t>
  </si>
  <si>
    <t>0041-4751</t>
  </si>
  <si>
    <t>Tydskrif Vir Geesteswetenskappe</t>
  </si>
  <si>
    <t>0041-476X</t>
  </si>
  <si>
    <t>Tydskrif vir letterkunde</t>
  </si>
  <si>
    <t>0041-5995</t>
  </si>
  <si>
    <t>1573-9376</t>
  </si>
  <si>
    <t>Ukrainian Mathematical Journal</t>
  </si>
  <si>
    <t>0041-624X</t>
  </si>
  <si>
    <t>1874-9968</t>
  </si>
  <si>
    <t>ULTRASONICS</t>
  </si>
  <si>
    <t>0041-6932</t>
  </si>
  <si>
    <t>Revista de la Union Matematica Argentina</t>
  </si>
  <si>
    <t>0041-8994</t>
  </si>
  <si>
    <t>RENDICONTI DEL SEMINARIO MATEMATICO DELLA UNIVERSITA DI PADOVA</t>
  </si>
  <si>
    <t>0041-9494</t>
  </si>
  <si>
    <t>UNIVERSITY OF CHICAGO LAW REVIEW</t>
  </si>
  <si>
    <t>0041-977X</t>
  </si>
  <si>
    <t>1474-0699</t>
  </si>
  <si>
    <t>BULLETIN OF THE SCHOOL OF ORIENTAL AND AFRICAN STUDIES-UNIVERSITY OF LONDON</t>
  </si>
  <si>
    <t>0041-9915</t>
  </si>
  <si>
    <t>1942-8405</t>
  </si>
  <si>
    <t>UNIVERSITY OF PITTSBURGH LAW REVIEW</t>
  </si>
  <si>
    <t>0042-0247</t>
  </si>
  <si>
    <t>1712-5278</t>
  </si>
  <si>
    <t>UNIVERSITY OF TORONTO QUARTERLY</t>
  </si>
  <si>
    <t>0042-0859</t>
  </si>
  <si>
    <t>1552-8340</t>
  </si>
  <si>
    <t>URBAN EDUCATION</t>
  </si>
  <si>
    <t>0042-0905</t>
  </si>
  <si>
    <t>URBAN LAWYER</t>
  </si>
  <si>
    <t>0042-0980</t>
  </si>
  <si>
    <t>1360-063X</t>
  </si>
  <si>
    <t>URBAN STUDIES</t>
  </si>
  <si>
    <t>0042-1138</t>
  </si>
  <si>
    <t>1423-0399</t>
  </si>
  <si>
    <t>UROLOGIA INTERNATIONALIS</t>
  </si>
  <si>
    <t>0042-207X</t>
  </si>
  <si>
    <t>VACUUM</t>
  </si>
  <si>
    <t>0042-2533</t>
  </si>
  <si>
    <t>1942-9886</t>
  </si>
  <si>
    <t>VANDERBILT LAW REVIEW</t>
  </si>
  <si>
    <t>0042-3114</t>
  </si>
  <si>
    <t>1744-5159</t>
  </si>
  <si>
    <t>VEHICLE SYSTEM DYNAMICS</t>
  </si>
  <si>
    <t>0042-3211</t>
  </si>
  <si>
    <t>VELIGER</t>
  </si>
  <si>
    <t>0042-4870</t>
  </si>
  <si>
    <t>BULLETIN OF THE VETERINARY INSTITUTE IN PULAWY</t>
  </si>
  <si>
    <t>0042-4900</t>
  </si>
  <si>
    <t>2042-7670</t>
  </si>
  <si>
    <t>VETERINARY RECORD</t>
  </si>
  <si>
    <t>0042-4935</t>
  </si>
  <si>
    <t>VETUS TESTAMENTUM</t>
  </si>
  <si>
    <t>0042-5206</t>
  </si>
  <si>
    <t>VICTORIAN POETRY</t>
  </si>
  <si>
    <t>0042-5222</t>
  </si>
  <si>
    <t>1527-2052</t>
  </si>
  <si>
    <t>VICTORIAN STUDIES</t>
  </si>
  <si>
    <t>0042-5702</t>
  </si>
  <si>
    <t>VIERTELJAHRSHEFTE FUR ZEITGESCHICHTE</t>
  </si>
  <si>
    <t>0042-6032</t>
  </si>
  <si>
    <t>VIGILIAE CHRISTIANAE</t>
  </si>
  <si>
    <t>0042-6601</t>
  </si>
  <si>
    <t>VIRGINIA LAW REVIEW</t>
  </si>
  <si>
    <t>0042-675X</t>
  </si>
  <si>
    <t>2154-6932</t>
  </si>
  <si>
    <t>VIRGINIA QUARTERLY REVIEW</t>
  </si>
  <si>
    <t>0042-6822</t>
  </si>
  <si>
    <t>VIROLOGY</t>
  </si>
  <si>
    <t>0042-6989</t>
  </si>
  <si>
    <t>1878-5646</t>
  </si>
  <si>
    <t>VISION RESEARCH</t>
  </si>
  <si>
    <t>0042-7500</t>
  </si>
  <si>
    <t>VITIS</t>
  </si>
  <si>
    <t>0042-7543</t>
  </si>
  <si>
    <t>VIVARIUM-AN INTERNATIONAL JOURNAL FOR THE PHILOSOPHY AND INTELLECTUAL LIFE OF THE MIDDLE AGES AND RENAISSANCE</t>
  </si>
  <si>
    <t>0042-790X</t>
  </si>
  <si>
    <t>1338-4333</t>
  </si>
  <si>
    <t>Journal of Hydrology and Hydromechanics</t>
  </si>
  <si>
    <t>0042-8450</t>
  </si>
  <si>
    <t>Vojnosanitetski Pregled</t>
  </si>
  <si>
    <t>0042-8523</t>
  </si>
  <si>
    <t>VOLKSKUNDE</t>
  </si>
  <si>
    <t>0042-8639</t>
  </si>
  <si>
    <t>2162-5158</t>
  </si>
  <si>
    <t>VOLTA REVIEW</t>
  </si>
  <si>
    <t>0042-8744</t>
  </si>
  <si>
    <t>VOPROSY FILOSOFII</t>
  </si>
  <si>
    <t>0042-8779</t>
  </si>
  <si>
    <t>1938-2561</t>
  </si>
  <si>
    <t>VOPROSY ISTORII</t>
  </si>
  <si>
    <t>0042-8841</t>
  </si>
  <si>
    <t>VOPROSY PSIKHOLOGII</t>
  </si>
  <si>
    <t>0042-9007</t>
  </si>
  <si>
    <t>1423-0410</t>
  </si>
  <si>
    <t>VOX SANGUINIS</t>
  </si>
  <si>
    <t>1564-0604</t>
  </si>
  <si>
    <t>BULLETIN OF THE WORLD HEALTH ORGANIZATION</t>
  </si>
  <si>
    <t>0042-9945</t>
  </si>
  <si>
    <t>WAFFEN-UND KOSTUMKUNDE</t>
  </si>
  <si>
    <t>0043-0617</t>
  </si>
  <si>
    <t>WASHINGTON LAW REVIEW</t>
  </si>
  <si>
    <t>0043-0978</t>
  </si>
  <si>
    <t>WasserWirtschaft</t>
  </si>
  <si>
    <t>1944-7973</t>
  </si>
  <si>
    <t>0043-1648</t>
  </si>
  <si>
    <t>1873-2577</t>
  </si>
  <si>
    <t>WEAR</t>
  </si>
  <si>
    <t>0043-1656</t>
  </si>
  <si>
    <t>1477-8696</t>
  </si>
  <si>
    <t>Weather</t>
  </si>
  <si>
    <t>0043-1737</t>
  </si>
  <si>
    <t>1365-3180</t>
  </si>
  <si>
    <t>WEED RESEARCH</t>
  </si>
  <si>
    <t>0043-1745</t>
  </si>
  <si>
    <t>1550-2759</t>
  </si>
  <si>
    <t>WEED SCIENCE</t>
  </si>
  <si>
    <t>0043-2199</t>
  </si>
  <si>
    <t>WEIMARER BEITRAGE</t>
  </si>
  <si>
    <t>0043-2288</t>
  </si>
  <si>
    <t>1878-6669</t>
  </si>
  <si>
    <t>Welding in the World</t>
  </si>
  <si>
    <t>0043-2296</t>
  </si>
  <si>
    <t>WELDING JOURNAL</t>
  </si>
  <si>
    <t>0043-2431</t>
  </si>
  <si>
    <t>WELSH HISTORY REVIEW</t>
  </si>
  <si>
    <t>0043-2520</t>
  </si>
  <si>
    <t>WELT DER SLAVEN-HALBJAHRESSCHRIFT FUR SLAVISTIK</t>
  </si>
  <si>
    <t>0043-2539</t>
  </si>
  <si>
    <t>Welt des Islams</t>
  </si>
  <si>
    <t>0043-3144</t>
  </si>
  <si>
    <t>WEST INDIAN MEDICAL JOURNAL</t>
  </si>
  <si>
    <t>0043-342X</t>
  </si>
  <si>
    <t>WESTERLY</t>
  </si>
  <si>
    <t>0043-3462</t>
  </si>
  <si>
    <t>1948-7142</t>
  </si>
  <si>
    <t>WESTERN AMERICAN LITERATURE</t>
  </si>
  <si>
    <t>0043-373X</t>
  </si>
  <si>
    <t>WESTERN FOLKLORE</t>
  </si>
  <si>
    <t>0043-3810</t>
  </si>
  <si>
    <t>1939-8603</t>
  </si>
  <si>
    <t>WESTERN HISTORICAL QUARTERLY</t>
  </si>
  <si>
    <t>0043-3845</t>
  </si>
  <si>
    <t>WESTERN HUMANITIES REVIEW</t>
  </si>
  <si>
    <t>0043-5325</t>
  </si>
  <si>
    <t>1613-7671</t>
  </si>
  <si>
    <t>WIENER KLINISCHE WOCHENSCHRIFT</t>
  </si>
  <si>
    <t>0043-535X</t>
  </si>
  <si>
    <t>WIENER TIERARZTLICHE MONATSSCHRIFT</t>
  </si>
  <si>
    <t>0043-5597</t>
  </si>
  <si>
    <t>WILLIAM AND MARY QUARTERLY</t>
  </si>
  <si>
    <t>0043-650X</t>
  </si>
  <si>
    <t>1943-1120</t>
  </si>
  <si>
    <t>WISCONSIN LAW REVIEW</t>
  </si>
  <si>
    <t>0043-7131</t>
  </si>
  <si>
    <t>WOCHENBLATT FUR PAPIERFABRIKATION</t>
  </si>
  <si>
    <t>0043-7719</t>
  </si>
  <si>
    <t>1432-5225</t>
  </si>
  <si>
    <t>WOOD SCIENCE AND TECHNOLOGY</t>
  </si>
  <si>
    <t>0043-8006</t>
  </si>
  <si>
    <t>WORDSWORTH CIRCLE</t>
  </si>
  <si>
    <t>0043-8243</t>
  </si>
  <si>
    <t>1470-1375</t>
  </si>
  <si>
    <t>WORLD ARCHAEOLOGY</t>
  </si>
  <si>
    <t>0043-8774</t>
  </si>
  <si>
    <t>World of Music-New Series</t>
  </si>
  <si>
    <t>1086-3338</t>
  </si>
  <si>
    <t>0043-9339</t>
  </si>
  <si>
    <t>1743-4777</t>
  </si>
  <si>
    <t>WORLDS POULTRY SCIENCE JOURNAL</t>
  </si>
  <si>
    <t>0044-0078</t>
  </si>
  <si>
    <t>YALE FRENCH STUDIES</t>
  </si>
  <si>
    <t>0044-0124</t>
  </si>
  <si>
    <t>1467-9736</t>
  </si>
  <si>
    <t>YALE REVIEW</t>
  </si>
  <si>
    <t>0044-0604</t>
  </si>
  <si>
    <t>PROCEEDINGS OF THE YORKSHIRE GEOLOGICAL SOCIETY</t>
  </si>
  <si>
    <t>0044-118X</t>
  </si>
  <si>
    <t>1552-8499</t>
  </si>
  <si>
    <t>YOUTH &amp; SOCIETY</t>
  </si>
  <si>
    <t>0044-1449</t>
  </si>
  <si>
    <t>ZEITSCHRIFT FUR DIALEKTOLOGIE UND LINGUISTIK</t>
  </si>
  <si>
    <t>0044-2135</t>
  </si>
  <si>
    <t>ZEITSCHRIFT DES DEUTSCHEN VEREINS FUR KUNSTWISSENSCHAFT</t>
  </si>
  <si>
    <t>0044-216X</t>
  </si>
  <si>
    <t>ZEITSCHRIFT FUR AGYPTISCHE SPRACHE UND ALTERTUMSKUNDE</t>
  </si>
  <si>
    <t>0044-2267</t>
  </si>
  <si>
    <t>1521-4001</t>
  </si>
  <si>
    <t>ZAMM-Zeitschrift fur Angewandte Mathematik und Mechanik</t>
  </si>
  <si>
    <t>0044-2275</t>
  </si>
  <si>
    <t>1420-9039</t>
  </si>
  <si>
    <t>ZEITSCHRIFT FUR ANGEWANDTE MATHEMATIK UND PHYSIK</t>
  </si>
  <si>
    <t>0044-2305</t>
  </si>
  <si>
    <t>2196-4726</t>
  </si>
  <si>
    <t>ZEITSCHRIFT FUR ANGLISTIK UND AMERIKANISTIK</t>
  </si>
  <si>
    <t>0044-2313</t>
  </si>
  <si>
    <t>1521-3749</t>
  </si>
  <si>
    <t>ZEITSCHRIFT FUR ANORGANISCHE UND ALLGEMEINE CHEMIE</t>
  </si>
  <si>
    <t>0044-2380</t>
  </si>
  <si>
    <t>1864-2950</t>
  </si>
  <si>
    <t>ZEITSCHRIFT FUR BIBLIOTHEKSWESEN UND BIBLIOGRAPHIE</t>
  </si>
  <si>
    <t>0044-2496</t>
  </si>
  <si>
    <t>ZEITSCHRIFT FUR DEUTSCHE PHILOLOGIE</t>
  </si>
  <si>
    <t>0044-2518</t>
  </si>
  <si>
    <t>ZEITSCHRIFT FUR DEUTSCHES ALTERTUM UND DEUTSCHE LITERATUR</t>
  </si>
  <si>
    <t>0044-2526</t>
  </si>
  <si>
    <t>1613-0103</t>
  </si>
  <si>
    <t>ZEITSCHRIFT FUR DIE ALTTESTAMENTLICHE WISSENSCHAFT</t>
  </si>
  <si>
    <t>0044-2615</t>
  </si>
  <si>
    <t>1613-009X</t>
  </si>
  <si>
    <t>ZEITSCHRIFT FUR DIE NEUTESTAMENTLICHE WISSENSCHAFT UND DIE KUNDE DER ALTEREN KIRCHE</t>
  </si>
  <si>
    <t>0044-2666</t>
  </si>
  <si>
    <t>ZEITSCHRIFT FUR ETHNOLOGIE</t>
  </si>
  <si>
    <t>0044-2674</t>
  </si>
  <si>
    <t>2197-912X</t>
  </si>
  <si>
    <t>ZEITSCHRIFT FUR EVANGELISCHE ETHIK</t>
  </si>
  <si>
    <t>0044-2747</t>
  </si>
  <si>
    <t>ZEITSCHRIFT FUR FRANZOSISCHE SPRACHE UND LITERATUR</t>
  </si>
  <si>
    <t>0044-2771</t>
  </si>
  <si>
    <t>1439-7803</t>
  </si>
  <si>
    <t>ZEITSCHRIFT FUR GASTROENTEROLOGIE</t>
  </si>
  <si>
    <t>0044-2828</t>
  </si>
  <si>
    <t>ZEITSCHRIFT FUR GESCHICHTSWISSENSCHAFT</t>
  </si>
  <si>
    <t>0044-2925</t>
  </si>
  <si>
    <t>ZEITSCHRIFT FUR KIRCHENGESCHICHTE</t>
  </si>
  <si>
    <t>0044-2992</t>
  </si>
  <si>
    <t>ZEITSCHRIFT FUR KUNSTGESCHICHTE</t>
  </si>
  <si>
    <t>0044-3247</t>
  </si>
  <si>
    <t>ZEITSCHRIFT FUR PADAGOGIK</t>
  </si>
  <si>
    <t>0044-3301</t>
  </si>
  <si>
    <t>ZEITSCHRIFT FUR PHILOSOPHISCHE FORSCHUNG</t>
  </si>
  <si>
    <t>0044-3441</t>
  </si>
  <si>
    <t>ZEITSCHRIFT FUR RELIGIONS-UND GEISTESGESCHICHTE</t>
  </si>
  <si>
    <t>0044-3492</t>
  </si>
  <si>
    <t>ZEITSCHRIFT FUR SLAVISCHE PHILOLOGIE</t>
  </si>
  <si>
    <t>0044-3506</t>
  </si>
  <si>
    <t>ZEITSCHRIFT FUR SLAWISTIK</t>
  </si>
  <si>
    <t>0044-3549</t>
  </si>
  <si>
    <t>1868-7377</t>
  </si>
  <si>
    <t>ZEITSCHRIFT FUR THEOLOGIE UND KIRCHE</t>
  </si>
  <si>
    <t>0044-3700</t>
  </si>
  <si>
    <t>ZEITSCHRIFT FUR VOLKSKUNDE</t>
  </si>
  <si>
    <t>0044-3751</t>
  </si>
  <si>
    <t>2365-7693</t>
  </si>
  <si>
    <t>Zeitschrift fur Wirtschaftsgeographie</t>
  </si>
  <si>
    <t>0044-409X</t>
  </si>
  <si>
    <t>1438-9592</t>
  </si>
  <si>
    <t>ZENTRALBLATT FUR CHIRURGIE</t>
  </si>
  <si>
    <t>0044-4596</t>
  </si>
  <si>
    <t>ZHURNAL OBSHCHEI BIOLOGII</t>
  </si>
  <si>
    <t>0044-4677</t>
  </si>
  <si>
    <t>ZHURNAL VYSSHEI NERVNOI DEYATELNOSTI IMENI I P PAVLOVA</t>
  </si>
  <si>
    <t>0044-5134</t>
  </si>
  <si>
    <t>ZOOLOGICHESKY ZHURNAL</t>
  </si>
  <si>
    <t>0044-5231</t>
  </si>
  <si>
    <t>ZOOLOGISCHER ANZEIGER</t>
  </si>
  <si>
    <t>0044-5401</t>
  </si>
  <si>
    <t>1867-4518</t>
  </si>
  <si>
    <t>ZUCHTUNGSKUNDE</t>
  </si>
  <si>
    <t>0044-5851</t>
  </si>
  <si>
    <t>ACADIENSIS</t>
  </si>
  <si>
    <t>0044-586X</t>
  </si>
  <si>
    <t>2107-7207</t>
  </si>
  <si>
    <t>ACAROLOGIA</t>
  </si>
  <si>
    <t>0044-5967</t>
  </si>
  <si>
    <t>1809-4392</t>
  </si>
  <si>
    <t>ACTA AMAZONICA</t>
  </si>
  <si>
    <t>0044-5991</t>
  </si>
  <si>
    <t>1347-5800</t>
  </si>
  <si>
    <t>ACTA HISTOCHEMICA ET CYTOCHEMICA</t>
  </si>
  <si>
    <t>0044-605X</t>
  </si>
  <si>
    <t>1751-0147</t>
  </si>
  <si>
    <t>ACTA VETERINARIA SCANDINAVICA</t>
  </si>
  <si>
    <t>0044-7447</t>
  </si>
  <si>
    <t>1654-7209</t>
  </si>
  <si>
    <t>AMBIO</t>
  </si>
  <si>
    <t>0044-7471</t>
  </si>
  <si>
    <t>AMERASIA JOURNAL</t>
  </si>
  <si>
    <t>0044-7749</t>
  </si>
  <si>
    <t>AMERICAN LABORATORY</t>
  </si>
  <si>
    <t>0044-8060</t>
  </si>
  <si>
    <t>AMERICAN STUDIES IN SCANDINAVIA</t>
  </si>
  <si>
    <t>0044-8435</t>
  </si>
  <si>
    <t>1297-9678</t>
  </si>
  <si>
    <t>APIDOLOGIE</t>
  </si>
  <si>
    <t>0044-8486</t>
  </si>
  <si>
    <t>1873-5622</t>
  </si>
  <si>
    <t>AQUACULTURE</t>
  </si>
  <si>
    <t>0044-8613</t>
  </si>
  <si>
    <t>Archipel-Etudes interdisciplinaires sur le monde insulindien</t>
  </si>
  <si>
    <t>0044-863X</t>
  </si>
  <si>
    <t>ARCHITECTURA-ZEITSCHRIFT FUR GESCHICHTE DER BAUKUNST</t>
  </si>
  <si>
    <t>0044-8680</t>
  </si>
  <si>
    <t>Architektura &amp; Urbanizmus</t>
  </si>
  <si>
    <t>0044-8699</t>
  </si>
  <si>
    <t>Archiv Orientalni</t>
  </si>
  <si>
    <t>0044-9202</t>
  </si>
  <si>
    <t>1553-5630</t>
  </si>
  <si>
    <t>ASIAN MUSIC</t>
  </si>
  <si>
    <t>0045-0421</t>
  </si>
  <si>
    <t>1834-7819</t>
  </si>
  <si>
    <t>AUSTRALIAN DENTAL JOURNAL</t>
  </si>
  <si>
    <t>0045-0618</t>
  </si>
  <si>
    <t>1834-562X</t>
  </si>
  <si>
    <t>Australian Journal of Forensic Sciences</t>
  </si>
  <si>
    <t>0045-0766</t>
  </si>
  <si>
    <t>1440-1630</t>
  </si>
  <si>
    <t>Australian Occupational Therapy Journal</t>
  </si>
  <si>
    <t>0045-2068</t>
  </si>
  <si>
    <t>1090-2120</t>
  </si>
  <si>
    <t>BIOORGANIC CHEMISTRY</t>
  </si>
  <si>
    <t>0045-3102</t>
  </si>
  <si>
    <t>1468-263X</t>
  </si>
  <si>
    <t>BRITISH JOURNAL OF SOCIAL WORK</t>
  </si>
  <si>
    <t>0045-5067</t>
  </si>
  <si>
    <t>1208-6037</t>
  </si>
  <si>
    <t>CANADIAN JOURNAL OF FOREST RESEARCH</t>
  </si>
  <si>
    <t>0045-5091</t>
  </si>
  <si>
    <t>1911-0820</t>
  </si>
  <si>
    <t>CANADIAN JOURNAL OF PHILOSOPHY</t>
  </si>
  <si>
    <t>0045-6535</t>
  </si>
  <si>
    <t>1879-1298</t>
  </si>
  <si>
    <t>CHEMOSPHERE</t>
  </si>
  <si>
    <t>0045-6713</t>
  </si>
  <si>
    <t>1573-1693</t>
  </si>
  <si>
    <t>CHILDRENS LITERATURE IN EDUCATION</t>
  </si>
  <si>
    <t>1879-2138</t>
  </si>
  <si>
    <t>0045-7906</t>
  </si>
  <si>
    <t>1879-0755</t>
  </si>
  <si>
    <t>COMPUTERS &amp; ELECTRICAL ENGINEERING</t>
  </si>
  <si>
    <t>0045-7930</t>
  </si>
  <si>
    <t>1879-0747</t>
  </si>
  <si>
    <t>COMPUTERS &amp; FLUIDS</t>
  </si>
  <si>
    <t>0045-7949</t>
  </si>
  <si>
    <t>1879-2243</t>
  </si>
  <si>
    <t>COMPUTERS &amp; STRUCTURES</t>
  </si>
  <si>
    <t>0045-8511</t>
  </si>
  <si>
    <t>1938-5110</t>
  </si>
  <si>
    <t>COPEIA</t>
  </si>
  <si>
    <t>0046-1121</t>
  </si>
  <si>
    <t>ECOLOGY LAW QUARTERLY</t>
  </si>
  <si>
    <t>1532-6985</t>
  </si>
  <si>
    <t>0046-1628</t>
  </si>
  <si>
    <t>Eirene-Studia Graeca et Latina</t>
  </si>
  <si>
    <t>0046-208X</t>
  </si>
  <si>
    <t>0155-2147</t>
  </si>
  <si>
    <t>English in Australia</t>
  </si>
  <si>
    <t>0046-225X</t>
  </si>
  <si>
    <t>1938-2936</t>
  </si>
  <si>
    <t>ENVIRONMENTAL ENTOMOLOGY</t>
  </si>
  <si>
    <t>0046-2772</t>
  </si>
  <si>
    <t>1099-0992</t>
  </si>
  <si>
    <t>EUROPEAN JOURNAL OF SOCIAL PSYCHOLOGY</t>
  </si>
  <si>
    <t>0046-3663</t>
  </si>
  <si>
    <t>2153-3873</t>
  </si>
  <si>
    <t>FEMINIST STUDIES</t>
  </si>
  <si>
    <t>0046-385X</t>
  </si>
  <si>
    <t>FILOZOFIA</t>
  </si>
  <si>
    <t>0046-3892</t>
  </si>
  <si>
    <t>1755-053X</t>
  </si>
  <si>
    <t>FINANCIAL MANAGEMENT</t>
  </si>
  <si>
    <t>0046-5070</t>
  </si>
  <si>
    <t>1365-2427</t>
  </si>
  <si>
    <t>FRESHWATER BIOLOGY</t>
  </si>
  <si>
    <t>0046-5755</t>
  </si>
  <si>
    <t>1572-9168</t>
  </si>
  <si>
    <t>GEOMETRIAE DEDICATA</t>
  </si>
  <si>
    <t>0046-760X</t>
  </si>
  <si>
    <t>1464-5130</t>
  </si>
  <si>
    <t>History of Education</t>
  </si>
  <si>
    <t>0046-8177</t>
  </si>
  <si>
    <t>1532-8392</t>
  </si>
  <si>
    <t>HUMAN PATHOLOGY</t>
  </si>
  <si>
    <t>0046-8541</t>
  </si>
  <si>
    <t>2153-8239</t>
  </si>
  <si>
    <t>IDEALISTIC STUDIES</t>
  </si>
  <si>
    <t>0046-8991</t>
  </si>
  <si>
    <t>0973-7715</t>
  </si>
  <si>
    <t>INDIAN JOURNAL OF MICROBIOLOGY</t>
  </si>
  <si>
    <t>0046-9580</t>
  </si>
  <si>
    <t>1945-7243</t>
  </si>
  <si>
    <t>INQUIRY-THE JOURNAL OF HEALTH CARE ORGANIZATION PROVISION AND FINANCING</t>
  </si>
  <si>
    <t>0046-9750</t>
  </si>
  <si>
    <t>2050-0416</t>
  </si>
  <si>
    <t>JOURNAL OF THE INSTITUTE OF BREWING</t>
  </si>
  <si>
    <t>0046-9939</t>
  </si>
  <si>
    <t>1678-2305</t>
  </si>
  <si>
    <t>BOLETIM DO INSTITUTO DE PESCA</t>
  </si>
  <si>
    <t>0047-0767</t>
  </si>
  <si>
    <t>INTERNATIONAL JOURNAL OF SPORT PSYCHOLOGY</t>
  </si>
  <si>
    <t>0047-1178</t>
  </si>
  <si>
    <t>1741-2862</t>
  </si>
  <si>
    <t>0047-1917</t>
  </si>
  <si>
    <t>JAPANESE JOURNAL OF VETERINARY RESEARCH</t>
  </si>
  <si>
    <t>0047-2212</t>
  </si>
  <si>
    <t>1570-0631</t>
  </si>
  <si>
    <t>Journal for the Study of Judaism</t>
  </si>
  <si>
    <t>0047-2328</t>
  </si>
  <si>
    <t>JOURNAL OF COMPARATIVE FAMILY STUDIES</t>
  </si>
  <si>
    <t>0047-2336</t>
  </si>
  <si>
    <t>1752-7554</t>
  </si>
  <si>
    <t>JOURNAL OF CONTEMPORARY ASIA</t>
  </si>
  <si>
    <t>1873-6203</t>
  </si>
  <si>
    <t>0047-2425</t>
  </si>
  <si>
    <t>1537-2537</t>
  </si>
  <si>
    <t>JOURNAL OF ENVIRONMENTAL QUALITY</t>
  </si>
  <si>
    <t>0047-2441</t>
  </si>
  <si>
    <t>1740-2379</t>
  </si>
  <si>
    <t>JOURNAL OF EUROPEAN STUDIES</t>
  </si>
  <si>
    <t>1478-6990</t>
  </si>
  <si>
    <t>0047-2530</t>
  </si>
  <si>
    <t>1537-5366</t>
  </si>
  <si>
    <t>JOURNAL OF LEGAL STUDIES</t>
  </si>
  <si>
    <t>0047-2565</t>
  </si>
  <si>
    <t>1600-0684</t>
  </si>
  <si>
    <t>JOURNAL OF MEDICAL PRIMATOLOGY</t>
  </si>
  <si>
    <t>0047-259X</t>
  </si>
  <si>
    <t>JOURNAL OF MULTIVARIATE ANALYSIS</t>
  </si>
  <si>
    <t>0047-2689</t>
  </si>
  <si>
    <t>1529-7845</t>
  </si>
  <si>
    <t>JOURNAL OF PHYSICAL AND CHEMICAL REFERENCE DATA</t>
  </si>
  <si>
    <t>0047-2727</t>
  </si>
  <si>
    <t>JOURNAL OF PUBLIC ECONOMICS</t>
  </si>
  <si>
    <t>0047-2778</t>
  </si>
  <si>
    <t>1540-627X</t>
  </si>
  <si>
    <t>JOURNAL OF SMALL BUSINESS MANAGEMENT</t>
  </si>
  <si>
    <t>0047-2786</t>
  </si>
  <si>
    <t>1467-9833</t>
  </si>
  <si>
    <t>Journal of Social Philosophy</t>
  </si>
  <si>
    <t>0047-2794</t>
  </si>
  <si>
    <t>1469-7823</t>
  </si>
  <si>
    <t>JOURNAL OF SOCIAL POLICY</t>
  </si>
  <si>
    <t>1552-6763</t>
  </si>
  <si>
    <t>0047-2891</t>
  </si>
  <si>
    <t>1573-6601</t>
  </si>
  <si>
    <t>JOURNAL OF YOUTH AND ADOLESCENCE</t>
  </si>
  <si>
    <t>0047-4045</t>
  </si>
  <si>
    <t>1469-8013</t>
  </si>
  <si>
    <t>LANGUAGE IN SOCIETY</t>
  </si>
  <si>
    <t>0047-4800</t>
  </si>
  <si>
    <t>LITTERATURE</t>
  </si>
  <si>
    <t>0047-6374</t>
  </si>
  <si>
    <t>MECHANISMS OF AGEING AND DEVELOPMENT</t>
  </si>
  <si>
    <t>0048-0134</t>
  </si>
  <si>
    <t>1179-5395</t>
  </si>
  <si>
    <t>NEW ZEALAND JOURNAL OF FORESTRY SCIENCE</t>
  </si>
  <si>
    <t>0048-0169</t>
  </si>
  <si>
    <t>1176-0710</t>
  </si>
  <si>
    <t>NEW ZEALAND VETERINARY JOURNAL</t>
  </si>
  <si>
    <t>0048-1009</t>
  </si>
  <si>
    <t>NOVUM TESTAMENTUM</t>
  </si>
  <si>
    <t>0048-3028</t>
  </si>
  <si>
    <t>PARNASSUS-POETRY IN REVIEW</t>
  </si>
  <si>
    <t>0048-3486</t>
  </si>
  <si>
    <t>1758-6933</t>
  </si>
  <si>
    <t>PERSONNEL REVIEW</t>
  </si>
  <si>
    <t>0048-3575</t>
  </si>
  <si>
    <t>1095-9939</t>
  </si>
  <si>
    <t>PESTICIDE BIOCHEMISTRY AND PHYSIOLOGY</t>
  </si>
  <si>
    <t>0048-3893</t>
  </si>
  <si>
    <t>1574-9274</t>
  </si>
  <si>
    <t>PHILOSOPHIA</t>
  </si>
  <si>
    <t>0048-3915</t>
  </si>
  <si>
    <t>1088-4963</t>
  </si>
  <si>
    <t>PHILOSOPHY &amp; PUBLIC AFFAIRS</t>
  </si>
  <si>
    <t>0048-3931</t>
  </si>
  <si>
    <t>1552-7441</t>
  </si>
  <si>
    <t>PHILOSOPHY OF THE SOCIAL SCIENCES</t>
  </si>
  <si>
    <t>0048-4474</t>
  </si>
  <si>
    <t>PLOUGHSHARES</t>
  </si>
  <si>
    <t>0048-4911</t>
  </si>
  <si>
    <t>POSITIF</t>
  </si>
  <si>
    <t>0048-5705</t>
  </si>
  <si>
    <t>Psihologija</t>
  </si>
  <si>
    <t>0048-5713</t>
  </si>
  <si>
    <t>1938-2456</t>
  </si>
  <si>
    <t>PSYCHIATRIC ANNALS</t>
  </si>
  <si>
    <t>0048-5772</t>
  </si>
  <si>
    <t>1469-8986</t>
  </si>
  <si>
    <t>PSYCHOPHYSIOLOGY</t>
  </si>
  <si>
    <t>0048-5829</t>
  </si>
  <si>
    <t>1573-7101</t>
  </si>
  <si>
    <t>PUBLIC CHOICE</t>
  </si>
  <si>
    <t>0048-5950</t>
  </si>
  <si>
    <t>1747-7107</t>
  </si>
  <si>
    <t>PUBLIUS-THE JOURNAL OF FEDERALISM</t>
  </si>
  <si>
    <t>0048-6493</t>
  </si>
  <si>
    <t>QUINZAINE LITTERAIRE</t>
  </si>
  <si>
    <t>0048-6604</t>
  </si>
  <si>
    <t>1944-799X</t>
  </si>
  <si>
    <t>RADIO SCIENCE</t>
  </si>
  <si>
    <t>0048-671X</t>
  </si>
  <si>
    <t>RAMUS-CRITICAL STUDIES IN GREEK AND ROMAN LITERATURE</t>
  </si>
  <si>
    <t>0048-721X</t>
  </si>
  <si>
    <t>1096-1151</t>
  </si>
  <si>
    <t>RELIGION</t>
  </si>
  <si>
    <t>1873-7625</t>
  </si>
  <si>
    <t>0048-7384</t>
  </si>
  <si>
    <t>RESOURCES FOR AMERICAN LITERARY STUDY</t>
  </si>
  <si>
    <t>0048-7511</t>
  </si>
  <si>
    <t>1080-6628</t>
  </si>
  <si>
    <t>REVIEWS IN AMERICAN HISTORY</t>
  </si>
  <si>
    <t>0048-7694</t>
  </si>
  <si>
    <t>1989-0613</t>
  </si>
  <si>
    <t>Revista de Estudios Politicos</t>
  </si>
  <si>
    <t>0048-8003</t>
  </si>
  <si>
    <t>REVUE D HISTOIRE MODERNE ET CONTEMPORAINE</t>
  </si>
  <si>
    <t>0048-8143</t>
  </si>
  <si>
    <t>2033-0138</t>
  </si>
  <si>
    <t>REVUE INTERNATIONALE DE PHILOSOPHIE</t>
  </si>
  <si>
    <t>0048-8593</t>
  </si>
  <si>
    <t>ROMANTISME</t>
  </si>
  <si>
    <t>0048-9697</t>
  </si>
  <si>
    <t>1879-1026</t>
  </si>
  <si>
    <t>SCIENCE OF THE TOTAL ENVIRONMENT</t>
  </si>
  <si>
    <t>0049-0172</t>
  </si>
  <si>
    <t>1532-866X</t>
  </si>
  <si>
    <t>SEMINARS IN ARTHRITIS AND RHEUMATISM</t>
  </si>
  <si>
    <t>0049-089X</t>
  </si>
  <si>
    <t>1096-0317</t>
  </si>
  <si>
    <t>SOCIAL SCIENCE RESEARCH</t>
  </si>
  <si>
    <t>0049-1225</t>
  </si>
  <si>
    <t>1336-8613</t>
  </si>
  <si>
    <t>SOCIOLOGIA</t>
  </si>
  <si>
    <t>1552-8294</t>
  </si>
  <si>
    <t>SOCIOLOGICAL METHODS &amp; RESEARCH</t>
  </si>
  <si>
    <t>0049-2361</t>
  </si>
  <si>
    <t>STUDI E PROBLEMI DI CRITICA TESTUALE</t>
  </si>
  <si>
    <t>0049-2426</t>
  </si>
  <si>
    <t>1527-2095</t>
  </si>
  <si>
    <t>SUB-STANCE</t>
  </si>
  <si>
    <t>0049-3155</t>
  </si>
  <si>
    <t>TECHNICAL COMMUNICATION</t>
  </si>
  <si>
    <t>0049-3449</t>
  </si>
  <si>
    <t>Teologia y Vida</t>
  </si>
  <si>
    <t>0049-3848</t>
  </si>
  <si>
    <t>THROMBOSIS RESEARCH</t>
  </si>
  <si>
    <t>0049-3864</t>
  </si>
  <si>
    <t>TIERAERZTLICHE UMSCHAU</t>
  </si>
  <si>
    <t>0049-4488</t>
  </si>
  <si>
    <t>1572-9435</t>
  </si>
  <si>
    <t>TRANSPORTATION</t>
  </si>
  <si>
    <t>0049-4747</t>
  </si>
  <si>
    <t>1573-7438</t>
  </si>
  <si>
    <t>TROPICAL ANIMAL HEALTH AND PRODUCTION</t>
  </si>
  <si>
    <t>0049-4755</t>
  </si>
  <si>
    <t>1758-1133</t>
  </si>
  <si>
    <t>TROPICAL DOCTOR</t>
  </si>
  <si>
    <t>0049-5123</t>
  </si>
  <si>
    <t>Umeni-Art</t>
  </si>
  <si>
    <t>0049-6979</t>
  </si>
  <si>
    <t>1573-2932</t>
  </si>
  <si>
    <t>WATER AIR AND SOIL POLLUTION</t>
  </si>
  <si>
    <t>0049-7878</t>
  </si>
  <si>
    <t>1547-7045</t>
  </si>
  <si>
    <t>WOMENS STUDIES-AN INTERDISCIPLINARY JOURNAL</t>
  </si>
  <si>
    <t>0049-8246</t>
  </si>
  <si>
    <t>1097-4539</t>
  </si>
  <si>
    <t>X-RAY SPECTROMETRY</t>
  </si>
  <si>
    <t>0049-8254</t>
  </si>
  <si>
    <t>1366-5928</t>
  </si>
  <si>
    <t>XENOBIOTICA</t>
  </si>
  <si>
    <t>0049-8637</t>
  </si>
  <si>
    <t>2190-6262</t>
  </si>
  <si>
    <t>ZEITSCHRIFT FUR ENTWICKLUNGSPSYCHOLOGIE UND PADAGOGISCHE PSYCHOLOGIE</t>
  </si>
  <si>
    <t>0049-8653</t>
  </si>
  <si>
    <t>LILI-ZEITSCHRIFT FUR LITERATURWISSENSCHAFT UND LINGUISTIK</t>
  </si>
  <si>
    <t>0049-8661</t>
  </si>
  <si>
    <t>1865-9063</t>
  </si>
  <si>
    <t>ZEITSCHRIFT FUR ROMANISCHE PHILOLOGIE</t>
  </si>
  <si>
    <t>0065-0536</t>
  </si>
  <si>
    <t>COMPTES RENDUS DES SEANCES DE L ACADEMIE DES INSCRIPTIONS &amp; BELLES-LETTRES</t>
  </si>
  <si>
    <t>0065-101X</t>
  </si>
  <si>
    <t>1600-0390</t>
  </si>
  <si>
    <t>ACTA ARCHAEOLOGICA</t>
  </si>
  <si>
    <t>0065-1036</t>
  </si>
  <si>
    <t>1730-6264</t>
  </si>
  <si>
    <t>ACTA ARITHMETICA</t>
  </si>
  <si>
    <t>0065-1141</t>
  </si>
  <si>
    <t>2227-538X</t>
  </si>
  <si>
    <t>Acta Classica</t>
  </si>
  <si>
    <t>0065-1281</t>
  </si>
  <si>
    <t>1618-0372</t>
  </si>
  <si>
    <t>ACTA HISTOCHEMICA</t>
  </si>
  <si>
    <t>0065-1400</t>
  </si>
  <si>
    <t>1689-0035</t>
  </si>
  <si>
    <t>ACTA NEUROBIOLOGIAE EXPERIMENTALIS</t>
  </si>
  <si>
    <t>0065-1583</t>
  </si>
  <si>
    <t>1689-0027</t>
  </si>
  <si>
    <t>ACTA PROTOZOOLOGICA</t>
  </si>
  <si>
    <t>0065-2008</t>
  </si>
  <si>
    <t>Adolescent Psychiatry-Series</t>
  </si>
  <si>
    <t>0065-2164</t>
  </si>
  <si>
    <t>Advances in Applied Microbiology</t>
  </si>
  <si>
    <t>0065-227X</t>
  </si>
  <si>
    <t>ADVANCES IN BIOPHYSICS</t>
  </si>
  <si>
    <t>0065-2296</t>
  </si>
  <si>
    <t>Advances in Botanical Research</t>
  </si>
  <si>
    <t>0065-230X</t>
  </si>
  <si>
    <t>Advances in Cancer Research</t>
  </si>
  <si>
    <t>0065-2318</t>
  </si>
  <si>
    <t>Advances in Carbohydrate Chemistry and Biochemistry</t>
  </si>
  <si>
    <t>0065-2385</t>
  </si>
  <si>
    <t>Advances in Chemical Physics</t>
  </si>
  <si>
    <t>0065-2407</t>
  </si>
  <si>
    <t>Advances in Child Development and Behavior</t>
  </si>
  <si>
    <t>0065-2415</t>
  </si>
  <si>
    <t>Advances in Chromatography</t>
  </si>
  <si>
    <t>0065-2423</t>
  </si>
  <si>
    <t>Advances in Clinical Chemistry</t>
  </si>
  <si>
    <t>0065-2458</t>
  </si>
  <si>
    <t>Advances in Computers</t>
  </si>
  <si>
    <t>0065-2504</t>
  </si>
  <si>
    <t>Advances in Ecological Research</t>
  </si>
  <si>
    <t>0065-2598</t>
  </si>
  <si>
    <t>Advances in Experimental Medicine and Biology</t>
  </si>
  <si>
    <t>0065-2660</t>
  </si>
  <si>
    <t>Advances in Genetics</t>
  </si>
  <si>
    <t>0065-2725</t>
  </si>
  <si>
    <t>Advances in Heterocyclic Chemistry</t>
  </si>
  <si>
    <t>0065-275X</t>
  </si>
  <si>
    <t>ADVANCES IN HUMAN GENETICS</t>
  </si>
  <si>
    <t>0065-2776</t>
  </si>
  <si>
    <t>Advances in Immunology</t>
  </si>
  <si>
    <t>0065-2792</t>
  </si>
  <si>
    <t>ADVANCES IN INORGANIC CHEMISTRY                   &lt;D&gt;</t>
  </si>
  <si>
    <t>0065-2881</t>
  </si>
  <si>
    <t>Advances in Marine Biology</t>
  </si>
  <si>
    <t>0065-2911</t>
  </si>
  <si>
    <t>Advances in Microbial Physiology</t>
  </si>
  <si>
    <t>0065-3160</t>
  </si>
  <si>
    <t>Advances in Physical Organic Chemistry</t>
  </si>
  <si>
    <t>0065-3195</t>
  </si>
  <si>
    <t>Advances in Polymer Science</t>
  </si>
  <si>
    <t>0065-3268</t>
  </si>
  <si>
    <t>Advances in Psychosomatic Medicine</t>
  </si>
  <si>
    <t>0065-3276</t>
  </si>
  <si>
    <t>Advances in Quantum Chemistry</t>
  </si>
  <si>
    <t>0065-3454</t>
  </si>
  <si>
    <t>Advances in the Study of Behavior</t>
  </si>
  <si>
    <t>0065-3527</t>
  </si>
  <si>
    <t>Advances in Virus Research</t>
  </si>
  <si>
    <t>0065-4124</t>
  </si>
  <si>
    <t>Africana Linguistica</t>
  </si>
  <si>
    <t>0065-7727</t>
  </si>
  <si>
    <t>ABSTRACTS OF PAPERS OF THE AMERICAN CHEMICAL SOCIETY</t>
  </si>
  <si>
    <t>0065-7743</t>
  </si>
  <si>
    <t>Annual Reports in Medicinal Chemistry</t>
  </si>
  <si>
    <t>0065-860X</t>
  </si>
  <si>
    <t>1085-7931</t>
  </si>
  <si>
    <t>AMERICAN IMAGO</t>
  </si>
  <si>
    <t>0065-9266</t>
  </si>
  <si>
    <t>1947-6221</t>
  </si>
  <si>
    <t>MEMOIRS OF THE AMERICAN MATHEMATICAL SOCIETY</t>
  </si>
  <si>
    <t>0065-9746</t>
  </si>
  <si>
    <t>2325-9264</t>
  </si>
  <si>
    <t>TRANSACTIONS OF THE AMERICAN PHILOSOPHICAL SOCIETY</t>
  </si>
  <si>
    <t>0066-1546</t>
  </si>
  <si>
    <t>2048-0849</t>
  </si>
  <si>
    <t>Anatolian Studies</t>
  </si>
  <si>
    <t>0066-2216</t>
  </si>
  <si>
    <t>1730-6272</t>
  </si>
  <si>
    <t>Annales Polonici Mathematici</t>
  </si>
  <si>
    <t>0066-4103</t>
  </si>
  <si>
    <t>Annual Reports on NMR Spectroscopy</t>
  </si>
  <si>
    <t>Annual Review of Phytopathology</t>
  </si>
  <si>
    <t>0066-4677</t>
  </si>
  <si>
    <t>1469-2902</t>
  </si>
  <si>
    <t>Anthropological Forum</t>
  </si>
  <si>
    <t>0066-4804</t>
  </si>
  <si>
    <t>1098-6596</t>
  </si>
  <si>
    <t>ANTIMICROBIAL AGENTS AND CHEMOTHERAPY</t>
  </si>
  <si>
    <t>0066-4812</t>
  </si>
  <si>
    <t>1467-8330</t>
  </si>
  <si>
    <t>ANTIPODE</t>
  </si>
  <si>
    <t>0066-5061</t>
  </si>
  <si>
    <t>1988-4230</t>
  </si>
  <si>
    <t>Anuario de Estudios Medievales</t>
  </si>
  <si>
    <t>0066-5215</t>
  </si>
  <si>
    <t>Anuario Filosofico</t>
  </si>
  <si>
    <t>0066-622X</t>
  </si>
  <si>
    <t>2059-5670</t>
  </si>
  <si>
    <t>ARCHITECTURAL HISTORY</t>
  </si>
  <si>
    <t>0066-6505</t>
  </si>
  <si>
    <t>ARCHIV FUR SOZIALGESCHICHTE</t>
  </si>
  <si>
    <t>0066-6742</t>
  </si>
  <si>
    <t>1988-3110</t>
  </si>
  <si>
    <t>Archivo Espanol de Arqueologia</t>
  </si>
  <si>
    <t>0066-6939</t>
  </si>
  <si>
    <t>1933-8139</t>
  </si>
  <si>
    <t>ARCTIC ANTHROPOLOGY</t>
  </si>
  <si>
    <t>0066-782X</t>
  </si>
  <si>
    <t>Arquivos Brasileiros de Cardiologia</t>
  </si>
  <si>
    <t>1538-4365</t>
  </si>
  <si>
    <t>0067-1924</t>
  </si>
  <si>
    <t>1444-9862</t>
  </si>
  <si>
    <t>AUSTRALIAN JOURNAL OF BOTANY</t>
  </si>
  <si>
    <t>0067-1975</t>
  </si>
  <si>
    <t>RECORDS OF THE AUSTRALIAN MUSEUM</t>
  </si>
  <si>
    <t>0067-2378</t>
  </si>
  <si>
    <t>1558-5255</t>
  </si>
  <si>
    <t>Austrian History Yearbook</t>
  </si>
  <si>
    <t>0067-270X</t>
  </si>
  <si>
    <t>1945-5534</t>
  </si>
  <si>
    <t>Azania-Archaeological Research in Africa</t>
  </si>
  <si>
    <t>0067-3064</t>
  </si>
  <si>
    <t>1648-858X</t>
  </si>
  <si>
    <t>Baltica</t>
  </si>
  <si>
    <t>0068-113X</t>
  </si>
  <si>
    <t>1753-5352</t>
  </si>
  <si>
    <t>Britannia</t>
  </si>
  <si>
    <t>0068-1288</t>
  </si>
  <si>
    <t>1747-6704</t>
  </si>
  <si>
    <t>Journal of the British Archaeological Association</t>
  </si>
  <si>
    <t>0068-2454</t>
  </si>
  <si>
    <t>2045-2403</t>
  </si>
  <si>
    <t>Annual of the British School at Athens</t>
  </si>
  <si>
    <t>0068-2462</t>
  </si>
  <si>
    <t>2045-239X</t>
  </si>
  <si>
    <t>Papers of the British School at Rome</t>
  </si>
  <si>
    <t>0069-3138</t>
  </si>
  <si>
    <t>CHEMISTRY AND PHYSICS OF CARBON</t>
  </si>
  <si>
    <t>0069-6412</t>
  </si>
  <si>
    <t>1557-0290</t>
  </si>
  <si>
    <t>COMITATUS-A JOURNAL OF MEDIEVAL AND RENAISSANCE STUDIES</t>
  </si>
  <si>
    <t>0069-9667</t>
  </si>
  <si>
    <t>0973-0648</t>
  </si>
  <si>
    <t>CONTRIBUTIONS TO INDIAN SOCIOLOGY</t>
  </si>
  <si>
    <t>0070-1998</t>
  </si>
  <si>
    <t>2044-8422</t>
  </si>
  <si>
    <t>Current Legal Problems</t>
  </si>
  <si>
    <t>0070-2153</t>
  </si>
  <si>
    <t>Current Topics in Developmental Biology</t>
  </si>
  <si>
    <t>0070-217X</t>
  </si>
  <si>
    <t>Current Topics in Microbiology and Immunology</t>
  </si>
  <si>
    <t>1533-7790</t>
  </si>
  <si>
    <t>0071-1357</t>
  </si>
  <si>
    <t>ESSAYS &amp; STUDIES</t>
  </si>
  <si>
    <t>0071-1365</t>
  </si>
  <si>
    <t>Essays in Biochemistry</t>
  </si>
  <si>
    <t>0071-1713</t>
  </si>
  <si>
    <t>0717-6171</t>
  </si>
  <si>
    <t>ESTUDIOS FILOLOGICOS</t>
  </si>
  <si>
    <t>0071-3260</t>
  </si>
  <si>
    <t>1934-2845</t>
  </si>
  <si>
    <t>0072-1050</t>
  </si>
  <si>
    <t>1099-1034</t>
  </si>
  <si>
    <t>GEOLOGICAL JOURNAL</t>
  </si>
  <si>
    <t>0073-0548</t>
  </si>
  <si>
    <t>1944-6454</t>
  </si>
  <si>
    <t>HARVARD JOURNAL OF ASIATIC STUDIES</t>
  </si>
  <si>
    <t>0073-0688</t>
  </si>
  <si>
    <t>Harvard Studies in Classical Philology</t>
  </si>
  <si>
    <t>0073-0874</t>
  </si>
  <si>
    <t>HARVEY LECTURES</t>
  </si>
  <si>
    <t>0073-1587</t>
  </si>
  <si>
    <t>HEGEL-STUDIEN</t>
  </si>
  <si>
    <t>0073-2753</t>
  </si>
  <si>
    <t>1753-8564</t>
  </si>
  <si>
    <t>HISTORY OF SCIENCE</t>
  </si>
  <si>
    <t>0073-4705</t>
  </si>
  <si>
    <t>IHERINGIA SERIE BOTANICA</t>
  </si>
  <si>
    <t>0073-4721</t>
  </si>
  <si>
    <t>1678-4766</t>
  </si>
  <si>
    <t>IHERINGIA SERIE ZOOLOGIA</t>
  </si>
  <si>
    <t>1618-1913</t>
  </si>
  <si>
    <t>0074-0276</t>
  </si>
  <si>
    <t>1678-8060</t>
  </si>
  <si>
    <t>MEMORIAS DO INSTITUTO OSWALDO CRUZ</t>
  </si>
  <si>
    <t>0074-7742</t>
  </si>
  <si>
    <t>International Review of Neurobiology</t>
  </si>
  <si>
    <t>0075-1634</t>
  </si>
  <si>
    <t>1748-6181</t>
  </si>
  <si>
    <t>Italian Studies</t>
  </si>
  <si>
    <t>0075-2207</t>
  </si>
  <si>
    <t>JAHRBUCH DER BERLINER MUSEEN</t>
  </si>
  <si>
    <t>1435-5345</t>
  </si>
  <si>
    <t>0075-4242</t>
  </si>
  <si>
    <t>1552-5457</t>
  </si>
  <si>
    <t>JOURNAL OF ENGLISH LINGUISTICS</t>
  </si>
  <si>
    <t>0075-4250</t>
  </si>
  <si>
    <t>JOURNAL OF GLASS STUDIES</t>
  </si>
  <si>
    <t>0075-4269</t>
  </si>
  <si>
    <t>2041-4099</t>
  </si>
  <si>
    <t>JOURNAL OF HELLENIC STUDIES</t>
  </si>
  <si>
    <t>0075-4277</t>
  </si>
  <si>
    <t>Journal of Juristic Papyrology</t>
  </si>
  <si>
    <t>0075-4358</t>
  </si>
  <si>
    <t>1753-528X</t>
  </si>
  <si>
    <t>JOURNAL OF ROMAN STUDIES</t>
  </si>
  <si>
    <t>0075-4390</t>
  </si>
  <si>
    <t>JOURNAL OF THE WARBURG AND COURTAULD INSTITUTES</t>
  </si>
  <si>
    <t>0075-5974</t>
  </si>
  <si>
    <t>1874-933X</t>
  </si>
  <si>
    <t>KEW BULLETIN</t>
  </si>
  <si>
    <t>0075-6458</t>
  </si>
  <si>
    <t>2071-0771</t>
  </si>
  <si>
    <t>KOEDOE</t>
  </si>
  <si>
    <t>0075-8434</t>
  </si>
  <si>
    <t>Lecture Notes in Mathematics</t>
  </si>
  <si>
    <t>0075-8914</t>
  </si>
  <si>
    <t>1756-3801</t>
  </si>
  <si>
    <t>Levant</t>
  </si>
  <si>
    <t>0075-9511</t>
  </si>
  <si>
    <t>1873-5851</t>
  </si>
  <si>
    <t>LIMNOLOGICA</t>
  </si>
  <si>
    <t>0075-966X</t>
  </si>
  <si>
    <t>2101-0234</t>
  </si>
  <si>
    <t>LINGUISTIQUE</t>
  </si>
  <si>
    <t>0076-0730</t>
  </si>
  <si>
    <t>2041-5370</t>
  </si>
  <si>
    <t>BULLETIN OF THE INSTITUTE OF CLASSICAL STUDIES</t>
  </si>
  <si>
    <t>0076-230X</t>
  </si>
  <si>
    <t>Melanges de la Casa de Velazquez</t>
  </si>
  <si>
    <t>0076-2997</t>
  </si>
  <si>
    <t>2168-9075</t>
  </si>
  <si>
    <t>MALACOLOGIA</t>
  </si>
  <si>
    <t>0076-6097</t>
  </si>
  <si>
    <t>1745-817X</t>
  </si>
  <si>
    <t>Medieval Archaeology</t>
  </si>
  <si>
    <t>0076-6879</t>
  </si>
  <si>
    <t>Methods in Enzymology</t>
  </si>
  <si>
    <t>0076-8820</t>
  </si>
  <si>
    <t>Milton Studies</t>
  </si>
  <si>
    <t>0076-9266</t>
  </si>
  <si>
    <t>Minnesota Symposia on Child Psychology</t>
  </si>
  <si>
    <t>0077-7749</t>
  </si>
  <si>
    <t>NEUES JAHRBUCH FUR GEOLOGIE UND PALAONTOLOGIE-ABHANDLUNGEN</t>
  </si>
  <si>
    <t>0077-7757</t>
  </si>
  <si>
    <t>NEUES JAHRBUCH FUR MINERALOGIE-ABHANDLUNGEN</t>
  </si>
  <si>
    <t>0077-8923</t>
  </si>
  <si>
    <t>Annals of the New York Academy of Sciences</t>
  </si>
  <si>
    <t>0077-8958</t>
  </si>
  <si>
    <t>2169-3072</t>
  </si>
  <si>
    <t>METROPOLITAN MUSEUM JOURNAL</t>
  </si>
  <si>
    <t>0077-9962</t>
  </si>
  <si>
    <t>1179-3430</t>
  </si>
  <si>
    <t>NEW ZEALAND ENTOMOLOGIST</t>
  </si>
  <si>
    <t>0078-0421</t>
  </si>
  <si>
    <t>NEWSLETTERS ON STRATIGRAPHY</t>
  </si>
  <si>
    <t>0078-172X</t>
  </si>
  <si>
    <t>1745-8706</t>
  </si>
  <si>
    <t>NORTHERN HISTORY</t>
  </si>
  <si>
    <t>0078-3234</t>
  </si>
  <si>
    <t>2300-7370</t>
  </si>
  <si>
    <t>OCEANOLOGIA</t>
  </si>
  <si>
    <t>0078-5466</t>
  </si>
  <si>
    <t>1899-7015</t>
  </si>
  <si>
    <t>OPTICA APPLICATA</t>
  </si>
  <si>
    <t>0078-7191</t>
  </si>
  <si>
    <t>1745-9214</t>
  </si>
  <si>
    <t>OXFORD GERMAN STUDIES</t>
  </si>
  <si>
    <t>0079-0184</t>
  </si>
  <si>
    <t>PATHOLOGY ANNUAL</t>
  </si>
  <si>
    <t>0079-032X</t>
  </si>
  <si>
    <t>2162-4135</t>
  </si>
  <si>
    <t>Bulletin of the Peabody Museum of Natural History</t>
  </si>
  <si>
    <t>0079-1636</t>
  </si>
  <si>
    <t>1467-968X</t>
  </si>
  <si>
    <t>TRANSACTIONS OF THE PHILOLOGICAL SOCIETY</t>
  </si>
  <si>
    <t>0079-2047</t>
  </si>
  <si>
    <t>PHYTON-ANNALES REI BOTANICAE</t>
  </si>
  <si>
    <t>0079-4236</t>
  </si>
  <si>
    <t>1745-8137</t>
  </si>
  <si>
    <t>Post-Medieval Archaeology</t>
  </si>
  <si>
    <t>0079-4252</t>
  </si>
  <si>
    <t>Postepy Mikrobiologii</t>
  </si>
  <si>
    <t>0079-4848</t>
  </si>
  <si>
    <t>1613-0804</t>
  </si>
  <si>
    <t>Praehistorische Zeitschrift</t>
  </si>
  <si>
    <t>0079-6107</t>
  </si>
  <si>
    <t>PROGRESS IN BIOPHYSICS &amp; MOLECULAR BIOLOGY</t>
  </si>
  <si>
    <t>0079-6123</t>
  </si>
  <si>
    <t>Progress in Brain Research</t>
  </si>
  <si>
    <t>0079-6263</t>
  </si>
  <si>
    <t>Progress in Tumor Research</t>
  </si>
  <si>
    <t>0079-6336</t>
  </si>
  <si>
    <t>PROGRESS IN HISTOCHEMISTRY AND CYTOCHEMISTRY</t>
  </si>
  <si>
    <t>0079-6379</t>
  </si>
  <si>
    <t>PROGRESS IN INORGANIC CHEMISTRY</t>
  </si>
  <si>
    <t>PROGRESS IN NUCLEAR MAGNETIC RESONANCE SPECTROSCOPY</t>
  </si>
  <si>
    <t>PROGRESS IN OCEANOGRAPHY</t>
  </si>
  <si>
    <t>0079-6638</t>
  </si>
  <si>
    <t>Progress in Optics</t>
  </si>
  <si>
    <t>0079-6816</t>
  </si>
  <si>
    <t>PROGRESS IN SURFACE SCIENCE</t>
  </si>
  <si>
    <t>0079-726X</t>
  </si>
  <si>
    <t>2102-5320</t>
  </si>
  <si>
    <t>PSYCHIATRIE DE L ENFANT</t>
  </si>
  <si>
    <t>0079-7308</t>
  </si>
  <si>
    <t>Psychoanalytic Study of the Child</t>
  </si>
  <si>
    <t>0079-7421</t>
  </si>
  <si>
    <t>Psychology of Learning and Motivation</t>
  </si>
  <si>
    <t>0080-2654</t>
  </si>
  <si>
    <t>1783-8401</t>
  </si>
  <si>
    <t>REVUE THEOLOGIQUE DE LOUVAIN</t>
  </si>
  <si>
    <t>0080-3073</t>
  </si>
  <si>
    <t>2037-6138</t>
  </si>
  <si>
    <t>RINASCIMENTO</t>
  </si>
  <si>
    <t>0080-5319</t>
  </si>
  <si>
    <t>SAECULUM</t>
  </si>
  <si>
    <t>0080-6234</t>
  </si>
  <si>
    <t>Revista da Escola de Enfermagem da USP</t>
  </si>
  <si>
    <t>0080-6757</t>
  </si>
  <si>
    <t>1467-9477</t>
  </si>
  <si>
    <t>SCANDINAVIAN POLITICAL STUDIES</t>
  </si>
  <si>
    <t>0080-8784</t>
  </si>
  <si>
    <t>Semiconductors and Semimetals</t>
  </si>
  <si>
    <t>0080-9152</t>
  </si>
  <si>
    <t>Shakespeare Survey</t>
  </si>
  <si>
    <t>0081-1750</t>
  </si>
  <si>
    <t>Sociological Methodology</t>
  </si>
  <si>
    <t>0081-1947</t>
  </si>
  <si>
    <t>Solid State Physics</t>
  </si>
  <si>
    <t>0081-2463</t>
  </si>
  <si>
    <t>2078-208X</t>
  </si>
  <si>
    <t>SOUTH AFRICAN JOURNAL OF PSYCHOLOGY</t>
  </si>
  <si>
    <t>0081-5438</t>
  </si>
  <si>
    <t>1531-8605</t>
  </si>
  <si>
    <t>Proceedings of the Steklov Institute of Mathematics</t>
  </si>
  <si>
    <t>0081-5993</t>
  </si>
  <si>
    <t>Structure and Bonding</t>
  </si>
  <si>
    <t>0081-6248</t>
  </si>
  <si>
    <t>2035-7966</t>
  </si>
  <si>
    <t>STUDI SECENTESCHI</t>
  </si>
  <si>
    <t>0081-6906</t>
  </si>
  <si>
    <t>1588-2896</t>
  </si>
  <si>
    <t>STUDIA SCIENTIARUM MATHEMATICARUM HUNGARICA</t>
  </si>
  <si>
    <t>0081-9557</t>
  </si>
  <si>
    <t>Supreme Court Review</t>
  </si>
  <si>
    <t>0082-0598</t>
  </si>
  <si>
    <t>SYDOWIA</t>
  </si>
  <si>
    <t>0082-5433</t>
  </si>
  <si>
    <t>TOUNG PAO</t>
  </si>
  <si>
    <t>0082-5638</t>
  </si>
  <si>
    <t>Trabajos de Prehistoria</t>
  </si>
  <si>
    <t>0082-7118</t>
  </si>
  <si>
    <t>Tyndale Bulletin</t>
  </si>
  <si>
    <t>0083-5897</t>
  </si>
  <si>
    <t>VIATOR-MEDIEVAL AND RENAISSANCE STUDIES</t>
  </si>
  <si>
    <t>0083-6729</t>
  </si>
  <si>
    <t>Vitamins and Hormones</t>
  </si>
  <si>
    <t>1938-5455</t>
  </si>
  <si>
    <t>WILDLIFE MONOGRAPHS</t>
  </si>
  <si>
    <t>0084-0416</t>
  </si>
  <si>
    <t>1545-6927</t>
  </si>
  <si>
    <t>WINTERTHUR PORTFOLIO-A JOURNAL OF AMERICAN MATERIAL CULTURE</t>
  </si>
  <si>
    <t>0084-2230</t>
  </si>
  <si>
    <t>World Review of Nutrition and Dietetics</t>
  </si>
  <si>
    <t>0084-5299</t>
  </si>
  <si>
    <t>1613-1150</t>
  </si>
  <si>
    <t>Zeitschrift fur Assyriologie und Vorderasiatische Archaologie</t>
  </si>
  <si>
    <t>0084-5841</t>
  </si>
  <si>
    <t>AMA-Agricultural Mechanization in Asia Africa and Latin America</t>
  </si>
  <si>
    <t>0084-6570</t>
  </si>
  <si>
    <t>Annual Review of Anthropology</t>
  </si>
  <si>
    <t>0084-6724</t>
  </si>
  <si>
    <t>1573-6121</t>
  </si>
  <si>
    <t>Archive for the Psychology of Religion-Archiv fur Religionspsychologie</t>
  </si>
  <si>
    <t>0085-2376</t>
  </si>
  <si>
    <t>1570-064X</t>
  </si>
  <si>
    <t>JOURNAL OF ARABIC LITERATURE</t>
  </si>
  <si>
    <t>1523-1755</t>
  </si>
  <si>
    <t>KIDNEY INTERNATIONAL</t>
  </si>
  <si>
    <t>0085-4530</t>
  </si>
  <si>
    <t>1433-0431</t>
  </si>
  <si>
    <t>ORTHOPADE</t>
  </si>
  <si>
    <t>0085-5553</t>
  </si>
  <si>
    <t>1569-1640</t>
  </si>
  <si>
    <t>RESEARCH IN PHENOMENOLOGY</t>
  </si>
  <si>
    <t>0085-5626</t>
  </si>
  <si>
    <t>1806-9665</t>
  </si>
  <si>
    <t>REVISTA BRASILEIRA DE ENTOMOLOGIA</t>
  </si>
  <si>
    <t>0085-6401</t>
  </si>
  <si>
    <t>1479-0270</t>
  </si>
  <si>
    <t>SOUTH ASIA-JOURNAL OF SOUTH ASIAN STUDIES</t>
  </si>
  <si>
    <t>1541-0048</t>
  </si>
  <si>
    <t>0090-0656</t>
  </si>
  <si>
    <t>1937-4518</t>
  </si>
  <si>
    <t>FISHERY BULLETIN</t>
  </si>
  <si>
    <t>0090-2616</t>
  </si>
  <si>
    <t>1873-3530</t>
  </si>
  <si>
    <t>ORGANIZATIONAL DYNAMICS</t>
  </si>
  <si>
    <t>0090-2977</t>
  </si>
  <si>
    <t>1573-9007</t>
  </si>
  <si>
    <t>NEUROPHYSIOLOGY</t>
  </si>
  <si>
    <t>0090-3493</t>
  </si>
  <si>
    <t>1530-0293</t>
  </si>
  <si>
    <t>CRITICAL CARE MEDICINE</t>
  </si>
  <si>
    <t>0090-3558</t>
  </si>
  <si>
    <t>1943-3700</t>
  </si>
  <si>
    <t>JOURNAL OF WILDLIFE DISEASES</t>
  </si>
  <si>
    <t>0090-3752</t>
  </si>
  <si>
    <t>1095-9904</t>
  </si>
  <si>
    <t>NUCLEAR DATA SHEETS</t>
  </si>
  <si>
    <t>0090-3779</t>
  </si>
  <si>
    <t>APPALACHIAN JOURNAL</t>
  </si>
  <si>
    <t>0090-3973</t>
  </si>
  <si>
    <t>1945-7553</t>
  </si>
  <si>
    <t>JOURNAL OF TESTING AND EVALUATION</t>
  </si>
  <si>
    <t>0090-4260</t>
  </si>
  <si>
    <t>LITERATURE-FILM QUARTERLY</t>
  </si>
  <si>
    <t>0090-4295</t>
  </si>
  <si>
    <t>1527-9995</t>
  </si>
  <si>
    <t>UROLOGY</t>
  </si>
  <si>
    <t>0090-4341</t>
  </si>
  <si>
    <t>1432-0703</t>
  </si>
  <si>
    <t>ARCHIVES OF ENVIRONMENTAL CONTAMINATION AND TOXICOLOGY</t>
  </si>
  <si>
    <t>0090-4392</t>
  </si>
  <si>
    <t>1520-6629</t>
  </si>
  <si>
    <t>JOURNAL OF COMMUNITY PSYCHOLOGY</t>
  </si>
  <si>
    <t>0090-4481</t>
  </si>
  <si>
    <t>1938-2359</t>
  </si>
  <si>
    <t>PEDIATRIC ANNALS</t>
  </si>
  <si>
    <t>0090-4848</t>
  </si>
  <si>
    <t>1099-050X</t>
  </si>
  <si>
    <t>HUMAN RESOURCE MANAGEMENT</t>
  </si>
  <si>
    <t>0090-502X</t>
  </si>
  <si>
    <t>1532-5946</t>
  </si>
  <si>
    <t>MEMORY &amp; COGNITION</t>
  </si>
  <si>
    <t>0090-5224</t>
  </si>
  <si>
    <t>POE STUDIES-DARK ROMANTICISM</t>
  </si>
  <si>
    <t>0090-5550</t>
  </si>
  <si>
    <t>1939-1544</t>
  </si>
  <si>
    <t>REHABILITATION PSYCHOLOGY</t>
  </si>
  <si>
    <t>0090-5674</t>
  </si>
  <si>
    <t>Paideuma</t>
  </si>
  <si>
    <t>0090-5917</t>
  </si>
  <si>
    <t>1552-7476</t>
  </si>
  <si>
    <t>POLITICAL THEORY</t>
  </si>
  <si>
    <t>0090-6514</t>
  </si>
  <si>
    <t>1940-459X</t>
  </si>
  <si>
    <t>Telos</t>
  </si>
  <si>
    <t>0090-6778</t>
  </si>
  <si>
    <t>1558-0857</t>
  </si>
  <si>
    <t>IEEE TRANSACTIONS ON COMMUNICATIONS</t>
  </si>
  <si>
    <t>0090-6905</t>
  </si>
  <si>
    <t>1573-6555</t>
  </si>
  <si>
    <t>JOURNAL OF PSYCHOLINGUISTIC RESEARCH</t>
  </si>
  <si>
    <t>0090-6964</t>
  </si>
  <si>
    <t>1573-9686</t>
  </si>
  <si>
    <t>ANNALS OF BIOMEDICAL ENGINEERING</t>
  </si>
  <si>
    <t>1095-6859</t>
  </si>
  <si>
    <t>GYNECOLOGIC ONCOLOGY</t>
  </si>
  <si>
    <t>0090-8320</t>
  </si>
  <si>
    <t>1521-0642</t>
  </si>
  <si>
    <t>OCEAN DEVELOPMENT AND INTERNATIONAL LAW</t>
  </si>
  <si>
    <t>0090-9556</t>
  </si>
  <si>
    <t>1521-009X</t>
  </si>
  <si>
    <t>DRUG METABOLISM AND DISPOSITION</t>
  </si>
  <si>
    <t>0090-9882</t>
  </si>
  <si>
    <t>1479-5752</t>
  </si>
  <si>
    <t>JOURNAL OF APPLIED COMMUNICATION RESEARCH</t>
  </si>
  <si>
    <t>0091-0260</t>
  </si>
  <si>
    <t>1945-7421</t>
  </si>
  <si>
    <t>PUBLIC PERSONNEL MANAGEMENT</t>
  </si>
  <si>
    <t>1573-2770</t>
  </si>
  <si>
    <t>AMERICAN JOURNAL OF COMMUNITY PSYCHOLOGY</t>
  </si>
  <si>
    <t>0091-0627</t>
  </si>
  <si>
    <t>1573-2835</t>
  </si>
  <si>
    <t>JOURNAL OF ABNORMAL CHILD PSYCHOLOGY</t>
  </si>
  <si>
    <t>0091-1062</t>
  </si>
  <si>
    <t>SAMPE JOURNAL</t>
  </si>
  <si>
    <t>0091-150X</t>
  </si>
  <si>
    <t>1573-9031</t>
  </si>
  <si>
    <t>PHARMACEUTICAL CHEMISTRY JOURNAL</t>
  </si>
  <si>
    <t>0091-1674</t>
  </si>
  <si>
    <t>1573-3343</t>
  </si>
  <si>
    <t>CLINICAL SOCIAL WORK JOURNAL</t>
  </si>
  <si>
    <t>0091-1798</t>
  </si>
  <si>
    <t>ANNALS OF PROBABILITY</t>
  </si>
  <si>
    <t>0091-2131</t>
  </si>
  <si>
    <t>1548-1352</t>
  </si>
  <si>
    <t>ETHOS</t>
  </si>
  <si>
    <t>0091-2174</t>
  </si>
  <si>
    <t>1541-3527</t>
  </si>
  <si>
    <t>INTERNATIONAL JOURNAL OF PSYCHIATRY IN MEDICINE</t>
  </si>
  <si>
    <t>0091-2700</t>
  </si>
  <si>
    <t>1552-4604</t>
  </si>
  <si>
    <t>JOURNAL OF CLINICAL PHARMACOLOGY</t>
  </si>
  <si>
    <t>0091-2751</t>
  </si>
  <si>
    <t>1097-0096</t>
  </si>
  <si>
    <t>JOURNAL OF CLINICAL ULTRASOUND</t>
  </si>
  <si>
    <t>1095-6808</t>
  </si>
  <si>
    <t>0091-3057</t>
  </si>
  <si>
    <t>PHARMACOLOGY BIOCHEMISTRY AND BEHAVIOR</t>
  </si>
  <si>
    <t>0091-3286</t>
  </si>
  <si>
    <t>1560-2303</t>
  </si>
  <si>
    <t>OPTICAL ENGINEERING</t>
  </si>
  <si>
    <t>1557-7805</t>
  </si>
  <si>
    <t>0091-3723</t>
  </si>
  <si>
    <t>JOURNAL OF CHINESE LINGUISTICS</t>
  </si>
  <si>
    <t>0091-3847</t>
  </si>
  <si>
    <t>2326-3660</t>
  </si>
  <si>
    <t>PHYSICIAN AND SPORTSMEDICINE</t>
  </si>
  <si>
    <t>0091-4037</t>
  </si>
  <si>
    <t>1563-535X</t>
  </si>
  <si>
    <t>International Journal of Polymeric Materials and Polymeric Biomaterials</t>
  </si>
  <si>
    <t>0091-4150</t>
  </si>
  <si>
    <t>1541-3535</t>
  </si>
  <si>
    <t>INTERNATIONAL JOURNAL OF AGING &amp; HUMAN DEVELOPMENT</t>
  </si>
  <si>
    <t>0091-4169</t>
  </si>
  <si>
    <t>2160-0325</t>
  </si>
  <si>
    <t>JOURNAL OF CRIMINAL LAW &amp; CRIMINOLOGY</t>
  </si>
  <si>
    <t>1538-3008</t>
  </si>
  <si>
    <t>0091-6471</t>
  </si>
  <si>
    <t>JOURNAL OF PSYCHOLOGY AND THEOLOGY</t>
  </si>
  <si>
    <t>1097-6825</t>
  </si>
  <si>
    <t>1552-9924</t>
  </si>
  <si>
    <t>0091-679X</t>
  </si>
  <si>
    <t>Methods in Cell Biology</t>
  </si>
  <si>
    <t>0091-732X</t>
  </si>
  <si>
    <t>Review of Research in Education</t>
  </si>
  <si>
    <t>0091-7370</t>
  </si>
  <si>
    <t>1550-8080</t>
  </si>
  <si>
    <t>ANNALS OF CLINICAL AND LABORATORY SCIENCE</t>
  </si>
  <si>
    <t>0091-7435</t>
  </si>
  <si>
    <t>1096-0260</t>
  </si>
  <si>
    <t>PREVENTIVE MEDICINE</t>
  </si>
  <si>
    <t>1943-2682</t>
  </si>
  <si>
    <t>0091-7710</t>
  </si>
  <si>
    <t>2153-3806</t>
  </si>
  <si>
    <t>JOURNAL OF ANTHROPOLOGICAL RESEARCH</t>
  </si>
  <si>
    <t>0091-7729</t>
  </si>
  <si>
    <t>SCIENCE-FICTION STUDIES</t>
  </si>
  <si>
    <t>0091-8083</t>
  </si>
  <si>
    <t>2158-415X</t>
  </si>
  <si>
    <t>STUDIES IN AMERICAN FICTION</t>
  </si>
  <si>
    <t>0091-8369</t>
  </si>
  <si>
    <t>1540-3602</t>
  </si>
  <si>
    <t>JOURNAL OF HOMOSEXUALITY</t>
  </si>
  <si>
    <t>0092-055X</t>
  </si>
  <si>
    <t>1939-862X</t>
  </si>
  <si>
    <t>TEACHING SOCIOLOGY</t>
  </si>
  <si>
    <t>0092-0606</t>
  </si>
  <si>
    <t>1573-0689</t>
  </si>
  <si>
    <t>JOURNAL OF BIOLOGICAL PHYSICS</t>
  </si>
  <si>
    <t>1552-7824</t>
  </si>
  <si>
    <t>0092-2102</t>
  </si>
  <si>
    <t>1526-551X</t>
  </si>
  <si>
    <t>INTERFACES</t>
  </si>
  <si>
    <t>0092-2323</t>
  </si>
  <si>
    <t>JOURNAL OF INDO-EUROPEAN STUDIES</t>
  </si>
  <si>
    <t>0092-4563</t>
  </si>
  <si>
    <t>Syntax and Semantics</t>
  </si>
  <si>
    <t>1540-5907</t>
  </si>
  <si>
    <t>0092-623X</t>
  </si>
  <si>
    <t>1521-0715</t>
  </si>
  <si>
    <t>JOURNAL OF SEX &amp; MARITAL THERAPY</t>
  </si>
  <si>
    <t>0092-640X</t>
  </si>
  <si>
    <t>1090-2090</t>
  </si>
  <si>
    <t>ATOMIC DATA AND NUCLEAR DATA TABLES</t>
  </si>
  <si>
    <t>0092-6566</t>
  </si>
  <si>
    <t>1095-7251</t>
  </si>
  <si>
    <t>JOURNAL OF RESEARCH IN PERSONALITY</t>
  </si>
  <si>
    <t>0092-7872</t>
  </si>
  <si>
    <t>1532-4125</t>
  </si>
  <si>
    <t>COMMUNICATIONS IN ALGEBRA</t>
  </si>
  <si>
    <t>0092-8240</t>
  </si>
  <si>
    <t>1522-9602</t>
  </si>
  <si>
    <t>BULLETIN OF MATHEMATICAL BIOLOGY</t>
  </si>
  <si>
    <t>1097-4172</t>
  </si>
  <si>
    <t>0093-0334</t>
  </si>
  <si>
    <t>1552-146X</t>
  </si>
  <si>
    <t>HASTINGS CENTER REPORT</t>
  </si>
  <si>
    <t>0093-1896</t>
  </si>
  <si>
    <t>1539-7858</t>
  </si>
  <si>
    <t>CRITICAL INQUIRY</t>
  </si>
  <si>
    <t>0093-3139</t>
  </si>
  <si>
    <t>1542-4286</t>
  </si>
  <si>
    <t>COLLEGE LITERATURE</t>
  </si>
  <si>
    <t>0093-3651</t>
  </si>
  <si>
    <t>SEA TECHNOLOGY</t>
  </si>
  <si>
    <t>0093-3813</t>
  </si>
  <si>
    <t>1939-9375</t>
  </si>
  <si>
    <t>IEEE TRANSACTIONS ON PLASMA SCIENCE</t>
  </si>
  <si>
    <t>0093-4666</t>
  </si>
  <si>
    <t>MYCOTAXON</t>
  </si>
  <si>
    <t>0093-4690</t>
  </si>
  <si>
    <t>2042-4582</t>
  </si>
  <si>
    <t>JOURNAL OF FIELD ARCHAEOLOGY</t>
  </si>
  <si>
    <t>0093-5301</t>
  </si>
  <si>
    <t>1537-5277</t>
  </si>
  <si>
    <t>JOURNAL OF CONSUMER RESEARCH</t>
  </si>
  <si>
    <t>0093-6413</t>
  </si>
  <si>
    <t>MECHANICS RESEARCH COMMUNICATIONS</t>
  </si>
  <si>
    <t>1552-3810</t>
  </si>
  <si>
    <t>0093-691X</t>
  </si>
  <si>
    <t>1879-3231</t>
  </si>
  <si>
    <t>THERIOGENOLOGY</t>
  </si>
  <si>
    <t>0093-7355</t>
  </si>
  <si>
    <t>1548-4475</t>
  </si>
  <si>
    <t>LAB ANIMAL</t>
  </si>
  <si>
    <t>0093-7711</t>
  </si>
  <si>
    <t>1432-1211</t>
  </si>
  <si>
    <t>IMMUNOGENETICS</t>
  </si>
  <si>
    <t>0093-7754</t>
  </si>
  <si>
    <t>1532-8708</t>
  </si>
  <si>
    <t>SEMINARS IN ONCOLOGY</t>
  </si>
  <si>
    <t>0093-8297</t>
  </si>
  <si>
    <t>1935-021X</t>
  </si>
  <si>
    <t>ESQ-A JOURNAL OF THE AMERICAN RENAISSANCE</t>
  </si>
  <si>
    <t>0093-8548</t>
  </si>
  <si>
    <t>1552-3594</t>
  </si>
  <si>
    <t>CRIMINAL JUSTICE AND BEHAVIOR</t>
  </si>
  <si>
    <t>1090-2155</t>
  </si>
  <si>
    <t>0093-9994</t>
  </si>
  <si>
    <t>1939-9367</t>
  </si>
  <si>
    <t>IEEE TRANSACTIONS ON INDUSTRY APPLICATIONS</t>
  </si>
  <si>
    <t>0094-0143</t>
  </si>
  <si>
    <t>1558-318X</t>
  </si>
  <si>
    <t>UROLOGIC CLINICS OF NORTH AMERICA</t>
  </si>
  <si>
    <t>0094-033X</t>
  </si>
  <si>
    <t>1558-1462</t>
  </si>
  <si>
    <t>NEW GERMAN CRITIQUE</t>
  </si>
  <si>
    <t>0094-0496</t>
  </si>
  <si>
    <t>1548-1425</t>
  </si>
  <si>
    <t>AMERICAN ETHNOLOGIST</t>
  </si>
  <si>
    <t>0094-0798</t>
  </si>
  <si>
    <t>1533-8592</t>
  </si>
  <si>
    <t>Oral History Review</t>
  </si>
  <si>
    <t>0094-114X</t>
  </si>
  <si>
    <t>MECHANISM AND MACHINE THEORY</t>
  </si>
  <si>
    <t>1095-9068</t>
  </si>
  <si>
    <t>JOURNAL OF URBAN ECONOMICS</t>
  </si>
  <si>
    <t>0094-1298</t>
  </si>
  <si>
    <t>1558-0504</t>
  </si>
  <si>
    <t>CLINICS IN PLASTIC SURGERY</t>
  </si>
  <si>
    <t>0094-1492</t>
  </si>
  <si>
    <t>MATERIALS PERFORMANCE</t>
  </si>
  <si>
    <t>0094-2405</t>
  </si>
  <si>
    <t>MEDICAL PHYSICS</t>
  </si>
  <si>
    <t>0094-288X</t>
  </si>
  <si>
    <t>RUSSIAN HISTORY-HISTOIRE RUSSE</t>
  </si>
  <si>
    <t>0094-3061</t>
  </si>
  <si>
    <t>1939-8638</t>
  </si>
  <si>
    <t>CONTEMPORARY SOCIOLOGY-A JOURNAL OF REVIEWS</t>
  </si>
  <si>
    <t>0094-3509</t>
  </si>
  <si>
    <t>JOURNAL OF FAMILY PRACTICE</t>
  </si>
  <si>
    <t>0094-4289</t>
  </si>
  <si>
    <t>1528-8889</t>
  </si>
  <si>
    <t>JOURNAL OF ENGINEERING MATERIALS AND TECHNOLOGY-TRANSACTIONS OF THE ASME</t>
  </si>
  <si>
    <t>0094-5145</t>
  </si>
  <si>
    <t>1573-3610</t>
  </si>
  <si>
    <t>JOURNAL OF COMMUNITY HEALTH</t>
  </si>
  <si>
    <t>0094-5765</t>
  </si>
  <si>
    <t>1879-2030</t>
  </si>
  <si>
    <t>ACTA ASTRONAUTICA</t>
  </si>
  <si>
    <t>0094-582X</t>
  </si>
  <si>
    <t>1552-678X</t>
  </si>
  <si>
    <t>LATIN AMERICAN PERSPECTIVES</t>
  </si>
  <si>
    <t>0094-6176</t>
  </si>
  <si>
    <t>1098-9064</t>
  </si>
  <si>
    <t>SEMINARS IN THROMBOSIS AND HEMOSTASIS</t>
  </si>
  <si>
    <t>1873-801X</t>
  </si>
  <si>
    <t>1944-8007</t>
  </si>
  <si>
    <t>1938-5331</t>
  </si>
  <si>
    <t>PALEOBIOLOGY</t>
  </si>
  <si>
    <t>0094-8705</t>
  </si>
  <si>
    <t>1543-2939</t>
  </si>
  <si>
    <t>JOURNAL OF THE PHILOSOPHY OF SPORT</t>
  </si>
  <si>
    <t>0094-9655</t>
  </si>
  <si>
    <t>1563-5163</t>
  </si>
  <si>
    <t>JOURNAL OF STATISTICAL COMPUTATION AND SIMULATION</t>
  </si>
  <si>
    <t>0094-9930</t>
  </si>
  <si>
    <t>1528-8978</t>
  </si>
  <si>
    <t>JOURNAL OF PRESSURE VESSEL TECHNOLOGY-TRANSACTIONS OF THE ASME</t>
  </si>
  <si>
    <t>0095-0033</t>
  </si>
  <si>
    <t>DATA BASE FOR ADVANCES IN INFORMATION SYSTEMS</t>
  </si>
  <si>
    <t>0095-0696</t>
  </si>
  <si>
    <t>1096-0449</t>
  </si>
  <si>
    <t>JOURNAL OF ENVIRONMENTAL ECONOMICS AND MANAGEMENT</t>
  </si>
  <si>
    <t>0095-1137</t>
  </si>
  <si>
    <t>1098-660X</t>
  </si>
  <si>
    <t>JOURNAL OF CLINICAL MICROBIOLOGY</t>
  </si>
  <si>
    <t>0095-2443</t>
  </si>
  <si>
    <t>1530-8006</t>
  </si>
  <si>
    <t>JOURNAL OF ELASTOMERS AND PLASTICS</t>
  </si>
  <si>
    <t>0095-2583</t>
  </si>
  <si>
    <t>1465-7295</t>
  </si>
  <si>
    <t>ECONOMIC INQUIRY</t>
  </si>
  <si>
    <t>0095-2990</t>
  </si>
  <si>
    <t>1097-9891</t>
  </si>
  <si>
    <t>AMERICAN JOURNAL OF DRUG AND ALCOHOL ABUSE</t>
  </si>
  <si>
    <t>0095-327X</t>
  </si>
  <si>
    <t>1556-0848</t>
  </si>
  <si>
    <t>ARMED FORCES &amp; SOCIETY</t>
  </si>
  <si>
    <t>1432-184X</t>
  </si>
  <si>
    <t>0095-3997</t>
  </si>
  <si>
    <t>1552-3039</t>
  </si>
  <si>
    <t>ADMINISTRATION &amp; SOCIETY</t>
  </si>
  <si>
    <t>0095-4470</t>
  </si>
  <si>
    <t>JOURNAL OF PHONETICS</t>
  </si>
  <si>
    <t>0095-4527</t>
  </si>
  <si>
    <t>1934-9440</t>
  </si>
  <si>
    <t>Cytology and Genetics</t>
  </si>
  <si>
    <t>0095-4543</t>
  </si>
  <si>
    <t>1558-299X</t>
  </si>
  <si>
    <t>PRIMARY CARE</t>
  </si>
  <si>
    <t>0095-4616</t>
  </si>
  <si>
    <t>1432-0606</t>
  </si>
  <si>
    <t>APPLIED MATHEMATICS AND OPTIMIZATION</t>
  </si>
  <si>
    <t>0095-4918</t>
  </si>
  <si>
    <t>2168-8656</t>
  </si>
  <si>
    <t>JOURNAL OF PORTFOLIO MANAGEMENT</t>
  </si>
  <si>
    <t>0095-5108</t>
  </si>
  <si>
    <t>1557-9840</t>
  </si>
  <si>
    <t>CLINICS IN PERINATOLOGY</t>
  </si>
  <si>
    <t>0095-5809</t>
  </si>
  <si>
    <t>ARION-A JOURNAL OF HUMANITIES AND THE CLASSICS</t>
  </si>
  <si>
    <t>0095-6848</t>
  </si>
  <si>
    <t>JOURNAL OF JAPANESE STUDIES</t>
  </si>
  <si>
    <t>0095-7984</t>
  </si>
  <si>
    <t>1552-4558</t>
  </si>
  <si>
    <t>Journal of Black Psychology</t>
  </si>
  <si>
    <t>0095-8956</t>
  </si>
  <si>
    <t>1096-0902</t>
  </si>
  <si>
    <t>JOURNAL OF COMBINATORIAL THEORY SERIES B</t>
  </si>
  <si>
    <t>0095-8964</t>
  </si>
  <si>
    <t>1940-1892</t>
  </si>
  <si>
    <t>JOURNAL OF ENVIRONMENTAL EDUCATION</t>
  </si>
  <si>
    <t>0095-8972</t>
  </si>
  <si>
    <t>1029-0389</t>
  </si>
  <si>
    <t>JOURNAL OF COORDINATION CHEMISTRY</t>
  </si>
  <si>
    <t>0095-9782</t>
  </si>
  <si>
    <t>1572-8927</t>
  </si>
  <si>
    <t>JOURNAL OF SOLUTION CHEMISTRY</t>
  </si>
  <si>
    <t>0096-1191</t>
  </si>
  <si>
    <t>JOURNAL OF FORAMINIFERAL RESEARCH</t>
  </si>
  <si>
    <t>0096-140X</t>
  </si>
  <si>
    <t>1098-2337</t>
  </si>
  <si>
    <t>AGGRESSIVE BEHAVIOR</t>
  </si>
  <si>
    <t>0096-1442</t>
  </si>
  <si>
    <t>1552-6771</t>
  </si>
  <si>
    <t>JOURNAL OF URBAN HISTORY</t>
  </si>
  <si>
    <t>0096-1523</t>
  </si>
  <si>
    <t>1939-1277</t>
  </si>
  <si>
    <t>JOURNAL OF EXPERIMENTAL PSYCHOLOGY-HUMAN PERCEPTION AND PERFORMANCE</t>
  </si>
  <si>
    <t>0096-3003</t>
  </si>
  <si>
    <t>1873-5649</t>
  </si>
  <si>
    <t>APPLIED MATHEMATICS AND COMPUTATION</t>
  </si>
  <si>
    <t>0096-3402</t>
  </si>
  <si>
    <t>1938-3282</t>
  </si>
  <si>
    <t>BULLETIN OF THE ATOMIC SCIENTISTS</t>
  </si>
  <si>
    <t>1939-2222</t>
  </si>
  <si>
    <t>JOURNAL OF EXPERIMENTAL PSYCHOLOGY-GENERAL</t>
  </si>
  <si>
    <t>0097-3157</t>
  </si>
  <si>
    <t>PROCEEDINGS OF THE ACADEMY OF NATURAL SCIENCES OF PHILADELPHIA</t>
  </si>
  <si>
    <t>0097-3165</t>
  </si>
  <si>
    <t>1096-0899</t>
  </si>
  <si>
    <t>JOURNAL OF COMBINATORIAL THEORY SERIES A</t>
  </si>
  <si>
    <t>0097-4463</t>
  </si>
  <si>
    <t>1943-6300</t>
  </si>
  <si>
    <t>ANNALS OF CARNEGIE MUSEUM</t>
  </si>
  <si>
    <t>0097-5397</t>
  </si>
  <si>
    <t>1095-7111</t>
  </si>
  <si>
    <t>SIAM JOURNAL ON COMPUTING</t>
  </si>
  <si>
    <t>0097-7004</t>
  </si>
  <si>
    <t>1552-6836</t>
  </si>
  <si>
    <t>MODERN CHINA</t>
  </si>
  <si>
    <t>0097-7403</t>
  </si>
  <si>
    <t>1939-2184</t>
  </si>
  <si>
    <t>JOURNAL OF EXPERIMENTAL PSYCHOLOGY-ANIMAL LEARNING AND COGNITION</t>
  </si>
  <si>
    <t>0097-8078</t>
  </si>
  <si>
    <t>1608-344X</t>
  </si>
  <si>
    <t>0097-8493</t>
  </si>
  <si>
    <t>1873-7684</t>
  </si>
  <si>
    <t>COMPUTERS &amp; GRAPHICS-UK</t>
  </si>
  <si>
    <t>1535-0665</t>
  </si>
  <si>
    <t>0097-8663</t>
  </si>
  <si>
    <t>ESTRENO-CUADERNOS DEL TEATRO ESPANOL CONTEMPORANEO</t>
  </si>
  <si>
    <t>ESTRENO</t>
  </si>
  <si>
    <t>0097-9554</t>
  </si>
  <si>
    <t>SECURITIES REGULATION LAW JOURNAL</t>
  </si>
  <si>
    <t>0097-9740</t>
  </si>
  <si>
    <t>1545-6943</t>
  </si>
  <si>
    <t>SIGNS</t>
  </si>
  <si>
    <t>0098-0331</t>
  </si>
  <si>
    <t>1573-1561</t>
  </si>
  <si>
    <t>JOURNAL OF CHEMICAL ECOLOGY</t>
  </si>
  <si>
    <t>0098-1354</t>
  </si>
  <si>
    <t>1873-4375</t>
  </si>
  <si>
    <t>COMPUTERS &amp; CHEMICAL ENGINEERING</t>
  </si>
  <si>
    <t>0098-1389</t>
  </si>
  <si>
    <t>1541-034X</t>
  </si>
  <si>
    <t>SOCIAL WORK IN HEALTH CARE</t>
  </si>
  <si>
    <t>0098-1818</t>
  </si>
  <si>
    <t>MONTHLY LABOR REVIEW</t>
  </si>
  <si>
    <t>0098-2202</t>
  </si>
  <si>
    <t>1528-901X</t>
  </si>
  <si>
    <t>JOURNAL OF FLUIDS ENGINEERING-TRANSACTIONS OF THE ASME</t>
  </si>
  <si>
    <t>0098-2601</t>
  </si>
  <si>
    <t>1086-3192</t>
  </si>
  <si>
    <t>EIGHTEENTH-CENTURY LIFE</t>
  </si>
  <si>
    <t>0098-261X</t>
  </si>
  <si>
    <t>2327-7556</t>
  </si>
  <si>
    <t>JUSTICE SYSTEM JOURNAL</t>
  </si>
  <si>
    <t>1872-9452</t>
  </si>
  <si>
    <t>0098-3004</t>
  </si>
  <si>
    <t>1873-7803</t>
  </si>
  <si>
    <t>COMPUTERS &amp; GEOSCIENCES</t>
  </si>
  <si>
    <t>0098-3063</t>
  </si>
  <si>
    <t>1558-4127</t>
  </si>
  <si>
    <t>IEEE TRANSACTIONS ON CONSUMER ELECTRONICS</t>
  </si>
  <si>
    <t>1557-7295</t>
  </si>
  <si>
    <t>0098-5589</t>
  </si>
  <si>
    <t>1939-3520</t>
  </si>
  <si>
    <t>IEEE TRANSACTIONS ON SOFTWARE ENGINEERING</t>
  </si>
  <si>
    <t>0098-6283</t>
  </si>
  <si>
    <t>1532-8023</t>
  </si>
  <si>
    <t>TEACHING OF PSYCHOLOGY</t>
  </si>
  <si>
    <t>0098-6445</t>
  </si>
  <si>
    <t>1563-5201</t>
  </si>
  <si>
    <t>CHEMICAL ENGINEERING COMMUNICATIONS</t>
  </si>
  <si>
    <t>1538-3598</t>
  </si>
  <si>
    <t>0098-7913</t>
  </si>
  <si>
    <t>1879-095X</t>
  </si>
  <si>
    <t>SERIALS REVIEW</t>
  </si>
  <si>
    <t>0098-7921</t>
  </si>
  <si>
    <t>1728-4457</t>
  </si>
  <si>
    <t>POPULATION AND DEVELOPMENT REVIEW</t>
  </si>
  <si>
    <t>0098-8472</t>
  </si>
  <si>
    <t>1873-7307</t>
  </si>
  <si>
    <t>ENVIRONMENTAL AND EXPERIMENTAL BOTANY</t>
  </si>
  <si>
    <t>0098-8588</t>
  </si>
  <si>
    <t>2375-835X</t>
  </si>
  <si>
    <t>AMERICAN JOURNAL OF LAW &amp; MEDICINE</t>
  </si>
  <si>
    <t>0098-8847</t>
  </si>
  <si>
    <t>1096-9845</t>
  </si>
  <si>
    <t>EARTHQUAKE ENGINEERING &amp; STRUCTURAL DYNAMICS</t>
  </si>
  <si>
    <t>0098-9134</t>
  </si>
  <si>
    <t>1938-243X</t>
  </si>
  <si>
    <t>Journal of Gerontological Nursing</t>
  </si>
  <si>
    <t>0098-9355</t>
  </si>
  <si>
    <t>1534-1836</t>
  </si>
  <si>
    <t>FRENCH FORUM</t>
  </si>
  <si>
    <t>0098-9886</t>
  </si>
  <si>
    <t>1097-007X</t>
  </si>
  <si>
    <t>INTERNATIONAL JOURNAL OF CIRCUIT THEORY AND APPLICATIONS</t>
  </si>
  <si>
    <t>0099-1112</t>
  </si>
  <si>
    <t>PHOTOGRAMMETRIC ENGINEERING AND REMOTE SENSING</t>
  </si>
  <si>
    <t>0099-1333</t>
  </si>
  <si>
    <t>1879-1999</t>
  </si>
  <si>
    <t>JOURNAL OF ACADEMIC LIBRARIANSHIP</t>
  </si>
  <si>
    <t>0099-1767</t>
  </si>
  <si>
    <t>1527-2966</t>
  </si>
  <si>
    <t>Journal of Emergency Nursing</t>
  </si>
  <si>
    <t>0099-2240</t>
  </si>
  <si>
    <t>1098-5336</t>
  </si>
  <si>
    <t>APPLIED AND ENVIRONMENTAL MICROBIOLOGY</t>
  </si>
  <si>
    <t>0099-2399</t>
  </si>
  <si>
    <t>1878-3554</t>
  </si>
  <si>
    <t>JOURNAL OF ENDODONTICS</t>
  </si>
  <si>
    <t>0099-5444</t>
  </si>
  <si>
    <t>2220-5608</t>
  </si>
  <si>
    <t>NEMATROPICA</t>
  </si>
  <si>
    <t>0100-0683</t>
  </si>
  <si>
    <t>REVISTA BRASILEIRA DE CIENCIA DO SOLO</t>
  </si>
  <si>
    <t>0100-204X</t>
  </si>
  <si>
    <t>1678-3921</t>
  </si>
  <si>
    <t>PESQUISA AGROPECUARIA BRASILEIRA</t>
  </si>
  <si>
    <t>0100-2945</t>
  </si>
  <si>
    <t>Revista Brasileira de Fruticultura</t>
  </si>
  <si>
    <t>0100-316X</t>
  </si>
  <si>
    <t>1983-2125</t>
  </si>
  <si>
    <t>Revista Caatinga</t>
  </si>
  <si>
    <t>0100-4042</t>
  </si>
  <si>
    <t>1678-7064</t>
  </si>
  <si>
    <t>QUIMICA NOVA</t>
  </si>
  <si>
    <t>0100-512X</t>
  </si>
  <si>
    <t>1981-5336</t>
  </si>
  <si>
    <t>Kriterion-Revista de Filosofia</t>
  </si>
  <si>
    <t>0100-6762</t>
  </si>
  <si>
    <t>REVISTA ARVORE</t>
  </si>
  <si>
    <t>0100-6916</t>
  </si>
  <si>
    <t>Engenharia Agricola</t>
  </si>
  <si>
    <t>0100-736X</t>
  </si>
  <si>
    <t>1678-5150</t>
  </si>
  <si>
    <t>PESQUISA VETERINARIA BRASILEIRA</t>
  </si>
  <si>
    <t>0100-8358</t>
  </si>
  <si>
    <t>Planta Daninha</t>
  </si>
  <si>
    <t>0100-879X</t>
  </si>
  <si>
    <t>1678-4510</t>
  </si>
  <si>
    <t>BRAZILIAN JOURNAL OF MEDICAL AND BIOLOGICAL RESEARCH</t>
  </si>
  <si>
    <t>0101-2061</t>
  </si>
  <si>
    <t>1678-457X</t>
  </si>
  <si>
    <t>Food Science and Technology</t>
  </si>
  <si>
    <t>0101-3173</t>
  </si>
  <si>
    <t>Trans-Form-Acao</t>
  </si>
  <si>
    <t>0101-3505</t>
  </si>
  <si>
    <t>1981-7886</t>
  </si>
  <si>
    <t>Revista de Letras</t>
  </si>
  <si>
    <t>0101-4064</t>
  </si>
  <si>
    <t>1980-864X</t>
  </si>
  <si>
    <t>ESTUDOS IBERO-AMERICANOS</t>
  </si>
  <si>
    <t>0101-6083</t>
  </si>
  <si>
    <t>1806-938X</t>
  </si>
  <si>
    <t>Archives of Clinical Psychiatry</t>
  </si>
  <si>
    <t>0101-8205</t>
  </si>
  <si>
    <t>1807-0302</t>
  </si>
  <si>
    <t>COMPUTATIONAL &amp; APPLIED MATHEMATICS</t>
  </si>
  <si>
    <t>0102-0188</t>
  </si>
  <si>
    <t>Revista Brasileira de Historia</t>
  </si>
  <si>
    <t>0102-0536</t>
  </si>
  <si>
    <t>1806-9991</t>
  </si>
  <si>
    <t>Horticultura Brasileira</t>
  </si>
  <si>
    <t>0102-0935</t>
  </si>
  <si>
    <t>1678-4162</t>
  </si>
  <si>
    <t>ARQUIVO BRASILEIRO DE MEDICINA VETERINARIA E ZOOTECNIA</t>
  </si>
  <si>
    <t>0102-311X</t>
  </si>
  <si>
    <t>1678-4464</t>
  </si>
  <si>
    <t>Cadernos de Saude Publica</t>
  </si>
  <si>
    <t>0102-3306</t>
  </si>
  <si>
    <t>1677-941X</t>
  </si>
  <si>
    <t>Acta Botanica Brasilica</t>
  </si>
  <si>
    <t>0102-695X</t>
  </si>
  <si>
    <t>Revista Brasileira de Farmacognosia-Brazilian Journal of Pharmacognosy</t>
  </si>
  <si>
    <t>0102-7638</t>
  </si>
  <si>
    <t>1678-9741</t>
  </si>
  <si>
    <t>Revista Brasileira de Cirurgia Cardiovascular</t>
  </si>
  <si>
    <t>0102-7972</t>
  </si>
  <si>
    <t>Psicologia-Reflexao e Critica</t>
  </si>
  <si>
    <t>0102-8650</t>
  </si>
  <si>
    <t>1678-2674</t>
  </si>
  <si>
    <t>Acta Cirurgica Brasileira</t>
  </si>
  <si>
    <t>0103-0752</t>
  </si>
  <si>
    <t>Brazilian Journal of Probability and Statistics</t>
  </si>
  <si>
    <t>0103-2070</t>
  </si>
  <si>
    <t>Tempo Social</t>
  </si>
  <si>
    <t>0103-2100</t>
  </si>
  <si>
    <t>Acta Paulista de Enfermagem</t>
  </si>
  <si>
    <t>0103-3786</t>
  </si>
  <si>
    <t>Transinformacao</t>
  </si>
  <si>
    <t>0103-5053</t>
  </si>
  <si>
    <t>1678-4790</t>
  </si>
  <si>
    <t>JOURNAL OF THE BRAZILIAN CHEMICAL SOCIETY</t>
  </si>
  <si>
    <t>0103-5657</t>
  </si>
  <si>
    <t>Revista Brasileira de Ornitologia</t>
  </si>
  <si>
    <t>0103-8478</t>
  </si>
  <si>
    <t>1678-4596</t>
  </si>
  <si>
    <t>CIENCIA RURAL</t>
  </si>
  <si>
    <t>0103-9016</t>
  </si>
  <si>
    <t>SCIENTIA AGRICOLA</t>
  </si>
  <si>
    <t>0103-9733</t>
  </si>
  <si>
    <t>1678-4448</t>
  </si>
  <si>
    <t>BRAZILIAN JOURNAL OF PHYSICS</t>
  </si>
  <si>
    <t>0103-9954</t>
  </si>
  <si>
    <t>1980-5098</t>
  </si>
  <si>
    <t>CIENCIA FLORESTAL</t>
  </si>
  <si>
    <t>0104-0146</t>
  </si>
  <si>
    <t>1809-4783</t>
  </si>
  <si>
    <t>Informacao &amp; Sociedade-Estudos</t>
  </si>
  <si>
    <t>0104-1290</t>
  </si>
  <si>
    <t>Saude e Sociedade</t>
  </si>
  <si>
    <t>0104-1428</t>
  </si>
  <si>
    <t>Polimeros-Ciencia e Tecnologia</t>
  </si>
  <si>
    <t>0104-4230</t>
  </si>
  <si>
    <t>Revista da Associacao Medica Brasileira</t>
  </si>
  <si>
    <t>0104-4443</t>
  </si>
  <si>
    <t>1980-5934</t>
  </si>
  <si>
    <t>Revista de Filosofia Aurora</t>
  </si>
  <si>
    <t>0104-5970</t>
  </si>
  <si>
    <t>1678-4758</t>
  </si>
  <si>
    <t>Historia Ciencias Saude-Manguinhos</t>
  </si>
  <si>
    <t>0104-6632</t>
  </si>
  <si>
    <t>1678-4383</t>
  </si>
  <si>
    <t>BRAZILIAN JOURNAL OF CHEMICAL ENGINEERING</t>
  </si>
  <si>
    <t>0104-754X</t>
  </si>
  <si>
    <t>Movimento</t>
  </si>
  <si>
    <t>0104-7760</t>
  </si>
  <si>
    <t>Cerne</t>
  </si>
  <si>
    <t>0104-9224</t>
  </si>
  <si>
    <t>1980-6973</t>
  </si>
  <si>
    <t>Soldagem &amp; Inspecao</t>
  </si>
  <si>
    <t>1600-0536</t>
  </si>
  <si>
    <t>1600-065X</t>
  </si>
  <si>
    <t>1398-9995</t>
  </si>
  <si>
    <t>0105-7510</t>
  </si>
  <si>
    <t>1600-0730</t>
  </si>
  <si>
    <t>ORBIS LITTERARUM</t>
  </si>
  <si>
    <t>0107-055X</t>
  </si>
  <si>
    <t>1756-1051</t>
  </si>
  <si>
    <t>NORDIC JOURNAL OF BOTANY</t>
  </si>
  <si>
    <t>0108-0288</t>
  </si>
  <si>
    <t>BULLETIN OF THE EUROPEAN ASSOCIATION OF FISH PATHOLOGISTS</t>
  </si>
  <si>
    <t>1879-0097</t>
  </si>
  <si>
    <t>0110-6465</t>
  </si>
  <si>
    <t>1177-7788</t>
  </si>
  <si>
    <t>NEW ZEALAND JOURNAL OF ECOLOGY</t>
  </si>
  <si>
    <t>1179-2035</t>
  </si>
  <si>
    <t>0114-0671</t>
  </si>
  <si>
    <t>1175-8783</t>
  </si>
  <si>
    <t>NEW ZEALAND JOURNAL OF CROP AND HORTICULTURAL SCIENCE</t>
  </si>
  <si>
    <t>0114-5916</t>
  </si>
  <si>
    <t>1179-1942</t>
  </si>
  <si>
    <t>DRUG SAFETY</t>
  </si>
  <si>
    <t>0115-4451</t>
  </si>
  <si>
    <t>2165-025X</t>
  </si>
  <si>
    <t>Philippine Political Science Journal</t>
  </si>
  <si>
    <t>0115-463X</t>
  </si>
  <si>
    <t>Philippine Journal of Crop Science</t>
  </si>
  <si>
    <t>0117-1968</t>
  </si>
  <si>
    <t>2057-049X</t>
  </si>
  <si>
    <t>Asian and Pacific Migration Journal</t>
  </si>
  <si>
    <t>0119-1144</t>
  </si>
  <si>
    <t>Journal of Environmental Science and Management</t>
  </si>
  <si>
    <t>0119-5646</t>
  </si>
  <si>
    <t>2243-7908</t>
  </si>
  <si>
    <t>Asia-Pacific Education Researcher</t>
  </si>
  <si>
    <t>0120-0062</t>
  </si>
  <si>
    <t>Ideas y Valores</t>
  </si>
  <si>
    <t>0120-0488</t>
  </si>
  <si>
    <t>REVISTA COLOMBIANA DE ENTOMOLOGIA</t>
  </si>
  <si>
    <t>0120-0534</t>
  </si>
  <si>
    <t>REVISTA LATINOAMERICANA DE PSICOLOGIA</t>
  </si>
  <si>
    <t>0120-0690</t>
  </si>
  <si>
    <t>2256-2958</t>
  </si>
  <si>
    <t>Revista Colombiana de Ciencias Pecuarias</t>
  </si>
  <si>
    <t>0120-4157</t>
  </si>
  <si>
    <t>Biomedica</t>
  </si>
  <si>
    <t>0120-5609</t>
  </si>
  <si>
    <t>Ingenieria e Investigacion</t>
  </si>
  <si>
    <t>0121-1617</t>
  </si>
  <si>
    <t>Historia Critica</t>
  </si>
  <si>
    <t>0122-0268</t>
  </si>
  <si>
    <t>Revista MVZ Cordoba</t>
  </si>
  <si>
    <t>0122-1450</t>
  </si>
  <si>
    <t>Cuadernos de Desarrollo Rural</t>
  </si>
  <si>
    <t>0122-5383</t>
  </si>
  <si>
    <t>CT&amp;F-Ciencia Tecnologia y Futuro</t>
  </si>
  <si>
    <t>0123-885X</t>
  </si>
  <si>
    <t>Revista de Estudios Sociales</t>
  </si>
  <si>
    <t>0125-1562</t>
  </si>
  <si>
    <t>SOUTHEAST ASIAN JOURNAL OF TROPICAL MEDICINE AND PUBLIC HEALTH</t>
  </si>
  <si>
    <t>0125-2526</t>
  </si>
  <si>
    <t>Chiang Mai Journal of Science</t>
  </si>
  <si>
    <t>0125-6491</t>
  </si>
  <si>
    <t>Thai Journal of Veterinary Medicine</t>
  </si>
  <si>
    <t>0125-6726</t>
  </si>
  <si>
    <t>Buffalo Bulletin</t>
  </si>
  <si>
    <t>0125-877X</t>
  </si>
  <si>
    <t>2228-8694</t>
  </si>
  <si>
    <t>ASIAN PACIFIC JOURNAL OF ALLERGY AND IMMUNOLOGY</t>
  </si>
  <si>
    <t>0126-6039</t>
  </si>
  <si>
    <t>Sains Malaysiana</t>
  </si>
  <si>
    <t>0126-6705</t>
  </si>
  <si>
    <t>2180-4206</t>
  </si>
  <si>
    <t>Bulletin of the Malaysian Mathematical Sciences Society</t>
  </si>
  <si>
    <t>0126-8635</t>
  </si>
  <si>
    <t>Malaysian Journal of Pathology</t>
  </si>
  <si>
    <t>0127-5720</t>
  </si>
  <si>
    <t>TROPICAL BIOMEDICINE</t>
  </si>
  <si>
    <t>0127-9084</t>
  </si>
  <si>
    <t>Malaysian Journal of Computer Science</t>
  </si>
  <si>
    <t>0128-1283</t>
  </si>
  <si>
    <t>JOURNAL OF TROPICAL FOREST SCIENCE</t>
  </si>
  <si>
    <t>0129-0541</t>
  </si>
  <si>
    <t>1793-6373</t>
  </si>
  <si>
    <t>INTERNATIONAL JOURNAL OF FOUNDATIONS OF COMPUTER SCIENCE</t>
  </si>
  <si>
    <t>0129-055X</t>
  </si>
  <si>
    <t>1793-6659</t>
  </si>
  <si>
    <t>REVIEWS IN MATHEMATICAL PHYSICS</t>
  </si>
  <si>
    <t>1793-6462</t>
  </si>
  <si>
    <t>0129-167X</t>
  </si>
  <si>
    <t>1793-6519</t>
  </si>
  <si>
    <t>INTERNATIONAL JOURNAL OF MATHEMATICS</t>
  </si>
  <si>
    <t>0129-1831</t>
  </si>
  <si>
    <t>1793-6586</t>
  </si>
  <si>
    <t>INTERNATIONAL JOURNAL OF MODERN PHYSICS C</t>
  </si>
  <si>
    <t>0129-2986</t>
  </si>
  <si>
    <t>1742-0911</t>
  </si>
  <si>
    <t>Asian Journal of Communication</t>
  </si>
  <si>
    <t>0129-7619</t>
  </si>
  <si>
    <t>1467-9493</t>
  </si>
  <si>
    <t>SINGAPORE JOURNAL OF TROPICAL GEOGRAPHY</t>
  </si>
  <si>
    <t>0129-797X</t>
  </si>
  <si>
    <t>1793-284X</t>
  </si>
  <si>
    <t>Contemporary Southeast Asia</t>
  </si>
  <si>
    <t>0130-7673</t>
  </si>
  <si>
    <t>NOVYI MIR</t>
  </si>
  <si>
    <t>0131-6095</t>
  </si>
  <si>
    <t>RUSSKAIA LITERATURA</t>
  </si>
  <si>
    <t>0132-1625</t>
  </si>
  <si>
    <t>SOTSIOLOGICHESKIE ISSLEDOVANIYA</t>
  </si>
  <si>
    <t>0133-3720</t>
  </si>
  <si>
    <t>1788-9170</t>
  </si>
  <si>
    <t>CEREAL RESEARCH COMMUNICATIONS</t>
  </si>
  <si>
    <t>0133-3852</t>
  </si>
  <si>
    <t>1588-273X</t>
  </si>
  <si>
    <t>Analysis Mathematica</t>
  </si>
  <si>
    <t>0137-1592</t>
  </si>
  <si>
    <t>1734-1515</t>
  </si>
  <si>
    <t>ACTA ICHTHYOLOGICA ET PISCATORIA</t>
  </si>
  <si>
    <t>0137-2904</t>
  </si>
  <si>
    <t>Reports on Mathematical Logic</t>
  </si>
  <si>
    <t>0137-5075</t>
  </si>
  <si>
    <t>2300-262X</t>
  </si>
  <si>
    <t>Archives of Acoustics</t>
  </si>
  <si>
    <t>0137-5881</t>
  </si>
  <si>
    <t>1861-1664</t>
  </si>
  <si>
    <t>ACTA PHYSIOLOGIAE PLANTARUM</t>
  </si>
  <si>
    <t>0138-0338</t>
  </si>
  <si>
    <t>2081-8262</t>
  </si>
  <si>
    <t>POLISH POLAR RESEARCH</t>
  </si>
  <si>
    <t>0138-9130</t>
  </si>
  <si>
    <t>1588-2861</t>
  </si>
  <si>
    <t>SCIENTOMETRICS</t>
  </si>
  <si>
    <t>0139-3006</t>
  </si>
  <si>
    <t>1588-2535</t>
  </si>
  <si>
    <t>ACTA ALIMENTARIA</t>
  </si>
  <si>
    <t>0139-570X</t>
  </si>
  <si>
    <t>1805-9295</t>
  </si>
  <si>
    <t>Agricultural Economics-Zemedelska Ekonomika</t>
  </si>
  <si>
    <t>0139-7893</t>
  </si>
  <si>
    <t>1573-1189</t>
  </si>
  <si>
    <t>FOLIA ZOOLOGICA</t>
  </si>
  <si>
    <t>0139-9918</t>
  </si>
  <si>
    <t>1337-2211</t>
  </si>
  <si>
    <t>Mathematica Slovaca</t>
  </si>
  <si>
    <t>0140-0118</t>
  </si>
  <si>
    <t>1741-0444</t>
  </si>
  <si>
    <t>MEDICAL &amp; BIOLOGICAL ENGINEERING &amp; COMPUTING</t>
  </si>
  <si>
    <t>0140-1963</t>
  </si>
  <si>
    <t>1095-922X</t>
  </si>
  <si>
    <t>JOURNAL OF ARID ENVIRONMENTS</t>
  </si>
  <si>
    <t>0140-1971</t>
  </si>
  <si>
    <t>1095-9254</t>
  </si>
  <si>
    <t>JOURNAL OF ADOLESCENCE</t>
  </si>
  <si>
    <t>0140-2382</t>
  </si>
  <si>
    <t>1743-9655</t>
  </si>
  <si>
    <t>WEST EUROPEAN POLITICS</t>
  </si>
  <si>
    <t>0140-2390</t>
  </si>
  <si>
    <t>1743-937X</t>
  </si>
  <si>
    <t>JOURNAL OF STRATEGIC STUDIES</t>
  </si>
  <si>
    <t>0140-3664</t>
  </si>
  <si>
    <t>1873-703X</t>
  </si>
  <si>
    <t>COMPUTER COMMUNICATIONS</t>
  </si>
  <si>
    <t>1469-1825</t>
  </si>
  <si>
    <t>1474-547X</t>
  </si>
  <si>
    <t>0140-7007</t>
  </si>
  <si>
    <t>1879-2081</t>
  </si>
  <si>
    <t>INTERNATIONAL JOURNAL OF REFRIGERATION-REVUE INTERNATIONALE DU FROID</t>
  </si>
  <si>
    <t>0140-7775</t>
  </si>
  <si>
    <t>1365-2761</t>
  </si>
  <si>
    <t>JOURNAL OF FISH DISEASES</t>
  </si>
  <si>
    <t>0140-7783</t>
  </si>
  <si>
    <t>1365-2885</t>
  </si>
  <si>
    <t>JOURNAL OF VETERINARY PHARMACOLOGY AND THERAPEUTICS</t>
  </si>
  <si>
    <t>1365-3040</t>
  </si>
  <si>
    <t>PLANT CELL AND ENVIRONMENT</t>
  </si>
  <si>
    <t>1873-6181</t>
  </si>
  <si>
    <t>0141-0229</t>
  </si>
  <si>
    <t>1879-0909</t>
  </si>
  <si>
    <t>ENZYME AND MICROBIAL TECHNOLOGY</t>
  </si>
  <si>
    <t>0141-0296</t>
  </si>
  <si>
    <t>1873-7323</t>
  </si>
  <si>
    <t>ENGINEERING STRUCTURES</t>
  </si>
  <si>
    <t>0141-0423</t>
  </si>
  <si>
    <t>1467-9817</t>
  </si>
  <si>
    <t>JOURNAL OF RESEARCH IN READING</t>
  </si>
  <si>
    <t>0141-0768</t>
  </si>
  <si>
    <t>1758-1095</t>
  </si>
  <si>
    <t>JOURNAL OF THE ROYAL SOCIETY OF MEDICINE</t>
  </si>
  <si>
    <t>0141-1136</t>
  </si>
  <si>
    <t>1879-0291</t>
  </si>
  <si>
    <t>MARINE ENVIRONMENTAL RESEARCH</t>
  </si>
  <si>
    <t>0141-1187</t>
  </si>
  <si>
    <t>1879-1549</t>
  </si>
  <si>
    <t>APPLIED OCEAN RESEARCH</t>
  </si>
  <si>
    <t>0141-1594</t>
  </si>
  <si>
    <t>1029-0338</t>
  </si>
  <si>
    <t>PHASE TRANSITIONS</t>
  </si>
  <si>
    <t>0141-1896</t>
  </si>
  <si>
    <t>1547-7304</t>
  </si>
  <si>
    <t>JOURNAL OF MUSICOLOGICAL RESEARCH</t>
  </si>
  <si>
    <t>0141-1926</t>
  </si>
  <si>
    <t>1469-3518</t>
  </si>
  <si>
    <t>BRITISH EDUCATIONAL RESEARCH JOURNAL</t>
  </si>
  <si>
    <t>0141-3910</t>
  </si>
  <si>
    <t>1873-2321</t>
  </si>
  <si>
    <t>POLYMER DEGRADATION AND STABILITY</t>
  </si>
  <si>
    <t>0141-5387</t>
  </si>
  <si>
    <t>1460-2210</t>
  </si>
  <si>
    <t>EUROPEAN JOURNAL OF ORTHODONTICS</t>
  </si>
  <si>
    <t>0141-5492</t>
  </si>
  <si>
    <t>1573-6776</t>
  </si>
  <si>
    <t>BIOTECHNOLOGY LETTERS</t>
  </si>
  <si>
    <t>0141-6200</t>
  </si>
  <si>
    <t>1740-7931</t>
  </si>
  <si>
    <t>British Journal of Religious Education</t>
  </si>
  <si>
    <t>0141-6359</t>
  </si>
  <si>
    <t>1873-2372</t>
  </si>
  <si>
    <t>PRECISION ENGINEERING-JOURNAL OF THE INTERNATIONAL SOCIETIES FOR PRECISION ENGINEERING AND NANOTECHNOLOGY</t>
  </si>
  <si>
    <t>0141-6421</t>
  </si>
  <si>
    <t>1747-5457</t>
  </si>
  <si>
    <t>JOURNAL OF PETROLEUM GEOLOGY</t>
  </si>
  <si>
    <t>0141-6707</t>
  </si>
  <si>
    <t>1365-2028</t>
  </si>
  <si>
    <t>AFRICAN JOURNAL OF ECOLOGY</t>
  </si>
  <si>
    <t>0141-6790</t>
  </si>
  <si>
    <t>1467-8365</t>
  </si>
  <si>
    <t>ART HISTORY</t>
  </si>
  <si>
    <t>0141-7789</t>
  </si>
  <si>
    <t>1466-4380</t>
  </si>
  <si>
    <t>FEMINIST REVIEW</t>
  </si>
  <si>
    <t>0141-8130</t>
  </si>
  <si>
    <t>1879-0003</t>
  </si>
  <si>
    <t>INTERNATIONAL JOURNAL OF BIOLOGICAL MACROMOLECULES</t>
  </si>
  <si>
    <t>0141-8211</t>
  </si>
  <si>
    <t>1465-3435</t>
  </si>
  <si>
    <t>European Journal of Education</t>
  </si>
  <si>
    <t>0141-8955</t>
  </si>
  <si>
    <t>1573-2665</t>
  </si>
  <si>
    <t>JOURNAL OF INHERITED METABOLIC DISEASE</t>
  </si>
  <si>
    <t>0141-9331</t>
  </si>
  <si>
    <t>1872-9436</t>
  </si>
  <si>
    <t>MICROPROCESSORS AND MICROSYSTEMS</t>
  </si>
  <si>
    <t>0141-9382</t>
  </si>
  <si>
    <t>1872-7387</t>
  </si>
  <si>
    <t>DISPLAYS</t>
  </si>
  <si>
    <t>0141-9838</t>
  </si>
  <si>
    <t>1365-3024</t>
  </si>
  <si>
    <t>PARASITE IMMUNOLOGY</t>
  </si>
  <si>
    <t>0141-9870</t>
  </si>
  <si>
    <t>1466-4356</t>
  </si>
  <si>
    <t>ETHNIC AND RACIAL STUDIES</t>
  </si>
  <si>
    <t>0141-9889</t>
  </si>
  <si>
    <t>1467-9566</t>
  </si>
  <si>
    <t>SOCIOLOGY OF HEALTH &amp; ILLNESS</t>
  </si>
  <si>
    <t>0142-0615</t>
  </si>
  <si>
    <t>1879-3517</t>
  </si>
  <si>
    <t>INTERNATIONAL JOURNAL OF ELECTRICAL POWER &amp; ENERGY SYSTEMS</t>
  </si>
  <si>
    <t>0142-064X</t>
  </si>
  <si>
    <t>1745-5294</t>
  </si>
  <si>
    <t>Journal for the Study of the New Testament</t>
  </si>
  <si>
    <t>0142-1123</t>
  </si>
  <si>
    <t>1879-3452</t>
  </si>
  <si>
    <t>INTERNATIONAL JOURNAL OF FATIGUE</t>
  </si>
  <si>
    <t>0142-159X</t>
  </si>
  <si>
    <t>1466-187X</t>
  </si>
  <si>
    <t>MEDICAL TEACHER</t>
  </si>
  <si>
    <t>0142-2421</t>
  </si>
  <si>
    <t>1096-9918</t>
  </si>
  <si>
    <t>SURFACE AND INTERFACE ANALYSIS</t>
  </si>
  <si>
    <t>0142-257X</t>
  </si>
  <si>
    <t>2051-2996</t>
  </si>
  <si>
    <t>POLIS</t>
  </si>
  <si>
    <t>0142-2782</t>
  </si>
  <si>
    <t>1099-081X</t>
  </si>
  <si>
    <t>BIOPHARMACEUTICS &amp; DRUG DISPOSITION</t>
  </si>
  <si>
    <t>0142-3312</t>
  </si>
  <si>
    <t>1477-0369</t>
  </si>
  <si>
    <t>TRANSACTIONS OF THE INSTITUTE OF MEASUREMENT AND CONTROL</t>
  </si>
  <si>
    <t>0142-4319</t>
  </si>
  <si>
    <t>1573-2657</t>
  </si>
  <si>
    <t>JOURNAL OF MUSCLE RESEARCH AND CELL MOTILITY</t>
  </si>
  <si>
    <t>0142-5242</t>
  </si>
  <si>
    <t>1365-2494</t>
  </si>
  <si>
    <t>GRASS AND FORAGE SCIENCE</t>
  </si>
  <si>
    <t>0142-5455</t>
  </si>
  <si>
    <t>1758-7069</t>
  </si>
  <si>
    <t>EMPLOYEE RELATIONS</t>
  </si>
  <si>
    <t>0142-5463</t>
  </si>
  <si>
    <t>1468-2494</t>
  </si>
  <si>
    <t>INTERNATIONAL JOURNAL OF COSMETIC SCIENCE</t>
  </si>
  <si>
    <t>0142-5692</t>
  </si>
  <si>
    <t>1465-3346</t>
  </si>
  <si>
    <t>BRITISH JOURNAL OF SOCIOLOGY OF EDUCATION</t>
  </si>
  <si>
    <t>1477-450X</t>
  </si>
  <si>
    <t>0142-6338</t>
  </si>
  <si>
    <t>1465-3664</t>
  </si>
  <si>
    <t>JOURNAL OF TROPICAL PEDIATRICS</t>
  </si>
  <si>
    <t>0142-6397</t>
  </si>
  <si>
    <t>1469-9710</t>
  </si>
  <si>
    <t>Landscape Research</t>
  </si>
  <si>
    <t>0142-6540</t>
  </si>
  <si>
    <t>1741-7287</t>
  </si>
  <si>
    <t>OXFORD ART JOURNAL</t>
  </si>
  <si>
    <t>0142-694X</t>
  </si>
  <si>
    <t>1872-6909</t>
  </si>
  <si>
    <t>DESIGN STUDIES</t>
  </si>
  <si>
    <t>1469-1817</t>
  </si>
  <si>
    <t>0142-7237</t>
  </si>
  <si>
    <t>1740-2344</t>
  </si>
  <si>
    <t>First Language</t>
  </si>
  <si>
    <t>0142-727X</t>
  </si>
  <si>
    <t>1879-2278</t>
  </si>
  <si>
    <t>INTERNATIONAL JOURNAL OF HEAT AND FLUID FLOW</t>
  </si>
  <si>
    <t>0142-7873</t>
  </si>
  <si>
    <t>1464-3774</t>
  </si>
  <si>
    <t>JOURNAL OF PLANKTON RESEARCH</t>
  </si>
  <si>
    <t>0142-9418</t>
  </si>
  <si>
    <t>1873-2348</t>
  </si>
  <si>
    <t>POLYMER TESTING</t>
  </si>
  <si>
    <t>1878-5905</t>
  </si>
  <si>
    <t>1470-2738</t>
  </si>
  <si>
    <t>JOURNAL OF EPIDEMIOLOGY AND COMMUNITY HEALTH</t>
  </si>
  <si>
    <t>0143-0343</t>
  </si>
  <si>
    <t>1461-7374</t>
  </si>
  <si>
    <t>SCHOOL PSYCHOLOGY INTERNATIONAL</t>
  </si>
  <si>
    <t>0143-0807</t>
  </si>
  <si>
    <t>1361-6404</t>
  </si>
  <si>
    <t>EUROPEAN JOURNAL OF PHYSICS</t>
  </si>
  <si>
    <t>0143-1161</t>
  </si>
  <si>
    <t>1366-5901</t>
  </si>
  <si>
    <t>INTERNATIONAL JOURNAL OF REMOTE SENSING</t>
  </si>
  <si>
    <t>0143-2044</t>
  </si>
  <si>
    <t>1742-0644</t>
  </si>
  <si>
    <t>CRYOLETTERS</t>
  </si>
  <si>
    <t>0143-2087</t>
  </si>
  <si>
    <t>1099-1514</t>
  </si>
  <si>
    <t>OPTIMAL CONTROL APPLICATIONS &amp; METHODS</t>
  </si>
  <si>
    <t>0143-2095</t>
  </si>
  <si>
    <t>1097-0266</t>
  </si>
  <si>
    <t>STRATEGIC MANAGEMENT JOURNAL</t>
  </si>
  <si>
    <t>0143-2885</t>
  </si>
  <si>
    <t>1365-2591</t>
  </si>
  <si>
    <t>INTERNATIONAL ENDODONTIC JOURNAL</t>
  </si>
  <si>
    <t>0143-3334</t>
  </si>
  <si>
    <t>1460-2180</t>
  </si>
  <si>
    <t>CARCINOGENESIS</t>
  </si>
  <si>
    <t>0143-3369</t>
  </si>
  <si>
    <t>1741-5314</t>
  </si>
  <si>
    <t>INTERNATIONAL JOURNAL OF VEHICLE DESIGN</t>
  </si>
  <si>
    <t>0143-3636</t>
  </si>
  <si>
    <t>1473-5628</t>
  </si>
  <si>
    <t>NUCLEAR MEDICINE COMMUNICATIONS</t>
  </si>
  <si>
    <t>0143-3857</t>
  </si>
  <si>
    <t>1469-4417</t>
  </si>
  <si>
    <t>ERGODIC THEORY AND DYNAMICAL SYSTEMS</t>
  </si>
  <si>
    <t>0143-4004</t>
  </si>
  <si>
    <t>1532-3102</t>
  </si>
  <si>
    <t>PLACENTA</t>
  </si>
  <si>
    <t>0143-4160</t>
  </si>
  <si>
    <t>1532-1991</t>
  </si>
  <si>
    <t>CELL CALCIUM</t>
  </si>
  <si>
    <t>0143-4179</t>
  </si>
  <si>
    <t>1532-2785</t>
  </si>
  <si>
    <t>NEUROPEPTIDES</t>
  </si>
  <si>
    <t>0143-4632</t>
  </si>
  <si>
    <t>1747-7557</t>
  </si>
  <si>
    <t>JOURNAL OF MULTILINGUAL AND MULTICULTURAL DEVELOPMENT</t>
  </si>
  <si>
    <t>0143-5221</t>
  </si>
  <si>
    <t>1470-8736</t>
  </si>
  <si>
    <t>CLINICAL SCIENCE</t>
  </si>
  <si>
    <t>0143-5671</t>
  </si>
  <si>
    <t>1475-5890</t>
  </si>
  <si>
    <t>FISCAL STUDIES</t>
  </si>
  <si>
    <t>0143-6228</t>
  </si>
  <si>
    <t>1873-7730</t>
  </si>
  <si>
    <t>APPLIED GEOGRAPHY</t>
  </si>
  <si>
    <t>0143-6244</t>
  </si>
  <si>
    <t>1477-0849</t>
  </si>
  <si>
    <t>Building Services Engineering Research &amp; Technology</t>
  </si>
  <si>
    <t>0143-6503</t>
  </si>
  <si>
    <t>1464-3820</t>
  </si>
  <si>
    <t>Oxford Journal of Legal Studies</t>
  </si>
  <si>
    <t>0143-6597</t>
  </si>
  <si>
    <t>1360-2241</t>
  </si>
  <si>
    <t>THIRD WORLD QUARTERLY</t>
  </si>
  <si>
    <t>1873-3743</t>
  </si>
  <si>
    <t>0143-7496</t>
  </si>
  <si>
    <t>1879-0127</t>
  </si>
  <si>
    <t>INTERNATIONAL JOURNAL OF ADHESION AND ADHESIVES</t>
  </si>
  <si>
    <t>0143-7720</t>
  </si>
  <si>
    <t>1758-6577</t>
  </si>
  <si>
    <t>INTERNATIONAL JOURNAL OF MANPOWER</t>
  </si>
  <si>
    <t>0143-7739</t>
  </si>
  <si>
    <t>1472-5347</t>
  </si>
  <si>
    <t>LEADERSHIP &amp; ORGANIZATION DEVELOPMENT JOURNAL</t>
  </si>
  <si>
    <t>0143-781X</t>
  </si>
  <si>
    <t>HISTORY OF POLITICAL THOUGHT</t>
  </si>
  <si>
    <t>0143-814X</t>
  </si>
  <si>
    <t>1469-7815</t>
  </si>
  <si>
    <t>Journal of Public Policy</t>
  </si>
  <si>
    <t>0143-8166</t>
  </si>
  <si>
    <t>1873-0302</t>
  </si>
  <si>
    <t>OPTICS AND LASERS IN ENGINEERING</t>
  </si>
  <si>
    <t>0143-831X</t>
  </si>
  <si>
    <t>1461-7099</t>
  </si>
  <si>
    <t>ECONOMIC AND INDUSTRIAL DEMOCRACY</t>
  </si>
  <si>
    <t>0143-9685</t>
  </si>
  <si>
    <t>1465-3451</t>
  </si>
  <si>
    <t>HISTORICAL JOURNAL OF FILM RADIO AND TELEVISION</t>
  </si>
  <si>
    <t>0143-974X</t>
  </si>
  <si>
    <t>1873-5983</t>
  </si>
  <si>
    <t>JOURNAL OF CONSTRUCTIONAL STEEL RESEARCH</t>
  </si>
  <si>
    <t>0143-9782</t>
  </si>
  <si>
    <t>1467-9892</t>
  </si>
  <si>
    <t>JOURNAL OF TIME SERIES ANALYSIS</t>
  </si>
  <si>
    <t>0143-991X</t>
  </si>
  <si>
    <t>1758-5791</t>
  </si>
  <si>
    <t>INDUSTRIAL ROBOT-AN INTERNATIONAL JOURNAL</t>
  </si>
  <si>
    <t>0144-0322</t>
  </si>
  <si>
    <t>JOURNAL OF THE SOCIETY OF LEATHER TECHNOLOGISTS AND CHEMISTS</t>
  </si>
  <si>
    <t>0144-0365</t>
  </si>
  <si>
    <t>1744-0564</t>
  </si>
  <si>
    <t>Journal of Legal History</t>
  </si>
  <si>
    <t>0144-039X</t>
  </si>
  <si>
    <t>1743-9523</t>
  </si>
  <si>
    <t>Slavery &amp; Abolition</t>
  </si>
  <si>
    <t>0144-1647</t>
  </si>
  <si>
    <t>1464-5327</t>
  </si>
  <si>
    <t>TRANSPORT REVIEWS</t>
  </si>
  <si>
    <t>1366-591X</t>
  </si>
  <si>
    <t>INTERNATIONAL REVIEWS IN PHYSICAL CHEMISTRY</t>
  </si>
  <si>
    <t>0144-2872</t>
  </si>
  <si>
    <t>1470-1006</t>
  </si>
  <si>
    <t>Policy Studies</t>
  </si>
  <si>
    <t>0144-3410</t>
  </si>
  <si>
    <t>1469-5820</t>
  </si>
  <si>
    <t>Educational Psychology</t>
  </si>
  <si>
    <t>0144-3577</t>
  </si>
  <si>
    <t>1758-6593</t>
  </si>
  <si>
    <t>INTERNATIONAL JOURNAL OF OPERATIONS &amp; PRODUCTION MANAGEMENT</t>
  </si>
  <si>
    <t>0144-3615</t>
  </si>
  <si>
    <t>1364-6893</t>
  </si>
  <si>
    <t>JOURNAL OF OBSTETRICS AND GYNAECOLOGY</t>
  </si>
  <si>
    <t>0144-5154</t>
  </si>
  <si>
    <t>1758-4078</t>
  </si>
  <si>
    <t>ASSEMBLY AUTOMATION</t>
  </si>
  <si>
    <t>0144-5340</t>
  </si>
  <si>
    <t>1464-5149</t>
  </si>
  <si>
    <t>HISTORY AND PHILOSOPHY OF LOGIC</t>
  </si>
  <si>
    <t>0144-5596</t>
  </si>
  <si>
    <t>1467-9515</t>
  </si>
  <si>
    <t>SOCIAL POLICY &amp; ADMINISTRATION</t>
  </si>
  <si>
    <t>0144-5987</t>
  </si>
  <si>
    <t>2048-4054</t>
  </si>
  <si>
    <t>ENERGY EXPLORATION &amp; EXPLOITATION</t>
  </si>
  <si>
    <t>0144-6657</t>
  </si>
  <si>
    <t>2044-8260</t>
  </si>
  <si>
    <t>BRITISH JOURNAL OF CLINICAL PSYCHOLOGY</t>
  </si>
  <si>
    <t>0144-6665</t>
  </si>
  <si>
    <t>2044-8309</t>
  </si>
  <si>
    <t>BRITISH JOURNAL OF SOCIAL PSYCHOLOGY</t>
  </si>
  <si>
    <t>0144-686X</t>
  </si>
  <si>
    <t>1469-1779</t>
  </si>
  <si>
    <t>AGEING &amp; SOCIETY</t>
  </si>
  <si>
    <t>0144-8188</t>
  </si>
  <si>
    <t>1873-6394</t>
  </si>
  <si>
    <t>INTERNATIONAL REVIEW OF LAW AND ECONOMICS</t>
  </si>
  <si>
    <t>0144-8420</t>
  </si>
  <si>
    <t>1742-3406</t>
  </si>
  <si>
    <t>RADIATION PROTECTION DOSIMETRY</t>
  </si>
  <si>
    <t>0144-8463</t>
  </si>
  <si>
    <t>1573-4935</t>
  </si>
  <si>
    <t>BIOSCIENCE REPORTS</t>
  </si>
  <si>
    <t>0144-8609</t>
  </si>
  <si>
    <t>1873-5614</t>
  </si>
  <si>
    <t>AQUACULTURAL ENGINEERING</t>
  </si>
  <si>
    <t>1879-1344</t>
  </si>
  <si>
    <t>0144-8722</t>
  </si>
  <si>
    <t>SOBORNOST INCORPORATING EASTERN CHURCHES REVIEW</t>
  </si>
  <si>
    <t>0144-8765</t>
  </si>
  <si>
    <t>2165-0616</t>
  </si>
  <si>
    <t>BIOLOGICAL AGRICULTURE &amp; HORTICULTURE</t>
  </si>
  <si>
    <t>0144-929X</t>
  </si>
  <si>
    <t>1362-3001</t>
  </si>
  <si>
    <t>BEHAVIOUR &amp; INFORMATION TECHNOLOGY</t>
  </si>
  <si>
    <t>0145-2096</t>
  </si>
  <si>
    <t>1467-7709</t>
  </si>
  <si>
    <t>DIPLOMATIC HISTORY</t>
  </si>
  <si>
    <t>0145-2126</t>
  </si>
  <si>
    <t>1873-5835</t>
  </si>
  <si>
    <t>LEUKEMIA RESEARCH</t>
  </si>
  <si>
    <t>1873-7757</t>
  </si>
  <si>
    <t>CHILD ABUSE &amp; NEGLECT</t>
  </si>
  <si>
    <t>0145-2258</t>
  </si>
  <si>
    <t>2163-9108</t>
  </si>
  <si>
    <t>AFRICAN ECONOMIC HISTORY</t>
  </si>
  <si>
    <t>1879-0089</t>
  </si>
  <si>
    <t>DEVELOPMENTAL AND COMPARATIVE IMMUNOLOGY</t>
  </si>
  <si>
    <t>0145-4455</t>
  </si>
  <si>
    <t>1552-4167</t>
  </si>
  <si>
    <t>BEHAVIOR MODIFICATION</t>
  </si>
  <si>
    <t>0145-479X</t>
  </si>
  <si>
    <t>1573-6881</t>
  </si>
  <si>
    <t>JOURNAL OF BIOENERGETICS AND BIOMEMBRANES</t>
  </si>
  <si>
    <t>0145-482X</t>
  </si>
  <si>
    <t>1559-1476</t>
  </si>
  <si>
    <t>JOURNAL OF VISUAL IMPAIRMENT &amp; BLINDNESS</t>
  </si>
  <si>
    <t>0145-5532</t>
  </si>
  <si>
    <t>1527-8034</t>
  </si>
  <si>
    <t>SOCIAL SCIENCE HISTORY</t>
  </si>
  <si>
    <t>0145-5613</t>
  </si>
  <si>
    <t>1942-7522</t>
  </si>
  <si>
    <t>ENT-EAR NOSE &amp; THROAT JOURNAL</t>
  </si>
  <si>
    <t>0145-5680</t>
  </si>
  <si>
    <t>1165-158X</t>
  </si>
  <si>
    <t>CELLULAR AND MOLECULAR BIOLOGY</t>
  </si>
  <si>
    <t>0145-5788</t>
  </si>
  <si>
    <t>Teaching Philosophy</t>
  </si>
  <si>
    <t>0145-6008</t>
  </si>
  <si>
    <t>1530-0277</t>
  </si>
  <si>
    <t>ALCOHOLISM-CLINICAL AND EXPERIMENTAL RESEARCH</t>
  </si>
  <si>
    <t>0145-7217</t>
  </si>
  <si>
    <t>1554-6063</t>
  </si>
  <si>
    <t>DIABETES EDUCATOR</t>
  </si>
  <si>
    <t>0145-7632</t>
  </si>
  <si>
    <t>1521-0537</t>
  </si>
  <si>
    <t>HEAT TRANSFER ENGINEERING</t>
  </si>
  <si>
    <t>0145-8876</t>
  </si>
  <si>
    <t>1745-4530</t>
  </si>
  <si>
    <t>JOURNAL OF FOOD PROCESS ENGINEERING</t>
  </si>
  <si>
    <t>0145-8884</t>
  </si>
  <si>
    <t>1745-4514</t>
  </si>
  <si>
    <t>JOURNAL OF FOOD BIOCHEMISTRY</t>
  </si>
  <si>
    <t>0145-8892</t>
  </si>
  <si>
    <t>1745-4549</t>
  </si>
  <si>
    <t>JOURNAL OF FOOD PROCESSING AND PRESERVATION</t>
  </si>
  <si>
    <t>0145-8973</t>
  </si>
  <si>
    <t>2327-4247</t>
  </si>
  <si>
    <t>CHASQUI-REVISTA DE LITERATURA LATINOAMERICANA</t>
  </si>
  <si>
    <t>0145-9740</t>
  </si>
  <si>
    <t>1545-5882</t>
  </si>
  <si>
    <t>Medical Anthropology</t>
  </si>
  <si>
    <t>0146-0005</t>
  </si>
  <si>
    <t>1558-075X</t>
  </si>
  <si>
    <t>SEMINARS IN PERINATOLOGY</t>
  </si>
  <si>
    <t>1552-5783</t>
  </si>
  <si>
    <t>INVESTIGATIVE OPHTHALMOLOGY &amp; VISUAL SCIENCE</t>
  </si>
  <si>
    <t>0146-1044</t>
  </si>
  <si>
    <t>1573-6717</t>
  </si>
  <si>
    <t>SEXUALITY AND DISABILITY</t>
  </si>
  <si>
    <t>0146-1672</t>
  </si>
  <si>
    <t>1552-7433</t>
  </si>
  <si>
    <t>PERSONALITY AND SOCIAL PSYCHOLOGY BULLETIN</t>
  </si>
  <si>
    <t>0146-2806</t>
  </si>
  <si>
    <t>1535-6280</t>
  </si>
  <si>
    <t>CURRENT PROBLEMS IN CARDIOLOGY</t>
  </si>
  <si>
    <t>0146-437X</t>
  </si>
  <si>
    <t>2328-8132</t>
  </si>
  <si>
    <t>NEW YORK HISTORY</t>
  </si>
  <si>
    <t>0146-4760</t>
  </si>
  <si>
    <t>1945-2403</t>
  </si>
  <si>
    <t>JOURNAL OF ANALYTICAL TOXICOLOGY</t>
  </si>
  <si>
    <t>0146-4833</t>
  </si>
  <si>
    <t>1943-5819</t>
  </si>
  <si>
    <t>ACM SIGCOMM Computer Communication Review</t>
  </si>
  <si>
    <t>0146-6216</t>
  </si>
  <si>
    <t>1552-3497</t>
  </si>
  <si>
    <t>APPLIED PSYCHOLOGICAL MEASUREMENT</t>
  </si>
  <si>
    <t>0146-6283</t>
  </si>
  <si>
    <t>CEREAL FOODS WORLD</t>
  </si>
  <si>
    <t>0146-6380</t>
  </si>
  <si>
    <t>ORGANIC GEOCHEMISTRY</t>
  </si>
  <si>
    <t>1873-2224</t>
  </si>
  <si>
    <t>0146-6615</t>
  </si>
  <si>
    <t>1096-9071</t>
  </si>
  <si>
    <t>JOURNAL OF MEDICAL VIROLOGY</t>
  </si>
  <si>
    <t>0146-6623</t>
  </si>
  <si>
    <t>JOURNAL OF AQUATIC PLANT MANAGEMENT</t>
  </si>
  <si>
    <t>0146-7239</t>
  </si>
  <si>
    <t>1573-6644</t>
  </si>
  <si>
    <t>MOTIVATION AND EMOTION</t>
  </si>
  <si>
    <t>0146-7875</t>
  </si>
  <si>
    <t>Nebraska Symposium on Motivation</t>
  </si>
  <si>
    <t>0146-7891</t>
  </si>
  <si>
    <t>NINETEENTH-CENTURY FRENCH STUDIES</t>
  </si>
  <si>
    <t>0146-8030</t>
  </si>
  <si>
    <t>1096-4681</t>
  </si>
  <si>
    <t>FIBER AND INTEGRATED OPTICS</t>
  </si>
  <si>
    <t>0146-8693</t>
  </si>
  <si>
    <t>1465-735X</t>
  </si>
  <si>
    <t>JOURNAL OF PEDIATRIC PSYCHOLOGY</t>
  </si>
  <si>
    <t>0146-9428</t>
  </si>
  <si>
    <t>1745-4557</t>
  </si>
  <si>
    <t>JOURNAL OF FOOD QUALITY</t>
  </si>
  <si>
    <t>0146-9592</t>
  </si>
  <si>
    <t>1539-4794</t>
  </si>
  <si>
    <t>OPTICS LETTERS</t>
  </si>
  <si>
    <t>0147-0272</t>
  </si>
  <si>
    <t>1535-6345</t>
  </si>
  <si>
    <t>CURRENT PROBLEMS IN CANCER</t>
  </si>
  <si>
    <t>0147-1724</t>
  </si>
  <si>
    <t>2162-2647</t>
  </si>
  <si>
    <t>SOUTHWESTERN ENTOMOLOGIST</t>
  </si>
  <si>
    <t>0147-1767</t>
  </si>
  <si>
    <t>1873-7552</t>
  </si>
  <si>
    <t>INTERNATIONAL JOURNAL OF INTERCULTURAL RELATIONS</t>
  </si>
  <si>
    <t>0147-2011</t>
  </si>
  <si>
    <t>1936-4725</t>
  </si>
  <si>
    <t>SOCIETY</t>
  </si>
  <si>
    <t>0147-2526</t>
  </si>
  <si>
    <t>1532-4257</t>
  </si>
  <si>
    <t>DANCE CHRONICLE</t>
  </si>
  <si>
    <t>0147-2593</t>
  </si>
  <si>
    <t>1080-6563</t>
  </si>
  <si>
    <t>LION AND THE UNICORN</t>
  </si>
  <si>
    <t>0147-4863</t>
  </si>
  <si>
    <t>ADVANCES IN MICROBIAL ECOLOGY</t>
  </si>
  <si>
    <t>1532-0979</t>
  </si>
  <si>
    <t>0147-5479</t>
  </si>
  <si>
    <t>1471-6445</t>
  </si>
  <si>
    <t>INTERNATIONAL LABOR AND WORKING-CLASS HISTORY</t>
  </si>
  <si>
    <t>0147-5916</t>
  </si>
  <si>
    <t>1573-2819</t>
  </si>
  <si>
    <t>COGNITIVE THERAPY AND RESEARCH</t>
  </si>
  <si>
    <t>0147-5967</t>
  </si>
  <si>
    <t>1095-7227</t>
  </si>
  <si>
    <t>JOURNAL OF COMPARATIVE ECONOMICS</t>
  </si>
  <si>
    <t>0147-619X</t>
  </si>
  <si>
    <t>1095-9890</t>
  </si>
  <si>
    <t>PLASMID</t>
  </si>
  <si>
    <t>0147-6513</t>
  </si>
  <si>
    <t>1090-2414</t>
  </si>
  <si>
    <t>ECOTOXICOLOGY AND ENVIRONMENTAL SAFETY</t>
  </si>
  <si>
    <t>1573-661X</t>
  </si>
  <si>
    <t>0147-7447</t>
  </si>
  <si>
    <t>1938-2367</t>
  </si>
  <si>
    <t>ORTHOPEDICS</t>
  </si>
  <si>
    <t>0147-8389</t>
  </si>
  <si>
    <t>1540-8159</t>
  </si>
  <si>
    <t>PACE-PACING AND CLINICAL ELECTROPHYSIOLOGY</t>
  </si>
  <si>
    <t>0147-8885</t>
  </si>
  <si>
    <t>2046-0236</t>
  </si>
  <si>
    <t>JOURNAL OF HISTOTECHNOLOGY</t>
  </si>
  <si>
    <t>0147-9563</t>
  </si>
  <si>
    <t>1527-3288</t>
  </si>
  <si>
    <t>HEART &amp; LUNG</t>
  </si>
  <si>
    <t>0147-9571</t>
  </si>
  <si>
    <t>1878-1667</t>
  </si>
  <si>
    <t>COMPARATIVE IMMUNOLOGY MICROBIOLOGY AND INFECTIOUS DISEASES</t>
  </si>
  <si>
    <t>0147-958X</t>
  </si>
  <si>
    <t>1488-2353</t>
  </si>
  <si>
    <t>Clinical and Investigative Medicine</t>
  </si>
  <si>
    <t>0148-0545</t>
  </si>
  <si>
    <t>1525-6014</t>
  </si>
  <si>
    <t>DRUG AND CHEMICAL TOXICOLOGY</t>
  </si>
  <si>
    <t>0148-0731</t>
  </si>
  <si>
    <t>1528-8951</t>
  </si>
  <si>
    <t>JOURNAL OF BIOMECHANICAL ENGINEERING-TRANSACTIONS OF THE ASME</t>
  </si>
  <si>
    <t>0148-2076</t>
  </si>
  <si>
    <t>NINETEENTH CENTURY MUSIC</t>
  </si>
  <si>
    <t>0148-2963</t>
  </si>
  <si>
    <t>1873-7978</t>
  </si>
  <si>
    <t>JOURNAL OF BUSINESS RESEARCH</t>
  </si>
  <si>
    <t>NEUROSURGERY</t>
  </si>
  <si>
    <t>0148-4834</t>
  </si>
  <si>
    <t>1938-2421</t>
  </si>
  <si>
    <t>JOURNAL OF NURSING EDUCATION</t>
  </si>
  <si>
    <t>0148-5598</t>
  </si>
  <si>
    <t>1573-689X</t>
  </si>
  <si>
    <t>JOURNAL OF MEDICAL SYSTEMS</t>
  </si>
  <si>
    <t>0148-5717</t>
  </si>
  <si>
    <t>1537-4521</t>
  </si>
  <si>
    <t>SEXUALLY TRANSMITTED DISEASES</t>
  </si>
  <si>
    <t>0148-6071</t>
  </si>
  <si>
    <t>1941-2444</t>
  </si>
  <si>
    <t>JOURNAL OF PARENTERAL AND ENTERAL NUTRITION</t>
  </si>
  <si>
    <t>0148-639X</t>
  </si>
  <si>
    <t>1097-4598</t>
  </si>
  <si>
    <t>MUSCLE &amp; NERVE</t>
  </si>
  <si>
    <t>0148-7043</t>
  </si>
  <si>
    <t>1536-3708</t>
  </si>
  <si>
    <t>ANNALS OF PLASTIC SURGERY</t>
  </si>
  <si>
    <t>0148-8376</t>
  </si>
  <si>
    <t>1540-7314</t>
  </si>
  <si>
    <t>JOURNAL OF SOCIAL SERVICE RESEARCH</t>
  </si>
  <si>
    <t>0148-9267</t>
  </si>
  <si>
    <t>1531-5169</t>
  </si>
  <si>
    <t>COMPUTER MUSIC JOURNAL</t>
  </si>
  <si>
    <t>0149-0400</t>
  </si>
  <si>
    <t>1521-0588</t>
  </si>
  <si>
    <t>LEISURE SCIENCES</t>
  </si>
  <si>
    <t>0149-0419</t>
  </si>
  <si>
    <t>1521-060X</t>
  </si>
  <si>
    <t>MARINE GEODESY</t>
  </si>
  <si>
    <t>0149-0451</t>
  </si>
  <si>
    <t>1521-0529</t>
  </si>
  <si>
    <t>GEOMICROBIOLOGY JOURNAL</t>
  </si>
  <si>
    <t>0149-1423</t>
  </si>
  <si>
    <t>1558-9153</t>
  </si>
  <si>
    <t>AAPG BULLETIN</t>
  </si>
  <si>
    <t>0149-1970</t>
  </si>
  <si>
    <t>PROGRESS IN NUCLEAR ENERGY</t>
  </si>
  <si>
    <t>1557-1211</t>
  </si>
  <si>
    <t>1545-861X</t>
  </si>
  <si>
    <t>MMWR-MORBIDITY AND MORTALITY WEEKLY REPORT</t>
  </si>
  <si>
    <t>0149-2918</t>
  </si>
  <si>
    <t>1879-114X</t>
  </si>
  <si>
    <t>CLINICAL THERAPEUTICS</t>
  </si>
  <si>
    <t>0149-5739</t>
  </si>
  <si>
    <t>1521-074X</t>
  </si>
  <si>
    <t>JOURNAL OF THERMAL STRESSES</t>
  </si>
  <si>
    <t>1935-5548</t>
  </si>
  <si>
    <t>0149-6085</t>
  </si>
  <si>
    <t>1745-4565</t>
  </si>
  <si>
    <t>JOURNAL OF FOOD SAFETY</t>
  </si>
  <si>
    <t>0149-6115</t>
  </si>
  <si>
    <t>1945-7545</t>
  </si>
  <si>
    <t>GEOTECHNICAL TESTING JOURNAL</t>
  </si>
  <si>
    <t>0149-6395</t>
  </si>
  <si>
    <t>1520-5754</t>
  </si>
  <si>
    <t>SEPARATION SCIENCE AND TECHNOLOGY</t>
  </si>
  <si>
    <t>0149-7189</t>
  </si>
  <si>
    <t>1873-7870</t>
  </si>
  <si>
    <t>EVALUATION AND PROGRAM PLANNING</t>
  </si>
  <si>
    <t>1873-7528</t>
  </si>
  <si>
    <t>0149-7677</t>
  </si>
  <si>
    <t>1940-509X</t>
  </si>
  <si>
    <t>DANCE RESEARCH JOURNAL</t>
  </si>
  <si>
    <t>0149-7952</t>
  </si>
  <si>
    <t>2164-8646</t>
  </si>
  <si>
    <t>GERMAN STUDIES REVIEW</t>
  </si>
  <si>
    <t>0149-9408</t>
  </si>
  <si>
    <t>2153-4578</t>
  </si>
  <si>
    <t>AMERICAN BOOK REVIEW</t>
  </si>
  <si>
    <t>0149-9483</t>
  </si>
  <si>
    <t>ADVANCES IN NUTRITIONAL RESEARCH</t>
  </si>
  <si>
    <t>0150-9861</t>
  </si>
  <si>
    <t>1773-0406</t>
  </si>
  <si>
    <t>JOURNAL OF NEURORADIOLOGY</t>
  </si>
  <si>
    <t>0151-9638</t>
  </si>
  <si>
    <t>2214-5451</t>
  </si>
  <si>
    <t>ANNALES DE DERMATOLOGIE ET DE VENEREOLOGIE</t>
  </si>
  <si>
    <t>0156-5788</t>
  </si>
  <si>
    <t>1449-8944</t>
  </si>
  <si>
    <t>Australian Health Review</t>
  </si>
  <si>
    <t>0156-5826</t>
  </si>
  <si>
    <t>1839-3675</t>
  </si>
  <si>
    <t>Journal of Australian Political Economy</t>
  </si>
  <si>
    <t>0157-244X</t>
  </si>
  <si>
    <t>1573-1898</t>
  </si>
  <si>
    <t>RESEARCH IN SCIENCE EDUCATION</t>
  </si>
  <si>
    <t>0157-6321</t>
  </si>
  <si>
    <t>1839-4655</t>
  </si>
  <si>
    <t>AUSTRALIAN JOURNAL OF SOCIAL ISSUES</t>
  </si>
  <si>
    <t>0158-037X</t>
  </si>
  <si>
    <t>1470-126X</t>
  </si>
  <si>
    <t>Studies in Continuing Education</t>
  </si>
  <si>
    <t>0158-4197</t>
  </si>
  <si>
    <t>1448-5540</t>
  </si>
  <si>
    <t>EMU</t>
  </si>
  <si>
    <t>1475-0198</t>
  </si>
  <si>
    <t>0158-9938</t>
  </si>
  <si>
    <t>1879-5447</t>
  </si>
  <si>
    <t>AUSTRALASIAN PHYSICAL &amp; ENGINEERING SCIENCES IN MEDICINE</t>
  </si>
  <si>
    <t>0159-6306</t>
  </si>
  <si>
    <t>1469-3739</t>
  </si>
  <si>
    <t>Discourse-Studies in the Cultural Politics of Education</t>
  </si>
  <si>
    <t>0160-0176</t>
  </si>
  <si>
    <t>1552-6925</t>
  </si>
  <si>
    <t>INTERNATIONAL REGIONAL SCIENCE REVIEW</t>
  </si>
  <si>
    <t>0160-0923</t>
  </si>
  <si>
    <t>1935-0228</t>
  </si>
  <si>
    <t>HELIOS</t>
  </si>
  <si>
    <t>0160-2446</t>
  </si>
  <si>
    <t>1533-4023</t>
  </si>
  <si>
    <t>JOURNAL OF CARDIOVASCULAR PHARMACOLOGY</t>
  </si>
  <si>
    <t>0160-2527</t>
  </si>
  <si>
    <t>1873-6386</t>
  </si>
  <si>
    <t>INTERNATIONAL JOURNAL OF LAW AND PSYCHIATRY</t>
  </si>
  <si>
    <t>0160-2764</t>
  </si>
  <si>
    <t>MESTER</t>
  </si>
  <si>
    <t>0160-2896</t>
  </si>
  <si>
    <t>1873-7935</t>
  </si>
  <si>
    <t>INTELLIGENCE</t>
  </si>
  <si>
    <t>0160-3477</t>
  </si>
  <si>
    <t>1557-7821</t>
  </si>
  <si>
    <t>JOURNAL OF POST KEYNESIAN ECONOMICS</t>
  </si>
  <si>
    <t>1873-6750</t>
  </si>
  <si>
    <t>0160-564X</t>
  </si>
  <si>
    <t>1525-1594</t>
  </si>
  <si>
    <t>ARTIFICIAL ORGANS</t>
  </si>
  <si>
    <t>0160-5682</t>
  </si>
  <si>
    <t>1476-9360</t>
  </si>
  <si>
    <t>JOURNAL OF THE OPERATIONAL RESEARCH SOCIETY</t>
  </si>
  <si>
    <t>0160-6379</t>
  </si>
  <si>
    <t>1550-5057</t>
  </si>
  <si>
    <t>FAMILY &amp; COMMUNITY HEALTH</t>
  </si>
  <si>
    <t>1555-2101</t>
  </si>
  <si>
    <t>JOURNAL OF CLINICAL PSYCHIATRY</t>
  </si>
  <si>
    <t>0160-6891</t>
  </si>
  <si>
    <t>1098-240X</t>
  </si>
  <si>
    <t>RESEARCH IN NURSING &amp; HEALTH</t>
  </si>
  <si>
    <t>0160-6972</t>
  </si>
  <si>
    <t>1548-1336</t>
  </si>
  <si>
    <t>Journal of Oral Implantology</t>
  </si>
  <si>
    <t>0160-7715</t>
  </si>
  <si>
    <t>1573-3521</t>
  </si>
  <si>
    <t>JOURNAL OF BEHAVIORAL MEDICINE</t>
  </si>
  <si>
    <t>0160-8061</t>
  </si>
  <si>
    <t>1540-8604</t>
  </si>
  <si>
    <t>JOURNAL OF ORGANIZATIONAL BEHAVIOR MANAGEMENT</t>
  </si>
  <si>
    <t>0160-9009</t>
  </si>
  <si>
    <t>1536-0334</t>
  </si>
  <si>
    <t>FRONTIERS-A JOURNAL OF WOMEN STUDIES</t>
  </si>
  <si>
    <t>0160-9289</t>
  </si>
  <si>
    <t>1932-8737</t>
  </si>
  <si>
    <t>CLINICAL CARDIOLOGY</t>
  </si>
  <si>
    <t>0160-9327</t>
  </si>
  <si>
    <t>1873-1929</t>
  </si>
  <si>
    <t>ENDEAVOUR</t>
  </si>
  <si>
    <t>0161-0457</t>
  </si>
  <si>
    <t>1932-8745</t>
  </si>
  <si>
    <t>SCANNING</t>
  </si>
  <si>
    <t>0161-0775</t>
  </si>
  <si>
    <t>THEATER</t>
  </si>
  <si>
    <t>0161-1194</t>
  </si>
  <si>
    <t>1558-1586</t>
  </si>
  <si>
    <t>CRYPTOLOGIA</t>
  </si>
  <si>
    <t>0161-1461</t>
  </si>
  <si>
    <t>1558-9129</t>
  </si>
  <si>
    <t>LANGUAGE SPEECH AND HEARING SERVICES IN SCHOOLS</t>
  </si>
  <si>
    <t>0161-2492</t>
  </si>
  <si>
    <t>1080-6512</t>
  </si>
  <si>
    <t>CALLALOO</t>
  </si>
  <si>
    <t>0161-2840</t>
  </si>
  <si>
    <t>1096-4673</t>
  </si>
  <si>
    <t>Issues in Mental Health Nursing</t>
  </si>
  <si>
    <t>0161-3499</t>
  </si>
  <si>
    <t>1532-950X</t>
  </si>
  <si>
    <t>VETERINARY SURGERY</t>
  </si>
  <si>
    <t>0161-4681</t>
  </si>
  <si>
    <t>1467-9620</t>
  </si>
  <si>
    <t>TEACHERS COLLEGE RECORD</t>
  </si>
  <si>
    <t>0161-4754</t>
  </si>
  <si>
    <t>JOURNAL OF MANIPULATIVE AND PHYSIOLOGICAL THERAPEUTICS</t>
  </si>
  <si>
    <t>0161-4940</t>
  </si>
  <si>
    <t>1520-5703</t>
  </si>
  <si>
    <t>CATALYSIS REVIEWS-SCIENCE AND ENGINEERING</t>
  </si>
  <si>
    <t>0161-5440</t>
  </si>
  <si>
    <t>1940-1906</t>
  </si>
  <si>
    <t>HISTORICAL METHODS</t>
  </si>
  <si>
    <t>1535-5667</t>
  </si>
  <si>
    <t>0161-5890</t>
  </si>
  <si>
    <t>MOLECULAR IMMUNOLOGY</t>
  </si>
  <si>
    <t>0161-6412</t>
  </si>
  <si>
    <t>1743-1328</t>
  </si>
  <si>
    <t>NEUROLOGICAL RESEARCH</t>
  </si>
  <si>
    <t>1549-4713</t>
  </si>
  <si>
    <t>OPHTHALMOLOGY</t>
  </si>
  <si>
    <t>0161-6463</t>
  </si>
  <si>
    <t>AMERICAN INDIAN CULTURE AND RESEARCH JOURNAL</t>
  </si>
  <si>
    <t>0161-7109</t>
  </si>
  <si>
    <t>1755-6988</t>
  </si>
  <si>
    <t>JUVENILE AND FAMILY COURT JOURNAL</t>
  </si>
  <si>
    <t>0161-7346</t>
  </si>
  <si>
    <t>1096-0910</t>
  </si>
  <si>
    <t>ULTRASONIC IMAGING</t>
  </si>
  <si>
    <t>0161-7761</t>
  </si>
  <si>
    <t>1548-1492</t>
  </si>
  <si>
    <t>ANTHROPOLOGY &amp; EDUCATION QUARTERLY</t>
  </si>
  <si>
    <t>0161-8105</t>
  </si>
  <si>
    <t>1550-9109</t>
  </si>
  <si>
    <t>SLEEP</t>
  </si>
  <si>
    <t>0161-813X</t>
  </si>
  <si>
    <t>1872-9711</t>
  </si>
  <si>
    <t>NEUROTOXICOLOGY</t>
  </si>
  <si>
    <t>0161-8202</t>
  </si>
  <si>
    <t>1937-2396</t>
  </si>
  <si>
    <t>JOURNAL OF ARACHNOLOGY</t>
  </si>
  <si>
    <t>0161-8938</t>
  </si>
  <si>
    <t>1873-8060</t>
  </si>
  <si>
    <t>JOURNAL OF POLICY MODELING</t>
  </si>
  <si>
    <t>0161-9152</t>
  </si>
  <si>
    <t>1574-4647</t>
  </si>
  <si>
    <t>AGE</t>
  </si>
  <si>
    <t>0161-9268</t>
  </si>
  <si>
    <t>1550-5014</t>
  </si>
  <si>
    <t>ADVANCES IN NURSING SCIENCE</t>
  </si>
  <si>
    <t>0161-9284</t>
  </si>
  <si>
    <t>MAGAZINE ANTIQUES</t>
  </si>
  <si>
    <t>0162-0134</t>
  </si>
  <si>
    <t>1873-3344</t>
  </si>
  <si>
    <t>JOURNAL OF INORGANIC BIOCHEMISTRY</t>
  </si>
  <si>
    <t>0162-0436</t>
  </si>
  <si>
    <t>1573-7837</t>
  </si>
  <si>
    <t>Qualitative Sociology</t>
  </si>
  <si>
    <t>0162-1459</t>
  </si>
  <si>
    <t>1537-274X</t>
  </si>
  <si>
    <t>JOURNAL OF THE AMERICAN STATISTICAL ASSOCIATION</t>
  </si>
  <si>
    <t>1538-9804</t>
  </si>
  <si>
    <t>1552-8251</t>
  </si>
  <si>
    <t>SCIENCE TECHNOLOGY &amp; HUMAN VALUES</t>
  </si>
  <si>
    <t>0162-2870</t>
  </si>
  <si>
    <t>1536-013X</t>
  </si>
  <si>
    <t>OCTOBER</t>
  </si>
  <si>
    <t>1531-4804</t>
  </si>
  <si>
    <t>0162-2897</t>
  </si>
  <si>
    <t>CALIFORNIA HISTORY</t>
  </si>
  <si>
    <t>0162-3257</t>
  </si>
  <si>
    <t>1573-3432</t>
  </si>
  <si>
    <t>JOURNAL OF AUTISM AND DEVELOPMENTAL DISORDERS</t>
  </si>
  <si>
    <t>1935-1062</t>
  </si>
  <si>
    <t>0162-4962</t>
  </si>
  <si>
    <t>1529-1456</t>
  </si>
  <si>
    <t>BIOGRAPHY-AN INTERDISCIPLINARY QUARTERLY</t>
  </si>
  <si>
    <t>0162-5748</t>
  </si>
  <si>
    <t>1090-7009</t>
  </si>
  <si>
    <t>REVIEW OF HIGHER EDUCATION</t>
  </si>
  <si>
    <t>0162-8178</t>
  </si>
  <si>
    <t>ITE JOURNAL-INSTITUTE OF TRANSPORTATION ENGINEERS</t>
  </si>
  <si>
    <t>1939-3539</t>
  </si>
  <si>
    <t>0162-895X</t>
  </si>
  <si>
    <t>1467-9221</t>
  </si>
  <si>
    <t>POLITICAL PSYCHOLOGY</t>
  </si>
  <si>
    <t>0162-9778</t>
  </si>
  <si>
    <t>1751-7877</t>
  </si>
  <si>
    <t>JOURNAL OF BALTIC STUDIES</t>
  </si>
  <si>
    <t>0163-0350</t>
  </si>
  <si>
    <t>1536-0199</t>
  </si>
  <si>
    <t>LATIN AMERICAN MUSIC REVIEW-REVISTA DE MUSICA LATINOAMERICANA</t>
  </si>
  <si>
    <t>0163-0563</t>
  </si>
  <si>
    <t>1532-2467</t>
  </si>
  <si>
    <t>NUMERICAL FUNCTIONAL ANALYSIS AND OPTIMIZATION</t>
  </si>
  <si>
    <t>0163-075X</t>
  </si>
  <si>
    <t>2327-8307</t>
  </si>
  <si>
    <t>KENYON REVIEW</t>
  </si>
  <si>
    <t>0163-2116</t>
  </si>
  <si>
    <t>1573-2568</t>
  </si>
  <si>
    <t>DIGESTIVE DISEASES AND SCIENCES</t>
  </si>
  <si>
    <t>0163-2396</t>
  </si>
  <si>
    <t>Studies in Symbolic Interaction</t>
  </si>
  <si>
    <t>0163-2787</t>
  </si>
  <si>
    <t>1552-3918</t>
  </si>
  <si>
    <t>EVALUATION &amp; THE HEALTH PROFESSIONS</t>
  </si>
  <si>
    <t>0163-3864</t>
  </si>
  <si>
    <t>1520-6025</t>
  </si>
  <si>
    <t>JOURNAL OF NATURAL PRODUCTS</t>
  </si>
  <si>
    <t>0163-4275</t>
  </si>
  <si>
    <t>2153-7895</t>
  </si>
  <si>
    <t>ENVIRONMENTAL ETHICS</t>
  </si>
  <si>
    <t>0163-4356</t>
  </si>
  <si>
    <t>1536-3694</t>
  </si>
  <si>
    <t>THERAPEUTIC DRUG MONITORING</t>
  </si>
  <si>
    <t>0163-4437</t>
  </si>
  <si>
    <t>1460-3675</t>
  </si>
  <si>
    <t>MEDIA CULTURE &amp; SOCIETY</t>
  </si>
  <si>
    <t>0163-4445</t>
  </si>
  <si>
    <t>1467-6427</t>
  </si>
  <si>
    <t>JOURNAL OF FAMILY THERAPY</t>
  </si>
  <si>
    <t>0163-4453</t>
  </si>
  <si>
    <t>1532-2742</t>
  </si>
  <si>
    <t>JOURNAL OF INFECTION</t>
  </si>
  <si>
    <t>0163-4984</t>
  </si>
  <si>
    <t>1559-0720</t>
  </si>
  <si>
    <t>BIOLOGICAL TRACE ELEMENT RESEARCH</t>
  </si>
  <si>
    <t>0163-5069</t>
  </si>
  <si>
    <t>FILM CRITICISM</t>
  </si>
  <si>
    <t>0163-5581</t>
  </si>
  <si>
    <t>1532-7914</t>
  </si>
  <si>
    <t>NUTRITION AND CANCER-AN INTERNATIONAL JOURNAL</t>
  </si>
  <si>
    <t>0163-5808</t>
  </si>
  <si>
    <t>1943-5835</t>
  </si>
  <si>
    <t>SIGMOD RECORD</t>
  </si>
  <si>
    <t>0163-6383</t>
  </si>
  <si>
    <t>1879-0453</t>
  </si>
  <si>
    <t>INFANT BEHAVIOR &amp; DEVELOPMENT</t>
  </si>
  <si>
    <t>0163-6545</t>
  </si>
  <si>
    <t>RADICAL HISTORY REVIEW</t>
  </si>
  <si>
    <t>0163-660X</t>
  </si>
  <si>
    <t>1530-9177</t>
  </si>
  <si>
    <t>WASHINGTON QUARTERLY</t>
  </si>
  <si>
    <t>1558-1896</t>
  </si>
  <si>
    <t>PHARMACOLOGY &amp; THERAPEUTICS</t>
  </si>
  <si>
    <t>0163-755X</t>
  </si>
  <si>
    <t>1946-3170</t>
  </si>
  <si>
    <t>MELUS</t>
  </si>
  <si>
    <t>1945-7189</t>
  </si>
  <si>
    <t>0163-8343</t>
  </si>
  <si>
    <t>1873-7714</t>
  </si>
  <si>
    <t>GENERAL HOSPITAL PSYCHIATRY</t>
  </si>
  <si>
    <t>0163-853X</t>
  </si>
  <si>
    <t>1532-6950</t>
  </si>
  <si>
    <t>DISCOURSE PROCESSES</t>
  </si>
  <si>
    <t>0163-8548</t>
  </si>
  <si>
    <t>1572-851X</t>
  </si>
  <si>
    <t>HUMAN STUDIES</t>
  </si>
  <si>
    <t>0163-9625</t>
  </si>
  <si>
    <t>1521-0456</t>
  </si>
  <si>
    <t>DEVIANT BEHAVIOR</t>
  </si>
  <si>
    <t>0163-9641</t>
  </si>
  <si>
    <t>1097-0355</t>
  </si>
  <si>
    <t>INFANT MENTAL HEALTH JOURNAL</t>
  </si>
  <si>
    <t>0164-0178</t>
  </si>
  <si>
    <t>1086-3141</t>
  </si>
  <si>
    <t>AMERICAN JEWISH HISTORY</t>
  </si>
  <si>
    <t>0164-0275</t>
  </si>
  <si>
    <t>1552-7573</t>
  </si>
  <si>
    <t>RESEARCH ON AGING</t>
  </si>
  <si>
    <t>0164-0291</t>
  </si>
  <si>
    <t>1573-8604</t>
  </si>
  <si>
    <t>INTERNATIONAL JOURNAL OF PRIMATOLOGY</t>
  </si>
  <si>
    <t>0164-0313</t>
  </si>
  <si>
    <t>1572-9591</t>
  </si>
  <si>
    <t>JOURNAL OF FUSION ENERGY</t>
  </si>
  <si>
    <t>0164-0364</t>
  </si>
  <si>
    <t>AMERICAN CRIMINAL LAW REVIEW</t>
  </si>
  <si>
    <t>0164-0704</t>
  </si>
  <si>
    <t>1873-152X</t>
  </si>
  <si>
    <t>JOURNAL OF MACROECONOMICS</t>
  </si>
  <si>
    <t>0164-0925</t>
  </si>
  <si>
    <t>1558-4593</t>
  </si>
  <si>
    <t>ACM TRANSACTIONS ON PROGRAMMING LANGUAGES AND SYSTEMS</t>
  </si>
  <si>
    <t>0164-1212</t>
  </si>
  <si>
    <t>1873-1228</t>
  </si>
  <si>
    <t>JOURNAL OF SYSTEMS AND SOFTWARE</t>
  </si>
  <si>
    <t>0164-1263</t>
  </si>
  <si>
    <t>1942-5473</t>
  </si>
  <si>
    <t>PEDIATRIC DENTISTRY</t>
  </si>
  <si>
    <t>0164-7954</t>
  </si>
  <si>
    <t>1945-3892</t>
  </si>
  <si>
    <t>INTERNATIONAL JOURNAL OF ACAROLOGY</t>
  </si>
  <si>
    <t>0165-0009</t>
  </si>
  <si>
    <t>1573-1480</t>
  </si>
  <si>
    <t>CLIMATIC CHANGE</t>
  </si>
  <si>
    <t>0165-005X</t>
  </si>
  <si>
    <t>1573-076X</t>
  </si>
  <si>
    <t>CULTURE MEDICINE AND PSYCHIATRY</t>
  </si>
  <si>
    <t>0165-0106</t>
  </si>
  <si>
    <t>1572-8420</t>
  </si>
  <si>
    <t>ERKENNTNIS</t>
  </si>
  <si>
    <t>1872-6801</t>
  </si>
  <si>
    <t>0165-0157</t>
  </si>
  <si>
    <t>1573-0549</t>
  </si>
  <si>
    <t>LINGUISTICS AND PHILOSOPHY</t>
  </si>
  <si>
    <t>0165-0203</t>
  </si>
  <si>
    <t>1477-8947</t>
  </si>
  <si>
    <t>NATURAL RESOURCES FORUM</t>
  </si>
  <si>
    <t>0165-0254</t>
  </si>
  <si>
    <t>1464-0651</t>
  </si>
  <si>
    <t>INTERNATIONAL JOURNAL OF BEHAVIORAL DEVELOPMENT</t>
  </si>
  <si>
    <t>0165-0270</t>
  </si>
  <si>
    <t>1872-678X</t>
  </si>
  <si>
    <t>JOURNAL OF NEUROSCIENCE METHODS</t>
  </si>
  <si>
    <t>0165-0327</t>
  </si>
  <si>
    <t>1573-2517</t>
  </si>
  <si>
    <t>JOURNAL OF AFFECTIVE DISORDERS</t>
  </si>
  <si>
    <t>0165-0378</t>
  </si>
  <si>
    <t>JOURNAL OF REPRODUCTIVE IMMUNOLOGY</t>
  </si>
  <si>
    <t>0165-0424</t>
  </si>
  <si>
    <t>1744-4152</t>
  </si>
  <si>
    <t>AQUATIC INSECTS</t>
  </si>
  <si>
    <t>0165-0505</t>
  </si>
  <si>
    <t>2211-2898</t>
  </si>
  <si>
    <t>BMGN-The Low Countries Historical Review</t>
  </si>
  <si>
    <t>0165-0521</t>
  </si>
  <si>
    <t>1744-5140</t>
  </si>
  <si>
    <t>STUDIES ON NEOTROPICAL FAUNA AND ENVIRONMENT</t>
  </si>
  <si>
    <t>0165-0645</t>
  </si>
  <si>
    <t>Pedagogische Studien</t>
  </si>
  <si>
    <t>0165-0750</t>
  </si>
  <si>
    <t>1875-8320</t>
  </si>
  <si>
    <t>COMMON MARKET LAW REVIEW</t>
  </si>
  <si>
    <t>0165-1153</t>
  </si>
  <si>
    <t>2041-2827</t>
  </si>
  <si>
    <t>Itinerario-International Journal on the History of European Expansion and Global Interaction</t>
  </si>
  <si>
    <t>0165-1587</t>
  </si>
  <si>
    <t>1464-3618</t>
  </si>
  <si>
    <t>EUROPEAN REVIEW OF AGRICULTURAL ECONOMICS</t>
  </si>
  <si>
    <t>0165-1684</t>
  </si>
  <si>
    <t>1879-2677</t>
  </si>
  <si>
    <t>SIGNAL PROCESSING</t>
  </si>
  <si>
    <t>0165-1765</t>
  </si>
  <si>
    <t>1873-7374</t>
  </si>
  <si>
    <t>ECONOMICS LETTERS</t>
  </si>
  <si>
    <t>0165-1781</t>
  </si>
  <si>
    <t>PSYCHIATRY RESEARCH</t>
  </si>
  <si>
    <t>0165-1889</t>
  </si>
  <si>
    <t>1879-1743</t>
  </si>
  <si>
    <t>JOURNAL OF ECONOMIC DYNAMICS &amp; CONTROL</t>
  </si>
  <si>
    <t>0165-2125</t>
  </si>
  <si>
    <t>1878-433X</t>
  </si>
  <si>
    <t>WAVE MOTION</t>
  </si>
  <si>
    <t>0165-2176</t>
  </si>
  <si>
    <t>1875-5941</t>
  </si>
  <si>
    <t>VETERINARY QUARTERLY</t>
  </si>
  <si>
    <t>0165-232X</t>
  </si>
  <si>
    <t>1872-7441</t>
  </si>
  <si>
    <t>COLD REGIONS SCIENCE AND TECHNOLOGY</t>
  </si>
  <si>
    <t>0165-2370</t>
  </si>
  <si>
    <t>1873-250X</t>
  </si>
  <si>
    <t>JOURNAL OF ANALYTICAL AND APPLIED PYROLYSIS</t>
  </si>
  <si>
    <t>0165-2427</t>
  </si>
  <si>
    <t>1873-2534</t>
  </si>
  <si>
    <t>VETERINARY IMMUNOLOGY AND IMMUNOPATHOLOGY</t>
  </si>
  <si>
    <t>0165-2478</t>
  </si>
  <si>
    <t>1879-0542</t>
  </si>
  <si>
    <t>IMMUNOLOGY LETTERS</t>
  </si>
  <si>
    <t>0165-4004</t>
  </si>
  <si>
    <t>1614-7308</t>
  </si>
  <si>
    <t>FOLIA LINGUISTICA</t>
  </si>
  <si>
    <t>1879-1980</t>
  </si>
  <si>
    <t>0165-4896</t>
  </si>
  <si>
    <t>1879-3118</t>
  </si>
  <si>
    <t>MATHEMATICAL SOCIAL SCIENCES</t>
  </si>
  <si>
    <t>0165-5515</t>
  </si>
  <si>
    <t>1741-6485</t>
  </si>
  <si>
    <t>JOURNAL OF INFORMATION SCIENCE</t>
  </si>
  <si>
    <t>0165-5701</t>
  </si>
  <si>
    <t>1573-2630</t>
  </si>
  <si>
    <t>INTERNATIONAL OPHTHALMOLOGY</t>
  </si>
  <si>
    <t>0165-5728</t>
  </si>
  <si>
    <t>1872-8421</t>
  </si>
  <si>
    <t>JOURNAL OF NEUROIMMUNOLOGY</t>
  </si>
  <si>
    <t>0165-5752</t>
  </si>
  <si>
    <t>1573-5192</t>
  </si>
  <si>
    <t>SYSTEMATIC PARASITOLOGY</t>
  </si>
  <si>
    <t>0165-5876</t>
  </si>
  <si>
    <t>1872-8464</t>
  </si>
  <si>
    <t>INTERNATIONAL JOURNAL OF PEDIATRIC OTORHINOLARYNGOLOGY</t>
  </si>
  <si>
    <t>TRENDS IN PHARMACOLOGICAL SCIENCES</t>
  </si>
  <si>
    <t>0165-7380</t>
  </si>
  <si>
    <t>1573-7446</t>
  </si>
  <si>
    <t>VETERINARY RESEARCH COMMUNICATIONS</t>
  </si>
  <si>
    <t>0165-7836</t>
  </si>
  <si>
    <t>1872-6763</t>
  </si>
  <si>
    <t>FISHERIES RESEARCH</t>
  </si>
  <si>
    <t>1879-3142</t>
  </si>
  <si>
    <t>0166-0462</t>
  </si>
  <si>
    <t>1879-2308</t>
  </si>
  <si>
    <t>REGIONAL SCIENCE AND URBAN ECONOMICS</t>
  </si>
  <si>
    <t>1872-9797</t>
  </si>
  <si>
    <t>0166-0934</t>
  </si>
  <si>
    <t>1879-0984</t>
  </si>
  <si>
    <t>JOURNAL OF VIROLOGICAL METHODS</t>
  </si>
  <si>
    <t>0166-218X</t>
  </si>
  <si>
    <t>1872-6771</t>
  </si>
  <si>
    <t>DISCRETE APPLIED MATHEMATICS</t>
  </si>
  <si>
    <t>1872-9096</t>
  </si>
  <si>
    <t>0166-3615</t>
  </si>
  <si>
    <t>1872-6194</t>
  </si>
  <si>
    <t>COMPUTERS IN INDUSTRY</t>
  </si>
  <si>
    <t>0166-4328</t>
  </si>
  <si>
    <t>1872-7549</t>
  </si>
  <si>
    <t>BEHAVIOURAL BRAIN RESEARCH</t>
  </si>
  <si>
    <t>1879-1514</t>
  </si>
  <si>
    <t>0166-4972</t>
  </si>
  <si>
    <t>1879-2383</t>
  </si>
  <si>
    <t>TECHNOVATION</t>
  </si>
  <si>
    <t>0166-5162</t>
  </si>
  <si>
    <t>1872-7840</t>
  </si>
  <si>
    <t>INTERNATIONAL JOURNAL OF COAL GEOLOGY</t>
  </si>
  <si>
    <t>0166-5316</t>
  </si>
  <si>
    <t>1872-745X</t>
  </si>
  <si>
    <t>PERFORMANCE EVALUATION</t>
  </si>
  <si>
    <t>0166-6851</t>
  </si>
  <si>
    <t>1872-9428</t>
  </si>
  <si>
    <t>MOLECULAR AND BIOCHEMICAL PARASITOLOGY</t>
  </si>
  <si>
    <t>1573-5079</t>
  </si>
  <si>
    <t>PHOTOSYNTHESIS RESEARCH</t>
  </si>
  <si>
    <t>0166-8641</t>
  </si>
  <si>
    <t>1879-3207</t>
  </si>
  <si>
    <t>TOPOLOGY AND ITS APPLICATIONS</t>
  </si>
  <si>
    <t>0167-1987</t>
  </si>
  <si>
    <t>1879-3444</t>
  </si>
  <si>
    <t>SOIL &amp; TILLAGE RESEARCH</t>
  </si>
  <si>
    <t>0167-2681</t>
  </si>
  <si>
    <t>1879-1751</t>
  </si>
  <si>
    <t>JOURNAL OF ECONOMIC BEHAVIOR &amp; ORGANIZATION</t>
  </si>
  <si>
    <t>0167-2738</t>
  </si>
  <si>
    <t>1872-7689</t>
  </si>
  <si>
    <t>SOLID STATE IONICS</t>
  </si>
  <si>
    <t>0167-2789</t>
  </si>
  <si>
    <t>1872-8022</t>
  </si>
  <si>
    <t>PHYSICA D-NONLINEAR PHENOMENA</t>
  </si>
  <si>
    <t>0167-4048</t>
  </si>
  <si>
    <t>1872-6208</t>
  </si>
  <si>
    <t>COMPUTERS &amp; SECURITY</t>
  </si>
  <si>
    <t>0167-4366</t>
  </si>
  <si>
    <t>1572-9680</t>
  </si>
  <si>
    <t>AGROFORESTRY SYSTEMS</t>
  </si>
  <si>
    <t>1573-5028</t>
  </si>
  <si>
    <t>PLANT MOLECULAR BIOLOGY</t>
  </si>
  <si>
    <t>1573-0697</t>
  </si>
  <si>
    <t>0167-4730</t>
  </si>
  <si>
    <t>1879-3355</t>
  </si>
  <si>
    <t>STRUCTURAL SAFETY</t>
  </si>
  <si>
    <t>0167-482X</t>
  </si>
  <si>
    <t>1743-8942</t>
  </si>
  <si>
    <t>JOURNAL OF PSYCHOSOMATIC OBSTETRICS &amp; GYNECOLOGY</t>
  </si>
  <si>
    <t>0167-4870</t>
  </si>
  <si>
    <t>1872-7719</t>
  </si>
  <si>
    <t>JOURNAL OF ECONOMIC PSYCHOLOGY</t>
  </si>
  <si>
    <t>0167-4889</t>
  </si>
  <si>
    <t>BIOCHIMICA ET BIOPHYSICA ACTA-MOLECULAR CELL RESEARCH</t>
  </si>
  <si>
    <t>0167-4943</t>
  </si>
  <si>
    <t>1872-6976</t>
  </si>
  <si>
    <t>ARCHIVES OF GERONTOLOGY AND GERIATRICS</t>
  </si>
  <si>
    <t>0167-5133</t>
  </si>
  <si>
    <t>1477-4593</t>
  </si>
  <si>
    <t>Journal of Semantics</t>
  </si>
  <si>
    <t>0167-5249</t>
  </si>
  <si>
    <t>1573-0522</t>
  </si>
  <si>
    <t>LAW AND PHILOSOPHY</t>
  </si>
  <si>
    <t>0167-5273</t>
  </si>
  <si>
    <t>1874-1754</t>
  </si>
  <si>
    <t>INTERNATIONAL JOURNAL OF CARDIOLOGY</t>
  </si>
  <si>
    <t>0167-5427</t>
  </si>
  <si>
    <t>AQUATIC MAMMALS</t>
  </si>
  <si>
    <t>0167-5729</t>
  </si>
  <si>
    <t>1879-274X</t>
  </si>
  <si>
    <t>SURFACE SCIENCE REPORTS</t>
  </si>
  <si>
    <t>0167-577X</t>
  </si>
  <si>
    <t>1873-4979</t>
  </si>
  <si>
    <t>MATERIALS LETTERS</t>
  </si>
  <si>
    <t>1873-1716</t>
  </si>
  <si>
    <t>PREVENTIVE VETERINARY MEDICINE</t>
  </si>
  <si>
    <t>0167-5923</t>
  </si>
  <si>
    <t>1573-7829</t>
  </si>
  <si>
    <t>POPULATION RESEARCH AND POLICY REVIEW</t>
  </si>
  <si>
    <t>0167-594X</t>
  </si>
  <si>
    <t>1573-7373</t>
  </si>
  <si>
    <t>JOURNAL OF NEURO-ONCOLOGY</t>
  </si>
  <si>
    <t>0167-6105</t>
  </si>
  <si>
    <t>1872-8197</t>
  </si>
  <si>
    <t>JOURNAL OF WIND ENGINEERING AND INDUSTRIAL AERODYNAMICS</t>
  </si>
  <si>
    <t>0167-6164</t>
  </si>
  <si>
    <t>1613-3811</t>
  </si>
  <si>
    <t>Journal of African Languages and Linguistics</t>
  </si>
  <si>
    <t>0167-6245</t>
  </si>
  <si>
    <t>1873-5975</t>
  </si>
  <si>
    <t>INFORMATION ECONOMICS AND POLICY</t>
  </si>
  <si>
    <t>1879-1646</t>
  </si>
  <si>
    <t>0167-6318</t>
  </si>
  <si>
    <t>1613-3676</t>
  </si>
  <si>
    <t>LINGUISTIC REVIEW</t>
  </si>
  <si>
    <t>0167-6369</t>
  </si>
  <si>
    <t>1573-2959</t>
  </si>
  <si>
    <t>ENVIRONMENTAL MONITORING AND ASSESSMENT</t>
  </si>
  <si>
    <t>0167-6377</t>
  </si>
  <si>
    <t>1872-7468</t>
  </si>
  <si>
    <t>OPERATIONS RESEARCH LETTERS</t>
  </si>
  <si>
    <t>0167-6393</t>
  </si>
  <si>
    <t>1872-7182</t>
  </si>
  <si>
    <t>SPEECH COMMUNICATION</t>
  </si>
  <si>
    <t>0167-6423</t>
  </si>
  <si>
    <t>1872-7964</t>
  </si>
  <si>
    <t>SCIENCE OF COMPUTER PROGRAMMING</t>
  </si>
  <si>
    <t>0167-6636</t>
  </si>
  <si>
    <t>1872-7743</t>
  </si>
  <si>
    <t>MECHANICS OF MATERIALS</t>
  </si>
  <si>
    <t>0167-6687</t>
  </si>
  <si>
    <t>1873-5959</t>
  </si>
  <si>
    <t>INSURANCE MATHEMATICS &amp; ECONOMICS</t>
  </si>
  <si>
    <t>0167-6806</t>
  </si>
  <si>
    <t>1573-7217</t>
  </si>
  <si>
    <t>BREAST CANCER RESEARCH AND TREATMENT</t>
  </si>
  <si>
    <t>0167-6857</t>
  </si>
  <si>
    <t>1573-5044</t>
  </si>
  <si>
    <t>PLANT CELL TISSUE AND ORGAN CULTURE</t>
  </si>
  <si>
    <t>0167-6903</t>
  </si>
  <si>
    <t>1573-5087</t>
  </si>
  <si>
    <t>PLANT GROWTH REGULATION</t>
  </si>
  <si>
    <t>0167-6911</t>
  </si>
  <si>
    <t>1872-7956</t>
  </si>
  <si>
    <t>SYSTEMS &amp; CONTROL LETTERS</t>
  </si>
  <si>
    <t>0167-6997</t>
  </si>
  <si>
    <t>1573-0646</t>
  </si>
  <si>
    <t>INVESTIGATIONAL NEW DRUGS</t>
  </si>
  <si>
    <t>0167-7012</t>
  </si>
  <si>
    <t>1872-8359</t>
  </si>
  <si>
    <t>JOURNAL OF MICROBIOLOGICAL METHODS</t>
  </si>
  <si>
    <t>0167-7055</t>
  </si>
  <si>
    <t>1467-8659</t>
  </si>
  <si>
    <t>COMPUTER GRAPHICS FORUM</t>
  </si>
  <si>
    <t>0167-7063</t>
  </si>
  <si>
    <t>1563-5260</t>
  </si>
  <si>
    <t>JOURNAL OF NEUROGENETICS</t>
  </si>
  <si>
    <t>0167-7152</t>
  </si>
  <si>
    <t>1879-2103</t>
  </si>
  <si>
    <t>STATISTICS &amp; PROBABILITY LETTERS</t>
  </si>
  <si>
    <t>0167-7187</t>
  </si>
  <si>
    <t>1873-7986</t>
  </si>
  <si>
    <t>INTERNATIONAL JOURNAL OF INDUSTRIAL ORGANIZATION</t>
  </si>
  <si>
    <t>0167-7322</t>
  </si>
  <si>
    <t>1873-3166</t>
  </si>
  <si>
    <t>JOURNAL OF MOLECULAR LIQUIDS</t>
  </si>
  <si>
    <t>1872-7115</t>
  </si>
  <si>
    <t>0167-7411</t>
  </si>
  <si>
    <t>1572-8749</t>
  </si>
  <si>
    <t>TOPOI-AN INTERNATIONAL REVIEW OF PHILOSOPHY</t>
  </si>
  <si>
    <t>0167-7659</t>
  </si>
  <si>
    <t>1573-7233</t>
  </si>
  <si>
    <t>CANCER AND METASTASIS REVIEWS</t>
  </si>
  <si>
    <t>0167-7764</t>
  </si>
  <si>
    <t>1573-0662</t>
  </si>
  <si>
    <t>JOURNAL OF ATMOSPHERIC CHEMISTRY</t>
  </si>
  <si>
    <t>0167-8019</t>
  </si>
  <si>
    <t>1572-9036</t>
  </si>
  <si>
    <t>ACTA APPLICANDAE MATHEMATICAE</t>
  </si>
  <si>
    <t>0167-806X</t>
  </si>
  <si>
    <t>1573-0859</t>
  </si>
  <si>
    <t>NATURAL LANGUAGE &amp; LINGUISTIC THEORY</t>
  </si>
  <si>
    <t>0167-8094</t>
  </si>
  <si>
    <t>1572-9273</t>
  </si>
  <si>
    <t>ORDER-A JOURNAL ON THE THEORY OF ORDERED SETS AND ITS APPLICATIONS</t>
  </si>
  <si>
    <t>0167-8116</t>
  </si>
  <si>
    <t>1873-8001</t>
  </si>
  <si>
    <t>INTERNATIONAL JOURNAL OF RESEARCH IN MARKETING</t>
  </si>
  <si>
    <t>RADIOTHERAPY AND ONCOLOGY</t>
  </si>
  <si>
    <t>0167-8191</t>
  </si>
  <si>
    <t>1872-7336</t>
  </si>
  <si>
    <t>PARALLEL COMPUTING</t>
  </si>
  <si>
    <t>0167-8299</t>
  </si>
  <si>
    <t>2191-0235</t>
  </si>
  <si>
    <t>REVIEWS IN CHEMICAL ENGINEERING</t>
  </si>
  <si>
    <t>0167-8396</t>
  </si>
  <si>
    <t>1879-2332</t>
  </si>
  <si>
    <t>COMPUTER AIDED GEOMETRIC DESIGN</t>
  </si>
  <si>
    <t>0167-8442</t>
  </si>
  <si>
    <t>1872-7638</t>
  </si>
  <si>
    <t>THEORETICAL AND APPLIED FRACTURE MECHANICS</t>
  </si>
  <si>
    <t>0167-8507</t>
  </si>
  <si>
    <t>1613-3684</t>
  </si>
  <si>
    <t>Multilingua-Journal of Cross-Cultural and Interlanguage Communication</t>
  </si>
  <si>
    <t>0167-8655</t>
  </si>
  <si>
    <t>1872-7344</t>
  </si>
  <si>
    <t>PATTERN RECOGNITION LETTERS</t>
  </si>
  <si>
    <t>0167-8760</t>
  </si>
  <si>
    <t>1872-7697</t>
  </si>
  <si>
    <t>INTERNATIONAL JOURNAL OF PSYCHOPHYSIOLOGY</t>
  </si>
  <si>
    <t>1873-2305</t>
  </si>
  <si>
    <t>1873-5797</t>
  </si>
  <si>
    <t>0167-9260</t>
  </si>
  <si>
    <t>1872-7522</t>
  </si>
  <si>
    <t>INTEGRATION-THE VLSI JOURNAL</t>
  </si>
  <si>
    <t>0167-9295</t>
  </si>
  <si>
    <t>1573-0794</t>
  </si>
  <si>
    <t>EARTH MOON AND PLANETS</t>
  </si>
  <si>
    <t>0167-9317</t>
  </si>
  <si>
    <t>1873-5568</t>
  </si>
  <si>
    <t>MICROELECTRONIC ENGINEERING</t>
  </si>
  <si>
    <t>0167-9457</t>
  </si>
  <si>
    <t>1872-7646</t>
  </si>
  <si>
    <t>HUMAN MOVEMENT SCIENCE</t>
  </si>
  <si>
    <t>0167-9473</t>
  </si>
  <si>
    <t>1872-7352</t>
  </si>
  <si>
    <t>COMPUTATIONAL STATISTICS &amp; DATA ANALYSIS</t>
  </si>
  <si>
    <t>0167-9848</t>
  </si>
  <si>
    <t>1572-8501</t>
  </si>
  <si>
    <t>HUSSERL STUDIES</t>
  </si>
  <si>
    <t>0168-0072</t>
  </si>
  <si>
    <t>1873-2461</t>
  </si>
  <si>
    <t>ANNALS OF PURE AND APPLIED LOGIC</t>
  </si>
  <si>
    <t>0168-0102</t>
  </si>
  <si>
    <t>1872-8111</t>
  </si>
  <si>
    <t>NEUROSCIENCE RESEARCH</t>
  </si>
  <si>
    <t>1872-9045</t>
  </si>
  <si>
    <t>0168-1605</t>
  </si>
  <si>
    <t>1879-3460</t>
  </si>
  <si>
    <t>INTERNATIONAL JOURNAL OF FOOD MICROBIOLOGY</t>
  </si>
  <si>
    <t>0168-1656</t>
  </si>
  <si>
    <t>1873-4863</t>
  </si>
  <si>
    <t>JOURNAL OF BIOTECHNOLOGY</t>
  </si>
  <si>
    <t>0168-1699</t>
  </si>
  <si>
    <t>1872-7107</t>
  </si>
  <si>
    <t>COMPUTERS AND ELECTRONICS IN AGRICULTURE</t>
  </si>
  <si>
    <t>0168-1702</t>
  </si>
  <si>
    <t>1872-7492</t>
  </si>
  <si>
    <t>VIRUS RESEARCH</t>
  </si>
  <si>
    <t>1873-2240</t>
  </si>
  <si>
    <t>0168-2563</t>
  </si>
  <si>
    <t>1573-515X</t>
  </si>
  <si>
    <t>BIOGEOCHEMISTRY</t>
  </si>
  <si>
    <t>0168-2601</t>
  </si>
  <si>
    <t>Open House International</t>
  </si>
  <si>
    <t>OPEN HOUSE INT</t>
  </si>
  <si>
    <t>1873-4995</t>
  </si>
  <si>
    <t>JOURNAL OF CONTROLLED RELEASE</t>
  </si>
  <si>
    <t>0168-583X</t>
  </si>
  <si>
    <t>1872-9584</t>
  </si>
  <si>
    <t>NUCLEAR INSTRUMENTS &amp; METHODS IN PHYSICS RESEARCH SECTION B-BEAM INTERACTIONS WITH MATERIALS AND ATOMS</t>
  </si>
  <si>
    <t>1574-6976</t>
  </si>
  <si>
    <t>0168-647X</t>
  </si>
  <si>
    <t>FOLIA LINGUISTICA HISTORICA</t>
  </si>
  <si>
    <t>0168-6496</t>
  </si>
  <si>
    <t>1574-6941</t>
  </si>
  <si>
    <t>FEMS MICROBIOLOGY ECOLOGY</t>
  </si>
  <si>
    <t>1572-9885</t>
  </si>
  <si>
    <t>0168-7433</t>
  </si>
  <si>
    <t>1573-0670</t>
  </si>
  <si>
    <t>JOURNAL OF AUTOMATED REASONING</t>
  </si>
  <si>
    <t>0168-8162</t>
  </si>
  <si>
    <t>1572-9702</t>
  </si>
  <si>
    <t>EXPERIMENTAL AND APPLIED ACAROLOGY</t>
  </si>
  <si>
    <t>0168-8227</t>
  </si>
  <si>
    <t>1872-8227</t>
  </si>
  <si>
    <t>DIABETES RESEARCH AND CLINICAL PRACTICE</t>
  </si>
  <si>
    <t>1600-0641</t>
  </si>
  <si>
    <t>0168-8510</t>
  </si>
  <si>
    <t>1872-6054</t>
  </si>
  <si>
    <t>HEALTH POLICY</t>
  </si>
  <si>
    <t>1872-6925</t>
  </si>
  <si>
    <t>0168-9002</t>
  </si>
  <si>
    <t>1872-9576</t>
  </si>
  <si>
    <t>NUCLEAR INSTRUMENTS &amp; METHODS IN PHYSICS RESEARCH SECTION A-ACCELERATORS SPECTROMETERS DETECTORS AND ASSOCIATED EQUIPMENT</t>
  </si>
  <si>
    <t>0168-9274</t>
  </si>
  <si>
    <t>1873-5460</t>
  </si>
  <si>
    <t>APPLIED NUMERICAL MATHEMATICS</t>
  </si>
  <si>
    <t>0168-9452</t>
  </si>
  <si>
    <t>PLANT SCIENCE</t>
  </si>
  <si>
    <t>0168-9673</t>
  </si>
  <si>
    <t>1618-3932</t>
  </si>
  <si>
    <t>Acta Mathematicae Applicatae Sinica-English Series</t>
  </si>
  <si>
    <t>0169-023X</t>
  </si>
  <si>
    <t>1872-6933</t>
  </si>
  <si>
    <t>DATA &amp; KNOWLEDGE ENGINEERING</t>
  </si>
  <si>
    <t>0169-1317</t>
  </si>
  <si>
    <t>1872-9053</t>
  </si>
  <si>
    <t>APPLIED CLAY SCIENCE</t>
  </si>
  <si>
    <t>1872-7360</t>
  </si>
  <si>
    <t>0169-1864</t>
  </si>
  <si>
    <t>1568-5535</t>
  </si>
  <si>
    <t>ADVANCED ROBOTICS</t>
  </si>
  <si>
    <t>1872-6062</t>
  </si>
  <si>
    <t>0169-2070</t>
  </si>
  <si>
    <t>1872-8200</t>
  </si>
  <si>
    <t>INTERNATIONAL JOURNAL OF FORECASTING</t>
  </si>
  <si>
    <t>0169-2607</t>
  </si>
  <si>
    <t>1872-7565</t>
  </si>
  <si>
    <t>COMPUTER METHODS AND PROGRAMS IN BIOMEDICINE</t>
  </si>
  <si>
    <t>0169-2968</t>
  </si>
  <si>
    <t>1875-8681</t>
  </si>
  <si>
    <t>FUNDAMENTA INFORMATICAE</t>
  </si>
  <si>
    <t>0169-3298</t>
  </si>
  <si>
    <t>1573-0956</t>
  </si>
  <si>
    <t>SURVEYS IN GEOPHYSICS</t>
  </si>
  <si>
    <t>0169-3441</t>
  </si>
  <si>
    <t>Netherlands Quarterly of Human Rights</t>
  </si>
  <si>
    <t>1572-8404</t>
  </si>
  <si>
    <t>0169-3913</t>
  </si>
  <si>
    <t>1573-1634</t>
  </si>
  <si>
    <t>TRANSPORT IN POROUS MEDIA</t>
  </si>
  <si>
    <t>1872-8294</t>
  </si>
  <si>
    <t>0169-4243</t>
  </si>
  <si>
    <t>1568-5616</t>
  </si>
  <si>
    <t>JOURNAL OF ADHESION SCIENCE AND TECHNOLOGY</t>
  </si>
  <si>
    <t>0169-4286</t>
  </si>
  <si>
    <t>1573-5095</t>
  </si>
  <si>
    <t>NEW FORESTS</t>
  </si>
  <si>
    <t>1873-5584</t>
  </si>
  <si>
    <t>0169-5002</t>
  </si>
  <si>
    <t>1872-8332</t>
  </si>
  <si>
    <t>LUNG CANCER</t>
  </si>
  <si>
    <t>1574-0862</t>
  </si>
  <si>
    <t>0169-555X</t>
  </si>
  <si>
    <t>1872-695X</t>
  </si>
  <si>
    <t>GEOMORPHOLOGY</t>
  </si>
  <si>
    <t>0169-5983</t>
  </si>
  <si>
    <t>1873-7005</t>
  </si>
  <si>
    <t>FLUID DYNAMICS RESEARCH</t>
  </si>
  <si>
    <t>0169-6149</t>
  </si>
  <si>
    <t>1573-0875</t>
  </si>
  <si>
    <t>ORIGINS OF LIFE AND EVOLUTION OF BIOSPHERES</t>
  </si>
  <si>
    <t>0169-6726</t>
  </si>
  <si>
    <t>Netherlands Yearbook for History of Art-Nederlands Kunsthistorisch Jaarboek</t>
  </si>
  <si>
    <t>1873-3239</t>
  </si>
  <si>
    <t>CHEMOMETRICS AND INTELLIGENT LABORATORY SYSTEMS</t>
  </si>
  <si>
    <t>0169-7722</t>
  </si>
  <si>
    <t>1873-6009</t>
  </si>
  <si>
    <t>JOURNAL OF CONTAMINANT HYDROLOGY</t>
  </si>
  <si>
    <t>0169-8095</t>
  </si>
  <si>
    <t>1873-2895</t>
  </si>
  <si>
    <t>ATMOSPHERIC RESEARCH</t>
  </si>
  <si>
    <t>0169-8141</t>
  </si>
  <si>
    <t>1872-8219</t>
  </si>
  <si>
    <t>INTERNATIONAL JOURNAL OF INDUSTRIAL ERGONOMICS</t>
  </si>
  <si>
    <t>0170-0839</t>
  </si>
  <si>
    <t>1436-2449</t>
  </si>
  <si>
    <t>POLYMER BULLETIN</t>
  </si>
  <si>
    <t>0170-4214</t>
  </si>
  <si>
    <t>1099-1476</t>
  </si>
  <si>
    <t>MATHEMATICAL METHODS IN THE APPLIED SCIENCES</t>
  </si>
  <si>
    <t>0170-5334</t>
  </si>
  <si>
    <t>ANASTHESIOLOGIE &amp; INTENSIVMEDIZIN</t>
  </si>
  <si>
    <t>0170-6233</t>
  </si>
  <si>
    <t>1522-2365</t>
  </si>
  <si>
    <t>Berichte zur Wissenschaftsgeschichte</t>
  </si>
  <si>
    <t>0170-6241</t>
  </si>
  <si>
    <t>ZEITSCHRIFT FUR SEMIOTIK</t>
  </si>
  <si>
    <t>0170-8406</t>
  </si>
  <si>
    <t>1741-3044</t>
  </si>
  <si>
    <t>ORGANIZATION STUDIES</t>
  </si>
  <si>
    <t>0171-2985</t>
  </si>
  <si>
    <t>IMMUNOBIOLOGY</t>
  </si>
  <si>
    <t>0171-5216</t>
  </si>
  <si>
    <t>1432-1335</t>
  </si>
  <si>
    <t>JOURNAL OF CANCER RESEARCH AND CLINICAL ONCOLOGY</t>
  </si>
  <si>
    <t>0171-5410</t>
  </si>
  <si>
    <t>AAA-ARBEITEN AUS ANGLISTIK UND AMERIKANISTIK</t>
  </si>
  <si>
    <t>0171-5445</t>
  </si>
  <si>
    <t>1437-0980</t>
  </si>
  <si>
    <t>Bauphysik</t>
  </si>
  <si>
    <t>0171-6425</t>
  </si>
  <si>
    <t>1439-1902</t>
  </si>
  <si>
    <t>THORACIC AND CARDIOVASCULAR SURGEON</t>
  </si>
  <si>
    <t>0171-6468</t>
  </si>
  <si>
    <t>1436-6304</t>
  </si>
  <si>
    <t>OR SPECTRUM</t>
  </si>
  <si>
    <t>0171-8096</t>
  </si>
  <si>
    <t>tm-Technisches Messen</t>
  </si>
  <si>
    <t>0171-8177</t>
  </si>
  <si>
    <t>ENTOMOLOGIA GENERALIS</t>
  </si>
  <si>
    <t>0171-8630</t>
  </si>
  <si>
    <t>1616-1599</t>
  </si>
  <si>
    <t>MARINE ECOLOGY PROGRESS SERIES</t>
  </si>
  <si>
    <t>0171-9335</t>
  </si>
  <si>
    <t>1618-1298</t>
  </si>
  <si>
    <t>EUROPEAN JOURNAL OF CELL BIOLOGY</t>
  </si>
  <si>
    <t>0171-967X</t>
  </si>
  <si>
    <t>1432-0827</t>
  </si>
  <si>
    <t>CALCIFIED TISSUE INTERNATIONAL</t>
  </si>
  <si>
    <t>0172-0643</t>
  </si>
  <si>
    <t>1432-1971</t>
  </si>
  <si>
    <t>PEDIATRIC CARDIOLOGY</t>
  </si>
  <si>
    <t>1438-8782</t>
  </si>
  <si>
    <t>0172-4622</t>
  </si>
  <si>
    <t>1439-3964</t>
  </si>
  <si>
    <t>INTERNATIONAL JOURNAL OF SPORTS MEDICINE</t>
  </si>
  <si>
    <t>0172-6390</t>
  </si>
  <si>
    <t>HEPATO-GASTROENTEROLOGY</t>
  </si>
  <si>
    <t>0172-6404</t>
  </si>
  <si>
    <t>Historical Social Research-Historische Sozialforschung</t>
  </si>
  <si>
    <t>0172-780X</t>
  </si>
  <si>
    <t>NEUROENDOCRINOLOGY LETTERS</t>
  </si>
  <si>
    <t>0172-8083</t>
  </si>
  <si>
    <t>1432-0983</t>
  </si>
  <si>
    <t>CURRENT GENETICS</t>
  </si>
  <si>
    <t>0172-8113</t>
  </si>
  <si>
    <t>1432-1963</t>
  </si>
  <si>
    <t>PATHOLOGE</t>
  </si>
  <si>
    <t>0172-8172</t>
  </si>
  <si>
    <t>1437-160X</t>
  </si>
  <si>
    <t>RHEUMATOLOGY INTERNATIONAL</t>
  </si>
  <si>
    <t>0172-8865</t>
  </si>
  <si>
    <t>1569-9730</t>
  </si>
  <si>
    <t>English World-Wide</t>
  </si>
  <si>
    <t>0172-9179</t>
  </si>
  <si>
    <t>1612-4820</t>
  </si>
  <si>
    <t>FACIES</t>
  </si>
  <si>
    <t>0173-0835</t>
  </si>
  <si>
    <t>1522-2683</t>
  </si>
  <si>
    <t>ELECTROPHORESIS</t>
  </si>
  <si>
    <t>0173-5373</t>
  </si>
  <si>
    <t>1568-5381</t>
  </si>
  <si>
    <t>AMPHIBIA-REPTILIA</t>
  </si>
  <si>
    <t>0173-9565</t>
  </si>
  <si>
    <t>1439-0485</t>
  </si>
  <si>
    <t>Marine Ecology-An Evolutionary Perspective</t>
  </si>
  <si>
    <t>0174-0008</t>
  </si>
  <si>
    <t>ERNAHRUNGS UMSCHAU</t>
  </si>
  <si>
    <t>0174-1551</t>
  </si>
  <si>
    <t>1432-086X</t>
  </si>
  <si>
    <t>CARDIOVASCULAR AND INTERVENTIONAL RADIOLOGY</t>
  </si>
  <si>
    <t>0174-1578</t>
  </si>
  <si>
    <t>1432-136X</t>
  </si>
  <si>
    <t>JOURNAL OF COMPARATIVE PHYSIOLOGY B-BIOCHEMICAL SYSTEMIC AND ENVIRONMENTAL PHYSIOLOGY</t>
  </si>
  <si>
    <t>0174-304X</t>
  </si>
  <si>
    <t>1439-1899</t>
  </si>
  <si>
    <t>NEUROPEDIATRICS</t>
  </si>
  <si>
    <t>0175-7571</t>
  </si>
  <si>
    <t>1432-1017</t>
  </si>
  <si>
    <t>EUROPEAN BIOPHYSICS JOURNAL WITH BIOPHYSICS LETTERS</t>
  </si>
  <si>
    <t>0175-7598</t>
  </si>
  <si>
    <t>1432-0614</t>
  </si>
  <si>
    <t>APPLIED MICROBIOLOGY AND BIOTECHNOLOGY</t>
  </si>
  <si>
    <t>0175-8659</t>
  </si>
  <si>
    <t>1439-0426</t>
  </si>
  <si>
    <t>JOURNAL OF APPLIED ICHTHYOLOGY</t>
  </si>
  <si>
    <t>0176-1617</t>
  </si>
  <si>
    <t>1618-1328</t>
  </si>
  <si>
    <t>JOURNAL OF PLANT PHYSIOLOGY</t>
  </si>
  <si>
    <t>0176-1714</t>
  </si>
  <si>
    <t>1432-217X</t>
  </si>
  <si>
    <t>SOCIAL CHOICE AND WELFARE</t>
  </si>
  <si>
    <t>0176-2680</t>
  </si>
  <si>
    <t>1873-5703</t>
  </si>
  <si>
    <t>European Journal of Political Economy</t>
  </si>
  <si>
    <t>0176-3679</t>
  </si>
  <si>
    <t>1439-0795</t>
  </si>
  <si>
    <t>PHARMACOPSYCHIATRY</t>
  </si>
  <si>
    <t>0176-4225</t>
  </si>
  <si>
    <t>1569-9714</t>
  </si>
  <si>
    <t>Diachronica</t>
  </si>
  <si>
    <t>0176-4268</t>
  </si>
  <si>
    <t>1432-1343</t>
  </si>
  <si>
    <t>JOURNAL OF CLASSIFICATION</t>
  </si>
  <si>
    <t>1432-0940</t>
  </si>
  <si>
    <t>0177-0667</t>
  </si>
  <si>
    <t>1435-5663</t>
  </si>
  <si>
    <t>ENGINEERING WITH COMPUTERS</t>
  </si>
  <si>
    <t>0177-2309</t>
  </si>
  <si>
    <t>1438-8693</t>
  </si>
  <si>
    <t>Notarzt</t>
  </si>
  <si>
    <t>0177-4182</t>
  </si>
  <si>
    <t>MUSIKTHEORIE</t>
  </si>
  <si>
    <t>0177-5103</t>
  </si>
  <si>
    <t>1616-1580</t>
  </si>
  <si>
    <t>DISEASES OF AQUATIC ORGANISMS</t>
  </si>
  <si>
    <t>0177-5537</t>
  </si>
  <si>
    <t>1433-044X</t>
  </si>
  <si>
    <t>UNFALLCHIRURG</t>
  </si>
  <si>
    <t>0177-7726</t>
  </si>
  <si>
    <t>PFERDEHEILKUNDE</t>
  </si>
  <si>
    <t>0177-7963</t>
  </si>
  <si>
    <t>1432-5411</t>
  </si>
  <si>
    <t>FEW-BODY SYSTEMS</t>
  </si>
  <si>
    <t>0177-7971</t>
  </si>
  <si>
    <t>1436-5065</t>
  </si>
  <si>
    <t>METEOROLOGY AND ATMOSPHERIC PHYSICS</t>
  </si>
  <si>
    <t>0177-798X</t>
  </si>
  <si>
    <t>1434-4483</t>
  </si>
  <si>
    <t>THEORETICAL AND APPLIED CLIMATOLOGY</t>
  </si>
  <si>
    <t>0178-2312</t>
  </si>
  <si>
    <t>AT-Automatisierungstechnik</t>
  </si>
  <si>
    <t>0178-2762</t>
  </si>
  <si>
    <t>1432-0789</t>
  </si>
  <si>
    <t>BIOLOGY AND FERTILITY OF SOILS</t>
  </si>
  <si>
    <t>0178-2770</t>
  </si>
  <si>
    <t>1432-0452</t>
  </si>
  <si>
    <t>DISTRIBUTED COMPUTING</t>
  </si>
  <si>
    <t>0178-2789</t>
  </si>
  <si>
    <t>1432-2315</t>
  </si>
  <si>
    <t>VISUAL COMPUTER</t>
  </si>
  <si>
    <t>0178-4617</t>
  </si>
  <si>
    <t>1432-0541</t>
  </si>
  <si>
    <t>ALGORITHMICA</t>
  </si>
  <si>
    <t>0178-7667</t>
  </si>
  <si>
    <t>1437-0751</t>
  </si>
  <si>
    <t>FORUM DER PSYCHOANALYSE</t>
  </si>
  <si>
    <t>1432-0924</t>
  </si>
  <si>
    <t>0178-7888</t>
  </si>
  <si>
    <t>1867-1632</t>
  </si>
  <si>
    <t>Mycotoxin Research</t>
  </si>
  <si>
    <t>1432-2064</t>
  </si>
  <si>
    <t>PROBABILITY THEORY AND RELATED FIELDS</t>
  </si>
  <si>
    <t>0179-0358</t>
  </si>
  <si>
    <t>1437-9813</t>
  </si>
  <si>
    <t>PEDIATRIC SURGERY INTERNATIONAL</t>
  </si>
  <si>
    <t>0179-051X</t>
  </si>
  <si>
    <t>1432-0460</t>
  </si>
  <si>
    <t>DYSPHAGIA</t>
  </si>
  <si>
    <t>0179-1613</t>
  </si>
  <si>
    <t>1439-0310</t>
  </si>
  <si>
    <t>ETHOLOGY</t>
  </si>
  <si>
    <t>0179-1958</t>
  </si>
  <si>
    <t>1432-1262</t>
  </si>
  <si>
    <t>INTERNATIONAL JOURNAL OF COLORECTAL DISEASE</t>
  </si>
  <si>
    <t>0179-5376</t>
  </si>
  <si>
    <t>1432-0444</t>
  </si>
  <si>
    <t>DISCRETE &amp; COMPUTATIONAL GEOMETRY</t>
  </si>
  <si>
    <t>0179-5953</t>
  </si>
  <si>
    <t>Reviews of Environmental Contamination and Toxicology</t>
  </si>
  <si>
    <t>0179-6437</t>
  </si>
  <si>
    <t>1862-0000</t>
  </si>
  <si>
    <t>Zeitschrift fur Personalforschung</t>
  </si>
  <si>
    <t>0179-7158</t>
  </si>
  <si>
    <t>1439-099X</t>
  </si>
  <si>
    <t>STRAHLENTHERAPIE UND ONKOLOGIE</t>
  </si>
  <si>
    <t>0179-9541</t>
  </si>
  <si>
    <t>1439-0523</t>
  </si>
  <si>
    <t>PLANT BREEDING</t>
  </si>
  <si>
    <t>0181-1568</t>
  </si>
  <si>
    <t>1776-0984</t>
  </si>
  <si>
    <t>CRYPTOGAMIE ALGOLOGIE</t>
  </si>
  <si>
    <t>0181-1584</t>
  </si>
  <si>
    <t>1776-100X</t>
  </si>
  <si>
    <t>CRYPTOGAMIE MYCOLOGIE</t>
  </si>
  <si>
    <t>0181-5512</t>
  </si>
  <si>
    <t>1773-0597</t>
  </si>
  <si>
    <t>JOURNAL FRANCAIS D OPHTALMOLOGIE</t>
  </si>
  <si>
    <t>0184-7678</t>
  </si>
  <si>
    <t>2054-4715</t>
  </si>
  <si>
    <t>CAHIERS ELISABETHAINS</t>
  </si>
  <si>
    <t>0185-0172</t>
  </si>
  <si>
    <t>HISTORIA MEXICANA</t>
  </si>
  <si>
    <t>0185-1101</t>
  </si>
  <si>
    <t>REVISTA MEXICANA DE ASTRONOMIA Y ASTROFISICA</t>
  </si>
  <si>
    <t>0185-1667</t>
  </si>
  <si>
    <t>Investigacion Economica</t>
  </si>
  <si>
    <t>0185-3325</t>
  </si>
  <si>
    <t>SALUD MENTAL</t>
  </si>
  <si>
    <t>0185-3880</t>
  </si>
  <si>
    <t>CIENCIAS MARINAS</t>
  </si>
  <si>
    <t>0185-6073</t>
  </si>
  <si>
    <t>REVISTA MEXICANA DE PSICOLOGIA</t>
  </si>
  <si>
    <t>0186-3231</t>
  </si>
  <si>
    <t>Revista Chapingo Serie Ciencias Forestales y del Ambiente</t>
  </si>
  <si>
    <t>0187-358X</t>
  </si>
  <si>
    <t>Investigacion Bibliotecologica</t>
  </si>
  <si>
    <t>0187-6236</t>
  </si>
  <si>
    <t>ATMOSFERA</t>
  </si>
  <si>
    <t>0187-7151</t>
  </si>
  <si>
    <t>Acta Botanica Mexicana</t>
  </si>
  <si>
    <t>0187-7380</t>
  </si>
  <si>
    <t>Revista Fitotecnia Mexicana</t>
  </si>
  <si>
    <t>0187-8336</t>
  </si>
  <si>
    <t>2007-2422</t>
  </si>
  <si>
    <t>Tecnologia y Ciencias del Agua</t>
  </si>
  <si>
    <t>0188-4409</t>
  </si>
  <si>
    <t>1873-5487</t>
  </si>
  <si>
    <t>ARCHIVES OF MEDICAL RESEARCH</t>
  </si>
  <si>
    <t>0188-4999</t>
  </si>
  <si>
    <t>Revista Internacional de Contaminacion Ambiental</t>
  </si>
  <si>
    <t>0188-7009</t>
  </si>
  <si>
    <t>1661-4909</t>
  </si>
  <si>
    <t>Advances in Applied Clifford Algebras</t>
  </si>
  <si>
    <t>0188-7653</t>
  </si>
  <si>
    <t>Perfiles Latinoamericanos</t>
  </si>
  <si>
    <t>0188-8897</t>
  </si>
  <si>
    <t>Hidrobiologica</t>
  </si>
  <si>
    <t>0189-6016</t>
  </si>
  <si>
    <t>African Journal of Traditional Complementary and Alternative Medicines</t>
  </si>
  <si>
    <t>0190-0013</t>
  </si>
  <si>
    <t>1086-329X</t>
  </si>
  <si>
    <t>PHILOSOPHY AND LITERATURE</t>
  </si>
  <si>
    <t>0190-0536</t>
  </si>
  <si>
    <t>1467-9205</t>
  </si>
  <si>
    <t>PHILOSOPHICAL INVESTIGATIONS</t>
  </si>
  <si>
    <t>0190-2148</t>
  </si>
  <si>
    <t>1521-0499</t>
  </si>
  <si>
    <t>EXPERIMENTAL LUNG RESEARCH</t>
  </si>
  <si>
    <t>0190-2725</t>
  </si>
  <si>
    <t>1939-8999</t>
  </si>
  <si>
    <t>SOCIAL PSYCHOLOGY QUARTERLY</t>
  </si>
  <si>
    <t>0190-292X</t>
  </si>
  <si>
    <t>1541-0072</t>
  </si>
  <si>
    <t>POLICY STUDIES JOURNAL</t>
  </si>
  <si>
    <t>0190-3659</t>
  </si>
  <si>
    <t>1527-2141</t>
  </si>
  <si>
    <t>BOUNDARY 2-AN INTERNATIONAL JOURNAL OF LITERATURE AND CULTURE</t>
  </si>
  <si>
    <t>0190-4167</t>
  </si>
  <si>
    <t>1532-4087</t>
  </si>
  <si>
    <t>JOURNAL OF PLANT NUTRITION</t>
  </si>
  <si>
    <t>1538-0688</t>
  </si>
  <si>
    <t>1938-1344</t>
  </si>
  <si>
    <t>JOURNAL OF ORTHOPAEDIC &amp; SPORTS PHYSICAL THERAPY</t>
  </si>
  <si>
    <t>0190-7409</t>
  </si>
  <si>
    <t>1873-7765</t>
  </si>
  <si>
    <t>CHILDREN AND YOUTH SERVICES REVIEW</t>
  </si>
  <si>
    <t>0190-9320</t>
  </si>
  <si>
    <t>1573-6687</t>
  </si>
  <si>
    <t>POLITICAL BEHAVIOR</t>
  </si>
  <si>
    <t>0191-1961</t>
  </si>
  <si>
    <t>1548-9930</t>
  </si>
  <si>
    <t>Missouri Review</t>
  </si>
  <si>
    <t>0191-2917</t>
  </si>
  <si>
    <t>1943-7692</t>
  </si>
  <si>
    <t>PLANT DISEASE</t>
  </si>
  <si>
    <t>0191-3085</t>
  </si>
  <si>
    <t>Research in Organizational Behavior</t>
  </si>
  <si>
    <t>0191-3123</t>
  </si>
  <si>
    <t>1521-0758</t>
  </si>
  <si>
    <t>ULTRASTRUCTURAL PATHOLOGY</t>
  </si>
  <si>
    <t>0191-3913</t>
  </si>
  <si>
    <t>1938-2405</t>
  </si>
  <si>
    <t>JOURNAL OF PEDIATRIC OPHTHALMOLOGY &amp; STRABISMUS</t>
  </si>
  <si>
    <t>0191-4537</t>
  </si>
  <si>
    <t>1461-734X</t>
  </si>
  <si>
    <t>PHILOSOPHY &amp; SOCIAL CRITICISM</t>
  </si>
  <si>
    <t>0191-491X</t>
  </si>
  <si>
    <t>Studies in Educational Evaluation</t>
  </si>
  <si>
    <t>0191-5665</t>
  </si>
  <si>
    <t>1573-8922</t>
  </si>
  <si>
    <t>MECHANICS OF COMPOSITE MATERIALS</t>
  </si>
  <si>
    <t>0191-5886</t>
  </si>
  <si>
    <t>1573-3653</t>
  </si>
  <si>
    <t>JOURNAL OF NONVERBAL BEHAVIOR</t>
  </si>
  <si>
    <t>0191-6122</t>
  </si>
  <si>
    <t>1558-9188</t>
  </si>
  <si>
    <t>PALYNOLOGY</t>
  </si>
  <si>
    <t>0191-6599</t>
  </si>
  <si>
    <t>1873-541X</t>
  </si>
  <si>
    <t>HISTORY OF EUROPEAN IDEAS</t>
  </si>
  <si>
    <t>0191-8141</t>
  </si>
  <si>
    <t>JOURNAL OF STRUCTURAL GEOLOGY</t>
  </si>
  <si>
    <t>0191-8869</t>
  </si>
  <si>
    <t>PERSONALITY AND INDIVIDUAL DIFFERENCES</t>
  </si>
  <si>
    <t>0191-9512</t>
  </si>
  <si>
    <t>1547-6545</t>
  </si>
  <si>
    <t>OZONE-SCIENCE &amp; ENGINEERING</t>
  </si>
  <si>
    <t>0192-0790</t>
  </si>
  <si>
    <t>1539-2031</t>
  </si>
  <si>
    <t>JOURNAL OF CLINICAL GASTROENTEROLOGY</t>
  </si>
  <si>
    <t>0192-2882</t>
  </si>
  <si>
    <t>1086-332X</t>
  </si>
  <si>
    <t>THEATRE JOURNAL</t>
  </si>
  <si>
    <t>0192-415X</t>
  </si>
  <si>
    <t>1793-6853</t>
  </si>
  <si>
    <t>AMERICAN JOURNAL OF CHINESE MEDICINE</t>
  </si>
  <si>
    <t>0192-5121</t>
  </si>
  <si>
    <t>1460-373X</t>
  </si>
  <si>
    <t>INTERNATIONAL POLITICAL SCIENCE REVIEW</t>
  </si>
  <si>
    <t>0192-513X</t>
  </si>
  <si>
    <t>1552-5481</t>
  </si>
  <si>
    <t>JOURNAL OF FAMILY ISSUES</t>
  </si>
  <si>
    <t>0192-6187</t>
  </si>
  <si>
    <t>1521-0383</t>
  </si>
  <si>
    <t>AMERICAN JOURNAL OF FAMILY THERAPY</t>
  </si>
  <si>
    <t>0192-6225</t>
  </si>
  <si>
    <t>MICROWAVE JOURNAL</t>
  </si>
  <si>
    <t>0192-6233</t>
  </si>
  <si>
    <t>1533-1601</t>
  </si>
  <si>
    <t>TOXICOLOGIC PATHOLOGY</t>
  </si>
  <si>
    <t>0192-8651</t>
  </si>
  <si>
    <t>1096-987X</t>
  </si>
  <si>
    <t>JOURNAL OF COMPUTATIONAL CHEMISTRY</t>
  </si>
  <si>
    <t>0193-1091</t>
  </si>
  <si>
    <t>1533-0311</t>
  </si>
  <si>
    <t>AMERICAN JOURNAL OF DERMATOPATHOLOGY</t>
  </si>
  <si>
    <t>0193-1849</t>
  </si>
  <si>
    <t>1522-1555</t>
  </si>
  <si>
    <t>AMERICAN JOURNAL OF PHYSIOLOGY-ENDOCRINOLOGY AND METABOLISM</t>
  </si>
  <si>
    <t>0193-1857</t>
  </si>
  <si>
    <t>1522-1547</t>
  </si>
  <si>
    <t>AMERICAN JOURNAL OF PHYSIOLOGY-GASTROINTESTINAL AND LIVER PHYSIOLOGY</t>
  </si>
  <si>
    <t>0193-2691</t>
  </si>
  <si>
    <t>1532-2351</t>
  </si>
  <si>
    <t>JOURNAL OF DISPERSION SCIENCE AND TECHNOLOGY</t>
  </si>
  <si>
    <t>0193-3973</t>
  </si>
  <si>
    <t>1873-7900</t>
  </si>
  <si>
    <t>JOURNAL OF APPLIED DEVELOPMENTAL PSYCHOLOGY</t>
  </si>
  <si>
    <t>0193-4872</t>
  </si>
  <si>
    <t>HARVARD JOURNAL OF LAW AND PUBLIC POLICY</t>
  </si>
  <si>
    <t>0193-4929</t>
  </si>
  <si>
    <t>2191-0227</t>
  </si>
  <si>
    <t>REVIEWS IN INORGANIC CHEMISTRY</t>
  </si>
  <si>
    <t>0193-5380</t>
  </si>
  <si>
    <t>1935-0201</t>
  </si>
  <si>
    <t>EIGHTEENTH CENTURY-THEORY AND INTERPRETATION</t>
  </si>
  <si>
    <t>0193-7235</t>
  </si>
  <si>
    <t>1552-7638</t>
  </si>
  <si>
    <t>JOURNAL OF SPORT &amp; SOCIAL ISSUES</t>
  </si>
  <si>
    <t>0193-841X</t>
  </si>
  <si>
    <t>1552-3926</t>
  </si>
  <si>
    <t>EVALUATION REVIEW</t>
  </si>
  <si>
    <t>1478-6729</t>
  </si>
  <si>
    <t>EPIDEMIOLOGIC REVIEWS</t>
  </si>
  <si>
    <t>0193-9459</t>
  </si>
  <si>
    <t>1552-8456</t>
  </si>
  <si>
    <t>WESTERN JOURNAL OF NURSING RESEARCH</t>
  </si>
  <si>
    <t>0193-953X</t>
  </si>
  <si>
    <t>1558-3147</t>
  </si>
  <si>
    <t>PSYCHIATRIC CLINICS OF NORTH AMERICA</t>
  </si>
  <si>
    <t>0194-2638</t>
  </si>
  <si>
    <t>1541-3144</t>
  </si>
  <si>
    <t>PHYSICAL &amp; OCCUPATIONAL THERAPY IN PEDIATRICS</t>
  </si>
  <si>
    <t>0194-4363</t>
  </si>
  <si>
    <t>1939-0130</t>
  </si>
  <si>
    <t>JOURNAL OF THE AMERICAN PLANNING ASSOCIATION</t>
  </si>
  <si>
    <t>0194-472X</t>
  </si>
  <si>
    <t>1752-0606</t>
  </si>
  <si>
    <t>JOURNAL OF MARITAL AND FAMILY THERAPY</t>
  </si>
  <si>
    <t>0194-5998</t>
  </si>
  <si>
    <t>1097-6817</t>
  </si>
  <si>
    <t>OTOLARYNGOLOGY-HEAD AND NECK SURGERY</t>
  </si>
  <si>
    <t>0194-7648</t>
  </si>
  <si>
    <t>1521-057X</t>
  </si>
  <si>
    <t>JOURNAL OF LEGAL MEDICINE</t>
  </si>
  <si>
    <t>1524-4563</t>
  </si>
  <si>
    <t>HYPERTENSION</t>
  </si>
  <si>
    <t>0195-0738</t>
  </si>
  <si>
    <t>JOURNAL OF ENERGY RESOURCES TECHNOLOGY-TRANSACTIONS OF THE ASME</t>
  </si>
  <si>
    <t>0195-3613</t>
  </si>
  <si>
    <t>1936-4768</t>
  </si>
  <si>
    <t>JOURNAL OF LABOR RESEARCH</t>
  </si>
  <si>
    <t>0195-5373</t>
  </si>
  <si>
    <t>ATOMIC SPECTROSCOPY</t>
  </si>
  <si>
    <t>0195-5616</t>
  </si>
  <si>
    <t>1878-1306</t>
  </si>
  <si>
    <t>VETERINARY CLINICS OF NORTH AMERICA-SMALL ANIMAL PRACTICE</t>
  </si>
  <si>
    <t>0195-6051</t>
  </si>
  <si>
    <t>1930-6458</t>
  </si>
  <si>
    <t>JOURNAL OF POPULAR FILM AND TELEVISION</t>
  </si>
  <si>
    <t>0195-6086</t>
  </si>
  <si>
    <t>1533-8665</t>
  </si>
  <si>
    <t>SYMBOLIC INTERACTION</t>
  </si>
  <si>
    <t>0195-6108</t>
  </si>
  <si>
    <t>1936-959X</t>
  </si>
  <si>
    <t>AMERICAN JOURNAL OF NEURORADIOLOGY</t>
  </si>
  <si>
    <t>0195-6167</t>
  </si>
  <si>
    <t>1533-8339</t>
  </si>
  <si>
    <t>MUSIC THEORY SPECTRUM</t>
  </si>
  <si>
    <t>0195-6574</t>
  </si>
  <si>
    <t>1944-9089</t>
  </si>
  <si>
    <t>ENERGY JOURNAL</t>
  </si>
  <si>
    <t>0195-6663</t>
  </si>
  <si>
    <t>1095-8304</t>
  </si>
  <si>
    <t>APPETITE</t>
  </si>
  <si>
    <t>0195-6671</t>
  </si>
  <si>
    <t>1095-998X</t>
  </si>
  <si>
    <t>CRETACEOUS RESEARCH</t>
  </si>
  <si>
    <t>1522-9645</t>
  </si>
  <si>
    <t>0195-6698</t>
  </si>
  <si>
    <t>1095-9971</t>
  </si>
  <si>
    <t>EUROPEAN JOURNAL OF COMBINATORICS</t>
  </si>
  <si>
    <t>0195-6701</t>
  </si>
  <si>
    <t>1532-2939</t>
  </si>
  <si>
    <t>JOURNAL OF HOSPITAL INFECTION</t>
  </si>
  <si>
    <t>0195-6744</t>
  </si>
  <si>
    <t>1549-6511</t>
  </si>
  <si>
    <t>AMERICAN JOURNAL OF EDUCATION</t>
  </si>
  <si>
    <t>0195-7910</t>
  </si>
  <si>
    <t>1533-404X</t>
  </si>
  <si>
    <t>AMERICAN JOURNAL OF FORENSIC MEDICINE AND PATHOLOGY</t>
  </si>
  <si>
    <t>1530-0315</t>
  </si>
  <si>
    <t>0195-9255</t>
  </si>
  <si>
    <t>1873-6432</t>
  </si>
  <si>
    <t>ENVIRONMENTAL IMPACT ASSESSMENT REVIEW</t>
  </si>
  <si>
    <t>0195-928X</t>
  </si>
  <si>
    <t>1572-9567</t>
  </si>
  <si>
    <t>INTERNATIONAL JOURNAL OF THERMOPHYSICS</t>
  </si>
  <si>
    <t>0195-9298</t>
  </si>
  <si>
    <t>1573-4862</t>
  </si>
  <si>
    <t>JOURNAL OF NONDESTRUCTIVE EVALUATION</t>
  </si>
  <si>
    <t>0196-0202</t>
  </si>
  <si>
    <t>1538-4667</t>
  </si>
  <si>
    <t>EAR AND HEARING</t>
  </si>
  <si>
    <t>0196-0709</t>
  </si>
  <si>
    <t>1532-818X</t>
  </si>
  <si>
    <t>AMERICAN JOURNAL OF OTOLARYNGOLOGY</t>
  </si>
  <si>
    <t>0196-206X</t>
  </si>
  <si>
    <t>1536-7312</t>
  </si>
  <si>
    <t>JOURNAL OF DEVELOPMENTAL AND BEHAVIORAL PEDIATRICS</t>
  </si>
  <si>
    <t>1558-0644</t>
  </si>
  <si>
    <t>0196-3228</t>
  </si>
  <si>
    <t>Northwestern Journal of International Law &amp; Business</t>
  </si>
  <si>
    <t>0196-3570</t>
  </si>
  <si>
    <t>WORLD LITERATURE TODAY</t>
  </si>
  <si>
    <t>0196-6553</t>
  </si>
  <si>
    <t>1527-3296</t>
  </si>
  <si>
    <t>AMERICAN JOURNAL OF INFECTION CONTROL</t>
  </si>
  <si>
    <t>0196-8092</t>
  </si>
  <si>
    <t>1096-9101</t>
  </si>
  <si>
    <t>LASERS IN SURGERY AND MEDICINE</t>
  </si>
  <si>
    <t>0196-8858</t>
  </si>
  <si>
    <t>1090-2074</t>
  </si>
  <si>
    <t>ADVANCES IN APPLIED MATHEMATICS</t>
  </si>
  <si>
    <t>1879-2227</t>
  </si>
  <si>
    <t>0196-9722</t>
  </si>
  <si>
    <t>1087-6553</t>
  </si>
  <si>
    <t>CYBERNETICS AND SYSTEMS</t>
  </si>
  <si>
    <t>0196-9781</t>
  </si>
  <si>
    <t>1873-5169</t>
  </si>
  <si>
    <t>PEPTIDES</t>
  </si>
  <si>
    <t>0197-0186</t>
  </si>
  <si>
    <t>1872-9754</t>
  </si>
  <si>
    <t>NEUROCHEMISTRY INTERNATIONAL</t>
  </si>
  <si>
    <t>0197-1360</t>
  </si>
  <si>
    <t>1945-2330</t>
  </si>
  <si>
    <t>JOURNAL OF THE AMERICAN INSTITUTE FOR CONSERVATION</t>
  </si>
  <si>
    <t>0197-2243</t>
  </si>
  <si>
    <t>1087-6537</t>
  </si>
  <si>
    <t>INFORMATION SOCIETY</t>
  </si>
  <si>
    <t>0197-3533</t>
  </si>
  <si>
    <t>1532-4834</t>
  </si>
  <si>
    <t>BASIC AND APPLIED SOCIAL PSYCHOLOGY</t>
  </si>
  <si>
    <t>0197-3851</t>
  </si>
  <si>
    <t>1097-0223</t>
  </si>
  <si>
    <t>PRENATAL DIAGNOSIS</t>
  </si>
  <si>
    <t>0197-3975</t>
  </si>
  <si>
    <t>1873-5428</t>
  </si>
  <si>
    <t>HABITAT INTERNATIONAL</t>
  </si>
  <si>
    <t>0197-4556</t>
  </si>
  <si>
    <t>1873-5878</t>
  </si>
  <si>
    <t>ARTS IN PSYCHOTHERAPY</t>
  </si>
  <si>
    <t>0197-4572</t>
  </si>
  <si>
    <t>1528-3984</t>
  </si>
  <si>
    <t>GERIATRIC NURSING</t>
  </si>
  <si>
    <t>1558-1497</t>
  </si>
  <si>
    <t>0197-5897</t>
  </si>
  <si>
    <t>1745-655X</t>
  </si>
  <si>
    <t>JOURNAL OF PUBLIC HEALTH POLICY</t>
  </si>
  <si>
    <t>0197-6664</t>
  </si>
  <si>
    <t>1741-3729</t>
  </si>
  <si>
    <t>FAMILY RELATIONS</t>
  </si>
  <si>
    <t>0197-6729</t>
  </si>
  <si>
    <t>2042-3195</t>
  </si>
  <si>
    <t>JOURNAL OF ADVANCED TRANSPORTATION</t>
  </si>
  <si>
    <t>0197-6931</t>
  </si>
  <si>
    <t>1541-3543</t>
  </si>
  <si>
    <t>NORTH AMERICAN ARCHAEOLOGIST</t>
  </si>
  <si>
    <t>0197-8462</t>
  </si>
  <si>
    <t>1521-186X</t>
  </si>
  <si>
    <t>BIOELECTROMAGNETICS</t>
  </si>
  <si>
    <t>0197-9183</t>
  </si>
  <si>
    <t>1747-7379</t>
  </si>
  <si>
    <t>INTERNATIONAL MIGRATION REVIEW</t>
  </si>
  <si>
    <t>0197-9337</t>
  </si>
  <si>
    <t>1096-9837</t>
  </si>
  <si>
    <t>EARTH SURFACE PROCESSES AND LANDFORMS</t>
  </si>
  <si>
    <t>1098-1128</t>
  </si>
  <si>
    <t>0198-7429</t>
  </si>
  <si>
    <t>2163-5307</t>
  </si>
  <si>
    <t>BEHAVIORAL DISORDERS</t>
  </si>
  <si>
    <t>0198-7569</t>
  </si>
  <si>
    <t>1945-3388</t>
  </si>
  <si>
    <t>INTERNATIONAL JOURNAL OF PERIODONTICS &amp; RESTORATIVE DENTISTRY</t>
  </si>
  <si>
    <t>0198-8859</t>
  </si>
  <si>
    <t>1879-1166</t>
  </si>
  <si>
    <t>HUMAN IMMUNOLOGY</t>
  </si>
  <si>
    <t>0198-9715</t>
  </si>
  <si>
    <t>1873-7587</t>
  </si>
  <si>
    <t>COMPUTERS ENVIRONMENT AND URBAN SYSTEMS</t>
  </si>
  <si>
    <t>0199-0039</t>
  </si>
  <si>
    <t>1573-7810</t>
  </si>
  <si>
    <t>POPULATION AND ENVIRONMENT</t>
  </si>
  <si>
    <t>0199-6231</t>
  </si>
  <si>
    <t>1528-8986</t>
  </si>
  <si>
    <t>JOURNAL OF SOLAR ENERGY ENGINEERING-TRANSACTIONS OF THE ASME</t>
  </si>
  <si>
    <t>0202-2893</t>
  </si>
  <si>
    <t>1995-0721</t>
  </si>
  <si>
    <t>Gravitation &amp; Cosmology</t>
  </si>
  <si>
    <t>0204-8906</t>
  </si>
  <si>
    <t>BULGARIAN HISTORICAL REVIEW-REVUE BULGARE D HISTOIRE</t>
  </si>
  <si>
    <t>0205-9592</t>
  </si>
  <si>
    <t>PSIKHOLOGICHESKII ZHURNAL</t>
  </si>
  <si>
    <t>0208-189X</t>
  </si>
  <si>
    <t>1736-7492</t>
  </si>
  <si>
    <t>OIL SHALE</t>
  </si>
  <si>
    <t>0208-4147</t>
  </si>
  <si>
    <t>Probability and Mathematical Statistics-Poland</t>
  </si>
  <si>
    <t>0208-5216</t>
  </si>
  <si>
    <t>Biocybernetics and Biomedical Engineering</t>
  </si>
  <si>
    <t>0208-6425</t>
  </si>
  <si>
    <t>2300-1925</t>
  </si>
  <si>
    <t>Chemical and Process Engineering-Inzynieria Chemiczna I Procesowa</t>
  </si>
  <si>
    <t>0208-9068</t>
  </si>
  <si>
    <t>ANNALES SOCIETATIS GEOLOGORUM POLONIAE</t>
  </si>
  <si>
    <t>0209-4541</t>
  </si>
  <si>
    <t>OXIDATION COMMUNICATIONS</t>
  </si>
  <si>
    <t>0209-9683</t>
  </si>
  <si>
    <t>1439-6912</t>
  </si>
  <si>
    <t>COMBINATORICA</t>
  </si>
  <si>
    <t>0210-0010</t>
  </si>
  <si>
    <t>1576-6578</t>
  </si>
  <si>
    <t>REVISTA DE NEUROLOGIA</t>
  </si>
  <si>
    <t>0210-0614</t>
  </si>
  <si>
    <t>Revista Espanola de Documentacion Cientifica</t>
  </si>
  <si>
    <t>0210-1173</t>
  </si>
  <si>
    <t>Hacienda Publica Espanola-Review of Public Economics</t>
  </si>
  <si>
    <t>0210-1602</t>
  </si>
  <si>
    <t>Teorema</t>
  </si>
  <si>
    <t>0210-1963</t>
  </si>
  <si>
    <t>1988-303X</t>
  </si>
  <si>
    <t>ARBOR-CIENCIA PENSAMIENTO Y CULTURA</t>
  </si>
  <si>
    <t>0210-2412</t>
  </si>
  <si>
    <t>2332-0753</t>
  </si>
  <si>
    <t>Spanish Journal of Finance and Accounting-Revista Espanola de Financiacion y Contabilida</t>
  </si>
  <si>
    <t>0210-3702</t>
  </si>
  <si>
    <t>1578-4126</t>
  </si>
  <si>
    <t>Infancia y Aprendizaje</t>
  </si>
  <si>
    <t>0210-4466</t>
  </si>
  <si>
    <t>1988-3102</t>
  </si>
  <si>
    <t>Asclepio-Revista de Historia de la Medicina y de la Ciencia</t>
  </si>
  <si>
    <t>0210-4806</t>
  </si>
  <si>
    <t>1699-7980</t>
  </si>
  <si>
    <t>Actas Urologicas Espanolas</t>
  </si>
  <si>
    <t>0210-4822</t>
  </si>
  <si>
    <t>BOLETIN DE LA REAL ACADEMIA ESPANOLA</t>
  </si>
  <si>
    <t>0210-5233</t>
  </si>
  <si>
    <t>1988-5903</t>
  </si>
  <si>
    <t>Revista Espanola de Investigaciones Sociologicas</t>
  </si>
  <si>
    <t>0210-5691</t>
  </si>
  <si>
    <t>1578-6749</t>
  </si>
  <si>
    <t>Medicina Intensiva</t>
  </si>
  <si>
    <t>0210-5705</t>
  </si>
  <si>
    <t>Gastroenterologia y Hepatologia</t>
  </si>
  <si>
    <t>0210-5810</t>
  </si>
  <si>
    <t>1988-4273</t>
  </si>
  <si>
    <t>Anuario de Estudios Americanos</t>
  </si>
  <si>
    <t>0210-6124</t>
  </si>
  <si>
    <t>1989-6840</t>
  </si>
  <si>
    <t>Atlantis-Journal of the Spanish Association of Anglo-American Studies</t>
  </si>
  <si>
    <t>0210-9174</t>
  </si>
  <si>
    <t>1988-8538</t>
  </si>
  <si>
    <t>REVISTA DE FILOLOGIA ESPANOLA</t>
  </si>
  <si>
    <t>0210-9395</t>
  </si>
  <si>
    <t>1579-3699</t>
  </si>
  <si>
    <t>Estudios de Psicologia</t>
  </si>
  <si>
    <t>0210-9778</t>
  </si>
  <si>
    <t>1988-3307</t>
  </si>
  <si>
    <t>Lazaroa</t>
  </si>
  <si>
    <t>0211-1322</t>
  </si>
  <si>
    <t>1988-3196</t>
  </si>
  <si>
    <t>ANALES DEL JARDIN BOTANICO DE MADRID</t>
  </si>
  <si>
    <t>0211-2159</t>
  </si>
  <si>
    <t>1576-8597</t>
  </si>
  <si>
    <t>Psicologica</t>
  </si>
  <si>
    <t>0211-2337</t>
  </si>
  <si>
    <t>1988-2564</t>
  </si>
  <si>
    <t>Anales del Seminario de Historia de la Filosofia</t>
  </si>
  <si>
    <t>0211-3589</t>
  </si>
  <si>
    <t>1988-2955</t>
  </si>
  <si>
    <t>AL-QANTARA</t>
  </si>
  <si>
    <t>0211-5743</t>
  </si>
  <si>
    <t>1989-0648</t>
  </si>
  <si>
    <t>Revista Espanola de Derecho Constitucional</t>
  </si>
  <si>
    <t>0211-6995</t>
  </si>
  <si>
    <t>1989-2284</t>
  </si>
  <si>
    <t>NEFROLOGIA</t>
  </si>
  <si>
    <t>0211-9536</t>
  </si>
  <si>
    <t>Dynamis</t>
  </si>
  <si>
    <t>0212-1611</t>
  </si>
  <si>
    <t>1699-5198</t>
  </si>
  <si>
    <t>Nutricion Hospitalaria</t>
  </si>
  <si>
    <t>0212-4521</t>
  </si>
  <si>
    <t>2174-6486</t>
  </si>
  <si>
    <t>Ensenanza de Las Ciencias</t>
  </si>
  <si>
    <t>0212-5730</t>
  </si>
  <si>
    <t>Aula Orientalis</t>
  </si>
  <si>
    <t>0212-5919</t>
  </si>
  <si>
    <t>2366-1674</t>
  </si>
  <si>
    <t>THALASSAS</t>
  </si>
  <si>
    <t>0212-6109</t>
  </si>
  <si>
    <t>2041-3335</t>
  </si>
  <si>
    <t>Revista de Historia Economica</t>
  </si>
  <si>
    <t>0212-6567</t>
  </si>
  <si>
    <t>1578-1275</t>
  </si>
  <si>
    <t>Atencion Primaria</t>
  </si>
  <si>
    <t>0212-9426</t>
  </si>
  <si>
    <t>Boletin de la Asociacion de Geografos Espanoles</t>
  </si>
  <si>
    <t>0212-9728</t>
  </si>
  <si>
    <t>1695-2294</t>
  </si>
  <si>
    <t>Anales de Psicologia</t>
  </si>
  <si>
    <t>0213-005X</t>
  </si>
  <si>
    <t>1578-1852</t>
  </si>
  <si>
    <t>ENFERMEDADES INFECCIOSAS Y MICROBIOLOGIA CLINICA</t>
  </si>
  <si>
    <t>0213-1315</t>
  </si>
  <si>
    <t>Revista Internacional de Metodos Numericos para Calculo y Diseno en Ingenieria</t>
  </si>
  <si>
    <t>0213-2028</t>
  </si>
  <si>
    <t>2254-6774</t>
  </si>
  <si>
    <t>Revista Espanola de Linguistica Aplicada</t>
  </si>
  <si>
    <t>0213-2230</t>
  </si>
  <si>
    <t>REVISTA MATEMATICA IBEROAMERICANA</t>
  </si>
  <si>
    <t>0213-2370</t>
  </si>
  <si>
    <t>2174-0917</t>
  </si>
  <si>
    <t>RILCE-Revista de Filologia Hispanica</t>
  </si>
  <si>
    <t>0213-3911</t>
  </si>
  <si>
    <t>1699-5848</t>
  </si>
  <si>
    <t>HISTOLOGY AND HISTOPATHOLOGY</t>
  </si>
  <si>
    <t>0213-4748</t>
  </si>
  <si>
    <t>1579-3680</t>
  </si>
  <si>
    <t>Revista de Psicologia Social</t>
  </si>
  <si>
    <t>0213-4853</t>
  </si>
  <si>
    <t>1578-1968</t>
  </si>
  <si>
    <t>NEUROLOGIA</t>
  </si>
  <si>
    <t>0213-6163</t>
  </si>
  <si>
    <t>EUROPEAN JOURNAL OF PSYCHIATRY</t>
  </si>
  <si>
    <t>0213-8409</t>
  </si>
  <si>
    <t>1989-1806</t>
  </si>
  <si>
    <t>LIMNETICA</t>
  </si>
  <si>
    <t>0213-9111</t>
  </si>
  <si>
    <t>1578-1283</t>
  </si>
  <si>
    <t>Gaceta Sanitaria</t>
  </si>
  <si>
    <t>0214-1493</t>
  </si>
  <si>
    <t>PUBLICACIONS MATEMATIQUES</t>
  </si>
  <si>
    <t>0214-3429</t>
  </si>
  <si>
    <t>1988-9518</t>
  </si>
  <si>
    <t>Revista Espanola de Quimioterapia</t>
  </si>
  <si>
    <t>0214-4840</t>
  </si>
  <si>
    <t>Adicciones</t>
  </si>
  <si>
    <t>0214-6282</t>
  </si>
  <si>
    <t>1696-3547</t>
  </si>
  <si>
    <t>INTERNATIONAL JOURNAL OF DEVELOPMENTAL BIOLOGY</t>
  </si>
  <si>
    <t>0214-8358</t>
  </si>
  <si>
    <t>1886-8134</t>
  </si>
  <si>
    <t>SCIENTIA MARINA</t>
  </si>
  <si>
    <t>0214-9141</t>
  </si>
  <si>
    <t>2013-6455</t>
  </si>
  <si>
    <t>Sintagma</t>
  </si>
  <si>
    <t>0214-9915</t>
  </si>
  <si>
    <t>1886-144X</t>
  </si>
  <si>
    <t>PSICOTHEMA</t>
  </si>
  <si>
    <t>0217-2445</t>
  </si>
  <si>
    <t>RAFFLES BULLETIN OF ZOOLOGY</t>
  </si>
  <si>
    <t>0217-4561</t>
  </si>
  <si>
    <t>1572-9958</t>
  </si>
  <si>
    <t>Asia Pacific Journal of Management</t>
  </si>
  <si>
    <t>0217-5908</t>
  </si>
  <si>
    <t>1793-6837</t>
  </si>
  <si>
    <t>SINGAPORE ECONOMIC REVIEW</t>
  </si>
  <si>
    <t>0217-5959</t>
  </si>
  <si>
    <t>1793-7019</t>
  </si>
  <si>
    <t>ASIA-PACIFIC JOURNAL OF OPERATIONAL RESEARCH</t>
  </si>
  <si>
    <t>0217-7323</t>
  </si>
  <si>
    <t>1793-6632</t>
  </si>
  <si>
    <t>MODERN PHYSICS LETTERS A</t>
  </si>
  <si>
    <t>0217-751X</t>
  </si>
  <si>
    <t>1793-656X</t>
  </si>
  <si>
    <t>INTERNATIONAL JOURNAL OF MODERN PHYSICS A</t>
  </si>
  <si>
    <t>0217-9792</t>
  </si>
  <si>
    <t>1793-6578</t>
  </si>
  <si>
    <t>INTERNATIONAL JOURNAL OF MODERN PHYSICS B</t>
  </si>
  <si>
    <t>0217-9849</t>
  </si>
  <si>
    <t>1793-6640</t>
  </si>
  <si>
    <t>MODERN PHYSICS LETTERS B</t>
  </si>
  <si>
    <t>0218-0006</t>
  </si>
  <si>
    <t>0219-3094</t>
  </si>
  <si>
    <t>Annals of Combinatorics</t>
  </si>
  <si>
    <t>0218-0014</t>
  </si>
  <si>
    <t>1793-6381</t>
  </si>
  <si>
    <t>INTERNATIONAL JOURNAL OF PATTERN RECOGNITION AND ARTIFICIAL INTELLIGENCE</t>
  </si>
  <si>
    <t>0218-1266</t>
  </si>
  <si>
    <t>1793-6454</t>
  </si>
  <si>
    <t>JOURNAL OF CIRCUITS SYSTEMS AND COMPUTERS</t>
  </si>
  <si>
    <t>0218-1274</t>
  </si>
  <si>
    <t>1793-6551</t>
  </si>
  <si>
    <t>INTERNATIONAL JOURNAL OF BIFURCATION AND CHAOS</t>
  </si>
  <si>
    <t>0218-1940</t>
  </si>
  <si>
    <t>1793-6403</t>
  </si>
  <si>
    <t>INTERNATIONAL JOURNAL OF SOFTWARE ENGINEERING AND KNOWLEDGE ENGINEERING</t>
  </si>
  <si>
    <t>0218-1967</t>
  </si>
  <si>
    <t>1793-6500</t>
  </si>
  <si>
    <t>INTERNATIONAL JOURNAL OF ALGEBRA AND COMPUTATION</t>
  </si>
  <si>
    <t>1793-6314</t>
  </si>
  <si>
    <t>0218-2130</t>
  </si>
  <si>
    <t>1793-6349</t>
  </si>
  <si>
    <t>International Journal on Artificial Intelligence Tools</t>
  </si>
  <si>
    <t>0218-2165</t>
  </si>
  <si>
    <t>1793-6527</t>
  </si>
  <si>
    <t>JOURNAL OF KNOT THEORY AND ITS RAMIFICATIONS</t>
  </si>
  <si>
    <t>0218-2718</t>
  </si>
  <si>
    <t>1793-6594</t>
  </si>
  <si>
    <t>INTERNATIONAL JOURNAL OF MODERN PHYSICS D</t>
  </si>
  <si>
    <t>0218-3013</t>
  </si>
  <si>
    <t>1793-6608</t>
  </si>
  <si>
    <t>INTERNATIONAL JOURNAL OF MODERN PHYSICS E-NUCLEAR PHYSICS</t>
  </si>
  <si>
    <t>0218-3390</t>
  </si>
  <si>
    <t>1793-6470</t>
  </si>
  <si>
    <t>JOURNAL OF BIOLOGICAL SYSTEMS</t>
  </si>
  <si>
    <t>0218-348X</t>
  </si>
  <si>
    <t>1793-6543</t>
  </si>
  <si>
    <t>FRACTALS-COMPLEX GEOMETRY PATTERNS AND SCALING IN NATURE AND SOCIETY</t>
  </si>
  <si>
    <t>0218-396X</t>
  </si>
  <si>
    <t>1793-6489</t>
  </si>
  <si>
    <t>JOURNAL OF COMPUTATIONAL ACOUSTICS</t>
  </si>
  <si>
    <t>0218-4885</t>
  </si>
  <si>
    <t>1793-6411</t>
  </si>
  <si>
    <t>INTERNATIONAL JOURNAL OF UNCERTAINTY FUZZINESS AND KNOWLEDGE-BASED SYSTEMS</t>
  </si>
  <si>
    <t>0218-5385</t>
  </si>
  <si>
    <t>2165-0993</t>
  </si>
  <si>
    <t>ASIA PACIFIC JOURNAL OF SOCIAL WORK AND DEVELOPMENT</t>
  </si>
  <si>
    <t>0218-625X</t>
  </si>
  <si>
    <t>1793-6667</t>
  </si>
  <si>
    <t>SURFACE REVIEW AND LETTERS</t>
  </si>
  <si>
    <t>0218-8430</t>
  </si>
  <si>
    <t>1793-6365</t>
  </si>
  <si>
    <t>INTERNATIONAL JOURNAL OF COOPERATIVE INFORMATION SYSTEMS</t>
  </si>
  <si>
    <t>0218-8635</t>
  </si>
  <si>
    <t>1793-6624</t>
  </si>
  <si>
    <t>JOURNAL OF NONLINEAR OPTICAL PHYSICS &amp; MATERIALS</t>
  </si>
  <si>
    <t>0218-8791</t>
  </si>
  <si>
    <t>1742-6855</t>
  </si>
  <si>
    <t>Asia Pacific Journal of Education</t>
  </si>
  <si>
    <t>0219-0257</t>
  </si>
  <si>
    <t>1793-6306</t>
  </si>
  <si>
    <t>INFINITE DIMENSIONAL ANALYSIS QUANTUM PROBABILITY AND RELATED TOPICS</t>
  </si>
  <si>
    <t>0219-0613</t>
  </si>
  <si>
    <t>1793-6691</t>
  </si>
  <si>
    <t>Journal of Mathematical Logic</t>
  </si>
  <si>
    <t>0219-1377</t>
  </si>
  <si>
    <t>0219-3116</t>
  </si>
  <si>
    <t>KNOWLEDGE AND INFORMATION SYSTEMS</t>
  </si>
  <si>
    <t>0219-1997</t>
  </si>
  <si>
    <t>1793-6683</t>
  </si>
  <si>
    <t>COMMUNICATIONS IN CONTEMPORARY MATHEMATICS</t>
  </si>
  <si>
    <t>0219-4554</t>
  </si>
  <si>
    <t>1793-6764</t>
  </si>
  <si>
    <t>International Journal of Structural Stability and Dynamics</t>
  </si>
  <si>
    <t>0219-4775</t>
  </si>
  <si>
    <t>1793-6780</t>
  </si>
  <si>
    <t>FLUCTUATION AND NOISE LETTERS</t>
  </si>
  <si>
    <t>0219-4937</t>
  </si>
  <si>
    <t>1793-6799</t>
  </si>
  <si>
    <t>Stochastics and Dynamics</t>
  </si>
  <si>
    <t>0219-4988</t>
  </si>
  <si>
    <t>1793-6829</t>
  </si>
  <si>
    <t>JOURNAL OF ALGEBRA AND ITS APPLICATIONS</t>
  </si>
  <si>
    <t>0219-5194</t>
  </si>
  <si>
    <t>1793-6810</t>
  </si>
  <si>
    <t>Journal of Mechanics in Medicine and Biology</t>
  </si>
  <si>
    <t>0219-5259</t>
  </si>
  <si>
    <t>1793-6802</t>
  </si>
  <si>
    <t>ADVANCES IN COMPLEX SYSTEMS</t>
  </si>
  <si>
    <t>0219-5305</t>
  </si>
  <si>
    <t>1793-6861</t>
  </si>
  <si>
    <t>Analysis and Applications</t>
  </si>
  <si>
    <t>0219-6220</t>
  </si>
  <si>
    <t>1793-6845</t>
  </si>
  <si>
    <t>INTERNATIONAL JOURNAL OF INFORMATION TECHNOLOGY &amp; DECISION MAKING</t>
  </si>
  <si>
    <t>0219-6336</t>
  </si>
  <si>
    <t>1793-6888</t>
  </si>
  <si>
    <t>JOURNAL OF THEORETICAL &amp; COMPUTATIONAL CHEMISTRY</t>
  </si>
  <si>
    <t>0219-6352</t>
  </si>
  <si>
    <t>1757-448X</t>
  </si>
  <si>
    <t>Journal of Integrative Neuroscience</t>
  </si>
  <si>
    <t>0219-6913</t>
  </si>
  <si>
    <t>1793-690X</t>
  </si>
  <si>
    <t>International Journal of Wavelets Multiresolution and Information Processing</t>
  </si>
  <si>
    <t>0219-7200</t>
  </si>
  <si>
    <t>1757-6334</t>
  </si>
  <si>
    <t>Journal of Bioinformatics and Computational Biology</t>
  </si>
  <si>
    <t>0219-7472</t>
  </si>
  <si>
    <t>0219-8614</t>
  </si>
  <si>
    <t>China-An International Journal</t>
  </si>
  <si>
    <t>0219-7499</t>
  </si>
  <si>
    <t>1793-6918</t>
  </si>
  <si>
    <t>INTERNATIONAL JOURNAL OF QUANTUM INFORMATION</t>
  </si>
  <si>
    <t>0219-8436</t>
  </si>
  <si>
    <t>1793-6942</t>
  </si>
  <si>
    <t>International Journal of Humanoid Robotics</t>
  </si>
  <si>
    <t>0219-8762</t>
  </si>
  <si>
    <t>1793-6969</t>
  </si>
  <si>
    <t>International Journal of Computational Methods</t>
  </si>
  <si>
    <t>0219-8878</t>
  </si>
  <si>
    <t>1793-6977</t>
  </si>
  <si>
    <t>INTERNATIONAL JOURNAL OF GEOMETRIC METHODS IN MODERN PHYSICS</t>
  </si>
  <si>
    <t>0219-8916</t>
  </si>
  <si>
    <t>1793-6993</t>
  </si>
  <si>
    <t>Journal of Hyperbolic Differential Equations</t>
  </si>
  <si>
    <t>0220-5610</t>
  </si>
  <si>
    <t>CAHIERS VICTORIENS &amp; EDOUARDIENS</t>
  </si>
  <si>
    <t>0223-3711</t>
  </si>
  <si>
    <t>REVUE DES LANGUES ROMANES</t>
  </si>
  <si>
    <t>1768-3254</t>
  </si>
  <si>
    <t>0225-5189</t>
  </si>
  <si>
    <t>2158-9100</t>
  </si>
  <si>
    <t>CANADIAN JOURNAL OF DEVELOPMENT STUDIES-REVUE CANADIENNE D ETUDES DU DEVELOPPEMENT</t>
  </si>
  <si>
    <t>0226-8043</t>
  </si>
  <si>
    <t>QUADERNI D ITALIANISTICA</t>
  </si>
  <si>
    <t>0227-5910</t>
  </si>
  <si>
    <t>2151-2396</t>
  </si>
  <si>
    <t>Crisis-The Journal of Crisis Intervention and Suicide Prevention</t>
  </si>
  <si>
    <t>0231-424X</t>
  </si>
  <si>
    <t>1588-2683</t>
  </si>
  <si>
    <t>ACTA PHYSIOLOGICA HUNGARICA</t>
  </si>
  <si>
    <t>0231-5882</t>
  </si>
  <si>
    <t>1338-4325</t>
  </si>
  <si>
    <t>GENERAL PHYSIOLOGY AND BIOPHYSICS</t>
  </si>
  <si>
    <t>0232-1300</t>
  </si>
  <si>
    <t>1521-4079</t>
  </si>
  <si>
    <t>CRYSTAL RESEARCH AND TECHNOLOGY</t>
  </si>
  <si>
    <t>0232-2064</t>
  </si>
  <si>
    <t>1661-4534</t>
  </si>
  <si>
    <t>ZEITSCHRIFT FUR ANALYSIS UND IHRE ANWENDUNGEN</t>
  </si>
  <si>
    <t>0232-704X</t>
  </si>
  <si>
    <t>1572-9060</t>
  </si>
  <si>
    <t>ANNALS OF GLOBAL ANALYSIS AND GEOMETRY</t>
  </si>
  <si>
    <t>0233-111X</t>
  </si>
  <si>
    <t>1521-4028</t>
  </si>
  <si>
    <t>JOURNAL OF BASIC MICROBIOLOGY</t>
  </si>
  <si>
    <t>0233-1888</t>
  </si>
  <si>
    <t>1029-4910</t>
  </si>
  <si>
    <t>STATISTICS</t>
  </si>
  <si>
    <t>0233-1934</t>
  </si>
  <si>
    <t>1029-4945</t>
  </si>
  <si>
    <t>OPTIMIZATION</t>
  </si>
  <si>
    <t>0233-4755</t>
  </si>
  <si>
    <t>BIOLOGICHESKIE MEMBRANY</t>
  </si>
  <si>
    <t>0234-5730</t>
  </si>
  <si>
    <t>GEMATOLOGIYA I TRANSFUZIOLOGIYA</t>
  </si>
  <si>
    <t>0235-7186</t>
  </si>
  <si>
    <t>Filosofija-Sociologija</t>
  </si>
  <si>
    <t>0235-7216</t>
  </si>
  <si>
    <t>Chemija</t>
  </si>
  <si>
    <t>0236-2945</t>
  </si>
  <si>
    <t>Light &amp; Engineering</t>
  </si>
  <si>
    <t>0236-5294</t>
  </si>
  <si>
    <t>1588-2632</t>
  </si>
  <si>
    <t>ACTA MATHEMATICA HUNGARICA</t>
  </si>
  <si>
    <t>0236-5383</t>
  </si>
  <si>
    <t>1588-256X</t>
  </si>
  <si>
    <t>ACTA BIOLOGICA HUNGARICA</t>
  </si>
  <si>
    <t>0236-5731</t>
  </si>
  <si>
    <t>1588-2780</t>
  </si>
  <si>
    <t>JOURNAL OF RADIOANALYTICAL AND NUCLEAR CHEMISTRY</t>
  </si>
  <si>
    <t>0236-6290</t>
  </si>
  <si>
    <t>1588-2705</t>
  </si>
  <si>
    <t>ACTA VETERINARIA HUNGARICA</t>
  </si>
  <si>
    <t>0236-8722</t>
  </si>
  <si>
    <t>2300-8725</t>
  </si>
  <si>
    <t>International Agrophysics</t>
  </si>
  <si>
    <t>0239-7528</t>
  </si>
  <si>
    <t>2300-1917</t>
  </si>
  <si>
    <t>Bulletin of the Polish Academy of Sciences-Technical Sciences</t>
  </si>
  <si>
    <t>0239-8508</t>
  </si>
  <si>
    <t>1897-5631</t>
  </si>
  <si>
    <t>FOLIA HISTOCHEMICA ET CYTOBIOLOGICA</t>
  </si>
  <si>
    <t>0240-8759</t>
  </si>
  <si>
    <t>VIE ET MILIEU-LIFE AND ENVIRONMENT</t>
  </si>
  <si>
    <t>0242-6498</t>
  </si>
  <si>
    <t>ANNALES DE PATHOLOGIE</t>
  </si>
  <si>
    <t>0246-0203</t>
  </si>
  <si>
    <t>ANNALES DE L INSTITUT HENRI POINCARE-PROBABILITES ET STATISTIQUES</t>
  </si>
  <si>
    <t>0248-1294</t>
  </si>
  <si>
    <t>1625-967X</t>
  </si>
  <si>
    <t>Fruits</t>
  </si>
  <si>
    <t>0248-4900</t>
  </si>
  <si>
    <t>1768-322X</t>
  </si>
  <si>
    <t>BIOLOGY OF THE CELL</t>
  </si>
  <si>
    <t>0248-8663</t>
  </si>
  <si>
    <t>REVUE DE MEDECINE INTERNE</t>
  </si>
  <si>
    <t>0249-7395</t>
  </si>
  <si>
    <t>REVUE D ECOLOGIE-LA TERRE ET LA VIE</t>
  </si>
  <si>
    <t>0250-4685</t>
  </si>
  <si>
    <t>1303-829X</t>
  </si>
  <si>
    <t>Turkish Journal of Biochemistry-Turk Biyokimya Dergisi</t>
  </si>
  <si>
    <t>0250-4707</t>
  </si>
  <si>
    <t>0973-7669</t>
  </si>
  <si>
    <t>BULLETIN OF MATERIALS SCIENCE</t>
  </si>
  <si>
    <t>0250-474X</t>
  </si>
  <si>
    <t>1998-3743</t>
  </si>
  <si>
    <t>INDIAN JOURNAL OF PHARMACEUTICAL SCIENCES</t>
  </si>
  <si>
    <t>0250-5371</t>
  </si>
  <si>
    <t>Legume Research</t>
  </si>
  <si>
    <t>0250-541X</t>
  </si>
  <si>
    <t>NATIONAL ACADEMY SCIENCE LETTERS-INDIA</t>
  </si>
  <si>
    <t>0250-5991</t>
  </si>
  <si>
    <t>0973-7138</t>
  </si>
  <si>
    <t>JOURNAL OF BIOSCIENCES</t>
  </si>
  <si>
    <t>0250-6335</t>
  </si>
  <si>
    <t>0973-7758</t>
  </si>
  <si>
    <t>JOURNAL OF ASTROPHYSICS AND ASTRONOMY</t>
  </si>
  <si>
    <t>0250-6807</t>
  </si>
  <si>
    <t>1421-9697</t>
  </si>
  <si>
    <t>ANNALS OF NUTRITION AND METABOLISM</t>
  </si>
  <si>
    <t>0250-7005</t>
  </si>
  <si>
    <t>1791-7530</t>
  </si>
  <si>
    <t>ANTICANCER RESEARCH</t>
  </si>
  <si>
    <t>0250-7161</t>
  </si>
  <si>
    <t>0717-6236</t>
  </si>
  <si>
    <t>EURE-REVISTA LATINOAMERICANA DE ESTUDIOS URBANO REGIONALES</t>
  </si>
  <si>
    <t>0250-8060</t>
  </si>
  <si>
    <t>1941-1707</t>
  </si>
  <si>
    <t>WATER INTERNATIONAL</t>
  </si>
  <si>
    <t>0250-8095</t>
  </si>
  <si>
    <t>1421-9670</t>
  </si>
  <si>
    <t>AMERICAN JOURNAL OF NEPHROLOGY</t>
  </si>
  <si>
    <t>0250-832X</t>
  </si>
  <si>
    <t>1476-542X</t>
  </si>
  <si>
    <t>DENTOMAXILLOFACIAL RADIOLOGY</t>
  </si>
  <si>
    <t>0251-0790</t>
  </si>
  <si>
    <t>CHEMICAL JOURNAL OF CHINESE UNIVERSITIES-CHINESE</t>
  </si>
  <si>
    <t>0251-0952</t>
  </si>
  <si>
    <t>1819-5717</t>
  </si>
  <si>
    <t>SEED SCIENCE AND TECHNOLOGY</t>
  </si>
  <si>
    <t>0251-2513</t>
  </si>
  <si>
    <t>1573-1782</t>
  </si>
  <si>
    <t>International Journal for Educational and Vocational Guidance</t>
  </si>
  <si>
    <t>0251-2920</t>
  </si>
  <si>
    <t>1684-0348</t>
  </si>
  <si>
    <t>Cepal Review</t>
  </si>
  <si>
    <t>0251-3625</t>
  </si>
  <si>
    <t>2166-8604</t>
  </si>
  <si>
    <t>disP</t>
  </si>
  <si>
    <t>0251-5350</t>
  </si>
  <si>
    <t>1423-0208</t>
  </si>
  <si>
    <t>NEUROEPIDEMIOLOGY</t>
  </si>
  <si>
    <t>0252-8843</t>
  </si>
  <si>
    <t>REVISTA DE CRITICA LITERARIA LATINOAMERICANA</t>
  </si>
  <si>
    <t>0252-9416</t>
  </si>
  <si>
    <t>Mausam</t>
  </si>
  <si>
    <t>0252-9599</t>
  </si>
  <si>
    <t>1860-6261</t>
  </si>
  <si>
    <t>CHINESE ANNALS OF MATHEMATICS SERIES B</t>
  </si>
  <si>
    <t>0252-9602</t>
  </si>
  <si>
    <t>1572-9087</t>
  </si>
  <si>
    <t>ACTA MATHEMATICA SCIENTIA</t>
  </si>
  <si>
    <t>0253-1933</t>
  </si>
  <si>
    <t>REVUE SCIENTIFIQUE ET TECHNIQUE-OFFICE INTERNATIONAL DES EPIZOOTIES</t>
  </si>
  <si>
    <t>0253-2786</t>
  </si>
  <si>
    <t>CHINESE JOURNAL OF ORGANIC CHEMISTRY</t>
  </si>
  <si>
    <t>0253-2964</t>
  </si>
  <si>
    <t>1229-5949</t>
  </si>
  <si>
    <t>BULLETIN OF THE KOREAN CHEMICAL SOCIETY</t>
  </si>
  <si>
    <t>0253-3820</t>
  </si>
  <si>
    <t>1872-2040</t>
  </si>
  <si>
    <t>CHINESE JOURNAL OF ANALYTICAL CHEMISTRY</t>
  </si>
  <si>
    <t>0253-3839</t>
  </si>
  <si>
    <t>2158-7299</t>
  </si>
  <si>
    <t>JOURNAL OF THE CHINESE INSTITUTE OF ENGINEERS</t>
  </si>
  <si>
    <t>0253-3952</t>
  </si>
  <si>
    <t>1940-7874</t>
  </si>
  <si>
    <t>Social Dynamics-A Journal of African Studies</t>
  </si>
  <si>
    <t>0253-4126</t>
  </si>
  <si>
    <t>Journal of Earth System Science</t>
  </si>
  <si>
    <t>0253-4142</t>
  </si>
  <si>
    <t>0973-7685</t>
  </si>
  <si>
    <t>PROCEEDINGS OF THE INDIAN ACADEMY OF SCIENCES-MATHEMATICAL SCIENCES</t>
  </si>
  <si>
    <t>0253-4827</t>
  </si>
  <si>
    <t>1573-2754</t>
  </si>
  <si>
    <t>APPLIED MATHEMATICS AND MECHANICS-ENGLISH EDITION</t>
  </si>
  <si>
    <t>0253-4886</t>
  </si>
  <si>
    <t>1421-9883</t>
  </si>
  <si>
    <t>DIGESTIVE SURGERY</t>
  </si>
  <si>
    <t>0253-505X</t>
  </si>
  <si>
    <t>1869-1099</t>
  </si>
  <si>
    <t>ACTA OCEANOLOGICA SINICA</t>
  </si>
  <si>
    <t>0253-5068</t>
  </si>
  <si>
    <t>1421-9735</t>
  </si>
  <si>
    <t>BLOOD PURIFICATION</t>
  </si>
  <si>
    <t>0253-5106</t>
  </si>
  <si>
    <t>JOURNAL OF THE CHEMICAL SOCIETY OF PAKISTAN</t>
  </si>
  <si>
    <t>0253-5416</t>
  </si>
  <si>
    <t>2079-9926</t>
  </si>
  <si>
    <t>BANGLADESH JOURNAL OF BOTANY</t>
  </si>
  <si>
    <t>0253-6102</t>
  </si>
  <si>
    <t>1572-9494</t>
  </si>
  <si>
    <t>COMMUNICATIONS IN THEORETICAL PHYSICS</t>
  </si>
  <si>
    <t>0253-6269</t>
  </si>
  <si>
    <t>1976-3786</t>
  </si>
  <si>
    <t>ARCHIVES OF PHARMACAL RESEARCH</t>
  </si>
  <si>
    <t>0253-7222</t>
  </si>
  <si>
    <t>JOURNAL OF DHARMA</t>
  </si>
  <si>
    <t>0253-7613</t>
  </si>
  <si>
    <t>1998-3751</t>
  </si>
  <si>
    <t>INDIAN JOURNAL OF PHARMACOLOGY</t>
  </si>
  <si>
    <t>0253-8318</t>
  </si>
  <si>
    <t>2074-7764</t>
  </si>
  <si>
    <t>PAKISTAN VETERINARY JOURNAL</t>
  </si>
  <si>
    <t>0253-939X</t>
  </si>
  <si>
    <t>SOUTH AFRICAN JOURNAL OF ENOLOGY AND VITICULTURE</t>
  </si>
  <si>
    <t>0253-9837</t>
  </si>
  <si>
    <t>1872-2067</t>
  </si>
  <si>
    <t>CHINESE JOURNAL OF CATALYSIS</t>
  </si>
  <si>
    <t>0254-0223</t>
  </si>
  <si>
    <t>Ciencia e Tecnica Vitivinicola</t>
  </si>
  <si>
    <t>0254-0584</t>
  </si>
  <si>
    <t>1879-3312</t>
  </si>
  <si>
    <t>MATERIALS CHEMISTRY AND PHYSICS</t>
  </si>
  <si>
    <t>0254-1637</t>
  </si>
  <si>
    <t>Argos</t>
  </si>
  <si>
    <t>0254-3737</t>
  </si>
  <si>
    <t>Korean Economic Review</t>
  </si>
  <si>
    <t>0254-4059</t>
  </si>
  <si>
    <t>1993-5005</t>
  </si>
  <si>
    <t>CHINESE JOURNAL OF OCEANOLOGY AND LIMNOLOGY</t>
  </si>
  <si>
    <t>0254-4962</t>
  </si>
  <si>
    <t>1423-033X</t>
  </si>
  <si>
    <t>PSYCHOPATHOLOGY</t>
  </si>
  <si>
    <t>0254-5330</t>
  </si>
  <si>
    <t>1572-9338</t>
  </si>
  <si>
    <t>ANNALS OF OPERATIONS RESEARCH</t>
  </si>
  <si>
    <t>0254-5861</t>
  </si>
  <si>
    <t>CHINESE JOURNAL OF STRUCTURAL CHEMISTRY</t>
  </si>
  <si>
    <t>0254-6299</t>
  </si>
  <si>
    <t>1727-9321</t>
  </si>
  <si>
    <t>SOUTH AFRICAN JOURNAL OF BOTANY</t>
  </si>
  <si>
    <t>0254-8356</t>
  </si>
  <si>
    <t>Neotestamentica</t>
  </si>
  <si>
    <t>0254-8704</t>
  </si>
  <si>
    <t>JOURNAL OF ENVIRONMENTAL BIOLOGY</t>
  </si>
  <si>
    <t>0254-9409</t>
  </si>
  <si>
    <t>1991-7139</t>
  </si>
  <si>
    <t>JOURNAL OF COMPUTATIONAL MATHEMATICS</t>
  </si>
  <si>
    <t>0255-0636</t>
  </si>
  <si>
    <t>Osmanli Arastirmalari-The Journal of Ottoman Studies</t>
  </si>
  <si>
    <t>0255-0857</t>
  </si>
  <si>
    <t>1998-3646</t>
  </si>
  <si>
    <t>Indian Journal of Medical Microbiology</t>
  </si>
  <si>
    <t>0255-2701</t>
  </si>
  <si>
    <t>1873-3204</t>
  </si>
  <si>
    <t>CHEMICAL ENGINEERING AND PROCESSING</t>
  </si>
  <si>
    <t>0255-2922</t>
  </si>
  <si>
    <t>1577-7014</t>
  </si>
  <si>
    <t>Journal of Traditional Chinese Medicine</t>
  </si>
  <si>
    <t>0255-660X</t>
  </si>
  <si>
    <t>0974-3006</t>
  </si>
  <si>
    <t>Journal of the Indian Society of Remote Sensing</t>
  </si>
  <si>
    <t>0255-7614</t>
  </si>
  <si>
    <t>1744-795X</t>
  </si>
  <si>
    <t>International Journal of Music Education</t>
  </si>
  <si>
    <t>0255-965X</t>
  </si>
  <si>
    <t>1842-4309</t>
  </si>
  <si>
    <t>Notulae Botanicae Horti Agrobotanici Cluj-Napoca</t>
  </si>
  <si>
    <t>0256-0046</t>
  </si>
  <si>
    <t>1992-6049</t>
  </si>
  <si>
    <t>Critical Arts-South-North Cultural and Media Studies</t>
  </si>
  <si>
    <t>0256-0054</t>
  </si>
  <si>
    <t>1942-0773</t>
  </si>
  <si>
    <t>Ecquid Novi-African Journalism Studies</t>
  </si>
  <si>
    <t>0256-0100</t>
  </si>
  <si>
    <t>2076-3433</t>
  </si>
  <si>
    <t>South African Journal of Education</t>
  </si>
  <si>
    <t>0256-1115</t>
  </si>
  <si>
    <t>1975-7220</t>
  </si>
  <si>
    <t>KOREAN JOURNAL OF CHEMICAL ENGINEERING</t>
  </si>
  <si>
    <t>0256-1530</t>
  </si>
  <si>
    <t>1861-9533</t>
  </si>
  <si>
    <t>ADVANCES IN ATMOSPHERIC SCIENCES</t>
  </si>
  <si>
    <t>0256-2499</t>
  </si>
  <si>
    <t>0973-7677</t>
  </si>
  <si>
    <t>SADHANA-ACADEMY PROCEEDINGS IN ENGINEERING SCIENCES</t>
  </si>
  <si>
    <t>0256-2928</t>
  </si>
  <si>
    <t>1878-5174</t>
  </si>
  <si>
    <t>EUROPEAN JOURNAL OF PSYCHOLOGY OF EDUCATION</t>
  </si>
  <si>
    <t>0256-307X</t>
  </si>
  <si>
    <t>1741-3540</t>
  </si>
  <si>
    <t>CHINESE PHYSICS LETTERS</t>
  </si>
  <si>
    <t>0256-4602</t>
  </si>
  <si>
    <t>0974-5971</t>
  </si>
  <si>
    <t>IETE TECHNICAL REVIEW</t>
  </si>
  <si>
    <t>0256-4947</t>
  </si>
  <si>
    <t>1319-9226</t>
  </si>
  <si>
    <t>ANNALS OF SAUDI MEDICINE</t>
  </si>
  <si>
    <t>0256-5250</t>
  </si>
  <si>
    <t>ZEITGESCHICHTE</t>
  </si>
  <si>
    <t>0256-7040</t>
  </si>
  <si>
    <t>1433-0350</t>
  </si>
  <si>
    <t>CHILDS NERVOUS SYSTEM</t>
  </si>
  <si>
    <t>0256-7679</t>
  </si>
  <si>
    <t>1439-6203</t>
  </si>
  <si>
    <t>CHINESE JOURNAL OF POLYMER SCIENCE</t>
  </si>
  <si>
    <t>0256-9574</t>
  </si>
  <si>
    <t>2078-5135</t>
  </si>
  <si>
    <t>SAMJ SOUTH AFRICAN MEDICAL JOURNAL</t>
  </si>
  <si>
    <t>0257-0130</t>
  </si>
  <si>
    <t>1572-9443</t>
  </si>
  <si>
    <t>QUEUEING SYSTEMS</t>
  </si>
  <si>
    <t>0257-2753</t>
  </si>
  <si>
    <t>1421-9875</t>
  </si>
  <si>
    <t>DIGESTIVE DISEASES</t>
  </si>
  <si>
    <t>0257-277X</t>
  </si>
  <si>
    <t>1559-0755</t>
  </si>
  <si>
    <t>IMMUNOLOGIC RESEARCH</t>
  </si>
  <si>
    <t>0257-3032</t>
  </si>
  <si>
    <t>1564-6971</t>
  </si>
  <si>
    <t>WORLD BANK RESEARCH OBSERVER</t>
  </si>
  <si>
    <t>0257-8972</t>
  </si>
  <si>
    <t>SURFACE &amp; COATINGS TECHNOLOGY</t>
  </si>
  <si>
    <t>0257-9731</t>
  </si>
  <si>
    <t>Journal of the Chinese Society of Mechanical Engineers</t>
  </si>
  <si>
    <t>0257-9774</t>
  </si>
  <si>
    <t>ANTHROPOS</t>
  </si>
  <si>
    <t>0258-0136</t>
  </si>
  <si>
    <t>2073-4867</t>
  </si>
  <si>
    <t>SOUTH AFRICAN JOURNAL OF PHILOSOPHY</t>
  </si>
  <si>
    <t>0258-2473</t>
  </si>
  <si>
    <t>1726-1686</t>
  </si>
  <si>
    <t>SOUTH AFRICAN HISTORICAL JOURNAL</t>
  </si>
  <si>
    <t>0258-5316</t>
  </si>
  <si>
    <t>METU Journal of the Faculty of Architecture</t>
  </si>
  <si>
    <t>0258-6770</t>
  </si>
  <si>
    <t>1564-698X</t>
  </si>
  <si>
    <t>WORLD BANK ECONOMIC REVIEW</t>
  </si>
  <si>
    <t>0258-7203</t>
  </si>
  <si>
    <t>South African Journal on Human Rights</t>
  </si>
  <si>
    <t>0258-851X</t>
  </si>
  <si>
    <t>1791-7549</t>
  </si>
  <si>
    <t>IN VIVO</t>
  </si>
  <si>
    <t>0258-8900</t>
  </si>
  <si>
    <t>1432-0819</t>
  </si>
  <si>
    <t>BULLETIN OF VOLCANOLOGY</t>
  </si>
  <si>
    <t>0258-9184</t>
  </si>
  <si>
    <t>Asian Perspective</t>
  </si>
  <si>
    <t>0258-9346</t>
  </si>
  <si>
    <t>1470-1014</t>
  </si>
  <si>
    <t>Politikon</t>
  </si>
  <si>
    <t>0259-9422</t>
  </si>
  <si>
    <t>2072-8050</t>
  </si>
  <si>
    <t>HTS Teologiese Studies-Theological Studies</t>
  </si>
  <si>
    <t>0259-9791</t>
  </si>
  <si>
    <t>1572-8897</t>
  </si>
  <si>
    <t>JOURNAL OF MATHEMATICAL CHEMISTRY</t>
  </si>
  <si>
    <t>0260-1230</t>
  </si>
  <si>
    <t>1464-3766</t>
  </si>
  <si>
    <t>JOURNAL OF MOLLUSCAN STUDIES</t>
  </si>
  <si>
    <t>0260-2105</t>
  </si>
  <si>
    <t>1469-9044</t>
  </si>
  <si>
    <t>REVIEW OF INTERNATIONAL STUDIES</t>
  </si>
  <si>
    <t>0260-2288</t>
  </si>
  <si>
    <t>1758-6828</t>
  </si>
  <si>
    <t>Sensor Review</t>
  </si>
  <si>
    <t>0260-2938</t>
  </si>
  <si>
    <t>1469-297X</t>
  </si>
  <si>
    <t>Assessment &amp; Evaluation in Higher Education</t>
  </si>
  <si>
    <t>0260-3055</t>
  </si>
  <si>
    <t>1727-5644</t>
  </si>
  <si>
    <t>ANNALS OF GLACIOLOGY</t>
  </si>
  <si>
    <t>0260-3594</t>
  </si>
  <si>
    <t>1548-9574</t>
  </si>
  <si>
    <t>COMMENTS ON INORGANIC CHEMISTRY</t>
  </si>
  <si>
    <t>0260-437X</t>
  </si>
  <si>
    <t>1099-1263</t>
  </si>
  <si>
    <t>JOURNAL OF APPLIED TOXICOLOGY</t>
  </si>
  <si>
    <t>0260-6917</t>
  </si>
  <si>
    <t>1532-2793</t>
  </si>
  <si>
    <t>NURSE EDUCATION TODAY</t>
  </si>
  <si>
    <t>0260-7476</t>
  </si>
  <si>
    <t>1360-0540</t>
  </si>
  <si>
    <t>JOURNAL OF EDUCATION FOR TEACHING</t>
  </si>
  <si>
    <t>0260-8774</t>
  </si>
  <si>
    <t>1873-5770</t>
  </si>
  <si>
    <t>JOURNAL OF FOOD ENGINEERING</t>
  </si>
  <si>
    <t>0260-9541</t>
  </si>
  <si>
    <t>1755-6260</t>
  </si>
  <si>
    <t>ARCHIVES OF NATURAL HISTORY</t>
  </si>
  <si>
    <t>0261-0183</t>
  </si>
  <si>
    <t>1461-703X</t>
  </si>
  <si>
    <t>CRITICAL SOCIAL POLICY</t>
  </si>
  <si>
    <t>0261-1279</t>
  </si>
  <si>
    <t>1474-0559</t>
  </si>
  <si>
    <t>EARLY MUSIC HISTORY</t>
  </si>
  <si>
    <t>0261-1430</t>
  </si>
  <si>
    <t>1474-0095</t>
  </si>
  <si>
    <t>Popular Music</t>
  </si>
  <si>
    <t>0261-1929</t>
  </si>
  <si>
    <t>ATLA-ALTERNATIVES TO LABORATORY ANIMALS</t>
  </si>
  <si>
    <t>0261-2194</t>
  </si>
  <si>
    <t>1873-6904</t>
  </si>
  <si>
    <t>CROP PROTECTION</t>
  </si>
  <si>
    <t>0261-3050</t>
  </si>
  <si>
    <t>1470-9856</t>
  </si>
  <si>
    <t>Bulletin of Latin American Research</t>
  </si>
  <si>
    <t>0261-3794</t>
  </si>
  <si>
    <t>1873-6890</t>
  </si>
  <si>
    <t>ELECTORAL STUDIES</t>
  </si>
  <si>
    <t>1460-2075</t>
  </si>
  <si>
    <t>0261-4367</t>
  </si>
  <si>
    <t>1466-4496</t>
  </si>
  <si>
    <t>Leisure Studies</t>
  </si>
  <si>
    <t>1475-3049</t>
  </si>
  <si>
    <t>0261-510X</t>
  </si>
  <si>
    <t>2044-835X</t>
  </si>
  <si>
    <t>BRITISH JOURNAL OF DEVELOPMENTAL PSYCHOLOGY</t>
  </si>
  <si>
    <t>1879-3193</t>
  </si>
  <si>
    <t>0261-5606</t>
  </si>
  <si>
    <t>1873-0639</t>
  </si>
  <si>
    <t>JOURNAL OF INTERNATIONAL MONEY AND FINANCE</t>
  </si>
  <si>
    <t>0261-5614</t>
  </si>
  <si>
    <t>1532-1983</t>
  </si>
  <si>
    <t>CLINICAL NUTRITION</t>
  </si>
  <si>
    <t>0261-927X</t>
  </si>
  <si>
    <t>1552-6526</t>
  </si>
  <si>
    <t>JOURNAL OF LANGUAGE AND SOCIAL PSYCHOLOGY</t>
  </si>
  <si>
    <t>0261-9768</t>
  </si>
  <si>
    <t>1469-5928</t>
  </si>
  <si>
    <t>European Journal of Teacher Education</t>
  </si>
  <si>
    <t>0262-0898</t>
  </si>
  <si>
    <t>1573-7276</t>
  </si>
  <si>
    <t>CLINICAL &amp; EXPERIMENTAL METASTASIS</t>
  </si>
  <si>
    <t>0262-4079</t>
  </si>
  <si>
    <t>NEW SCIENTIST</t>
  </si>
  <si>
    <t>0262-4893</t>
  </si>
  <si>
    <t>1478-2421</t>
  </si>
  <si>
    <t>CELLULAR POLYMERS</t>
  </si>
  <si>
    <t>0262-5245</t>
  </si>
  <si>
    <t>1468-2249</t>
  </si>
  <si>
    <t>MUSIC ANALYSIS</t>
  </si>
  <si>
    <t>0262-5253</t>
  </si>
  <si>
    <t>1468-0092</t>
  </si>
  <si>
    <t>Oxford Journal of Archaeology</t>
  </si>
  <si>
    <t>0262-6667</t>
  </si>
  <si>
    <t>2150-3435</t>
  </si>
  <si>
    <t>HYDROLOGICAL SCIENCES JOURNAL-JOURNAL DES SCIENCES HYDROLOGIQUES</t>
  </si>
  <si>
    <t>0262-821X</t>
  </si>
  <si>
    <t>JOURNAL OF MICROPALAEONTOLOGY</t>
  </si>
  <si>
    <t>0262-8856</t>
  </si>
  <si>
    <t>1872-8138</t>
  </si>
  <si>
    <t>IMAGE AND VISION COMPUTING</t>
  </si>
  <si>
    <t>0263-0338</t>
  </si>
  <si>
    <t>1572-9842</t>
  </si>
  <si>
    <t>African Archaeological Review</t>
  </si>
  <si>
    <t>0263-0346</t>
  </si>
  <si>
    <t>1469-803X</t>
  </si>
  <si>
    <t>LASER AND PARTICLE BEAMS</t>
  </si>
  <si>
    <t>0263-2136</t>
  </si>
  <si>
    <t>1460-2229</t>
  </si>
  <si>
    <t>FAMILY PRACTICE</t>
  </si>
  <si>
    <t>0263-2241</t>
  </si>
  <si>
    <t>1873-412X</t>
  </si>
  <si>
    <t>MEASUREMENT</t>
  </si>
  <si>
    <t>0263-2373</t>
  </si>
  <si>
    <t>1873-5681</t>
  </si>
  <si>
    <t>European Management Journal</t>
  </si>
  <si>
    <t>1460-3616</t>
  </si>
  <si>
    <t>0263-323X</t>
  </si>
  <si>
    <t>1467-6478</t>
  </si>
  <si>
    <t>JOURNAL OF LAW AND SOCIETY</t>
  </si>
  <si>
    <t>0263-3957</t>
  </si>
  <si>
    <t>1467-9256</t>
  </si>
  <si>
    <t>Politics</t>
  </si>
  <si>
    <t>0263-4368</t>
  </si>
  <si>
    <t>INTERNATIONAL JOURNAL OF REFRACTORY METALS &amp; HARD MATERIALS</t>
  </si>
  <si>
    <t>1525-1314</t>
  </si>
  <si>
    <t>0263-5143</t>
  </si>
  <si>
    <t>1470-1138</t>
  </si>
  <si>
    <t>Research in Science &amp; Technological Education</t>
  </si>
  <si>
    <t>0263-5577</t>
  </si>
  <si>
    <t>1758-5783</t>
  </si>
  <si>
    <t>INDUSTRIAL MANAGEMENT &amp; DATA SYSTEMS</t>
  </si>
  <si>
    <t>0263-5747</t>
  </si>
  <si>
    <t>1469-8668</t>
  </si>
  <si>
    <t>ROBOTICA</t>
  </si>
  <si>
    <t>0263-6174</t>
  </si>
  <si>
    <t>2048-4038</t>
  </si>
  <si>
    <t>ADSORPTION SCIENCE &amp; TECHNOLOGY</t>
  </si>
  <si>
    <t>0263-6352</t>
  </si>
  <si>
    <t>1473-5598</t>
  </si>
  <si>
    <t>JOURNAL OF HYPERTENSION</t>
  </si>
  <si>
    <t>0263-6484</t>
  </si>
  <si>
    <t>1099-0844</t>
  </si>
  <si>
    <t>CELL BIOCHEMISTRY AND FUNCTION</t>
  </si>
  <si>
    <t>0263-774X</t>
  </si>
  <si>
    <t>1472-3425</t>
  </si>
  <si>
    <t>ENVIRONMENT AND PLANNING C-GOVERNMENT AND POLICY</t>
  </si>
  <si>
    <t>0263-7758</t>
  </si>
  <si>
    <t>1472-3433</t>
  </si>
  <si>
    <t>ENVIRONMENT AND PLANNING D-SOCIETY &amp; SPACE</t>
  </si>
  <si>
    <t>0263-7863</t>
  </si>
  <si>
    <t>1873-4634</t>
  </si>
  <si>
    <t>INTERNATIONAL JOURNAL OF PROJECT MANAGEMENT</t>
  </si>
  <si>
    <t>1879-1085</t>
  </si>
  <si>
    <t>0263-8231</t>
  </si>
  <si>
    <t>1879-3223</t>
  </si>
  <si>
    <t>THIN-WALLED STRUCTURES</t>
  </si>
  <si>
    <t>0263-841X</t>
  </si>
  <si>
    <t>2042-7689</t>
  </si>
  <si>
    <t>IN PRACTICE</t>
  </si>
  <si>
    <t>0263-8762</t>
  </si>
  <si>
    <t>1744-3563</t>
  </si>
  <si>
    <t>CHEMICAL ENGINEERING RESEARCH &amp; DESIGN</t>
  </si>
  <si>
    <t>0263-9904</t>
  </si>
  <si>
    <t>1745-8153</t>
  </si>
  <si>
    <t>Romance Studies</t>
  </si>
  <si>
    <t>0264-0414</t>
  </si>
  <si>
    <t>1466-447X</t>
  </si>
  <si>
    <t>JOURNAL OF SPORTS SCIENCES</t>
  </si>
  <si>
    <t>0264-0473</t>
  </si>
  <si>
    <t>1758-616X</t>
  </si>
  <si>
    <t>ELECTRONIC LIBRARY</t>
  </si>
  <si>
    <t>MATERIALS &amp; DESIGN</t>
  </si>
  <si>
    <t>0264-1615</t>
  </si>
  <si>
    <t>1758-5848</t>
  </si>
  <si>
    <t>INTERLENDING &amp; DOCUMENT SUPPLY</t>
  </si>
  <si>
    <t>0264-2069</t>
  </si>
  <si>
    <t>1743-9507</t>
  </si>
  <si>
    <t>SERVICE INDUSTRIES JOURNAL</t>
  </si>
  <si>
    <t>0264-2751</t>
  </si>
  <si>
    <t>1873-6084</t>
  </si>
  <si>
    <t>CITIES</t>
  </si>
  <si>
    <t>0264-2824</t>
  </si>
  <si>
    <t>1750-0206</t>
  </si>
  <si>
    <t>Parliamentary History</t>
  </si>
  <si>
    <t>0264-2875</t>
  </si>
  <si>
    <t>1750-0095</t>
  </si>
  <si>
    <t>Dance Research</t>
  </si>
  <si>
    <t>0264-3294</t>
  </si>
  <si>
    <t>1464-0627</t>
  </si>
  <si>
    <t>COGNITIVE NEUROPSYCHOLOGY</t>
  </si>
  <si>
    <t>0264-3707</t>
  </si>
  <si>
    <t>JOURNAL OF GEODYNAMICS</t>
  </si>
  <si>
    <t>0264-3758</t>
  </si>
  <si>
    <t>1468-5930</t>
  </si>
  <si>
    <t>Journal of Applied Philosophy</t>
  </si>
  <si>
    <t>0264-410X</t>
  </si>
  <si>
    <t>1873-2518</t>
  </si>
  <si>
    <t>VACCINE</t>
  </si>
  <si>
    <t>0264-4401</t>
  </si>
  <si>
    <t>1758-7077</t>
  </si>
  <si>
    <t>ENGINEERING COMPUTATIONS</t>
  </si>
  <si>
    <t>0264-6021</t>
  </si>
  <si>
    <t>1470-8728</t>
  </si>
  <si>
    <t>BIOCHEMICAL JOURNAL</t>
  </si>
  <si>
    <t>0264-6838</t>
  </si>
  <si>
    <t>1469-672X</t>
  </si>
  <si>
    <t>JOURNAL OF REPRODUCTIVE AND INFANT PSYCHOLOGY</t>
  </si>
  <si>
    <t>0264-8172</t>
  </si>
  <si>
    <t>1873-4073</t>
  </si>
  <si>
    <t>MARINE AND PETROLEUM GEOLOGY</t>
  </si>
  <si>
    <t>0264-8334</t>
  </si>
  <si>
    <t>1750-0176</t>
  </si>
  <si>
    <t>PARAGRAPH</t>
  </si>
  <si>
    <t>0264-8377</t>
  </si>
  <si>
    <t>1873-5754</t>
  </si>
  <si>
    <t>LAND USE POLICY</t>
  </si>
  <si>
    <t>0264-8725</t>
  </si>
  <si>
    <t>Biotechnology &amp; Genetic Engineering Reviews</t>
  </si>
  <si>
    <t>0264-9381</t>
  </si>
  <si>
    <t>1361-6382</t>
  </si>
  <si>
    <t>CLASSICAL AND QUANTUM GRAVITY</t>
  </si>
  <si>
    <t>0264-9993</t>
  </si>
  <si>
    <t>1873-6122</t>
  </si>
  <si>
    <t>ECONOMIC MODELLING</t>
  </si>
  <si>
    <t>0265-0215</t>
  </si>
  <si>
    <t>1365-2346</t>
  </si>
  <si>
    <t>EUROPEAN JOURNAL OF ANAESTHESIOLOGY</t>
  </si>
  <si>
    <t>0265-0487</t>
  </si>
  <si>
    <t>1759-3948</t>
  </si>
  <si>
    <t>International Journal of Advertising</t>
  </si>
  <si>
    <t>0265-0517</t>
  </si>
  <si>
    <t>1469-2104</t>
  </si>
  <si>
    <t>British Journal of Music Education</t>
  </si>
  <si>
    <t>0265-0525</t>
  </si>
  <si>
    <t>1471-6437</t>
  </si>
  <si>
    <t>SOCIAL PHILOSOPHY &amp; POLICY</t>
  </si>
  <si>
    <t>0265-0533</t>
  </si>
  <si>
    <t>1465-3885</t>
  </si>
  <si>
    <t>JOURNAL OF SOCIAL WORK PRACTICE</t>
  </si>
  <si>
    <t>1460-4752</t>
  </si>
  <si>
    <t>0265-0754</t>
  </si>
  <si>
    <t>1471-6887</t>
  </si>
  <si>
    <t>IMA JOURNAL OF MATHEMATICAL CONTROL AND INFORMATION</t>
  </si>
  <si>
    <t>0265-086X</t>
  </si>
  <si>
    <t>Bradleya</t>
  </si>
  <si>
    <t>0265-1335</t>
  </si>
  <si>
    <t>1758-6763</t>
  </si>
  <si>
    <t>INTERNATIONAL MARKETING REVIEW</t>
  </si>
  <si>
    <t>0265-2048</t>
  </si>
  <si>
    <t>1464-5246</t>
  </si>
  <si>
    <t>JOURNAL OF MICROENCAPSULATION</t>
  </si>
  <si>
    <t>0265-2897</t>
  </si>
  <si>
    <t>1747-9681</t>
  </si>
  <si>
    <t>Buddhist Studies Review</t>
  </si>
  <si>
    <t>0265-4075</t>
  </si>
  <si>
    <t>1460-3608</t>
  </si>
  <si>
    <t>JOURNAL OF SOCIAL AND PERSONAL RELATIONSHIPS</t>
  </si>
  <si>
    <t>0265-5012</t>
  </si>
  <si>
    <t>1759-5436</t>
  </si>
  <si>
    <t>IDS BULLETIN-INSTITUTE OF DEVELOPMENT STUDIES</t>
  </si>
  <si>
    <t>0265-5322</t>
  </si>
  <si>
    <t>1477-0946</t>
  </si>
  <si>
    <t>Language Testing</t>
  </si>
  <si>
    <t>0265-539X</t>
  </si>
  <si>
    <t>COMMUNITY DENTAL HEALTH</t>
  </si>
  <si>
    <t>0265-6590</t>
  </si>
  <si>
    <t>1477-0865</t>
  </si>
  <si>
    <t>Child Language Teaching &amp; Therapy</t>
  </si>
  <si>
    <t>0265-6736</t>
  </si>
  <si>
    <t>1464-5157</t>
  </si>
  <si>
    <t>INTERNATIONAL JOURNAL OF HYPERTHERMIA</t>
  </si>
  <si>
    <t>0265-6914</t>
  </si>
  <si>
    <t>1461-7110</t>
  </si>
  <si>
    <t>EUROPEAN HISTORY QUARTERLY</t>
  </si>
  <si>
    <t>0265-8135</t>
  </si>
  <si>
    <t>1472-3417</t>
  </si>
  <si>
    <t>ENVIRONMENT AND PLANNING B-PLANNING &amp; DESIGN</t>
  </si>
  <si>
    <t>0265-8240</t>
  </si>
  <si>
    <t>1467-9930</t>
  </si>
  <si>
    <t>Law &amp; Policy</t>
  </si>
  <si>
    <t>0265-8305</t>
  </si>
  <si>
    <t>PRINT QUARTERLY</t>
  </si>
  <si>
    <t>0265-9247</t>
  </si>
  <si>
    <t>1521-1878</t>
  </si>
  <si>
    <t>BIOESSAYS</t>
  </si>
  <si>
    <t>0265-931X</t>
  </si>
  <si>
    <t>1879-1700</t>
  </si>
  <si>
    <t>JOURNAL OF ENVIRONMENTAL RADIOACTIVITY</t>
  </si>
  <si>
    <t>0265-9646</t>
  </si>
  <si>
    <t>1879-338X</t>
  </si>
  <si>
    <t>SPACE POLICY</t>
  </si>
  <si>
    <t>0266-0032</t>
  </si>
  <si>
    <t>1475-2743</t>
  </si>
  <si>
    <t>SOIL USE AND MANAGEMENT</t>
  </si>
  <si>
    <t>0266-0784</t>
  </si>
  <si>
    <t>1474-0567</t>
  </si>
  <si>
    <t>English Today</t>
  </si>
  <si>
    <t>1879-3584</t>
  </si>
  <si>
    <t>0266-2426</t>
  </si>
  <si>
    <t>1741-2870</t>
  </si>
  <si>
    <t>INTERNATIONAL SMALL BUSINESS JOURNAL</t>
  </si>
  <si>
    <t>0266-2671</t>
  </si>
  <si>
    <t>1474-0028</t>
  </si>
  <si>
    <t>ECONOMICS AND PHILOSOPHY</t>
  </si>
  <si>
    <t>0266-352X</t>
  </si>
  <si>
    <t>1873-7633</t>
  </si>
  <si>
    <t>COMPUTERS AND GEOTECHNICS</t>
  </si>
  <si>
    <t>1879-1050</t>
  </si>
  <si>
    <t>0266-3554</t>
  </si>
  <si>
    <t>1477-089X</t>
  </si>
  <si>
    <t>German History</t>
  </si>
  <si>
    <t>0266-4356</t>
  </si>
  <si>
    <t>1532-1940</t>
  </si>
  <si>
    <t>BRITISH JOURNAL OF ORAL &amp; MAXILLOFACIAL SURGERY</t>
  </si>
  <si>
    <t>0266-4623</t>
  </si>
  <si>
    <t>1471-6348</t>
  </si>
  <si>
    <t>INTERNATIONAL JOURNAL OF TECHNOLOGY ASSESSMENT IN HEALTH CARE</t>
  </si>
  <si>
    <t>0266-464X</t>
  </si>
  <si>
    <t>1474-0613</t>
  </si>
  <si>
    <t>NEW THEATRE QUARTERLY</t>
  </si>
  <si>
    <t>0266-4658</t>
  </si>
  <si>
    <t>1468-0327</t>
  </si>
  <si>
    <t>ECONOMIC POLICY</t>
  </si>
  <si>
    <t>0266-4666</t>
  </si>
  <si>
    <t>1469-4360</t>
  </si>
  <si>
    <t>ECONOMETRIC THEORY</t>
  </si>
  <si>
    <t>0266-4674</t>
  </si>
  <si>
    <t>1469-7831</t>
  </si>
  <si>
    <t>JOURNAL OF TROPICAL ECOLOGY</t>
  </si>
  <si>
    <t>0266-4720</t>
  </si>
  <si>
    <t>1468-0394</t>
  </si>
  <si>
    <t>EXPERT SYSTEMS</t>
  </si>
  <si>
    <t>0266-4763</t>
  </si>
  <si>
    <t>1360-0532</t>
  </si>
  <si>
    <t>JOURNAL OF APPLIED STATISTICS</t>
  </si>
  <si>
    <t>0266-4909</t>
  </si>
  <si>
    <t>1365-2729</t>
  </si>
  <si>
    <t>JOURNAL OF COMPUTER ASSISTED LEARNING</t>
  </si>
  <si>
    <t>0266-5433</t>
  </si>
  <si>
    <t>1466-4518</t>
  </si>
  <si>
    <t>Planning Perspectives</t>
  </si>
  <si>
    <t>0266-5611</t>
  </si>
  <si>
    <t>1361-6420</t>
  </si>
  <si>
    <t>INVERSE PROBLEMS</t>
  </si>
  <si>
    <t>1532-3099</t>
  </si>
  <si>
    <t>0266-6286</t>
  </si>
  <si>
    <t>1943-2178</t>
  </si>
  <si>
    <t>WORD &amp; IMAGE</t>
  </si>
  <si>
    <t>0266-6669</t>
  </si>
  <si>
    <t>1741-6469</t>
  </si>
  <si>
    <t>Information Development</t>
  </si>
  <si>
    <t>0266-7177</t>
  </si>
  <si>
    <t>1468-0025</t>
  </si>
  <si>
    <t>Modern Theology</t>
  </si>
  <si>
    <t>0266-7215</t>
  </si>
  <si>
    <t>1468-2672</t>
  </si>
  <si>
    <t>EUROPEAN SOCIOLOGICAL REVIEW</t>
  </si>
  <si>
    <t>0266-8254</t>
  </si>
  <si>
    <t>1472-765X</t>
  </si>
  <si>
    <t>LETTERS IN APPLIED MICROBIOLOGY</t>
  </si>
  <si>
    <t>0266-8920</t>
  </si>
  <si>
    <t>1878-4275</t>
  </si>
  <si>
    <t>PROBABILISTIC ENGINEERING MECHANICS</t>
  </si>
  <si>
    <t>0266-903X</t>
  </si>
  <si>
    <t>1460-2121</t>
  </si>
  <si>
    <t>OXFORD REVIEW OF ECONOMIC POLICY</t>
  </si>
  <si>
    <t>0267-0836</t>
  </si>
  <si>
    <t>1743-2847</t>
  </si>
  <si>
    <t>MATERIALS SCIENCE AND TECHNOLOGY</t>
  </si>
  <si>
    <t>0267-0844</t>
  </si>
  <si>
    <t>1743-2944</t>
  </si>
  <si>
    <t>SURFACE ENGINEERING</t>
  </si>
  <si>
    <t>0267-1379</t>
  </si>
  <si>
    <t>1531-7056</t>
  </si>
  <si>
    <t>CURRENT OPINION IN GASTROENTEROLOGY</t>
  </si>
  <si>
    <t>0267-1522</t>
  </si>
  <si>
    <t>1470-1146</t>
  </si>
  <si>
    <t>Research Papers in Education</t>
  </si>
  <si>
    <t>0267-1905</t>
  </si>
  <si>
    <t>1471-6356</t>
  </si>
  <si>
    <t>Annual Review of Applied Linguistics</t>
  </si>
  <si>
    <t>0267-3037</t>
  </si>
  <si>
    <t>1466-1810</t>
  </si>
  <si>
    <t>HOUSING STUDIES</t>
  </si>
  <si>
    <t>0267-3231</t>
  </si>
  <si>
    <t>1460-3705</t>
  </si>
  <si>
    <t>EUROPEAN JOURNAL OF COMMUNICATION</t>
  </si>
  <si>
    <t>0267-3649</t>
  </si>
  <si>
    <t>Computer Law &amp; Security Review</t>
  </si>
  <si>
    <t>0267-5315</t>
  </si>
  <si>
    <t>2222-4270</t>
  </si>
  <si>
    <t>PORTUGUESE STUDIES</t>
  </si>
  <si>
    <t>0267-5730</t>
  </si>
  <si>
    <t>1741-5276</t>
  </si>
  <si>
    <t>INTERNATIONAL JOURNAL OF TECHNOLOGY MANAGEMENT</t>
  </si>
  <si>
    <t>0267-6192</t>
  </si>
  <si>
    <t>COMPUTER SYSTEMS SCIENCE AND ENGINEERING</t>
  </si>
  <si>
    <t>0267-6583</t>
  </si>
  <si>
    <t>1477-0326</t>
  </si>
  <si>
    <t>SECOND LANGUAGE RESEARCH</t>
  </si>
  <si>
    <t>0267-6591</t>
  </si>
  <si>
    <t>1477-111X</t>
  </si>
  <si>
    <t>PERFUSION-UK</t>
  </si>
  <si>
    <t>0267-7261</t>
  </si>
  <si>
    <t>1879-341X</t>
  </si>
  <si>
    <t>SOIL DYNAMICS AND EARTHQUAKE ENGINEERING</t>
  </si>
  <si>
    <t>0267-7768</t>
  </si>
  <si>
    <t>Construction History-International Journal of the Construction History Society</t>
  </si>
  <si>
    <t>0267-8179</t>
  </si>
  <si>
    <t>1099-1417</t>
  </si>
  <si>
    <t>JOURNAL OF QUATERNARY SCIENCE</t>
  </si>
  <si>
    <t>0267-8292</t>
  </si>
  <si>
    <t>1366-5855</t>
  </si>
  <si>
    <t>LIQUID CRYSTALS</t>
  </si>
  <si>
    <t>0267-8357</t>
  </si>
  <si>
    <t>1464-3804</t>
  </si>
  <si>
    <t>MUTAGENESIS</t>
  </si>
  <si>
    <t>0267-8373</t>
  </si>
  <si>
    <t>1464-5335</t>
  </si>
  <si>
    <t>WORK AND STRESS</t>
  </si>
  <si>
    <t>0267-9477</t>
  </si>
  <si>
    <t>1364-5544</t>
  </si>
  <si>
    <t>JOURNAL OF ANALYTICAL ATOMIC SPECTROMETRY</t>
  </si>
  <si>
    <t>0268-0033</t>
  </si>
  <si>
    <t>1879-1271</t>
  </si>
  <si>
    <t>CLINICAL BIOMECHANICS</t>
  </si>
  <si>
    <t>1873-7137</t>
  </si>
  <si>
    <t>0268-0130</t>
  </si>
  <si>
    <t>HERPETOLOGICAL JOURNAL</t>
  </si>
  <si>
    <t>1464-5106</t>
  </si>
  <si>
    <t>1468-0017</t>
  </si>
  <si>
    <t>0268-1072</t>
  </si>
  <si>
    <t>1468-005X</t>
  </si>
  <si>
    <t>NEW TECHNOLOGY WORK AND EMPLOYMENT</t>
  </si>
  <si>
    <t>0268-1080</t>
  </si>
  <si>
    <t>1460-2237</t>
  </si>
  <si>
    <t>HEALTH POLICY AND PLANNING</t>
  </si>
  <si>
    <t>0268-1102</t>
  </si>
  <si>
    <t>1554-0170</t>
  </si>
  <si>
    <t>Information Technology for Development</t>
  </si>
  <si>
    <t>0268-1153</t>
  </si>
  <si>
    <t>1465-3648</t>
  </si>
  <si>
    <t>HEALTH EDUCATION RESEARCH</t>
  </si>
  <si>
    <t>1460-2350</t>
  </si>
  <si>
    <t>HUMAN REPRODUCTION</t>
  </si>
  <si>
    <t>0268-117X</t>
  </si>
  <si>
    <t>2050-4616</t>
  </si>
  <si>
    <t>SEVENTEENTH CENTURY</t>
  </si>
  <si>
    <t>0268-1242</t>
  </si>
  <si>
    <t>1361-6641</t>
  </si>
  <si>
    <t>SEMICONDUCTOR SCIENCE AND TECHNOLOGY</t>
  </si>
  <si>
    <t>0268-1315</t>
  </si>
  <si>
    <t>1473-5857</t>
  </si>
  <si>
    <t>INTERNATIONAL CLINICAL PSYCHOPHARMACOLOGY</t>
  </si>
  <si>
    <t>0268-1900</t>
  </si>
  <si>
    <t>1741-5209</t>
  </si>
  <si>
    <t>INTERNATIONAL JOURNAL OF MATERIALS &amp; PRODUCT TECHNOLOGY</t>
  </si>
  <si>
    <t>0268-2575</t>
  </si>
  <si>
    <t>1097-4660</t>
  </si>
  <si>
    <t>JOURNAL OF CHEMICAL TECHNOLOGY AND BIOTECHNOLOGY</t>
  </si>
  <si>
    <t>0268-2605</t>
  </si>
  <si>
    <t>1099-0739</t>
  </si>
  <si>
    <t>APPLIED ORGANOMETALLIC CHEMISTRY</t>
  </si>
  <si>
    <t>0268-3369</t>
  </si>
  <si>
    <t>1476-5365</t>
  </si>
  <si>
    <t>BONE MARROW TRANSPLANTATION</t>
  </si>
  <si>
    <t>0268-3555</t>
  </si>
  <si>
    <t>1758-1125</t>
  </si>
  <si>
    <t>PHLEBOLOGY</t>
  </si>
  <si>
    <t>0268-3768</t>
  </si>
  <si>
    <t>1433-3015</t>
  </si>
  <si>
    <t>INTERNATIONAL JOURNAL OF ADVANCED MANUFACTURING TECHNOLOGY</t>
  </si>
  <si>
    <t>0268-3946</t>
  </si>
  <si>
    <t>1758-7778</t>
  </si>
  <si>
    <t>Journal of Managerial Psychology</t>
  </si>
  <si>
    <t>1466-4437</t>
  </si>
  <si>
    <t>1873-4707</t>
  </si>
  <si>
    <t>0268-4160</t>
  </si>
  <si>
    <t>1469-218X</t>
  </si>
  <si>
    <t>CONTINUITY AND CHANGE</t>
  </si>
  <si>
    <t>0268-4705</t>
  </si>
  <si>
    <t>1531-7080</t>
  </si>
  <si>
    <t>CURRENT OPINION IN CARDIOLOGY</t>
  </si>
  <si>
    <t>0268-5809</t>
  </si>
  <si>
    <t>1461-7242</t>
  </si>
  <si>
    <t>INTERNATIONAL SOCIOLOGY</t>
  </si>
  <si>
    <t>0268-7038</t>
  </si>
  <si>
    <t>1464-5041</t>
  </si>
  <si>
    <t>APHASIOLOGY</t>
  </si>
  <si>
    <t>0268-8697</t>
  </si>
  <si>
    <t>1360-046X</t>
  </si>
  <si>
    <t>BRITISH JOURNAL OF NEUROSURGERY</t>
  </si>
  <si>
    <t>0268-8921</t>
  </si>
  <si>
    <t>1435-604X</t>
  </si>
  <si>
    <t>LASERS IN MEDICAL SCIENCE</t>
  </si>
  <si>
    <t>0268-9146</t>
  </si>
  <si>
    <t>1365-2052</t>
  </si>
  <si>
    <t>ANIMAL GENETICS</t>
  </si>
  <si>
    <t>1532-1681</t>
  </si>
  <si>
    <t>0269-0055</t>
  </si>
  <si>
    <t>1747-1508</t>
  </si>
  <si>
    <t>Wasafiri</t>
  </si>
  <si>
    <t>0269-0403</t>
  </si>
  <si>
    <t>1471-6933</t>
  </si>
  <si>
    <t>JOURNAL OF THE ROYAL MUSICAL ASSOCIATION</t>
  </si>
  <si>
    <t>0269-1191</t>
  </si>
  <si>
    <t>1477-4542</t>
  </si>
  <si>
    <t>French History</t>
  </si>
  <si>
    <t>0269-1205</t>
  </si>
  <si>
    <t>1477-4623</t>
  </si>
  <si>
    <t>Literature and Theology</t>
  </si>
  <si>
    <t>0269-1213</t>
  </si>
  <si>
    <t>1477-4658</t>
  </si>
  <si>
    <t>Renaissance Studies</t>
  </si>
  <si>
    <t>0269-1728</t>
  </si>
  <si>
    <t>1464-5297</t>
  </si>
  <si>
    <t>Social Epistemology</t>
  </si>
  <si>
    <t>0269-2155</t>
  </si>
  <si>
    <t>1477-0873</t>
  </si>
  <si>
    <t>CLINICAL REHABILITATION</t>
  </si>
  <si>
    <t>1477-030X</t>
  </si>
  <si>
    <t>0269-249X</t>
  </si>
  <si>
    <t>2159-8347</t>
  </si>
  <si>
    <t>DIATOM RESEARCH</t>
  </si>
  <si>
    <t>1365-2036</t>
  </si>
  <si>
    <t>ALIMENTARY PHARMACOLOGY &amp; THERAPEUTICS</t>
  </si>
  <si>
    <t>0269-2821</t>
  </si>
  <si>
    <t>1573-7462</t>
  </si>
  <si>
    <t>ARTIFICIAL INTELLIGENCE REVIEW</t>
  </si>
  <si>
    <t>1365-2915</t>
  </si>
  <si>
    <t>MEDICAL AND VETERINARY ENTOMOLOGY</t>
  </si>
  <si>
    <t>0269-3879</t>
  </si>
  <si>
    <t>1099-0801</t>
  </si>
  <si>
    <t>BIOMEDICAL CHROMATOGRAPHY</t>
  </si>
  <si>
    <t>0269-4042</t>
  </si>
  <si>
    <t>1573-2983</t>
  </si>
  <si>
    <t>ENVIRONMENTAL GEOCHEMISTRY AND HEALTH</t>
  </si>
  <si>
    <t>0269-4727</t>
  </si>
  <si>
    <t>1365-2710</t>
  </si>
  <si>
    <t>JOURNAL OF CLINICAL PHARMACY AND THERAPEUTICS</t>
  </si>
  <si>
    <t>0269-5022</t>
  </si>
  <si>
    <t>1365-3016</t>
  </si>
  <si>
    <t>PAEDIATRIC AND PERINATAL EPIDEMIOLOGY</t>
  </si>
  <si>
    <t>1873-6424</t>
  </si>
  <si>
    <t>0269-7653</t>
  </si>
  <si>
    <t>1573-8477</t>
  </si>
  <si>
    <t>EVOLUTIONARY ECOLOGY</t>
  </si>
  <si>
    <t>1365-2435</t>
  </si>
  <si>
    <t>0269-8595</t>
  </si>
  <si>
    <t>1469-9281</t>
  </si>
  <si>
    <t>International Studies in the Philosophy of Science</t>
  </si>
  <si>
    <t>0269-8803</t>
  </si>
  <si>
    <t>2151-2124</t>
  </si>
  <si>
    <t>JOURNAL OF PSYCHOPHYSIOLOGY</t>
  </si>
  <si>
    <t>0269-8811</t>
  </si>
  <si>
    <t>1461-7285</t>
  </si>
  <si>
    <t>JOURNAL OF PSYCHOPHARMACOLOGY</t>
  </si>
  <si>
    <t>0269-8889</t>
  </si>
  <si>
    <t>1469-8005</t>
  </si>
  <si>
    <t>KNOWLEDGE ENGINEERING REVIEW</t>
  </si>
  <si>
    <t>0269-8897</t>
  </si>
  <si>
    <t>1474-0664</t>
  </si>
  <si>
    <t>SCIENCE IN CONTEXT</t>
  </si>
  <si>
    <t>0269-9052</t>
  </si>
  <si>
    <t>1362-301X</t>
  </si>
  <si>
    <t>BRAIN INJURY</t>
  </si>
  <si>
    <t>0269-9206</t>
  </si>
  <si>
    <t>1464-5076</t>
  </si>
  <si>
    <t>CLINICAL LINGUISTICS &amp; PHONETICS</t>
  </si>
  <si>
    <t>0269-9222</t>
  </si>
  <si>
    <t>1757-8078</t>
  </si>
  <si>
    <t>British Journal of Canadian Studies</t>
  </si>
  <si>
    <t>0269-9370</t>
  </si>
  <si>
    <t>1473-5571</t>
  </si>
  <si>
    <t>AIDS</t>
  </si>
  <si>
    <t>0269-9648</t>
  </si>
  <si>
    <t>1469-8951</t>
  </si>
  <si>
    <t>PROBABILITY IN THE ENGINEERING AND INFORMATIONAL SCIENCES</t>
  </si>
  <si>
    <t>0269-9702</t>
  </si>
  <si>
    <t>1467-8519</t>
  </si>
  <si>
    <t>BIOETHICS</t>
  </si>
  <si>
    <t>0269-9931</t>
  </si>
  <si>
    <t>1464-0600</t>
  </si>
  <si>
    <t>COGNITION &amp; EMOTION</t>
  </si>
  <si>
    <t>0269-994X</t>
  </si>
  <si>
    <t>1464-0597</t>
  </si>
  <si>
    <t>APPLIED PSYCHOLOGY-AN INTERNATIONAL REVIEW-PSYCHOLOGIE APPLIQUEE-REVUE INTERNATIONALE</t>
  </si>
  <si>
    <t>0270-1367</t>
  </si>
  <si>
    <t>2168-3824</t>
  </si>
  <si>
    <t>RESEARCH QUARTERLY FOR EXERCISE AND SPORT</t>
  </si>
  <si>
    <t>0270-2592</t>
  </si>
  <si>
    <t>1475-6803</t>
  </si>
  <si>
    <t>JOURNAL OF FINANCIAL RESEARCH</t>
  </si>
  <si>
    <t>0270-3149</t>
  </si>
  <si>
    <t>1541-0315</t>
  </si>
  <si>
    <t>WOMEN &amp; THERAPY</t>
  </si>
  <si>
    <t>0270-4137</t>
  </si>
  <si>
    <t>1097-0045</t>
  </si>
  <si>
    <t>PROSTATE</t>
  </si>
  <si>
    <t>0270-5060</t>
  </si>
  <si>
    <t>2156-6941</t>
  </si>
  <si>
    <t>JOURNAL OF FRESHWATER ECOLOGY</t>
  </si>
  <si>
    <t>0270-5346</t>
  </si>
  <si>
    <t>1529-1510</t>
  </si>
  <si>
    <t>CAMERA OBSCURA</t>
  </si>
  <si>
    <t>0270-7306</t>
  </si>
  <si>
    <t>1098-5549</t>
  </si>
  <si>
    <t>MOLECULAR AND CELLULAR BIOLOGY</t>
  </si>
  <si>
    <t>0270-7314</t>
  </si>
  <si>
    <t>1096-9934</t>
  </si>
  <si>
    <t>JOURNAL OF FUTURES MARKETS</t>
  </si>
  <si>
    <t>0270-7993</t>
  </si>
  <si>
    <t>2158-8457</t>
  </si>
  <si>
    <t>WOMANS ART JOURNAL</t>
  </si>
  <si>
    <t>1527-3350</t>
  </si>
  <si>
    <t>0270-9295</t>
  </si>
  <si>
    <t>1558-4488</t>
  </si>
  <si>
    <t>SEMINARS IN NEPHROLOGY</t>
  </si>
  <si>
    <t>0271-0749</t>
  </si>
  <si>
    <t>1533-712X</t>
  </si>
  <si>
    <t>JOURNAL OF CLINICAL PSYCHOPHARMACOLOGY</t>
  </si>
  <si>
    <t>0271-1214</t>
  </si>
  <si>
    <t>1538-4845</t>
  </si>
  <si>
    <t>TOPICS IN EARLY CHILDHOOD SPECIAL EDUCATION</t>
  </si>
  <si>
    <t>0271-2075</t>
  </si>
  <si>
    <t>1099-162X</t>
  </si>
  <si>
    <t>PUBLIC ADMINISTRATION AND DEVELOPMENT</t>
  </si>
  <si>
    <t>0271-2091</t>
  </si>
  <si>
    <t>1097-0363</t>
  </si>
  <si>
    <t>INTERNATIONAL JOURNAL FOR NUMERICAL METHODS IN FLUIDS</t>
  </si>
  <si>
    <t>0271-3586</t>
  </si>
  <si>
    <t>1097-0274</t>
  </si>
  <si>
    <t>AMERICAN JOURNAL OF INDUSTRIAL MEDICINE</t>
  </si>
  <si>
    <t>0271-3683</t>
  </si>
  <si>
    <t>1460-2202</t>
  </si>
  <si>
    <t>CURRENT EYE RESEARCH</t>
  </si>
  <si>
    <t>0271-5309</t>
  </si>
  <si>
    <t>LANGUAGE &amp; COMMUNICATION</t>
  </si>
  <si>
    <t>0271-5317</t>
  </si>
  <si>
    <t>NUTRITION RESEARCH</t>
  </si>
  <si>
    <t>0271-5333</t>
  </si>
  <si>
    <t>RADIOGRAPHICS</t>
  </si>
  <si>
    <t>0271-678X</t>
  </si>
  <si>
    <t>1559-7016</t>
  </si>
  <si>
    <t>JOURNAL OF CEREBRAL BLOOD FLOW AND METABOLISM</t>
  </si>
  <si>
    <t>0271-6798</t>
  </si>
  <si>
    <t>1539-2570</t>
  </si>
  <si>
    <t>JOURNAL OF PEDIATRIC ORTHOPAEDICS</t>
  </si>
  <si>
    <t>0271-8235</t>
  </si>
  <si>
    <t>1098-9021</t>
  </si>
  <si>
    <t>SEMINARS IN NEUROLOGY</t>
  </si>
  <si>
    <t>0271-8294</t>
  </si>
  <si>
    <t>1550-3259</t>
  </si>
  <si>
    <t>TOPICS IN LANGUAGE DISORDERS</t>
  </si>
  <si>
    <t>0271-9142</t>
  </si>
  <si>
    <t>1573-2592</t>
  </si>
  <si>
    <t>JOURNAL OF CLINICAL IMMUNOLOGY</t>
  </si>
  <si>
    <t>0271-9274</t>
  </si>
  <si>
    <t>1948-5077</t>
  </si>
  <si>
    <t>Studies in American Jewish Literature</t>
  </si>
  <si>
    <t>0272-1635</t>
  </si>
  <si>
    <t>ANALES DE LA LITERATURA ESPANOLA CONTEMPORANEA</t>
  </si>
  <si>
    <t>0272-1716</t>
  </si>
  <si>
    <t>1558-1756</t>
  </si>
  <si>
    <t>IEEE COMPUTER GRAPHICS AND APPLICATIONS</t>
  </si>
  <si>
    <t>0272-1732</t>
  </si>
  <si>
    <t>1937-4143</t>
  </si>
  <si>
    <t>IEEE MICRO</t>
  </si>
  <si>
    <t>1470-1545</t>
  </si>
  <si>
    <t>0272-2690</t>
  </si>
  <si>
    <t>1569-9889</t>
  </si>
  <si>
    <t>Language Problems &amp; Language Planning</t>
  </si>
  <si>
    <t>0272-2712</t>
  </si>
  <si>
    <t>1557-9832</t>
  </si>
  <si>
    <t>CLINICS IN LABORATORY MEDICINE</t>
  </si>
  <si>
    <t>0272-3433</t>
  </si>
  <si>
    <t>PUBLIC HISTORIAN</t>
  </si>
  <si>
    <t>0272-3638</t>
  </si>
  <si>
    <t>1938-2847</t>
  </si>
  <si>
    <t>URBAN GEOGRAPHY</t>
  </si>
  <si>
    <t>0272-3646</t>
  </si>
  <si>
    <t>1930-0557</t>
  </si>
  <si>
    <t>PHYSICAL GEOGRAPHY</t>
  </si>
  <si>
    <t>0272-4316</t>
  </si>
  <si>
    <t>1552-5449</t>
  </si>
  <si>
    <t>JOURNAL OF EARLY ADOLESCENCE</t>
  </si>
  <si>
    <t>0272-4324</t>
  </si>
  <si>
    <t>1572-8986</t>
  </si>
  <si>
    <t>PLASMA CHEMISTRY AND PLASMA PROCESSING</t>
  </si>
  <si>
    <t>0272-4332</t>
  </si>
  <si>
    <t>1539-6924</t>
  </si>
  <si>
    <t>RISK ANALYSIS</t>
  </si>
  <si>
    <t>0272-4340</t>
  </si>
  <si>
    <t>1573-6830</t>
  </si>
  <si>
    <t>CELLULAR AND MOLECULAR NEUROBIOLOGY</t>
  </si>
  <si>
    <t>0272-4391</t>
  </si>
  <si>
    <t>1098-2299</t>
  </si>
  <si>
    <t>DRUG DEVELOPMENT RESEARCH</t>
  </si>
  <si>
    <t>0272-4634</t>
  </si>
  <si>
    <t>1937-2809</t>
  </si>
  <si>
    <t>JOURNAL OF VERTEBRATE PALEONTOLOGY</t>
  </si>
  <si>
    <t>0272-4944</t>
  </si>
  <si>
    <t>JOURNAL OF ENVIRONMENTAL PSYCHOLOGY</t>
  </si>
  <si>
    <t>0272-4960</t>
  </si>
  <si>
    <t>1464-3634</t>
  </si>
  <si>
    <t>IMA JOURNAL OF APPLIED MATHEMATICS</t>
  </si>
  <si>
    <t>1464-3642</t>
  </si>
  <si>
    <t>0272-5231</t>
  </si>
  <si>
    <t>1557-8216</t>
  </si>
  <si>
    <t>CLINICS IN CHEST MEDICINE</t>
  </si>
  <si>
    <t>0272-6343</t>
  </si>
  <si>
    <t>1532-527X</t>
  </si>
  <si>
    <t>ELECTROMAGNETICS</t>
  </si>
  <si>
    <t>0272-6351</t>
  </si>
  <si>
    <t>1548-0046</t>
  </si>
  <si>
    <t>PARTICULATE SCIENCE AND TECHNOLOGY</t>
  </si>
  <si>
    <t>1523-6838</t>
  </si>
  <si>
    <t>1873-1317</t>
  </si>
  <si>
    <t>1873-7811</t>
  </si>
  <si>
    <t>CLINICAL PSYCHOLOGY REVIEW</t>
  </si>
  <si>
    <t>0272-7714</t>
  </si>
  <si>
    <t>1096-0015</t>
  </si>
  <si>
    <t>ESTUARINE COASTAL AND SHELF SCIENCE</t>
  </si>
  <si>
    <t>0272-7757</t>
  </si>
  <si>
    <t>1873-7382</t>
  </si>
  <si>
    <t>ECONOMICS OF EDUCATION REVIEW</t>
  </si>
  <si>
    <t>0272-8087</t>
  </si>
  <si>
    <t>1098-8971</t>
  </si>
  <si>
    <t>SEMINARS IN LIVER DISEASE</t>
  </si>
  <si>
    <t>0272-8397</t>
  </si>
  <si>
    <t>1548-0569</t>
  </si>
  <si>
    <t>POLYMER COMPOSITES</t>
  </si>
  <si>
    <t>1873-3956</t>
  </si>
  <si>
    <t>0272-930X</t>
  </si>
  <si>
    <t>1535-0266</t>
  </si>
  <si>
    <t>MERRILL-PALMER QUARTERLY-JOURNAL OF DEVELOPMENTAL PSYCHOLOGY</t>
  </si>
  <si>
    <t>0272-9490</t>
  </si>
  <si>
    <t>1943-7676</t>
  </si>
  <si>
    <t>AMERICAN JOURNAL OF OCCUPATIONAL THERAPY</t>
  </si>
  <si>
    <t>0272-9601</t>
  </si>
  <si>
    <t>1086-3311</t>
  </si>
  <si>
    <t>PROOFTEXTS-A JOURNAL OF JEWISH LITERARY HISTORY</t>
  </si>
  <si>
    <t>0272-989X</t>
  </si>
  <si>
    <t>1552-681X</t>
  </si>
  <si>
    <t>MEDICAL DECISION MAKING</t>
  </si>
  <si>
    <t>0273-0340</t>
  </si>
  <si>
    <t>1080-6555</t>
  </si>
  <si>
    <t>HENRY JAMES REVIEW</t>
  </si>
  <si>
    <t>1088-9485</t>
  </si>
  <si>
    <t>0273-1177</t>
  </si>
  <si>
    <t>1879-1948</t>
  </si>
  <si>
    <t>ADVANCES IN SPACE RESEARCH</t>
  </si>
  <si>
    <t>0273-1223</t>
  </si>
  <si>
    <t>1996-9732</t>
  </si>
  <si>
    <t>WATER SCIENCE AND TECHNOLOGY</t>
  </si>
  <si>
    <t>0273-2173</t>
  </si>
  <si>
    <t>1521-0707</t>
  </si>
  <si>
    <t>SOCIOLOGICAL SPECTRUM</t>
  </si>
  <si>
    <t>0273-2289</t>
  </si>
  <si>
    <t>1559-0291</t>
  </si>
  <si>
    <t>APPLIED BIOCHEMISTRY AND BIOTECHNOLOGY</t>
  </si>
  <si>
    <t>1090-2406</t>
  </si>
  <si>
    <t>DEVELOPMENTAL REVIEW</t>
  </si>
  <si>
    <t>0273-2300</t>
  </si>
  <si>
    <t>1096-0295</t>
  </si>
  <si>
    <t>REGULATORY TOXICOLOGY AND PHARMACOLOGY</t>
  </si>
  <si>
    <t>0273-5024</t>
  </si>
  <si>
    <t>1543-2769</t>
  </si>
  <si>
    <t>JOURNAL OF TEACHING IN PHYSICAL EDUCATION</t>
  </si>
  <si>
    <t>0273-8570</t>
  </si>
  <si>
    <t>1557-9263</t>
  </si>
  <si>
    <t>JOURNAL OF FIELD ORNITHOLOGY</t>
  </si>
  <si>
    <t>0273-9615</t>
  </si>
  <si>
    <t>1532-6888</t>
  </si>
  <si>
    <t>CHILDRENS HEALTH CARE</t>
  </si>
  <si>
    <t>0275-004X</t>
  </si>
  <si>
    <t>1539-2864</t>
  </si>
  <si>
    <t>RETINA-THE JOURNAL OF RETINAL AND VITREOUS DISEASES</t>
  </si>
  <si>
    <t>0275-0392</t>
  </si>
  <si>
    <t>1085-794X</t>
  </si>
  <si>
    <t>HUMAN RIGHTS QUARTERLY</t>
  </si>
  <si>
    <t>0275-0740</t>
  </si>
  <si>
    <t>1552-3357</t>
  </si>
  <si>
    <t>AMERICAN REVIEW OF PUBLIC ADMINISTRATION</t>
  </si>
  <si>
    <t>0275-1275</t>
  </si>
  <si>
    <t>1553-0620</t>
  </si>
  <si>
    <t>JOURNAL OF THE EARLY REPUBLIC</t>
  </si>
  <si>
    <t>0275-1607</t>
  </si>
  <si>
    <t>RARITAN-A QUARTERLY REVIEW</t>
  </si>
  <si>
    <t>0275-2565</t>
  </si>
  <si>
    <t>1098-2345</t>
  </si>
  <si>
    <t>AMERICAN JOURNAL OF PRIMATOLOGY</t>
  </si>
  <si>
    <t>0275-5408</t>
  </si>
  <si>
    <t>1475-1313</t>
  </si>
  <si>
    <t>OPHTHALMIC AND PHYSIOLOGICAL OPTICS</t>
  </si>
  <si>
    <t>0275-5823</t>
  </si>
  <si>
    <t>MILITARY OPERATIONS RESEARCH</t>
  </si>
  <si>
    <t>0275-5947</t>
  </si>
  <si>
    <t>1548-8675</t>
  </si>
  <si>
    <t>NORTH AMERICAN JOURNAL OF FISHERIES MANAGEMENT</t>
  </si>
  <si>
    <t>0275-6382</t>
  </si>
  <si>
    <t>1939-165X</t>
  </si>
  <si>
    <t>VETERINARY CLINICAL PATHOLOGY</t>
  </si>
  <si>
    <t>0275-7540</t>
  </si>
  <si>
    <t>1029-0370</t>
  </si>
  <si>
    <t>CHEMISTRY AND ECOLOGY</t>
  </si>
  <si>
    <t>0275-7664</t>
  </si>
  <si>
    <t>GREAT PLAINS QUARTERLY</t>
  </si>
  <si>
    <t>0276-0460</t>
  </si>
  <si>
    <t>1432-1157</t>
  </si>
  <si>
    <t>GEO-MARINE LETTERS</t>
  </si>
  <si>
    <t>0276-1114</t>
  </si>
  <si>
    <t>1086-3273</t>
  </si>
  <si>
    <t>MODERN JUDAISM</t>
  </si>
  <si>
    <t>0276-1467</t>
  </si>
  <si>
    <t>1552-6534</t>
  </si>
  <si>
    <t>Journal of Macromarketing</t>
  </si>
  <si>
    <t>0276-2374</t>
  </si>
  <si>
    <t>1541-4493</t>
  </si>
  <si>
    <t>Empirical Studies of the Arts</t>
  </si>
  <si>
    <t>1098-108X</t>
  </si>
  <si>
    <t>INTERNATIONAL JOURNAL OF EATING DISORDERS</t>
  </si>
  <si>
    <t>0276-3605</t>
  </si>
  <si>
    <t>1946-1615</t>
  </si>
  <si>
    <t>BLACK MUSIC RESEARCH JOURNAL</t>
  </si>
  <si>
    <t>0276-4741</t>
  </si>
  <si>
    <t>1994-7151</t>
  </si>
  <si>
    <t>MOUNTAIN RESEARCH AND DEVELOPMENT</t>
  </si>
  <si>
    <t>0276-5624</t>
  </si>
  <si>
    <t>1878-5654</t>
  </si>
  <si>
    <t>Research in Social Stratification and Mobility</t>
  </si>
  <si>
    <t>0276-5683</t>
  </si>
  <si>
    <t>THOMAS WOLFE REVIEW</t>
  </si>
  <si>
    <t>0276-7333</t>
  </si>
  <si>
    <t>1520-6041</t>
  </si>
  <si>
    <t>ORGANOMETALLICS</t>
  </si>
  <si>
    <t>1520-6688</t>
  </si>
  <si>
    <t>0276-9948</t>
  </si>
  <si>
    <t>UNIVERSITY OF ILLINOIS LAW REVIEW</t>
  </si>
  <si>
    <t>0277-0008</t>
  </si>
  <si>
    <t>1875-9114</t>
  </si>
  <si>
    <t>PHARMACOTHERAPY</t>
  </si>
  <si>
    <t>0277-0903</t>
  </si>
  <si>
    <t>1532-4303</t>
  </si>
  <si>
    <t>JOURNAL OF ASTHMA</t>
  </si>
  <si>
    <t>0277-1691</t>
  </si>
  <si>
    <t>1538-7151</t>
  </si>
  <si>
    <t>INTERNATIONAL JOURNAL OF GYNECOLOGICAL PATHOLOGY</t>
  </si>
  <si>
    <t>0277-2116</t>
  </si>
  <si>
    <t>1536-4801</t>
  </si>
  <si>
    <t>JOURNAL OF PEDIATRIC GASTROENTEROLOGY AND NUTRITION</t>
  </si>
  <si>
    <t>0277-2248</t>
  </si>
  <si>
    <t>1029-0486</t>
  </si>
  <si>
    <t>TOXICOLOGICAL AND ENVIRONMENTAL CHEMISTRY</t>
  </si>
  <si>
    <t>0277-3732</t>
  </si>
  <si>
    <t>1537-453X</t>
  </si>
  <si>
    <t>AMERICAN JOURNAL OF CLINICAL ONCOLOGY-CANCER CLINICAL TRIALS</t>
  </si>
  <si>
    <t>0277-3740</t>
  </si>
  <si>
    <t>1536-4798</t>
  </si>
  <si>
    <t>CORNEA</t>
  </si>
  <si>
    <t>1532-2319</t>
  </si>
  <si>
    <t>0277-3945</t>
  </si>
  <si>
    <t>1930-322X</t>
  </si>
  <si>
    <t>Rhetoric Society Quarterly</t>
  </si>
  <si>
    <t>0277-5212</t>
  </si>
  <si>
    <t>1943-6246</t>
  </si>
  <si>
    <t>WETLANDS</t>
  </si>
  <si>
    <t>0277-5387</t>
  </si>
  <si>
    <t>POLYHEDRON</t>
  </si>
  <si>
    <t>0277-5395</t>
  </si>
  <si>
    <t>WOMENS STUDIES INTERNATIONAL FORUM</t>
  </si>
  <si>
    <t>0277-6693</t>
  </si>
  <si>
    <t>1099-131X</t>
  </si>
  <si>
    <t>JOURNAL OF FORECASTING</t>
  </si>
  <si>
    <t>0277-6715</t>
  </si>
  <si>
    <t>1097-0258</t>
  </si>
  <si>
    <t>STATISTICS IN MEDICINE</t>
  </si>
  <si>
    <t>1098-2787</t>
  </si>
  <si>
    <t>MASS SPECTROMETRY REVIEWS</t>
  </si>
  <si>
    <t>0277-9269</t>
  </si>
  <si>
    <t>JOURNAL OF MUSICOLOGY</t>
  </si>
  <si>
    <t>0277-9536</t>
  </si>
  <si>
    <t>SOCIAL SCIENCE &amp; MEDICINE</t>
  </si>
  <si>
    <t>1557-9948</t>
  </si>
  <si>
    <t>1558-254X</t>
  </si>
  <si>
    <t>0278-0070</t>
  </si>
  <si>
    <t>1937-4151</t>
  </si>
  <si>
    <t>IEEE TRANSACTIONS ON COMPUTER-AIDED DESIGN OF INTEGRATED CIRCUITS AND SYSTEMS</t>
  </si>
  <si>
    <t>0278-0097</t>
  </si>
  <si>
    <t>1937-416X</t>
  </si>
  <si>
    <t>IEEE TECHNOLOGY AND SOCIETY MAGAZINE</t>
  </si>
  <si>
    <t>0278-016X</t>
  </si>
  <si>
    <t>SOCIAL COGNITION</t>
  </si>
  <si>
    <t>0278-0232</t>
  </si>
  <si>
    <t>1099-1069</t>
  </si>
  <si>
    <t>HEMATOLOGICAL ONCOLOGY</t>
  </si>
  <si>
    <t>0278-0240</t>
  </si>
  <si>
    <t>1875-8630</t>
  </si>
  <si>
    <t>DISEASE MARKERS</t>
  </si>
  <si>
    <t>0278-0372</t>
  </si>
  <si>
    <t>1937-240X</t>
  </si>
  <si>
    <t>JOURNAL OF CRUSTACEAN BIOLOGY</t>
  </si>
  <si>
    <t>0278-0380</t>
  </si>
  <si>
    <t>1558-7991</t>
  </si>
  <si>
    <t>AUDITING-A JOURNAL OF PRACTICE &amp; THEORY</t>
  </si>
  <si>
    <t>0278-0771</t>
  </si>
  <si>
    <t>2162-4496</t>
  </si>
  <si>
    <t>JOURNAL OF ETHNOBIOLOGY</t>
  </si>
  <si>
    <t>0278-081X</t>
  </si>
  <si>
    <t>1531-5878</t>
  </si>
  <si>
    <t>CIRCUITS SYSTEMS AND SIGNAL PROCESSING</t>
  </si>
  <si>
    <t>0278-095X</t>
  </si>
  <si>
    <t>1573-6547</t>
  </si>
  <si>
    <t>Journal of Primary Prevention</t>
  </si>
  <si>
    <t>0278-1204</t>
  </si>
  <si>
    <t>Current Perspectives in Social Theory</t>
  </si>
  <si>
    <t>0278-2391</t>
  </si>
  <si>
    <t>1531-5053</t>
  </si>
  <si>
    <t>JOURNAL OF ORAL AND MAXILLOFACIAL SURGERY</t>
  </si>
  <si>
    <t>0278-2626</t>
  </si>
  <si>
    <t>1090-2147</t>
  </si>
  <si>
    <t>BRAIN AND COGNITION</t>
  </si>
  <si>
    <t>1741-3176</t>
  </si>
  <si>
    <t>INTERNATIONAL JOURNAL OF ROBOTICS RESEARCH</t>
  </si>
  <si>
    <t>0278-4165</t>
  </si>
  <si>
    <t>1090-2686</t>
  </si>
  <si>
    <t>JOURNAL OF ANTHROPOLOGICAL ARCHAEOLOGY</t>
  </si>
  <si>
    <t>0278-4254</t>
  </si>
  <si>
    <t>1873-2070</t>
  </si>
  <si>
    <t>JOURNAL OF ACCOUNTING AND PUBLIC POLICY</t>
  </si>
  <si>
    <t>0278-4297</t>
  </si>
  <si>
    <t>1550-9613</t>
  </si>
  <si>
    <t>JOURNAL OF ULTRASOUND IN MEDICINE</t>
  </si>
  <si>
    <t>0278-4319</t>
  </si>
  <si>
    <t>1873-4693</t>
  </si>
  <si>
    <t>International Journal of Hospitality Management</t>
  </si>
  <si>
    <t>0278-4343</t>
  </si>
  <si>
    <t>1873-6955</t>
  </si>
  <si>
    <t>CONTINENTAL SHELF RESEARCH</t>
  </si>
  <si>
    <t>0278-4807</t>
  </si>
  <si>
    <t>2048-7940</t>
  </si>
  <si>
    <t>Rehabilitation Nursing</t>
  </si>
  <si>
    <t>0278-5846</t>
  </si>
  <si>
    <t>1878-4216</t>
  </si>
  <si>
    <t>PROGRESS IN NEURO-PSYCHOPHARMACOLOGY &amp; BIOLOGICAL PSYCHIATRY</t>
  </si>
  <si>
    <t>0278-5919</t>
  </si>
  <si>
    <t>1556-228X</t>
  </si>
  <si>
    <t>CLINICS IN SPORTS MEDICINE</t>
  </si>
  <si>
    <t>0278-5927</t>
  </si>
  <si>
    <t>1936-4695</t>
  </si>
  <si>
    <t>JOURNAL OF AMERICAN ETHNIC HISTORY</t>
  </si>
  <si>
    <t>0278-6125</t>
  </si>
  <si>
    <t>1878-6642</t>
  </si>
  <si>
    <t>JOURNAL OF MANUFACTURING SYSTEMS</t>
  </si>
  <si>
    <t>0278-6133</t>
  </si>
  <si>
    <t>1930-7810</t>
  </si>
  <si>
    <t>HEALTH PSYCHOLOGY</t>
  </si>
  <si>
    <t>0278-6656</t>
  </si>
  <si>
    <t>CLASSICAL ANTIQUITY</t>
  </si>
  <si>
    <t>0278-6826</t>
  </si>
  <si>
    <t>1521-7388</t>
  </si>
  <si>
    <t>AEROSOL SCIENCE AND TECHNOLOGY</t>
  </si>
  <si>
    <t>1873-6351</t>
  </si>
  <si>
    <t>0278-7261</t>
  </si>
  <si>
    <t>CRITICA HISPANICA</t>
  </si>
  <si>
    <t>0278-7393</t>
  </si>
  <si>
    <t>1939-1285</t>
  </si>
  <si>
    <t>JOURNAL OF EXPERIMENTAL PSYCHOLOGY-LEARNING MEMORY AND COGNITION</t>
  </si>
  <si>
    <t>0278-7407</t>
  </si>
  <si>
    <t>1944-9194</t>
  </si>
  <si>
    <t>TECTONICS</t>
  </si>
  <si>
    <t>0278-9671</t>
  </si>
  <si>
    <t>1080-6571</t>
  </si>
  <si>
    <t>LITERATURE AND MEDICINE</t>
  </si>
  <si>
    <t>0279-0750</t>
  </si>
  <si>
    <t>1468-0114</t>
  </si>
  <si>
    <t>PACIFIC PHILOSOPHICAL QUARTERLY</t>
  </si>
  <si>
    <t>0279-1072</t>
  </si>
  <si>
    <t>2159-9777</t>
  </si>
  <si>
    <t>JOURNAL OF PSYCHOACTIVE DRUGS</t>
  </si>
  <si>
    <t>0279-3695</t>
  </si>
  <si>
    <t>1938-2413</t>
  </si>
  <si>
    <t>JOURNAL OF PSYCHOSOCIAL NURSING AND MENTAL HEALTH SERVICES</t>
  </si>
  <si>
    <t>0279-5442</t>
  </si>
  <si>
    <t>1940-8250</t>
  </si>
  <si>
    <t>Critical Care Nurse</t>
  </si>
  <si>
    <t>0279-6015</t>
  </si>
  <si>
    <t>SCHOOL PSYCHOLOGY REVIEW</t>
  </si>
  <si>
    <t>0280-6495</t>
  </si>
  <si>
    <t>1600-0870</t>
  </si>
  <si>
    <t>TELLUS SERIES A-DYNAMIC METEOROLOGY AND OCEANOGRAPHY</t>
  </si>
  <si>
    <t>0280-6509</t>
  </si>
  <si>
    <t>1600-0889</t>
  </si>
  <si>
    <t>TELLUS SERIES B-CHEMICAL AND PHYSICAL METEOROLOGY</t>
  </si>
  <si>
    <t>0281-3432</t>
  </si>
  <si>
    <t>1502-7724</t>
  </si>
  <si>
    <t>SCANDINAVIAN JOURNAL OF PRIMARY HEALTH CARE</t>
  </si>
  <si>
    <t>0282-0080</t>
  </si>
  <si>
    <t>1573-4986</t>
  </si>
  <si>
    <t>GLYCOCONJUGATE JOURNAL</t>
  </si>
  <si>
    <t>0282-423X</t>
  </si>
  <si>
    <t>Journal of Official Statistics</t>
  </si>
  <si>
    <t>0282-7581</t>
  </si>
  <si>
    <t>1651-1891</t>
  </si>
  <si>
    <t>SCANDINAVIAN JOURNAL OF FOREST RESEARCH</t>
  </si>
  <si>
    <t>0283-2631</t>
  </si>
  <si>
    <t>2000-0669</t>
  </si>
  <si>
    <t>NORDIC PULP &amp; PAPER RESEARCH JOURNAL</t>
  </si>
  <si>
    <t>0283-9318</t>
  </si>
  <si>
    <t>1471-6712</t>
  </si>
  <si>
    <t>SCANDINAVIAN JOURNAL OF CARING SCIENCES</t>
  </si>
  <si>
    <t>0284-1851</t>
  </si>
  <si>
    <t>1600-0455</t>
  </si>
  <si>
    <t>ACTA RADIOLOGICA</t>
  </si>
  <si>
    <t>0284-186X</t>
  </si>
  <si>
    <t>1651-226X</t>
  </si>
  <si>
    <t>ACTA ONCOLOGICA</t>
  </si>
  <si>
    <t>0287-4547</t>
  </si>
  <si>
    <t>DENTAL MATERIALS JOURNAL</t>
  </si>
  <si>
    <t>0288-3635</t>
  </si>
  <si>
    <t>1882-7055</t>
  </si>
  <si>
    <t>NEW GENERATION COMPUTING</t>
  </si>
  <si>
    <t>0288-4534</t>
  </si>
  <si>
    <t>KONA Powder and Particle Journal</t>
  </si>
  <si>
    <t>0289-0003</t>
  </si>
  <si>
    <t>ZOOLOGICAL SCIENCE</t>
  </si>
  <si>
    <t>0289-0771</t>
  </si>
  <si>
    <t>1439-5444</t>
  </si>
  <si>
    <t>JOURNAL OF ETHOLOGY</t>
  </si>
  <si>
    <t>1861-3624</t>
  </si>
  <si>
    <t>0293-9274</t>
  </si>
  <si>
    <t>CONNAISSANCE DES ARTS</t>
  </si>
  <si>
    <t>0294-0337</t>
  </si>
  <si>
    <t>SCIENCES SOCIALES ET SANTE</t>
  </si>
  <si>
    <t>0294-1260</t>
  </si>
  <si>
    <t>1768-319X</t>
  </si>
  <si>
    <t>Annales de Chirurgie Plastique Esthetique</t>
  </si>
  <si>
    <t>1873-1430</t>
  </si>
  <si>
    <t>0294-1759</t>
  </si>
  <si>
    <t>Vingtieme Siecle-Revue d Histoire</t>
  </si>
  <si>
    <t>0295-2319</t>
  </si>
  <si>
    <t>Politix</t>
  </si>
  <si>
    <t>0295-5075</t>
  </si>
  <si>
    <t>1286-4854</t>
  </si>
  <si>
    <t>EPL</t>
  </si>
  <si>
    <t>0300-0508</t>
  </si>
  <si>
    <t>1708-8313</t>
  </si>
  <si>
    <t>Physiotherapy Canada</t>
  </si>
  <si>
    <t>0300-0605</t>
  </si>
  <si>
    <t>1473-2300</t>
  </si>
  <si>
    <t>JOURNAL OF INTERNATIONAL MEDICAL RESEARCH</t>
  </si>
  <si>
    <t>0300-0664</t>
  </si>
  <si>
    <t>1365-2265</t>
  </si>
  <si>
    <t>CLINICAL ENDOCRINOLOGY</t>
  </si>
  <si>
    <t>0300-0729</t>
  </si>
  <si>
    <t>RHINOLOGY</t>
  </si>
  <si>
    <t>0300-211X</t>
  </si>
  <si>
    <t>0030-211X</t>
  </si>
  <si>
    <t>RADICAL PHILOSOPHY</t>
  </si>
  <si>
    <t>0300-2896</t>
  </si>
  <si>
    <t>1579-2129</t>
  </si>
  <si>
    <t>ARCHIVOS DE BRONCONEUMOLOGIA</t>
  </si>
  <si>
    <t>0300-2977</t>
  </si>
  <si>
    <t>1872-9061</t>
  </si>
  <si>
    <t>NETHERLANDS JOURNAL OF MEDICINE</t>
  </si>
  <si>
    <t>1463-6409</t>
  </si>
  <si>
    <t>ZOOLOGICA SCRIPTA</t>
  </si>
  <si>
    <t>0300-340X</t>
  </si>
  <si>
    <t>Rivista Storica Dell Antichita</t>
  </si>
  <si>
    <t>0300-3604</t>
  </si>
  <si>
    <t>1573-9058</t>
  </si>
  <si>
    <t>PHOTOSYNTHETICA</t>
  </si>
  <si>
    <t>0300-3930</t>
  </si>
  <si>
    <t>1743-9388</t>
  </si>
  <si>
    <t>LOCAL GOVERNMENT STUDIES</t>
  </si>
  <si>
    <t>0300-483X</t>
  </si>
  <si>
    <t>TOXICOLOGY</t>
  </si>
  <si>
    <t>0300-5127</t>
  </si>
  <si>
    <t>1470-8752</t>
  </si>
  <si>
    <t>BIOCHEMICAL SOCIETY TRANSACTIONS</t>
  </si>
  <si>
    <t>0300-5267</t>
  </si>
  <si>
    <t>SHILAP-REVISTA DE LEPIDOPTEROLOGIA</t>
  </si>
  <si>
    <t>0300-5526</t>
  </si>
  <si>
    <t>1423-0100</t>
  </si>
  <si>
    <t>INTERVIROLOGY</t>
  </si>
  <si>
    <t>0300-5577</t>
  </si>
  <si>
    <t>1619-3997</t>
  </si>
  <si>
    <t>JOURNAL OF PERINATAL MEDICINE</t>
  </si>
  <si>
    <t>1879-176X</t>
  </si>
  <si>
    <t>1464-3685</t>
  </si>
  <si>
    <t>INTERNATIONAL JOURNAL OF EPIDEMIOLOGY</t>
  </si>
  <si>
    <t>0300-693X</t>
  </si>
  <si>
    <t>1879-6583</t>
  </si>
  <si>
    <t>DAPHNIS-ZEITSCHRIFT FUR MITTLERE DEUTSCHE LITERATUR</t>
  </si>
  <si>
    <t>0300-7162</t>
  </si>
  <si>
    <t>1080-6539</t>
  </si>
  <si>
    <t>DIACRITICS-A REVIEW OF CONTEMPORARY CRITICISM</t>
  </si>
  <si>
    <t>0300-7766</t>
  </si>
  <si>
    <t>1740-1712</t>
  </si>
  <si>
    <t>POPULAR MUSIC AND SOCIETY</t>
  </si>
  <si>
    <t>0300-7839</t>
  </si>
  <si>
    <t>1572-9915</t>
  </si>
  <si>
    <t>HUMAN ECOLOGY</t>
  </si>
  <si>
    <t>0300-7995</t>
  </si>
  <si>
    <t>1473-4877</t>
  </si>
  <si>
    <t>CURRENT MEDICAL RESEARCH AND OPINION</t>
  </si>
  <si>
    <t>0300-8126</t>
  </si>
  <si>
    <t>1439-0973</t>
  </si>
  <si>
    <t>INFECTION</t>
  </si>
  <si>
    <t>0300-8177</t>
  </si>
  <si>
    <t>1573-4919</t>
  </si>
  <si>
    <t>MOLECULAR AND CELLULAR BIOCHEMISTRY</t>
  </si>
  <si>
    <t>0300-8207</t>
  </si>
  <si>
    <t>1607-8438</t>
  </si>
  <si>
    <t>CONNECTIVE TISSUE RESEARCH</t>
  </si>
  <si>
    <t>1435-1803</t>
  </si>
  <si>
    <t>0300-8495</t>
  </si>
  <si>
    <t>Australian Family Physician</t>
  </si>
  <si>
    <t>0300-8584</t>
  </si>
  <si>
    <t>1432-1831</t>
  </si>
  <si>
    <t>MEDICAL MICROBIOLOGY AND IMMUNOLOGY</t>
  </si>
  <si>
    <t>0300-8630</t>
  </si>
  <si>
    <t>1439-3824</t>
  </si>
  <si>
    <t>KLINISCHE PADIATRIE</t>
  </si>
  <si>
    <t>0300-8916</t>
  </si>
  <si>
    <t>2038-2529</t>
  </si>
  <si>
    <t>TUMORI</t>
  </si>
  <si>
    <t>0300-8932</t>
  </si>
  <si>
    <t>1579-2242</t>
  </si>
  <si>
    <t>REVISTA ESPANOLA DE CARDIOLOGIA</t>
  </si>
  <si>
    <t>0300-9009</t>
  </si>
  <si>
    <t>2240-2993</t>
  </si>
  <si>
    <t>ACTA NEUROLOGICA BELGICA</t>
  </si>
  <si>
    <t>0300-9084</t>
  </si>
  <si>
    <t>1638-6183</t>
  </si>
  <si>
    <t>BIOCHIMIE</t>
  </si>
  <si>
    <t>0300-9440</t>
  </si>
  <si>
    <t>PROGRESS IN ORGANIC COATINGS</t>
  </si>
  <si>
    <t>0300-9475</t>
  </si>
  <si>
    <t>1365-3083</t>
  </si>
  <si>
    <t>SCANDINAVIAN JOURNAL OF IMMUNOLOGY</t>
  </si>
  <si>
    <t>0300-9483</t>
  </si>
  <si>
    <t>1502-3885</t>
  </si>
  <si>
    <t>BOREAS</t>
  </si>
  <si>
    <t>0300-9564</t>
  </si>
  <si>
    <t>1435-1463</t>
  </si>
  <si>
    <t>JOURNAL OF NEURAL TRANSMISSION</t>
  </si>
  <si>
    <t>0300-9734</t>
  </si>
  <si>
    <t>2000-1967</t>
  </si>
  <si>
    <t>UPSALA JOURNAL OF MEDICAL SCIENCES</t>
  </si>
  <si>
    <t>0300-9742</t>
  </si>
  <si>
    <t>1502-7732</t>
  </si>
  <si>
    <t>SCANDINAVIAN JOURNAL OF RHEUMATOLOGY</t>
  </si>
  <si>
    <t>0300-9831</t>
  </si>
  <si>
    <t>1664-2821</t>
  </si>
  <si>
    <t>INTERNATIONAL JOURNAL FOR VITAMIN AND NUTRITION RESEARCH</t>
  </si>
  <si>
    <t>1544-2217</t>
  </si>
  <si>
    <t>VETERINARY PATHOLOGY</t>
  </si>
  <si>
    <t>0301-0066</t>
  </si>
  <si>
    <t>1468-4233</t>
  </si>
  <si>
    <t>PERCEPTION</t>
  </si>
  <si>
    <t>0301-0104</t>
  </si>
  <si>
    <t>1873-4421</t>
  </si>
  <si>
    <t>CHEMICAL PHYSICS</t>
  </si>
  <si>
    <t>0301-0430</t>
  </si>
  <si>
    <t>CLINICAL NEPHROLOGY</t>
  </si>
  <si>
    <t>0301-0449</t>
  </si>
  <si>
    <t>1432-1998</t>
  </si>
  <si>
    <t>PEDIATRIC RADIOLOGY</t>
  </si>
  <si>
    <t>0301-0511</t>
  </si>
  <si>
    <t>1873-6246</t>
  </si>
  <si>
    <t>BIOLOGICAL PSYCHOLOGY</t>
  </si>
  <si>
    <t>0301-0546</t>
  </si>
  <si>
    <t>1578-1267</t>
  </si>
  <si>
    <t>ALLERGOLOGIA ET IMMUNOPATHOLOGIA</t>
  </si>
  <si>
    <t>0301-1208</t>
  </si>
  <si>
    <t>0975-0959</t>
  </si>
  <si>
    <t>INDIAN JOURNAL OF BIOCHEMISTRY &amp; BIOPHYSICS</t>
  </si>
  <si>
    <t>0301-1526</t>
  </si>
  <si>
    <t>Vasa-European Journal of Vascular Medicine</t>
  </si>
  <si>
    <t>0301-1569</t>
  </si>
  <si>
    <t>1423-0275</t>
  </si>
  <si>
    <t>ORL-Journal for Oto-Rhino-Laryngology Head and Neck Surgery</t>
  </si>
  <si>
    <t>0301-1623</t>
  </si>
  <si>
    <t>1573-2584</t>
  </si>
  <si>
    <t>INTERNATIONAL UROLOGY AND NEPHROLOGY</t>
  </si>
  <si>
    <t>0301-2115</t>
  </si>
  <si>
    <t>1872-7654</t>
  </si>
  <si>
    <t>European Journal of Obstetrics &amp; Gynecology and Reproductive Biology</t>
  </si>
  <si>
    <t>0301-2212</t>
  </si>
  <si>
    <t>1179-6391</t>
  </si>
  <si>
    <t>SOCIAL BEHAVIOR AND PERSONALITY</t>
  </si>
  <si>
    <t>0301-3073</t>
  </si>
  <si>
    <t>Frontiers of Hormone Research</t>
  </si>
  <si>
    <t>0301-3294</t>
  </si>
  <si>
    <t>1613-0626</t>
  </si>
  <si>
    <t>ZEITSCHRIFT FUR GERMANISTISCHE LINGUISTIK</t>
  </si>
  <si>
    <t>0301-4207</t>
  </si>
  <si>
    <t>1873-7641</t>
  </si>
  <si>
    <t>RESOURCES POLICY</t>
  </si>
  <si>
    <t>0301-4215</t>
  </si>
  <si>
    <t>1873-6777</t>
  </si>
  <si>
    <t>ENERGY POLICY</t>
  </si>
  <si>
    <t>0301-4223</t>
  </si>
  <si>
    <t>1175-8821</t>
  </si>
  <si>
    <t>NEW ZEALAND JOURNAL OF ZOOLOGY</t>
  </si>
  <si>
    <t>0301-4428</t>
  </si>
  <si>
    <t>1613-4060</t>
  </si>
  <si>
    <t>THEORETICAL LINGUISTICS</t>
  </si>
  <si>
    <t>0301-4460</t>
  </si>
  <si>
    <t>1464-5033</t>
  </si>
  <si>
    <t>ANNALS OF HUMAN BIOLOGY</t>
  </si>
  <si>
    <t>0301-4622</t>
  </si>
  <si>
    <t>1873-4200</t>
  </si>
  <si>
    <t>BIOPHYSICAL CHEMISTRY</t>
  </si>
  <si>
    <t>0301-4681</t>
  </si>
  <si>
    <t>1432-0436</t>
  </si>
  <si>
    <t>DIFFERENTIATION</t>
  </si>
  <si>
    <t>0301-472X</t>
  </si>
  <si>
    <t>1873-2399</t>
  </si>
  <si>
    <t>EXPERIMENTAL HEMATOLOGY</t>
  </si>
  <si>
    <t>0301-4738</t>
  </si>
  <si>
    <t>1998-3689</t>
  </si>
  <si>
    <t>INDIAN JOURNAL OF OPHTHALMOLOGY</t>
  </si>
  <si>
    <t>0301-4797</t>
  </si>
  <si>
    <t>1095-8630</t>
  </si>
  <si>
    <t>JOURNAL OF ENVIRONMENTAL MANAGEMENT</t>
  </si>
  <si>
    <t>0301-4800</t>
  </si>
  <si>
    <t>1881-7742</t>
  </si>
  <si>
    <t>JOURNAL OF NUTRITIONAL SCIENCE AND VITAMINOLOGY</t>
  </si>
  <si>
    <t>0301-4851</t>
  </si>
  <si>
    <t>1573-4978</t>
  </si>
  <si>
    <t>MOLECULAR BIOLOGY REPORTS</t>
  </si>
  <si>
    <t>0301-486X</t>
  </si>
  <si>
    <t>1573-0832</t>
  </si>
  <si>
    <t>MYCOPATHOLOGIA</t>
  </si>
  <si>
    <t>0301-5092</t>
  </si>
  <si>
    <t>VETERINARIA MEXICO</t>
  </si>
  <si>
    <t>0301-5556</t>
  </si>
  <si>
    <t>Advances in Anatomy Embryology and Cell Biology</t>
  </si>
  <si>
    <t>0301-5629</t>
  </si>
  <si>
    <t>1879-291X</t>
  </si>
  <si>
    <t>ULTRASOUND IN MEDICINE AND BIOLOGY</t>
  </si>
  <si>
    <t>0301-5661</t>
  </si>
  <si>
    <t>1600-0528</t>
  </si>
  <si>
    <t>COMMUNITY DENTISTRY AND ORAL EPIDEMIOLOGY</t>
  </si>
  <si>
    <t>0301-6307</t>
  </si>
  <si>
    <t>QUADERNI STORICI</t>
  </si>
  <si>
    <t>0301-634X</t>
  </si>
  <si>
    <t>1432-2099</t>
  </si>
  <si>
    <t>RADIATION AND ENVIRONMENTAL BIOPHYSICS</t>
  </si>
  <si>
    <t>0301-679X</t>
  </si>
  <si>
    <t>1879-2464</t>
  </si>
  <si>
    <t>TRIBOLOGY INTERNATIONAL</t>
  </si>
  <si>
    <t>0301-732X</t>
  </si>
  <si>
    <t>0717-6201</t>
  </si>
  <si>
    <t>ARCHIVOS DE MEDICINA VETERINARIA</t>
  </si>
  <si>
    <t>0301-7516</t>
  </si>
  <si>
    <t>1879-3525</t>
  </si>
  <si>
    <t>INTERNATIONAL JOURNAL OF MINERAL PROCESSING</t>
  </si>
  <si>
    <t>0301-8121</t>
  </si>
  <si>
    <t>1540-6253</t>
  </si>
  <si>
    <t>JOURNAL OF CHINESE PHILOSOPHY</t>
  </si>
  <si>
    <t>0301-9233</t>
  </si>
  <si>
    <t>1743-2812</t>
  </si>
  <si>
    <t>IRONMAKING &amp; STEELMAKING</t>
  </si>
  <si>
    <t>1872-7433</t>
  </si>
  <si>
    <t>0301-9322</t>
  </si>
  <si>
    <t>1879-3533</t>
  </si>
  <si>
    <t>INTERNATIONAL JOURNAL OF MULTIPHASE FLOW</t>
  </si>
  <si>
    <t>0302-282X</t>
  </si>
  <si>
    <t>1423-0224</t>
  </si>
  <si>
    <t>NEUROPSYCHOBIOLOGY</t>
  </si>
  <si>
    <t>1873-7560</t>
  </si>
  <si>
    <t>0302-3427</t>
  </si>
  <si>
    <t>1471-5430</t>
  </si>
  <si>
    <t>Science and Public Policy</t>
  </si>
  <si>
    <t>0302-5144</t>
  </si>
  <si>
    <t>Contributions to Nephrology</t>
  </si>
  <si>
    <t>0302-5160</t>
  </si>
  <si>
    <t>1569-9781</t>
  </si>
  <si>
    <t>HISTORIOGRAPHIA LINGUISTICA</t>
  </si>
  <si>
    <t>0302-766X</t>
  </si>
  <si>
    <t>1432-0878</t>
  </si>
  <si>
    <t>CELL AND TISSUE RESEARCH</t>
  </si>
  <si>
    <t>0302-8933</t>
  </si>
  <si>
    <t>1432-072X</t>
  </si>
  <si>
    <t>ARCHIVES OF MICROBIOLOGY</t>
  </si>
  <si>
    <t>0303-1179</t>
  </si>
  <si>
    <t>ASTERISQUE</t>
  </si>
  <si>
    <t>0303-1853</t>
  </si>
  <si>
    <t>2078-0400</t>
  </si>
  <si>
    <t>Agrekon</t>
  </si>
  <si>
    <t>International Journal of Applied Earth Observation and Geoinformation</t>
  </si>
  <si>
    <t>0303-2647</t>
  </si>
  <si>
    <t>1872-8324</t>
  </si>
  <si>
    <t>BIOSYSTEMS</t>
  </si>
  <si>
    <t>0303-402X</t>
  </si>
  <si>
    <t>1435-1536</t>
  </si>
  <si>
    <t>COLLOID AND POLYMER SCIENCE</t>
  </si>
  <si>
    <t>0303-4178</t>
  </si>
  <si>
    <t>POETICA-ZEITSCHRIFT FUR SPRACH-UND LITERATURWISSENSCHAFT</t>
  </si>
  <si>
    <t>0303-4216</t>
  </si>
  <si>
    <t>Topics in Applied Physics</t>
  </si>
  <si>
    <t>Reviews of Physiology Biochemistry and Pharmacology</t>
  </si>
  <si>
    <t>0303-4259</t>
  </si>
  <si>
    <t>1439-0876</t>
  </si>
  <si>
    <t>PSYCHIATRISCHE PRAXIS</t>
  </si>
  <si>
    <t>0303-4569</t>
  </si>
  <si>
    <t>1439-0272</t>
  </si>
  <si>
    <t>ANDROLOGIA</t>
  </si>
  <si>
    <t>0303-464X</t>
  </si>
  <si>
    <t>Acta Reumatologica Portuguesa</t>
  </si>
  <si>
    <t>0303-6758</t>
  </si>
  <si>
    <t>1175-8899</t>
  </si>
  <si>
    <t>JOURNAL OF THE ROYAL SOCIETY OF NEW ZEALAND</t>
  </si>
  <si>
    <t>0303-6812</t>
  </si>
  <si>
    <t>1432-1416</t>
  </si>
  <si>
    <t>JOURNAL OF MATHEMATICAL BIOLOGY</t>
  </si>
  <si>
    <t>0303-6898</t>
  </si>
  <si>
    <t>1467-9469</t>
  </si>
  <si>
    <t>SCANDINAVIAN JOURNAL OF STATISTICS</t>
  </si>
  <si>
    <t>1600-051X</t>
  </si>
  <si>
    <t>0303-6987</t>
  </si>
  <si>
    <t>1600-0560</t>
  </si>
  <si>
    <t>JOURNAL OF CUTANEOUS PATHOLOGY</t>
  </si>
  <si>
    <t>0303-7207</t>
  </si>
  <si>
    <t>MOLECULAR AND CELLULAR ENDOCRINOLOGY</t>
  </si>
  <si>
    <t>0303-8300</t>
  </si>
  <si>
    <t>1573-0921</t>
  </si>
  <si>
    <t>SOCIAL INDICATORS RESEARCH</t>
  </si>
  <si>
    <t>0303-8467</t>
  </si>
  <si>
    <t>1872-6968</t>
  </si>
  <si>
    <t>CLINICAL NEUROLOGY AND NEUROSURGERY</t>
  </si>
  <si>
    <t>0303-9021</t>
  </si>
  <si>
    <t>VLAAMS DIERGENEESKUNDIG TIJDSCHRIFT</t>
  </si>
  <si>
    <t>0304-1042</t>
  </si>
  <si>
    <t>JAPANESE JOURNAL OF RELIGIOUS STUDIES</t>
  </si>
  <si>
    <t>0304-2294</t>
  </si>
  <si>
    <t>Linguistica Antverpiensia New Series-Themes in Translation Studies</t>
  </si>
  <si>
    <t>0304-2421</t>
  </si>
  <si>
    <t>1573-7853</t>
  </si>
  <si>
    <t>THEORY AND SOCIETY</t>
  </si>
  <si>
    <t>0304-324X</t>
  </si>
  <si>
    <t>1423-0003</t>
  </si>
  <si>
    <t>GERONTOLOGY</t>
  </si>
  <si>
    <t>0304-3479</t>
  </si>
  <si>
    <t>1878-3678</t>
  </si>
  <si>
    <t>RUSSIAN LITERATURE</t>
  </si>
  <si>
    <t>0304-3487</t>
  </si>
  <si>
    <t>1572-8714</t>
  </si>
  <si>
    <t>RUSSIAN LINGUISTICS</t>
  </si>
  <si>
    <t>0304-3754</t>
  </si>
  <si>
    <t>2163-3150</t>
  </si>
  <si>
    <t>ALTERNATIVES</t>
  </si>
  <si>
    <t>0304-3770</t>
  </si>
  <si>
    <t>1879-1522</t>
  </si>
  <si>
    <t>AQUATIC BOTANY</t>
  </si>
  <si>
    <t>0304-3800</t>
  </si>
  <si>
    <t>1872-7026</t>
  </si>
  <si>
    <t>ECOLOGICAL MODELLING</t>
  </si>
  <si>
    <t>0304-3835</t>
  </si>
  <si>
    <t>1872-7980</t>
  </si>
  <si>
    <t>CANCER LETTERS</t>
  </si>
  <si>
    <t>0304-386X</t>
  </si>
  <si>
    <t>1879-1158</t>
  </si>
  <si>
    <t>HYDROMETALLURGY</t>
  </si>
  <si>
    <t>0304-3878</t>
  </si>
  <si>
    <t>1872-6089</t>
  </si>
  <si>
    <t>JOURNAL OF DEVELOPMENT ECONOMICS</t>
  </si>
  <si>
    <t>0304-3886</t>
  </si>
  <si>
    <t>1873-5738</t>
  </si>
  <si>
    <t>JOURNAL OF ELECTROSTATICS</t>
  </si>
  <si>
    <t>1873-3336</t>
  </si>
  <si>
    <t>1873-1295</t>
  </si>
  <si>
    <t>0304-3940</t>
  </si>
  <si>
    <t>1872-7972</t>
  </si>
  <si>
    <t>NEUROSCIENCE LETTERS</t>
  </si>
  <si>
    <t>1872-6623</t>
  </si>
  <si>
    <t>0304-3975</t>
  </si>
  <si>
    <t>1879-2294</t>
  </si>
  <si>
    <t>THEORETICAL COMPUTER SCIENCE</t>
  </si>
  <si>
    <t>1879-2723</t>
  </si>
  <si>
    <t>1873-2550</t>
  </si>
  <si>
    <t>VETERINARY PARASITOLOGY</t>
  </si>
  <si>
    <t>0304-4068</t>
  </si>
  <si>
    <t>JOURNAL OF MATHEMATICAL ECONOMICS</t>
  </si>
  <si>
    <t>0304-4076</t>
  </si>
  <si>
    <t>1872-6895</t>
  </si>
  <si>
    <t>JOURNAL OF ECONOMETRICS</t>
  </si>
  <si>
    <t>1475-6765</t>
  </si>
  <si>
    <t>0304-4149</t>
  </si>
  <si>
    <t>1879-209X</t>
  </si>
  <si>
    <t>STOCHASTIC PROCESSES AND THEIR APPLICATIONS</t>
  </si>
  <si>
    <t>0304-4165</t>
  </si>
  <si>
    <t>1872-8006</t>
  </si>
  <si>
    <t>BIOCHIMICA ET BIOPHYSICA ACTA-GENERAL SUBJECTS</t>
  </si>
  <si>
    <t>0304-4181</t>
  </si>
  <si>
    <t>1873-1279</t>
  </si>
  <si>
    <t>JOURNAL OF MEDIEVAL HISTORY</t>
  </si>
  <si>
    <t>0304-4203</t>
  </si>
  <si>
    <t>1872-7581</t>
  </si>
  <si>
    <t>MARINE CHEMISTRY</t>
  </si>
  <si>
    <t>0304-422X</t>
  </si>
  <si>
    <t>1872-7514</t>
  </si>
  <si>
    <t>POETICS</t>
  </si>
  <si>
    <t>0304-4238</t>
  </si>
  <si>
    <t>1879-1018</t>
  </si>
  <si>
    <t>SCIENTIA HORTICULTURAE</t>
  </si>
  <si>
    <t>0304-4289</t>
  </si>
  <si>
    <t>0973-7111</t>
  </si>
  <si>
    <t>PRAMANA-JOURNAL OF PHYSICS</t>
  </si>
  <si>
    <t>0304-4602</t>
  </si>
  <si>
    <t>ANNALS ACADEMY OF MEDICINE SINGAPORE</t>
  </si>
  <si>
    <t>0304-4920</t>
  </si>
  <si>
    <t>CHINESE JOURNAL OF PHYSIOLOGY</t>
  </si>
  <si>
    <t>0304-8608</t>
  </si>
  <si>
    <t>1432-8798</t>
  </si>
  <si>
    <t>ARCHIVES OF VIROLOGY</t>
  </si>
  <si>
    <t>0304-8853</t>
  </si>
  <si>
    <t>1873-4766</t>
  </si>
  <si>
    <t>JOURNAL OF MAGNETISM AND MAGNETIC MATERIALS</t>
  </si>
  <si>
    <t>0304-9914</t>
  </si>
  <si>
    <t>2234-3008</t>
  </si>
  <si>
    <t>JOURNAL OF THE KOREAN MATHEMATICAL SOCIETY</t>
  </si>
  <si>
    <t>0305-0009</t>
  </si>
  <si>
    <t>1469-7602</t>
  </si>
  <si>
    <t>JOURNAL OF CHILD LANGUAGE</t>
  </si>
  <si>
    <t>0305-0041</t>
  </si>
  <si>
    <t>1469-8064</t>
  </si>
  <si>
    <t>MATHEMATICAL PROCEEDINGS OF THE CAMBRIDGE PHILOSOPHICAL SOCIETY</t>
  </si>
  <si>
    <t>0305-0068</t>
  </si>
  <si>
    <t>1360-0486</t>
  </si>
  <si>
    <t>COMPARATIVE EDUCATION</t>
  </si>
  <si>
    <t>1365-2699</t>
  </si>
  <si>
    <t>0305-0548</t>
  </si>
  <si>
    <t>1873-765X</t>
  </si>
  <si>
    <t>COMPUTERS &amp; OPERATIONS RESEARCH</t>
  </si>
  <si>
    <t>0305-0629</t>
  </si>
  <si>
    <t>1547-7444</t>
  </si>
  <si>
    <t>INTERNATIONAL INTERACTIONS</t>
  </si>
  <si>
    <t>1362-4962</t>
  </si>
  <si>
    <t>0305-1498</t>
  </si>
  <si>
    <t>1757-1634</t>
  </si>
  <si>
    <t>OXFORD LITERARY REVIEW</t>
  </si>
  <si>
    <t>0305-182X</t>
  </si>
  <si>
    <t>1365-2842</t>
  </si>
  <si>
    <t>JOURNAL OF ORAL REHABILITATION</t>
  </si>
  <si>
    <t>1365-2907</t>
  </si>
  <si>
    <t>0305-1846</t>
  </si>
  <si>
    <t>1365-2990</t>
  </si>
  <si>
    <t>NEUROPATHOLOGY AND APPLIED NEUROBIOLOGY</t>
  </si>
  <si>
    <t>0305-1862</t>
  </si>
  <si>
    <t>1365-2214</t>
  </si>
  <si>
    <t>CHILD CARE HEALTH AND DEVELOPMENT</t>
  </si>
  <si>
    <t>0305-1978</t>
  </si>
  <si>
    <t>1873-2925</t>
  </si>
  <si>
    <t>BIOCHEMICAL SYSTEMATICS AND ECOLOGY</t>
  </si>
  <si>
    <t>0305-215X</t>
  </si>
  <si>
    <t>1029-0273</t>
  </si>
  <si>
    <t>ENGINEERING OPTIMIZATION</t>
  </si>
  <si>
    <t>0305-4179</t>
  </si>
  <si>
    <t>1879-1409</t>
  </si>
  <si>
    <t>BURNS</t>
  </si>
  <si>
    <t>0305-4403</t>
  </si>
  <si>
    <t>1095-9238</t>
  </si>
  <si>
    <t>JOURNAL OF ARCHAEOLOGICAL SCIENCE</t>
  </si>
  <si>
    <t>0305-4985</t>
  </si>
  <si>
    <t>1465-3915</t>
  </si>
  <si>
    <t>OXFORD REVIEW OF EDUCATION</t>
  </si>
  <si>
    <t>0305-5477</t>
  </si>
  <si>
    <t>1749-6292</t>
  </si>
  <si>
    <t>Vernacular Architecture</t>
  </si>
  <si>
    <t>0305-5698</t>
  </si>
  <si>
    <t>1465-3400</t>
  </si>
  <si>
    <t>EDUCATIONAL STUDIES</t>
  </si>
  <si>
    <t>0305-5736</t>
  </si>
  <si>
    <t>1470-8442</t>
  </si>
  <si>
    <t>POLICY AND POLITICS</t>
  </si>
  <si>
    <t>0305-6120</t>
  </si>
  <si>
    <t>1758-602X</t>
  </si>
  <si>
    <t>CIRCUIT WORLD</t>
  </si>
  <si>
    <t>0305-6244</t>
  </si>
  <si>
    <t>1740-1720</t>
  </si>
  <si>
    <t>Review of African Political Economy</t>
  </si>
  <si>
    <t>0305-7070</t>
  </si>
  <si>
    <t>1465-3893</t>
  </si>
  <si>
    <t>JOURNAL OF SOUTHERN AFRICAN STUDIES</t>
  </si>
  <si>
    <t>0305-7240</t>
  </si>
  <si>
    <t>1465-3877</t>
  </si>
  <si>
    <t>JOURNAL OF MORAL EDUCATION</t>
  </si>
  <si>
    <t>1940-8412</t>
  </si>
  <si>
    <t>0305-7356</t>
  </si>
  <si>
    <t>1741-3087</t>
  </si>
  <si>
    <t>Psychology of Music</t>
  </si>
  <si>
    <t>1095-8290</t>
  </si>
  <si>
    <t>1532-1967</t>
  </si>
  <si>
    <t>CANCER TREATMENT REVIEWS</t>
  </si>
  <si>
    <t>1468-2648</t>
  </si>
  <si>
    <t>1460-2091</t>
  </si>
  <si>
    <t>JOURNAL OF ANTIMICROBIAL CHEMOTHERAPY</t>
  </si>
  <si>
    <t>0305-7488</t>
  </si>
  <si>
    <t>JOURNAL OF HISTORICAL GEOGRAPHY</t>
  </si>
  <si>
    <t>0305-7518</t>
  </si>
  <si>
    <t>2162-8807</t>
  </si>
  <si>
    <t>LEPROSY REVIEW</t>
  </si>
  <si>
    <t>0305-764X</t>
  </si>
  <si>
    <t>1469-3577</t>
  </si>
  <si>
    <t>Cambridge Journal of Education</t>
  </si>
  <si>
    <t>0305-7925</t>
  </si>
  <si>
    <t>1469-3623</t>
  </si>
  <si>
    <t>Compare-A Journal of Comparative and International Education</t>
  </si>
  <si>
    <t>0305-8034</t>
  </si>
  <si>
    <t>1749-6322</t>
  </si>
  <si>
    <t>London Journal</t>
  </si>
  <si>
    <t>0305-8298</t>
  </si>
  <si>
    <t>1477-9021</t>
  </si>
  <si>
    <t>MILLENNIUM-JOURNAL OF INTERNATIONAL STUDIES</t>
  </si>
  <si>
    <t>0305-9006</t>
  </si>
  <si>
    <t>PROGRESS IN PLANNING</t>
  </si>
  <si>
    <t>0305-9049</t>
  </si>
  <si>
    <t>1468-0084</t>
  </si>
  <si>
    <t>OXFORD BULLETIN OF ECONOMICS AND STATISTICS</t>
  </si>
  <si>
    <t>1460-4744</t>
  </si>
  <si>
    <t>0306-1078</t>
  </si>
  <si>
    <t>1741-7260</t>
  </si>
  <si>
    <t>EARLY MUSIC</t>
  </si>
  <si>
    <t>0306-1973</t>
  </si>
  <si>
    <t>2050-4594</t>
  </si>
  <si>
    <t>LITERATURE &amp; HISTORY-THIRD SERIES</t>
  </si>
  <si>
    <t>1872-9118</t>
  </si>
  <si>
    <t>1460-3659</t>
  </si>
  <si>
    <t>1473-0480</t>
  </si>
  <si>
    <t>0306-3968</t>
  </si>
  <si>
    <t>1741-3125</t>
  </si>
  <si>
    <t>RACE &amp; CLASS</t>
  </si>
  <si>
    <t>0306-4220</t>
  </si>
  <si>
    <t>1746-6067</t>
  </si>
  <si>
    <t>INDEX ON CENSORSHIP</t>
  </si>
  <si>
    <t>0306-4379</t>
  </si>
  <si>
    <t>1873-6076</t>
  </si>
  <si>
    <t>INFORMATION SYSTEMS</t>
  </si>
  <si>
    <t>0306-4522</t>
  </si>
  <si>
    <t>1873-7544</t>
  </si>
  <si>
    <t>NEUROSCIENCE</t>
  </si>
  <si>
    <t>0306-4530</t>
  </si>
  <si>
    <t>PSYCHONEUROENDOCRINOLOGY</t>
  </si>
  <si>
    <t>0306-4549</t>
  </si>
  <si>
    <t>ANNALS OF NUCLEAR ENERGY</t>
  </si>
  <si>
    <t>0306-4565</t>
  </si>
  <si>
    <t>JOURNAL OF THERMAL BIOLOGY</t>
  </si>
  <si>
    <t>0306-4573</t>
  </si>
  <si>
    <t>1873-5371</t>
  </si>
  <si>
    <t>INFORMATION PROCESSING &amp; MANAGEMENT</t>
  </si>
  <si>
    <t>0306-4603</t>
  </si>
  <si>
    <t>1873-6327</t>
  </si>
  <si>
    <t>ADDICTIVE BEHAVIORS</t>
  </si>
  <si>
    <t>0306-5251</t>
  </si>
  <si>
    <t>1365-2125</t>
  </si>
  <si>
    <t>BRITISH JOURNAL OF CLINICAL PHARMACOLOGY</t>
  </si>
  <si>
    <t>1743-9361</t>
  </si>
  <si>
    <t>0306-624X</t>
  </si>
  <si>
    <t>1552-6933</t>
  </si>
  <si>
    <t>INTERNATIONAL JOURNAL OF OFFENDER THERAPY AND COMPARATIVE CRIMINOLOGY</t>
  </si>
  <si>
    <t>1473-4257</t>
  </si>
  <si>
    <t>0306-686X</t>
  </si>
  <si>
    <t>1468-5957</t>
  </si>
  <si>
    <t>Journal of Business Finance &amp; Accounting</t>
  </si>
  <si>
    <t>0306-7319</t>
  </si>
  <si>
    <t>1029-0397</t>
  </si>
  <si>
    <t>INTERNATIONAL JOURNAL OF ENVIRONMENTAL ANALYTICAL CHEMISTRY</t>
  </si>
  <si>
    <t>0306-7734</t>
  </si>
  <si>
    <t>1751-5823</t>
  </si>
  <si>
    <t>INTERNATIONAL STATISTICAL REVIEW</t>
  </si>
  <si>
    <t>0306-8919</t>
  </si>
  <si>
    <t>1572-817X</t>
  </si>
  <si>
    <t>OPTICAL AND QUANTUM ELECTRONICS</t>
  </si>
  <si>
    <t>1873-5657</t>
  </si>
  <si>
    <t>0306-9877</t>
  </si>
  <si>
    <t>1532-2777</t>
  </si>
  <si>
    <t>MEDICAL HYPOTHESES</t>
  </si>
  <si>
    <t>0306-9885</t>
  </si>
  <si>
    <t>1469-3534</t>
  </si>
  <si>
    <t>BRITISH JOURNAL OF GUIDANCE &amp; COUNSELLING</t>
  </si>
  <si>
    <t>0307-0131</t>
  </si>
  <si>
    <t>1749-625X</t>
  </si>
  <si>
    <t>BYZANTINE AND MODERN GREEK STUDIES</t>
  </si>
  <si>
    <t>1476-5497</t>
  </si>
  <si>
    <t>INTERNATIONAL JOURNAL OF OBESITY</t>
  </si>
  <si>
    <t>0307-1022</t>
  </si>
  <si>
    <t>1470-1200</t>
  </si>
  <si>
    <t>SOCIAL HISTORY</t>
  </si>
  <si>
    <t>0307-3378</t>
  </si>
  <si>
    <t>1467-8586</t>
  </si>
  <si>
    <t>BULLETIN OF ECONOMIC RESEARCH</t>
  </si>
  <si>
    <t>0307-5079</t>
  </si>
  <si>
    <t>1470-174X</t>
  </si>
  <si>
    <t>STUDIES IN HIGHER EDUCATION</t>
  </si>
  <si>
    <t>0307-5133</t>
  </si>
  <si>
    <t>JOURNAL OF EGYPTIAN ARCHAEOLOGY</t>
  </si>
  <si>
    <t>0307-5400</t>
  </si>
  <si>
    <t>European Law Review</t>
  </si>
  <si>
    <t>0307-661X</t>
  </si>
  <si>
    <t>1366-7211</t>
  </si>
  <si>
    <t>TLS-THE TIMES LITERARY SUPPLEMENT</t>
  </si>
  <si>
    <t>0307-6938</t>
  </si>
  <si>
    <t>1365-2230</t>
  </si>
  <si>
    <t>CLINICAL AND EXPERIMENTAL DERMATOLOGY</t>
  </si>
  <si>
    <t>0307-6946</t>
  </si>
  <si>
    <t>1365-2311</t>
  </si>
  <si>
    <t>ECOLOGICAL ENTOMOLOGY</t>
  </si>
  <si>
    <t>0307-6962</t>
  </si>
  <si>
    <t>1365-3032</t>
  </si>
  <si>
    <t>PHYSIOLOGICAL ENTOMOLOGY</t>
  </si>
  <si>
    <t>1365-3113</t>
  </si>
  <si>
    <t>0307-8833</t>
  </si>
  <si>
    <t>1474-0672</t>
  </si>
  <si>
    <t>THEATRE RESEARCH INTERNATIONAL</t>
  </si>
  <si>
    <t>0307-904X</t>
  </si>
  <si>
    <t>1872-8480</t>
  </si>
  <si>
    <t>APPLIED MATHEMATICAL MODELLING</t>
  </si>
  <si>
    <t>0307-9457</t>
  </si>
  <si>
    <t>1465-3338</t>
  </si>
  <si>
    <t>AVIAN PATHOLOGY</t>
  </si>
  <si>
    <t>1365-2923</t>
  </si>
  <si>
    <t>0308-0161</t>
  </si>
  <si>
    <t>1879-3541</t>
  </si>
  <si>
    <t>INTERNATIONAL JOURNAL OF PRESSURE VESSELS AND PIPING</t>
  </si>
  <si>
    <t>0308-0188</t>
  </si>
  <si>
    <t>1743-2790</t>
  </si>
  <si>
    <t>INTERDISCIPLINARY SCIENCE REVIEWS</t>
  </si>
  <si>
    <t>0308-0226</t>
  </si>
  <si>
    <t>1477-6006</t>
  </si>
  <si>
    <t>British Journal of Occupational Therapy</t>
  </si>
  <si>
    <t>0308-0501</t>
  </si>
  <si>
    <t>1099-1018</t>
  </si>
  <si>
    <t>FIRE AND MATERIALS</t>
  </si>
  <si>
    <t>0308-1060</t>
  </si>
  <si>
    <t>1029-0354</t>
  </si>
  <si>
    <t>TRANSPORTATION PLANNING AND TECHNOLOGY</t>
  </si>
  <si>
    <t>0308-1079</t>
  </si>
  <si>
    <t>1563-5104</t>
  </si>
  <si>
    <t>INTERNATIONAL JOURNAL OF GENERAL SYSTEMS</t>
  </si>
  <si>
    <t>0308-1087</t>
  </si>
  <si>
    <t>1563-5139</t>
  </si>
  <si>
    <t>LINEAR &amp; MULTILINEAR ALGEBRA</t>
  </si>
  <si>
    <t>0308-2105</t>
  </si>
  <si>
    <t>1473-7124</t>
  </si>
  <si>
    <t>PROCEEDINGS OF THE ROYAL SOCIETY OF EDINBURGH SECTION A-MATHEMATICS</t>
  </si>
  <si>
    <t>0308-275X</t>
  </si>
  <si>
    <t>1460-3721</t>
  </si>
  <si>
    <t>CRITIQUE OF ANTHROPOLOGY</t>
  </si>
  <si>
    <t>0308-5147</t>
  </si>
  <si>
    <t>1469-5766</t>
  </si>
  <si>
    <t>ECONOMY AND SOCIETY</t>
  </si>
  <si>
    <t>0308-518X</t>
  </si>
  <si>
    <t>1472-3409</t>
  </si>
  <si>
    <t>ENVIRONMENT AND PLANNING A</t>
  </si>
  <si>
    <t>1873-2267</t>
  </si>
  <si>
    <t>0308-5694</t>
  </si>
  <si>
    <t>1479-7801</t>
  </si>
  <si>
    <t>Imago Mundi-The International Journal for the History of Cartography</t>
  </si>
  <si>
    <t>0308-5961</t>
  </si>
  <si>
    <t>1879-3258</t>
  </si>
  <si>
    <t>TELECOMMUNICATIONS POLICY</t>
  </si>
  <si>
    <t>1872-9460</t>
  </si>
  <si>
    <t>0308-6534</t>
  </si>
  <si>
    <t>1743-9329</t>
  </si>
  <si>
    <t>JOURNAL OF IMPERIAL AND COMMONWEALTH HISTORY</t>
  </si>
  <si>
    <t>0308-7298</t>
  </si>
  <si>
    <t>2150-7295</t>
  </si>
  <si>
    <t>HISTORY OF PHOTOGRAPHY</t>
  </si>
  <si>
    <t>1873-7072</t>
  </si>
  <si>
    <t>0308-8839</t>
  </si>
  <si>
    <t>1464-5254</t>
  </si>
  <si>
    <t>Maritime Policy &amp; Management</t>
  </si>
  <si>
    <t>0309-0167</t>
  </si>
  <si>
    <t>1365-2559</t>
  </si>
  <si>
    <t>HISTOPATHOLOGY</t>
  </si>
  <si>
    <t>0309-0566</t>
  </si>
  <si>
    <t>1758-7123</t>
  </si>
  <si>
    <t>EUROPEAN JOURNAL OF MARKETING</t>
  </si>
  <si>
    <t>0309-0728</t>
  </si>
  <si>
    <t>1745-8196</t>
  </si>
  <si>
    <t>Industrial Archaeology Review</t>
  </si>
  <si>
    <t>0309-0892</t>
  </si>
  <si>
    <t>1476-6728</t>
  </si>
  <si>
    <t>Journal for the Study of the Old Testament</t>
  </si>
  <si>
    <t>0309-1317</t>
  </si>
  <si>
    <t>1468-2427</t>
  </si>
  <si>
    <t>INTERNATIONAL JOURNAL OF URBAN AND REGIONAL RESEARCH</t>
  </si>
  <si>
    <t>1477-0288</t>
  </si>
  <si>
    <t>0309-1333</t>
  </si>
  <si>
    <t>1477-0296</t>
  </si>
  <si>
    <t>PROGRESS IN PHYSICAL GEOGRAPHY</t>
  </si>
  <si>
    <t>0309-166X</t>
  </si>
  <si>
    <t>1464-3545</t>
  </si>
  <si>
    <t>CAMBRIDGE JOURNAL OF ECONOMICS</t>
  </si>
  <si>
    <t>1872-9657</t>
  </si>
  <si>
    <t>ADVANCES IN WATER RESOURCES</t>
  </si>
  <si>
    <t>0309-1740</t>
  </si>
  <si>
    <t>1873-4138</t>
  </si>
  <si>
    <t>MEAT SCIENCE</t>
  </si>
  <si>
    <t>0309-1929</t>
  </si>
  <si>
    <t>1029-0419</t>
  </si>
  <si>
    <t>GEOPHYSICAL AND ASTROPHYSICAL FLUID DYNAMICS</t>
  </si>
  <si>
    <t>1365-2648</t>
  </si>
  <si>
    <t>0309-2445</t>
  </si>
  <si>
    <t>PUBLISHING HISTORY</t>
  </si>
  <si>
    <t>0309-3247</t>
  </si>
  <si>
    <t>2041-3130</t>
  </si>
  <si>
    <t>JOURNAL OF STRAIN ANALYSIS FOR ENGINEERING DESIGN</t>
  </si>
  <si>
    <t>0309-3646</t>
  </si>
  <si>
    <t>1746-1553</t>
  </si>
  <si>
    <t>PROSTHETICS AND ORTHOTICS INTERNATIONAL</t>
  </si>
  <si>
    <t>0309-5207</t>
  </si>
  <si>
    <t>1759-7811</t>
  </si>
  <si>
    <t>JOURNAL OF BECKETT STUDIES</t>
  </si>
  <si>
    <t>0309-6564</t>
  </si>
  <si>
    <t>1759-7854</t>
  </si>
  <si>
    <t>Dutch Crossing-Journal of Low Countries Studies</t>
  </si>
  <si>
    <t>0309-8249</t>
  </si>
  <si>
    <t>1467-9752</t>
  </si>
  <si>
    <t>JOURNAL OF PHILOSOPHY OF EDUCATION</t>
  </si>
  <si>
    <t>0309-8265</t>
  </si>
  <si>
    <t>1466-1845</t>
  </si>
  <si>
    <t>JOURNAL OF GEOGRAPHY IN HIGHER EDUCATION</t>
  </si>
  <si>
    <t>0310-0049</t>
  </si>
  <si>
    <t>1836-7402</t>
  </si>
  <si>
    <t>AUSTRALIAN MAMMALOGY</t>
  </si>
  <si>
    <t>0310-057X</t>
  </si>
  <si>
    <t>1448-0271</t>
  </si>
  <si>
    <t>ANAESTHESIA AND INTENSIVE CARE</t>
  </si>
  <si>
    <t>0311-5518</t>
  </si>
  <si>
    <t>1752-0754</t>
  </si>
  <si>
    <t>ALCHERINGA</t>
  </si>
  <si>
    <t>0311-6999</t>
  </si>
  <si>
    <t>2210-5328</t>
  </si>
  <si>
    <t>AUSTRALIAN EDUCATIONAL RESEARCHER</t>
  </si>
  <si>
    <t>0312-2417</t>
  </si>
  <si>
    <t>AUSTRALIAN ARCHAEOLOGY</t>
  </si>
  <si>
    <t>0312-407X</t>
  </si>
  <si>
    <t>1447-0748</t>
  </si>
  <si>
    <t>Australian Social Work</t>
  </si>
  <si>
    <t>0312-5033</t>
  </si>
  <si>
    <t>Australasian Journal of Early Childhood</t>
  </si>
  <si>
    <t>0312-5963</t>
  </si>
  <si>
    <t>1179-1926</t>
  </si>
  <si>
    <t>CLINICAL PHARMACOKINETICS</t>
  </si>
  <si>
    <t>0312-8962</t>
  </si>
  <si>
    <t>1327-2020</t>
  </si>
  <si>
    <t>AUSTRALIAN JOURNAL OF MANAGEMENT</t>
  </si>
  <si>
    <t>0312-9764</t>
  </si>
  <si>
    <t>2200-4025</t>
  </si>
  <si>
    <t>TELOPEA</t>
  </si>
  <si>
    <t>0313-6221</t>
  </si>
  <si>
    <t>1832-8334</t>
  </si>
  <si>
    <t>PARERGON</t>
  </si>
  <si>
    <t>0313-6647</t>
  </si>
  <si>
    <t>1467-8500</t>
  </si>
  <si>
    <t>AUSTRALIAN JOURNAL OF PUBLIC ADMINISTRATION</t>
  </si>
  <si>
    <t>0315-0836</t>
  </si>
  <si>
    <t>1920-941X</t>
  </si>
  <si>
    <t>CANADIAN THEATRE REVIEW</t>
  </si>
  <si>
    <t>0315-0860</t>
  </si>
  <si>
    <t>1090-249X</t>
  </si>
  <si>
    <t>HISTORIA MATHEMATICA</t>
  </si>
  <si>
    <t>0315-0941</t>
  </si>
  <si>
    <t>GEOSCIENCE CANADA</t>
  </si>
  <si>
    <t>0315-1468</t>
  </si>
  <si>
    <t>1208-6029</t>
  </si>
  <si>
    <t>CANADIAN JOURNAL OF CIVIL ENGINEERING</t>
  </si>
  <si>
    <t>0315-162X</t>
  </si>
  <si>
    <t>1499-2752</t>
  </si>
  <si>
    <t>JOURNAL OF RHEUMATOLOGY</t>
  </si>
  <si>
    <t>0315-3681</t>
  </si>
  <si>
    <t>UTILITAS MATHEMATICA</t>
  </si>
  <si>
    <t>0315-5986</t>
  </si>
  <si>
    <t>1916-0615</t>
  </si>
  <si>
    <t>INFOR</t>
  </si>
  <si>
    <t>0315-7997</t>
  </si>
  <si>
    <t>1939-2419</t>
  </si>
  <si>
    <t>HISTORICAL REFLECTIONS-REFLEXIONS HISTORIQUES</t>
  </si>
  <si>
    <t>0315-8977</t>
  </si>
  <si>
    <t>TRANSACTIONS OF THE CANADIAN SOCIETY FOR MECHANICAL ENGINEERING</t>
  </si>
  <si>
    <t>0316-4004</t>
  </si>
  <si>
    <t>1923-3515</t>
  </si>
  <si>
    <t>PULP &amp; PAPER-CANADA</t>
  </si>
  <si>
    <t>0317-0802</t>
  </si>
  <si>
    <t>1913-4835</t>
  </si>
  <si>
    <t>ENGLISH STUDIES IN CANADA</t>
  </si>
  <si>
    <t>0317-0861</t>
  </si>
  <si>
    <t>CANADIAN PUBLIC POLICY-ANALYSE DE POLITIQUES</t>
  </si>
  <si>
    <t>0317-1671</t>
  </si>
  <si>
    <t>2057-0155</t>
  </si>
  <si>
    <t>CANADIAN JOURNAL OF NEUROLOGICAL SCIENCES</t>
  </si>
  <si>
    <t>0318-6431</t>
  </si>
  <si>
    <t>CANADIAN JOURNAL OF SOCIOLOGY-CAHIERS CANADIENS DE SOCIOLOGIE</t>
  </si>
  <si>
    <t>0318-9201</t>
  </si>
  <si>
    <t>VOIX &amp; IMAGES</t>
  </si>
  <si>
    <t>0319-485X</t>
  </si>
  <si>
    <t>1748-0922</t>
  </si>
  <si>
    <t>Religious Studies Review</t>
  </si>
  <si>
    <t>0319-5724</t>
  </si>
  <si>
    <t>1708-945X</t>
  </si>
  <si>
    <t>CANADIAN JOURNAL OF STATISTICS-REVUE CANADIENNE DE STATISTIQUE</t>
  </si>
  <si>
    <t>0319-7336</t>
  </si>
  <si>
    <t>1947-9921</t>
  </si>
  <si>
    <t>Hume Studies</t>
  </si>
  <si>
    <t>0323-0465</t>
  </si>
  <si>
    <t>1336-040X</t>
  </si>
  <si>
    <t>ACTA PHYSICA SLOVACA</t>
  </si>
  <si>
    <t>0323-1267</t>
  </si>
  <si>
    <t>Archeologicke Rozhledy</t>
  </si>
  <si>
    <t>0323-3847</t>
  </si>
  <si>
    <t>1521-4036</t>
  </si>
  <si>
    <t>BIOMETRICAL JOURNAL</t>
  </si>
  <si>
    <t>0323-4207</t>
  </si>
  <si>
    <t>GOETHE JAHRBUCH</t>
  </si>
  <si>
    <t>0323-7982</t>
  </si>
  <si>
    <t>ZEITSCHRIFT FUR GERMANISTIK</t>
  </si>
  <si>
    <t>0324-0770</t>
  </si>
  <si>
    <t>ACTA ZOOLOGICA BULGARICA</t>
  </si>
  <si>
    <t>0324-1130</t>
  </si>
  <si>
    <t>Bulgarian Chemical Communications</t>
  </si>
  <si>
    <t>0324-4652</t>
  </si>
  <si>
    <t>1588-2810</t>
  </si>
  <si>
    <t>NEOHELICON</t>
  </si>
  <si>
    <t>0324-5853</t>
  </si>
  <si>
    <t>1587-3765</t>
  </si>
  <si>
    <t>PERIODICA POLYTECHNICA-CHEMICAL ENGINEERING</t>
  </si>
  <si>
    <t>0324-6329</t>
  </si>
  <si>
    <t>Idojaras</t>
  </si>
  <si>
    <t>0324-833X</t>
  </si>
  <si>
    <t>2080-2218</t>
  </si>
  <si>
    <t>POSTEPY BIOLOGII KOMORKI</t>
  </si>
  <si>
    <t>0324-8828</t>
  </si>
  <si>
    <t>Environment Protection Engineering</t>
  </si>
  <si>
    <t>0325-0075</t>
  </si>
  <si>
    <t>1668-3501</t>
  </si>
  <si>
    <t>Archivos Argentinos de Pediatria</t>
  </si>
  <si>
    <t>0325-2957</t>
  </si>
  <si>
    <t>1851-6114</t>
  </si>
  <si>
    <t>ACTA BIOQUIMICA CLINICA LATINOAMERICANA</t>
  </si>
  <si>
    <t>0325-7541</t>
  </si>
  <si>
    <t>1851-7617</t>
  </si>
  <si>
    <t>REVISTA ARGENTINA DE MICROBIOLOGIA</t>
  </si>
  <si>
    <t>0326-2383</t>
  </si>
  <si>
    <t>Latin American Journal of Pharmacy</t>
  </si>
  <si>
    <t>0326-3428</t>
  </si>
  <si>
    <t>Revista de Nefrologia Dialisis y Trasplante</t>
  </si>
  <si>
    <t>0327-0793</t>
  </si>
  <si>
    <t>1851-8796</t>
  </si>
  <si>
    <t>LATIN AMERICAN APPLIED RESEARCH</t>
  </si>
  <si>
    <t>0327-6716</t>
  </si>
  <si>
    <t>Revista Argentina de Clinica Psicologica</t>
  </si>
  <si>
    <t>0327-9545</t>
  </si>
  <si>
    <t>1667-5746</t>
  </si>
  <si>
    <t>BIOCELL</t>
  </si>
  <si>
    <t>0328-1205</t>
  </si>
  <si>
    <t>Synthesis-La Plata</t>
  </si>
  <si>
    <t>0332-1649</t>
  </si>
  <si>
    <t>COMPEL-THE INTERNATIONAL JOURNAL FOR COMPUTATION AND MATHEMATICS IN ELECTRICAL AND ELECTRONIC ENGINEERING</t>
  </si>
  <si>
    <t>0332-3315</t>
  </si>
  <si>
    <t>1747-4965</t>
  </si>
  <si>
    <t>Irish Educational Studies</t>
  </si>
  <si>
    <t>0332-5865</t>
  </si>
  <si>
    <t>1502-4717</t>
  </si>
  <si>
    <t>Nordic Journal of Linguistics</t>
  </si>
  <si>
    <t>0332-7353</t>
  </si>
  <si>
    <t>1890-1328</t>
  </si>
  <si>
    <t>MODELING IDENTIFICATION AND CONTROL</t>
  </si>
  <si>
    <t>1468-2982</t>
  </si>
  <si>
    <t>0333-5372</t>
  </si>
  <si>
    <t>POETICS TODAY</t>
  </si>
  <si>
    <t>0333-7308</t>
  </si>
  <si>
    <t>ISRAEL JOURNAL OF PSYCHIATRY AND RELATED SCIENCES</t>
  </si>
  <si>
    <t>0334-0082</t>
  </si>
  <si>
    <t>2191-0332</t>
  </si>
  <si>
    <t>INTERNATIONAL JOURNAL OF TURBO &amp; JET-ENGINES</t>
  </si>
  <si>
    <t>0334-018X</t>
  </si>
  <si>
    <t>2191-0251</t>
  </si>
  <si>
    <t>JOURNAL OF PEDIATRIC ENDOCRINOLOGY &amp; METABOLISM</t>
  </si>
  <si>
    <t>0334-1763</t>
  </si>
  <si>
    <t>1607-8470</t>
  </si>
  <si>
    <t>REVIEWS IN THE NEUROSCIENCES</t>
  </si>
  <si>
    <t>0334-2123</t>
  </si>
  <si>
    <t>1876-7184</t>
  </si>
  <si>
    <t>PHYTOPARASITICA</t>
  </si>
  <si>
    <t>0334-4355</t>
  </si>
  <si>
    <t>2040-4786</t>
  </si>
  <si>
    <t>Tel Aviv-Journal of the Institute of Archaeology of Tel Aviv University</t>
  </si>
  <si>
    <t>0334-5114</t>
  </si>
  <si>
    <t>1878-7665</t>
  </si>
  <si>
    <t>SYMBIOSIS</t>
  </si>
  <si>
    <t>0334-6005</t>
  </si>
  <si>
    <t>2191-0316</t>
  </si>
  <si>
    <t>CORROSION REVIEWS</t>
  </si>
  <si>
    <t>0334-6447</t>
  </si>
  <si>
    <t>2191-0340</t>
  </si>
  <si>
    <t>JOURNAL OF POLYMER ENGINEERING</t>
  </si>
  <si>
    <t>0334-6455</t>
  </si>
  <si>
    <t>2191-0324</t>
  </si>
  <si>
    <t>HIGH TEMPERATURE MATERIALS AND PROCESSES</t>
  </si>
  <si>
    <t>0334-701X</t>
  </si>
  <si>
    <t>1572-8579</t>
  </si>
  <si>
    <t>Jewish History</t>
  </si>
  <si>
    <t>0334-9152</t>
  </si>
  <si>
    <t>2304-8859</t>
  </si>
  <si>
    <t>ISRAEL JOURNAL OF VETERINARY MEDICINE</t>
  </si>
  <si>
    <t>0335-5322</t>
  </si>
  <si>
    <t>1955-2564</t>
  </si>
  <si>
    <t>ACTES DE LA RECHERCHE EN SCIENCES SOCIALES</t>
  </si>
  <si>
    <t>0338-0599</t>
  </si>
  <si>
    <t>REVUE D ETUDES COMPARATIVES EST-OUEST</t>
  </si>
  <si>
    <t>0340-0131</t>
  </si>
  <si>
    <t>1432-1246</t>
  </si>
  <si>
    <t>INTERNATIONAL ARCHIVES OF OCCUPATIONAL AND ENVIRONMENTAL HEALTH</t>
  </si>
  <si>
    <t>0340-0174</t>
  </si>
  <si>
    <t>1865-5599</t>
  </si>
  <si>
    <t>ZEITSCHRIFT FUR HISTORISCHE FORSCHUNG</t>
  </si>
  <si>
    <t>0340-0204</t>
  </si>
  <si>
    <t>1437-4358</t>
  </si>
  <si>
    <t>JOURNAL OF NON-EQUILIBRIUM THERMODYNAMICS</t>
  </si>
  <si>
    <t>0340-0727</t>
  </si>
  <si>
    <t>1430-2772</t>
  </si>
  <si>
    <t>PSYCHOLOGICAL RESEARCH-PSYCHOLOGISCHE FORSCHUNG</t>
  </si>
  <si>
    <t>0340-1022</t>
  </si>
  <si>
    <t>Topics in Current Chemistry</t>
  </si>
  <si>
    <t>0340-1200</t>
  </si>
  <si>
    <t>1432-0770</t>
  </si>
  <si>
    <t>BIOLOGICAL CYBERNETICS</t>
  </si>
  <si>
    <t>0340-1804</t>
  </si>
  <si>
    <t>ZEITSCHRIFT FUR SOZIOLOGIE</t>
  </si>
  <si>
    <t>0340-1855</t>
  </si>
  <si>
    <t>1435-1250</t>
  </si>
  <si>
    <t>ZEITSCHRIFT FUR RHEUMATOLOGIE</t>
  </si>
  <si>
    <t>0340-2096</t>
  </si>
  <si>
    <t>1439-0264</t>
  </si>
  <si>
    <t>ANATOMIA HISTOLOGIA EMBRYOLOGIA</t>
  </si>
  <si>
    <t>0340-2592</t>
  </si>
  <si>
    <t>1433-0563</t>
  </si>
  <si>
    <t>UROLOGE</t>
  </si>
  <si>
    <t>0340-269X</t>
  </si>
  <si>
    <t>PHYTOCOENOLOGIA</t>
  </si>
  <si>
    <t>0340-3696</t>
  </si>
  <si>
    <t>1432-069X</t>
  </si>
  <si>
    <t>ARCHIVES OF DERMATOLOGICAL RESEARCH</t>
  </si>
  <si>
    <t>0340-4285</t>
  </si>
  <si>
    <t>1572-901X</t>
  </si>
  <si>
    <t>TRANSITION METAL CHEMISTRY</t>
  </si>
  <si>
    <t>0340-4528</t>
  </si>
  <si>
    <t>1612-0442</t>
  </si>
  <si>
    <t>INTERNATIONALES ARCHIV FUR SOZIALGESCHICHTE DER DEUTSCHEN LITERATUR</t>
  </si>
  <si>
    <t>0340-5222</t>
  </si>
  <si>
    <t>1865-8938</t>
  </si>
  <si>
    <t>ANGLIA-ZEITSCHRIFT FUR ENGLISCHE PHILOLOGIE</t>
  </si>
  <si>
    <t>0340-5354</t>
  </si>
  <si>
    <t>1432-1459</t>
  </si>
  <si>
    <t>JOURNAL OF NEUROLOGY</t>
  </si>
  <si>
    <t>0340-5370</t>
  </si>
  <si>
    <t>BETRIEBSWIRTSCHAFTLICHE FORSCHUNG UND PRAXIS</t>
  </si>
  <si>
    <t>1432-0762</t>
  </si>
  <si>
    <t>BEHAVIORAL ECOLOGY AND SOCIOBIOLOGY</t>
  </si>
  <si>
    <t>1432-0738</t>
  </si>
  <si>
    <t>ARCHIVES OF TOXICOLOGY</t>
  </si>
  <si>
    <t>0340-613X</t>
  </si>
  <si>
    <t>2196-9000</t>
  </si>
  <si>
    <t>GESCHICHTE UND GESELLSCHAFT</t>
  </si>
  <si>
    <t>0340-6199</t>
  </si>
  <si>
    <t>1432-1076</t>
  </si>
  <si>
    <t>EUROPEAN JOURNAL OF PEDIATRICS</t>
  </si>
  <si>
    <t>0340-6245</t>
  </si>
  <si>
    <t>THROMBOSIS AND HAEMOSTASIS</t>
  </si>
  <si>
    <t>0340-6717</t>
  </si>
  <si>
    <t>1432-1203</t>
  </si>
  <si>
    <t>HUMAN GENETICS</t>
  </si>
  <si>
    <t>0340-7004</t>
  </si>
  <si>
    <t>1432-0851</t>
  </si>
  <si>
    <t>CANCER IMMUNOLOGY IMMUNOTHERAPY</t>
  </si>
  <si>
    <t>0340-7594</t>
  </si>
  <si>
    <t>1432-1351</t>
  </si>
  <si>
    <t>JOURNAL OF COMPARATIVE PHYSIOLOGY A-NEUROETHOLOGY SENSORY NEURAL AND BEHAVIORAL PHYSIOLOGY</t>
  </si>
  <si>
    <t>0340-7969</t>
  </si>
  <si>
    <t>Allgemeine Zeitschrift fur Philosophie</t>
  </si>
  <si>
    <t>0340-8744</t>
  </si>
  <si>
    <t>1573-6911</t>
  </si>
  <si>
    <t>Empirica</t>
  </si>
  <si>
    <t>0340-9341</t>
  </si>
  <si>
    <t>DEUTSCHE SPRACHE</t>
  </si>
  <si>
    <t>0340-9937</t>
  </si>
  <si>
    <t>1615-6692</t>
  </si>
  <si>
    <t>HERZ</t>
  </si>
  <si>
    <t>0341-0137</t>
  </si>
  <si>
    <t>ZEITSCHRIFT DER DEUTSCHEN MORGENLANDISCHEN GESELLSCHAFT</t>
  </si>
  <si>
    <t>0341-051X</t>
  </si>
  <si>
    <t>1438-9940</t>
  </si>
  <si>
    <t>AKTUELLE RHEUMATOLOGIE</t>
  </si>
  <si>
    <t>0341-2040</t>
  </si>
  <si>
    <t>1432-1750</t>
  </si>
  <si>
    <t>LUNG</t>
  </si>
  <si>
    <t>0341-2059</t>
  </si>
  <si>
    <t>1613-4087</t>
  </si>
  <si>
    <t>Communications-European Journal of Communication Research</t>
  </si>
  <si>
    <t>0341-2695</t>
  </si>
  <si>
    <t>1432-5195</t>
  </si>
  <si>
    <t>INTERNATIONAL ORTHOPAEDICS</t>
  </si>
  <si>
    <t>0341-7638</t>
  </si>
  <si>
    <t>1613-3838</t>
  </si>
  <si>
    <t>JOURNAL OF LITERARY SEMANTICS</t>
  </si>
  <si>
    <t>0341-8391</t>
  </si>
  <si>
    <t>SPIXIANA</t>
  </si>
  <si>
    <t>0342-1201</t>
  </si>
  <si>
    <t>MITTEILUNGEN DES KUNSTHISTORISCHEN INSTITUTES IN FLORENZ</t>
  </si>
  <si>
    <t>0342-1791</t>
  </si>
  <si>
    <t>1432-2021</t>
  </si>
  <si>
    <t>PHYSICS AND CHEMISTRY OF MINERALS</t>
  </si>
  <si>
    <t>0342-183X</t>
  </si>
  <si>
    <t>PSYCHOLOGIE IN ERZIEHUNG UND UNTERRICHT</t>
  </si>
  <si>
    <t>0342-3026</t>
  </si>
  <si>
    <t>1439-0477</t>
  </si>
  <si>
    <t>LaboratoriumsMedizin-Journal of Laboratory Medicine</t>
  </si>
  <si>
    <t>1432-1238</t>
  </si>
  <si>
    <t>0342-5231</t>
  </si>
  <si>
    <t>GYMNASIUM</t>
  </si>
  <si>
    <t>0342-5282</t>
  </si>
  <si>
    <t>1473-5660</t>
  </si>
  <si>
    <t>INTERNATIONAL JOURNAL OF REHABILITATION RESEARCH</t>
  </si>
  <si>
    <t>0342-5622</t>
  </si>
  <si>
    <t>OIL GAS-EUROPEAN MAGAZINE</t>
  </si>
  <si>
    <t>0342-7188</t>
  </si>
  <si>
    <t>1432-1319</t>
  </si>
  <si>
    <t>IRRIGATION SCIENCE</t>
  </si>
  <si>
    <t>0342-734X</t>
  </si>
  <si>
    <t>Archaologisches Korrespondenzblatt</t>
  </si>
  <si>
    <t>0343-379X</t>
  </si>
  <si>
    <t>ROMANISTISCHE ZEITSCHRIFT FUR LITERATURGESCHICHTE-CAHIERS D HISTOIRE DES LITTERATURES ROMANES</t>
  </si>
  <si>
    <t>0343-6993</t>
  </si>
  <si>
    <t>1866-7414</t>
  </si>
  <si>
    <t>MATHEMATICAL INTELLIGENCER</t>
  </si>
  <si>
    <t>0343-8651</t>
  </si>
  <si>
    <t>1432-0991</t>
  </si>
  <si>
    <t>CURRENT MICROBIOLOGY</t>
  </si>
  <si>
    <t>0344-0338</t>
  </si>
  <si>
    <t>PATHOLOGY RESEARCH AND PRACTICE</t>
  </si>
  <si>
    <t>0344-5062</t>
  </si>
  <si>
    <t>ALLERGOLOGIE</t>
  </si>
  <si>
    <t>0344-5607</t>
  </si>
  <si>
    <t>1437-2320</t>
  </si>
  <si>
    <t>NEUROSURGICAL REVIEW</t>
  </si>
  <si>
    <t>0344-5704</t>
  </si>
  <si>
    <t>1432-0843</t>
  </si>
  <si>
    <t>CANCER CHEMOTHERAPY AND PHARMACOLOGY</t>
  </si>
  <si>
    <t>0344-8169</t>
  </si>
  <si>
    <t>SPRACHWISSENSCHAFT</t>
  </si>
  <si>
    <t>0344-8657</t>
  </si>
  <si>
    <t>Sugar Industry-Zuckerindustrie</t>
  </si>
  <si>
    <t>0345-469X</t>
  </si>
  <si>
    <t>Historisk Tidskrift</t>
  </si>
  <si>
    <t>0346-1238</t>
  </si>
  <si>
    <t>1651-2030</t>
  </si>
  <si>
    <t>Scandinavian Actuarial Journal</t>
  </si>
  <si>
    <t>0346-251X</t>
  </si>
  <si>
    <t>1879-3282</t>
  </si>
  <si>
    <t>SYSTEM</t>
  </si>
  <si>
    <t>0346-8755</t>
  </si>
  <si>
    <t>1502-7716</t>
  </si>
  <si>
    <t>SCANDINAVIAN JOURNAL OF HISTORY</t>
  </si>
  <si>
    <t>0347-0520</t>
  </si>
  <si>
    <t>1467-9442</t>
  </si>
  <si>
    <t>SCANDINAVIAN JOURNAL OF ECONOMICS</t>
  </si>
  <si>
    <t>0347-9994</t>
  </si>
  <si>
    <t>SWEDISH DENTAL JOURNAL</t>
  </si>
  <si>
    <t>0348-9698</t>
  </si>
  <si>
    <t>Ethnologia Scandinavica</t>
  </si>
  <si>
    <t>0350-1361</t>
  </si>
  <si>
    <t>Zograf</t>
  </si>
  <si>
    <t>0350-2465</t>
  </si>
  <si>
    <t>1333-9095</t>
  </si>
  <si>
    <t>Gradevinar</t>
  </si>
  <si>
    <t>0350-820X</t>
  </si>
  <si>
    <t>SCIENCE OF SINTERING</t>
  </si>
  <si>
    <t>0351-0026</t>
  </si>
  <si>
    <t>1854-2476</t>
  </si>
  <si>
    <t>Zdravstveno Varstvo</t>
  </si>
  <si>
    <t>0351-0271</t>
  </si>
  <si>
    <t>1581-1328</t>
  </si>
  <si>
    <t>Geodetski Vestnik</t>
  </si>
  <si>
    <t>0351-1189</t>
  </si>
  <si>
    <t>Primerjalna Knjizevnost</t>
  </si>
  <si>
    <t>0351-4706</t>
  </si>
  <si>
    <t>Filozofska Istrazivanja</t>
  </si>
  <si>
    <t>0351-5796</t>
  </si>
  <si>
    <t>INTERNATIONAL REVIEW OF THE AESTHETICS AND SOCIOLOGY OF MUSIC</t>
  </si>
  <si>
    <t>0352-3659</t>
  </si>
  <si>
    <t>1846-6346</t>
  </si>
  <si>
    <t>Geofizika</t>
  </si>
  <si>
    <t>0352-5139</t>
  </si>
  <si>
    <t>JOURNAL OF THE SERBIAN CHEMICAL SOCIETY</t>
  </si>
  <si>
    <t>0352-7875</t>
  </si>
  <si>
    <t>Synthesis Philosophica</t>
  </si>
  <si>
    <t>0352-9045</t>
  </si>
  <si>
    <t>INFORMACIJE MIDEM-JOURNAL OF MICROELECTRONICS ELECTRONIC COMPONENTS AND MATERIALS</t>
  </si>
  <si>
    <t>0352-9568</t>
  </si>
  <si>
    <t>1846-5153</t>
  </si>
  <si>
    <t>CHEMICAL AND BIOCHEMICAL ENGINEERING QUARTERLY</t>
  </si>
  <si>
    <t>0353-4510</t>
  </si>
  <si>
    <t>1581-1239</t>
  </si>
  <si>
    <t>FILOZOFSKI VESTNIK</t>
  </si>
  <si>
    <t>0353-5053</t>
  </si>
  <si>
    <t>Psychiatria Danubina</t>
  </si>
  <si>
    <t>0353-5150</t>
  </si>
  <si>
    <t>1874-6349</t>
  </si>
  <si>
    <t>Acta Analytica-International Periodical for Philosophy in the Analytical Tradition</t>
  </si>
  <si>
    <t>0353-5320</t>
  </si>
  <si>
    <t>1848-4069</t>
  </si>
  <si>
    <t>Promet-Traffic &amp; Transportation</t>
  </si>
  <si>
    <t>0353-9466</t>
  </si>
  <si>
    <t>1333-9451</t>
  </si>
  <si>
    <t>Acta Clinica Croatica</t>
  </si>
  <si>
    <t>0353-9504</t>
  </si>
  <si>
    <t>1332-8166</t>
  </si>
  <si>
    <t>CROATIAN MEDICAL JOURNAL</t>
  </si>
  <si>
    <t>0354-4664</t>
  </si>
  <si>
    <t>1821-4339</t>
  </si>
  <si>
    <t>Archives of Biological Sciences</t>
  </si>
  <si>
    <t>0354-5180</t>
  </si>
  <si>
    <t>Filomat</t>
  </si>
  <si>
    <t>0354-9836</t>
  </si>
  <si>
    <t>2334-7163</t>
  </si>
  <si>
    <t>Thermal Science</t>
  </si>
  <si>
    <t>1795-990X</t>
  </si>
  <si>
    <t>SCANDINAVIAN JOURNAL OF WORK ENVIRONMENT &amp; HEALTH</t>
  </si>
  <si>
    <t>0360-0025</t>
  </si>
  <si>
    <t>1573-2762</t>
  </si>
  <si>
    <t>SEX ROLES</t>
  </si>
  <si>
    <t>1557-7341</t>
  </si>
  <si>
    <t>0360-0564</t>
  </si>
  <si>
    <t>Advances in Catalysis</t>
  </si>
  <si>
    <t>Annual Review of Sociology</t>
  </si>
  <si>
    <t>0360-1234</t>
  </si>
  <si>
    <t>1532-4109</t>
  </si>
  <si>
    <t>JOURNAL OF ENVIRONMENTAL SCIENCE AND HEALTH PART B-PESTICIDES FOOD CONTAMINANTS AND AGRICULTURAL WASTES</t>
  </si>
  <si>
    <t>0360-1277</t>
  </si>
  <si>
    <t>1521-0472</t>
  </si>
  <si>
    <t>EDUCATIONAL GERONTOLOGY</t>
  </si>
  <si>
    <t>0360-1293</t>
  </si>
  <si>
    <t>2167-9010</t>
  </si>
  <si>
    <t>ACUPUNCTURE &amp; ELECTRO-THERAPEUTICS RESEARCH</t>
  </si>
  <si>
    <t>1873-782X</t>
  </si>
  <si>
    <t>1873-684X</t>
  </si>
  <si>
    <t>0360-1846</t>
  </si>
  <si>
    <t>MICHIGAN HISTORICAL REVIEW</t>
  </si>
  <si>
    <t>0360-2532</t>
  </si>
  <si>
    <t>1097-9883</t>
  </si>
  <si>
    <t>DRUG METABOLISM REVIEWS</t>
  </si>
  <si>
    <t>0360-2559</t>
  </si>
  <si>
    <t>1525-6111</t>
  </si>
  <si>
    <t>POLYMER-PLASTICS TECHNOLOGY AND ENGINEERING</t>
  </si>
  <si>
    <t>1879-355X</t>
  </si>
  <si>
    <t>INTERNATIONAL JOURNAL OF RADIATION ONCOLOGY BIOLOGY PHYSICS</t>
  </si>
  <si>
    <t>0360-3199</t>
  </si>
  <si>
    <t>1879-3487</t>
  </si>
  <si>
    <t>INTERNATIONAL JOURNAL OF HYDROGEN ENERGY</t>
  </si>
  <si>
    <t>0360-3709</t>
  </si>
  <si>
    <t>AMERICAN POETRY REVIEW</t>
  </si>
  <si>
    <t>1468-2958</t>
  </si>
  <si>
    <t>0360-3997</t>
  </si>
  <si>
    <t>1573-2576</t>
  </si>
  <si>
    <t>INFLAMMATION</t>
  </si>
  <si>
    <t>0360-4012</t>
  </si>
  <si>
    <t>1097-4547</t>
  </si>
  <si>
    <t>JOURNAL OF NEUROSCIENCE RESEARCH</t>
  </si>
  <si>
    <t>1532-4133</t>
  </si>
  <si>
    <t>0360-5310</t>
  </si>
  <si>
    <t>1744-5019</t>
  </si>
  <si>
    <t>JOURNAL OF MEDICINE AND PHILOSOPHY</t>
  </si>
  <si>
    <t>1873-6785</t>
  </si>
  <si>
    <t>0360-5949</t>
  </si>
  <si>
    <t>1533-0699</t>
  </si>
  <si>
    <t>Transactions of the American Philological Association</t>
  </si>
  <si>
    <t>0360-7275</t>
  </si>
  <si>
    <t>1945-0710</t>
  </si>
  <si>
    <t>CHEMICAL ENGINEERING PROGRESS</t>
  </si>
  <si>
    <t>0360-7283</t>
  </si>
  <si>
    <t>1545-6854</t>
  </si>
  <si>
    <t>HEALTH &amp; SOCIAL WORK</t>
  </si>
  <si>
    <t>0360-8352</t>
  </si>
  <si>
    <t>1879-0550</t>
  </si>
  <si>
    <t>COMPUTERS &amp; INDUSTRIAL ENGINEERING</t>
  </si>
  <si>
    <t>0360-9669</t>
  </si>
  <si>
    <t>2050-8557</t>
  </si>
  <si>
    <t>HORIZONS</t>
  </si>
  <si>
    <t>0361-0128</t>
  </si>
  <si>
    <t>1554-0774</t>
  </si>
  <si>
    <t>ECONOMIC GEOLOGY</t>
  </si>
  <si>
    <t>0361-0160</t>
  </si>
  <si>
    <t>2326-0726</t>
  </si>
  <si>
    <t>SIXTEENTH CENTURY JOURNAL</t>
  </si>
  <si>
    <t>0361-0365</t>
  </si>
  <si>
    <t>1573-188X</t>
  </si>
  <si>
    <t>RESEARCH IN HIGHER EDUCATION</t>
  </si>
  <si>
    <t>0361-0470</t>
  </si>
  <si>
    <t>1943-7854</t>
  </si>
  <si>
    <t>JOURNAL OF THE AMERICAN SOCIETY OF BREWING CHEMISTS</t>
  </si>
  <si>
    <t>0361-073X</t>
  </si>
  <si>
    <t>1096-4657</t>
  </si>
  <si>
    <t>EXPERIMENTAL AGING RESEARCH</t>
  </si>
  <si>
    <t>0361-0853</t>
  </si>
  <si>
    <t>MANUFACTURING ENGINEERING</t>
  </si>
  <si>
    <t>0361-0918</t>
  </si>
  <si>
    <t>1532-4141</t>
  </si>
  <si>
    <t>COMMUNICATIONS IN STATISTICS-SIMULATION AND COMPUTATION</t>
  </si>
  <si>
    <t>0361-0926</t>
  </si>
  <si>
    <t>1532-415X</t>
  </si>
  <si>
    <t>COMMUNICATIONS IN STATISTICS-THEORY AND METHODS</t>
  </si>
  <si>
    <t>0361-1434</t>
  </si>
  <si>
    <t>1558-1500</t>
  </si>
  <si>
    <t>IEEE TRANSACTIONS ON PROFESSIONAL COMMUNICATION</t>
  </si>
  <si>
    <t>0361-1981</t>
  </si>
  <si>
    <t>2169-4052</t>
  </si>
  <si>
    <t>TRANSPORTATION RESEARCH RECORD</t>
  </si>
  <si>
    <t>0361-204X</t>
  </si>
  <si>
    <t>VOICES-THE JOURNAL OF NEW YORK FOLKLORE</t>
  </si>
  <si>
    <t>0361-2112</t>
  </si>
  <si>
    <t>2042-1729</t>
  </si>
  <si>
    <t>Dress-The Journal of the Costume Society of America</t>
  </si>
  <si>
    <t>0361-2317</t>
  </si>
  <si>
    <t>1520-6378</t>
  </si>
  <si>
    <t>COLOR RESEARCH AND APPLICATION</t>
  </si>
  <si>
    <t>0361-3666</t>
  </si>
  <si>
    <t>1467-7717</t>
  </si>
  <si>
    <t>DISASTERS</t>
  </si>
  <si>
    <t>1873-6289</t>
  </si>
  <si>
    <t>0361-476X</t>
  </si>
  <si>
    <t>1090-2384</t>
  </si>
  <si>
    <t>CONTEMPORARY EDUCATIONAL PSYCHOLOGY</t>
  </si>
  <si>
    <t>0361-5219</t>
  </si>
  <si>
    <t>1934-8029</t>
  </si>
  <si>
    <t>Solid Fuel Chemistry</t>
  </si>
  <si>
    <t>0361-5235</t>
  </si>
  <si>
    <t>1543-186X</t>
  </si>
  <si>
    <t>JOURNAL OF ELECTRONIC MATERIALS</t>
  </si>
  <si>
    <t>0361-5995</t>
  </si>
  <si>
    <t>1435-0661</t>
  </si>
  <si>
    <t>SOIL SCIENCE SOCIETY OF AMERICA JOURNAL</t>
  </si>
  <si>
    <t>0361-6274</t>
  </si>
  <si>
    <t>1550-5030</t>
  </si>
  <si>
    <t>HEALTH CARE MANAGEMENT REVIEW</t>
  </si>
  <si>
    <t>0361-6525</t>
  </si>
  <si>
    <t>SOCIOBIOLOGY</t>
  </si>
  <si>
    <t>1471-6402</t>
  </si>
  <si>
    <t>PSYCHOLOGY OF WOMEN QUARTERLY</t>
  </si>
  <si>
    <t>0361-6878</t>
  </si>
  <si>
    <t>JOURNAL OF HEALTH POLITICS POLICY AND LAW</t>
  </si>
  <si>
    <t>0361-7610</t>
  </si>
  <si>
    <t>1573-8515</t>
  </si>
  <si>
    <t>GLASS AND CERAMICS</t>
  </si>
  <si>
    <t>0361-7688</t>
  </si>
  <si>
    <t>1608-3261</t>
  </si>
  <si>
    <t>PROGRAMMING AND COMPUTER SOFTWARE</t>
  </si>
  <si>
    <t>0361-7734</t>
  </si>
  <si>
    <t>1559-2863</t>
  </si>
  <si>
    <t>OPERATIVE DENTISTRY</t>
  </si>
  <si>
    <t>0361-7882</t>
  </si>
  <si>
    <t>INTERNATIONAL JOURNAL OF AFRICAN HISTORICAL STUDIES</t>
  </si>
  <si>
    <t>0361-803X</t>
  </si>
  <si>
    <t>1546-3141</t>
  </si>
  <si>
    <t>AMERICAN JOURNAL OF ROENTGENOLOGY</t>
  </si>
  <si>
    <t>0361-8609</t>
  </si>
  <si>
    <t>1096-8652</t>
  </si>
  <si>
    <t>AMERICAN JOURNAL OF HEMATOLOGY</t>
  </si>
  <si>
    <t>0361-9230</t>
  </si>
  <si>
    <t>1873-2747</t>
  </si>
  <si>
    <t>BRAIN RESEARCH BULLETIN</t>
  </si>
  <si>
    <t>0361-929X</t>
  </si>
  <si>
    <t>1539-0683</t>
  </si>
  <si>
    <t>MCN-The American Journal of Maternal-Child Nursing</t>
  </si>
  <si>
    <t>0362-028X</t>
  </si>
  <si>
    <t>1944-9097</t>
  </si>
  <si>
    <t>JOURNAL OF FOOD PROTECTION</t>
  </si>
  <si>
    <t>0362-1340</t>
  </si>
  <si>
    <t>1558-1160</t>
  </si>
  <si>
    <t>ACM SIGPLAN NOTICES</t>
  </si>
  <si>
    <t>0362-1529</t>
  </si>
  <si>
    <t>2166-5508</t>
  </si>
  <si>
    <t>TRADITIO-STUDIES IN ANCIENT AND MEDIEVAL HISTORY THOUGHT AND RELIGION</t>
  </si>
  <si>
    <t>0362-1588</t>
  </si>
  <si>
    <t>HOUSTON JOURNAL OF MATHEMATICS</t>
  </si>
  <si>
    <t>0362-1596</t>
  </si>
  <si>
    <t>PARABOLA</t>
  </si>
  <si>
    <t>Annual Review of Pharmacology and Toxicology</t>
  </si>
  <si>
    <t>0362-2436</t>
  </si>
  <si>
    <t>1528-1159</t>
  </si>
  <si>
    <t>SPINE</t>
  </si>
  <si>
    <t>0362-2525</t>
  </si>
  <si>
    <t>1097-4687</t>
  </si>
  <si>
    <t>JOURNAL OF MORPHOLOGY</t>
  </si>
  <si>
    <t>0362-3319</t>
  </si>
  <si>
    <t>1873-5355</t>
  </si>
  <si>
    <t>SOCIAL SCIENCE JOURNAL</t>
  </si>
  <si>
    <t>0362-4803</t>
  </si>
  <si>
    <t>1099-1344</t>
  </si>
  <si>
    <t>JOURNAL OF LABELLED COMPOUNDS &amp; RADIOPHARMACEUTICALS</t>
  </si>
  <si>
    <t>0362-546X</t>
  </si>
  <si>
    <t>1873-5215</t>
  </si>
  <si>
    <t>NONLINEAR ANALYSIS-THEORY METHODS &amp; APPLICATIONS</t>
  </si>
  <si>
    <t>0362-5664</t>
  </si>
  <si>
    <t>1537-162X</t>
  </si>
  <si>
    <t>CLINICAL NEUROPHARMACOLOGY</t>
  </si>
  <si>
    <t>0362-5915</t>
  </si>
  <si>
    <t>1557-4644</t>
  </si>
  <si>
    <t>ACM TRANSACTIONS ON DATABASE SYSTEMS</t>
  </si>
  <si>
    <t>0362-6784</t>
  </si>
  <si>
    <t>1467-873X</t>
  </si>
  <si>
    <t>CURRICULUM INQUIRY</t>
  </si>
  <si>
    <t>0362-9805</t>
  </si>
  <si>
    <t>1939-9162</t>
  </si>
  <si>
    <t>LEGISLATIVE STUDIES QUARTERLY</t>
  </si>
  <si>
    <t>0363-0129</t>
  </si>
  <si>
    <t>1095-7138</t>
  </si>
  <si>
    <t>SIAM JOURNAL ON CONTROL AND OPTIMIZATION</t>
  </si>
  <si>
    <t>0363-0234</t>
  </si>
  <si>
    <t>1943-278X</t>
  </si>
  <si>
    <t>SUICIDE AND LIFE-THREATENING BEHAVIOR</t>
  </si>
  <si>
    <t>0363-0242</t>
  </si>
  <si>
    <t>1541-0331</t>
  </si>
  <si>
    <t>WOMEN &amp; HEALTH</t>
  </si>
  <si>
    <t>0363-0269</t>
  </si>
  <si>
    <t>1532-432X</t>
  </si>
  <si>
    <t>HEMOGLOBIN</t>
  </si>
  <si>
    <t>0363-0277</t>
  </si>
  <si>
    <t>LIBRARY JOURNAL</t>
  </si>
  <si>
    <t>0363-0471</t>
  </si>
  <si>
    <t>HISPAMERICA-REVISTA DE LITERATURA</t>
  </si>
  <si>
    <t>0363-1672</t>
  </si>
  <si>
    <t>1573-8825</t>
  </si>
  <si>
    <t>Lithuanian Mathematical Journal</t>
  </si>
  <si>
    <t>0363-1990</t>
  </si>
  <si>
    <t>1552-5473</t>
  </si>
  <si>
    <t>JOURNAL OF FAMILY HISTORY</t>
  </si>
  <si>
    <t>0363-2415</t>
  </si>
  <si>
    <t>1548-8446</t>
  </si>
  <si>
    <t>FISHERIES</t>
  </si>
  <si>
    <t>0363-3624</t>
  </si>
  <si>
    <t>1538-9855</t>
  </si>
  <si>
    <t>Nurse Educator</t>
  </si>
  <si>
    <t>0363-5023</t>
  </si>
  <si>
    <t>1531-6564</t>
  </si>
  <si>
    <t>JOURNAL OF HAND SURGERY-AMERICAN VOLUME</t>
  </si>
  <si>
    <t>1552-3365</t>
  </si>
  <si>
    <t>0363-6119</t>
  </si>
  <si>
    <t>1522-1490</t>
  </si>
  <si>
    <t>AMERICAN JOURNAL OF PHYSIOLOGY-REGULATORY INTEGRATIVE AND COMPARATIVE PHYSIOLOGY</t>
  </si>
  <si>
    <t>0363-6135</t>
  </si>
  <si>
    <t>1522-1539</t>
  </si>
  <si>
    <t>AMERICAN JOURNAL OF PHYSIOLOGY-HEART AND CIRCULATORY PHYSIOLOGY</t>
  </si>
  <si>
    <t>0363-6143</t>
  </si>
  <si>
    <t>1522-1563</t>
  </si>
  <si>
    <t>AMERICAN JOURNAL OF PHYSIOLOGY-CELL PHYSIOLOGY</t>
  </si>
  <si>
    <t>0363-6445</t>
  </si>
  <si>
    <t>1548-2324</t>
  </si>
  <si>
    <t>SYSTEMATIC BOTANY</t>
  </si>
  <si>
    <t>0363-6550</t>
  </si>
  <si>
    <t>Midwest Studies in Philosophy</t>
  </si>
  <si>
    <t>0363-6941</t>
  </si>
  <si>
    <t>JOURNAL OF ENGLISH AND GERMANIC PHILOLOGY</t>
  </si>
  <si>
    <t>1930-3807</t>
  </si>
  <si>
    <t>0363-7751</t>
  </si>
  <si>
    <t>1479-5787</t>
  </si>
  <si>
    <t>COMMUNICATION MONOGRAPHS</t>
  </si>
  <si>
    <t>0363-8057</t>
  </si>
  <si>
    <t>GRADIVA</t>
  </si>
  <si>
    <t>0363-8111</t>
  </si>
  <si>
    <t>1873-4537</t>
  </si>
  <si>
    <t>PUBLIC RELATIONS REVIEW</t>
  </si>
  <si>
    <t>0363-8715</t>
  </si>
  <si>
    <t>1532-3145</t>
  </si>
  <si>
    <t>JOURNAL OF COMPUTER ASSISTED TOMOGRAPHY</t>
  </si>
  <si>
    <t>0363-9045</t>
  </si>
  <si>
    <t>1520-5762</t>
  </si>
  <si>
    <t>DRUG DEVELOPMENT AND INDUSTRIAL PHARMACY</t>
  </si>
  <si>
    <t>0363-9061</t>
  </si>
  <si>
    <t>1096-9853</t>
  </si>
  <si>
    <t>INTERNATIONAL JOURNAL FOR NUMERICAL AND ANALYTICAL METHODS IN GEOMECHANICS</t>
  </si>
  <si>
    <t>1099-114X</t>
  </si>
  <si>
    <t>0363-9762</t>
  </si>
  <si>
    <t>1536-0229</t>
  </si>
  <si>
    <t>CLINICAL NUCLEAR MEDICINE</t>
  </si>
  <si>
    <t>0364-0094</t>
  </si>
  <si>
    <t>1475-4541</t>
  </si>
  <si>
    <t>AJS Review-The Journal of the Association for Jewish Studies</t>
  </si>
  <si>
    <t>0364-0213</t>
  </si>
  <si>
    <t>1551-6709</t>
  </si>
  <si>
    <t>COGNITIVE SCIENCE</t>
  </si>
  <si>
    <t>0364-152X</t>
  </si>
  <si>
    <t>1432-1009</t>
  </si>
  <si>
    <t>ENVIRONMENTAL MANAGEMENT</t>
  </si>
  <si>
    <t>0364-216X</t>
  </si>
  <si>
    <t>1432-5241</t>
  </si>
  <si>
    <t>AESTHETIC PLASTIC SURGERY</t>
  </si>
  <si>
    <t>0364-2313</t>
  </si>
  <si>
    <t>1432-2323</t>
  </si>
  <si>
    <t>WORLD JOURNAL OF SURGERY</t>
  </si>
  <si>
    <t>0364-2348</t>
  </si>
  <si>
    <t>1432-2161</t>
  </si>
  <si>
    <t>SKELETAL RADIOLOGY</t>
  </si>
  <si>
    <t>0364-3190</t>
  </si>
  <si>
    <t>1573-6903</t>
  </si>
  <si>
    <t>NEUROCHEMICAL RESEARCH</t>
  </si>
  <si>
    <t>1531-8249</t>
  </si>
  <si>
    <t>0364-5916</t>
  </si>
  <si>
    <t>1873-2984</t>
  </si>
  <si>
    <t>CALPHAD-COMPUTER COUPLING OF PHASE DIAGRAMS AND THERMOCHEMISTRY</t>
  </si>
  <si>
    <t>0364-765X</t>
  </si>
  <si>
    <t>1526-5471</t>
  </si>
  <si>
    <t>MATHEMATICS OF OPERATIONS RESEARCH</t>
  </si>
  <si>
    <t>0364-9024</t>
  </si>
  <si>
    <t>1097-0118</t>
  </si>
  <si>
    <t>JOURNAL OF GRAPH THEORY</t>
  </si>
  <si>
    <t>0364-9059</t>
  </si>
  <si>
    <t>1558-1691</t>
  </si>
  <si>
    <t>IEEE JOURNAL OF OCEANIC ENGINEERING</t>
  </si>
  <si>
    <t>0365-0340</t>
  </si>
  <si>
    <t>1476-3567</t>
  </si>
  <si>
    <t>Archives of Agronomy and Soil Science</t>
  </si>
  <si>
    <t>0365-0588</t>
  </si>
  <si>
    <t>1847-8476</t>
  </si>
  <si>
    <t>ACTA BOTANICA CROATICA</t>
  </si>
  <si>
    <t>0365-0596</t>
  </si>
  <si>
    <t>1806-4841</t>
  </si>
  <si>
    <t>ANAIS BRASILEIROS DE DERMATOLOGIA</t>
  </si>
  <si>
    <t>0365-6233</t>
  </si>
  <si>
    <t>1521-4184</t>
  </si>
  <si>
    <t>ARCHIV DER PHARMAZIE</t>
  </si>
  <si>
    <t>0366-1326</t>
  </si>
  <si>
    <t>BULLETIN MENSUEL DE LA SOCIETE LINNEENNE DE LYON</t>
  </si>
  <si>
    <t>0366-3175</t>
  </si>
  <si>
    <t>2173-0431</t>
  </si>
  <si>
    <t>BOLETIN DE LA SOCIEDAD ESPANOLA DE CERAMICA Y VIDRIO</t>
  </si>
  <si>
    <t>0366-5232</t>
  </si>
  <si>
    <t>CALDASIA</t>
  </si>
  <si>
    <t>0366-6352</t>
  </si>
  <si>
    <t>1336-9075</t>
  </si>
  <si>
    <t>CHEMICAL PAPERS</t>
  </si>
  <si>
    <t>0366-6999</t>
  </si>
  <si>
    <t>CHINESE MEDICAL JOURNAL</t>
  </si>
  <si>
    <t>0366-7022</t>
  </si>
  <si>
    <t>1348-0715</t>
  </si>
  <si>
    <t>CHEMISTRY LETTERS</t>
  </si>
  <si>
    <t>0367-0244</t>
  </si>
  <si>
    <t>1543-5237</t>
  </si>
  <si>
    <t>ECOLOGY OF FOOD AND NUTRITION</t>
  </si>
  <si>
    <t>0367-0449</t>
  </si>
  <si>
    <t>1988-3250</t>
  </si>
  <si>
    <t>ESTUDIOS GEOLOGICOS-MADRID</t>
  </si>
  <si>
    <t>0367-2530</t>
  </si>
  <si>
    <t>1618-0585</t>
  </si>
  <si>
    <t>FLORA</t>
  </si>
  <si>
    <t>0367-326X</t>
  </si>
  <si>
    <t>1873-6971</t>
  </si>
  <si>
    <t>FITOTERAPIA</t>
  </si>
  <si>
    <t>0367-4223</t>
  </si>
  <si>
    <t>1439-0345</t>
  </si>
  <si>
    <t>Gesunde Pflanzen</t>
  </si>
  <si>
    <t>0367-5211</t>
  </si>
  <si>
    <t>1799-4632</t>
  </si>
  <si>
    <t>BULLETIN OF THE GEOLOGICAL SOCIETY OF FINLAND</t>
  </si>
  <si>
    <t>0367-598X</t>
  </si>
  <si>
    <t>2217-7426</t>
  </si>
  <si>
    <t>Hemijska Industrija</t>
  </si>
  <si>
    <t>0367-6722</t>
  </si>
  <si>
    <t>Indian Journal of Animal Research</t>
  </si>
  <si>
    <t>0367-8318</t>
  </si>
  <si>
    <t>INDIAN JOURNAL OF ANIMAL SCIENCES</t>
  </si>
  <si>
    <t>0368-0762</t>
  </si>
  <si>
    <t>2046-0481</t>
  </si>
  <si>
    <t>IRISH VETERINARY JOURNAL</t>
  </si>
  <si>
    <t>0368-2048</t>
  </si>
  <si>
    <t>1873-2526</t>
  </si>
  <si>
    <t>JOURNAL OF ELECTRON SPECTROSCOPY AND RELATED PHENOMENA</t>
  </si>
  <si>
    <t>0368-2315</t>
  </si>
  <si>
    <t>1773-0430</t>
  </si>
  <si>
    <t>JOURNAL DE GYNECOLOGIE OBSTETRIQUE ET BIOLOGIE DE LA REPRODUCTION</t>
  </si>
  <si>
    <t>0368-2811</t>
  </si>
  <si>
    <t>1465-3621</t>
  </si>
  <si>
    <t>JAPANESE JOURNAL OF CLINICAL ONCOLOGY</t>
  </si>
  <si>
    <t>0368-492X</t>
  </si>
  <si>
    <t>1758-7883</t>
  </si>
  <si>
    <t>KYBERNETES</t>
  </si>
  <si>
    <t>0369-7827</t>
  </si>
  <si>
    <t>1933-8287</t>
  </si>
  <si>
    <t>OSIRIS</t>
  </si>
  <si>
    <t>0369-8114</t>
  </si>
  <si>
    <t>PATHOLOGIE BIOLOGIE</t>
  </si>
  <si>
    <t>0369-8203</t>
  </si>
  <si>
    <t>2250-1762</t>
  </si>
  <si>
    <t>PROCEEDINGS OF THE NATIONAL ACADEMY OF SCIENCES INDIA SECTION A-PHYSICAL SCIENCES</t>
  </si>
  <si>
    <t>0369-8963</t>
  </si>
  <si>
    <t>Periodico di Mineralogia</t>
  </si>
  <si>
    <t>0369-9420</t>
  </si>
  <si>
    <t>1758-6941</t>
  </si>
  <si>
    <t>Pigment &amp; Resin Technology</t>
  </si>
  <si>
    <t>0370-047X</t>
  </si>
  <si>
    <t>PROCEEDINGS OF THE LINNEAN SOCIETY OF NEW SOUTH WALES</t>
  </si>
  <si>
    <t>1873-6270</t>
  </si>
  <si>
    <t>PHYSICS REPORTS-REVIEW SECTION OF PHYSICS LETTERS</t>
  </si>
  <si>
    <t>0370-1972</t>
  </si>
  <si>
    <t>1521-3951</t>
  </si>
  <si>
    <t>PHYSICA STATUS SOLIDI B-BASIC SOLID STATE PHYSICS</t>
  </si>
  <si>
    <t>0370-2693</t>
  </si>
  <si>
    <t>1873-2445</t>
  </si>
  <si>
    <t>PHYSICS LETTERS B</t>
  </si>
  <si>
    <t>0370-4327</t>
  </si>
  <si>
    <t>REDIA-GIORNALE DI ZOOLOGIA</t>
  </si>
  <si>
    <t>0370-8179</t>
  </si>
  <si>
    <t>Srpski Arhiv za Celokupno Lekarstvo</t>
  </si>
  <si>
    <t>0371-750X</t>
  </si>
  <si>
    <t>2165-5456</t>
  </si>
  <si>
    <t>Transactions of the Indian Ceramic Society</t>
  </si>
  <si>
    <t>0372-1426</t>
  </si>
  <si>
    <t>2204-0293</t>
  </si>
  <si>
    <t>TRANSACTIONS OF THE ROYAL SOCIETY OF SOUTH AUSTRALIA</t>
  </si>
  <si>
    <t>0372-5480</t>
  </si>
  <si>
    <t>1331-8055</t>
  </si>
  <si>
    <t>VETERINARSKI ARHIV</t>
  </si>
  <si>
    <t>0372-8854</t>
  </si>
  <si>
    <t>ZEITSCHRIFT FUR GEOMORPHOLOGIE</t>
  </si>
  <si>
    <t>0373-0956</t>
  </si>
  <si>
    <t>ANNALES DE L INSTITUT FOURIER</t>
  </si>
  <si>
    <t>0373-1332</t>
  </si>
  <si>
    <t>Sumarski List</t>
  </si>
  <si>
    <t>0373-2029</t>
  </si>
  <si>
    <t>ARCHIVES OF MECHANICS</t>
  </si>
  <si>
    <t>0373-2266</t>
  </si>
  <si>
    <t>2213-1175</t>
  </si>
  <si>
    <t>ARDEA</t>
  </si>
  <si>
    <t>0373-2630</t>
  </si>
  <si>
    <t>REVUE D ECONOMIE POLITIQUE</t>
  </si>
  <si>
    <t>0373-2967</t>
  </si>
  <si>
    <t>CANDOLLEA</t>
  </si>
  <si>
    <t>0373-3114</t>
  </si>
  <si>
    <t>1618-1891</t>
  </si>
  <si>
    <t>ANNALI DI MATEMATICA PURA ED APPLICATA</t>
  </si>
  <si>
    <t>0373-4447</t>
  </si>
  <si>
    <t>LIBRARY AND INFORMATION SCIENCE</t>
  </si>
  <si>
    <t>0373-4633</t>
  </si>
  <si>
    <t>1469-7785</t>
  </si>
  <si>
    <t>JOURNAL OF NAVIGATION</t>
  </si>
  <si>
    <t>0373-6237</t>
  </si>
  <si>
    <t>1953-8138</t>
  </si>
  <si>
    <t>BIBLIOTHEQUE DE L ECOLE DES CHARTES</t>
  </si>
  <si>
    <t>0373-6245</t>
  </si>
  <si>
    <t>2151-2418</t>
  </si>
  <si>
    <t>South African Geographical Journal</t>
  </si>
  <si>
    <t>0373-6687</t>
  </si>
  <si>
    <t>1743-2820</t>
  </si>
  <si>
    <t>JOURNAL OF BRYOLOGY</t>
  </si>
  <si>
    <t>0374-1036</t>
  </si>
  <si>
    <t>1804-6487</t>
  </si>
  <si>
    <t>ACTA ENTOMOLOGICA MUSEI NATIONALIS PRAGAE</t>
  </si>
  <si>
    <t>0374-3535</t>
  </si>
  <si>
    <t>1573-2681</t>
  </si>
  <si>
    <t>JOURNAL OF ELASTICITY</t>
  </si>
  <si>
    <t>0374-4884</t>
  </si>
  <si>
    <t>1976-8524</t>
  </si>
  <si>
    <t>JOURNAL OF THE KOREAN PHYSICAL SOCIETY</t>
  </si>
  <si>
    <t>0374-9096</t>
  </si>
  <si>
    <t>MIKROBIYOLOJI BULTENI</t>
  </si>
  <si>
    <t>0375-0183</t>
  </si>
  <si>
    <t>ODONATOLOGICA</t>
  </si>
  <si>
    <t>0375-0299</t>
  </si>
  <si>
    <t>PALAEONTOGRAPHICA ABTEILUNG B-PALAOPHYTOLOGIE</t>
  </si>
  <si>
    <t>0375-0442</t>
  </si>
  <si>
    <t>PALAEONTOGRAPHICA ABTEILUNG A-PALAOZOOLOGIE-STRATIGRAPHIE</t>
  </si>
  <si>
    <t>0375-1589</t>
  </si>
  <si>
    <t>SOUTH AFRICAN JOURNAL OF ANIMAL SCIENCE</t>
  </si>
  <si>
    <t>0375-6505</t>
  </si>
  <si>
    <t>1879-3576</t>
  </si>
  <si>
    <t>GEOTHERMICS</t>
  </si>
  <si>
    <t>0375-6742</t>
  </si>
  <si>
    <t>1879-1689</t>
  </si>
  <si>
    <t>JOURNAL OF GEOCHEMICAL EXPLORATION</t>
  </si>
  <si>
    <t>0375-7633</t>
  </si>
  <si>
    <t>BOLLETTINO DELLA SOCIETA PALEONTOLOGICA ITALIANA</t>
  </si>
  <si>
    <t>0375-8427</t>
  </si>
  <si>
    <t>1805-9392</t>
  </si>
  <si>
    <t>VETERINARNI MEDICINA</t>
  </si>
  <si>
    <t>0375-9393</t>
  </si>
  <si>
    <t>1827-1596</t>
  </si>
  <si>
    <t>Minerva Anestesiologica</t>
  </si>
  <si>
    <t>0375-9474</t>
  </si>
  <si>
    <t>1873-1554</t>
  </si>
  <si>
    <t>NUCLEAR PHYSICS A</t>
  </si>
  <si>
    <t>0375-9601</t>
  </si>
  <si>
    <t>1873-2429</t>
  </si>
  <si>
    <t>PHYSICS LETTERS A</t>
  </si>
  <si>
    <t>0376-4265</t>
  </si>
  <si>
    <t>1608-4713</t>
  </si>
  <si>
    <t>ESA BULLETIN-EUROPEAN SPACE AGENCY</t>
  </si>
  <si>
    <t>0376-4699</t>
  </si>
  <si>
    <t>0019-5103</t>
  </si>
  <si>
    <t>INDIAN JOURNAL OF CHEMISTRY SECTION B-ORGANIC CHEMISTRY INCLUDING MEDICINAL CHEMISTRY</t>
  </si>
  <si>
    <t>0376-4710</t>
  </si>
  <si>
    <t>0975-0975</t>
  </si>
  <si>
    <t>INDIAN JOURNAL OF CHEMISTRY SECTION A-INORGANIC BIO-INORGANIC PHYSICAL THEORETICAL &amp; ANALYTICAL CHEMISTRY</t>
  </si>
  <si>
    <t>0376-6357</t>
  </si>
  <si>
    <t>1872-8308</t>
  </si>
  <si>
    <t>BEHAVIOURAL PROCESSES</t>
  </si>
  <si>
    <t>1873-3123</t>
  </si>
  <si>
    <t>0376-8163</t>
  </si>
  <si>
    <t>DEGRES-REVUE DE SYNTHESE A ORIENTATION SEMIOLOGIQUE</t>
  </si>
  <si>
    <t>DEGRES</t>
  </si>
  <si>
    <t>0376-835X</t>
  </si>
  <si>
    <t>1470-3637</t>
  </si>
  <si>
    <t>Development Southern Africa</t>
  </si>
  <si>
    <t>0376-8716</t>
  </si>
  <si>
    <t>1879-0046</t>
  </si>
  <si>
    <t>DRUG AND ALCOHOL DEPENDENCE</t>
  </si>
  <si>
    <t>0376-8929</t>
  </si>
  <si>
    <t>1469-4387</t>
  </si>
  <si>
    <t>ENVIRONMENTAL CONSERVATION</t>
  </si>
  <si>
    <t>0376-9429</t>
  </si>
  <si>
    <t>1573-2673</t>
  </si>
  <si>
    <t>INTERNATIONAL JOURNAL OF FRACTURE</t>
  </si>
  <si>
    <t>0376-9836</t>
  </si>
  <si>
    <t>0975-5977</t>
  </si>
  <si>
    <t>Indian Historical Review</t>
  </si>
  <si>
    <t>0377-0257</t>
  </si>
  <si>
    <t>1873-2631</t>
  </si>
  <si>
    <t>JOURNAL OF NON-NEWTONIAN FLUID MECHANICS</t>
  </si>
  <si>
    <t>0377-0265</t>
  </si>
  <si>
    <t>1872-6879</t>
  </si>
  <si>
    <t>DYNAMICS OF ATMOSPHERES AND OCEANS</t>
  </si>
  <si>
    <t>0377-0273</t>
  </si>
  <si>
    <t>1872-6097</t>
  </si>
  <si>
    <t>JOURNAL OF VOLCANOLOGY AND GEOTHERMAL RESEARCH</t>
  </si>
  <si>
    <t>0377-0427</t>
  </si>
  <si>
    <t>1879-1778</t>
  </si>
  <si>
    <t>JOURNAL OF COMPUTATIONAL AND APPLIED MATHEMATICS</t>
  </si>
  <si>
    <t>0377-0486</t>
  </si>
  <si>
    <t>1097-4555</t>
  </si>
  <si>
    <t>JOURNAL OF RAMAN SPECTROSCOPY</t>
  </si>
  <si>
    <t>0377-2063</t>
  </si>
  <si>
    <t>0974-780X</t>
  </si>
  <si>
    <t>IETE JOURNAL OF RESEARCH</t>
  </si>
  <si>
    <t>0377-2217</t>
  </si>
  <si>
    <t>1872-6860</t>
  </si>
  <si>
    <t>EUROPEAN JOURNAL OF OPERATIONAL RESEARCH</t>
  </si>
  <si>
    <t>0377-4929</t>
  </si>
  <si>
    <t>0974-5130</t>
  </si>
  <si>
    <t>Indian Journal of Pathology and Microbiology</t>
  </si>
  <si>
    <t>0377-7332</t>
  </si>
  <si>
    <t>1435-8921</t>
  </si>
  <si>
    <t>Empirical Economics</t>
  </si>
  <si>
    <t>0377-8282</t>
  </si>
  <si>
    <t>2013-0368</t>
  </si>
  <si>
    <t>DRUGS OF THE FUTURE</t>
  </si>
  <si>
    <t>0377-8398</t>
  </si>
  <si>
    <t>1872-6186</t>
  </si>
  <si>
    <t>MARINE MICROPALEONTOLOGY</t>
  </si>
  <si>
    <t>0377-8401</t>
  </si>
  <si>
    <t>1873-2216</t>
  </si>
  <si>
    <t>ANIMAL FEED SCIENCE AND TECHNOLOGY</t>
  </si>
  <si>
    <t>0377-9017</t>
  </si>
  <si>
    <t>1573-0530</t>
  </si>
  <si>
    <t>LETTERS IN MATHEMATICAL PHYSICS</t>
  </si>
  <si>
    <t>0377-919X</t>
  </si>
  <si>
    <t>JOURNAL OF PALESTINE STUDIES</t>
  </si>
  <si>
    <t>0378-0600</t>
  </si>
  <si>
    <t>Hong Kong Law Journal</t>
  </si>
  <si>
    <t>0378-1097</t>
  </si>
  <si>
    <t>1574-6968</t>
  </si>
  <si>
    <t>FEMS MICROBIOLOGY LETTERS</t>
  </si>
  <si>
    <t>0378-1119</t>
  </si>
  <si>
    <t>1879-0038</t>
  </si>
  <si>
    <t>GENE</t>
  </si>
  <si>
    <t>1872-7042</t>
  </si>
  <si>
    <t>1873-2542</t>
  </si>
  <si>
    <t>VETERINARY MICROBIOLOGY</t>
  </si>
  <si>
    <t>0378-1844</t>
  </si>
  <si>
    <t>INTERCIENCIA</t>
  </si>
  <si>
    <t>0378-1909</t>
  </si>
  <si>
    <t>1573-5133</t>
  </si>
  <si>
    <t>ENVIRONMENTAL BIOLOGY OF FISHES</t>
  </si>
  <si>
    <t>0378-2166</t>
  </si>
  <si>
    <t>1879-1387</t>
  </si>
  <si>
    <t>JOURNAL OF PRAGMATICS</t>
  </si>
  <si>
    <t>0378-2697</t>
  </si>
  <si>
    <t>1615-6110</t>
  </si>
  <si>
    <t>PLANT SYSTEMATICS AND EVOLUTION</t>
  </si>
  <si>
    <t>0378-3758</t>
  </si>
  <si>
    <t>1873-1171</t>
  </si>
  <si>
    <t>JOURNAL OF STATISTICAL PLANNING AND INFERENCE</t>
  </si>
  <si>
    <t>0378-3774</t>
  </si>
  <si>
    <t>1873-2283</t>
  </si>
  <si>
    <t>AGRICULTURAL WATER MANAGEMENT</t>
  </si>
  <si>
    <t>0378-3782</t>
  </si>
  <si>
    <t>1872-6232</t>
  </si>
  <si>
    <t>EARLY HUMAN DEVELOPMENT</t>
  </si>
  <si>
    <t>0378-3812</t>
  </si>
  <si>
    <t>1879-0224</t>
  </si>
  <si>
    <t>FLUID PHASE EQUILIBRIA</t>
  </si>
  <si>
    <t>0378-3820</t>
  </si>
  <si>
    <t>1873-7188</t>
  </si>
  <si>
    <t>FUEL PROCESSING TECHNOLOGY</t>
  </si>
  <si>
    <t>1872-7379</t>
  </si>
  <si>
    <t>0378-4177</t>
  </si>
  <si>
    <t>STUDIES IN LANGUAGE</t>
  </si>
  <si>
    <t>0378-4266</t>
  </si>
  <si>
    <t>1872-6372</t>
  </si>
  <si>
    <t>JOURNAL OF BANKING &amp; FINANCE</t>
  </si>
  <si>
    <t>0378-4274</t>
  </si>
  <si>
    <t>1879-3169</t>
  </si>
  <si>
    <t>TOXICOLOGY LETTERS</t>
  </si>
  <si>
    <t>0378-4290</t>
  </si>
  <si>
    <t>1872-6852</t>
  </si>
  <si>
    <t>FIELD CROPS RESEARCH</t>
  </si>
  <si>
    <t>0378-4320</t>
  </si>
  <si>
    <t>1873-2232</t>
  </si>
  <si>
    <t>ANIMAL REPRODUCTION SCIENCE</t>
  </si>
  <si>
    <t>0378-4371</t>
  </si>
  <si>
    <t>1873-2119</t>
  </si>
  <si>
    <t>PHYSICA A-STATISTICAL MECHANICS AND ITS APPLICATIONS</t>
  </si>
  <si>
    <t>0378-4738</t>
  </si>
  <si>
    <t>1816-7950</t>
  </si>
  <si>
    <t>WATER SA</t>
  </si>
  <si>
    <t>0378-4754</t>
  </si>
  <si>
    <t>1872-7166</t>
  </si>
  <si>
    <t>MATHEMATICS AND COMPUTERS IN SIMULATION</t>
  </si>
  <si>
    <t>0378-5122</t>
  </si>
  <si>
    <t>1873-4111</t>
  </si>
  <si>
    <t>MATURITAS</t>
  </si>
  <si>
    <t>0378-5173</t>
  </si>
  <si>
    <t>1873-3476</t>
  </si>
  <si>
    <t>INTERNATIONAL JOURNAL OF PHARMACEUTICS</t>
  </si>
  <si>
    <t>0378-5866</t>
  </si>
  <si>
    <t>1421-9859</t>
  </si>
  <si>
    <t>DEVELOPMENTAL NEUROSCIENCE</t>
  </si>
  <si>
    <t>0378-5920</t>
  </si>
  <si>
    <t>1467-9701</t>
  </si>
  <si>
    <t>WORLD ECONOMY</t>
  </si>
  <si>
    <t>1878-5891</t>
  </si>
  <si>
    <t>0378-620X</t>
  </si>
  <si>
    <t>1420-8989</t>
  </si>
  <si>
    <t>INTEGRAL EQUATIONS AND OPERATOR THEORY</t>
  </si>
  <si>
    <t>0378-6323</t>
  </si>
  <si>
    <t>0973-3922</t>
  </si>
  <si>
    <t>Indian Journal of Dermatology Venereology &amp; Leprology</t>
  </si>
  <si>
    <t>0378-7206</t>
  </si>
  <si>
    <t>1872-7530</t>
  </si>
  <si>
    <t>INFORMATION &amp; MANAGEMENT</t>
  </si>
  <si>
    <t>0378-7346</t>
  </si>
  <si>
    <t>1423-002X</t>
  </si>
  <si>
    <t>GYNECOLOGIC AND OBSTETRIC INVESTIGATION</t>
  </si>
  <si>
    <t>1873-2755</t>
  </si>
  <si>
    <t>1872-6178</t>
  </si>
  <si>
    <t>0378-7796</t>
  </si>
  <si>
    <t>1873-2046</t>
  </si>
  <si>
    <t>ELECTRIC POWER SYSTEMS RESEARCH</t>
  </si>
  <si>
    <t>0378-7818</t>
  </si>
  <si>
    <t>2477-9407</t>
  </si>
  <si>
    <t>Revista de la Facultad de Agronomia de la Universidad del Zulia</t>
  </si>
  <si>
    <t>0378-7931</t>
  </si>
  <si>
    <t>Deviance et Societe</t>
  </si>
  <si>
    <t>0378-7966</t>
  </si>
  <si>
    <t>2107-0180</t>
  </si>
  <si>
    <t>EUROPEAN JOURNAL OF DRUG METABOLISM AND PHARMACOKINETICS</t>
  </si>
  <si>
    <t>1879-2111</t>
  </si>
  <si>
    <t>0379-0738</t>
  </si>
  <si>
    <t>1872-6283</t>
  </si>
  <si>
    <t>FORENSIC SCIENCE INTERNATIONAL</t>
  </si>
  <si>
    <t>0379-153X</t>
  </si>
  <si>
    <t>POLYMER-KOREA</t>
  </si>
  <si>
    <t>0379-4024</t>
  </si>
  <si>
    <t>JOURNAL OF OPERATOR THEORY</t>
  </si>
  <si>
    <t>0379-4350</t>
  </si>
  <si>
    <t>1996-840X</t>
  </si>
  <si>
    <t>SOUTH AFRICAN JOURNAL OF CHEMISTRY-SUID-AFRIKAANSE TYDSKRIF VIR CHEMIE</t>
  </si>
  <si>
    <t>0379-5136</t>
  </si>
  <si>
    <t>0975-1033</t>
  </si>
  <si>
    <t>Indian Journal of Geo-Marine Sciences</t>
  </si>
  <si>
    <t>0379-5284</t>
  </si>
  <si>
    <t>SAUDI MEDICAL JOURNAL</t>
  </si>
  <si>
    <t>SAUDI MED J</t>
  </si>
  <si>
    <t>0379-5292</t>
  </si>
  <si>
    <t>0375-524X</t>
  </si>
  <si>
    <t>Austrian Journal of Forest Science</t>
  </si>
  <si>
    <t>0379-5721</t>
  </si>
  <si>
    <t>1564-8265</t>
  </si>
  <si>
    <t>FOOD AND NUTRITION BULLETIN</t>
  </si>
  <si>
    <t>0379-6779</t>
  </si>
  <si>
    <t>SYNTHETIC METALS</t>
  </si>
  <si>
    <t>0379-7112</t>
  </si>
  <si>
    <t>1873-7226</t>
  </si>
  <si>
    <t>FIRE SAFETY JOURNAL</t>
  </si>
  <si>
    <t>0379-864X</t>
  </si>
  <si>
    <t>1464-3553</t>
  </si>
  <si>
    <t>CHEMICAL SENSES</t>
  </si>
  <si>
    <t>0379-9069</t>
  </si>
  <si>
    <t>SOUTH AFRICAN JOURNAL FOR RESEARCH IN SPORT PHYSICAL EDUCATION AND RECREATION</t>
  </si>
  <si>
    <t>0380-1330</t>
  </si>
  <si>
    <t>JOURNAL OF GREAT LAKES RESEARCH</t>
  </si>
  <si>
    <t>0380-1489</t>
  </si>
  <si>
    <t>Canadian Studies in Population</t>
  </si>
  <si>
    <t>0380-6995</t>
  </si>
  <si>
    <t>1718-7850</t>
  </si>
  <si>
    <t>STUDIES IN CANADIAN LITERATURE-ETUDES EN LITTERATURE CANADIENNE</t>
  </si>
  <si>
    <t>0381-7032</t>
  </si>
  <si>
    <t>ARS COMBINATORIA</t>
  </si>
  <si>
    <t>0384-9694</t>
  </si>
  <si>
    <t>1467-9795</t>
  </si>
  <si>
    <t>JOURNAL OF RELIGIOUS ETHICS</t>
  </si>
  <si>
    <t>0385-2407</t>
  </si>
  <si>
    <t>1346-8138</t>
  </si>
  <si>
    <t>JOURNAL OF DERMATOLOGY</t>
  </si>
  <si>
    <t>0385-4035</t>
  </si>
  <si>
    <t>Hokkaido Mathematical Journal</t>
  </si>
  <si>
    <t>0385-5414</t>
  </si>
  <si>
    <t>1881-0942</t>
  </si>
  <si>
    <t>HETEROCYCLES</t>
  </si>
  <si>
    <t>0385-5600</t>
  </si>
  <si>
    <t>1348-0421</t>
  </si>
  <si>
    <t>MICROBIOLOGY AND IMMUNOLOGY</t>
  </si>
  <si>
    <t>0385-8146</t>
  </si>
  <si>
    <t>1879-1476</t>
  </si>
  <si>
    <t>AURIS NASUS LARYNX</t>
  </si>
  <si>
    <t>0386-216X</t>
  </si>
  <si>
    <t>KAGAKU KOGAKU RONBUNSHU</t>
  </si>
  <si>
    <t>0386-2186</t>
  </si>
  <si>
    <t>KOBUNSHI RONBUNSHU</t>
  </si>
  <si>
    <t>0386-2194</t>
  </si>
  <si>
    <t>PROCEEDINGS OF THE JAPAN ACADEMY SERIES A-MATHEMATICAL SCIENCES</t>
  </si>
  <si>
    <t>0386-2208</t>
  </si>
  <si>
    <t>PROCEEDINGS OF THE JAPAN ACADEMY SERIES B-PHYSICAL AND BIOLOGICAL SCIENCES</t>
  </si>
  <si>
    <t>0386-300X</t>
  </si>
  <si>
    <t>ACTA MEDICA OKAYAMA</t>
  </si>
  <si>
    <t>0386-5991</t>
  </si>
  <si>
    <t>Kodai Mathematical Journal</t>
  </si>
  <si>
    <t>0386-7196</t>
  </si>
  <si>
    <t>1347-3700</t>
  </si>
  <si>
    <t>CELL STRUCTURE AND FUNCTION</t>
  </si>
  <si>
    <t>0387-1533</t>
  </si>
  <si>
    <t>NIHON REOROJI GAKKAISHI</t>
  </si>
  <si>
    <t>0387-3870</t>
  </si>
  <si>
    <t>Tokyo Journal of Mathematics</t>
  </si>
  <si>
    <t>0387-7604</t>
  </si>
  <si>
    <t>1872-7131</t>
  </si>
  <si>
    <t>BRAIN &amp; DEVELOPMENT</t>
  </si>
  <si>
    <t>0388-0001</t>
  </si>
  <si>
    <t>1873-5746</t>
  </si>
  <si>
    <t>LANGUAGE SCIENCES</t>
  </si>
  <si>
    <t>0388-1350</t>
  </si>
  <si>
    <t>1880-3989</t>
  </si>
  <si>
    <t>JOURNAL OF TOXICOLOGICAL SCIENCES</t>
  </si>
  <si>
    <t>0388-6107</t>
  </si>
  <si>
    <t>1880-313X</t>
  </si>
  <si>
    <t>BIOMEDICAL RESEARCH-TOKYO</t>
  </si>
  <si>
    <t>0388-788X</t>
  </si>
  <si>
    <t>FISH PATHOLOGY</t>
  </si>
  <si>
    <t>0389-9160</t>
  </si>
  <si>
    <t>A + U-ARCHITECTURE AND URBANISM</t>
  </si>
  <si>
    <t>0390-0142</t>
  </si>
  <si>
    <t>2035-2638</t>
  </si>
  <si>
    <t>CRITICA LETTERARIA</t>
  </si>
  <si>
    <t>0390-5616</t>
  </si>
  <si>
    <t>1827-1855</t>
  </si>
  <si>
    <t>Journal of Neurosurgical Sciences</t>
  </si>
  <si>
    <t>0390-6663</t>
  </si>
  <si>
    <t>Clinical and Experimental Obstetrics &amp; Gynecology</t>
  </si>
  <si>
    <t>0391-173X</t>
  </si>
  <si>
    <t>2036-2145</t>
  </si>
  <si>
    <t>ANNALI DELLA SCUOLA NORMALE SUPERIORE DI PISA-CLASSE DI SCIENZE</t>
  </si>
  <si>
    <t>0391-1977</t>
  </si>
  <si>
    <t>1827-1634</t>
  </si>
  <si>
    <t>Minerva Endocrinologica</t>
  </si>
  <si>
    <t>0391-2108</t>
  </si>
  <si>
    <t>RIVISTA DI LETTERATURE MODERNE E COMPARATE</t>
  </si>
  <si>
    <t>0391-2566</t>
  </si>
  <si>
    <t>Medioevo-Rivista di Storia della Filosofia Medievale</t>
  </si>
  <si>
    <t>0391-2612</t>
  </si>
  <si>
    <t>OFIOLITI</t>
  </si>
  <si>
    <t>0391-3368</t>
  </si>
  <si>
    <t>1724-1677</t>
  </si>
  <si>
    <t>Italianistica-Rivista di letteratura Italiana</t>
  </si>
  <si>
    <t>0391-3988</t>
  </si>
  <si>
    <t>1724-6040</t>
  </si>
  <si>
    <t>INTERNATIONAL JOURNAL OF ARTIFICIAL ORGANS</t>
  </si>
  <si>
    <t>0391-4186</t>
  </si>
  <si>
    <t>VERIFICHE</t>
  </si>
  <si>
    <t>0391-7770</t>
  </si>
  <si>
    <t>2036-4660</t>
  </si>
  <si>
    <t>ARCHIVIO STORICO ITALIANO</t>
  </si>
  <si>
    <t>0391-7789</t>
  </si>
  <si>
    <t>2037-6413</t>
  </si>
  <si>
    <t>Studi Musicali-Nuova Serie</t>
  </si>
  <si>
    <t>0391-8440</t>
  </si>
  <si>
    <t>International Journal of Transport Economics</t>
  </si>
  <si>
    <t>0391-8467</t>
  </si>
  <si>
    <t>STUDI MEDIEVALI</t>
  </si>
  <si>
    <t>0391-9064</t>
  </si>
  <si>
    <t>Artibus et Historiae</t>
  </si>
  <si>
    <t>0391-9714</t>
  </si>
  <si>
    <t>1742-6316</t>
  </si>
  <si>
    <t>HISTORY AND PHILOSOPHY OF THE LIFE SCIENCES</t>
  </si>
  <si>
    <t>0391-9838</t>
  </si>
  <si>
    <t>1724-4781</t>
  </si>
  <si>
    <t>Geografia Fisica e Dinamica Quaternaria</t>
  </si>
  <si>
    <t>0392-0488</t>
  </si>
  <si>
    <t>1827-1820</t>
  </si>
  <si>
    <t>GIORNALE ITALIANO DI DERMATOLOGIA E VENEREOLOGIA</t>
  </si>
  <si>
    <t>0392-100X</t>
  </si>
  <si>
    <t>1827-675X</t>
  </si>
  <si>
    <t>Acta Otorhinolaryngologica Italica</t>
  </si>
  <si>
    <t>0392-1921</t>
  </si>
  <si>
    <t>1467-7695</t>
  </si>
  <si>
    <t>DIOGENES</t>
  </si>
  <si>
    <t>0392-2936</t>
  </si>
  <si>
    <t>EUROPEAN JOURNAL OF GYNAECOLOGICAL ONCOLOGY</t>
  </si>
  <si>
    <t>0392-4432</t>
  </si>
  <si>
    <t>1724-1650</t>
  </si>
  <si>
    <t>Bollettino di Storia delle Scienze Matematiche</t>
  </si>
  <si>
    <t>0392-4513</t>
  </si>
  <si>
    <t>STORIA DELL ARTE</t>
  </si>
  <si>
    <t>0392-6338</t>
  </si>
  <si>
    <t>1724-1693</t>
  </si>
  <si>
    <t>Materiali e Discussioni per l Analisi dei Testi Classici</t>
  </si>
  <si>
    <t>0392-6672</t>
  </si>
  <si>
    <t>1827-806X</t>
  </si>
  <si>
    <t>INTERNATIONAL JOURNAL OF SPELEOLOGY</t>
  </si>
  <si>
    <t>0392-7202</t>
  </si>
  <si>
    <t>RICERCHE DI STORIA DELL ARTE</t>
  </si>
  <si>
    <t>0392-7261</t>
  </si>
  <si>
    <t>STUDI PIEMONTESI</t>
  </si>
  <si>
    <t>0392-839X</t>
  </si>
  <si>
    <t>1973-8250</t>
  </si>
  <si>
    <t>CHIMICA OGGI-CHEMISTRY TODAY</t>
  </si>
  <si>
    <t>0392-856X</t>
  </si>
  <si>
    <t>1593-098X</t>
  </si>
  <si>
    <t>CLINICAL AND EXPERIMENTAL RHEUMATOLOGY</t>
  </si>
  <si>
    <t>0392-9590</t>
  </si>
  <si>
    <t>1827-1839</t>
  </si>
  <si>
    <t>INTERNATIONAL ANGIOLOGY</t>
  </si>
  <si>
    <t>0392-9760</t>
  </si>
  <si>
    <t>1825-652X</t>
  </si>
  <si>
    <t>Epistemologia</t>
  </si>
  <si>
    <t>0393-0440</t>
  </si>
  <si>
    <t>1879-1662</t>
  </si>
  <si>
    <t>JOURNAL OF GEOMETRY AND PHYSICS</t>
  </si>
  <si>
    <t>0393-1420</t>
  </si>
  <si>
    <t>Ingegneria Sismica</t>
  </si>
  <si>
    <t>0393-2249</t>
  </si>
  <si>
    <t>1827-1758</t>
  </si>
  <si>
    <t>Minerva Urologica E Nefrologica</t>
  </si>
  <si>
    <t>0393-2516</t>
  </si>
  <si>
    <t>RIVISTA DI STORIA DELLA FILOSOFIA</t>
  </si>
  <si>
    <t>1573-7284</t>
  </si>
  <si>
    <t>EUROPEAN JOURNAL OF EPIDEMIOLOGY</t>
  </si>
  <si>
    <t>0393-5965</t>
  </si>
  <si>
    <t>1573-3025</t>
  </si>
  <si>
    <t>AEROBIOLOGIA</t>
  </si>
  <si>
    <t>0393-6155</t>
  </si>
  <si>
    <t>1724-6008</t>
  </si>
  <si>
    <t>INTERNATIONAL JOURNAL OF BIOLOGICAL MARKERS</t>
  </si>
  <si>
    <t>0393-6384</t>
  </si>
  <si>
    <t>2283-9720</t>
  </si>
  <si>
    <t>Acta Medica Mediterranea</t>
  </si>
  <si>
    <t>0393-697X</t>
  </si>
  <si>
    <t>1826-9850</t>
  </si>
  <si>
    <t>RIVISTA DEL NUOVO CIMENTO</t>
  </si>
  <si>
    <t>0393-974X</t>
  </si>
  <si>
    <t>1724-6083</t>
  </si>
  <si>
    <t>JOURNAL OF BIOLOGICAL REGULATORS AND HOMEOSTATIC AGENTS</t>
  </si>
  <si>
    <t>0394-0802</t>
  </si>
  <si>
    <t>PROSPETTIVA-RIVISTA DI STORIA DELL ARTE ANTICA E MODERNA</t>
  </si>
  <si>
    <t>1825-5272</t>
  </si>
  <si>
    <t>HYSTRIX-Italian Journal of Mammalogy</t>
  </si>
  <si>
    <t>0394-6320</t>
  </si>
  <si>
    <t>INTERNATIONAL JOURNAL OF IMMUNOPATHOLOGY AND PHARMACOLOGY</t>
  </si>
  <si>
    <t>0394-6975</t>
  </si>
  <si>
    <t>1970-9528</t>
  </si>
  <si>
    <t>TROPICAL ZOOLOGY</t>
  </si>
  <si>
    <t>0394-7394</t>
  </si>
  <si>
    <t>1825-3911</t>
  </si>
  <si>
    <t>Nuncius-Journal of the History of Science</t>
  </si>
  <si>
    <t>0394-9370</t>
  </si>
  <si>
    <t>1828-7131</t>
  </si>
  <si>
    <t>ETHOLOGY ECOLOGY &amp; EVOLUTION</t>
  </si>
  <si>
    <t>0397-7870</t>
  </si>
  <si>
    <t>1776-3061</t>
  </si>
  <si>
    <t>REVUE FRANCAISE D ETUDES AMERICAINES</t>
  </si>
  <si>
    <t>0398-7620</t>
  </si>
  <si>
    <t>1773-0627</t>
  </si>
  <si>
    <t>REVUE D EPIDEMIOLOGIE ET DE SANTE PUBLIQUE</t>
  </si>
  <si>
    <t>0399-0559</t>
  </si>
  <si>
    <t>1290-3868</t>
  </si>
  <si>
    <t>RAIRO-OPERATIONS RESEARCH</t>
  </si>
  <si>
    <t>0399-077X</t>
  </si>
  <si>
    <t>MEDECINE ET MALADIES INFECTIEUSES</t>
  </si>
  <si>
    <t>0399-0826</t>
  </si>
  <si>
    <t>2108-6443</t>
  </si>
  <si>
    <t>ANNALES DE BRETAGNE ET DES PAYS DE L OUEST</t>
  </si>
  <si>
    <t>0399-0974</t>
  </si>
  <si>
    <t>CYBIUM</t>
  </si>
  <si>
    <t>0412-1961</t>
  </si>
  <si>
    <t>ACTA METALLURGICA SINICA</t>
  </si>
  <si>
    <t>0423-104X</t>
  </si>
  <si>
    <t>Endokrynologia Polska</t>
  </si>
  <si>
    <t>0424-267X</t>
  </si>
  <si>
    <t>1842-3264</t>
  </si>
  <si>
    <t>Economic Computation and Economic Cybernetics Studies and Research</t>
  </si>
  <si>
    <t>0424-7760</t>
  </si>
  <si>
    <t>1520-6416</t>
  </si>
  <si>
    <t>ELECTRICAL ENGINEERING IN JAPAN</t>
  </si>
  <si>
    <t>0425-0494</t>
  </si>
  <si>
    <t>1754-8845</t>
  </si>
  <si>
    <t>English in Education</t>
  </si>
  <si>
    <t>2042-3306</t>
  </si>
  <si>
    <t>EQUINE VETERINARY JOURNAL</t>
  </si>
  <si>
    <t>0429-2766</t>
  </si>
  <si>
    <t>Fourrages</t>
  </si>
  <si>
    <t>0430-8778</t>
  </si>
  <si>
    <t>1759-670X</t>
  </si>
  <si>
    <t>Folk Life-Journal of Ethnological Studies</t>
  </si>
  <si>
    <t>0435-3676</t>
  </si>
  <si>
    <t>1468-0459</t>
  </si>
  <si>
    <t>GEOGRAFISKA ANNALER SERIES A-PHYSICAL GEOGRAPHY</t>
  </si>
  <si>
    <t>0435-3684</t>
  </si>
  <si>
    <t>1468-0467</t>
  </si>
  <si>
    <t>GEOGRAFISKA ANNALER SERIES B-HUMAN GEOGRAPHY</t>
  </si>
  <si>
    <t>0436-029X</t>
  </si>
  <si>
    <t>1988-4168</t>
  </si>
  <si>
    <t>Gladius</t>
  </si>
  <si>
    <t>0440-6605</t>
  </si>
  <si>
    <t>1336-9083</t>
  </si>
  <si>
    <t>HELMINTHOLOGIA</t>
  </si>
  <si>
    <t>0440-9213</t>
  </si>
  <si>
    <t>HISTORICAL ARCHAEOLOGY</t>
  </si>
  <si>
    <t>0449-0576</t>
  </si>
  <si>
    <t>Jokull</t>
  </si>
  <si>
    <t>0449-3060</t>
  </si>
  <si>
    <t>1349-9157</t>
  </si>
  <si>
    <t>JOURNAL OF RADIATION RESEARCH</t>
  </si>
  <si>
    <t>0449-5233</t>
  </si>
  <si>
    <t>2235-1280</t>
  </si>
  <si>
    <t>JAHRBUCH FUR INTERNATIONALE GERMANISTIK</t>
  </si>
  <si>
    <t>0453-4387</t>
  </si>
  <si>
    <t>KEATS-SHELLEY JOURNAL</t>
  </si>
  <si>
    <t>0455-0463</t>
  </si>
  <si>
    <t>Knjizevna Smotra</t>
  </si>
  <si>
    <t>0458-6859</t>
  </si>
  <si>
    <t>Landbauforschung</t>
  </si>
  <si>
    <t>0458-726X</t>
  </si>
  <si>
    <t>1958-9549</t>
  </si>
  <si>
    <t>Langages</t>
  </si>
  <si>
    <t>0465-2746</t>
  </si>
  <si>
    <t>1988-3226</t>
  </si>
  <si>
    <t>MATERIALES DE CONSTRUCCION</t>
  </si>
  <si>
    <t>0465-5893</t>
  </si>
  <si>
    <t>2353-1339</t>
  </si>
  <si>
    <t>MEDYCYNA PRACY</t>
  </si>
  <si>
    <t>0470-8105</t>
  </si>
  <si>
    <t>1349-8029</t>
  </si>
  <si>
    <t>NEUROLOGIA MEDICO-CHIRURGICA</t>
  </si>
  <si>
    <t>0482-5004</t>
  </si>
  <si>
    <t>Revista Brasileira De Reumatologia</t>
  </si>
  <si>
    <t>0484-8616</t>
  </si>
  <si>
    <t>REVUE DES ETUDES JUIVES</t>
  </si>
  <si>
    <t>0486-2902</t>
  </si>
  <si>
    <t>PAPERS OF THE REGIONAL SCIENCE ASSOCIATION</t>
  </si>
  <si>
    <t>0486-6134</t>
  </si>
  <si>
    <t>1552-8502</t>
  </si>
  <si>
    <t>REVIEW OF RADICAL POLITICAL ECONOMICS</t>
  </si>
  <si>
    <t>0495-4548</t>
  </si>
  <si>
    <t>THEORIA-REVISTA DE TEORIA HISTORIA Y FUNDAMENTOS DE LA CIENCIA</t>
  </si>
  <si>
    <t>0497-1817</t>
  </si>
  <si>
    <t>TEMENOS</t>
  </si>
  <si>
    <t>0505-401X</t>
  </si>
  <si>
    <t>1828-1427</t>
  </si>
  <si>
    <t>Veterinaria Italiana</t>
  </si>
  <si>
    <t>0511-9618</t>
  </si>
  <si>
    <t>Willdenowia</t>
  </si>
  <si>
    <t>0512-3054</t>
  </si>
  <si>
    <t>WHO Technical Report Series</t>
  </si>
  <si>
    <t>0513-5710</t>
  </si>
  <si>
    <t>YONAGO ACTA MEDICA</t>
  </si>
  <si>
    <t>0513-5796</t>
  </si>
  <si>
    <t>1976-2437</t>
  </si>
  <si>
    <t>YONSEI MEDICAL JOURNAL</t>
  </si>
  <si>
    <t>0514-7794</t>
  </si>
  <si>
    <t>Zivot Umjetnosti</t>
  </si>
  <si>
    <t>0515-0361</t>
  </si>
  <si>
    <t>1783-1350</t>
  </si>
  <si>
    <t>Astin Bulletin</t>
  </si>
  <si>
    <t>0521-9744</t>
  </si>
  <si>
    <t>1569-9668</t>
  </si>
  <si>
    <t>Babel-Revue Internationale de la Traduction-International Journal of Translation</t>
  </si>
  <si>
    <t>0522-0653</t>
  </si>
  <si>
    <t>BALLET REVIEW</t>
  </si>
  <si>
    <t>0525-1931</t>
  </si>
  <si>
    <t>BUNSEKI KAGAKU</t>
  </si>
  <si>
    <t>0531-5565</t>
  </si>
  <si>
    <t>1873-6815</t>
  </si>
  <si>
    <t>EXPERIMENTAL GERONTOLOGY</t>
  </si>
  <si>
    <t>0531-9684</t>
  </si>
  <si>
    <t>FOLK MUSIC JOURNAL</t>
  </si>
  <si>
    <t>0532-8721</t>
  </si>
  <si>
    <t>Funkcialaj Ekvacioj-Serio Internacia</t>
  </si>
  <si>
    <t>0534-0012</t>
  </si>
  <si>
    <t>1820-6069</t>
  </si>
  <si>
    <t>Genetika-Belgrade</t>
  </si>
  <si>
    <t>0535-5133</t>
  </si>
  <si>
    <t>INVESTIGACION CLINICA</t>
  </si>
  <si>
    <t>0538-8066</t>
  </si>
  <si>
    <t>1097-4601</t>
  </si>
  <si>
    <t>INTERNATIONAL JOURNAL OF CHEMICAL KINETICS</t>
  </si>
  <si>
    <t>0539-0184</t>
  </si>
  <si>
    <t>1461-7412</t>
  </si>
  <si>
    <t>SOCIAL SCIENCE INFORMATION SUR LES SCIENCES SOCIALES</t>
  </si>
  <si>
    <t>0543-1972</t>
  </si>
  <si>
    <t>1573-8906</t>
  </si>
  <si>
    <t>MEASUREMENT TECHNIQUES</t>
  </si>
  <si>
    <t>0549-3811</t>
  </si>
  <si>
    <t>TRANSACTIONS OF THE JAPAN SOCIETY FOR AERONAUTICAL AND SPACE SCIENCES</t>
  </si>
  <si>
    <t>0550-3213</t>
  </si>
  <si>
    <t>1873-1562</t>
  </si>
  <si>
    <t>NUCLEAR PHYSICS B</t>
  </si>
  <si>
    <t>0552-9034</t>
  </si>
  <si>
    <t>2076-0906</t>
  </si>
  <si>
    <t>PAKISTAN JOURNAL OF AGRICULTURAL SCIENCES</t>
  </si>
  <si>
    <t>0552-9360</t>
  </si>
  <si>
    <t>JOURNAL OF THE PALAEONTOLOGICAL SOCIETY OF INDIA</t>
  </si>
  <si>
    <t>0553-6626</t>
  </si>
  <si>
    <t>Periodica Polytechnica-Civil Engineering</t>
  </si>
  <si>
    <t>0556-3321</t>
  </si>
  <si>
    <t>2070-3368</t>
  </si>
  <si>
    <t>PAKISTAN JOURNAL OF BOTANY</t>
  </si>
  <si>
    <t>0556-8641</t>
  </si>
  <si>
    <t>1996-8523</t>
  </si>
  <si>
    <t>Philosophical Papers</t>
  </si>
  <si>
    <t>0563-9751</t>
  </si>
  <si>
    <t>LITTERATURES</t>
  </si>
  <si>
    <t>0564-3295</t>
  </si>
  <si>
    <t>TROPICAL ECOLOGY</t>
  </si>
  <si>
    <t>0567-7351</t>
  </si>
  <si>
    <t>ACTA CHIMICA SINICA</t>
  </si>
  <si>
    <t>0567-7718</t>
  </si>
  <si>
    <t>1614-3116</t>
  </si>
  <si>
    <t>ACTA MECHANICA SINICA</t>
  </si>
  <si>
    <t>0567-7920</t>
  </si>
  <si>
    <t>1732-2421</t>
  </si>
  <si>
    <t>ACTA PALAEONTOLOGICA POLONICA</t>
  </si>
  <si>
    <t>0567-8315</t>
  </si>
  <si>
    <t>1820-7448</t>
  </si>
  <si>
    <t>ACTA VETERINARIA-BEOGRAD</t>
  </si>
  <si>
    <t>0569-9878</t>
  </si>
  <si>
    <t>1988-8325</t>
  </si>
  <si>
    <t>ANALES CERVANTINOS</t>
  </si>
  <si>
    <t>0570-1864</t>
  </si>
  <si>
    <t>1432-0592</t>
  </si>
  <si>
    <t>ANNALS OF REGIONAL SCIENCE</t>
  </si>
  <si>
    <t>1520-569X</t>
  </si>
  <si>
    <t>0570-5398</t>
  </si>
  <si>
    <t>1570-0585</t>
  </si>
  <si>
    <t>Arabica</t>
  </si>
  <si>
    <t>0570-7358</t>
  </si>
  <si>
    <t>ARDEOLA</t>
  </si>
  <si>
    <t>0570-8966</t>
  </si>
  <si>
    <t>Arheoloski Vestnik</t>
  </si>
  <si>
    <t>0571-1371</t>
  </si>
  <si>
    <t>ARS Orientalis</t>
  </si>
  <si>
    <t>0571-7256</t>
  </si>
  <si>
    <t>1573-8191</t>
  </si>
  <si>
    <t>ASTROPHYSICS</t>
  </si>
  <si>
    <t>0575-3317</t>
  </si>
  <si>
    <t>CALIFORNIA COOPERATIVE OCEANIC FISHERIES INVESTIGATIONS REPORTS</t>
  </si>
  <si>
    <t>0576-9787</t>
  </si>
  <si>
    <t>CELLULOSE CHEMISTRY AND TECHNOLOGY</t>
  </si>
  <si>
    <t>0577-9073</t>
  </si>
  <si>
    <t>CHINESE JOURNAL OF PHYSICS</t>
  </si>
  <si>
    <t>0578-5634</t>
  </si>
  <si>
    <t>1793-6292</t>
  </si>
  <si>
    <t>COASTAL ENGINEERING JOURNAL</t>
  </si>
  <si>
    <t>0578-6967</t>
  </si>
  <si>
    <t>Iran-Journal of the British Institute of Persian Studies</t>
  </si>
  <si>
    <t>0580-373X</t>
  </si>
  <si>
    <t>Muzikoloski Zbornik</t>
  </si>
  <si>
    <t>0580-9517</t>
  </si>
  <si>
    <t>Methods in Microbiology</t>
  </si>
  <si>
    <t>0583-6050</t>
  </si>
  <si>
    <t>1580-2612</t>
  </si>
  <si>
    <t>ACTA CARSOLOGICA</t>
  </si>
  <si>
    <t>0584-8547</t>
  </si>
  <si>
    <t>SPECTROCHIMICA ACTA PART B-ATOMIC SPECTROSCOPY</t>
  </si>
  <si>
    <t>1745-1701</t>
  </si>
  <si>
    <t>SCHIZOPHRENIA BULLETIN</t>
  </si>
  <si>
    <t>0587-2871</t>
  </si>
  <si>
    <t>1547-3317</t>
  </si>
  <si>
    <t>JOURNAL OF THE AMERICAN ANIMAL HOSPITAL ASSOCIATION</t>
  </si>
  <si>
    <t>0587-3908</t>
  </si>
  <si>
    <t>Australian Orthodontic Journal</t>
  </si>
  <si>
    <t>0587-4246</t>
  </si>
  <si>
    <t>1898-794X</t>
  </si>
  <si>
    <t>ACTA PHYSICA POLONICA A</t>
  </si>
  <si>
    <t>0587-4254</t>
  </si>
  <si>
    <t>1509-5770</t>
  </si>
  <si>
    <t>ACTA PHYSICA POLONICA B</t>
  </si>
  <si>
    <t>0587-5455</t>
  </si>
  <si>
    <t>Arti Musices</t>
  </si>
  <si>
    <t>0590-8876</t>
  </si>
  <si>
    <t>1749-6306</t>
  </si>
  <si>
    <t>Costume-The Journal of the Costume Society</t>
  </si>
  <si>
    <t>0591-2385</t>
  </si>
  <si>
    <t>1467-9744</t>
  </si>
  <si>
    <t>ZYGON</t>
  </si>
  <si>
    <t>0700-3862</t>
  </si>
  <si>
    <t>1911-4842</t>
  </si>
  <si>
    <t>LABOUR-LE TRAVAIL</t>
  </si>
  <si>
    <t>0701-1784</t>
  </si>
  <si>
    <t>1918-1817</t>
  </si>
  <si>
    <t>Canadian Water Resources Journal</t>
  </si>
  <si>
    <t>0703-0428</t>
  </si>
  <si>
    <t>1918-5138</t>
  </si>
  <si>
    <t>URBAN HISTORY REVIEW-REVUE D HISTOIRE URBAINE</t>
  </si>
  <si>
    <t>0703-6337</t>
  </si>
  <si>
    <t>1477-2280</t>
  </si>
  <si>
    <t>Journal of European Integration</t>
  </si>
  <si>
    <t>0703-8992</t>
  </si>
  <si>
    <t>1712-7971</t>
  </si>
  <si>
    <t>CANADIAN JOURNAL OF REMOTE SENSING</t>
  </si>
  <si>
    <t>0704-5646</t>
  </si>
  <si>
    <t>Canadian Poetry</t>
  </si>
  <si>
    <t>0705-3797</t>
  </si>
  <si>
    <t>EPISODES</t>
  </si>
  <si>
    <t>0705-5900</t>
  </si>
  <si>
    <t>1480-9214</t>
  </si>
  <si>
    <t>ATMOSPHERE-OCEAN</t>
  </si>
  <si>
    <t>0706-0661</t>
  </si>
  <si>
    <t>1715-2992</t>
  </si>
  <si>
    <t>CANADIAN JOURNAL OF PLANT PATHOLOGY</t>
  </si>
  <si>
    <t>0706-652X</t>
  </si>
  <si>
    <t>1205-7533</t>
  </si>
  <si>
    <t>CANADIAN JOURNAL OF FISHERIES AND AQUATIC SCIENCES</t>
  </si>
  <si>
    <t>0706-7437</t>
  </si>
  <si>
    <t>1497-0015</t>
  </si>
  <si>
    <t>CANADIAN JOURNAL OF PSYCHIATRY-REVUE CANADIENNE DE PSYCHIATRIE</t>
  </si>
  <si>
    <t>0707-5332</t>
  </si>
  <si>
    <t>1949-6540</t>
  </si>
  <si>
    <t>INTERNATIONAL HISTORY REVIEW</t>
  </si>
  <si>
    <t>0708-5591</t>
  </si>
  <si>
    <t>1878-7304</t>
  </si>
  <si>
    <t>CANADIAN PSYCHOLOGY-PSYCHOLOGIE CANADIENNE</t>
  </si>
  <si>
    <t>0709-4698</t>
  </si>
  <si>
    <t>1712-526X</t>
  </si>
  <si>
    <t>Victorian Periodicals Review</t>
  </si>
  <si>
    <t>0714-0045</t>
  </si>
  <si>
    <t>Survey Methodology</t>
  </si>
  <si>
    <t>0714-9808</t>
  </si>
  <si>
    <t>1710-1107</t>
  </si>
  <si>
    <t>CANADIAN JOURNAL ON AGING-REVUE CANADIENNE DU VIEILLISSEMENT</t>
  </si>
  <si>
    <t>0715-8920</t>
  </si>
  <si>
    <t>TEXTE-REVUE DE CRITIQUE ET DE THEORIE LITTERAIRE</t>
  </si>
  <si>
    <t>0716-078X</t>
  </si>
  <si>
    <t>0717-6317</t>
  </si>
  <si>
    <t>REVISTA CHILENA DE HISTORIA NATURAL</t>
  </si>
  <si>
    <t>0716-0798</t>
  </si>
  <si>
    <t>Taller de Letras</t>
  </si>
  <si>
    <t>0716-1018</t>
  </si>
  <si>
    <t>0717-6341</t>
  </si>
  <si>
    <t>Revista Chilena de Infectologia</t>
  </si>
  <si>
    <t>0716-1417</t>
  </si>
  <si>
    <t>Revista de Ciencia Politica</t>
  </si>
  <si>
    <t>0716-1530</t>
  </si>
  <si>
    <t>0718-6894</t>
  </si>
  <si>
    <t>Boletin del Museo Chileno de Arte Precolombino</t>
  </si>
  <si>
    <t>0716-2790</t>
  </si>
  <si>
    <t>0717-6252</t>
  </si>
  <si>
    <t>Revista Musical Chilena</t>
  </si>
  <si>
    <t>0716-9760</t>
  </si>
  <si>
    <t>0717-6287</t>
  </si>
  <si>
    <t>BIOLOGICAL RESEARCH</t>
  </si>
  <si>
    <t>0717-1285</t>
  </si>
  <si>
    <t>0718-5758</t>
  </si>
  <si>
    <t>Onomazein</t>
  </si>
  <si>
    <t>0717-3326</t>
  </si>
  <si>
    <t>0718-1957</t>
  </si>
  <si>
    <t>REVISTA DE BIOLOGIA MARINA Y OCEANOGRAFIA</t>
  </si>
  <si>
    <t>0717-3458</t>
  </si>
  <si>
    <t>ELECTRONIC JOURNAL OF BIOTECHNOLOGY</t>
  </si>
  <si>
    <t>0717-6058</t>
  </si>
  <si>
    <t>Anales de Literatura Chilena</t>
  </si>
  <si>
    <t>0717-6538</t>
  </si>
  <si>
    <t>GAYANA</t>
  </si>
  <si>
    <t>0717-6643</t>
  </si>
  <si>
    <t>GAYANA BOTANICA</t>
  </si>
  <si>
    <t>0717-6848</t>
  </si>
  <si>
    <t>Acta Literaria</t>
  </si>
  <si>
    <t>0717-6996</t>
  </si>
  <si>
    <t>ARQ</t>
  </si>
  <si>
    <t>0717-7194</t>
  </si>
  <si>
    <t>Historia-Santiago</t>
  </si>
  <si>
    <t>0717-7356</t>
  </si>
  <si>
    <t>Chungara-Revista de Antropologia Chilena</t>
  </si>
  <si>
    <t>0717-7917</t>
  </si>
  <si>
    <t>Boletin Latinoamericano y del Caribe de Plantas Medicinales y Aromaticas</t>
  </si>
  <si>
    <t>0717-9200</t>
  </si>
  <si>
    <t>BOSQUE</t>
  </si>
  <si>
    <t>0717-9502</t>
  </si>
  <si>
    <t>0717-9367</t>
  </si>
  <si>
    <t>INTERNATIONAL JOURNAL OF MORPHOLOGY</t>
  </si>
  <si>
    <t>0717-9707</t>
  </si>
  <si>
    <t>JOURNAL OF THE CHILEAN CHEMICAL SOCIETY</t>
  </si>
  <si>
    <t>0718-0462</t>
  </si>
  <si>
    <t>Atenea</t>
  </si>
  <si>
    <t>0718-0934</t>
  </si>
  <si>
    <t>Revista Signos</t>
  </si>
  <si>
    <t>0718-1043</t>
  </si>
  <si>
    <t>Estudios Atacamenos</t>
  </si>
  <si>
    <t>0718-1620</t>
  </si>
  <si>
    <t>Ciencia e Investigacion Agraria</t>
  </si>
  <si>
    <t>0718-1876</t>
  </si>
  <si>
    <t>Journal of Theoretical and Applied Electronic Commerce Research</t>
  </si>
  <si>
    <t>0718-2201</t>
  </si>
  <si>
    <t>Alpha-Revista de Artes Letras y Filosofia</t>
  </si>
  <si>
    <t>0718-221X</t>
  </si>
  <si>
    <t>Maderas-Ciencia y Tecnologia</t>
  </si>
  <si>
    <t>0718-2244</t>
  </si>
  <si>
    <t>Magallania</t>
  </si>
  <si>
    <t>0718-2295</t>
  </si>
  <si>
    <t>REVISTA CHILENA DE LITERATURA</t>
  </si>
  <si>
    <t>0718-2309</t>
  </si>
  <si>
    <t>Revista 180</t>
  </si>
  <si>
    <t>0718-3402</t>
  </si>
  <si>
    <t>Revista de Geografia Norte Grande</t>
  </si>
  <si>
    <t>0718-3437</t>
  </si>
  <si>
    <t>Revista Chilena de Derecho</t>
  </si>
  <si>
    <t>0718-4808</t>
  </si>
  <si>
    <t>Terapia Psicologica</t>
  </si>
  <si>
    <t>0718-4883</t>
  </si>
  <si>
    <t>RLA-Revista de Linguistica Teorica y Aplicada</t>
  </si>
  <si>
    <t>0718-5286</t>
  </si>
  <si>
    <t>Estudios de Economia</t>
  </si>
  <si>
    <t>0718-560X</t>
  </si>
  <si>
    <t>0717-7178</t>
  </si>
  <si>
    <t>Latin American Journal of Aquatic Research</t>
  </si>
  <si>
    <t>0718-5839</t>
  </si>
  <si>
    <t>Chilean Journal of Agricultural Research</t>
  </si>
  <si>
    <t>0718-7106</t>
  </si>
  <si>
    <t>Andean Geology</t>
  </si>
  <si>
    <t>0718-915X</t>
  </si>
  <si>
    <t>Revista de la Construccion</t>
  </si>
  <si>
    <t>0718-9516</t>
  </si>
  <si>
    <t>Journal of Soil Science and Plant Nutrition</t>
  </si>
  <si>
    <t>0720-048X</t>
  </si>
  <si>
    <t>1872-7727</t>
  </si>
  <si>
    <t>EUROPEAN JOURNAL OF RADIOLOGY</t>
  </si>
  <si>
    <t>0720-213X</t>
  </si>
  <si>
    <t>1432-234X</t>
  </si>
  <si>
    <t>ZOOMORPHOLOGY</t>
  </si>
  <si>
    <t>0720-4299</t>
  </si>
  <si>
    <t>1439-3522</t>
  </si>
  <si>
    <t>FORTSCHRITTE DER NEUROLOGIE PSYCHIATRIE</t>
  </si>
  <si>
    <t>0720-9355</t>
  </si>
  <si>
    <t>Hamostaseologie</t>
  </si>
  <si>
    <t>0721-3115</t>
  </si>
  <si>
    <t>1521-4087</t>
  </si>
  <si>
    <t>PROPELLANTS EXPLOSIVES PYROTECHNICS</t>
  </si>
  <si>
    <t>0721-7595</t>
  </si>
  <si>
    <t>1435-8107</t>
  </si>
  <si>
    <t>JOURNAL OF PLANT GROWTH REGULATION</t>
  </si>
  <si>
    <t>0721-7714</t>
  </si>
  <si>
    <t>1432-203X</t>
  </si>
  <si>
    <t>PLANT CELL REPORTS</t>
  </si>
  <si>
    <t>0721-832X</t>
  </si>
  <si>
    <t>1435-702X</t>
  </si>
  <si>
    <t>GRAEFES ARCHIVE FOR CLINICAL AND EXPERIMENTAL OPHTHALMOLOGY</t>
  </si>
  <si>
    <t>0721-9067</t>
  </si>
  <si>
    <t>1613-3706</t>
  </si>
  <si>
    <t>Zeitschrift fur Sprachwissenschaft</t>
  </si>
  <si>
    <t>0722-1819</t>
  </si>
  <si>
    <t>1439-3980</t>
  </si>
  <si>
    <t>Handchirurgie Mikrochirurgie Plastische Chirurgie</t>
  </si>
  <si>
    <t>1432-0975</t>
  </si>
  <si>
    <t>0722-4060</t>
  </si>
  <si>
    <t>1432-2056</t>
  </si>
  <si>
    <t>POLAR BIOLOGY</t>
  </si>
  <si>
    <t>0722-494X</t>
  </si>
  <si>
    <t>TUEXENIA</t>
  </si>
  <si>
    <t>0722-5091</t>
  </si>
  <si>
    <t>CLINICAL NEUROPATHOLOGY</t>
  </si>
  <si>
    <t>0723-0869</t>
  </si>
  <si>
    <t>1878-0792</t>
  </si>
  <si>
    <t>EXPOSITIONES MATHEMATICAE</t>
  </si>
  <si>
    <t>0723-2020</t>
  </si>
  <si>
    <t>SYSTEMATIC AND APPLIED MICROBIOLOGY</t>
  </si>
  <si>
    <t>1434-453X</t>
  </si>
  <si>
    <t>0723-4864</t>
  </si>
  <si>
    <t>1432-1114</t>
  </si>
  <si>
    <t>EXPERIMENTS IN FLUIDS</t>
  </si>
  <si>
    <t>0723-5186</t>
  </si>
  <si>
    <t>Feministische Studien</t>
  </si>
  <si>
    <t>0724-2247</t>
  </si>
  <si>
    <t>Recht &amp; Psychiatrie</t>
  </si>
  <si>
    <t>0724-4983</t>
  </si>
  <si>
    <t>1433-8726</t>
  </si>
  <si>
    <t>WORLD JOURNAL OF UROLOGY</t>
  </si>
  <si>
    <t>0724-6145</t>
  </si>
  <si>
    <t>Advances in Biochemical Engineering-Biotechnology</t>
  </si>
  <si>
    <t>0724-8741</t>
  </si>
  <si>
    <t>1573-904X</t>
  </si>
  <si>
    <t>PHARMACEUTICAL RESEARCH</t>
  </si>
  <si>
    <t>0726-8602</t>
  </si>
  <si>
    <t>1469-2996</t>
  </si>
  <si>
    <t>Australian Journal of Linguistics</t>
  </si>
  <si>
    <t>0727-3061</t>
  </si>
  <si>
    <t>1448-5508</t>
  </si>
  <si>
    <t>Historical Records of Australian Science</t>
  </si>
  <si>
    <t>0729-2473</t>
  </si>
  <si>
    <t>2042-4345</t>
  </si>
  <si>
    <t>War &amp; Society</t>
  </si>
  <si>
    <t>0729-4352</t>
  </si>
  <si>
    <t>Australian Aboriginal Studies</t>
  </si>
  <si>
    <t>0729-4360</t>
  </si>
  <si>
    <t>1469-8366</t>
  </si>
  <si>
    <t>Higher Education Research &amp; Development</t>
  </si>
  <si>
    <t>1557-7368</t>
  </si>
  <si>
    <t>0730-031X</t>
  </si>
  <si>
    <t>1557-8704</t>
  </si>
  <si>
    <t>BIOTECHNOLOGY LAW REPORT</t>
  </si>
  <si>
    <t>0730-2312</t>
  </si>
  <si>
    <t>1097-4644</t>
  </si>
  <si>
    <t>JOURNAL OF CELLULAR BIOCHEMISTRY</t>
  </si>
  <si>
    <t>0730-3238</t>
  </si>
  <si>
    <t>1548-9590</t>
  </si>
  <si>
    <t>Studies in American Indian Literatures</t>
  </si>
  <si>
    <t>0730-6679</t>
  </si>
  <si>
    <t>1098-2329</t>
  </si>
  <si>
    <t>ADVANCES IN POLYMER TECHNOLOGY</t>
  </si>
  <si>
    <t>0730-725X</t>
  </si>
  <si>
    <t>1873-5894</t>
  </si>
  <si>
    <t>MAGNETIC RESONANCE IMAGING</t>
  </si>
  <si>
    <t>0730-7268</t>
  </si>
  <si>
    <t>1552-8618</t>
  </si>
  <si>
    <t>ENVIRONMENTAL TOXICOLOGY AND CHEMISTRY</t>
  </si>
  <si>
    <t>1523-536X</t>
  </si>
  <si>
    <t>0730-7829</t>
  </si>
  <si>
    <t>MUSIC PERCEPTION</t>
  </si>
  <si>
    <t>0730-8000</t>
  </si>
  <si>
    <t>1943-6319</t>
  </si>
  <si>
    <t>JOURNAL OF SHELLFISH RESEARCH</t>
  </si>
  <si>
    <t>1552-8464</t>
  </si>
  <si>
    <t>0730-9139</t>
  </si>
  <si>
    <t>STUDIES IN LATIN AMERICAN POPULAR CULTURE</t>
  </si>
  <si>
    <t>0730-9295</t>
  </si>
  <si>
    <t>2163-5226</t>
  </si>
  <si>
    <t>INFORMATION TECHNOLOGY AND LIBRARIES</t>
  </si>
  <si>
    <t>0731-1214</t>
  </si>
  <si>
    <t>1533-8673</t>
  </si>
  <si>
    <t>SOCIOLOGICAL PERSPECTIVES</t>
  </si>
  <si>
    <t>0731-1230</t>
  </si>
  <si>
    <t>PHOTONICS SPECTRA</t>
  </si>
  <si>
    <t>0731-1613</t>
  </si>
  <si>
    <t>2158-1665</t>
  </si>
  <si>
    <t>Journal of Korean Studies</t>
  </si>
  <si>
    <t>0731-1745</t>
  </si>
  <si>
    <t>1745-3992</t>
  </si>
  <si>
    <t>Educational Measurement-Issues and Practice</t>
  </si>
  <si>
    <t>0731-5082</t>
  </si>
  <si>
    <t>STANFORD JOURNAL OF INTERNATIONAL LAW</t>
  </si>
  <si>
    <t>0731-5090</t>
  </si>
  <si>
    <t>1533-3884</t>
  </si>
  <si>
    <t>JOURNAL OF GUIDANCE CONTROL AND DYNAMICS</t>
  </si>
  <si>
    <t>0731-5171</t>
  </si>
  <si>
    <t>1563-5228</t>
  </si>
  <si>
    <t>FERROELECTRICS LETTERS SECTION</t>
  </si>
  <si>
    <t>0731-5724</t>
  </si>
  <si>
    <t>1541-1087</t>
  </si>
  <si>
    <t>JOURNAL OF THE AMERICAN COLLEGE OF NUTRITION</t>
  </si>
  <si>
    <t>0731-6844</t>
  </si>
  <si>
    <t>1530-7964</t>
  </si>
  <si>
    <t>JOURNAL OF REINFORCED PLASTICS AND COMPOSITES</t>
  </si>
  <si>
    <t>0731-7085</t>
  </si>
  <si>
    <t>1873-264X</t>
  </si>
  <si>
    <t>JOURNAL OF PHARMACEUTICAL AND BIOMEDICAL ANALYSIS</t>
  </si>
  <si>
    <t>0731-7107</t>
  </si>
  <si>
    <t>1545-228X</t>
  </si>
  <si>
    <t>CHILD &amp; FAMILY BEHAVIOR THERAPY</t>
  </si>
  <si>
    <t>0731-7115</t>
  </si>
  <si>
    <t>1545-2301</t>
  </si>
  <si>
    <t>Clinical Gerontologist</t>
  </si>
  <si>
    <t>0731-8898</t>
  </si>
  <si>
    <t>2162-6537</t>
  </si>
  <si>
    <t>JOURNAL OF ENVIRONMENTAL PATHOLOGY TOXICOLOGY AND ONCOLOGY</t>
  </si>
  <si>
    <t>0731-9487</t>
  </si>
  <si>
    <t>2168-376X</t>
  </si>
  <si>
    <t>LEARNING DISABILITY QUARTERLY</t>
  </si>
  <si>
    <t>0732-118X</t>
  </si>
  <si>
    <t>1873-3522</t>
  </si>
  <si>
    <t>NEW IDEAS IN PSYCHOLOGY</t>
  </si>
  <si>
    <t>1527-7755</t>
  </si>
  <si>
    <t>0732-2399</t>
  </si>
  <si>
    <t>1526-548X</t>
  </si>
  <si>
    <t>MARKETING SCIENCE</t>
  </si>
  <si>
    <t>0732-2992</t>
  </si>
  <si>
    <t>Muqarnas</t>
  </si>
  <si>
    <t>0732-7730</t>
  </si>
  <si>
    <t>TULSA STUDIES IN WOMENS LITERATURE</t>
  </si>
  <si>
    <t>0732-8303</t>
  </si>
  <si>
    <t>1532-2327</t>
  </si>
  <si>
    <t>JOURNAL OF CARBOHYDRATE CHEMISTRY</t>
  </si>
  <si>
    <t>0732-8818</t>
  </si>
  <si>
    <t>1747-1567</t>
  </si>
  <si>
    <t>EXPERIMENTAL TECHNIQUES</t>
  </si>
  <si>
    <t>0732-8893</t>
  </si>
  <si>
    <t>1879-0070</t>
  </si>
  <si>
    <t>DIAGNOSTIC MICROBIOLOGY AND INFECTIOUS DISEASE</t>
  </si>
  <si>
    <t>0733-1347</t>
  </si>
  <si>
    <t>1938-5137</t>
  </si>
  <si>
    <t>HERPETOLOGICAL MONOGRAPHS</t>
  </si>
  <si>
    <t>0733-2033</t>
  </si>
  <si>
    <t>THEATRE HISTORY STUDIES</t>
  </si>
  <si>
    <t>0733-2459</t>
  </si>
  <si>
    <t>1098-1101</t>
  </si>
  <si>
    <t>JOURNAL OF CLINICAL APHERESIS</t>
  </si>
  <si>
    <t>0733-2467</t>
  </si>
  <si>
    <t>1520-6777</t>
  </si>
  <si>
    <t>NEUROUROLOGY AND URODYNAMICS</t>
  </si>
  <si>
    <t>0733-3188</t>
  </si>
  <si>
    <t>1098-2361</t>
  </si>
  <si>
    <t>ZOO BIOLOGY</t>
  </si>
  <si>
    <t>0733-4648</t>
  </si>
  <si>
    <t>1552-4523</t>
  </si>
  <si>
    <t>JOURNAL OF APPLIED GERONTOLOGY</t>
  </si>
  <si>
    <t>0733-5210</t>
  </si>
  <si>
    <t>1095-9963</t>
  </si>
  <si>
    <t>JOURNAL OF CEREAL SCIENCE</t>
  </si>
  <si>
    <t>0733-8619</t>
  </si>
  <si>
    <t>1557-9875</t>
  </si>
  <si>
    <t>NEUROLOGIC CLINICS</t>
  </si>
  <si>
    <t>0733-8627</t>
  </si>
  <si>
    <t>1558-0539</t>
  </si>
  <si>
    <t>EMERGENCY MEDICINE CLINICS OF NORTH AMERICA</t>
  </si>
  <si>
    <t>0733-8635</t>
  </si>
  <si>
    <t>1558-0520</t>
  </si>
  <si>
    <t>DERMATOLOGIC CLINICS</t>
  </si>
  <si>
    <t>0733-8651</t>
  </si>
  <si>
    <t>1558-2264</t>
  </si>
  <si>
    <t>CARDIOLOGY CLINICS</t>
  </si>
  <si>
    <t>1558-0008</t>
  </si>
  <si>
    <t>0733-8724</t>
  </si>
  <si>
    <t>1558-2213</t>
  </si>
  <si>
    <t>JOURNAL OF LIGHTWAVE TECHNOLOGY</t>
  </si>
  <si>
    <t>0733-9364</t>
  </si>
  <si>
    <t>1943-7862</t>
  </si>
  <si>
    <t>JOURNAL OF CONSTRUCTION ENGINEERING AND MANAGEMENT</t>
  </si>
  <si>
    <t>0733-9372</t>
  </si>
  <si>
    <t>1943-7870</t>
  </si>
  <si>
    <t>JOURNAL OF ENVIRONMENTAL ENGINEERING</t>
  </si>
  <si>
    <t>0733-9399</t>
  </si>
  <si>
    <t>1943-7889</t>
  </si>
  <si>
    <t>JOURNAL OF ENGINEERING MECHANICS</t>
  </si>
  <si>
    <t>0733-9402</t>
  </si>
  <si>
    <t>1943-7897</t>
  </si>
  <si>
    <t>JOURNAL OF ENERGY ENGINEERING</t>
  </si>
  <si>
    <t>0733-9429</t>
  </si>
  <si>
    <t>1943-7900</t>
  </si>
  <si>
    <t>JOURNAL OF HYDRAULIC ENGINEERING</t>
  </si>
  <si>
    <t>0733-9437</t>
  </si>
  <si>
    <t>1943-4774</t>
  </si>
  <si>
    <t>JOURNAL OF IRRIGATION AND DRAINAGE ENGINEERING</t>
  </si>
  <si>
    <t>0733-9445</t>
  </si>
  <si>
    <t>1943-541X</t>
  </si>
  <si>
    <t>JOURNAL OF STRUCTURAL ENGINEERING</t>
  </si>
  <si>
    <t>0733-9453</t>
  </si>
  <si>
    <t>1943-5428</t>
  </si>
  <si>
    <t>JOURNAL OF SURVEYING ENGINEERING</t>
  </si>
  <si>
    <t>0733-947X</t>
  </si>
  <si>
    <t>1943-5436</t>
  </si>
  <si>
    <t>JOURNAL OF TRANSPORTATION ENGINEERING</t>
  </si>
  <si>
    <t>1943-5444</t>
  </si>
  <si>
    <t>JOURNAL OF URBAN PLANNING AND DEVELOPMENT</t>
  </si>
  <si>
    <t>1943-5452</t>
  </si>
  <si>
    <t>0733-950X</t>
  </si>
  <si>
    <t>1943-5460</t>
  </si>
  <si>
    <t>JOURNAL OF WATERWAY PORT COASTAL AND OCEAN ENGINEERING</t>
  </si>
  <si>
    <t>0734-0478</t>
  </si>
  <si>
    <t>1098-9056</t>
  </si>
  <si>
    <t>SEMINARS IN SPEECH AND LANGUAGE</t>
  </si>
  <si>
    <t>0734-0664</t>
  </si>
  <si>
    <t>1741-2358</t>
  </si>
  <si>
    <t>GERODONTOLOGY</t>
  </si>
  <si>
    <t>0734-1415</t>
  </si>
  <si>
    <t>TAPPI JOURNAL</t>
  </si>
  <si>
    <t>0734-1512</t>
  </si>
  <si>
    <t>1477-2620</t>
  </si>
  <si>
    <t>History and Technology</t>
  </si>
  <si>
    <t>0734-2071</t>
  </si>
  <si>
    <t>1557-7333</t>
  </si>
  <si>
    <t>ACM TRANSACTIONS ON COMPUTER SYSTEMS</t>
  </si>
  <si>
    <t>0734-2101</t>
  </si>
  <si>
    <t>1520-8559</t>
  </si>
  <si>
    <t>JOURNAL OF VACUUM SCIENCE &amp; TECHNOLOGY A</t>
  </si>
  <si>
    <t>0734-242X</t>
  </si>
  <si>
    <t>1096-3669</t>
  </si>
  <si>
    <t>WASTE MANAGEMENT &amp; RESEARCH</t>
  </si>
  <si>
    <t>0734-2829</t>
  </si>
  <si>
    <t>1557-5144</t>
  </si>
  <si>
    <t>JOURNAL OF PSYCHOEDUCATIONAL ASSESSMENT</t>
  </si>
  <si>
    <t>1537-5307</t>
  </si>
  <si>
    <t>0734-371X</t>
  </si>
  <si>
    <t>1552-759X</t>
  </si>
  <si>
    <t>Review of Public Personnel Administration</t>
  </si>
  <si>
    <t>0734-4392</t>
  </si>
  <si>
    <t>AMERICAN MUSIC</t>
  </si>
  <si>
    <t>0734-6018</t>
  </si>
  <si>
    <t>1533-855X</t>
  </si>
  <si>
    <t>REPRESENTATIONS</t>
  </si>
  <si>
    <t>0734-7332</t>
  </si>
  <si>
    <t>1540-7586</t>
  </si>
  <si>
    <t>JOURNAL OF PSYCHOSOCIAL ONCOLOGY</t>
  </si>
  <si>
    <t>1879-3509</t>
  </si>
  <si>
    <t>0734-8584</t>
  </si>
  <si>
    <t>1533-8541</t>
  </si>
  <si>
    <t>RHETORICA-A JOURNAL OF THE HISTORY OF RHETORIC</t>
  </si>
  <si>
    <t>0734-9041</t>
  </si>
  <si>
    <t>1530-8049</t>
  </si>
  <si>
    <t>JOURNAL OF FIRE SCIENCES</t>
  </si>
  <si>
    <t>1873-1899</t>
  </si>
  <si>
    <t>0735-0015</t>
  </si>
  <si>
    <t>1537-2707</t>
  </si>
  <si>
    <t>JOURNAL OF BUSINESS &amp; ECONOMIC STATISTICS</t>
  </si>
  <si>
    <t>0735-0198</t>
  </si>
  <si>
    <t>1532-7981</t>
  </si>
  <si>
    <t>Rhetoric Review</t>
  </si>
  <si>
    <t>0735-0414</t>
  </si>
  <si>
    <t>1464-3502</t>
  </si>
  <si>
    <t>ALCOHOL AND ALCOHOLISM</t>
  </si>
  <si>
    <t>1558-3597</t>
  </si>
  <si>
    <t>0735-1631</t>
  </si>
  <si>
    <t>1098-8785</t>
  </si>
  <si>
    <t>AMERICAN JOURNAL OF PERINATOLOGY</t>
  </si>
  <si>
    <t>0735-1690</t>
  </si>
  <si>
    <t>1940-9133</t>
  </si>
  <si>
    <t>PSYCHOANALYTIC INQUIRY</t>
  </si>
  <si>
    <t>0735-1933</t>
  </si>
  <si>
    <t>1879-0178</t>
  </si>
  <si>
    <t>INTERNATIONAL COMMUNICATIONS IN HEAT AND MASS TRANSFER</t>
  </si>
  <si>
    <t>0735-2166</t>
  </si>
  <si>
    <t>1467-9906</t>
  </si>
  <si>
    <t>JOURNAL OF URBAN AFFAIRS</t>
  </si>
  <si>
    <t>1549-7836</t>
  </si>
  <si>
    <t>0735-2751</t>
  </si>
  <si>
    <t>1467-9558</t>
  </si>
  <si>
    <t>SOCIOLOGICAL THEORY</t>
  </si>
  <si>
    <t>0735-3766</t>
  </si>
  <si>
    <t>2158-1592</t>
  </si>
  <si>
    <t>Journal of Business Logistics</t>
  </si>
  <si>
    <t>0735-3936</t>
  </si>
  <si>
    <t>1099-0798</t>
  </si>
  <si>
    <t>BEHAVIORAL SCIENCES &amp; THE LAW</t>
  </si>
  <si>
    <t>0735-6161</t>
  </si>
  <si>
    <t>WOOD AND FIBER SCIENCE</t>
  </si>
  <si>
    <t>0735-6331</t>
  </si>
  <si>
    <t>1541-4140</t>
  </si>
  <si>
    <t>JOURNAL OF EDUCATIONAL COMPUTING RESEARCH</t>
  </si>
  <si>
    <t>0735-6757</t>
  </si>
  <si>
    <t>1532-8171</t>
  </si>
  <si>
    <t>AMERICAN JOURNAL OF EMERGENCY MEDICINE</t>
  </si>
  <si>
    <t>0735-7028</t>
  </si>
  <si>
    <t>1939-1323</t>
  </si>
  <si>
    <t>PROFESSIONAL PSYCHOLOGY-RESEARCH AND PRACTICE</t>
  </si>
  <si>
    <t>1939-2087</t>
  </si>
  <si>
    <t>JOURNAL OF COMPARATIVE PSYCHOLOGY</t>
  </si>
  <si>
    <t>0735-7044</t>
  </si>
  <si>
    <t>1939-0084</t>
  </si>
  <si>
    <t>BEHAVIORAL NEUROSCIENCE</t>
  </si>
  <si>
    <t>0735-7907</t>
  </si>
  <si>
    <t>1532-4192</t>
  </si>
  <si>
    <t>CANCER INVESTIGATION</t>
  </si>
  <si>
    <t>0735-9640</t>
  </si>
  <si>
    <t>1572-9818</t>
  </si>
  <si>
    <t>PLANT MOLECULAR BIOLOGY REPORTER</t>
  </si>
  <si>
    <t>0736-0053</t>
  </si>
  <si>
    <t>1476-2870</t>
  </si>
  <si>
    <t>OPERA QUARTERLY</t>
  </si>
  <si>
    <t>0736-0258</t>
  </si>
  <si>
    <t>1537-1603</t>
  </si>
  <si>
    <t>JOURNAL OF CLINICAL NEUROPHYSIOLOGY</t>
  </si>
  <si>
    <t>0736-0266</t>
  </si>
  <si>
    <t>1554-527X</t>
  </si>
  <si>
    <t>JOURNAL OF ORTHOPAEDIC RESEARCH</t>
  </si>
  <si>
    <t>0736-2501</t>
  </si>
  <si>
    <t>NOISE CONTROL ENGINEERING JOURNAL</t>
  </si>
  <si>
    <t>0736-2994</t>
  </si>
  <si>
    <t>1532-9356</t>
  </si>
  <si>
    <t>STOCHASTIC ANALYSIS AND APPLICATIONS</t>
  </si>
  <si>
    <t>0736-4679</t>
  </si>
  <si>
    <t>1090-1280</t>
  </si>
  <si>
    <t>JOURNAL OF EMERGENCY MEDICINE</t>
  </si>
  <si>
    <t>0736-5748</t>
  </si>
  <si>
    <t>1873-474X</t>
  </si>
  <si>
    <t>INTERNATIONAL JOURNAL OF DEVELOPMENTAL NEUROSCIENCE</t>
  </si>
  <si>
    <t>0736-5829</t>
  </si>
  <si>
    <t>1543-2777</t>
  </si>
  <si>
    <t>ADAPTED PHYSICAL ACTIVITY QUARTERLY</t>
  </si>
  <si>
    <t>1879-2537</t>
  </si>
  <si>
    <t>ROBOTICS AND COMPUTER-INTEGRATED MANUFACTURING</t>
  </si>
  <si>
    <t>0736-5853</t>
  </si>
  <si>
    <t>TELEMATICS AND INFORMATICS</t>
  </si>
  <si>
    <t>0736-6205</t>
  </si>
  <si>
    <t>1940-9818</t>
  </si>
  <si>
    <t>BIOTECHNIQUES</t>
  </si>
  <si>
    <t>0736-623X</t>
  </si>
  <si>
    <t>1944-6187</t>
  </si>
  <si>
    <t>EARTH SCIENCES HISTORY</t>
  </si>
  <si>
    <t>0736-6299</t>
  </si>
  <si>
    <t>1532-2262</t>
  </si>
  <si>
    <t>SOLVENT EXTRACTION AND ION EXCHANGE</t>
  </si>
  <si>
    <t>0736-6825</t>
  </si>
  <si>
    <t>1098-8793</t>
  </si>
  <si>
    <t>FACIAL PLASTIC SURGERY</t>
  </si>
  <si>
    <t>0736-7236</t>
  </si>
  <si>
    <t>JOURNAL OF SOCIAL AND CLINICAL PSYCHOLOGY</t>
  </si>
  <si>
    <t>0736-8046</t>
  </si>
  <si>
    <t>1525-1470</t>
  </si>
  <si>
    <t>PEDIATRIC DERMATOLOGY</t>
  </si>
  <si>
    <t>0736-9387</t>
  </si>
  <si>
    <t>1934-7243</t>
  </si>
  <si>
    <t>ANNALS OF DYSLEXIA</t>
  </si>
  <si>
    <t>0736-9735</t>
  </si>
  <si>
    <t>1939-1331</t>
  </si>
  <si>
    <t>PSYCHOANALYTIC PSYCHOLOGY</t>
  </si>
  <si>
    <t>0737-0008</t>
  </si>
  <si>
    <t>1532-690X</t>
  </si>
  <si>
    <t>COGNITION AND INSTRUCTION</t>
  </si>
  <si>
    <t>0737-0016</t>
  </si>
  <si>
    <t>1532-7655</t>
  </si>
  <si>
    <t>Journal of Community Health Nursing</t>
  </si>
  <si>
    <t>1532-7051</t>
  </si>
  <si>
    <t>0737-0652</t>
  </si>
  <si>
    <t>1545-8822</t>
  </si>
  <si>
    <t>Journal of Energetic Materials</t>
  </si>
  <si>
    <t>0737-0679</t>
  </si>
  <si>
    <t>2153-3695</t>
  </si>
  <si>
    <t>WALT WHITMAN QUARTERLY REVIEW</t>
  </si>
  <si>
    <t>0737-0806</t>
  </si>
  <si>
    <t>1542-7412</t>
  </si>
  <si>
    <t>JOURNAL OF EQUINE VETERINARY SCIENCE</t>
  </si>
  <si>
    <t>0737-1209</t>
  </si>
  <si>
    <t>1525-1446</t>
  </si>
  <si>
    <t>PUBLIC HEALTH NURSING</t>
  </si>
  <si>
    <t>0737-3937</t>
  </si>
  <si>
    <t>1532-2300</t>
  </si>
  <si>
    <t>DRYING TECHNOLOGY</t>
  </si>
  <si>
    <t>1537-1719</t>
  </si>
  <si>
    <t>0737-4453</t>
  </si>
  <si>
    <t>2328-207X</t>
  </si>
  <si>
    <t>SOURCE-NOTES IN THE HISTORY OF ART</t>
  </si>
  <si>
    <t>0737-4836</t>
  </si>
  <si>
    <t>2164-0564</t>
  </si>
  <si>
    <t>TRANSLATION REVIEW</t>
  </si>
  <si>
    <t>0737-6782</t>
  </si>
  <si>
    <t>1540-5885</t>
  </si>
  <si>
    <t>JOURNAL OF PRODUCT INNOVATION MANAGEMENT</t>
  </si>
  <si>
    <t>0737-7037</t>
  </si>
  <si>
    <t>JOURNAL OF FOLKLORE RESEARCH</t>
  </si>
  <si>
    <t>0737-8831</t>
  </si>
  <si>
    <t>LIBRARY HI TECH</t>
  </si>
  <si>
    <t>0738-0593</t>
  </si>
  <si>
    <t>1873-4871</t>
  </si>
  <si>
    <t>INTERNATIONAL JOURNAL OF EDUCATIONAL DEVELOPMENT</t>
  </si>
  <si>
    <t>0738-0658</t>
  </si>
  <si>
    <t>Puerto Rico Health Sciences Journal</t>
  </si>
  <si>
    <t>0738-081X</t>
  </si>
  <si>
    <t>1879-1131</t>
  </si>
  <si>
    <t>CLINICS IN DERMATOLOGY</t>
  </si>
  <si>
    <t>0738-0895</t>
  </si>
  <si>
    <t>JOURNAL OF ARCHITECTURAL AND PLANNING RESEARCH</t>
  </si>
  <si>
    <t>0738-1085</t>
  </si>
  <si>
    <t>1098-2752</t>
  </si>
  <si>
    <t>MICROSURGERY</t>
  </si>
  <si>
    <t>0738-1360</t>
  </si>
  <si>
    <t>2334-5985</t>
  </si>
  <si>
    <t>Marine Resource Economics</t>
  </si>
  <si>
    <t>0738-1727</t>
  </si>
  <si>
    <t>1086-3265</t>
  </si>
  <si>
    <t>JOURNAL OF MODERN GREEK STUDIES</t>
  </si>
  <si>
    <t>0738-2480</t>
  </si>
  <si>
    <t>1939-9022</t>
  </si>
  <si>
    <t>Law and History Review</t>
  </si>
  <si>
    <t>PATIENT EDUCATION AND COUNSELING</t>
  </si>
  <si>
    <t>0738-4602</t>
  </si>
  <si>
    <t>AI MAGAZINE</t>
  </si>
  <si>
    <t>0738-6729</t>
  </si>
  <si>
    <t>2196-8918</t>
  </si>
  <si>
    <t>BEHAVIOR ANALYST</t>
  </si>
  <si>
    <t>0738-7806</t>
  </si>
  <si>
    <t>GENERATIONS-JOURNAL OF THE AMERICAN SOCIETY ON AGING</t>
  </si>
  <si>
    <t>0738-7989</t>
  </si>
  <si>
    <t>Journal of Materials Education</t>
  </si>
  <si>
    <t>1549-7801</t>
  </si>
  <si>
    <t>0738-8942</t>
  </si>
  <si>
    <t>1549-9219</t>
  </si>
  <si>
    <t>CONFLICT MANAGEMENT AND PEACE SCIENCE</t>
  </si>
  <si>
    <t>0739-0572</t>
  </si>
  <si>
    <t>1520-0426</t>
  </si>
  <si>
    <t>JOURNAL OF ATMOSPHERIC AND OCEANIC TECHNOLOGY</t>
  </si>
  <si>
    <t>0739-1102</t>
  </si>
  <si>
    <t>1538-0254</t>
  </si>
  <si>
    <t>JOURNAL OF BIOMOLECULAR STRUCTURE &amp; DYNAMICS</t>
  </si>
  <si>
    <t>0739-4462</t>
  </si>
  <si>
    <t>1520-6327</t>
  </si>
  <si>
    <t>ARCHIVES OF INSECT BIOCHEMISTRY AND PHYSIOLOGY</t>
  </si>
  <si>
    <t>0739-456X</t>
  </si>
  <si>
    <t>1552-6577</t>
  </si>
  <si>
    <t>JOURNAL OF PLANNING EDUCATION AND RESEARCH</t>
  </si>
  <si>
    <t>0739-7240</t>
  </si>
  <si>
    <t>1879-0054</t>
  </si>
  <si>
    <t>DOMESTIC ANIMAL ENDOCRINOLOGY</t>
  </si>
  <si>
    <t>0739-8859</t>
  </si>
  <si>
    <t>1875-7979</t>
  </si>
  <si>
    <t>Research in Transportation Economics</t>
  </si>
  <si>
    <t>0739-9332</t>
  </si>
  <si>
    <t>1096-4665</t>
  </si>
  <si>
    <t>Health Care for Women International</t>
  </si>
  <si>
    <t>0739-9529</t>
  </si>
  <si>
    <t>1098-8963</t>
  </si>
  <si>
    <t>SEMINARS IN INTERVENTIONAL RADIOLOGY</t>
  </si>
  <si>
    <t>0739-9863</t>
  </si>
  <si>
    <t>1552-6364</t>
  </si>
  <si>
    <t>HISPANIC JOURNAL OF BEHAVIORAL SCIENCES</t>
  </si>
  <si>
    <t>1095-9998</t>
  </si>
  <si>
    <t>0740-1558</t>
  </si>
  <si>
    <t>YEARBOOK FOR TRADITIONAL MUSIC</t>
  </si>
  <si>
    <t>0740-2570</t>
  </si>
  <si>
    <t>1930-1111</t>
  </si>
  <si>
    <t>SEMINARS IN DIAGNOSTIC PATHOLOGY</t>
  </si>
  <si>
    <t>0740-2783</t>
  </si>
  <si>
    <t>2162-2698</t>
  </si>
  <si>
    <t>AMERICAN MALACOLOGICAL BULLETIN</t>
  </si>
  <si>
    <t>0740-3194</t>
  </si>
  <si>
    <t>1522-2594</t>
  </si>
  <si>
    <t>MAGNETIC RESONANCE IN MEDICINE</t>
  </si>
  <si>
    <t>0740-3224</t>
  </si>
  <si>
    <t>1520-8540</t>
  </si>
  <si>
    <t>JOURNAL OF THE OPTICAL SOCIETY OF AMERICA B-OPTICAL PHYSICS</t>
  </si>
  <si>
    <t>0740-5472</t>
  </si>
  <si>
    <t>JOURNAL OF SUBSTANCE ABUSE TREATMENT</t>
  </si>
  <si>
    <t>0740-624X</t>
  </si>
  <si>
    <t>1872-9517</t>
  </si>
  <si>
    <t>GOVERNMENT INFORMATION QUARTERLY</t>
  </si>
  <si>
    <t>0740-722X</t>
  </si>
  <si>
    <t>AEROSPACE AMERICA</t>
  </si>
  <si>
    <t>0740-7459</t>
  </si>
  <si>
    <t>1937-4194</t>
  </si>
  <si>
    <t>IEEE SOFTWARE</t>
  </si>
  <si>
    <t>0740-817X</t>
  </si>
  <si>
    <t>1545-8830</t>
  </si>
  <si>
    <t>IIE TRANSACTIONS</t>
  </si>
  <si>
    <t>0740-8188</t>
  </si>
  <si>
    <t>1873-1848</t>
  </si>
  <si>
    <t>LIBRARY &amp; INFORMATION SCIENCE RESEARCH</t>
  </si>
  <si>
    <t>0740-9303</t>
  </si>
  <si>
    <t>1537-2677</t>
  </si>
  <si>
    <t>OPHTHALMIC PLASTIC AND RECONSTRUCTIVE SURGERY</t>
  </si>
  <si>
    <t>0741-0395</t>
  </si>
  <si>
    <t>1098-2272</t>
  </si>
  <si>
    <t>GENETIC EPIDEMIOLOGY</t>
  </si>
  <si>
    <t>1552-8472</t>
  </si>
  <si>
    <t>0741-1235</t>
  </si>
  <si>
    <t>1543-2785</t>
  </si>
  <si>
    <t>SOCIOLOGY OF SPORT JOURNAL</t>
  </si>
  <si>
    <t>0741-238X</t>
  </si>
  <si>
    <t>1865-8652</t>
  </si>
  <si>
    <t>ADVANCES IN THERAPY</t>
  </si>
  <si>
    <t>0741-3106</t>
  </si>
  <si>
    <t>1558-0563</t>
  </si>
  <si>
    <t>IEEE ELECTRON DEVICE LETTERS</t>
  </si>
  <si>
    <t>0741-3335</t>
  </si>
  <si>
    <t>1361-6587</t>
  </si>
  <si>
    <t>PLASMA PHYSICS AND CONTROLLED FUSION</t>
  </si>
  <si>
    <t>0741-5214</t>
  </si>
  <si>
    <t>JOURNAL OF VASCULAR SURGERY</t>
  </si>
  <si>
    <t>0741-5400</t>
  </si>
  <si>
    <t>1938-3673</t>
  </si>
  <si>
    <t>JOURNAL OF LEUKOCYTE BIOLOGY</t>
  </si>
  <si>
    <t>0741-5842</t>
  </si>
  <si>
    <t>1529-1480</t>
  </si>
  <si>
    <t>Shaw-The Journal of Bernard Shaw Studies</t>
  </si>
  <si>
    <t>0741-6261</t>
  </si>
  <si>
    <t>1756-2171</t>
  </si>
  <si>
    <t>RAND JOURNAL OF ECONOMICS</t>
  </si>
  <si>
    <t>0741-7136</t>
  </si>
  <si>
    <t>1552-3047</t>
  </si>
  <si>
    <t>ADULT EDUCATION QUARTERLY</t>
  </si>
  <si>
    <t>0741-8329</t>
  </si>
  <si>
    <t>1873-6823</t>
  </si>
  <si>
    <t>ALCOHOL</t>
  </si>
  <si>
    <t>0741-8825</t>
  </si>
  <si>
    <t>1745-9109</t>
  </si>
  <si>
    <t>JUSTICE QUARTERLY</t>
  </si>
  <si>
    <t>1538-4756</t>
  </si>
  <si>
    <t>0742-0463</t>
  </si>
  <si>
    <t>1819-7108</t>
  </si>
  <si>
    <t>Journal of Volcanology and Seismology</t>
  </si>
  <si>
    <t>0742-051X</t>
  </si>
  <si>
    <t>TEACHING AND TEACHER EDUCATION</t>
  </si>
  <si>
    <t>0742-0528</t>
  </si>
  <si>
    <t>1525-6073</t>
  </si>
  <si>
    <t>CHRONOBIOLOGY INTERNATIONAL</t>
  </si>
  <si>
    <t>1557-928X</t>
  </si>
  <si>
    <t>0742-2091</t>
  </si>
  <si>
    <t>1573-6822</t>
  </si>
  <si>
    <t>CELL BIOLOGY AND TOXICOLOGY</t>
  </si>
  <si>
    <t>0742-2822</t>
  </si>
  <si>
    <t>1540-8175</t>
  </si>
  <si>
    <t>ECHOCARDIOGRAPHY-A JOURNAL OF CARDIOVASCULAR ULTRASOUND AND ALLIED TECHNIQUES</t>
  </si>
  <si>
    <t>0742-3071</t>
  </si>
  <si>
    <t>1464-5491</t>
  </si>
  <si>
    <t>DIABETIC MEDICINE</t>
  </si>
  <si>
    <t>1600-079X</t>
  </si>
  <si>
    <t>0742-3225</t>
  </si>
  <si>
    <t>1938-3800</t>
  </si>
  <si>
    <t>FAMILY MEDICINE</t>
  </si>
  <si>
    <t>0742-3322</t>
  </si>
  <si>
    <t>Advances in Strategic Management-A Research Annual</t>
  </si>
  <si>
    <t>0742-4477</t>
  </si>
  <si>
    <t>1520-6297</t>
  </si>
  <si>
    <t>Agribusiness</t>
  </si>
  <si>
    <t>0742-4671</t>
  </si>
  <si>
    <t>JOURNAL OF FILM AND VIDEO</t>
  </si>
  <si>
    <t>0742-4787</t>
  </si>
  <si>
    <t>1528-8897</t>
  </si>
  <si>
    <t>JOURNAL OF TRIBOLOGY-TRANSACTIONS OF THE ASME</t>
  </si>
  <si>
    <t>0742-4795</t>
  </si>
  <si>
    <t>1528-8919</t>
  </si>
  <si>
    <t>JOURNAL OF ENGINEERING FOR GAS TURBINES AND POWER-TRANSACTIONS OF THE ASME</t>
  </si>
  <si>
    <t>0742-5457</t>
  </si>
  <si>
    <t>1527-2109</t>
  </si>
  <si>
    <t>ASIAN THEATRE JOURNAL</t>
  </si>
  <si>
    <t>0742-5473</t>
  </si>
  <si>
    <t>DICKENS QUARTERLY</t>
  </si>
  <si>
    <t>0742-5562</t>
  </si>
  <si>
    <t>2162-6294</t>
  </si>
  <si>
    <t>JOURNAL OF THE MIDWEST MODERN LANGUAGE ASSOCIATION</t>
  </si>
  <si>
    <t>0742-597X</t>
  </si>
  <si>
    <t>1943-5479</t>
  </si>
  <si>
    <t>JOURNAL OF MANAGEMENT IN ENGINEERING</t>
  </si>
  <si>
    <t>0742-6046</t>
  </si>
  <si>
    <t>1520-6793</t>
  </si>
  <si>
    <t>PSYCHOLOGY &amp; MARKETING</t>
  </si>
  <si>
    <t>0742-9797</t>
  </si>
  <si>
    <t>MEXICAN STUDIES-ESTUDIOS MEXICANOS</t>
  </si>
  <si>
    <t>1477-3848</t>
  </si>
  <si>
    <t>2162-660X</t>
  </si>
  <si>
    <t>CRITICAL REVIEWS IN THERAPEUTIC DRUG CARRIER SYSTEMS</t>
  </si>
  <si>
    <t>0743-5584</t>
  </si>
  <si>
    <t>1552-6895</t>
  </si>
  <si>
    <t>JOURNAL OF ADOLESCENT RESEARCH</t>
  </si>
  <si>
    <t>0743-5800</t>
  </si>
  <si>
    <t>1532-4206</t>
  </si>
  <si>
    <t>ENDOCRINE RESEARCH</t>
  </si>
  <si>
    <t>0743-6831</t>
  </si>
  <si>
    <t>1549-3377</t>
  </si>
  <si>
    <t>South Central Review</t>
  </si>
  <si>
    <t>0743-684X</t>
  </si>
  <si>
    <t>1098-8947</t>
  </si>
  <si>
    <t>JOURNAL OF RECONSTRUCTIVE MICROSURGERY</t>
  </si>
  <si>
    <t>0743-7315</t>
  </si>
  <si>
    <t>1096-0848</t>
  </si>
  <si>
    <t>JOURNAL OF PARALLEL AND DISTRIBUTED COMPUTING</t>
  </si>
  <si>
    <t>0743-7463</t>
  </si>
  <si>
    <t>LANGMUIR</t>
  </si>
  <si>
    <t>0743-8346</t>
  </si>
  <si>
    <t>1476-5543</t>
  </si>
  <si>
    <t>Journal of Perinatology</t>
  </si>
  <si>
    <t>0743-9156</t>
  </si>
  <si>
    <t>1547-7207</t>
  </si>
  <si>
    <t>JOURNAL OF PUBLIC POLICY &amp; MARKETING</t>
  </si>
  <si>
    <t>0744-6020</t>
  </si>
  <si>
    <t>1542-538X</t>
  </si>
  <si>
    <t>Orthopaedic Nursing</t>
  </si>
  <si>
    <t>0744-8481</t>
  </si>
  <si>
    <t>1940-3208</t>
  </si>
  <si>
    <t>JOURNAL OF AMERICAN COLLEGE HEALTH</t>
  </si>
  <si>
    <t>0745-3515</t>
  </si>
  <si>
    <t>NOTRE DAME LAW REVIEW</t>
  </si>
  <si>
    <t>0745-5194</t>
  </si>
  <si>
    <t>1548-1387</t>
  </si>
  <si>
    <t>MEDICAL ANTHROPOLOGY QUARTERLY</t>
  </si>
  <si>
    <t>0746-1739</t>
  </si>
  <si>
    <t>NURSING ECONOMICS</t>
  </si>
  <si>
    <t>0746-9179</t>
  </si>
  <si>
    <t>R&amp;D MAGAZINE</t>
  </si>
  <si>
    <t>0747-4938</t>
  </si>
  <si>
    <t>1532-4168</t>
  </si>
  <si>
    <t>Econometric Reviews</t>
  </si>
  <si>
    <t>0747-4946</t>
  </si>
  <si>
    <t>1532-4176</t>
  </si>
  <si>
    <t>Sequential Analysis-Design Methods and Applications</t>
  </si>
  <si>
    <t>0747-5284</t>
  </si>
  <si>
    <t>SCULPTURE REVIEW</t>
  </si>
  <si>
    <t>0747-5632</t>
  </si>
  <si>
    <t>1873-7692</t>
  </si>
  <si>
    <t>COMPUTERS IN HUMAN BEHAVIOR</t>
  </si>
  <si>
    <t>0747-7171</t>
  </si>
  <si>
    <t>JOURNAL OF SYMBOLIC COMPUTATION</t>
  </si>
  <si>
    <t>0747-9182</t>
  </si>
  <si>
    <t>MINERALS &amp; METALLURGICAL PROCESSING</t>
  </si>
  <si>
    <t>0747-9360</t>
  </si>
  <si>
    <t>1531-4790</t>
  </si>
  <si>
    <t>DESIGN ISSUES</t>
  </si>
  <si>
    <t>JOURNAL OF ENGINEERING TECHNOLOGY</t>
  </si>
  <si>
    <t>0748-1187</t>
  </si>
  <si>
    <t>1091-7683</t>
  </si>
  <si>
    <t>DEATH STUDIES</t>
  </si>
  <si>
    <t>0748-1756</t>
  </si>
  <si>
    <t>1947-6302</t>
  </si>
  <si>
    <t>MEASUREMENT AND EVALUATION IN COUNSELING AND DEVELOPMENT</t>
  </si>
  <si>
    <t>0748-2337</t>
  </si>
  <si>
    <t>1477-0393</t>
  </si>
  <si>
    <t>TOXICOLOGY AND INDUSTRIAL HEALTH</t>
  </si>
  <si>
    <t>0748-3007</t>
  </si>
  <si>
    <t>1096-0031</t>
  </si>
  <si>
    <t>CLADISTICS</t>
  </si>
  <si>
    <t>0748-321X</t>
  </si>
  <si>
    <t>1943-7218</t>
  </si>
  <si>
    <t>JOURNAL OF VETERINARY MEDICAL EDUCATION</t>
  </si>
  <si>
    <t>0748-4321</t>
  </si>
  <si>
    <t>LEGACY</t>
  </si>
  <si>
    <t>0748-4518</t>
  </si>
  <si>
    <t>1573-7799</t>
  </si>
  <si>
    <t>JOURNAL OF QUANTITATIVE CRIMINOLOGY</t>
  </si>
  <si>
    <t>0748-4526</t>
  </si>
  <si>
    <t>1571-9979</t>
  </si>
  <si>
    <t>NEGOTIATION JOURNAL</t>
  </si>
  <si>
    <t>0748-4658</t>
  </si>
  <si>
    <t>1533-3876</t>
  </si>
  <si>
    <t>JOURNAL OF PROPULSION AND POWER</t>
  </si>
  <si>
    <t>0748-5492</t>
  </si>
  <si>
    <t>1938-1557</t>
  </si>
  <si>
    <t>ISSUES IN SCIENCE AND TECHNOLOGY</t>
  </si>
  <si>
    <t>0748-7304</t>
  </si>
  <si>
    <t>1552-4531</t>
  </si>
  <si>
    <t>JOURNAL OF BIOLOGICAL RHYTHMS</t>
  </si>
  <si>
    <t>0748-7711</t>
  </si>
  <si>
    <t>1938-1352</t>
  </si>
  <si>
    <t>JOURNAL OF REHABILITATION RESEARCH AND DEVELOPMENT</t>
  </si>
  <si>
    <t>0748-7983</t>
  </si>
  <si>
    <t>1532-2157</t>
  </si>
  <si>
    <t>EJSO</t>
  </si>
  <si>
    <t>0748-8017</t>
  </si>
  <si>
    <t>1099-1638</t>
  </si>
  <si>
    <t>QUALITY AND RELIABILITY ENGINEERING INTERNATIONAL</t>
  </si>
  <si>
    <t>0748-8491</t>
  </si>
  <si>
    <t>1934-8924</t>
  </si>
  <si>
    <t>Education and Treatment of Children</t>
  </si>
  <si>
    <t>0748-9633</t>
  </si>
  <si>
    <t>1556-6676</t>
  </si>
  <si>
    <t>JOURNAL OF COUNSELING AND DEVELOPMENT</t>
  </si>
  <si>
    <t>0749-0208</t>
  </si>
  <si>
    <t>1551-5036</t>
  </si>
  <si>
    <t>JOURNAL OF COASTAL RESEARCH</t>
  </si>
  <si>
    <t>0749-0690</t>
  </si>
  <si>
    <t>1879-8853</t>
  </si>
  <si>
    <t>CLINICS IN GERIATRIC MEDICINE</t>
  </si>
  <si>
    <t>0749-0704</t>
  </si>
  <si>
    <t>1557-8232</t>
  </si>
  <si>
    <t>CRITICAL CARE CLINICS</t>
  </si>
  <si>
    <t>0749-0712</t>
  </si>
  <si>
    <t>1558-1969</t>
  </si>
  <si>
    <t>HAND CLINICS</t>
  </si>
  <si>
    <t>0749-0720</t>
  </si>
  <si>
    <t>1558-4240</t>
  </si>
  <si>
    <t>VETERINARY CLINICS OF NORTH AMERICA-FOOD ANIMAL PRACTICE</t>
  </si>
  <si>
    <t>0749-0739</t>
  </si>
  <si>
    <t>1558-4224</t>
  </si>
  <si>
    <t>VETERINARY CLINICS OF NORTH AMERICA-EQUINE PRACTICE</t>
  </si>
  <si>
    <t>0749-1581</t>
  </si>
  <si>
    <t>1097-458X</t>
  </si>
  <si>
    <t>MAGNETIC RESONANCE IN CHEMISTRY</t>
  </si>
  <si>
    <t>0749-159X</t>
  </si>
  <si>
    <t>1098-2426</t>
  </si>
  <si>
    <t>NUMERICAL METHODS FOR PARTIAL DIFFERENTIAL EQUATIONS</t>
  </si>
  <si>
    <t>1873-2607</t>
  </si>
  <si>
    <t>AMERICAN JOURNAL OF PREVENTIVE MEDICINE</t>
  </si>
  <si>
    <t>0749-4467</t>
  </si>
  <si>
    <t>1477-2256</t>
  </si>
  <si>
    <t>Contemporary Music Review</t>
  </si>
  <si>
    <t>0749-503X</t>
  </si>
  <si>
    <t>1097-0061</t>
  </si>
  <si>
    <t>YEAST</t>
  </si>
  <si>
    <t>0749-5161</t>
  </si>
  <si>
    <t>1535-1815</t>
  </si>
  <si>
    <t>PEDIATRIC EMERGENCY CARE</t>
  </si>
  <si>
    <t>1096-0821</t>
  </si>
  <si>
    <t>0749-5978</t>
  </si>
  <si>
    <t>1095-9920</t>
  </si>
  <si>
    <t>ORGANIZATIONAL BEHAVIOR AND HUMAN DECISION PROCESSES</t>
  </si>
  <si>
    <t>0749-6036</t>
  </si>
  <si>
    <t>SUPERLATTICES AND MICROSTRUCTURES</t>
  </si>
  <si>
    <t>1879-2154</t>
  </si>
  <si>
    <t>0749-6753</t>
  </si>
  <si>
    <t>1099-1751</t>
  </si>
  <si>
    <t>INTERNATIONAL JOURNAL OF HEALTH PLANNING AND MANAGEMENT</t>
  </si>
  <si>
    <t>0749-8004</t>
  </si>
  <si>
    <t>JOURNAL OF ENTOMOLOGICAL SCIENCE</t>
  </si>
  <si>
    <t>0749-8047</t>
  </si>
  <si>
    <t>1536-5409</t>
  </si>
  <si>
    <t>CLINICAL JOURNAL OF PAIN</t>
  </si>
  <si>
    <t>1526-3231</t>
  </si>
  <si>
    <t>ARTHROSCOPY-THE JOURNAL OF ARTHROSCOPIC AND RELATED SURGERY</t>
  </si>
  <si>
    <t>0753-3322</t>
  </si>
  <si>
    <t>1950-6007</t>
  </si>
  <si>
    <t>BIOMEDICINE &amp; PHARMACOTHERAPY</t>
  </si>
  <si>
    <t>0753-3969</t>
  </si>
  <si>
    <t>1778-3666</t>
  </si>
  <si>
    <t>ANNALES DE PALEONTOLOGIE</t>
  </si>
  <si>
    <t>0754-023X</t>
  </si>
  <si>
    <t>INFINI</t>
  </si>
  <si>
    <t>0755-4982</t>
  </si>
  <si>
    <t>2213-0276</t>
  </si>
  <si>
    <t>PRESSE MEDICALE</t>
  </si>
  <si>
    <t>0761-3032</t>
  </si>
  <si>
    <t>2107-0881</t>
  </si>
  <si>
    <t>ANTHROPOZOOLOGICA</t>
  </si>
  <si>
    <t>0761-8417</t>
  </si>
  <si>
    <t>1776-2561</t>
  </si>
  <si>
    <t>Revue de Pneumologie Clinique</t>
  </si>
  <si>
    <t>0761-8425</t>
  </si>
  <si>
    <t>1776-2588</t>
  </si>
  <si>
    <t>REVUE DES MALADIES RESPIRATOIRES</t>
  </si>
  <si>
    <t>0764-2873</t>
  </si>
  <si>
    <t>AVANT SCENE OPERA</t>
  </si>
  <si>
    <t>0764-583X</t>
  </si>
  <si>
    <t>1290-3841</t>
  </si>
  <si>
    <t>ESAIM-MATHEMATICAL MODELLING AND NUMERICAL ANALYSIS-MODELISATION MATHEMATIQUE ET ANALYSE NUMERIQUE</t>
  </si>
  <si>
    <t>0765-0019</t>
  </si>
  <si>
    <t>Traitement du Signal</t>
  </si>
  <si>
    <t>0765-1597</t>
  </si>
  <si>
    <t>SCIENCE &amp; SPORTS</t>
  </si>
  <si>
    <t>0765-3697</t>
  </si>
  <si>
    <t>1782-155X</t>
  </si>
  <si>
    <t>SOCIETES</t>
  </si>
  <si>
    <t>0767-0974</t>
  </si>
  <si>
    <t>M S-MEDECINE SCIENCES</t>
  </si>
  <si>
    <t>0767-3981</t>
  </si>
  <si>
    <t>1472-8206</t>
  </si>
  <si>
    <t>FUNDAMENTAL &amp; CLINICAL PHARMACOLOGY</t>
  </si>
  <si>
    <t>0770-3198</t>
  </si>
  <si>
    <t>1434-9949</t>
  </si>
  <si>
    <t>CLINICAL RHEUMATOLOGY</t>
  </si>
  <si>
    <t>0771-6494</t>
  </si>
  <si>
    <t>1783-158X</t>
  </si>
  <si>
    <t>Museon</t>
  </si>
  <si>
    <t>0777-6276</t>
  </si>
  <si>
    <t>BELGIAN JOURNAL OF ZOOLOGY</t>
  </si>
  <si>
    <t>0785-3890</t>
  </si>
  <si>
    <t>1365-2060</t>
  </si>
  <si>
    <t>ANNALS OF MEDICINE</t>
  </si>
  <si>
    <t>0785-8760</t>
  </si>
  <si>
    <t>ENTOMOLOGICA FENNICA</t>
  </si>
  <si>
    <t>0790-0627</t>
  </si>
  <si>
    <t>1360-0648</t>
  </si>
  <si>
    <t>INTERNATIONAL JOURNAL OF WATER RESOURCES DEVELOPMENT</t>
  </si>
  <si>
    <t>0790-7184</t>
  </si>
  <si>
    <t>1743-9078</t>
  </si>
  <si>
    <t>Irish Political Studies</t>
  </si>
  <si>
    <t>0790-8318</t>
  </si>
  <si>
    <t>1747-7573</t>
  </si>
  <si>
    <t>Language Culture and Curriculum</t>
  </si>
  <si>
    <t>0791-6833</t>
  </si>
  <si>
    <t>IRISH JOURNAL OF AGRICULTURAL AND FOOD RESEARCH</t>
  </si>
  <si>
    <t>0791-7945</t>
  </si>
  <si>
    <t>2009-003X</t>
  </si>
  <si>
    <t>BIOLOGY AND ENVIRONMENT-PROCEEDINGS OF THE ROYAL IRISH ACADEMY</t>
  </si>
  <si>
    <t>0792-1233</t>
  </si>
  <si>
    <t>2191-0359</t>
  </si>
  <si>
    <t>SCIENCE AND ENGINEERING OF COMPOSITE MATERIALS</t>
  </si>
  <si>
    <t>0792-1241</t>
  </si>
  <si>
    <t>2191-0219</t>
  </si>
  <si>
    <t>MAIN GROUP METAL CHEMISTRY</t>
  </si>
  <si>
    <t>0792-156X</t>
  </si>
  <si>
    <t>ISRAELI JOURNAL OF AQUACULTURE-BAMIDGEH</t>
  </si>
  <si>
    <t>0792-4259</t>
  </si>
  <si>
    <t>2157-0272</t>
  </si>
  <si>
    <t>INVERTEBRATE REPRODUCTION &amp; DEVELOPMENT</t>
  </si>
  <si>
    <t>0792-9978</t>
  </si>
  <si>
    <t>2223-8980</t>
  </si>
  <si>
    <t>ISRAEL JOURNAL OF PLANT SCIENCES</t>
  </si>
  <si>
    <t>0793-0135</t>
  </si>
  <si>
    <t>2191-0189</t>
  </si>
  <si>
    <t>REVIEWS IN ANALYTICAL CHEMISTRY</t>
  </si>
  <si>
    <t>0793-0283</t>
  </si>
  <si>
    <t>2191-0197</t>
  </si>
  <si>
    <t>HETEROCYCLIC COMMUNICATIONS</t>
  </si>
  <si>
    <t>0795-4778</t>
  </si>
  <si>
    <t>African Journal of Library Archives and Information Science</t>
  </si>
  <si>
    <t>0798-2259</t>
  </si>
  <si>
    <t>REVISTA CIENTIFICA-FACULTAD DE CIENCIAS VETERINARIAS</t>
  </si>
  <si>
    <t>0798-4545</t>
  </si>
  <si>
    <t>2224-8927</t>
  </si>
  <si>
    <t>Acta Microscopica</t>
  </si>
  <si>
    <t>0800-0395</t>
  </si>
  <si>
    <t>1751-8369</t>
  </si>
  <si>
    <t>POLAR RESEARCH</t>
  </si>
  <si>
    <t>0800-3831</t>
  </si>
  <si>
    <t>1503-111X</t>
  </si>
  <si>
    <t>Acta Borealia</t>
  </si>
  <si>
    <t>0803-5253</t>
  </si>
  <si>
    <t>1651-2227</t>
  </si>
  <si>
    <t>ACTA PAEDIATRICA</t>
  </si>
  <si>
    <t>0803-7051</t>
  </si>
  <si>
    <t>1651-1999</t>
  </si>
  <si>
    <t>BLOOD PRESSURE</t>
  </si>
  <si>
    <t>0803-9488</t>
  </si>
  <si>
    <t>1502-4725</t>
  </si>
  <si>
    <t>NORDIC JOURNAL OF PSYCHIATRY</t>
  </si>
  <si>
    <t>0804-4643</t>
  </si>
  <si>
    <t>1479-683X</t>
  </si>
  <si>
    <t>EUROPEAN JOURNAL OF ENDOCRINOLOGY</t>
  </si>
  <si>
    <t>0809-7291</t>
  </si>
  <si>
    <t>1890-7008</t>
  </si>
  <si>
    <t>Nordic Journal of Religion and Society</t>
  </si>
  <si>
    <t>0809-8131</t>
  </si>
  <si>
    <t>1944-8260</t>
  </si>
  <si>
    <t>Nordic Journal of Music Therapy</t>
  </si>
  <si>
    <t>0810-4123</t>
  </si>
  <si>
    <t>Australasian Drama Studies</t>
  </si>
  <si>
    <t>0810-5391</t>
  </si>
  <si>
    <t>1467-629X</t>
  </si>
  <si>
    <t>Accounting and Finance</t>
  </si>
  <si>
    <t>0811-1146</t>
  </si>
  <si>
    <t>1476-7244</t>
  </si>
  <si>
    <t>Urban Policy and Research</t>
  </si>
  <si>
    <t>0812-0099</t>
  </si>
  <si>
    <t>1440-0952</t>
  </si>
  <si>
    <t>AUSTRALIAN JOURNAL OF EARTH SCIENCES</t>
  </si>
  <si>
    <t>0812-3985</t>
  </si>
  <si>
    <t>1834-7533</t>
  </si>
  <si>
    <t>Exploration Geophysics</t>
  </si>
  <si>
    <t>0812-7387</t>
  </si>
  <si>
    <t>Records of the Australian Museum Supplement</t>
  </si>
  <si>
    <t>0813-0426</t>
  </si>
  <si>
    <t>Rock Art Research</t>
  </si>
  <si>
    <t>0813-0531</t>
  </si>
  <si>
    <t>1447-4328</t>
  </si>
  <si>
    <t>Australian Journal of Advanced Nursing</t>
  </si>
  <si>
    <t>0813-4839</t>
  </si>
  <si>
    <t>2049-7768</t>
  </si>
  <si>
    <t>BEHAVIOUR CHANGE</t>
  </si>
  <si>
    <t>0814-723X</t>
  </si>
  <si>
    <t>1467-8438</t>
  </si>
  <si>
    <t>Australian and New Zealand Journal of Family Therapy</t>
  </si>
  <si>
    <t>0815-3191</t>
  </si>
  <si>
    <t>1448-6032</t>
  </si>
  <si>
    <t>AUSTRALASIAN PLANT PATHOLOGY</t>
  </si>
  <si>
    <t>0815-9319</t>
  </si>
  <si>
    <t>1440-1746</t>
  </si>
  <si>
    <t>JOURNAL OF GASTROENTEROLOGY AND HEPATOLOGY</t>
  </si>
  <si>
    <t>0816-4622</t>
  </si>
  <si>
    <t>1444-0938</t>
  </si>
  <si>
    <t>Clinical and Experimental Optometry</t>
  </si>
  <si>
    <t>0816-4649</t>
  </si>
  <si>
    <t>1465-3303</t>
  </si>
  <si>
    <t>AUSTRALIAN FEMINIST STUDIES</t>
  </si>
  <si>
    <t>0818-9641</t>
  </si>
  <si>
    <t>1440-1711</t>
  </si>
  <si>
    <t>IMMUNOLOGY AND CELL BIOLOGY</t>
  </si>
  <si>
    <t>0818-9935</t>
  </si>
  <si>
    <t>1467-8411</t>
  </si>
  <si>
    <t>Asian-Pacific Economic Literature</t>
  </si>
  <si>
    <t>1488-2329</t>
  </si>
  <si>
    <t>0823-9150</t>
  </si>
  <si>
    <t>1911-3846</t>
  </si>
  <si>
    <t>CONTEMPORARY ACCOUNTING RESEARCH</t>
  </si>
  <si>
    <t>0824-0469</t>
  </si>
  <si>
    <t>1748-7692</t>
  </si>
  <si>
    <t>MARINE MAMMAL SCIENCE</t>
  </si>
  <si>
    <t>0824-2577</t>
  </si>
  <si>
    <t>Informal Logic</t>
  </si>
  <si>
    <t>0824-7935</t>
  </si>
  <si>
    <t>1467-8640</t>
  </si>
  <si>
    <t>COMPUTATIONAL INTELLIGENCE</t>
  </si>
  <si>
    <t>0825-0383</t>
  </si>
  <si>
    <t>1936-4490</t>
  </si>
  <si>
    <t>CANADIAN JOURNAL OF ADMINISTRATIVE SCIENCES-REVUE CANADIENNE DES SCIENCES DE L ADMINISTRATION</t>
  </si>
  <si>
    <t>0825-8597</t>
  </si>
  <si>
    <t>JOURNAL OF PALLIATIVE CARE</t>
  </si>
  <si>
    <t>0826-8185</t>
  </si>
  <si>
    <t>1925-7090</t>
  </si>
  <si>
    <t>INTERNATIONAL JOURNAL OF ROBOTICS &amp; AUTOMATION</t>
  </si>
  <si>
    <t>0828-282X</t>
  </si>
  <si>
    <t>1916-7075</t>
  </si>
  <si>
    <t>CANADIAN JOURNAL OF CARDIOLOGY</t>
  </si>
  <si>
    <t>1758-4469</t>
  </si>
  <si>
    <t>0829-8211</t>
  </si>
  <si>
    <t>1208-6002</t>
  </si>
  <si>
    <t>Biochemistry and Cell Biology</t>
  </si>
  <si>
    <t>0830-9000</t>
  </si>
  <si>
    <t>CANADIAN JOURNAL OF VETERINARY RESEARCH-REVUE CANADIENNE DE RECHERCHE VETERINAIRE</t>
  </si>
  <si>
    <t>0831-2796</t>
  </si>
  <si>
    <t>1480-3321</t>
  </si>
  <si>
    <t>GENOME</t>
  </si>
  <si>
    <t>0832-610X</t>
  </si>
  <si>
    <t>1496-8975</t>
  </si>
  <si>
    <t>Canadian Journal of Anesthesia-Journal canadien d anesthesie</t>
  </si>
  <si>
    <t>0832-7823</t>
  </si>
  <si>
    <t>JOURNAL OF MICROWAVE POWER AND ELECTROMAGNETIC ENERGY</t>
  </si>
  <si>
    <t>1532-7973</t>
  </si>
  <si>
    <t>0840-6286</t>
  </si>
  <si>
    <t>1911-0243</t>
  </si>
  <si>
    <t>Eighteenth-Century Fiction</t>
  </si>
  <si>
    <t>0840-6529</t>
  </si>
  <si>
    <t>1209-1367</t>
  </si>
  <si>
    <t>Health Reports</t>
  </si>
  <si>
    <t>0840-8688</t>
  </si>
  <si>
    <t>CANADIAN JOURNAL OF ELECTRICAL AND COMPUTER ENGINEERING-REVUE CANADIENNE DE GENIE ELECTRIQUE ET INFORMATIQUE</t>
  </si>
  <si>
    <t>0843-5561</t>
  </si>
  <si>
    <t>1718-7885</t>
  </si>
  <si>
    <t>ATLANTIC GEOLOGY</t>
  </si>
  <si>
    <t>0846-5371</t>
  </si>
  <si>
    <t>1488-2361</t>
  </si>
  <si>
    <t>CANADIAN ASSOCIATION OF RADIOLOGISTS JOURNAL-JOURNAL DE L ASSOCIATION CANADIENNE DES RADIOLOGISTES</t>
  </si>
  <si>
    <t>0847-5911</t>
  </si>
  <si>
    <t>Canadian Journal of Film Studies-Revue Canadienne d Etudes Cinematographiques</t>
  </si>
  <si>
    <t>0860-021X</t>
  </si>
  <si>
    <t>2083-1862</t>
  </si>
  <si>
    <t>BIOLOGY OF SPORT</t>
  </si>
  <si>
    <t>0860-0953</t>
  </si>
  <si>
    <t>2299-2324</t>
  </si>
  <si>
    <t>Gospodarka Surowcami Mineralnymi-Mineral Resources Management</t>
  </si>
  <si>
    <t>0860-4037</t>
  </si>
  <si>
    <t>ANIMAL SCIENCE PAPERS AND REPORTS</t>
  </si>
  <si>
    <t>0860-7001</t>
  </si>
  <si>
    <t>1689-0469</t>
  </si>
  <si>
    <t>Archives of Mining Sciences</t>
  </si>
  <si>
    <t>0860-8229</t>
  </si>
  <si>
    <t>2300-1941</t>
  </si>
  <si>
    <t>Metrology and Measurement Systems</t>
  </si>
  <si>
    <t>0862-5468</t>
  </si>
  <si>
    <t>1804-5847</t>
  </si>
  <si>
    <t>CERAMICS-SILIKATY</t>
  </si>
  <si>
    <t>0862-7940</t>
  </si>
  <si>
    <t>1572-9109</t>
  </si>
  <si>
    <t>Applications of Mathematics</t>
  </si>
  <si>
    <t>0862-8408</t>
  </si>
  <si>
    <t>1802-9973</t>
  </si>
  <si>
    <t>PHYSIOLOGICAL RESEARCH</t>
  </si>
  <si>
    <t>0862-867X</t>
  </si>
  <si>
    <t>1805-9333</t>
  </si>
  <si>
    <t>HORTICULTURAL SCIENCE</t>
  </si>
  <si>
    <t>0863-1042</t>
  </si>
  <si>
    <t>1521-3986</t>
  </si>
  <si>
    <t>CONTRIBUTIONS TO PLASMA PHYSICS</t>
  </si>
  <si>
    <t>0863-1808</t>
  </si>
  <si>
    <t>1862-2593</t>
  </si>
  <si>
    <t>BERLINER JOURNAL FUR SOZIOLOGIE</t>
  </si>
  <si>
    <t>0867-0633</t>
  </si>
  <si>
    <t>Teksty Drugie</t>
  </si>
  <si>
    <t>0867-5910</t>
  </si>
  <si>
    <t>JOURNAL OF PHYSIOLOGY AND PHARMACOLOGY</t>
  </si>
  <si>
    <t>0868-4952</t>
  </si>
  <si>
    <t>1822-8844</t>
  </si>
  <si>
    <t>INFORMATICA</t>
  </si>
  <si>
    <t>0868-7692</t>
  </si>
  <si>
    <t>Logos-Vilnius</t>
  </si>
  <si>
    <t>0869-5687</t>
  </si>
  <si>
    <t>Rossiiskaya Istoriya</t>
  </si>
  <si>
    <t>0869-5911</t>
  </si>
  <si>
    <t>1556-2085</t>
  </si>
  <si>
    <t>PETROLOGY</t>
  </si>
  <si>
    <t>0869-5938</t>
  </si>
  <si>
    <t>1555-6263</t>
  </si>
  <si>
    <t>STRATIGRAPHY AND GEOLOGICAL CORRELATION</t>
  </si>
  <si>
    <t>0869-6365</t>
  </si>
  <si>
    <t>Novoe Literaturnoe Obozrenie</t>
  </si>
  <si>
    <t>0869-6918</t>
  </si>
  <si>
    <t>RUSSIAN JOURNAL OF NEMATOLOGY</t>
  </si>
  <si>
    <t>0869-8643</t>
  </si>
  <si>
    <t>1531-8699</t>
  </si>
  <si>
    <t>Thermophysics and Aeromechanics</t>
  </si>
  <si>
    <t>0870-0133</t>
  </si>
  <si>
    <t>Euphrosyne-Revista de Filologia Classica</t>
  </si>
  <si>
    <t>0870-2551</t>
  </si>
  <si>
    <t>0304-4750</t>
  </si>
  <si>
    <t>Revista Portuguesa de Cardiologia</t>
  </si>
  <si>
    <t>0873-2159</t>
  </si>
  <si>
    <t>Revista Portuguesa de Pneumologia</t>
  </si>
  <si>
    <t>0873-9749</t>
  </si>
  <si>
    <t>1437-9546</t>
  </si>
  <si>
    <t>ACTA ETHOLOGICA</t>
  </si>
  <si>
    <t>0874-5498</t>
  </si>
  <si>
    <t>Agora-Estudos Classicos em Debate</t>
  </si>
  <si>
    <t>0882-0139</t>
  </si>
  <si>
    <t>1532-4311</t>
  </si>
  <si>
    <t>IMMUNOLOGICAL INVESTIGATIONS</t>
  </si>
  <si>
    <t>0882-0538</t>
  </si>
  <si>
    <t>1744-5205</t>
  </si>
  <si>
    <t>Seminars in Ophthalmology</t>
  </si>
  <si>
    <t>0882-2689</t>
  </si>
  <si>
    <t>1573-3505</t>
  </si>
  <si>
    <t>JOURNAL OF PSYCHOPATHOLOGY AND BEHAVIORAL ASSESSMENT</t>
  </si>
  <si>
    <t>0882-2786</t>
  </si>
  <si>
    <t>1942-4434</t>
  </si>
  <si>
    <t>INTERNATIONAL JOURNAL OF ORAL &amp; MAXILLOFACIAL IMPLANTS</t>
  </si>
  <si>
    <t>0882-4010</t>
  </si>
  <si>
    <t>MICROBIAL PATHOGENESIS</t>
  </si>
  <si>
    <t>0882-4371</t>
  </si>
  <si>
    <t>1460-2458</t>
  </si>
  <si>
    <t>CULTURAL CRITIQUE</t>
  </si>
  <si>
    <t>0882-5734</t>
  </si>
  <si>
    <t>1099-1026</t>
  </si>
  <si>
    <t>FLAVOUR AND FRAGRANCE JOURNAL</t>
  </si>
  <si>
    <t>0882-5963</t>
  </si>
  <si>
    <t>Journal of Pediatric Nursing-Nursing Care of Children &amp; Families</t>
  </si>
  <si>
    <t>0882-7508</t>
  </si>
  <si>
    <t>1547-7401</t>
  </si>
  <si>
    <t>Mineral Processing and Extractive Metallurgy Review</t>
  </si>
  <si>
    <t>0882-7524</t>
  </si>
  <si>
    <t>1550-2414</t>
  </si>
  <si>
    <t>TOPICS IN GERIATRIC REHABILITATION</t>
  </si>
  <si>
    <t>0882-7958</t>
  </si>
  <si>
    <t>2161-9425</t>
  </si>
  <si>
    <t>ADVANCED MATERIALS &amp; PROCESSES</t>
  </si>
  <si>
    <t>0882-7974</t>
  </si>
  <si>
    <t>1939-1498</t>
  </si>
  <si>
    <t>PSYCHOLOGY AND AGING</t>
  </si>
  <si>
    <t>0882-8156</t>
  </si>
  <si>
    <t>1520-0434</t>
  </si>
  <si>
    <t>WEATHER AND FORECASTING</t>
  </si>
  <si>
    <t>0882-8245</t>
  </si>
  <si>
    <t>1557-8976</t>
  </si>
  <si>
    <t>VIRAL IMMUNOLOGY</t>
  </si>
  <si>
    <t>0882-8539</t>
  </si>
  <si>
    <t>1534-5165</t>
  </si>
  <si>
    <t>Shofar-An Interdisciplinary Journal of Jewish Studies</t>
  </si>
  <si>
    <t>0883-0185</t>
  </si>
  <si>
    <t>1563-5244</t>
  </si>
  <si>
    <t>INTERNATIONAL REVIEWS OF IMMUNOLOGY</t>
  </si>
  <si>
    <t>0883-0355</t>
  </si>
  <si>
    <t>International Journal of Educational Research</t>
  </si>
  <si>
    <t>0883-0738</t>
  </si>
  <si>
    <t>1708-8283</t>
  </si>
  <si>
    <t>JOURNAL OF CHILD NEUROLOGY</t>
  </si>
  <si>
    <t>0883-1157</t>
  </si>
  <si>
    <t>1940-3216</t>
  </si>
  <si>
    <t>ROMANCE QUARTERLY</t>
  </si>
  <si>
    <t>0883-1351</t>
  </si>
  <si>
    <t>1938-5323</t>
  </si>
  <si>
    <t>PALAIOS</t>
  </si>
  <si>
    <t>0883-2919</t>
  </si>
  <si>
    <t>1467-971X</t>
  </si>
  <si>
    <t>World Englishes</t>
  </si>
  <si>
    <t>0883-2927</t>
  </si>
  <si>
    <t>APPLIED GEOCHEMISTRY</t>
  </si>
  <si>
    <t>STATISTICAL SCIENCE</t>
  </si>
  <si>
    <t>0883-5403</t>
  </si>
  <si>
    <t>1532-8406</t>
  </si>
  <si>
    <t>JOURNAL OF ARTHROPLASTY</t>
  </si>
  <si>
    <t>0883-5691</t>
  </si>
  <si>
    <t>1550-5146</t>
  </si>
  <si>
    <t>TOPICS IN CLINICAL NUTRITION</t>
  </si>
  <si>
    <t>0883-5993</t>
  </si>
  <si>
    <t>1536-0237</t>
  </si>
  <si>
    <t>JOURNAL OF THORACIC IMAGING</t>
  </si>
  <si>
    <t>0883-6353</t>
  </si>
  <si>
    <t>1520-6548</t>
  </si>
  <si>
    <t>GEOARCHAEOLOGY-AN INTERNATIONAL JOURNAL</t>
  </si>
  <si>
    <t>1532-4796</t>
  </si>
  <si>
    <t>ANNALS OF BEHAVIORAL MEDICINE</t>
  </si>
  <si>
    <t>0883-7066</t>
  </si>
  <si>
    <t>1099-1727</t>
  </si>
  <si>
    <t>SYSTEM DYNAMICS REVIEW</t>
  </si>
  <si>
    <t>0883-7252</t>
  </si>
  <si>
    <t>1099-1255</t>
  </si>
  <si>
    <t>JOURNAL OF APPLIED ECONOMETRICS</t>
  </si>
  <si>
    <t>0883-7554</t>
  </si>
  <si>
    <t>1558-4402</t>
  </si>
  <si>
    <t>IEEE ELECTRICAL INSULATION MAGAZINE</t>
  </si>
  <si>
    <t>1938-1425</t>
  </si>
  <si>
    <t>0883-8151</t>
  </si>
  <si>
    <t>1550-6878</t>
  </si>
  <si>
    <t>JOURNAL OF BROADCASTING &amp; ELECTRONIC MEDIA</t>
  </si>
  <si>
    <t>1944-9186</t>
  </si>
  <si>
    <t>PALEOCEANOGRAPHY</t>
  </si>
  <si>
    <t>0883-8534</t>
  </si>
  <si>
    <t>2161-1912</t>
  </si>
  <si>
    <t>JOURNAL OF MULTICULTURAL COUNSELING AND DEVELOPMENT</t>
  </si>
  <si>
    <t>0883-8542</t>
  </si>
  <si>
    <t>1943-7838</t>
  </si>
  <si>
    <t>APPLIED ENGINEERING IN AGRICULTURE</t>
  </si>
  <si>
    <t>1873-2003</t>
  </si>
  <si>
    <t>0883-9115</t>
  </si>
  <si>
    <t>1530-8030</t>
  </si>
  <si>
    <t>JOURNAL OF BIOACTIVE AND COMPATIBLE POLYMERS</t>
  </si>
  <si>
    <t>0883-9409</t>
  </si>
  <si>
    <t>DENVER UNIVERSITY LAW REVIEW</t>
  </si>
  <si>
    <t>0883-9417</t>
  </si>
  <si>
    <t>1532-8228</t>
  </si>
  <si>
    <t>ARCHIVES OF PSYCHIATRIC NURSING</t>
  </si>
  <si>
    <t>0883-9441</t>
  </si>
  <si>
    <t>1557-8615</t>
  </si>
  <si>
    <t>JOURNAL OF CRITICAL CARE</t>
  </si>
  <si>
    <t>0883-9514</t>
  </si>
  <si>
    <t>1087-6545</t>
  </si>
  <si>
    <t>APPLIED ARTIFICIAL INTELLIGENCE</t>
  </si>
  <si>
    <t>0884-0431</t>
  </si>
  <si>
    <t>1523-4681</t>
  </si>
  <si>
    <t>JOURNAL OF BONE AND MINERAL RESEARCH</t>
  </si>
  <si>
    <t>0884-2043</t>
  </si>
  <si>
    <t>CLIO-A JOURNAL OF LITERATURE HISTORY AND THE PHILOSOPHY OF HISTORY</t>
  </si>
  <si>
    <t>0884-2175</t>
  </si>
  <si>
    <t>1552-6909</t>
  </si>
  <si>
    <t>JOGNN-JOURNAL OF OBSTETRIC GYNECOLOGIC AND NEONATAL NURSING</t>
  </si>
  <si>
    <t>0884-2914</t>
  </si>
  <si>
    <t>2044-5326</t>
  </si>
  <si>
    <t>JOURNAL OF MATERIALS RESEARCH</t>
  </si>
  <si>
    <t>0884-3236</t>
  </si>
  <si>
    <t>1086-3257</t>
  </si>
  <si>
    <t>LATE IMPERIAL CHINA</t>
  </si>
  <si>
    <t>0884-5336</t>
  </si>
  <si>
    <t>1941-2452</t>
  </si>
  <si>
    <t>NUTRITION IN CLINICAL PRACTICE</t>
  </si>
  <si>
    <t>0884-5913</t>
  </si>
  <si>
    <t>1934-8401</t>
  </si>
  <si>
    <t>Kinematics and Physics of Celestial Bodies</t>
  </si>
  <si>
    <t>0884-6812</t>
  </si>
  <si>
    <t>Analytical and Quantitative Cytopathology and Histopathology</t>
  </si>
  <si>
    <t>0884-8173</t>
  </si>
  <si>
    <t>1098-111X</t>
  </si>
  <si>
    <t>INTERNATIONAL JOURNAL OF INTELLIGENT SYSTEMS</t>
  </si>
  <si>
    <t>0884-8734</t>
  </si>
  <si>
    <t>1525-1497</t>
  </si>
  <si>
    <t>JOURNAL OF GENERAL INTERNAL MEDICINE</t>
  </si>
  <si>
    <t>0884-8971</t>
  </si>
  <si>
    <t>1573-7861</t>
  </si>
  <si>
    <t>SOCIOLOGICAL FORUM</t>
  </si>
  <si>
    <t>0885-064X</t>
  </si>
  <si>
    <t>1090-2708</t>
  </si>
  <si>
    <t>JOURNAL OF COMPLEXITY</t>
  </si>
  <si>
    <t>0885-0666</t>
  </si>
  <si>
    <t>1525-1489</t>
  </si>
  <si>
    <t>JOURNAL OF INTENSIVE CARE MEDICINE</t>
  </si>
  <si>
    <t>0885-1158</t>
  </si>
  <si>
    <t>1938-2766</t>
  </si>
  <si>
    <t>MEDICAL PROBLEMS OF PERFORMING ARTISTS</t>
  </si>
  <si>
    <t>0885-2006</t>
  </si>
  <si>
    <t>1873-7706</t>
  </si>
  <si>
    <t>EARLY CHILDHOOD RESEARCH QUARTERLY</t>
  </si>
  <si>
    <t>0885-2014</t>
  </si>
  <si>
    <t>1879-226X</t>
  </si>
  <si>
    <t>COGNITIVE DEVELOPMENT</t>
  </si>
  <si>
    <t>0885-2308</t>
  </si>
  <si>
    <t>1095-8363</t>
  </si>
  <si>
    <t>COMPUTER SPEECH AND LANGUAGE</t>
  </si>
  <si>
    <t>0885-2545</t>
  </si>
  <si>
    <t>1573-6997</t>
  </si>
  <si>
    <t>Journal of Cultural Economics</t>
  </si>
  <si>
    <t>0885-3010</t>
  </si>
  <si>
    <t>1525-8955</t>
  </si>
  <si>
    <t>IEEE TRANSACTIONS ON ULTRASONICS FERROELECTRICS AND FREQUENCY CONTROL</t>
  </si>
  <si>
    <t>0885-3177</t>
  </si>
  <si>
    <t>1536-4828</t>
  </si>
  <si>
    <t>PANCREAS</t>
  </si>
  <si>
    <t>1531-8257</t>
  </si>
  <si>
    <t>0885-3282</t>
  </si>
  <si>
    <t>1530-8022</t>
  </si>
  <si>
    <t>JOURNAL OF BIOMATERIALS APPLICATIONS</t>
  </si>
  <si>
    <t>0885-3924</t>
  </si>
  <si>
    <t>1873-6513</t>
  </si>
  <si>
    <t>JOURNAL OF PAIN AND SYMPTOM MANAGEMENT</t>
  </si>
  <si>
    <t>0885-4122</t>
  </si>
  <si>
    <t>1552-6593</t>
  </si>
  <si>
    <t>JOURNAL OF PLANNING LITERATURE</t>
  </si>
  <si>
    <t>0885-4513</t>
  </si>
  <si>
    <t>1470-8744</t>
  </si>
  <si>
    <t>BIOTECHNOLOGY AND APPLIED BIOCHEMISTRY</t>
  </si>
  <si>
    <t>0885-5765</t>
  </si>
  <si>
    <t>PHYSIOLOGICAL AND MOLECULAR PLANT PATHOLOGY</t>
  </si>
  <si>
    <t>0885-579X</t>
  </si>
  <si>
    <t>1943-2763</t>
  </si>
  <si>
    <t>JOURNAL OF PERSONALITY DISORDERS</t>
  </si>
  <si>
    <t>1099-1085</t>
  </si>
  <si>
    <t>HYDROLOGICAL PROCESSES</t>
  </si>
  <si>
    <t>0885-6125</t>
  </si>
  <si>
    <t>1573-0565</t>
  </si>
  <si>
    <t>MACHINE LEARNING</t>
  </si>
  <si>
    <t>0885-6222</t>
  </si>
  <si>
    <t>1099-1077</t>
  </si>
  <si>
    <t>HUMAN PSYCHOPHARMACOLOGY-CLINICAL AND EXPERIMENTAL</t>
  </si>
  <si>
    <t>0885-6230</t>
  </si>
  <si>
    <t>1099-1166</t>
  </si>
  <si>
    <t>INTERNATIONAL JOURNAL OF GERIATRIC PSYCHIATRY</t>
  </si>
  <si>
    <t>0885-6257</t>
  </si>
  <si>
    <t>1469-591X</t>
  </si>
  <si>
    <t>European Journal of Special Needs Education</t>
  </si>
  <si>
    <t>0885-7024</t>
  </si>
  <si>
    <t>CIVIL ENGINEERING</t>
  </si>
  <si>
    <t>0885-7156</t>
  </si>
  <si>
    <t>1945-7413</t>
  </si>
  <si>
    <t>POWDER DIFFRACTION</t>
  </si>
  <si>
    <t>0885-7458</t>
  </si>
  <si>
    <t>1573-7640</t>
  </si>
  <si>
    <t>INTERNATIONAL JOURNAL OF PARALLEL PROGRAMMING</t>
  </si>
  <si>
    <t>0885-7466</t>
  </si>
  <si>
    <t>1573-6725</t>
  </si>
  <si>
    <t>Social Justice Research</t>
  </si>
  <si>
    <t>1573-7691</t>
  </si>
  <si>
    <t>0885-7482</t>
  </si>
  <si>
    <t>1573-2851</t>
  </si>
  <si>
    <t>JOURNAL OF FAMILY VIOLENCE</t>
  </si>
  <si>
    <t>0885-7490</t>
  </si>
  <si>
    <t>1573-7365</t>
  </si>
  <si>
    <t>METABOLIC BRAIN DISEASE</t>
  </si>
  <si>
    <t>0885-8195</t>
  </si>
  <si>
    <t>1543-0154</t>
  </si>
  <si>
    <t>JOURNAL OF CANCER EDUCATION</t>
  </si>
  <si>
    <t>0885-8608</t>
  </si>
  <si>
    <t>2162-4399</t>
  </si>
  <si>
    <t>NATURAL AREAS JOURNAL</t>
  </si>
  <si>
    <t>0885-8624</t>
  </si>
  <si>
    <t>2052-1189</t>
  </si>
  <si>
    <t>JOURNAL OF BUSINESS &amp; INDUSTRIAL MARKETING</t>
  </si>
  <si>
    <t>1558-0679</t>
  </si>
  <si>
    <t>0885-8969</t>
  </si>
  <si>
    <t>1558-0059</t>
  </si>
  <si>
    <t>IEEE TRANSACTIONS ON ENERGY CONVERSION</t>
  </si>
  <si>
    <t>0885-8977</t>
  </si>
  <si>
    <t>1937-4208</t>
  </si>
  <si>
    <t>IEEE TRANSACTIONS ON POWER DELIVERY</t>
  </si>
  <si>
    <t>0885-8985</t>
  </si>
  <si>
    <t>1557-959X</t>
  </si>
  <si>
    <t>IEEE AEROSPACE AND ELECTRONIC SYSTEMS MAGAZINE</t>
  </si>
  <si>
    <t>1941-0107</t>
  </si>
  <si>
    <t>1550-509X</t>
  </si>
  <si>
    <t>JOURNAL OF HEAD TRAUMA REHABILITATION</t>
  </si>
  <si>
    <t>0886-022X</t>
  </si>
  <si>
    <t>1525-6049</t>
  </si>
  <si>
    <t>RENAL FAILURE</t>
  </si>
  <si>
    <t>0886-0440</t>
  </si>
  <si>
    <t>1540-8191</t>
  </si>
  <si>
    <t>JOURNAL OF CARDIAC SURGERY</t>
  </si>
  <si>
    <t>0886-1099</t>
  </si>
  <si>
    <t>1552-3020</t>
  </si>
  <si>
    <t>AFFILIA-JOURNAL OF WOMEN AND SOCIAL WORK</t>
  </si>
  <si>
    <t>0886-2605</t>
  </si>
  <si>
    <t>1552-6518</t>
  </si>
  <si>
    <t>JOURNAL OF INTERPERSONAL VIOLENCE</t>
  </si>
  <si>
    <t>0886-3350</t>
  </si>
  <si>
    <t>1873-4502</t>
  </si>
  <si>
    <t>JOURNAL OF CATARACT AND REFRACTIVE SURGERY</t>
  </si>
  <si>
    <t>0886-3520</t>
  </si>
  <si>
    <t>JOURNAL OF THE COPYRIGHT SOCIETY OF THE USA</t>
  </si>
  <si>
    <t>1944-9224</t>
  </si>
  <si>
    <t>0886-6708</t>
  </si>
  <si>
    <t>1945-7073</t>
  </si>
  <si>
    <t>Violence and Victims</t>
  </si>
  <si>
    <t>0886-7356</t>
  </si>
  <si>
    <t>1548-1360</t>
  </si>
  <si>
    <t>CULTURAL ANTHROPOLOGY</t>
  </si>
  <si>
    <t>0886-7798</t>
  </si>
  <si>
    <t>TUNNELLING AND UNDERGROUND SPACE TECHNOLOGY</t>
  </si>
  <si>
    <t>0886-9383</t>
  </si>
  <si>
    <t>1099-128X</t>
  </si>
  <si>
    <t>JOURNAL OF CHEMOMETRICS</t>
  </si>
  <si>
    <t>0886-9634</t>
  </si>
  <si>
    <t>2151-0903</t>
  </si>
  <si>
    <t>CRANIO-THE JOURNAL OF CRANIOMANDIBULAR PRACTICE</t>
  </si>
  <si>
    <t>0887-0446</t>
  </si>
  <si>
    <t>1476-8321</t>
  </si>
  <si>
    <t>PSYCHOLOGY &amp; HEALTH</t>
  </si>
  <si>
    <t>0887-0624</t>
  </si>
  <si>
    <t>1520-5029</t>
  </si>
  <si>
    <t>ENERGY &amp; FUELS</t>
  </si>
  <si>
    <t>0887-2171</t>
  </si>
  <si>
    <t>1558-5034</t>
  </si>
  <si>
    <t>SEMINARS IN ULTRASOUND CT AND MRI</t>
  </si>
  <si>
    <t>0887-2333</t>
  </si>
  <si>
    <t>TOXICOLOGY IN VITRO</t>
  </si>
  <si>
    <t>0887-302X</t>
  </si>
  <si>
    <t>1940-2473</t>
  </si>
  <si>
    <t>Clothing and Textiles Research Journal</t>
  </si>
  <si>
    <t>0887-3585</t>
  </si>
  <si>
    <t>1097-0134</t>
  </si>
  <si>
    <t>PROTEINS-STRUCTURE FUNCTION AND BIOINFORMATICS</t>
  </si>
  <si>
    <t>0887-378X</t>
  </si>
  <si>
    <t>1468-0009</t>
  </si>
  <si>
    <t>MILBANK QUARTERLY</t>
  </si>
  <si>
    <t>0887-3801</t>
  </si>
  <si>
    <t>1943-5487</t>
  </si>
  <si>
    <t>JOURNAL OF COMPUTING IN CIVIL ENGINEERING</t>
  </si>
  <si>
    <t>0887-381X</t>
  </si>
  <si>
    <t>1943-5495</t>
  </si>
  <si>
    <t>JOURNAL OF COLD REGIONS ENGINEERING</t>
  </si>
  <si>
    <t>0887-3828</t>
  </si>
  <si>
    <t>1943-5509</t>
  </si>
  <si>
    <t>JOURNAL OF PERFORMANCE OF CONSTRUCTED FACILITIES</t>
  </si>
  <si>
    <t>0887-4417</t>
  </si>
  <si>
    <t>JOURNAL OF COMPUTER INFORMATION SYSTEMS</t>
  </si>
  <si>
    <t>0887-4476</t>
  </si>
  <si>
    <t>1098-2396</t>
  </si>
  <si>
    <t>SYNAPSE</t>
  </si>
  <si>
    <t>0887-5367</t>
  </si>
  <si>
    <t>1527-2001</t>
  </si>
  <si>
    <t>Hypatia-A Journal of Feminist Philosophy</t>
  </si>
  <si>
    <t>0887-6045</t>
  </si>
  <si>
    <t>Journal of Services Marketing</t>
  </si>
  <si>
    <t>0887-6177</t>
  </si>
  <si>
    <t>1873-5843</t>
  </si>
  <si>
    <t>ARCHIVES OF CLINICAL NEUROPSYCHOLOGY</t>
  </si>
  <si>
    <t>0887-6185</t>
  </si>
  <si>
    <t>1873-7897</t>
  </si>
  <si>
    <t>JOURNAL OF ANXIETY DISORDERS</t>
  </si>
  <si>
    <t>0887-624X</t>
  </si>
  <si>
    <t>1099-0518</t>
  </si>
  <si>
    <t>JOURNAL OF POLYMER SCIENCE PART A-POLYMER CHEMISTRY</t>
  </si>
  <si>
    <t>0887-6266</t>
  </si>
  <si>
    <t>1099-0488</t>
  </si>
  <si>
    <t>JOURNAL OF POLYMER SCIENCE PART B-POLYMER PHYSICS</t>
  </si>
  <si>
    <t>0887-6274</t>
  </si>
  <si>
    <t>1538-9782</t>
  </si>
  <si>
    <t>Clinical Nurse Specialist</t>
  </si>
  <si>
    <t>0887-6703</t>
  </si>
  <si>
    <t>SPECTROSCOPY</t>
  </si>
  <si>
    <t>1476-5551</t>
  </si>
  <si>
    <t>0887-7963</t>
  </si>
  <si>
    <t>1532-9496</t>
  </si>
  <si>
    <t>TRANSFUSION MEDICINE REVIEWS</t>
  </si>
  <si>
    <t>0887-8013</t>
  </si>
  <si>
    <t>1098-2825</t>
  </si>
  <si>
    <t>JOURNAL OF CLINICAL LABORATORY ANALYSIS</t>
  </si>
  <si>
    <t>0887-8250</t>
  </si>
  <si>
    <t>1745-459X</t>
  </si>
  <si>
    <t>JOURNAL OF SENSORY STUDIES</t>
  </si>
  <si>
    <t>0887-8722</t>
  </si>
  <si>
    <t>1533-6808</t>
  </si>
  <si>
    <t>JOURNAL OF THERMOPHYSICS AND HEAT TRANSFER</t>
  </si>
  <si>
    <t>0887-8994</t>
  </si>
  <si>
    <t>1873-5150</t>
  </si>
  <si>
    <t>PEDIATRIC NEUROLOGY</t>
  </si>
  <si>
    <t>0887-9311</t>
  </si>
  <si>
    <t>1550-5138</t>
  </si>
  <si>
    <t>Holistic Nursing Practice</t>
  </si>
  <si>
    <t>0887-9672</t>
  </si>
  <si>
    <t>PCI JOURNAL</t>
  </si>
  <si>
    <t>0888-0018</t>
  </si>
  <si>
    <t>1521-0669</t>
  </si>
  <si>
    <t>PEDIATRIC HEMATOLOGY AND ONCOLOGY</t>
  </si>
  <si>
    <t>0888-0395</t>
  </si>
  <si>
    <t>1945-2810</t>
  </si>
  <si>
    <t>JOURNAL OF NEUROSCIENCE NURSING</t>
  </si>
  <si>
    <t>0888-3254</t>
  </si>
  <si>
    <t>1533-8371</t>
  </si>
  <si>
    <t>EAST EUROPEAN POLITICS AND SOCIETIES</t>
  </si>
  <si>
    <t>0888-3769</t>
  </si>
  <si>
    <t>RELIGION &amp; LITERATURE</t>
  </si>
  <si>
    <t>0888-4064</t>
  </si>
  <si>
    <t>1944-4931</t>
  </si>
  <si>
    <t>Teacher Education and Special Education</t>
  </si>
  <si>
    <t>0888-4080</t>
  </si>
  <si>
    <t>1099-0720</t>
  </si>
  <si>
    <t>APPLIED COGNITIVE PSYCHOLOGY</t>
  </si>
  <si>
    <t>0888-4773</t>
  </si>
  <si>
    <t>1543-270X</t>
  </si>
  <si>
    <t>JOURNAL OF SPORT MANAGEMENT</t>
  </si>
  <si>
    <t>0888-4781</t>
  </si>
  <si>
    <t>1543-2793</t>
  </si>
  <si>
    <t>SPORT PSYCHOLOGIST</t>
  </si>
  <si>
    <t>0888-5613</t>
  </si>
  <si>
    <t>LATIN AMERICAN INDIAN LITERATURES JOURNAL</t>
  </si>
  <si>
    <t>0888-5885</t>
  </si>
  <si>
    <t>INDUSTRIAL &amp; ENGINEERING CHEMISTRY RESEARCH</t>
  </si>
  <si>
    <t>0888-6091</t>
  </si>
  <si>
    <t>CONFLUENCIA-REVISTA HISPANICA DE CULTURA Y LITERATURA</t>
  </si>
  <si>
    <t>0888-613X</t>
  </si>
  <si>
    <t>1873-4731</t>
  </si>
  <si>
    <t>INTERNATIONAL JOURNAL OF APPROXIMATE REASONING</t>
  </si>
  <si>
    <t>0888-7462</t>
  </si>
  <si>
    <t>INTERNATIONAL JOURNAL OF POWDER METALLURGY</t>
  </si>
  <si>
    <t>0888-7543</t>
  </si>
  <si>
    <t>1089-8646</t>
  </si>
  <si>
    <t>GENOMICS</t>
  </si>
  <si>
    <t>0888-7993</t>
  </si>
  <si>
    <t>1558-7975</t>
  </si>
  <si>
    <t>Accounting Horizons</t>
  </si>
  <si>
    <t>0888-8809</t>
  </si>
  <si>
    <t>MOLECULAR ENDOCRINOLOGY</t>
  </si>
  <si>
    <t>0888-8892</t>
  </si>
  <si>
    <t>1523-1739</t>
  </si>
  <si>
    <t>CONSERVATION BIOLOGY</t>
  </si>
  <si>
    <t>1572-8366</t>
  </si>
  <si>
    <t>0889-1575</t>
  </si>
  <si>
    <t>1096-0481</t>
  </si>
  <si>
    <t>JOURNAL OF FOOD COMPOSITION AND ANALYSIS</t>
  </si>
  <si>
    <t>0889-1583</t>
  </si>
  <si>
    <t>1095-8681</t>
  </si>
  <si>
    <t>JOURNAL OF THE JAPANESE AND INTERNATIONAL ECONOMIES</t>
  </si>
  <si>
    <t>0889-1591</t>
  </si>
  <si>
    <t>1090-2139</t>
  </si>
  <si>
    <t>BRAIN BEHAVIOR AND IMMUNITY</t>
  </si>
  <si>
    <t>0889-2229</t>
  </si>
  <si>
    <t>1931-8405</t>
  </si>
  <si>
    <t>AIDS RESEARCH AND HUMAN RETROVIRUSES</t>
  </si>
  <si>
    <t>0889-311X</t>
  </si>
  <si>
    <t>1476-3508</t>
  </si>
  <si>
    <t>Crystallography Reviews</t>
  </si>
  <si>
    <t>0889-3241</t>
  </si>
  <si>
    <t>1944-7361</t>
  </si>
  <si>
    <t>ACI STRUCTURAL JOURNAL</t>
  </si>
  <si>
    <t>0889-325X</t>
  </si>
  <si>
    <t>1944-737X</t>
  </si>
  <si>
    <t>ACI MATERIALS JOURNAL</t>
  </si>
  <si>
    <t>0889-3268</t>
  </si>
  <si>
    <t>1573-353X</t>
  </si>
  <si>
    <t>JOURNAL OF BUSINESS AND PSYCHOLOGY</t>
  </si>
  <si>
    <t>0889-3365</t>
  </si>
  <si>
    <t>1537-2642</t>
  </si>
  <si>
    <t>NBER Macroeconomics Annual</t>
  </si>
  <si>
    <t>0889-4019</t>
  </si>
  <si>
    <t>2161-0045</t>
  </si>
  <si>
    <t>CAREER DEVELOPMENT QUARTERLY</t>
  </si>
  <si>
    <t>1550-5049</t>
  </si>
  <si>
    <t>0889-4906</t>
  </si>
  <si>
    <t>1873-1937</t>
  </si>
  <si>
    <t>ENGLISH FOR SPECIFIC PURPOSES</t>
  </si>
  <si>
    <t>0889-504X</t>
  </si>
  <si>
    <t>1528-8900</t>
  </si>
  <si>
    <t>JOURNAL OF TURBOMACHINERY-TRANSACTIONS OF THE ASME</t>
  </si>
  <si>
    <t>0889-5406</t>
  </si>
  <si>
    <t>1097-6752</t>
  </si>
  <si>
    <t>AMERICAN JOURNAL OF ORTHODONTICS AND DENTOFACIAL ORTHOPEDICS</t>
  </si>
  <si>
    <t>0889-5899</t>
  </si>
  <si>
    <t>1943-2720</t>
  </si>
  <si>
    <t>Ostomy Wound Management</t>
  </si>
  <si>
    <t>0889-6348</t>
  </si>
  <si>
    <t>PROTEUS</t>
  </si>
  <si>
    <t>0889-7077</t>
  </si>
  <si>
    <t>1547-0164</t>
  </si>
  <si>
    <t>0889-8480</t>
  </si>
  <si>
    <t>1547-724X</t>
  </si>
  <si>
    <t>Mathematical Population Studies</t>
  </si>
  <si>
    <t>0889-8529</t>
  </si>
  <si>
    <t>1558-4410</t>
  </si>
  <si>
    <t>ENDOCRINOLOGY AND METABOLISM CLINICS OF NORTH AMERICA</t>
  </si>
  <si>
    <t>0889-8545</t>
  </si>
  <si>
    <t>1558-0474</t>
  </si>
  <si>
    <t>OBSTETRICS AND GYNECOLOGY CLINICS OF NORTH AMERICA</t>
  </si>
  <si>
    <t>0889-8553</t>
  </si>
  <si>
    <t>1558-1942</t>
  </si>
  <si>
    <t>GASTROENTEROLOGY CLINICS OF NORTH AMERICA</t>
  </si>
  <si>
    <t>0889-8561</t>
  </si>
  <si>
    <t>1557-8607</t>
  </si>
  <si>
    <t>IMMUNOLOGY AND ALLERGY CLINICS OF NORTH AMERICA</t>
  </si>
  <si>
    <t>0889-857X</t>
  </si>
  <si>
    <t>1558-3163</t>
  </si>
  <si>
    <t>RHEUMATIC DISEASE CLINICS OF NORTH AMERICA</t>
  </si>
  <si>
    <t>0889-8588</t>
  </si>
  <si>
    <t>1558-1977</t>
  </si>
  <si>
    <t>HEMATOLOGY-ONCOLOGY CLINICS OF NORTH AMERICA</t>
  </si>
  <si>
    <t>0889-938X</t>
  </si>
  <si>
    <t>1573-7160</t>
  </si>
  <si>
    <t>REVIEW OF INDUSTRIAL ORGANIZATION</t>
  </si>
  <si>
    <t>0889-9746</t>
  </si>
  <si>
    <t>JOURNAL OF FLUIDS AND STRUCTURES</t>
  </si>
  <si>
    <t>0890-037X</t>
  </si>
  <si>
    <t>1550-2740</t>
  </si>
  <si>
    <t>WEED TECHNOLOGY</t>
  </si>
  <si>
    <t>0890-0523</t>
  </si>
  <si>
    <t>1532-7728</t>
  </si>
  <si>
    <t>Journal of Mass Media Ethics</t>
  </si>
  <si>
    <t>0890-0604</t>
  </si>
  <si>
    <t>1469-1760</t>
  </si>
  <si>
    <t>AI EDAM-ARTIFICIAL INTELLIGENCE FOR ENGINEERING DESIGN ANALYSIS AND MANUFACTURING</t>
  </si>
  <si>
    <t>0890-1171</t>
  </si>
  <si>
    <t>2168-6602</t>
  </si>
  <si>
    <t>AMERICAN JOURNAL OF HEALTH PROMOTION</t>
  </si>
  <si>
    <t>1099-0984</t>
  </si>
  <si>
    <t>EUROPEAN JOURNAL OF PERSONALITY</t>
  </si>
  <si>
    <t>1552-5732</t>
  </si>
  <si>
    <t>0890-3670</t>
  </si>
  <si>
    <t>1547-0806</t>
  </si>
  <si>
    <t>SCIENTIST</t>
  </si>
  <si>
    <t>0890-4065</t>
  </si>
  <si>
    <t>1879-193X</t>
  </si>
  <si>
    <t>JOURNAL OF AGING STUDIES</t>
  </si>
  <si>
    <t>0890-5096</t>
  </si>
  <si>
    <t>1615-5947</t>
  </si>
  <si>
    <t>ANNALS OF VASCULAR SURGERY</t>
  </si>
  <si>
    <t>0890-5339</t>
  </si>
  <si>
    <t>1531-2291</t>
  </si>
  <si>
    <t>JOURNAL OF ORTHOPAEDIC TRAUMA</t>
  </si>
  <si>
    <t>0890-5401</t>
  </si>
  <si>
    <t>1090-2651</t>
  </si>
  <si>
    <t>INFORMATION AND COMPUTATION</t>
  </si>
  <si>
    <t>0890-5436</t>
  </si>
  <si>
    <t>1532-4249</t>
  </si>
  <si>
    <t>FOOD BIOTECHNOLOGY</t>
  </si>
  <si>
    <t>0890-5487</t>
  </si>
  <si>
    <t>CHINA OCEAN ENGINEERING</t>
  </si>
  <si>
    <t>0890-5495</t>
  </si>
  <si>
    <t>1477-2663</t>
  </si>
  <si>
    <t>Nineteenth-Century Contexts-An Interdisciplinary Journal</t>
  </si>
  <si>
    <t>0890-5762</t>
  </si>
  <si>
    <t>1743-0666</t>
  </si>
  <si>
    <t>REVIEW-LITERATURE AND ARTS OF THE AMERICAS</t>
  </si>
  <si>
    <t>0890-6238</t>
  </si>
  <si>
    <t>REPRODUCTIVE TOXICOLOGY</t>
  </si>
  <si>
    <t>0890-6327</t>
  </si>
  <si>
    <t>1099-1115</t>
  </si>
  <si>
    <t>INTERNATIONAL JOURNAL OF ADAPTIVE CONTROL AND SIGNAL PROCESSING</t>
  </si>
  <si>
    <t>1879-2170</t>
  </si>
  <si>
    <t>0890-765X</t>
  </si>
  <si>
    <t>1748-0361</t>
  </si>
  <si>
    <t>JOURNAL OF RURAL HEALTH</t>
  </si>
  <si>
    <t>1558-156X</t>
  </si>
  <si>
    <t>0890-8389</t>
  </si>
  <si>
    <t>British Accounting Review</t>
  </si>
  <si>
    <t>0890-8508</t>
  </si>
  <si>
    <t>MOLECULAR AND CELLULAR PROBES</t>
  </si>
  <si>
    <t>1527-5418</t>
  </si>
  <si>
    <t>JOURNAL OF THE AMERICAN ACADEMY OF CHILD AND ADOLESCENT PSYCHIATRY</t>
  </si>
  <si>
    <t>0890-8575</t>
  </si>
  <si>
    <t>1939-7445</t>
  </si>
  <si>
    <t>NATURAL RESOURCE MODELING</t>
  </si>
  <si>
    <t>0890-9091</t>
  </si>
  <si>
    <t>ONCOLOGY-NEW YORK</t>
  </si>
  <si>
    <t>1549-5477</t>
  </si>
  <si>
    <t>0891-0618</t>
  </si>
  <si>
    <t>1873-6300</t>
  </si>
  <si>
    <t>JOURNAL OF CHEMICAL NEUROANATOMY</t>
  </si>
  <si>
    <t>0891-1150</t>
  </si>
  <si>
    <t>1939-2869</t>
  </si>
  <si>
    <t>CLEVELAND CLINIC JOURNAL OF MEDICINE</t>
  </si>
  <si>
    <t>1530-9312</t>
  </si>
  <si>
    <t>0891-2416</t>
  </si>
  <si>
    <t>1552-5414</t>
  </si>
  <si>
    <t>JOURNAL OF CONTEMPORARY ETHNOGRAPHY</t>
  </si>
  <si>
    <t>0891-2424</t>
  </si>
  <si>
    <t>1552-3543</t>
  </si>
  <si>
    <t>ECONOMIC DEVELOPMENT QUARTERLY</t>
  </si>
  <si>
    <t>1552-3977</t>
  </si>
  <si>
    <t>0891-2556</t>
  </si>
  <si>
    <t>1878-5212</t>
  </si>
  <si>
    <t>CARBONATES AND EVAPORITES</t>
  </si>
  <si>
    <t>0891-2963</t>
  </si>
  <si>
    <t>1029-2381</t>
  </si>
  <si>
    <t>HISTORICAL BIOLOGY</t>
  </si>
  <si>
    <t>0891-3668</t>
  </si>
  <si>
    <t>1532-0987</t>
  </si>
  <si>
    <t>PEDIATRIC INFECTIOUS DISEASE JOURNAL</t>
  </si>
  <si>
    <t>0891-3811</t>
  </si>
  <si>
    <t>1933-8007</t>
  </si>
  <si>
    <t>CRITICAL REVIEW</t>
  </si>
  <si>
    <t>0891-4168</t>
  </si>
  <si>
    <t>1934-841X</t>
  </si>
  <si>
    <t>Molecular Genetics Microbiology and Virology</t>
  </si>
  <si>
    <t>0891-4222</t>
  </si>
  <si>
    <t>RESEARCH IN DEVELOPMENTAL DISABILITIES</t>
  </si>
  <si>
    <t>0891-5245</t>
  </si>
  <si>
    <t>1532-656X</t>
  </si>
  <si>
    <t>Journal of Pediatric Health Care</t>
  </si>
  <si>
    <t>0891-5520</t>
  </si>
  <si>
    <t>1557-9824</t>
  </si>
  <si>
    <t>INFECTIOUS DISEASE CLINICS OF NORTH AMERICA</t>
  </si>
  <si>
    <t>0891-5849</t>
  </si>
  <si>
    <t>1873-4596</t>
  </si>
  <si>
    <t>FREE RADICAL BIOLOGY AND MEDICINE</t>
  </si>
  <si>
    <t>0891-6152</t>
  </si>
  <si>
    <t>1521-0480</t>
  </si>
  <si>
    <t>EXPERIMENTAL HEAT TRANSFER</t>
  </si>
  <si>
    <t>0891-625X</t>
  </si>
  <si>
    <t>1527-9383</t>
  </si>
  <si>
    <t>Journal of Speculative Philosophy</t>
  </si>
  <si>
    <t>0891-6640</t>
  </si>
  <si>
    <t>1939-1676</t>
  </si>
  <si>
    <t>JOURNAL OF VETERINARY INTERNAL MEDICINE</t>
  </si>
  <si>
    <t>0891-6934</t>
  </si>
  <si>
    <t>1607-842X</t>
  </si>
  <si>
    <t>AUTOIMMUNITY</t>
  </si>
  <si>
    <t>0891-8422</t>
  </si>
  <si>
    <t>1558-2302</t>
  </si>
  <si>
    <t>Clinics in Podiatric Medicine and Surgery</t>
  </si>
  <si>
    <t>0891-9356</t>
  </si>
  <si>
    <t>NINETEENTH-CENTURY LITERATURE</t>
  </si>
  <si>
    <t>0891-9887</t>
  </si>
  <si>
    <t>1552-5708</t>
  </si>
  <si>
    <t>JOURNAL OF GERIATRIC PSYCHIATRY AND NEUROLOGY</t>
  </si>
  <si>
    <t>0892-0362</t>
  </si>
  <si>
    <t>1872-9738</t>
  </si>
  <si>
    <t>NEUROTOXICOLOGY AND TERATOLOGY</t>
  </si>
  <si>
    <t>0892-0753</t>
  </si>
  <si>
    <t>1521-0421</t>
  </si>
  <si>
    <t>COASTAL MANAGEMENT</t>
  </si>
  <si>
    <t>0892-1016</t>
  </si>
  <si>
    <t>2162-4569</t>
  </si>
  <si>
    <t>JOURNAL OF RAPTOR RESEARCH</t>
  </si>
  <si>
    <t>0892-1997</t>
  </si>
  <si>
    <t>1873-4588</t>
  </si>
  <si>
    <t>JOURNAL OF VOICE</t>
  </si>
  <si>
    <t>0892-3973</t>
  </si>
  <si>
    <t>1532-2513</t>
  </si>
  <si>
    <t>IMMUNOPHARMACOLOGY AND IMMUNOTOXICOLOGY</t>
  </si>
  <si>
    <t>1530-6860</t>
  </si>
  <si>
    <t>0892-6794</t>
  </si>
  <si>
    <t>1747-7093</t>
  </si>
  <si>
    <t>Ethics &amp; International Affairs</t>
  </si>
  <si>
    <t>0892-6875</t>
  </si>
  <si>
    <t>MINERALS ENGINEERING</t>
  </si>
  <si>
    <t>1029-2454</t>
  </si>
  <si>
    <t>0892-7022</t>
  </si>
  <si>
    <t>1029-0435</t>
  </si>
  <si>
    <t>MOLECULAR SIMULATION</t>
  </si>
  <si>
    <t>0892-7057</t>
  </si>
  <si>
    <t>1530-7980</t>
  </si>
  <si>
    <t>JOURNAL OF THERMOPLASTIC COMPOSITE MATERIALS</t>
  </si>
  <si>
    <t>0892-7219</t>
  </si>
  <si>
    <t>1528-896X</t>
  </si>
  <si>
    <t>JOURNAL OF OFFSHORE MECHANICS AND ARCTIC ENGINEERING-TRANSACTIONS OF THE ASME</t>
  </si>
  <si>
    <t>0892-7537</t>
  </si>
  <si>
    <t>1573-7802</t>
  </si>
  <si>
    <t>JOURNAL OF WORLD PREHISTORY</t>
  </si>
  <si>
    <t>0892-7553</t>
  </si>
  <si>
    <t>1572-8889</t>
  </si>
  <si>
    <t>JOURNAL OF INSECT BEHAVIOR</t>
  </si>
  <si>
    <t>0892-7790</t>
  </si>
  <si>
    <t>1557-900X</t>
  </si>
  <si>
    <t>JOURNAL OF ENDOUROLOGY</t>
  </si>
  <si>
    <t>0892-7936</t>
  </si>
  <si>
    <t>1753-0377</t>
  </si>
  <si>
    <t>ANTHROZOOS</t>
  </si>
  <si>
    <t>0892-9912</t>
  </si>
  <si>
    <t>1573-7047</t>
  </si>
  <si>
    <t>JOURNAL OF TECHNOLOGY TRANSFER</t>
  </si>
  <si>
    <t>0893-0341</t>
  </si>
  <si>
    <t>ALZHEIMER DISEASE &amp; ASSOCIATED DISORDERS</t>
  </si>
  <si>
    <t>0893-1321</t>
  </si>
  <si>
    <t>1943-5525</t>
  </si>
  <si>
    <t>JOURNAL OF AEROSPACE ENGINEERING</t>
  </si>
  <si>
    <t>1740-634X</t>
  </si>
  <si>
    <t>0893-164X</t>
  </si>
  <si>
    <t>1939-1501</t>
  </si>
  <si>
    <t>PSYCHOLOGY OF ADDICTIVE BEHAVIORS</t>
  </si>
  <si>
    <t>0893-2174</t>
  </si>
  <si>
    <t>1942-4426</t>
  </si>
  <si>
    <t>INTERNATIONAL JOURNAL OF PROSTHODONTICS</t>
  </si>
  <si>
    <t>0893-2190</t>
  </si>
  <si>
    <t>1550-5073</t>
  </si>
  <si>
    <t>JOURNAL OF PERINATAL &amp; NEONATAL NURSING</t>
  </si>
  <si>
    <t>0893-228X</t>
  </si>
  <si>
    <t>1520-5010</t>
  </si>
  <si>
    <t>CHEMICAL RESEARCH IN TOXICOLOGY</t>
  </si>
  <si>
    <t>0893-3189</t>
  </si>
  <si>
    <t>1552-6798</t>
  </si>
  <si>
    <t>Management Communication Quarterly</t>
  </si>
  <si>
    <t>0893-3200</t>
  </si>
  <si>
    <t>1939-1293</t>
  </si>
  <si>
    <t>JOURNAL OF FAMILY PSYCHOLOGY</t>
  </si>
  <si>
    <t>1530-0285</t>
  </si>
  <si>
    <t>MODERN PATHOLOGY</t>
  </si>
  <si>
    <t>0893-4983</t>
  </si>
  <si>
    <t>Differential and Integral Equations</t>
  </si>
  <si>
    <t>0893-5394</t>
  </si>
  <si>
    <t>1533-7731</t>
  </si>
  <si>
    <t>AMERICAN INDIAN AND ALASKA NATIVE MENTAL HEALTH RESEARCH</t>
  </si>
  <si>
    <t>0893-6080</t>
  </si>
  <si>
    <t>1879-2782</t>
  </si>
  <si>
    <t>NEURAL NETWORKS</t>
  </si>
  <si>
    <t>0893-6692</t>
  </si>
  <si>
    <t>1098-2280</t>
  </si>
  <si>
    <t>ENVIRONMENTAL AND MOLECULAR MUTAGENESIS</t>
  </si>
  <si>
    <t>0893-7648</t>
  </si>
  <si>
    <t>1559-1182</t>
  </si>
  <si>
    <t>MOLECULAR NEUROBIOLOGY</t>
  </si>
  <si>
    <t>1098-6618</t>
  </si>
  <si>
    <t>0893-8849</t>
  </si>
  <si>
    <t>1749-7345</t>
  </si>
  <si>
    <t>JOURNAL OF THE WORLD AQUACULTURE SOCIETY</t>
  </si>
  <si>
    <t>1465-7368</t>
  </si>
  <si>
    <t>0893-9659</t>
  </si>
  <si>
    <t>APPLIED MATHEMATICS LETTERS</t>
  </si>
  <si>
    <t>1943-7706</t>
  </si>
  <si>
    <t>MOLECULAR PLANT-MICROBE INTERACTIONS</t>
  </si>
  <si>
    <t>1088-6834</t>
  </si>
  <si>
    <t>0894-069X</t>
  </si>
  <si>
    <t>1520-6750</t>
  </si>
  <si>
    <t>NAVAL RESEARCH LOGISTICS</t>
  </si>
  <si>
    <t>0894-0959</t>
  </si>
  <si>
    <t>1525-139X</t>
  </si>
  <si>
    <t>SEMINARS IN DIALYSIS</t>
  </si>
  <si>
    <t>0894-1130</t>
  </si>
  <si>
    <t>1545-004X</t>
  </si>
  <si>
    <t>Journal of Hand Therapy</t>
  </si>
  <si>
    <t>1098-1136</t>
  </si>
  <si>
    <t>0894-1777</t>
  </si>
  <si>
    <t>1879-2286</t>
  </si>
  <si>
    <t>EXPERIMENTAL THERMAL AND FLUID SCIENCE</t>
  </si>
  <si>
    <t>0894-1912</t>
  </si>
  <si>
    <t>1554-558X</t>
  </si>
  <si>
    <t>JOURNAL OF CONTINUING EDUCATION IN THE HEALTH PROFESSIONS</t>
  </si>
  <si>
    <t>0894-1920</t>
  </si>
  <si>
    <t>1521-0723</t>
  </si>
  <si>
    <t>SOCIETY &amp; NATURAL RESOURCES</t>
  </si>
  <si>
    <t>0894-1939</t>
  </si>
  <si>
    <t>1521-0553</t>
  </si>
  <si>
    <t>JOURNAL OF INVESTIGATIVE SURGERY</t>
  </si>
  <si>
    <t>0894-3184</t>
  </si>
  <si>
    <t>1552-7409</t>
  </si>
  <si>
    <t>NURSING SCIENCE QUARTERLY</t>
  </si>
  <si>
    <t>0894-3214</t>
  </si>
  <si>
    <t>1099-1522</t>
  </si>
  <si>
    <t>PACKAGING TECHNOLOGY AND SCIENCE</t>
  </si>
  <si>
    <t>0894-3230</t>
  </si>
  <si>
    <t>1099-1395</t>
  </si>
  <si>
    <t>JOURNAL OF PHYSICAL ORGANIC CHEMISTRY</t>
  </si>
  <si>
    <t>0894-3257</t>
  </si>
  <si>
    <t>1099-0771</t>
  </si>
  <si>
    <t>JOURNAL OF BEHAVIORAL DECISION MAKING</t>
  </si>
  <si>
    <t>0894-3370</t>
  </si>
  <si>
    <t>1099-1204</t>
  </si>
  <si>
    <t>INTERNATIONAL JOURNAL OF NUMERICAL MODELLING-ELECTRONIC NETWORKS DEVICES AND FIELDS</t>
  </si>
  <si>
    <t>1099-1379</t>
  </si>
  <si>
    <t>JOURNAL OF ORGANIZATIONAL BEHAVIOR</t>
  </si>
  <si>
    <t>0894-4105</t>
  </si>
  <si>
    <t>1931-1559</t>
  </si>
  <si>
    <t>NEUROPSYCHOLOGY</t>
  </si>
  <si>
    <t>0894-4393</t>
  </si>
  <si>
    <t>1552-8286</t>
  </si>
  <si>
    <t>SOCIAL SCIENCE COMPUTER REVIEW</t>
  </si>
  <si>
    <t>1741-6248</t>
  </si>
  <si>
    <t>0894-587X</t>
  </si>
  <si>
    <t>1573-3289</t>
  </si>
  <si>
    <t>Administration and Policy in Mental Health and Mental Health Services Research</t>
  </si>
  <si>
    <t>0894-6507</t>
  </si>
  <si>
    <t>1558-2345</t>
  </si>
  <si>
    <t>IEEE TRANSACTIONS ON SEMICONDUCTOR MANUFACTURING</t>
  </si>
  <si>
    <t>0894-7317</t>
  </si>
  <si>
    <t>JOURNAL OF THE AMERICAN SOCIETY OF ECHOCARDIOGRAPHY</t>
  </si>
  <si>
    <t>0894-8275</t>
  </si>
  <si>
    <t>AMERICAN JOURNAL OF DENTISTRY</t>
  </si>
  <si>
    <t>0894-8410</t>
  </si>
  <si>
    <t>JOURNAL OF THE SOUTHWEST</t>
  </si>
  <si>
    <t>0894-8453</t>
  </si>
  <si>
    <t>1556-0856</t>
  </si>
  <si>
    <t>JOURNAL OF CAREER DEVELOPMENT</t>
  </si>
  <si>
    <t>1520-0442</t>
  </si>
  <si>
    <t>0894-8771</t>
  </si>
  <si>
    <t>1536-0253</t>
  </si>
  <si>
    <t>Ultrasound Quarterly</t>
  </si>
  <si>
    <t>0894-9085</t>
  </si>
  <si>
    <t>1573-6563</t>
  </si>
  <si>
    <t>Journal of Rational-Emotive and Cognitive-Behavior Therapy</t>
  </si>
  <si>
    <t>0894-9115</t>
  </si>
  <si>
    <t>1537-7385</t>
  </si>
  <si>
    <t>AMERICAN JOURNAL OF PHYSICAL MEDICINE &amp; REHABILITATION</t>
  </si>
  <si>
    <t>0894-9166</t>
  </si>
  <si>
    <t>1860-2134</t>
  </si>
  <si>
    <t>ACTA MECHANICA SOLIDA SINICA</t>
  </si>
  <si>
    <t>0894-9840</t>
  </si>
  <si>
    <t>1572-9230</t>
  </si>
  <si>
    <t>JOURNAL OF THEORETICAL PROBABILITY</t>
  </si>
  <si>
    <t>0894-9867</t>
  </si>
  <si>
    <t>1573-6598</t>
  </si>
  <si>
    <t>JOURNAL OF TRAUMATIC STRESS</t>
  </si>
  <si>
    <t>0895-0172</t>
  </si>
  <si>
    <t>1545-7222</t>
  </si>
  <si>
    <t>JOURNAL OF NEUROPSYCHIATRY AND CLINICAL NEUROSCIENCES</t>
  </si>
  <si>
    <t>0895-0695</t>
  </si>
  <si>
    <t>1938-2057</t>
  </si>
  <si>
    <t>SEISMOLOGICAL RESEARCH LETTERS</t>
  </si>
  <si>
    <t>0895-2477</t>
  </si>
  <si>
    <t>1098-2760</t>
  </si>
  <si>
    <t>MICROWAVE AND OPTICAL TECHNOLOGY LETTERS</t>
  </si>
  <si>
    <t>0895-2779</t>
  </si>
  <si>
    <t>1543-2904</t>
  </si>
  <si>
    <t>JOURNAL OF SPORT &amp; EXERCISE PSYCHOLOGY</t>
  </si>
  <si>
    <t>0895-2841</t>
  </si>
  <si>
    <t>1540-7322</t>
  </si>
  <si>
    <t>JOURNAL OF WOMEN &amp; AGING</t>
  </si>
  <si>
    <t>1944-7965</t>
  </si>
  <si>
    <t>0895-3988</t>
  </si>
  <si>
    <t>BIOMEDICAL AND ENVIRONMENTAL SCIENCES</t>
  </si>
  <si>
    <t>0895-3996</t>
  </si>
  <si>
    <t>1095-9114</t>
  </si>
  <si>
    <t>Journal of X-Ray Science and Technology</t>
  </si>
  <si>
    <t>1878-5921</t>
  </si>
  <si>
    <t>1095-7162</t>
  </si>
  <si>
    <t>0895-4801</t>
  </si>
  <si>
    <t>1095-7146</t>
  </si>
  <si>
    <t>SIAM JOURNAL ON DISCRETE MATHEMATICS</t>
  </si>
  <si>
    <t>0895-562X</t>
  </si>
  <si>
    <t>1573-0441</t>
  </si>
  <si>
    <t>JOURNAL OF PRODUCTIVITY ANALYSIS</t>
  </si>
  <si>
    <t>0895-5638</t>
  </si>
  <si>
    <t>1573-045X</t>
  </si>
  <si>
    <t>JOURNAL OF REAL ESTATE FINANCE AND ECONOMICS</t>
  </si>
  <si>
    <t>0895-5646</t>
  </si>
  <si>
    <t>1573-0476</t>
  </si>
  <si>
    <t>JOURNAL OF RISK AND UNCERTAINTY</t>
  </si>
  <si>
    <t>0895-6111</t>
  </si>
  <si>
    <t>1879-0771</t>
  </si>
  <si>
    <t>COMPUTERIZED MEDICAL IMAGING AND GRAPHICS</t>
  </si>
  <si>
    <t>0895-6308</t>
  </si>
  <si>
    <t>1930-0166</t>
  </si>
  <si>
    <t>RESEARCH-TECHNOLOGY MANAGEMENT</t>
  </si>
  <si>
    <t>0895-7061</t>
  </si>
  <si>
    <t>1941-7225</t>
  </si>
  <si>
    <t>AMERICAN JOURNAL OF HYPERTENSION</t>
  </si>
  <si>
    <t>0895-7347</t>
  </si>
  <si>
    <t>1532-4818</t>
  </si>
  <si>
    <t>APPLIED MEASUREMENT IN EDUCATION</t>
  </si>
  <si>
    <t>0895-769X</t>
  </si>
  <si>
    <t>1940-3364</t>
  </si>
  <si>
    <t>ANQ-A QUARTERLY JOURNAL OF SHORT ARTICLES NOTES AND REVIEWS</t>
  </si>
  <si>
    <t>0895-7959</t>
  </si>
  <si>
    <t>1477-2299</t>
  </si>
  <si>
    <t>HIGH PRESSURE RESEARCH</t>
  </si>
  <si>
    <t>0895-7967</t>
  </si>
  <si>
    <t>1558-4518</t>
  </si>
  <si>
    <t>Seminars in Vascular Surgery</t>
  </si>
  <si>
    <t>0895-8378</t>
  </si>
  <si>
    <t>1091-7691</t>
  </si>
  <si>
    <t>INHALATION TOXICOLOGY</t>
  </si>
  <si>
    <t>0895-8696</t>
  </si>
  <si>
    <t>1559-1166</t>
  </si>
  <si>
    <t>JOURNAL OF MOLECULAR NEUROSCIENCE</t>
  </si>
  <si>
    <t>0895-9048</t>
  </si>
  <si>
    <t>1552-3896</t>
  </si>
  <si>
    <t>EDUCATIONAL POLICY</t>
  </si>
  <si>
    <t>0895-9285</t>
  </si>
  <si>
    <t>1532-7043</t>
  </si>
  <si>
    <t>HUMAN PERFORMANCE</t>
  </si>
  <si>
    <t>0895-9420</t>
  </si>
  <si>
    <t>1545-0821</t>
  </si>
  <si>
    <t>Journal of Aging &amp; Social Policy</t>
  </si>
  <si>
    <t>0895-9811</t>
  </si>
  <si>
    <t>JOURNAL OF SOUTH AMERICAN EARTH SCIENCES</t>
  </si>
  <si>
    <t>0896-0267</t>
  </si>
  <si>
    <t>1573-6792</t>
  </si>
  <si>
    <t>BRAIN TOPOGRAPHY</t>
  </si>
  <si>
    <t>0896-3746</t>
  </si>
  <si>
    <t>1550-5081</t>
  </si>
  <si>
    <t>Infants &amp; Young Children</t>
  </si>
  <si>
    <t>0896-4289</t>
  </si>
  <si>
    <t>1940-4026</t>
  </si>
  <si>
    <t>BEHAVIORAL MEDICINE</t>
  </si>
  <si>
    <t>0896-4327</t>
  </si>
  <si>
    <t>1540-8183</t>
  </si>
  <si>
    <t>JOURNAL OF INTERVENTIONAL CARDIOLOGY</t>
  </si>
  <si>
    <t>0896-5803</t>
  </si>
  <si>
    <t>Journal of Real Estate Research</t>
  </si>
  <si>
    <t>1097-4199</t>
  </si>
  <si>
    <t>0896-6346</t>
  </si>
  <si>
    <t>1305-3299</t>
  </si>
  <si>
    <t>New Perspectives on Turkey</t>
  </si>
  <si>
    <t>0896-7148</t>
  </si>
  <si>
    <t>1468-4365</t>
  </si>
  <si>
    <t>AMERICAN LITERARY HISTORY</t>
  </si>
  <si>
    <t>1095-9157</t>
  </si>
  <si>
    <t>0896-8446</t>
  </si>
  <si>
    <t>1872-8162</t>
  </si>
  <si>
    <t>JOURNAL OF SUPERCRITICAL FLUIDS</t>
  </si>
  <si>
    <t>0896-8608</t>
  </si>
  <si>
    <t>PERITONEAL DIALYSIS INTERNATIONAL</t>
  </si>
  <si>
    <t>0896-9205</t>
  </si>
  <si>
    <t>1569-1632</t>
  </si>
  <si>
    <t>Critical Sociology</t>
  </si>
  <si>
    <t>0897-1889</t>
  </si>
  <si>
    <t>1618-727X</t>
  </si>
  <si>
    <t>JOURNAL OF DIGITAL IMAGING</t>
  </si>
  <si>
    <t>0897-1897</t>
  </si>
  <si>
    <t>1532-8201</t>
  </si>
  <si>
    <t>APPLIED NURSING RESEARCH</t>
  </si>
  <si>
    <t>0897-3806</t>
  </si>
  <si>
    <t>1098-2353</t>
  </si>
  <si>
    <t>CLINICAL ANATOMY</t>
  </si>
  <si>
    <t>0897-3962</t>
  </si>
  <si>
    <t>1938-2626</t>
  </si>
  <si>
    <t>Journal of Integral Equations and Applications</t>
  </si>
  <si>
    <t>1520-5002</t>
  </si>
  <si>
    <t>0897-5264</t>
  </si>
  <si>
    <t>1543-3382</t>
  </si>
  <si>
    <t>JOURNAL OF COLLEGE STUDENT DEVELOPMENT</t>
  </si>
  <si>
    <t>0897-6546</t>
  </si>
  <si>
    <t>1747-4469</t>
  </si>
  <si>
    <t>LAW AND SOCIAL INQUIRY-JOURNAL OF THE AMERICAN BAR FOUNDATION</t>
  </si>
  <si>
    <t>0897-7151</t>
  </si>
  <si>
    <t>1557-9042</t>
  </si>
  <si>
    <t>JOURNAL OF NEUROTRAUMA</t>
  </si>
  <si>
    <t>0897-7194</t>
  </si>
  <si>
    <t>1029-2292</t>
  </si>
  <si>
    <t>GROWTH FACTORS</t>
  </si>
  <si>
    <t>0898-0306</t>
  </si>
  <si>
    <t>1528-4190</t>
  </si>
  <si>
    <t>Journal of Policy History</t>
  </si>
  <si>
    <t>0898-1221</t>
  </si>
  <si>
    <t>1873-7668</t>
  </si>
  <si>
    <t>COMPUTERS &amp; MATHEMATICS WITH APPLICATIONS</t>
  </si>
  <si>
    <t>0898-1507</t>
  </si>
  <si>
    <t>1029-029X</t>
  </si>
  <si>
    <t>LASERS IN ENGINEERING</t>
  </si>
  <si>
    <t>0898-2104</t>
  </si>
  <si>
    <t>1532-2394</t>
  </si>
  <si>
    <t>JOURNAL OF LIPOSOME RESEARCH</t>
  </si>
  <si>
    <t>0898-2112</t>
  </si>
  <si>
    <t>1532-4222</t>
  </si>
  <si>
    <t>Quality Engineering</t>
  </si>
  <si>
    <t>0898-2643</t>
  </si>
  <si>
    <t>1552-6887</t>
  </si>
  <si>
    <t>JOURNAL OF AGING AND HEALTH</t>
  </si>
  <si>
    <t>0898-4921</t>
  </si>
  <si>
    <t>1537-1921</t>
  </si>
  <si>
    <t>JOURNAL OF NEUROSURGICAL ANESTHESIOLOGY</t>
  </si>
  <si>
    <t>0898-5626</t>
  </si>
  <si>
    <t>1464-5114</t>
  </si>
  <si>
    <t>ENTREPRENEURSHIP AND REGIONAL DEVELOPMENT</t>
  </si>
  <si>
    <t>0898-5669</t>
  </si>
  <si>
    <t>1538-005X</t>
  </si>
  <si>
    <t>Pediatric Physical Therapy</t>
  </si>
  <si>
    <t>0898-588X</t>
  </si>
  <si>
    <t>1469-8692</t>
  </si>
  <si>
    <t>STUDIES IN AMERICAN POLITICAL DEVELOPMENT</t>
  </si>
  <si>
    <t>0898-5898</t>
  </si>
  <si>
    <t>1873-1864</t>
  </si>
  <si>
    <t>Linguistics and Education</t>
  </si>
  <si>
    <t>0898-6568</t>
  </si>
  <si>
    <t>1873-3913</t>
  </si>
  <si>
    <t>CELLULAR SIGNALLING</t>
  </si>
  <si>
    <t>0898-7564</t>
  </si>
  <si>
    <t>JOURNAL OF VETERINARY DENTISTRY</t>
  </si>
  <si>
    <t>0898-8838</t>
  </si>
  <si>
    <t>Advances in Inorganic Chemistry</t>
  </si>
  <si>
    <t>1530-8898</t>
  </si>
  <si>
    <t>JOURNAL OF COGNITIVE NEUROSCIENCE</t>
  </si>
  <si>
    <t>0898-9621</t>
  </si>
  <si>
    <t>1545-5815</t>
  </si>
  <si>
    <t>Accountability in Research-Policies and Quality Assurance</t>
  </si>
  <si>
    <t>0899-0042</t>
  </si>
  <si>
    <t>1520-636X</t>
  </si>
  <si>
    <t>CHIRALITY</t>
  </si>
  <si>
    <t>0899-0220</t>
  </si>
  <si>
    <t>SOMATOSENSORY AND MOTOR RESEARCH</t>
  </si>
  <si>
    <t>0899-1561</t>
  </si>
  <si>
    <t>1943-5533</t>
  </si>
  <si>
    <t>JOURNAL OF MATERIALS IN CIVIL ENGINEERING</t>
  </si>
  <si>
    <t>0899-1987</t>
  </si>
  <si>
    <t>1098-2744</t>
  </si>
  <si>
    <t>MOLECULAR CARCINOGENESIS</t>
  </si>
  <si>
    <t>1527-8018</t>
  </si>
  <si>
    <t>0899-3718</t>
  </si>
  <si>
    <t>1543-7795</t>
  </si>
  <si>
    <t>JOURNAL OF MILITARY HISTORY</t>
  </si>
  <si>
    <t>0899-5605</t>
  </si>
  <si>
    <t>1532-7876</t>
  </si>
  <si>
    <t>MILITARY PSYCHOLOGY</t>
  </si>
  <si>
    <t>0899-5885</t>
  </si>
  <si>
    <t>1558-3481</t>
  </si>
  <si>
    <t>Critical Care Nursing Clinics of North America</t>
  </si>
  <si>
    <t>0899-7071</t>
  </si>
  <si>
    <t>1873-4499</t>
  </si>
  <si>
    <t>CLINICAL IMAGING</t>
  </si>
  <si>
    <t>0899-7640</t>
  </si>
  <si>
    <t>1552-7395</t>
  </si>
  <si>
    <t>NONPROFIT AND VOLUNTARY SECTOR QUARTERLY</t>
  </si>
  <si>
    <t>0899-7659</t>
  </si>
  <si>
    <t>1548-8667</t>
  </si>
  <si>
    <t>JOURNAL OF AQUATIC ANIMAL HEALTH</t>
  </si>
  <si>
    <t>0899-7667</t>
  </si>
  <si>
    <t>1530-888X</t>
  </si>
  <si>
    <t>NEURAL COMPUTATION</t>
  </si>
  <si>
    <t>0899-7764</t>
  </si>
  <si>
    <t>1532-7736</t>
  </si>
  <si>
    <t>JOURNAL OF MEDIA ECONOMICS</t>
  </si>
  <si>
    <t>1559-6834</t>
  </si>
  <si>
    <t>INFECTION CONTROL AND HOSPITAL EPIDEMIOLOGY</t>
  </si>
  <si>
    <t>0899-8256</t>
  </si>
  <si>
    <t>1090-2473</t>
  </si>
  <si>
    <t>GAMES AND ECONOMIC BEHAVIOR</t>
  </si>
  <si>
    <t>0899-8418</t>
  </si>
  <si>
    <t>1097-0088</t>
  </si>
  <si>
    <t>INTERNATIONAL JOURNAL OF CLIMATOLOGY</t>
  </si>
  <si>
    <t>0899-8493</t>
  </si>
  <si>
    <t>1543-2920</t>
  </si>
  <si>
    <t>PEDIATRIC EXERCISE SCIENCE</t>
  </si>
  <si>
    <t>0899-9007</t>
  </si>
  <si>
    <t>1873-1244</t>
  </si>
  <si>
    <t>NUTRITION</t>
  </si>
  <si>
    <t>0899-9457</t>
  </si>
  <si>
    <t>1098-1098</t>
  </si>
  <si>
    <t>INTERNATIONAL JOURNAL OF IMAGING SYSTEMS AND TECHNOLOGY</t>
  </si>
  <si>
    <t>0899-9546</t>
  </si>
  <si>
    <t>1943-2755</t>
  </si>
  <si>
    <t>AIDS EDUCATION AND PREVENTION</t>
  </si>
  <si>
    <t>0901-3393</t>
  </si>
  <si>
    <t>SCANDINAVIAN JOURNAL OF LABORATORY ANIMAL SCIENCE</t>
  </si>
  <si>
    <t>0901-5027</t>
  </si>
  <si>
    <t>1399-0020</t>
  </si>
  <si>
    <t>INTERNATIONAL JOURNAL OF ORAL AND MAXILLOFACIAL SURGERY</t>
  </si>
  <si>
    <t>0901-8328</t>
  </si>
  <si>
    <t>1502-7244</t>
  </si>
  <si>
    <t>Scandinavian Journal of the Old Testament</t>
  </si>
  <si>
    <t>0902-0063</t>
  </si>
  <si>
    <t>1399-0012</t>
  </si>
  <si>
    <t>CLINICAL TRANSPLANTATION</t>
  </si>
  <si>
    <t>0902-4441</t>
  </si>
  <si>
    <t>1600-0609</t>
  </si>
  <si>
    <t>EUROPEAN JOURNAL OF HAEMATOLOGY</t>
  </si>
  <si>
    <t>1399-3003</t>
  </si>
  <si>
    <t>EUROPEAN RESPIRATORY JOURNAL</t>
  </si>
  <si>
    <t>0903-4641</t>
  </si>
  <si>
    <t>1600-0463</t>
  </si>
  <si>
    <t>APMIS</t>
  </si>
  <si>
    <t>0904-2512</t>
  </si>
  <si>
    <t>1600-0714</t>
  </si>
  <si>
    <t>JOURNAL OF ORAL PATHOLOGY &amp; MEDICINE</t>
  </si>
  <si>
    <t>0904-6380</t>
  </si>
  <si>
    <t>Nordic Theatre Studies</t>
  </si>
  <si>
    <t>0905-4383</t>
  </si>
  <si>
    <t>1600-0781</t>
  </si>
  <si>
    <t>PHOTODERMATOLOGY PHOTOIMMUNOLOGY &amp; PHOTOMEDICINE</t>
  </si>
  <si>
    <t>1399-3038</t>
  </si>
  <si>
    <t>PEDIATRIC ALLERGY AND IMMUNOLOGY</t>
  </si>
  <si>
    <t>1600-0668</t>
  </si>
  <si>
    <t>1600-0501</t>
  </si>
  <si>
    <t>0905-7188</t>
  </si>
  <si>
    <t>1600-0838</t>
  </si>
  <si>
    <t>SCANDINAVIAN JOURNAL OF MEDICINE &amp; SCIENCE IN SPORTS</t>
  </si>
  <si>
    <t>0905-7196</t>
  </si>
  <si>
    <t>1600-0471</t>
  </si>
  <si>
    <t>ARABIAN ARCHAEOLOGY AND EPIGRAPHY</t>
  </si>
  <si>
    <t>0906-4702</t>
  </si>
  <si>
    <t>1651-1972</t>
  </si>
  <si>
    <t>ACTA AGRICULTURAE SCANDINAVICA SECTION A-ANIMAL SCIENCE</t>
  </si>
  <si>
    <t>0906-4710</t>
  </si>
  <si>
    <t>1651-1913</t>
  </si>
  <si>
    <t>ACTA AGRICULTURAE SCANDINAVICA SECTION B-SOIL AND PLANT SCIENCE</t>
  </si>
  <si>
    <t>0906-6691</t>
  </si>
  <si>
    <t>1600-0633</t>
  </si>
  <si>
    <t>ECOLOGY OF FRESHWATER FISH</t>
  </si>
  <si>
    <t>0906-6705</t>
  </si>
  <si>
    <t>1600-0625</t>
  </si>
  <si>
    <t>EXPERIMENTAL DERMATOLOGY</t>
  </si>
  <si>
    <t>1600-0757</t>
  </si>
  <si>
    <t>1600-0587</t>
  </si>
  <si>
    <t>0907-5682</t>
  </si>
  <si>
    <t>1461-7013</t>
  </si>
  <si>
    <t>CHILDHOOD-A GLOBAL JOURNAL OF CHILD RESEARCH</t>
  </si>
  <si>
    <t>0907-676X</t>
  </si>
  <si>
    <t>1747-6623</t>
  </si>
  <si>
    <t>PERSPECTIVES-STUDIES IN TRANSLATOLOGY</t>
  </si>
  <si>
    <t>0908-665X</t>
  </si>
  <si>
    <t>1399-3089</t>
  </si>
  <si>
    <t>XENOTRANSPLANTATION</t>
  </si>
  <si>
    <t>1600-048X</t>
  </si>
  <si>
    <t>0909-6396</t>
  </si>
  <si>
    <t>1903-220X</t>
  </si>
  <si>
    <t>WILDLIFE BIOLOGY</t>
  </si>
  <si>
    <t>0909-752X</t>
  </si>
  <si>
    <t>1600-0846</t>
  </si>
  <si>
    <t>SKIN RESEARCH AND TECHNOLOGY</t>
  </si>
  <si>
    <t>0909-8836</t>
  </si>
  <si>
    <t>1600-0722</t>
  </si>
  <si>
    <t>EUROPEAN JOURNAL OF ORAL SCIENCES</t>
  </si>
  <si>
    <t>0910-6340</t>
  </si>
  <si>
    <t>1348-2246</t>
  </si>
  <si>
    <t>ANALYTICAL SCIENCES</t>
  </si>
  <si>
    <t>0910-8327</t>
  </si>
  <si>
    <t>1615-2573</t>
  </si>
  <si>
    <t>HEART AND VESSELS</t>
  </si>
  <si>
    <t>0911-0119</t>
  </si>
  <si>
    <t>1435-5914</t>
  </si>
  <si>
    <t>GRAPHS AND COMBINATORICS</t>
  </si>
  <si>
    <t>0911-6028</t>
  </si>
  <si>
    <t>1613-9674</t>
  </si>
  <si>
    <t>Oral Radiology</t>
  </si>
  <si>
    <t>0911-6044</t>
  </si>
  <si>
    <t>JOURNAL OF NEUROLINGUISTICS</t>
  </si>
  <si>
    <t>0912-0009</t>
  </si>
  <si>
    <t>1880-5086</t>
  </si>
  <si>
    <t>JOURNAL OF CLINICAL BIOCHEMISTRY AND NUTRITION</t>
  </si>
  <si>
    <t>0912-3814</t>
  </si>
  <si>
    <t>1440-1703</t>
  </si>
  <si>
    <t>ECOLOGICAL RESEARCH</t>
  </si>
  <si>
    <t>0913-557X</t>
  </si>
  <si>
    <t>1442-1984</t>
  </si>
  <si>
    <t>PLANT SPECIES BIOLOGY</t>
  </si>
  <si>
    <t>0913-8668</t>
  </si>
  <si>
    <t>1438-8359</t>
  </si>
  <si>
    <t>Journal of Anesthesia</t>
  </si>
  <si>
    <t>0914-3505</t>
  </si>
  <si>
    <t>1741-4520</t>
  </si>
  <si>
    <t>CONGENITAL ANOMALIES</t>
  </si>
  <si>
    <t>0914-4935</t>
  </si>
  <si>
    <t>SENSORS AND MATERIALS</t>
  </si>
  <si>
    <t>0914-5087</t>
  </si>
  <si>
    <t>1876-4738</t>
  </si>
  <si>
    <t>Journal of Cardiology</t>
  </si>
  <si>
    <t>0914-7187</t>
  </si>
  <si>
    <t>1864-6433</t>
  </si>
  <si>
    <t>ANNALS OF NUCLEAR MEDICINE</t>
  </si>
  <si>
    <t>0914-8779</t>
  </si>
  <si>
    <t>1435-5604</t>
  </si>
  <si>
    <t>JOURNAL OF BONE AND MINERAL METABOLISM</t>
  </si>
  <si>
    <t>0914-9198</t>
  </si>
  <si>
    <t>1881-915X</t>
  </si>
  <si>
    <t>Journal of Toxicologic Pathology</t>
  </si>
  <si>
    <t>0914-9244</t>
  </si>
  <si>
    <t>JOURNAL OF PHOTOPOLYMER SCIENCE AND TECHNOLOGY</t>
  </si>
  <si>
    <t>0915-1559</t>
  </si>
  <si>
    <t>1347-5460</t>
  </si>
  <si>
    <t>ISIJ INTERNATIONAL</t>
  </si>
  <si>
    <t>0915-5635</t>
  </si>
  <si>
    <t>1443-1661</t>
  </si>
  <si>
    <t>Digestive Endoscopy</t>
  </si>
  <si>
    <t>0915-7352</t>
  </si>
  <si>
    <t>TRENDS IN GLYCOSCIENCE AND GLYCOTECHNOLOGY</t>
  </si>
  <si>
    <t>0916-7005</t>
  </si>
  <si>
    <t>1868-937X</t>
  </si>
  <si>
    <t>JAPAN JOURNAL OF INDUSTRIAL AND APPLIED MATHEMATICS</t>
  </si>
  <si>
    <t>0916-7250</t>
  </si>
  <si>
    <t>1347-7439</t>
  </si>
  <si>
    <t>JOURNAL OF VETERINARY MEDICAL SCIENCE</t>
  </si>
  <si>
    <t>0916-8370</t>
  </si>
  <si>
    <t>1573-868X</t>
  </si>
  <si>
    <t>JOURNAL OF OCEANOGRAPHY</t>
  </si>
  <si>
    <t>0916-8451</t>
  </si>
  <si>
    <t>1347-6947</t>
  </si>
  <si>
    <t>BIOSCIENCE BIOTECHNOLOGY AND BIOCHEMISTRY</t>
  </si>
  <si>
    <t>0916-8516</t>
  </si>
  <si>
    <t>1745-1345</t>
  </si>
  <si>
    <t>IEICE TRANSACTIONS ON COMMUNICATIONS</t>
  </si>
  <si>
    <t>0916-8818</t>
  </si>
  <si>
    <t>JOURNAL OF REPRODUCTION AND DEVELOPMENT</t>
  </si>
  <si>
    <t>0916-9636</t>
  </si>
  <si>
    <t>1348-4214</t>
  </si>
  <si>
    <t>HYPERTENSION RESEARCH</t>
  </si>
  <si>
    <t>0917-5040</t>
  </si>
  <si>
    <t>1349-9092</t>
  </si>
  <si>
    <t>JOURNAL OF EPIDEMIOLOGY</t>
  </si>
  <si>
    <t>0918-2918</t>
  </si>
  <si>
    <t>1349-7235</t>
  </si>
  <si>
    <t>INTERNAL MEDICINE</t>
  </si>
  <si>
    <t>0918-6158</t>
  </si>
  <si>
    <t>BIOLOGICAL &amp; PHARMACEUTICAL BULLETIN</t>
  </si>
  <si>
    <t>0918-7960</t>
  </si>
  <si>
    <t>1348-8570</t>
  </si>
  <si>
    <t>ANTHROPOLOGICAL SCIENCE</t>
  </si>
  <si>
    <t>0918-8959</t>
  </si>
  <si>
    <t>1348-4540</t>
  </si>
  <si>
    <t>ENDOCRINE JOURNAL</t>
  </si>
  <si>
    <t>0918-9440</t>
  </si>
  <si>
    <t>1618-0860</t>
  </si>
  <si>
    <t>JOURNAL OF PLANT RESEARCH</t>
  </si>
  <si>
    <t>0919-6544</t>
  </si>
  <si>
    <t>1440-1789</t>
  </si>
  <si>
    <t>NEUROPATHOLOGY</t>
  </si>
  <si>
    <t>0919-8172</t>
  </si>
  <si>
    <t>1442-2042</t>
  </si>
  <si>
    <t>INTERNATIONAL JOURNAL OF UROLOGY</t>
  </si>
  <si>
    <t>0919-9268</t>
  </si>
  <si>
    <t>1444-2906</t>
  </si>
  <si>
    <t>FISHERIES SCIENCE</t>
  </si>
  <si>
    <t>0920-1211</t>
  </si>
  <si>
    <t>1872-6844</t>
  </si>
  <si>
    <t>EPILEPSY RESEARCH</t>
  </si>
  <si>
    <t>0920-1742</t>
  </si>
  <si>
    <t>1573-5168</t>
  </si>
  <si>
    <t>FISH PHYSIOLOGY AND BIOCHEMISTRY</t>
  </si>
  <si>
    <t>0920-203X</t>
  </si>
  <si>
    <t>1741-590X</t>
  </si>
  <si>
    <t>China Information</t>
  </si>
  <si>
    <t>0920-3206</t>
  </si>
  <si>
    <t>1573-7241</t>
  </si>
  <si>
    <t>CARDIOVASCULAR DRUGS AND THERAPY</t>
  </si>
  <si>
    <t>0920-3796</t>
  </si>
  <si>
    <t>1873-7196</t>
  </si>
  <si>
    <t>FUSION ENGINEERING AND DESIGN</t>
  </si>
  <si>
    <t>1873-4715</t>
  </si>
  <si>
    <t>0920-427X</t>
  </si>
  <si>
    <t>1572-8374</t>
  </si>
  <si>
    <t>Argumentation</t>
  </si>
  <si>
    <t>1573-1650</t>
  </si>
  <si>
    <t>0920-5063</t>
  </si>
  <si>
    <t>1568-5624</t>
  </si>
  <si>
    <t>JOURNAL OF BIOMATERIALS SCIENCE-POLYMER EDITION</t>
  </si>
  <si>
    <t>0920-5071</t>
  </si>
  <si>
    <t>1569-3937</t>
  </si>
  <si>
    <t>JOURNAL OF ELECTROMAGNETIC WAVES AND APPLICATIONS</t>
  </si>
  <si>
    <t>0920-5489</t>
  </si>
  <si>
    <t>1872-7018</t>
  </si>
  <si>
    <t>COMPUTER STANDARDS &amp; INTERFACES</t>
  </si>
  <si>
    <t>1573-1405</t>
  </si>
  <si>
    <t>1873-4308</t>
  </si>
  <si>
    <t>0920-654X</t>
  </si>
  <si>
    <t>1573-4951</t>
  </si>
  <si>
    <t>JOURNAL OF COMPUTER-AIDED MOLECULAR DESIGN</t>
  </si>
  <si>
    <t>0920-8542</t>
  </si>
  <si>
    <t>1573-0484</t>
  </si>
  <si>
    <t>JOURNAL OF SUPERCOMPUTING</t>
  </si>
  <si>
    <t>0920-8550</t>
  </si>
  <si>
    <t>1573-0735</t>
  </si>
  <si>
    <t>JOURNAL OF FINANCIAL SERVICES RESEARCH</t>
  </si>
  <si>
    <t>0920-8569</t>
  </si>
  <si>
    <t>1572-994X</t>
  </si>
  <si>
    <t>VIRUS GENES</t>
  </si>
  <si>
    <t>0920-9034</t>
  </si>
  <si>
    <t>1569-9870</t>
  </si>
  <si>
    <t>JOURNAL OF PIDGIN AND CREOLE LANGUAGES</t>
  </si>
  <si>
    <t>0920-9069</t>
  </si>
  <si>
    <t>1573-0778</t>
  </si>
  <si>
    <t>CYTOTECHNOLOGY</t>
  </si>
  <si>
    <t>0920-9964</t>
  </si>
  <si>
    <t>1573-2509</t>
  </si>
  <si>
    <t>SCHIZOPHRENIA RESEARCH</t>
  </si>
  <si>
    <t>0921-0296</t>
  </si>
  <si>
    <t>1573-0409</t>
  </si>
  <si>
    <t>JOURNAL OF INTELLIGENT &amp; ROBOTIC SYSTEMS</t>
  </si>
  <si>
    <t>0921-030X</t>
  </si>
  <si>
    <t>1573-0840</t>
  </si>
  <si>
    <t>NATURAL HAZARDS</t>
  </si>
  <si>
    <t>0921-2728</t>
  </si>
  <si>
    <t>1573-0417</t>
  </si>
  <si>
    <t>JOURNAL OF PALEOLIMNOLOGY</t>
  </si>
  <si>
    <t>1572-9761</t>
  </si>
  <si>
    <t>0921-3449</t>
  </si>
  <si>
    <t>1879-0658</t>
  </si>
  <si>
    <t>RESOURCES CONSERVATION AND RECYCLING</t>
  </si>
  <si>
    <t>0921-4488</t>
  </si>
  <si>
    <t>1879-0941</t>
  </si>
  <si>
    <t>SMALL RUMINANT RESEARCH</t>
  </si>
  <si>
    <t>0921-4526</t>
  </si>
  <si>
    <t>1873-2135</t>
  </si>
  <si>
    <t>PHYSICA B-CONDENSED MATTER</t>
  </si>
  <si>
    <t>0921-4534</t>
  </si>
  <si>
    <t>1873-2143</t>
  </si>
  <si>
    <t>PHYSICA C-SUPERCONDUCTIVITY AND ITS APPLICATIONS</t>
  </si>
  <si>
    <t>0921-4771</t>
  </si>
  <si>
    <t>1613-4079</t>
  </si>
  <si>
    <t>PROBUS</t>
  </si>
  <si>
    <t>0921-5077</t>
  </si>
  <si>
    <t>1875-7235</t>
  </si>
  <si>
    <t>Gedrag &amp; Organisatie</t>
  </si>
  <si>
    <t>1873-4936</t>
  </si>
  <si>
    <t>0921-5107</t>
  </si>
  <si>
    <t>1873-4944</t>
  </si>
  <si>
    <t>Materials Science and Engineering B-Advanced Functional Solid-State Materials</t>
  </si>
  <si>
    <t>0921-7126</t>
  </si>
  <si>
    <t>1875-8452</t>
  </si>
  <si>
    <t>AI COMMUNICATIONS</t>
  </si>
  <si>
    <t>0921-7134</t>
  </si>
  <si>
    <t>1875-8576</t>
  </si>
  <si>
    <t>ASYMPTOTIC ANALYSIS</t>
  </si>
  <si>
    <t>1873-6106</t>
  </si>
  <si>
    <t>0921-8181</t>
  </si>
  <si>
    <t>1872-6364</t>
  </si>
  <si>
    <t>GLOBAL AND PLANETARY CHANGE</t>
  </si>
  <si>
    <t>0921-8831</t>
  </si>
  <si>
    <t>1568-5527</t>
  </si>
  <si>
    <t>ADVANCED POWDER TECHNOLOGY</t>
  </si>
  <si>
    <t>0921-8890</t>
  </si>
  <si>
    <t>1872-793X</t>
  </si>
  <si>
    <t>ROBOTICS AND AUTONOMOUS SYSTEMS</t>
  </si>
  <si>
    <t>0921-8971</t>
  </si>
  <si>
    <t>1573-5176</t>
  </si>
  <si>
    <t>JOURNAL OF APPLIED PHYCOLOGY</t>
  </si>
  <si>
    <t>0921-898X</t>
  </si>
  <si>
    <t>1573-0913</t>
  </si>
  <si>
    <t>SMALL BUSINESS ECONOMICS</t>
  </si>
  <si>
    <t>0921-9668</t>
  </si>
  <si>
    <t>1573-9104</t>
  </si>
  <si>
    <t>PLANT FOODS FOR HUMAN NUTRITION</t>
  </si>
  <si>
    <t>0922-1425</t>
  </si>
  <si>
    <t>1879-2006</t>
  </si>
  <si>
    <t>JAPAN AND THE WORLD ECONOMY</t>
  </si>
  <si>
    <t>0922-1565</t>
  </si>
  <si>
    <t>1478-9698</t>
  </si>
  <si>
    <t>Leiden Journal of International Law</t>
  </si>
  <si>
    <t>0922-4777</t>
  </si>
  <si>
    <t>1573-0905</t>
  </si>
  <si>
    <t>READING AND WRITING</t>
  </si>
  <si>
    <t>0922-6028</t>
  </si>
  <si>
    <t>1878-3627</t>
  </si>
  <si>
    <t>RESTORATIVE NEUROLOGY AND NEUROSCIENCE</t>
  </si>
  <si>
    <t>0922-6168</t>
  </si>
  <si>
    <t>1568-5675</t>
  </si>
  <si>
    <t>RESEARCH ON CHEMICAL INTERMEDIATES</t>
  </si>
  <si>
    <t>0922-6435</t>
  </si>
  <si>
    <t>1572-9508</t>
  </si>
  <si>
    <t>EXPERIMENTAL ASTRONOMY</t>
  </si>
  <si>
    <t>0922-6443</t>
  </si>
  <si>
    <t>1573-1383</t>
  </si>
  <si>
    <t>REAL-TIME SYSTEMS</t>
  </si>
  <si>
    <t>0922-680X</t>
  </si>
  <si>
    <t>1573-0468</t>
  </si>
  <si>
    <t>JOURNAL OF REGULATORY ECONOMICS</t>
  </si>
  <si>
    <t>0923-0645</t>
  </si>
  <si>
    <t>1573-059X</t>
  </si>
  <si>
    <t>MARKETING LETTERS</t>
  </si>
  <si>
    <t>0923-0750</t>
  </si>
  <si>
    <t>1573-1111</t>
  </si>
  <si>
    <t>JOURNAL OF INCLUSION PHENOMENA AND MACROCYCLIC CHEMISTRY</t>
  </si>
  <si>
    <t>0923-1811</t>
  </si>
  <si>
    <t>1873-569X</t>
  </si>
  <si>
    <t>JOURNAL OF DERMATOLOGICAL SCIENCE</t>
  </si>
  <si>
    <t>0923-2508</t>
  </si>
  <si>
    <t>1769-7123</t>
  </si>
  <si>
    <t>RESEARCH IN MICROBIOLOGY</t>
  </si>
  <si>
    <t>0923-2958</t>
  </si>
  <si>
    <t>1572-9478</t>
  </si>
  <si>
    <t>CELESTIAL MECHANICS &amp; DYNAMICAL ASTRONOMY</t>
  </si>
  <si>
    <t>0923-4748</t>
  </si>
  <si>
    <t>1879-1719</t>
  </si>
  <si>
    <t>JOURNAL OF ENGINEERING AND TECHNOLOGY MANAGEMENT</t>
  </si>
  <si>
    <t>0923-4861</t>
  </si>
  <si>
    <t>1572-9834</t>
  </si>
  <si>
    <t>WETLANDS ECOLOGY AND MANAGEMENT</t>
  </si>
  <si>
    <t>0923-5965</t>
  </si>
  <si>
    <t>SIGNAL PROCESSING-IMAGE COMMUNICATION</t>
  </si>
  <si>
    <t>0923-6082</t>
  </si>
  <si>
    <t>1573-0824</t>
  </si>
  <si>
    <t>MULTIDIMENSIONAL SYSTEMS AND SIGNAL PROCESSING</t>
  </si>
  <si>
    <t>1569-8041</t>
  </si>
  <si>
    <t>0923-7992</t>
  </si>
  <si>
    <t>1573-708X</t>
  </si>
  <si>
    <t>OPEN ECONOMIES REVIEW</t>
  </si>
  <si>
    <t>0923-8174</t>
  </si>
  <si>
    <t>1573-0727</t>
  </si>
  <si>
    <t>JOURNAL OF ELECTRONIC TESTING-THEORY AND APPLICATIONS</t>
  </si>
  <si>
    <t>0923-9820</t>
  </si>
  <si>
    <t>1572-9729</t>
  </si>
  <si>
    <t>BIODEGRADATION</t>
  </si>
  <si>
    <t>0924-0136</t>
  </si>
  <si>
    <t>JOURNAL OF MATERIALS PROCESSING TECHNOLOGY</t>
  </si>
  <si>
    <t>1573-269X</t>
  </si>
  <si>
    <t>0924-1868</t>
  </si>
  <si>
    <t>1573-1391</t>
  </si>
  <si>
    <t>USER MODELING AND USER-ADAPTED INTERACTION</t>
  </si>
  <si>
    <t>0924-1884</t>
  </si>
  <si>
    <t>1569-9986</t>
  </si>
  <si>
    <t>Target-International Journal of Translation Studies</t>
  </si>
  <si>
    <t>0924-2031</t>
  </si>
  <si>
    <t>1873-3697</t>
  </si>
  <si>
    <t>VIBRATIONAL SPECTROSCOPY</t>
  </si>
  <si>
    <t>1872-8235</t>
  </si>
  <si>
    <t>0924-3046</t>
  </si>
  <si>
    <t>1568-5519</t>
  </si>
  <si>
    <t>ADVANCED COMPOSITE MATERIALS</t>
  </si>
  <si>
    <t>0924-3453</t>
  </si>
  <si>
    <t>1744-5124</t>
  </si>
  <si>
    <t>SCHOOL EFFECTIVENESS AND SCHOOL IMPROVEMENT</t>
  </si>
  <si>
    <t>0924-4247</t>
  </si>
  <si>
    <t>SENSORS AND ACTUATORS A-PHYSICAL</t>
  </si>
  <si>
    <t>0924-6460</t>
  </si>
  <si>
    <t>1573-1502</t>
  </si>
  <si>
    <t>ENVIRONMENTAL &amp; RESOURCE ECONOMICS</t>
  </si>
  <si>
    <t>0924-6495</t>
  </si>
  <si>
    <t>1572-8641</t>
  </si>
  <si>
    <t>MINDS AND MACHINES</t>
  </si>
  <si>
    <t>0924-669X</t>
  </si>
  <si>
    <t>1573-7497</t>
  </si>
  <si>
    <t>APPLIED INTELLIGENCE</t>
  </si>
  <si>
    <t>0924-6703</t>
  </si>
  <si>
    <t>1573-7594</t>
  </si>
  <si>
    <t>DISCRETE EVENT DYNAMIC SYSTEMS-THEORY AND APPLICATIONS</t>
  </si>
  <si>
    <t>0924-7963</t>
  </si>
  <si>
    <t>1879-1573</t>
  </si>
  <si>
    <t>JOURNAL OF MARINE SYSTEMS</t>
  </si>
  <si>
    <t>0924-8579</t>
  </si>
  <si>
    <t>1872-7913</t>
  </si>
  <si>
    <t>INTERNATIONAL JOURNAL OF ANTIMICROBIAL AGENTS</t>
  </si>
  <si>
    <t>0924-9338</t>
  </si>
  <si>
    <t>1778-3585</t>
  </si>
  <si>
    <t>EUROPEAN PSYCHIATRY</t>
  </si>
  <si>
    <t>0924-977X</t>
  </si>
  <si>
    <t>1873-7862</t>
  </si>
  <si>
    <t>EUROPEAN NEUROPSYCHOPHARMACOLOGY</t>
  </si>
  <si>
    <t>0924-9907</t>
  </si>
  <si>
    <t>1573-7683</t>
  </si>
  <si>
    <t>JOURNAL OF MATHEMATICAL IMAGING AND VISION</t>
  </si>
  <si>
    <t>0925-1022</t>
  </si>
  <si>
    <t>1573-7586</t>
  </si>
  <si>
    <t>DESIGNS CODES AND CRYPTOGRAPHY</t>
  </si>
  <si>
    <t>0925-1030</t>
  </si>
  <si>
    <t>1573-1979</t>
  </si>
  <si>
    <t>ANALOG INTEGRATED CIRCUITS AND SIGNAL PROCESSING</t>
  </si>
  <si>
    <t>0925-2312</t>
  </si>
  <si>
    <t>1872-8286</t>
  </si>
  <si>
    <t>NEUROCOMPUTING</t>
  </si>
  <si>
    <t>0925-2738</t>
  </si>
  <si>
    <t>1573-5001</t>
  </si>
  <si>
    <t>JOURNAL OF BIOMOLECULAR NMR</t>
  </si>
  <si>
    <t>0925-3467</t>
  </si>
  <si>
    <t>1873-1252</t>
  </si>
  <si>
    <t>OPTICAL MATERIALS</t>
  </si>
  <si>
    <t>0925-4439</t>
  </si>
  <si>
    <t>BIOCHIMICA ET BIOPHYSICA ACTA-MOLECULAR BASIS OF DISEASE</t>
  </si>
  <si>
    <t>0925-4560</t>
  </si>
  <si>
    <t>1572-8587</t>
  </si>
  <si>
    <t>Journal for General Philosophy of Science</t>
  </si>
  <si>
    <t>0925-4692</t>
  </si>
  <si>
    <t>1568-5608</t>
  </si>
  <si>
    <t>INFLAMMOPHARMACOLOGY</t>
  </si>
  <si>
    <t>0925-4773</t>
  </si>
  <si>
    <t>1872-6356</t>
  </si>
  <si>
    <t>MECHANISMS OF DEVELOPMENT</t>
  </si>
  <si>
    <t>0925-4927</t>
  </si>
  <si>
    <t>1872-7506</t>
  </si>
  <si>
    <t>PSYCHIATRY RESEARCH-NEUROIMAGING</t>
  </si>
  <si>
    <t>0925-4994</t>
  </si>
  <si>
    <t>1573-0751</t>
  </si>
  <si>
    <t>CRIME LAW AND SOCIAL CHANGE</t>
  </si>
  <si>
    <t>0925-5001</t>
  </si>
  <si>
    <t>1573-2916</t>
  </si>
  <si>
    <t>JOURNAL OF GLOBAL OPTIMIZATION</t>
  </si>
  <si>
    <t>1873-2356</t>
  </si>
  <si>
    <t>1873-7579</t>
  </si>
  <si>
    <t>0925-5710</t>
  </si>
  <si>
    <t>1865-3774</t>
  </si>
  <si>
    <t>INTERNATIONAL JOURNAL OF HEMATOLOGY</t>
  </si>
  <si>
    <t>0925-7535</t>
  </si>
  <si>
    <t>1879-1042</t>
  </si>
  <si>
    <t>SAFETY SCIENCE</t>
  </si>
  <si>
    <t>0925-7721</t>
  </si>
  <si>
    <t>1879-081X</t>
  </si>
  <si>
    <t>COMPUTATIONAL GEOMETRY-THEORY AND APPLICATIONS</t>
  </si>
  <si>
    <t>1873-4669</t>
  </si>
  <si>
    <t>0925-8531</t>
  </si>
  <si>
    <t>1572-9583</t>
  </si>
  <si>
    <t>Journal of Logic Language and Information</t>
  </si>
  <si>
    <t>0925-854X</t>
  </si>
  <si>
    <t>1572-865X</t>
  </si>
  <si>
    <t>Natural Language Semantics</t>
  </si>
  <si>
    <t>0925-8558</t>
  </si>
  <si>
    <t>1572-8560</t>
  </si>
  <si>
    <t>JOURNAL OF EAST ASIAN LINGUISTICS</t>
  </si>
  <si>
    <t>0925-8574</t>
  </si>
  <si>
    <t>1872-6992</t>
  </si>
  <si>
    <t>ECOLOGICAL ENGINEERING</t>
  </si>
  <si>
    <t>0925-9392</t>
  </si>
  <si>
    <t>1573-0948</t>
  </si>
  <si>
    <t>STUDIES IN EAST EUROPEAN THOUGHT</t>
  </si>
  <si>
    <t>0925-9635</t>
  </si>
  <si>
    <t>1879-0062</t>
  </si>
  <si>
    <t>DIAMOND AND RELATED MATERIALS</t>
  </si>
  <si>
    <t>0925-9724</t>
  </si>
  <si>
    <t>1573-7551</t>
  </si>
  <si>
    <t>Computer Supported Cooperative Work-The Journal of Collaborative Computing</t>
  </si>
  <si>
    <t>0925-9856</t>
  </si>
  <si>
    <t>1572-8102</t>
  </si>
  <si>
    <t>FORMAL METHODS IN SYSTEM DESIGN</t>
  </si>
  <si>
    <t>0925-9864</t>
  </si>
  <si>
    <t>1573-5109</t>
  </si>
  <si>
    <t>GENETIC RESOURCES AND CROP EVOLUTION</t>
  </si>
  <si>
    <t>0925-9880</t>
  </si>
  <si>
    <t>Review of Central and East European Law</t>
  </si>
  <si>
    <t>0925-9899</t>
  </si>
  <si>
    <t>1572-9192</t>
  </si>
  <si>
    <t>JOURNAL OF ALGEBRAIC COMBINATORICS</t>
  </si>
  <si>
    <t>0925-9902</t>
  </si>
  <si>
    <t>1573-7675</t>
  </si>
  <si>
    <t>JOURNAL OF INTELLIGENT INFORMATION SYSTEMS</t>
  </si>
  <si>
    <t>0926-2040</t>
  </si>
  <si>
    <t>1527-3326</t>
  </si>
  <si>
    <t>SOLID STATE NUCLEAR MAGNETIC RESONANCE</t>
  </si>
  <si>
    <t>0926-2245</t>
  </si>
  <si>
    <t>1872-6984</t>
  </si>
  <si>
    <t>DIFFERENTIAL GEOMETRY AND ITS APPLICATIONS</t>
  </si>
  <si>
    <t>0926-2601</t>
  </si>
  <si>
    <t>1572-929X</t>
  </si>
  <si>
    <t>POTENTIAL ANALYSIS</t>
  </si>
  <si>
    <t>0926-2644</t>
  </si>
  <si>
    <t>1572-9907</t>
  </si>
  <si>
    <t>GROUP DECISION AND NEGOTIATION</t>
  </si>
  <si>
    <t>1873-3883</t>
  </si>
  <si>
    <t>1872-7891</t>
  </si>
  <si>
    <t>0926-6003</t>
  </si>
  <si>
    <t>1573-2894</t>
  </si>
  <si>
    <t>COMPUTATIONAL OPTIMIZATION AND APPLICATIONS</t>
  </si>
  <si>
    <t>1872-633X</t>
  </si>
  <si>
    <t>0926-7220</t>
  </si>
  <si>
    <t>1573-1901</t>
  </si>
  <si>
    <t>Science &amp; Education</t>
  </si>
  <si>
    <t>0926-860X</t>
  </si>
  <si>
    <t>1873-3875</t>
  </si>
  <si>
    <t>APPLIED CATALYSIS A-GENERAL</t>
  </si>
  <si>
    <t>0926-8782</t>
  </si>
  <si>
    <t>1573-7578</t>
  </si>
  <si>
    <t>DISTRIBUTED AND PARALLEL DATABASES</t>
  </si>
  <si>
    <t>0926-9851</t>
  </si>
  <si>
    <t>JOURNAL OF APPLIED GEOPHYSICS</t>
  </si>
  <si>
    <t>0926-9959</t>
  </si>
  <si>
    <t>1468-3083</t>
  </si>
  <si>
    <t>JOURNAL OF THE EUROPEAN ACADEMY OF DERMATOLOGY AND VENEREOLOGY</t>
  </si>
  <si>
    <t>0927-0248</t>
  </si>
  <si>
    <t>1879-3398</t>
  </si>
  <si>
    <t>SOLAR ENERGY MATERIALS AND SOLAR CELLS</t>
  </si>
  <si>
    <t>0927-0256</t>
  </si>
  <si>
    <t>1879-0801</t>
  </si>
  <si>
    <t>COMPUTATIONAL MATERIALS SCIENCE</t>
  </si>
  <si>
    <t>0927-2852</t>
  </si>
  <si>
    <t>1572-9095</t>
  </si>
  <si>
    <t>APPLIED CATEGORICAL STRUCTURES</t>
  </si>
  <si>
    <t>0927-3522</t>
  </si>
  <si>
    <t>1571-8085</t>
  </si>
  <si>
    <t>International Journal of Marine and Coastal Law</t>
  </si>
  <si>
    <t>0927-3948</t>
  </si>
  <si>
    <t>1744-5078</t>
  </si>
  <si>
    <t>OCULAR IMMUNOLOGY AND INFLAMMATION</t>
  </si>
  <si>
    <t>0927-5371</t>
  </si>
  <si>
    <t>1879-1034</t>
  </si>
  <si>
    <t>LABOUR ECONOMICS</t>
  </si>
  <si>
    <t>0927-538X</t>
  </si>
  <si>
    <t>1879-0585</t>
  </si>
  <si>
    <t>Pacific-Basin Finance Journal</t>
  </si>
  <si>
    <t>0927-5398</t>
  </si>
  <si>
    <t>1879-1727</t>
  </si>
  <si>
    <t>Journal of Empirical Finance</t>
  </si>
  <si>
    <t>0927-5940</t>
  </si>
  <si>
    <t>1573-6970</t>
  </si>
  <si>
    <t>INTERNATIONAL TAX AND PUBLIC FINANCE</t>
  </si>
  <si>
    <t>0927-6440</t>
  </si>
  <si>
    <t>1568-5543</t>
  </si>
  <si>
    <t>COMPOSITE INTERFACES</t>
  </si>
  <si>
    <t>0927-6467</t>
  </si>
  <si>
    <t>1569-3988</t>
  </si>
  <si>
    <t>RUSSIAN JOURNAL OF NUMERICAL ANALYSIS AND MATHEMATICAL MODELLING</t>
  </si>
  <si>
    <t>0927-6505</t>
  </si>
  <si>
    <t>1873-2852</t>
  </si>
  <si>
    <t>ASTROPARTICLE PHYSICS</t>
  </si>
  <si>
    <t>0927-7099</t>
  </si>
  <si>
    <t>1572-9974</t>
  </si>
  <si>
    <t>Computational Economics</t>
  </si>
  <si>
    <t>0927-7757</t>
  </si>
  <si>
    <t>1873-4359</t>
  </si>
  <si>
    <t>COLLOIDS AND SURFACES A-PHYSICOCHEMICAL AND ENGINEERING ASPECTS</t>
  </si>
  <si>
    <t>0927-7765</t>
  </si>
  <si>
    <t>1873-4367</t>
  </si>
  <si>
    <t>COLLOIDS AND SURFACES B-BIOINTERFACES</t>
  </si>
  <si>
    <t>1879-212X</t>
  </si>
  <si>
    <t>0928-0219</t>
  </si>
  <si>
    <t>1569-3945</t>
  </si>
  <si>
    <t>Journal of Inverse and Ill-Posed Problems</t>
  </si>
  <si>
    <t>0928-0707</t>
  </si>
  <si>
    <t>1573-4846</t>
  </si>
  <si>
    <t>JOURNAL OF SOL-GEL SCIENCE AND TECHNOLOGY</t>
  </si>
  <si>
    <t>0928-0987</t>
  </si>
  <si>
    <t>1879-0720</t>
  </si>
  <si>
    <t>EUROPEAN JOURNAL OF PHARMACEUTICAL SCIENCES</t>
  </si>
  <si>
    <t>0928-1258</t>
  </si>
  <si>
    <t>1878-6820</t>
  </si>
  <si>
    <t>Medecine Nucleaire-Imagerie Fonctionnelle et Metabolique</t>
  </si>
  <si>
    <t>0928-1371</t>
  </si>
  <si>
    <t>1572-9869</t>
  </si>
  <si>
    <t>European Journal on Criminal Policy and Research</t>
  </si>
  <si>
    <t>0928-1541</t>
  </si>
  <si>
    <t>2294-1932</t>
  </si>
  <si>
    <t>IAWA JOURNAL</t>
  </si>
  <si>
    <t>1297-9716</t>
  </si>
  <si>
    <t>VETERINARY RESEARCH</t>
  </si>
  <si>
    <t>0928-4257</t>
  </si>
  <si>
    <t>1769-7115</t>
  </si>
  <si>
    <t>JOURNAL OF PHYSIOLOGY-PARIS</t>
  </si>
  <si>
    <t>0928-4931</t>
  </si>
  <si>
    <t>1873-0191</t>
  </si>
  <si>
    <t>Materials Science &amp; Engineering C-Materials for Biological Applications</t>
  </si>
  <si>
    <t>0928-6586</t>
  </si>
  <si>
    <t>1744-5086</t>
  </si>
  <si>
    <t>OPHTHALMIC EPIDEMIOLOGY</t>
  </si>
  <si>
    <t>0928-7329</t>
  </si>
  <si>
    <t>1878-7401</t>
  </si>
  <si>
    <t>TECHNOLOGY AND HEALTH CARE</t>
  </si>
  <si>
    <t>0928-7655</t>
  </si>
  <si>
    <t>1873-0221</t>
  </si>
  <si>
    <t>RESOURCE AND ENERGY ECONOMICS</t>
  </si>
  <si>
    <t>0928-8910</t>
  </si>
  <si>
    <t>1573-7535</t>
  </si>
  <si>
    <t>Automated Software Engineering</t>
  </si>
  <si>
    <t>0929-0907</t>
  </si>
  <si>
    <t>1569-9943</t>
  </si>
  <si>
    <t>Pragmatics &amp; Cognition</t>
  </si>
  <si>
    <t>0929-1016</t>
  </si>
  <si>
    <t>1744-4179</t>
  </si>
  <si>
    <t>BIOLOGICAL RHYTHM RESEARCH</t>
  </si>
  <si>
    <t>0929-1199</t>
  </si>
  <si>
    <t>1872-6313</t>
  </si>
  <si>
    <t>JOURNAL OF CORPORATE FINANCE</t>
  </si>
  <si>
    <t>0929-1261</t>
  </si>
  <si>
    <t>1572-9990</t>
  </si>
  <si>
    <t>European Journal of Law and Economics</t>
  </si>
  <si>
    <t>0929-1393</t>
  </si>
  <si>
    <t>1873-0272</t>
  </si>
  <si>
    <t>APPLIED SOIL ECOLOGY</t>
  </si>
  <si>
    <t>0929-1873</t>
  </si>
  <si>
    <t>1573-8469</t>
  </si>
  <si>
    <t>EUROPEAN JOURNAL OF PLANT PATHOLOGY</t>
  </si>
  <si>
    <t>0929-189X</t>
  </si>
  <si>
    <t>1573-4897</t>
  </si>
  <si>
    <t>APPLIED COMPOSITE MATERIALS</t>
  </si>
  <si>
    <t>0929-1903</t>
  </si>
  <si>
    <t>1476-5500</t>
  </si>
  <si>
    <t>CANCER GENE THERAPY</t>
  </si>
  <si>
    <t>0929-5305</t>
  </si>
  <si>
    <t>1573-742X</t>
  </si>
  <si>
    <t>JOURNAL OF THROMBOSIS AND THROMBOLYSIS</t>
  </si>
  <si>
    <t>0929-5313</t>
  </si>
  <si>
    <t>1573-6873</t>
  </si>
  <si>
    <t>JOURNAL OF COMPUTATIONAL NEUROSCIENCE</t>
  </si>
  <si>
    <t>0929-5585</t>
  </si>
  <si>
    <t>1572-8080</t>
  </si>
  <si>
    <t>DESIGN AUTOMATION FOR EMBEDDED SYSTEMS</t>
  </si>
  <si>
    <t>0929-5593</t>
  </si>
  <si>
    <t>1573-7527</t>
  </si>
  <si>
    <t>AUTONOMOUS ROBOTS</t>
  </si>
  <si>
    <t>0929-5607</t>
  </si>
  <si>
    <t>1572-8757</t>
  </si>
  <si>
    <t>ADSORPTION-JOURNAL OF THE INTERNATIONAL ADSORPTION SOCIETY</t>
  </si>
  <si>
    <t>0929-6174</t>
  </si>
  <si>
    <t>1744-5035</t>
  </si>
  <si>
    <t>Journal of Quantitative Linguistics</t>
  </si>
  <si>
    <t>0929-6212</t>
  </si>
  <si>
    <t>1572-834X</t>
  </si>
  <si>
    <t>WIRELESS PERSONAL COMMUNICATIONS</t>
  </si>
  <si>
    <t>0929-6646</t>
  </si>
  <si>
    <t>1876-0821</t>
  </si>
  <si>
    <t>JOURNAL OF THE FORMOSAN MEDICAL ASSOCIATION</t>
  </si>
  <si>
    <t>0929-693X</t>
  </si>
  <si>
    <t>1769-664X</t>
  </si>
  <si>
    <t>ARCHIVES DE PEDIATRIE</t>
  </si>
  <si>
    <t>0929-7049</t>
  </si>
  <si>
    <t>1744-4136</t>
  </si>
  <si>
    <t>CHILD NEUROPSYCHOLOGY</t>
  </si>
  <si>
    <t>0929-8215</t>
  </si>
  <si>
    <t>1744-5027</t>
  </si>
  <si>
    <t>JOURNAL OF NEW MUSIC RESEARCH</t>
  </si>
  <si>
    <t>0929-8665</t>
  </si>
  <si>
    <t>1875-5305</t>
  </si>
  <si>
    <t>PROTEIN AND PEPTIDE LETTERS</t>
  </si>
  <si>
    <t>0929-8673</t>
  </si>
  <si>
    <t>1875-533X</t>
  </si>
  <si>
    <t>CURRENT MEDICINAL CHEMISTRY</t>
  </si>
  <si>
    <t>0929-9971</t>
  </si>
  <si>
    <t>1569-9994</t>
  </si>
  <si>
    <t>Terminology</t>
  </si>
  <si>
    <t>0929-998X</t>
  </si>
  <si>
    <t>1569-9765</t>
  </si>
  <si>
    <t>Functions of Language</t>
  </si>
  <si>
    <t>0930-0708</t>
  </si>
  <si>
    <t>1438-1168</t>
  </si>
  <si>
    <t>MINERALOGY AND PETROLOGY</t>
  </si>
  <si>
    <t>0930-1038</t>
  </si>
  <si>
    <t>1279-8517</t>
  </si>
  <si>
    <t>SURGICAL AND RADIOLOGIC ANATOMY</t>
  </si>
  <si>
    <t>1432-2218</t>
  </si>
  <si>
    <t>SURGICAL ENDOSCOPY AND OTHER INTERVENTIONAL TECHNIQUES</t>
  </si>
  <si>
    <t>0930-5874</t>
  </si>
  <si>
    <t>FORUM MODERNES THEATER</t>
  </si>
  <si>
    <t>0930-7516</t>
  </si>
  <si>
    <t>1521-4125</t>
  </si>
  <si>
    <t>CHEMICAL ENGINEERING &amp; TECHNOLOGY</t>
  </si>
  <si>
    <t>1432-0894</t>
  </si>
  <si>
    <t>0930-777X</t>
  </si>
  <si>
    <t>INTERNATIONAL POLYMER PROCESSING</t>
  </si>
  <si>
    <t>0931-041X</t>
  </si>
  <si>
    <t>1432-198X</t>
  </si>
  <si>
    <t>PEDIATRIC NEPHROLOGY</t>
  </si>
  <si>
    <t>1460-2385</t>
  </si>
  <si>
    <t>NEPHROLOGY DIALYSIS TRANSPLANTATION</t>
  </si>
  <si>
    <t>0931-1785</t>
  </si>
  <si>
    <t>1439-0434</t>
  </si>
  <si>
    <t>JOURNAL OF PHYTOPATHOLOGY</t>
  </si>
  <si>
    <t>0931-1890</t>
  </si>
  <si>
    <t>1432-2285</t>
  </si>
  <si>
    <t>TREES-STRUCTURE AND FUNCTION</t>
  </si>
  <si>
    <t>0931-2048</t>
  </si>
  <si>
    <t>1439-0418</t>
  </si>
  <si>
    <t>JOURNAL OF APPLIED ENTOMOLOGY</t>
  </si>
  <si>
    <t>0931-2250</t>
  </si>
  <si>
    <t>1439-037X</t>
  </si>
  <si>
    <t>JOURNAL OF AGRONOMY AND CROP SCIENCE</t>
  </si>
  <si>
    <t>0931-2439</t>
  </si>
  <si>
    <t>1439-0396</t>
  </si>
  <si>
    <t>JOURNAL OF ANIMAL PHYSIOLOGY AND ANIMAL NUTRITION</t>
  </si>
  <si>
    <t>0931-2668</t>
  </si>
  <si>
    <t>1439-0388</t>
  </si>
  <si>
    <t>JOURNAL OF ANIMAL BREEDING AND GENETICS</t>
  </si>
  <si>
    <t>0931-8658</t>
  </si>
  <si>
    <t>1617-7134</t>
  </si>
  <si>
    <t>Journal of Economics</t>
  </si>
  <si>
    <t>0932-0067</t>
  </si>
  <si>
    <t>1432-0711</t>
  </si>
  <si>
    <t>ARCHIVES OF GYNECOLOGY AND OBSTETRICS</t>
  </si>
  <si>
    <t>0932-0113</t>
  </si>
  <si>
    <t>1432-1955</t>
  </si>
  <si>
    <t>PARASITOLOGY RESEARCH</t>
  </si>
  <si>
    <t>0932-0555</t>
  </si>
  <si>
    <t>1439-1236</t>
  </si>
  <si>
    <t>SPORTVERLETZUNG-SPORTSCHADEN</t>
  </si>
  <si>
    <t>0932-0776</t>
  </si>
  <si>
    <t>1865-7117</t>
  </si>
  <si>
    <t>ZEITSCHRIFT FUR NATURFORSCHUNG SECTION B-A JOURNAL OF CHEMICAL SCIENCES</t>
  </si>
  <si>
    <t>0932-0784</t>
  </si>
  <si>
    <t>1865-7109</t>
  </si>
  <si>
    <t>ZEITSCHRIFT FUR NATURFORSCHUNG SECTION A-A JOURNAL OF PHYSICAL SCIENCES</t>
  </si>
  <si>
    <t>0932-0814</t>
  </si>
  <si>
    <t>VETERINARY AND COMPARATIVE ORTHOPAEDICS AND TRAUMATOLOGY</t>
  </si>
  <si>
    <t>0932-2221</t>
  </si>
  <si>
    <t>Zeitschrift fur Katalanistik</t>
  </si>
  <si>
    <t>0932-3414</t>
  </si>
  <si>
    <t>TENSIDE SURFACTANTS DETERGENTS</t>
  </si>
  <si>
    <t>0932-3902</t>
  </si>
  <si>
    <t>KERNTECHNIK</t>
  </si>
  <si>
    <t>0932-4089</t>
  </si>
  <si>
    <t>2190-6270</t>
  </si>
  <si>
    <t>ZEITSCHRIFT FUR ARBEITS-UND ORGANISATIONSPSYCHOLOGIE</t>
  </si>
  <si>
    <t>0932-4194</t>
  </si>
  <si>
    <t>1435-568X</t>
  </si>
  <si>
    <t>MATHEMATICS OF CONTROL SIGNALS AND SYSTEMS</t>
  </si>
  <si>
    <t>0932-433X</t>
  </si>
  <si>
    <t>1432-2129</t>
  </si>
  <si>
    <t>SCHMERZ</t>
  </si>
  <si>
    <t>0932-4569</t>
  </si>
  <si>
    <t>1614-0559</t>
  </si>
  <si>
    <t>JOURNAL OF INSTITUTIONAL AND THEORETICAL ECONOMICS-ZEITSCHRIFT FUR DIE GESAMTE STAATSWISSENSCHAFT</t>
  </si>
  <si>
    <t>0932-4739</t>
  </si>
  <si>
    <t>1618-0429</t>
  </si>
  <si>
    <t>EUROPEAN JOURNAL OF PROTISTOLOGY</t>
  </si>
  <si>
    <t>0932-5026</t>
  </si>
  <si>
    <t>1613-9798</t>
  </si>
  <si>
    <t>STATISTICAL PAPERS</t>
  </si>
  <si>
    <t>0932-8092</t>
  </si>
  <si>
    <t>1432-1769</t>
  </si>
  <si>
    <t>MACHINE VISION AND APPLICATIONS</t>
  </si>
  <si>
    <t>0932-8114</t>
  </si>
  <si>
    <t>1438-9460</t>
  </si>
  <si>
    <t>Zeitschrift fur Sexualforschung</t>
  </si>
  <si>
    <t>0932-8351</t>
  </si>
  <si>
    <t>1437-0999</t>
  </si>
  <si>
    <t>Bautechnik</t>
  </si>
  <si>
    <t>0933-1433</t>
  </si>
  <si>
    <t>1432-1475</t>
  </si>
  <si>
    <t>JOURNAL OF POPULATION ECONOMICS</t>
  </si>
  <si>
    <t>0933-1719</t>
  </si>
  <si>
    <t>1613-3722</t>
  </si>
  <si>
    <t>HUMOR-INTERNATIONAL JOURNAL OF HUMOR RESEARCH</t>
  </si>
  <si>
    <t>0933-2790</t>
  </si>
  <si>
    <t>1432-1378</t>
  </si>
  <si>
    <t>JOURNAL OF CRYPTOLOGY</t>
  </si>
  <si>
    <t>0933-3657</t>
  </si>
  <si>
    <t>1873-2860</t>
  </si>
  <si>
    <t>ARTIFICIAL INTELLIGENCE IN MEDICINE</t>
  </si>
  <si>
    <t>0933-4173</t>
  </si>
  <si>
    <t>1789-0993</t>
  </si>
  <si>
    <t>JPC-JOURNAL OF PLANAR CHROMATOGRAPHY-MODERN TLC</t>
  </si>
  <si>
    <t>0933-4807</t>
  </si>
  <si>
    <t>PTERIDINES</t>
  </si>
  <si>
    <t>0933-5137</t>
  </si>
  <si>
    <t>1521-4052</t>
  </si>
  <si>
    <t>MATERIALWISSENSCHAFT UND WERKSTOFFTECHNIK</t>
  </si>
  <si>
    <t>0933-5846</t>
  </si>
  <si>
    <t>1432-0665</t>
  </si>
  <si>
    <t>ARCHIVE FOR MATHEMATICAL LOGIC</t>
  </si>
  <si>
    <t>0933-7407</t>
  </si>
  <si>
    <t>1439-0507</t>
  </si>
  <si>
    <t>MYCOSES</t>
  </si>
  <si>
    <t>0933-7741</t>
  </si>
  <si>
    <t>1435-5337</t>
  </si>
  <si>
    <t>FORUM MATHEMATICUM</t>
  </si>
  <si>
    <t>0933-7954</t>
  </si>
  <si>
    <t>1433-9285</t>
  </si>
  <si>
    <t>SOCIAL PSYCHIATRY AND PSYCHIATRIC EPIDEMIOLOGY</t>
  </si>
  <si>
    <t>0933-811X</t>
  </si>
  <si>
    <t>1439-2577</t>
  </si>
  <si>
    <t>Endoskopie Heute</t>
  </si>
  <si>
    <t>0934-0866</t>
  </si>
  <si>
    <t>1521-4117</t>
  </si>
  <si>
    <t>PARTICLE &amp; PARTICLE SYSTEMS CHARACTERIZATION</t>
  </si>
  <si>
    <t>0934-0874</t>
  </si>
  <si>
    <t>1432-2277</t>
  </si>
  <si>
    <t>TRANSPLANT INTERNATIONAL</t>
  </si>
  <si>
    <t>0934-5043</t>
  </si>
  <si>
    <t>1433-299X</t>
  </si>
  <si>
    <t>FORMAL ASPECTS OF COMPUTING</t>
  </si>
  <si>
    <t>0934-6694</t>
  </si>
  <si>
    <t>1439-0981</t>
  </si>
  <si>
    <t>Operative Orthopadie und Traumatologie</t>
  </si>
  <si>
    <t>0934-9723</t>
  </si>
  <si>
    <t>1435-4373</t>
  </si>
  <si>
    <t>EUROPEAN JOURNAL OF CLINICAL MICROBIOLOGY &amp; INFECTIOUS DISEASES</t>
  </si>
  <si>
    <t>0934-9839</t>
  </si>
  <si>
    <t>1435-6066</t>
  </si>
  <si>
    <t>RESEARCH IN ENGINEERING DESIGN</t>
  </si>
  <si>
    <t>0934-9847</t>
  </si>
  <si>
    <t>1432-2110</t>
  </si>
  <si>
    <t>RESEARCH IN NONDESTRUCTIVE EVALUATION</t>
  </si>
  <si>
    <t>0935-1175</t>
  </si>
  <si>
    <t>1432-0959</t>
  </si>
  <si>
    <t>CONTINUUM MECHANICS AND THERMODYNAMICS</t>
  </si>
  <si>
    <t>0935-1221</t>
  </si>
  <si>
    <t>1617-4011</t>
  </si>
  <si>
    <t>EUROPEAN JOURNAL OF MINERALOGY</t>
  </si>
  <si>
    <t>1432-0754</t>
  </si>
  <si>
    <t>0935-4964</t>
  </si>
  <si>
    <t>1432-2250</t>
  </si>
  <si>
    <t>THEORETICAL AND COMPUTATIONAL FLUID DYNAMICS</t>
  </si>
  <si>
    <t>0935-560X</t>
  </si>
  <si>
    <t>1527-1994</t>
  </si>
  <si>
    <t>History &amp; Memory</t>
  </si>
  <si>
    <t>0935-6185</t>
  </si>
  <si>
    <t>1432-2080</t>
  </si>
  <si>
    <t>PSYCHOTHERAPEUT</t>
  </si>
  <si>
    <t>0935-7335</t>
  </si>
  <si>
    <t>1437-1618</t>
  </si>
  <si>
    <t>Ethik in der Medizin</t>
  </si>
  <si>
    <t>0935-8943</t>
  </si>
  <si>
    <t>1438-8685</t>
  </si>
  <si>
    <t>LARYNGO-RHINO-OTOLOGIE</t>
  </si>
  <si>
    <t>1521-4095</t>
  </si>
  <si>
    <t>0936-2835</t>
  </si>
  <si>
    <t>1532-7035</t>
  </si>
  <si>
    <t>Exceptionality</t>
  </si>
  <si>
    <t>0936-5214</t>
  </si>
  <si>
    <t>1437-2096</t>
  </si>
  <si>
    <t>SYNLETT</t>
  </si>
  <si>
    <t>0936-577X</t>
  </si>
  <si>
    <t>1616-1572</t>
  </si>
  <si>
    <t>CLIMATE RESEARCH</t>
  </si>
  <si>
    <t>0936-5907</t>
  </si>
  <si>
    <t>1613-3641</t>
  </si>
  <si>
    <t>COGNITIVE LINGUISTICS</t>
  </si>
  <si>
    <t>0936-6555</t>
  </si>
  <si>
    <t>1433-2981</t>
  </si>
  <si>
    <t>CLINICAL ONCOLOGY</t>
  </si>
  <si>
    <t>0936-6768</t>
  </si>
  <si>
    <t>1439-0531</t>
  </si>
  <si>
    <t>REPRODUCTION IN DOMESTIC ANIMALS</t>
  </si>
  <si>
    <t>0936-8051</t>
  </si>
  <si>
    <t>1434-3916</t>
  </si>
  <si>
    <t>ARCHIVES OF ORTHOPAEDIC AND TRAUMA SURGERY</t>
  </si>
  <si>
    <t>0936-9902</t>
  </si>
  <si>
    <t>ICHTHYOLOGICAL EXPLORATION OF FRESHWATERS</t>
  </si>
  <si>
    <t>0936-9937</t>
  </si>
  <si>
    <t>1432-1386</t>
  </si>
  <si>
    <t>JOURNAL OF EVOLUTIONARY ECONOMICS</t>
  </si>
  <si>
    <t>0937-2032</t>
  </si>
  <si>
    <t>1439-1058</t>
  </si>
  <si>
    <t>PSYCHOTHERAPIE PSYCHOSOMATIK MEDIZINISCHE PSYCHOLOGIE</t>
  </si>
  <si>
    <t>0937-3462</t>
  </si>
  <si>
    <t>1433-3023</t>
  </si>
  <si>
    <t>INTERNATIONAL UROGYNECOLOGY JOURNAL</t>
  </si>
  <si>
    <t>0937-4477</t>
  </si>
  <si>
    <t>1434-4726</t>
  </si>
  <si>
    <t>EUROPEAN ARCHIVES OF OTO-RHINO-LARYNGOLOGY</t>
  </si>
  <si>
    <t>0937-583X</t>
  </si>
  <si>
    <t>MUSIK IN BAYERN</t>
  </si>
  <si>
    <t>0937-7409</t>
  </si>
  <si>
    <t>1423-0445</t>
  </si>
  <si>
    <t>CHEMOECOLOGY</t>
  </si>
  <si>
    <t>0937-9347</t>
  </si>
  <si>
    <t>1613-7507</t>
  </si>
  <si>
    <t>APPLIED MAGNETIC RESONANCE</t>
  </si>
  <si>
    <t>0937-941X</t>
  </si>
  <si>
    <t>1433-2965</t>
  </si>
  <si>
    <t>OSTEOPOROSIS INTERNATIONAL</t>
  </si>
  <si>
    <t>0937-9819</t>
  </si>
  <si>
    <t>1434-5196</t>
  </si>
  <si>
    <t>Rechtsmedizin</t>
  </si>
  <si>
    <t>1437-1596</t>
  </si>
  <si>
    <t>0938-0108</t>
  </si>
  <si>
    <t>1875-0494</t>
  </si>
  <si>
    <t>MICROGRAVITY SCIENCE AND TECHNOLOGY</t>
  </si>
  <si>
    <t>0938-1279</t>
  </si>
  <si>
    <t>1432-0622</t>
  </si>
  <si>
    <t>APPLICABLE ALGEBRA IN ENGINEERING COMMUNICATION AND COMPUTING</t>
  </si>
  <si>
    <t>0938-1287</t>
  </si>
  <si>
    <t>1432-2153</t>
  </si>
  <si>
    <t>SHOCK WAVES</t>
  </si>
  <si>
    <t>0938-2259</t>
  </si>
  <si>
    <t>1432-0479</t>
  </si>
  <si>
    <t>ECONOMIC THEORY</t>
  </si>
  <si>
    <t>0938-5428</t>
  </si>
  <si>
    <t>1464-3596</t>
  </si>
  <si>
    <t>European Journal of International Law</t>
  </si>
  <si>
    <t>0938-7994</t>
  </si>
  <si>
    <t>1432-1084</t>
  </si>
  <si>
    <t>EUROPEAN RADIOLOGY</t>
  </si>
  <si>
    <t>0938-8249</t>
  </si>
  <si>
    <t>1861-8901</t>
  </si>
  <si>
    <t>MANAGEMENT INTERNATIONAL REVIEW</t>
  </si>
  <si>
    <t>1432-1467</t>
  </si>
  <si>
    <t>0938-8982</t>
  </si>
  <si>
    <t>1540-5826</t>
  </si>
  <si>
    <t>Learning Disabilities Research &amp; Practice</t>
  </si>
  <si>
    <t>0938-8990</t>
  </si>
  <si>
    <t>1432-1777</t>
  </si>
  <si>
    <t>MAMMALIAN GENOME</t>
  </si>
  <si>
    <t>0939-1533</t>
  </si>
  <si>
    <t>1432-0681</t>
  </si>
  <si>
    <t>ARCHIVE OF APPLIED MECHANICS</t>
  </si>
  <si>
    <t>0939-2661</t>
  </si>
  <si>
    <t>1439-1074</t>
  </si>
  <si>
    <t>ANASTHESIOLOGIE INTENSIVMEDIZIN NOTFALLMEDIZIN SCHMERZTHERAPIE</t>
  </si>
  <si>
    <t>0939-3625</t>
  </si>
  <si>
    <t>1878-5433</t>
  </si>
  <si>
    <t>Economic Systems</t>
  </si>
  <si>
    <t>0939-3889</t>
  </si>
  <si>
    <t>Zeitschrift fur Medizinische Physik</t>
  </si>
  <si>
    <t>0939-4451</t>
  </si>
  <si>
    <t>1438-2199</t>
  </si>
  <si>
    <t>AMINO ACIDS</t>
  </si>
  <si>
    <t>0939-4753</t>
  </si>
  <si>
    <t>1590-3729</t>
  </si>
  <si>
    <t>NUTRITION METABOLISM AND CARDIOVASCULAR DISEASES</t>
  </si>
  <si>
    <t>0939-5075</t>
  </si>
  <si>
    <t>1865-7125</t>
  </si>
  <si>
    <t>ZEITSCHRIFT FUR NATURFORSCHUNG SECTION C-A JOURNAL OF BIOSCIENCES</t>
  </si>
  <si>
    <t>0939-5555</t>
  </si>
  <si>
    <t>1432-0584</t>
  </si>
  <si>
    <t>ANNALS OF HEMATOLOGY</t>
  </si>
  <si>
    <t>0939-6314</t>
  </si>
  <si>
    <t>1617-6278</t>
  </si>
  <si>
    <t>VEGETATION HISTORY AND ARCHAEOBOTANY</t>
  </si>
  <si>
    <t>0939-6411</t>
  </si>
  <si>
    <t>1873-3441</t>
  </si>
  <si>
    <t>EUROPEAN JOURNAL OF PHARMACEUTICS AND BIOPHARMACEUTICS</t>
  </si>
  <si>
    <t>0939-7140</t>
  </si>
  <si>
    <t>2326-2680</t>
  </si>
  <si>
    <t>ZOOLOGY IN THE MIDDLE EAST</t>
  </si>
  <si>
    <t>0939-7248</t>
  </si>
  <si>
    <t>1439-359X</t>
  </si>
  <si>
    <t>EUROPEAN JOURNAL OF PEDIATRIC SURGERY</t>
  </si>
  <si>
    <t>0939-8368</t>
  </si>
  <si>
    <t>EPE Journal</t>
  </si>
  <si>
    <t>0940-1334</t>
  </si>
  <si>
    <t>1433-8491</t>
  </si>
  <si>
    <t>EUROPEAN ARCHIVES OF PSYCHIATRY AND CLINICAL NEUROSCIENCE</t>
  </si>
  <si>
    <t>0940-2993</t>
  </si>
  <si>
    <t>1618-1433</t>
  </si>
  <si>
    <t>EXPERIMENTAL AND TOXICOLOGIC PATHOLOGY</t>
  </si>
  <si>
    <t>0940-5429</t>
  </si>
  <si>
    <t>1432-5233</t>
  </si>
  <si>
    <t>ACTA DIABETOLOGICA</t>
  </si>
  <si>
    <t>0940-5550</t>
  </si>
  <si>
    <t>GAIA-Ecological Perspectives for Science and Society</t>
  </si>
  <si>
    <t>0940-6360</t>
  </si>
  <si>
    <t>1432-1890</t>
  </si>
  <si>
    <t>MYCORRHIZA</t>
  </si>
  <si>
    <t>0940-6689</t>
  </si>
  <si>
    <t>1439-085X</t>
  </si>
  <si>
    <t>PHYSIKALISCHE MEDIZIN REHABILITATIONSMEDIZIN KURORTMEDIZIN</t>
  </si>
  <si>
    <t>0940-6719</t>
  </si>
  <si>
    <t>1432-0932</t>
  </si>
  <si>
    <t>EUROPEAN SPINE JOURNAL</t>
  </si>
  <si>
    <t>0940-9602</t>
  </si>
  <si>
    <t>1618-0402</t>
  </si>
  <si>
    <t>ANNALS OF ANATOMY-ANATOMISCHER ANZEIGER</t>
  </si>
  <si>
    <t>0941-0643</t>
  </si>
  <si>
    <t>1433-3058</t>
  </si>
  <si>
    <t>NEURAL COMPUTING &amp; APPLICATIONS</t>
  </si>
  <si>
    <t>0941-1291</t>
  </si>
  <si>
    <t>1436-2813</t>
  </si>
  <si>
    <t>SURGERY TODAY</t>
  </si>
  <si>
    <t>0941-293X</t>
  </si>
  <si>
    <t>1433-0423</t>
  </si>
  <si>
    <t>OPHTHALMOLOGE</t>
  </si>
  <si>
    <t>0941-2948</t>
  </si>
  <si>
    <t>1610-1227</t>
  </si>
  <si>
    <t>METEOROLOGISCHE ZEITSCHRIFT</t>
  </si>
  <si>
    <t>0941-3790</t>
  </si>
  <si>
    <t>1439-4421</t>
  </si>
  <si>
    <t>GESUNDHEITSWESEN</t>
  </si>
  <si>
    <t>1433-7339</t>
  </si>
  <si>
    <t>SUPPORTIVE CARE IN CANCER</t>
  </si>
  <si>
    <t>1433-7347</t>
  </si>
  <si>
    <t>KNEE SURGERY SPORTS TRAUMATOLOGY ARTHROSCOPY</t>
  </si>
  <si>
    <t>0942-4040</t>
  </si>
  <si>
    <t>1867-0903</t>
  </si>
  <si>
    <t>Dialectologia et Geolinguistica</t>
  </si>
  <si>
    <t>0942-4962</t>
  </si>
  <si>
    <t>1432-1882</t>
  </si>
  <si>
    <t>MULTIMEDIA SYSTEMS</t>
  </si>
  <si>
    <t>0942-5403</t>
  </si>
  <si>
    <t>2190-6246</t>
  </si>
  <si>
    <t>KINDHEIT UND ENTWICKLUNG</t>
  </si>
  <si>
    <t>0942-5616</t>
  </si>
  <si>
    <t>1521-3870</t>
  </si>
  <si>
    <t>MATHEMATICAL LOGIC QUARTERLY</t>
  </si>
  <si>
    <t>0942-9352</t>
  </si>
  <si>
    <t>ZEITSCHRIFT FUR PHYSIKALISCHE CHEMIE-INTERNATIONAL JOURNAL OF RESEARCH IN PHYSICAL CHEMISTRY &amp; CHEMICAL PHYSICS</t>
  </si>
  <si>
    <t>0943-3058</t>
  </si>
  <si>
    <t>1570-0682</t>
  </si>
  <si>
    <t>Method &amp; Theory in the Study of Religion</t>
  </si>
  <si>
    <t>0943-4062</t>
  </si>
  <si>
    <t>1613-9658</t>
  </si>
  <si>
    <t>COMPUTATIONAL STATISTICS</t>
  </si>
  <si>
    <t>0943-7444</t>
  </si>
  <si>
    <t>KNOWLEDGE ORGANIZATION</t>
  </si>
  <si>
    <t>0943-8149</t>
  </si>
  <si>
    <t>2190-6289</t>
  </si>
  <si>
    <t>Zeitschrift fur Gesundheitspsychologie</t>
  </si>
  <si>
    <t>0943-9692</t>
  </si>
  <si>
    <t>Implantologie</t>
  </si>
  <si>
    <t>0944-1174</t>
  </si>
  <si>
    <t>1435-5922</t>
  </si>
  <si>
    <t>JOURNAL OF GASTROENTEROLOGY</t>
  </si>
  <si>
    <t>0944-1344</t>
  </si>
  <si>
    <t>1614-7499</t>
  </si>
  <si>
    <t>ENVIRONMENTAL SCIENCE AND POLLUTION RESEARCH</t>
  </si>
  <si>
    <t>0944-2006</t>
  </si>
  <si>
    <t>ZOOLOGY</t>
  </si>
  <si>
    <t>1432-0835</t>
  </si>
  <si>
    <t>0944-5013</t>
  </si>
  <si>
    <t>MICROBIOLOGICAL RESEARCH</t>
  </si>
  <si>
    <t>0944-6532</t>
  </si>
  <si>
    <t>JOURNAL OF CONVEX ANALYSIS</t>
  </si>
  <si>
    <t>0944-7113</t>
  </si>
  <si>
    <t>1618-095X</t>
  </si>
  <si>
    <t>PHYTOMEDICINE</t>
  </si>
  <si>
    <t>0945-053X</t>
  </si>
  <si>
    <t>1569-1802</t>
  </si>
  <si>
    <t>MATRIX BIOLOGY</t>
  </si>
  <si>
    <t>0945-6317</t>
  </si>
  <si>
    <t>1432-2307</t>
  </si>
  <si>
    <t>VIRCHOWS ARCHIV</t>
  </si>
  <si>
    <t>0945-6945</t>
  </si>
  <si>
    <t>NEUE ZEITSCHRIFT FUR MUSIK</t>
  </si>
  <si>
    <t>0946-1965</t>
  </si>
  <si>
    <t>INTERNATIONAL JOURNAL OF CLINICAL PHARMACOLOGY AND THERAPEUTICS</t>
  </si>
  <si>
    <t>0946-2104</t>
  </si>
  <si>
    <t>TRACE ELEMENTS AND ELECTROLYTES</t>
  </si>
  <si>
    <t>0946-2171</t>
  </si>
  <si>
    <t>1432-0649</t>
  </si>
  <si>
    <t>APPLIED PHYSICS B-LASERS AND OPTICS</t>
  </si>
  <si>
    <t>0946-2716</t>
  </si>
  <si>
    <t>1432-1440</t>
  </si>
  <si>
    <t>JOURNAL OF MOLECULAR MEDICINE-JMM</t>
  </si>
  <si>
    <t>0946-672X</t>
  </si>
  <si>
    <t>JOURNAL OF TRACE ELEMENTS IN MEDICINE AND BIOLOGY</t>
  </si>
  <si>
    <t>0946-7076</t>
  </si>
  <si>
    <t>1432-1858</t>
  </si>
  <si>
    <t>MICROSYSTEM TECHNOLOGIES-MICRO-AND NANOSYSTEMS-INFORMATION STORAGE AND PROCESSING SYSTEMS</t>
  </si>
  <si>
    <t>0947-031X</t>
  </si>
  <si>
    <t>DENKMALPFLEGE</t>
  </si>
  <si>
    <t>0947-3580</t>
  </si>
  <si>
    <t>1435-5671</t>
  </si>
  <si>
    <t>EUROPEAN JOURNAL OF CONTROL</t>
  </si>
  <si>
    <t>0947-3602</t>
  </si>
  <si>
    <t>1432-010X</t>
  </si>
  <si>
    <t>REQUIREMENTS ENGINEERING</t>
  </si>
  <si>
    <t>0947-5117</t>
  </si>
  <si>
    <t>1521-4176</t>
  </si>
  <si>
    <t>MATERIALS AND CORROSION-WERKSTOFFE UND KORROSION</t>
  </si>
  <si>
    <t>0947-5745</t>
  </si>
  <si>
    <t>1439-0469</t>
  </si>
  <si>
    <t>JOURNAL OF ZOOLOGICAL SYSTEMATICS AND EVOLUTIONARY RESEARCH</t>
  </si>
  <si>
    <t>0947-6539</t>
  </si>
  <si>
    <t>1521-3765</t>
  </si>
  <si>
    <t>CHEMISTRY-A EUROPEAN JOURNAL</t>
  </si>
  <si>
    <t>0947-7047</t>
  </si>
  <si>
    <t>1862-0760</t>
  </si>
  <si>
    <t>IONICS</t>
  </si>
  <si>
    <t>0947-7349</t>
  </si>
  <si>
    <t>1439-3646</t>
  </si>
  <si>
    <t>EXPERIMENTAL AND CLINICAL ENDOCRINOLOGY &amp; DIABETES</t>
  </si>
  <si>
    <t>0947-7411</t>
  </si>
  <si>
    <t>1432-1181</t>
  </si>
  <si>
    <t>HEAT AND MASS TRANSFER</t>
  </si>
  <si>
    <t>0947-8396</t>
  </si>
  <si>
    <t>1432-0630</t>
  </si>
  <si>
    <t>APPLIED PHYSICS A-MATERIALS SCIENCE &amp; PROCESSING</t>
  </si>
  <si>
    <t>0947-8965</t>
  </si>
  <si>
    <t>1433-0415</t>
  </si>
  <si>
    <t>Onkologe</t>
  </si>
  <si>
    <t>0948-1907</t>
  </si>
  <si>
    <t>1521-3862</t>
  </si>
  <si>
    <t>CHEMICAL VAPOR DEPOSITION</t>
  </si>
  <si>
    <t>0948-2393</t>
  </si>
  <si>
    <t>1439-1651</t>
  </si>
  <si>
    <t>ZEITSCHRIFT FUR GEBURTSHILFE UND NEONATOLOGIE</t>
  </si>
  <si>
    <t>0948-3055</t>
  </si>
  <si>
    <t>1616-1564</t>
  </si>
  <si>
    <t>AQUATIC MICROBIAL ECOLOGY</t>
  </si>
  <si>
    <t>0948-3276</t>
  </si>
  <si>
    <t>KGK-Kautschuk Gummi Kunststoffe</t>
  </si>
  <si>
    <t>0948-3349</t>
  </si>
  <si>
    <t>1614-7502</t>
  </si>
  <si>
    <t>INTERNATIONAL JOURNAL OF LIFE CYCLE ASSESSMENT</t>
  </si>
  <si>
    <t>0948-4280</t>
  </si>
  <si>
    <t>1437-8213</t>
  </si>
  <si>
    <t>JOURNAL OF MARINE SCIENCE AND TECHNOLOGY</t>
  </si>
  <si>
    <t>0948-6143</t>
  </si>
  <si>
    <t>1432-119X</t>
  </si>
  <si>
    <t>HISTOCHEMISTRY AND CELL BIOLOGY</t>
  </si>
  <si>
    <t>0948-6704</t>
  </si>
  <si>
    <t>1435-1269</t>
  </si>
  <si>
    <t>ZEITSCHRIFT FUR GERONTOLOGIE UND GERIATRIE</t>
  </si>
  <si>
    <t>0948-695X</t>
  </si>
  <si>
    <t>JOURNAL OF UNIVERSAL COMPUTER SCIENCE</t>
  </si>
  <si>
    <t>0948-7921</t>
  </si>
  <si>
    <t>1432-0487</t>
  </si>
  <si>
    <t>ELECTRICAL ENGINEERING</t>
  </si>
  <si>
    <t>0949-0205</t>
  </si>
  <si>
    <t>ZKG INTERNATIONAL</t>
  </si>
  <si>
    <t>0949-149X</t>
  </si>
  <si>
    <t>INTERNATIONAL JOURNAL OF ENGINEERING EDUCATION</t>
  </si>
  <si>
    <t>0949-1775</t>
  </si>
  <si>
    <t>1432-0517</t>
  </si>
  <si>
    <t>ACCREDITATION AND QUALITY ASSURANCE</t>
  </si>
  <si>
    <t>0949-2321</t>
  </si>
  <si>
    <t>2047-783X</t>
  </si>
  <si>
    <t>EUROPEAN JOURNAL OF MEDICAL RESEARCH</t>
  </si>
  <si>
    <t>0949-2658</t>
  </si>
  <si>
    <t>1436-2023</t>
  </si>
  <si>
    <t>JOURNAL OF ORTHOPAEDIC SCIENCE</t>
  </si>
  <si>
    <t>1432-1122</t>
  </si>
  <si>
    <t>FINANCE AND STOCHASTICS</t>
  </si>
  <si>
    <t>0949-3026</t>
  </si>
  <si>
    <t>ECOTROPICA</t>
  </si>
  <si>
    <t>0949-5932</t>
  </si>
  <si>
    <t>JOURNAL OF LIE THEORY</t>
  </si>
  <si>
    <t>0949-6181</t>
  </si>
  <si>
    <t>1862-0019</t>
  </si>
  <si>
    <t>Journal for East European Management Studies</t>
  </si>
  <si>
    <t>0949-7714</t>
  </si>
  <si>
    <t>1432-1394</t>
  </si>
  <si>
    <t>JOURNAL OF GEODESY</t>
  </si>
  <si>
    <t>0949-8036</t>
  </si>
  <si>
    <t>1436-4891</t>
  </si>
  <si>
    <t>GEFAHRSTOFFE REINHALTUNG DER LUFT</t>
  </si>
  <si>
    <t>0949-8257</t>
  </si>
  <si>
    <t>1432-1327</t>
  </si>
  <si>
    <t>JOURNAL OF BIOLOGICAL INORGANIC CHEMISTRY</t>
  </si>
  <si>
    <t>0949-944X</t>
  </si>
  <si>
    <t>1432-041X</t>
  </si>
  <si>
    <t>DEVELOPMENT GENES AND EVOLUTION</t>
  </si>
  <si>
    <t>0949-9571</t>
  </si>
  <si>
    <t>1612-961X</t>
  </si>
  <si>
    <t>ZEITSCHRIFT FUR ANTIKES CHRISTENTUM-JOURNAL OF ANCIENT CHRISTIANITY</t>
  </si>
  <si>
    <t>1469-8722</t>
  </si>
  <si>
    <t>WORK EMPLOYMENT AND SOCIETY</t>
  </si>
  <si>
    <t>0950-0340</t>
  </si>
  <si>
    <t>1362-3044</t>
  </si>
  <si>
    <t>JOURNAL OF MODERN OPTICS</t>
  </si>
  <si>
    <t>0950-0618</t>
  </si>
  <si>
    <t>1879-0526</t>
  </si>
  <si>
    <t>CONSTRUCTION AND BUILDING MATERIALS</t>
  </si>
  <si>
    <t>0950-0693</t>
  </si>
  <si>
    <t>1464-5289</t>
  </si>
  <si>
    <t>INTERNATIONAL JOURNAL OF SCIENCE EDUCATION</t>
  </si>
  <si>
    <t>0950-0782</t>
  </si>
  <si>
    <t>1747-7581</t>
  </si>
  <si>
    <t>Language and Education</t>
  </si>
  <si>
    <t>0950-0804</t>
  </si>
  <si>
    <t>1467-6419</t>
  </si>
  <si>
    <t>JOURNAL OF ECONOMIC SURVEYS</t>
  </si>
  <si>
    <t>0950-0839</t>
  </si>
  <si>
    <t>1362-3036</t>
  </si>
  <si>
    <t>PHILOSOPHICAL MAGAZINE LETTERS</t>
  </si>
  <si>
    <t>0950-091X</t>
  </si>
  <si>
    <t>BASIN RESEARCH</t>
  </si>
  <si>
    <t>0950-1746</t>
  </si>
  <si>
    <t>FORKTAIL</t>
  </si>
  <si>
    <t>1477-9129</t>
  </si>
  <si>
    <t>0950-222X</t>
  </si>
  <si>
    <t>1476-5454</t>
  </si>
  <si>
    <t>EYE</t>
  </si>
  <si>
    <t>0950-236X</t>
  </si>
  <si>
    <t>1470-1308</t>
  </si>
  <si>
    <t>TEXTUAL PRACTICE</t>
  </si>
  <si>
    <t>0950-2386</t>
  </si>
  <si>
    <t>1466-4348</t>
  </si>
  <si>
    <t>CULTURAL STUDIES</t>
  </si>
  <si>
    <t>0950-2688</t>
  </si>
  <si>
    <t>1469-4409</t>
  </si>
  <si>
    <t>EPIDEMIOLOGY AND INFECTION</t>
  </si>
  <si>
    <t>0950-3110</t>
  </si>
  <si>
    <t>1473-348X</t>
  </si>
  <si>
    <t>Al-Masaq-Journal of the Medieval Mediterranean</t>
  </si>
  <si>
    <t>1873-6343</t>
  </si>
  <si>
    <t>0950-3471</t>
  </si>
  <si>
    <t>1468-2281</t>
  </si>
  <si>
    <t>HISTORICAL RESEARCH</t>
  </si>
  <si>
    <t>0950-382X</t>
  </si>
  <si>
    <t>1365-2958</t>
  </si>
  <si>
    <t>MOLECULAR MICROBIOLOGY</t>
  </si>
  <si>
    <t>0950-3846</t>
  </si>
  <si>
    <t>1477-4577</t>
  </si>
  <si>
    <t>INTERNATIONAL JOURNAL OF LEXICOGRAPHY</t>
  </si>
  <si>
    <t>0950-4230</t>
  </si>
  <si>
    <t>1873-3352</t>
  </si>
  <si>
    <t>JOURNAL OF LOSS PREVENTION IN THE PROCESS INDUSTRIES</t>
  </si>
  <si>
    <t>0950-5423</t>
  </si>
  <si>
    <t>1365-2621</t>
  </si>
  <si>
    <t>INTERNATIONAL JOURNAL OF FOOD SCIENCE AND TECHNOLOGY</t>
  </si>
  <si>
    <t>1470-1189</t>
  </si>
  <si>
    <t>0950-5849</t>
  </si>
  <si>
    <t>1873-6025</t>
  </si>
  <si>
    <t>INFORMATION AND SOFTWARE TECHNOLOGY</t>
  </si>
  <si>
    <t>1743-2804</t>
  </si>
  <si>
    <t>0950-6764</t>
  </si>
  <si>
    <t>1467-7679</t>
  </si>
  <si>
    <t>Development Policy Review</t>
  </si>
  <si>
    <t>0950-7051</t>
  </si>
  <si>
    <t>1872-7409</t>
  </si>
  <si>
    <t>KNOWLEDGE-BASED SYSTEMS</t>
  </si>
  <si>
    <t>1476-5594</t>
  </si>
  <si>
    <t>0950-9240</t>
  </si>
  <si>
    <t>1476-5527</t>
  </si>
  <si>
    <t>JOURNAL OF HUMAN HYPERTENSION</t>
  </si>
  <si>
    <t>0951-001X</t>
  </si>
  <si>
    <t>TRANSACTIONS OF THE ANCIENT MONUMENTS SOCIETY</t>
  </si>
  <si>
    <t>0951-0605</t>
  </si>
  <si>
    <t>1099-0860</t>
  </si>
  <si>
    <t>Children &amp; Society</t>
  </si>
  <si>
    <t>0951-0893</t>
  </si>
  <si>
    <t>1477-4526</t>
  </si>
  <si>
    <t>ELT Journal</t>
  </si>
  <si>
    <t>0951-192X</t>
  </si>
  <si>
    <t>1362-3052</t>
  </si>
  <si>
    <t>INTERNATIONAL JOURNAL OF COMPUTER INTEGRATED MANUFACTURING</t>
  </si>
  <si>
    <t>0951-2748</t>
  </si>
  <si>
    <t>1470-1332</t>
  </si>
  <si>
    <t>PACIFIC REVIEW</t>
  </si>
  <si>
    <t>0951-3574</t>
  </si>
  <si>
    <t>1758-4205</t>
  </si>
  <si>
    <t>Accounting Auditing &amp; Accountability Journal</t>
  </si>
  <si>
    <t>0951-3590</t>
  </si>
  <si>
    <t>1473-0766</t>
  </si>
  <si>
    <t>GYNECOLOGICAL ENDOCRINOLOGY</t>
  </si>
  <si>
    <t>0951-418X</t>
  </si>
  <si>
    <t>1099-1573</t>
  </si>
  <si>
    <t>PHYTOTHERAPY RESEARCH</t>
  </si>
  <si>
    <t>0951-4198</t>
  </si>
  <si>
    <t>1097-0231</t>
  </si>
  <si>
    <t>RAPID COMMUNICATIONS IN MASS SPECTROMETRY</t>
  </si>
  <si>
    <t>0951-5089</t>
  </si>
  <si>
    <t>1465-394X</t>
  </si>
  <si>
    <t>PHILOSOPHICAL PSYCHOLOGY</t>
  </si>
  <si>
    <t>0951-6298</t>
  </si>
  <si>
    <t>1460-3667</t>
  </si>
  <si>
    <t>JOURNAL OF THEORETICAL POLITICS</t>
  </si>
  <si>
    <t>0951-631X</t>
  </si>
  <si>
    <t>1477-4666</t>
  </si>
  <si>
    <t>SOCIAL HISTORY OF MEDICINE</t>
  </si>
  <si>
    <t>0951-6328</t>
  </si>
  <si>
    <t>1471-6925</t>
  </si>
  <si>
    <t>Journal of Refugee Studies</t>
  </si>
  <si>
    <t>0951-6433</t>
  </si>
  <si>
    <t>1872-8081</t>
  </si>
  <si>
    <t>BIOFACTORS</t>
  </si>
  <si>
    <t>0951-7197</t>
  </si>
  <si>
    <t>1751-7605</t>
  </si>
  <si>
    <t>ADVANCES IN CEMENT RESEARCH</t>
  </si>
  <si>
    <t>0951-7367</t>
  </si>
  <si>
    <t>1473-6578</t>
  </si>
  <si>
    <t>CURRENT OPINION IN PSYCHIATRY</t>
  </si>
  <si>
    <t>0951-7375</t>
  </si>
  <si>
    <t>1473-6527</t>
  </si>
  <si>
    <t>CURRENT OPINION IN INFECTIOUS DISEASES</t>
  </si>
  <si>
    <t>0951-7715</t>
  </si>
  <si>
    <t>1361-6544</t>
  </si>
  <si>
    <t>NONLINEARITY</t>
  </si>
  <si>
    <t>1879-0836</t>
  </si>
  <si>
    <t>1873-4170</t>
  </si>
  <si>
    <t>0951-8967</t>
  </si>
  <si>
    <t>1743-940X</t>
  </si>
  <si>
    <t>Mediterranean Historical Review</t>
  </si>
  <si>
    <t>0952-0767</t>
  </si>
  <si>
    <t>1749-4192</t>
  </si>
  <si>
    <t>Public Policy and Administration</t>
  </si>
  <si>
    <t>1468-0491</t>
  </si>
  <si>
    <t>GOVERNANCE-AN INTERNATIONAL JOURNAL OF POLICY ADMINISTRATION AND INSTITUTIONS</t>
  </si>
  <si>
    <t>0952-1909</t>
  </si>
  <si>
    <t>1467-6443</t>
  </si>
  <si>
    <t>JOURNAL OF HISTORICAL SOCIOLOGY</t>
  </si>
  <si>
    <t>0952-1976</t>
  </si>
  <si>
    <t>1873-6769</t>
  </si>
  <si>
    <t>ENGINEERING APPLICATIONS OF ARTIFICIAL INTELLIGENCE</t>
  </si>
  <si>
    <t>0952-3278</t>
  </si>
  <si>
    <t>1532-2823</t>
  </si>
  <si>
    <t>PROSTAGLANDINS LEUKOTRIENES AND ESSENTIAL FATTY ACIDS</t>
  </si>
  <si>
    <t>0952-3367</t>
  </si>
  <si>
    <t>1743-9035</t>
  </si>
  <si>
    <t>International Journal of the History of Sport</t>
  </si>
  <si>
    <t>0952-3480</t>
  </si>
  <si>
    <t>1099-1492</t>
  </si>
  <si>
    <t>NMR IN BIOMEDICINE</t>
  </si>
  <si>
    <t>0952-3499</t>
  </si>
  <si>
    <t>1099-1352</t>
  </si>
  <si>
    <t>JOURNAL OF MOLECULAR RECOGNITION</t>
  </si>
  <si>
    <t>0952-3871</t>
  </si>
  <si>
    <t>1365-277X</t>
  </si>
  <si>
    <t>JOURNAL OF HUMAN NUTRITION AND DIETETICS</t>
  </si>
  <si>
    <t>0952-4142</t>
  </si>
  <si>
    <t>2042-1362</t>
  </si>
  <si>
    <t>KEATS-SHELLEY REVIEW</t>
  </si>
  <si>
    <t>0952-4622</t>
  </si>
  <si>
    <t>2165-0586</t>
  </si>
  <si>
    <t>BIOACOUSTICS-THE INTERNATIONAL JOURNAL OF ANIMAL SOUND AND ITS RECORDING</t>
  </si>
  <si>
    <t>0952-4649</t>
  </si>
  <si>
    <t>1741-7279</t>
  </si>
  <si>
    <t>Journal of Design History</t>
  </si>
  <si>
    <t>0952-4746</t>
  </si>
  <si>
    <t>1361-6498</t>
  </si>
  <si>
    <t>JOURNAL OF RADIOLOGICAL PROTECTION</t>
  </si>
  <si>
    <t>0952-5041</t>
  </si>
  <si>
    <t>JOURNAL OF MOLECULAR ENDOCRINOLOGY</t>
  </si>
  <si>
    <t>0952-5238</t>
  </si>
  <si>
    <t>1469-8714</t>
  </si>
  <si>
    <t>VISUAL NEUROSCIENCE</t>
  </si>
  <si>
    <t>0952-6757</t>
  </si>
  <si>
    <t>1469-8188</t>
  </si>
  <si>
    <t>Phonology</t>
  </si>
  <si>
    <t>0952-6951</t>
  </si>
  <si>
    <t>1461-720X</t>
  </si>
  <si>
    <t>HISTORY OF THE HUMAN SCIENCES</t>
  </si>
  <si>
    <t>0952-7648</t>
  </si>
  <si>
    <t>Journal of Mediterranean Archaeology</t>
  </si>
  <si>
    <t>0952-7907</t>
  </si>
  <si>
    <t>1473-6500</t>
  </si>
  <si>
    <t>Current Opinion in Anesthesiology</t>
  </si>
  <si>
    <t>1879-0372</t>
  </si>
  <si>
    <t>0952-813X</t>
  </si>
  <si>
    <t>1362-3079</t>
  </si>
  <si>
    <t>JOURNAL OF EXPERIMENTAL &amp; THEORETICAL ARTIFICIAL INTELLIGENCE</t>
  </si>
  <si>
    <t>0952-8180</t>
  </si>
  <si>
    <t>1873-4529</t>
  </si>
  <si>
    <t>JOURNAL OF CLINICAL ANESTHESIA</t>
  </si>
  <si>
    <t>0952-8229</t>
  </si>
  <si>
    <t>PSYCHOLOGIST</t>
  </si>
  <si>
    <t>0952-8369</t>
  </si>
  <si>
    <t>1469-7998</t>
  </si>
  <si>
    <t>JOURNAL OF ZOOLOGY</t>
  </si>
  <si>
    <t>0952-8733</t>
  </si>
  <si>
    <t>1740-3863</t>
  </si>
  <si>
    <t>Higher Education Policy</t>
  </si>
  <si>
    <t>0952-8822</t>
  </si>
  <si>
    <t>1475-5297</t>
  </si>
  <si>
    <t>Third Text</t>
  </si>
  <si>
    <t>0952-8873</t>
  </si>
  <si>
    <t>1464-374X</t>
  </si>
  <si>
    <t>JOURNAL OF ENVIRONMENTAL LAW</t>
  </si>
  <si>
    <t>0952-9136</t>
  </si>
  <si>
    <t>1099-0852</t>
  </si>
  <si>
    <t>Child Abuse Review</t>
  </si>
  <si>
    <t>0953-1424</t>
  </si>
  <si>
    <t>1952-4021</t>
  </si>
  <si>
    <t>MAGNESIUM RESEARCH</t>
  </si>
  <si>
    <t>0953-1513</t>
  </si>
  <si>
    <t>1741-4857</t>
  </si>
  <si>
    <t>LEARNED PUBLISHING</t>
  </si>
  <si>
    <t>0953-2048</t>
  </si>
  <si>
    <t>1361-6668</t>
  </si>
  <si>
    <t>SUPERCONDUCTOR SCIENCE &amp; TECHNOLOGY</t>
  </si>
  <si>
    <t>0953-4075</t>
  </si>
  <si>
    <t>1361-6455</t>
  </si>
  <si>
    <t>JOURNAL OF PHYSICS B-ATOMIC MOLECULAR AND OPTICAL PHYSICS</t>
  </si>
  <si>
    <t>0953-4180</t>
  </si>
  <si>
    <t>1875-8584</t>
  </si>
  <si>
    <t>BEHAVIOURAL NEUROLOGY</t>
  </si>
  <si>
    <t>0953-4814</t>
  </si>
  <si>
    <t>1758-7816</t>
  </si>
  <si>
    <t>JOURNAL OF ORGANIZATIONAL CHANGE MANAGEMENT</t>
  </si>
  <si>
    <t>1469-5758</t>
  </si>
  <si>
    <t>0953-5438</t>
  </si>
  <si>
    <t>1873-7951</t>
  </si>
  <si>
    <t>INTERACTING WITH COMPUTERS</t>
  </si>
  <si>
    <t>0953-6205</t>
  </si>
  <si>
    <t>1879-0828</t>
  </si>
  <si>
    <t>European Journal of Internal Medicine</t>
  </si>
  <si>
    <t>0953-7104</t>
  </si>
  <si>
    <t>1369-1635</t>
  </si>
  <si>
    <t>PLATELETS</t>
  </si>
  <si>
    <t>0953-7287</t>
  </si>
  <si>
    <t>1366-5871</t>
  </si>
  <si>
    <t>PRODUCTION PLANNING &amp; CONTROL</t>
  </si>
  <si>
    <t>0953-7325</t>
  </si>
  <si>
    <t>1465-3990</t>
  </si>
  <si>
    <t>TECHNOLOGY ANALYSIS &amp; STRATEGIC MANAGEMENT</t>
  </si>
  <si>
    <t>0953-816X</t>
  </si>
  <si>
    <t>1460-9568</t>
  </si>
  <si>
    <t>EUROPEAN JOURNAL OF NEUROSCIENCE</t>
  </si>
  <si>
    <t>0953-8178</t>
  </si>
  <si>
    <t>1460-2377</t>
  </si>
  <si>
    <t>INTERNATIONAL IMMUNOLOGY</t>
  </si>
  <si>
    <t>0953-8194</t>
  </si>
  <si>
    <t>1365-2826</t>
  </si>
  <si>
    <t>JOURNAL OF NEUROENDOCRINOLOGY</t>
  </si>
  <si>
    <t>0953-8208</t>
  </si>
  <si>
    <t>1741-6183</t>
  </si>
  <si>
    <t>Utilitas</t>
  </si>
  <si>
    <t>0953-8585</t>
  </si>
  <si>
    <t>PHYSICS WORLD</t>
  </si>
  <si>
    <t>0953-8984</t>
  </si>
  <si>
    <t>1361-648X</t>
  </si>
  <si>
    <t>JOURNAL OF PHYSICS-CONDENSED MATTER</t>
  </si>
  <si>
    <t>0953-9468</t>
  </si>
  <si>
    <t>1745-5235</t>
  </si>
  <si>
    <t>Studies in Christian Ethics</t>
  </si>
  <si>
    <t>0954-0075</t>
  </si>
  <si>
    <t>1557-6833</t>
  </si>
  <si>
    <t>Lubrication Science</t>
  </si>
  <si>
    <t>0954-0083</t>
  </si>
  <si>
    <t>1361-6412</t>
  </si>
  <si>
    <t>HIGH PERFORMANCE POLYMERS</t>
  </si>
  <si>
    <t>0954-0091</t>
  </si>
  <si>
    <t>1360-0494</t>
  </si>
  <si>
    <t>CONNECTION SCIENCE</t>
  </si>
  <si>
    <t>0954-0105</t>
  </si>
  <si>
    <t>1465-3443</t>
  </si>
  <si>
    <t>FOOD AND AGRICULTURAL IMMUNOLOGY</t>
  </si>
  <si>
    <t>0954-0121</t>
  </si>
  <si>
    <t>1360-0451</t>
  </si>
  <si>
    <t>AIDS CARE-PSYCHOLOGICAL AND SOCIO-MEDICAL ASPECTS OF AIDS/HIV</t>
  </si>
  <si>
    <t>0954-0253</t>
  </si>
  <si>
    <t>1360-0516</t>
  </si>
  <si>
    <t>GENDER AND EDUCATION</t>
  </si>
  <si>
    <t>0954-0261</t>
  </si>
  <si>
    <t>1369-1627</t>
  </si>
  <si>
    <t>INTERNATIONAL REVIEW OF PSYCHIATRY</t>
  </si>
  <si>
    <t>0954-0911</t>
  </si>
  <si>
    <t>1758-6836</t>
  </si>
  <si>
    <t>SOLDERING &amp; SURFACE MOUNT TECHNOLOGY</t>
  </si>
  <si>
    <t>0954-0962</t>
  </si>
  <si>
    <t>1467-9302</t>
  </si>
  <si>
    <t>PUBLIC MONEY &amp; MANAGEMENT</t>
  </si>
  <si>
    <t>0954-1020</t>
  </si>
  <si>
    <t>1365-2079</t>
  </si>
  <si>
    <t>ANTARCTIC SCIENCE</t>
  </si>
  <si>
    <t>0954-1314</t>
  </si>
  <si>
    <t>1467-646X</t>
  </si>
  <si>
    <t>Journal of International Financial Management &amp; Accounting</t>
  </si>
  <si>
    <t>0954-1748</t>
  </si>
  <si>
    <t>1099-1328</t>
  </si>
  <si>
    <t>Journal of International Development</t>
  </si>
  <si>
    <t>0954-1985</t>
  </si>
  <si>
    <t>1468-0343</t>
  </si>
  <si>
    <t>Economics &amp; Politics</t>
  </si>
  <si>
    <t>0954-2299</t>
  </si>
  <si>
    <t>CHEMICAL SPECIATION AND BIOAVAILABILITY</t>
  </si>
  <si>
    <t>0954-2892</t>
  </si>
  <si>
    <t>1471-6909</t>
  </si>
  <si>
    <t>INTERNATIONAL JOURNAL OF PUBLIC OPINION RESEARCH</t>
  </si>
  <si>
    <t>0954-3007</t>
  </si>
  <si>
    <t>1476-5640</t>
  </si>
  <si>
    <t>EUROPEAN JOURNAL OF CLINICAL NUTRITION</t>
  </si>
  <si>
    <t>0954-349X</t>
  </si>
  <si>
    <t>Structural Change and Economic Dynamics</t>
  </si>
  <si>
    <t>0954-3899</t>
  </si>
  <si>
    <t>1361-6471</t>
  </si>
  <si>
    <t>JOURNAL OF PHYSICS G-NUCLEAR AND PARTICLE PHYSICS</t>
  </si>
  <si>
    <t>0954-3945</t>
  </si>
  <si>
    <t>1469-8021</t>
  </si>
  <si>
    <t>Language Variation and Change</t>
  </si>
  <si>
    <t>0954-4054</t>
  </si>
  <si>
    <t>2041-2975</t>
  </si>
  <si>
    <t>PROCEEDINGS OF THE INSTITUTION OF MECHANICAL ENGINEERS PART B-JOURNAL OF ENGINEERING MANUFACTURE</t>
  </si>
  <si>
    <t>0954-4062</t>
  </si>
  <si>
    <t>2041-2983</t>
  </si>
  <si>
    <t>PROCEEDINGS OF THE INSTITUTION OF MECHANICAL ENGINEERS PART C-JOURNAL OF MECHANICAL ENGINEERING SCIENCE</t>
  </si>
  <si>
    <t>0954-4070</t>
  </si>
  <si>
    <t>2041-2991</t>
  </si>
  <si>
    <t>PROCEEDINGS OF THE INSTITUTION OF MECHANICAL ENGINEERS PART D-JOURNAL OF AUTOMOBILE ENGINEERING</t>
  </si>
  <si>
    <t>0954-4089</t>
  </si>
  <si>
    <t>2041-3009</t>
  </si>
  <si>
    <t>PROCEEDINGS OF THE INSTITUTION OF MECHANICAL ENGINEERS PART E-JOURNAL OF PROCESS MECHANICAL ENGINEERING</t>
  </si>
  <si>
    <t>0954-4097</t>
  </si>
  <si>
    <t>2041-3017</t>
  </si>
  <si>
    <t>PROCEEDINGS OF THE INSTITUTION OF MECHANICAL ENGINEERS PART F-JOURNAL OF RAIL AND RAPID TRANSIT</t>
  </si>
  <si>
    <t>0954-4100</t>
  </si>
  <si>
    <t>2041-3025</t>
  </si>
  <si>
    <t>PROCEEDINGS OF THE INSTITUTION OF MECHANICAL ENGINEERS PART G-JOURNAL OF AEROSPACE ENGINEERING</t>
  </si>
  <si>
    <t>0954-4119</t>
  </si>
  <si>
    <t>2041-3033</t>
  </si>
  <si>
    <t>PROCEEDINGS OF THE INSTITUTION OF MECHANICAL ENGINEERS PART H-JOURNAL OF ENGINEERING IN MEDICINE</t>
  </si>
  <si>
    <t>0954-4224</t>
  </si>
  <si>
    <t>1475-2700</t>
  </si>
  <si>
    <t>NUTRITION RESEARCH REVIEWS</t>
  </si>
  <si>
    <t>0954-4828</t>
  </si>
  <si>
    <t>1466-1837</t>
  </si>
  <si>
    <t>JOURNAL OF ENGINEERING DESIGN</t>
  </si>
  <si>
    <t>0954-4879</t>
  </si>
  <si>
    <t>1365-3121</t>
  </si>
  <si>
    <t>TERRA NOVA</t>
  </si>
  <si>
    <t>0954-5395</t>
  </si>
  <si>
    <t>1748-8583</t>
  </si>
  <si>
    <t>Human Resource Management Journal</t>
  </si>
  <si>
    <t>0954-5794</t>
  </si>
  <si>
    <t>1469-2198</t>
  </si>
  <si>
    <t>DEVELOPMENT AND PSYCHOPATHOLOGY</t>
  </si>
  <si>
    <t>0954-5867</t>
  </si>
  <si>
    <t>1474-0621</t>
  </si>
  <si>
    <t>Cambridge Opera Journal</t>
  </si>
  <si>
    <t>0954-6111</t>
  </si>
  <si>
    <t>1532-3064</t>
  </si>
  <si>
    <t>RESPIRATORY MEDICINE</t>
  </si>
  <si>
    <t>0954-6545</t>
  </si>
  <si>
    <t>1743-7873</t>
  </si>
  <si>
    <t>Revolutionary Russia</t>
  </si>
  <si>
    <t>0954-6553</t>
  </si>
  <si>
    <t>1556-1836</t>
  </si>
  <si>
    <t>TERRORISM AND POLITICAL VIOLENCE</t>
  </si>
  <si>
    <t>0954-6634</t>
  </si>
  <si>
    <t>1471-1753</t>
  </si>
  <si>
    <t>JOURNAL OF DERMATOLOGICAL TREATMENT</t>
  </si>
  <si>
    <t>0954-6650</t>
  </si>
  <si>
    <t>1477-8564</t>
  </si>
  <si>
    <t>Journal of the History of Collections</t>
  </si>
  <si>
    <t>1365-2796</t>
  </si>
  <si>
    <t>0954-6839</t>
  </si>
  <si>
    <t>Slovo</t>
  </si>
  <si>
    <t>0954-691X</t>
  </si>
  <si>
    <t>1473-5687</t>
  </si>
  <si>
    <t>EUROPEAN JOURNAL OF GASTROENTEROLOGY &amp; HEPATOLOGY</t>
  </si>
  <si>
    <t>0954-6928</t>
  </si>
  <si>
    <t>1473-5830</t>
  </si>
  <si>
    <t>CORONARY ARTERY DISEASE</t>
  </si>
  <si>
    <t>0954-7894</t>
  </si>
  <si>
    <t>1365-2222</t>
  </si>
  <si>
    <t>CLINICAL AND EXPERIMENTAL ALLERGY</t>
  </si>
  <si>
    <t>0954-898X</t>
  </si>
  <si>
    <t>1361-6536</t>
  </si>
  <si>
    <t>NETWORK-COMPUTATION IN NEURAL SYSTEMS</t>
  </si>
  <si>
    <t>0955-0674</t>
  </si>
  <si>
    <t>1879-0410</t>
  </si>
  <si>
    <t>CURRENT OPINION IN CELL BIOLOGY</t>
  </si>
  <si>
    <t>0955-1662</t>
  </si>
  <si>
    <t>1743-4645</t>
  </si>
  <si>
    <t>Security Journal</t>
  </si>
  <si>
    <t>1873-619X</t>
  </si>
  <si>
    <t>0955-2340</t>
  </si>
  <si>
    <t>1471-6917</t>
  </si>
  <si>
    <t>Journal of Islamic Studies</t>
  </si>
  <si>
    <t>0955-2359</t>
  </si>
  <si>
    <t>1477-4674</t>
  </si>
  <si>
    <t>Twentieth Century British History</t>
  </si>
  <si>
    <t>0955-2367</t>
  </si>
  <si>
    <t>1469-2961</t>
  </si>
  <si>
    <t>ASIAN PHILOSOPHY</t>
  </si>
  <si>
    <t>1873-4847</t>
  </si>
  <si>
    <t>JOURNAL OF NUTRITIONAL BIOCHEMISTRY</t>
  </si>
  <si>
    <t>1362-3095</t>
  </si>
  <si>
    <t>0955-3959</t>
  </si>
  <si>
    <t>1873-4758</t>
  </si>
  <si>
    <t>INTERNATIONAL JOURNAL OF DRUG POLICY</t>
  </si>
  <si>
    <t>0955-470X</t>
  </si>
  <si>
    <t>Transplantation Reviews</t>
  </si>
  <si>
    <t>0955-5986</t>
  </si>
  <si>
    <t>1873-6998</t>
  </si>
  <si>
    <t>FLOW MEASUREMENT AND INSTRUMENTATION</t>
  </si>
  <si>
    <t>0955-6222</t>
  </si>
  <si>
    <t>1758-5953</t>
  </si>
  <si>
    <t>International Journal of Clothing Science and Technology</t>
  </si>
  <si>
    <t>0955-7571</t>
  </si>
  <si>
    <t>1474-449X</t>
  </si>
  <si>
    <t>Cambridge Review of International Affairs</t>
  </si>
  <si>
    <t>0955-792X</t>
  </si>
  <si>
    <t>1465-363X</t>
  </si>
  <si>
    <t>JOURNAL OF LOGIC AND COMPUTATION</t>
  </si>
  <si>
    <t>0955-7997</t>
  </si>
  <si>
    <t>1873-197X</t>
  </si>
  <si>
    <t>ENGINEERING ANALYSIS WITH BOUNDARY ELEMENTS</t>
  </si>
  <si>
    <t>0955-8810</t>
  </si>
  <si>
    <t>1473-5849</t>
  </si>
  <si>
    <t>BEHAVIOURAL PHARMACOLOGY</t>
  </si>
  <si>
    <t>0955-8829</t>
  </si>
  <si>
    <t>1473-5873</t>
  </si>
  <si>
    <t>PSYCHIATRIC GENETICS</t>
  </si>
  <si>
    <t>0955-9930</t>
  </si>
  <si>
    <t>1476-5489</t>
  </si>
  <si>
    <t>INTERNATIONAL JOURNAL OF IMPOTENCE RESEARCH</t>
  </si>
  <si>
    <t>0956-053X</t>
  </si>
  <si>
    <t>WASTE MANAGEMENT</t>
  </si>
  <si>
    <t>0956-2478</t>
  </si>
  <si>
    <t>1746-0301</t>
  </si>
  <si>
    <t>ENVIRONMENT AND URBANIZATION</t>
  </si>
  <si>
    <t>0956-4624</t>
  </si>
  <si>
    <t>1758-1052</t>
  </si>
  <si>
    <t>INTERNATIONAL JOURNAL OF STD &amp; AIDS</t>
  </si>
  <si>
    <t>0956-5221</t>
  </si>
  <si>
    <t>1873-3387</t>
  </si>
  <si>
    <t>Scandinavian Journal of Management</t>
  </si>
  <si>
    <t>0956-5361</t>
  </si>
  <si>
    <t>1469-1787</t>
  </si>
  <si>
    <t>Ancient Mesoamerica</t>
  </si>
  <si>
    <t>0956-540X</t>
  </si>
  <si>
    <t>1365-246X</t>
  </si>
  <si>
    <t>GEOPHYSICAL JOURNAL INTERNATIONAL</t>
  </si>
  <si>
    <t>0956-5507</t>
  </si>
  <si>
    <t>1365-2303</t>
  </si>
  <si>
    <t>CYTOPATHOLOGY</t>
  </si>
  <si>
    <t>0956-5515</t>
  </si>
  <si>
    <t>1572-8145</t>
  </si>
  <si>
    <t>JOURNAL OF INTELLIGENT MANUFACTURING</t>
  </si>
  <si>
    <t>1873-4235</t>
  </si>
  <si>
    <t>0956-618X</t>
  </si>
  <si>
    <t>1751-8539</t>
  </si>
  <si>
    <t>Ecclesiastical Law Journal</t>
  </si>
  <si>
    <t>0956-7135</t>
  </si>
  <si>
    <t>1873-7129</t>
  </si>
  <si>
    <t>FOOD CONTROL</t>
  </si>
  <si>
    <t>0956-7925</t>
  </si>
  <si>
    <t>1469-4425</t>
  </si>
  <si>
    <t>EUROPEAN JOURNAL OF APPLIED MATHEMATICS</t>
  </si>
  <si>
    <t>0956-7933</t>
  </si>
  <si>
    <t>1474-0656</t>
  </si>
  <si>
    <t>Rural History-Economy Society Culture</t>
  </si>
  <si>
    <t>0956-7968</t>
  </si>
  <si>
    <t>1469-7653</t>
  </si>
  <si>
    <t>JOURNAL OF FUNCTIONAL PROGRAMMING</t>
  </si>
  <si>
    <t>1467-9280</t>
  </si>
  <si>
    <t>PSYCHOLOGICAL SCIENCE</t>
  </si>
  <si>
    <t>0957-0233</t>
  </si>
  <si>
    <t>1361-6501</t>
  </si>
  <si>
    <t>MEASUREMENT SCIENCE and TECHNOLOGY</t>
  </si>
  <si>
    <t>0957-154X</t>
  </si>
  <si>
    <t>1740-2360</t>
  </si>
  <si>
    <t>HISTORY OF PSYCHIATRY</t>
  </si>
  <si>
    <t>0957-1558</t>
  </si>
  <si>
    <t>1740-2352</t>
  </si>
  <si>
    <t>French Cultural Studies</t>
  </si>
  <si>
    <t>0957-1787</t>
  </si>
  <si>
    <t>1878-4356</t>
  </si>
  <si>
    <t>Utilities Policy</t>
  </si>
  <si>
    <t>0957-3720</t>
  </si>
  <si>
    <t>Journal of Grey System</t>
  </si>
  <si>
    <t>0957-4093</t>
  </si>
  <si>
    <t>1758-6550</t>
  </si>
  <si>
    <t>International Journal of Logistics Management</t>
  </si>
  <si>
    <t>0957-4158</t>
  </si>
  <si>
    <t>MECHATRONICS</t>
  </si>
  <si>
    <t>0957-4166</t>
  </si>
  <si>
    <t>TETRAHEDRON-ASYMMETRY</t>
  </si>
  <si>
    <t>1873-6793</t>
  </si>
  <si>
    <t>EXPERT SYSTEMS WITH APPLICATIONS</t>
  </si>
  <si>
    <t>0957-4239</t>
  </si>
  <si>
    <t>1474-0524</t>
  </si>
  <si>
    <t>Arabic Sciences and Philosophy</t>
  </si>
  <si>
    <t>0957-4271</t>
  </si>
  <si>
    <t>1878-6464</t>
  </si>
  <si>
    <t>JOURNAL OF VESTIBULAR RESEARCH-EQUILIBRIUM &amp; ORIENTATION</t>
  </si>
  <si>
    <t>0957-4352</t>
  </si>
  <si>
    <t>1741-5101</t>
  </si>
  <si>
    <t>INTERNATIONAL JOURNAL OF ENVIRONMENT AND POLLUTION</t>
  </si>
  <si>
    <t>0957-4484</t>
  </si>
  <si>
    <t>1361-6528</t>
  </si>
  <si>
    <t>NANOTECHNOLOGY</t>
  </si>
  <si>
    <t>0957-4522</t>
  </si>
  <si>
    <t>1573-482X</t>
  </si>
  <si>
    <t>JOURNAL OF MATERIALS SCIENCE-MATERIALS IN ELECTRONICS</t>
  </si>
  <si>
    <t>0957-4530</t>
  </si>
  <si>
    <t>1573-4838</t>
  </si>
  <si>
    <t>JOURNAL OF MATERIALS SCIENCE-MATERIALS IN MEDICINE</t>
  </si>
  <si>
    <t>0957-4824</t>
  </si>
  <si>
    <t>1460-2245</t>
  </si>
  <si>
    <t>HEALTH PROMOTION INTERNATIONAL</t>
  </si>
  <si>
    <t>0957-5235</t>
  </si>
  <si>
    <t>1473-5733</t>
  </si>
  <si>
    <t>BLOOD COAGULATION &amp; FIBRINOLYSIS</t>
  </si>
  <si>
    <t>0957-5243</t>
  </si>
  <si>
    <t>1573-7225</t>
  </si>
  <si>
    <t>CANCER CAUSES &amp; CONTROL</t>
  </si>
  <si>
    <t>0957-5820</t>
  </si>
  <si>
    <t>1744-3598</t>
  </si>
  <si>
    <t>PROCESS SAFETY AND ENVIRONMENTAL PROTECTION</t>
  </si>
  <si>
    <t>0957-6509</t>
  </si>
  <si>
    <t>2041-2967</t>
  </si>
  <si>
    <t>PROCEEDINGS OF THE INSTITUTION OF MECHANICAL ENGINEERS PART A-JOURNAL OF POWER AND ENERGY</t>
  </si>
  <si>
    <t>0957-7572</t>
  </si>
  <si>
    <t>1573-1804</t>
  </si>
  <si>
    <t>INTERNATIONAL JOURNAL OF TECHNOLOGY AND DESIGN EDUCATION</t>
  </si>
  <si>
    <t>0957-7734</t>
  </si>
  <si>
    <t>2042-3292</t>
  </si>
  <si>
    <t>EQUINE VETERINARY EDUCATION</t>
  </si>
  <si>
    <t>0957-8765</t>
  </si>
  <si>
    <t>1573-7888</t>
  </si>
  <si>
    <t>Voluntas</t>
  </si>
  <si>
    <t>0957-8811</t>
  </si>
  <si>
    <t>1743-9728</t>
  </si>
  <si>
    <t>European Journal of Development Research</t>
  </si>
  <si>
    <t>0957-9265</t>
  </si>
  <si>
    <t>1460-3624</t>
  </si>
  <si>
    <t>DISCOURSE &amp; SOCIETY</t>
  </si>
  <si>
    <t>0957-9664</t>
  </si>
  <si>
    <t>1471-2857</t>
  </si>
  <si>
    <t>Criminal Behaviour and Mental Health</t>
  </si>
  <si>
    <t>0957-9672</t>
  </si>
  <si>
    <t>1473-6535</t>
  </si>
  <si>
    <t>CURRENT OPINION IN LIPIDOLOGY</t>
  </si>
  <si>
    <t>0958-0344</t>
  </si>
  <si>
    <t>1099-1565</t>
  </si>
  <si>
    <t>PHYTOCHEMICAL ANALYSIS</t>
  </si>
  <si>
    <t>0958-0670</t>
  </si>
  <si>
    <t>1469-445X</t>
  </si>
  <si>
    <t>EXPERIMENTAL PHYSIOLOGY</t>
  </si>
  <si>
    <t>0958-1596</t>
  </si>
  <si>
    <t>1469-3682</t>
  </si>
  <si>
    <t>Critical Public Health</t>
  </si>
  <si>
    <t>1879-0429</t>
  </si>
  <si>
    <t>0958-2029</t>
  </si>
  <si>
    <t>1471-5449</t>
  </si>
  <si>
    <t>RESEARCH EVALUATION</t>
  </si>
  <si>
    <t>0958-305X</t>
  </si>
  <si>
    <t>2048-4070</t>
  </si>
  <si>
    <t>Energy &amp; Environment</t>
  </si>
  <si>
    <t>0958-3157</t>
  </si>
  <si>
    <t>1360-0478</t>
  </si>
  <si>
    <t>BIOCONTROL SCIENCE AND TECHNOLOGY</t>
  </si>
  <si>
    <t>0958-3440</t>
  </si>
  <si>
    <t>1474-0109</t>
  </si>
  <si>
    <t>ReCALL</t>
  </si>
  <si>
    <t>0958-3947</t>
  </si>
  <si>
    <t>1873-4022</t>
  </si>
  <si>
    <t>Medical Dosimetry</t>
  </si>
  <si>
    <t>0958-5192</t>
  </si>
  <si>
    <t>1466-4399</t>
  </si>
  <si>
    <t>INTERNATIONAL JOURNAL OF HUMAN RESOURCE MANAGEMENT</t>
  </si>
  <si>
    <t>0958-6946</t>
  </si>
  <si>
    <t>1879-0143</t>
  </si>
  <si>
    <t>INTERNATIONAL DAIRY JOURNAL</t>
  </si>
  <si>
    <t>0958-7578</t>
  </si>
  <si>
    <t>1365-3148</t>
  </si>
  <si>
    <t>TRANSFUSION MEDICINE</t>
  </si>
  <si>
    <t>1744-3210</t>
  </si>
  <si>
    <t>0958-9236</t>
  </si>
  <si>
    <t>1465-3869</t>
  </si>
  <si>
    <t>JOURNAL OF GENDER STUDIES</t>
  </si>
  <si>
    <t>0958-9287</t>
  </si>
  <si>
    <t>1461-7269</t>
  </si>
  <si>
    <t>JOURNAL OF EUROPEAN SOCIAL POLICY</t>
  </si>
  <si>
    <t>1873-393X</t>
  </si>
  <si>
    <t>0959-1524</t>
  </si>
  <si>
    <t>1873-2771</t>
  </si>
  <si>
    <t>JOURNAL OF PROCESS CONTROL</t>
  </si>
  <si>
    <t>0959-2695</t>
  </si>
  <si>
    <t>1474-0079</t>
  </si>
  <si>
    <t>Journal of French Language Studies</t>
  </si>
  <si>
    <t>0959-2709</t>
  </si>
  <si>
    <t>1474-0001</t>
  </si>
  <si>
    <t>BIRD CONSERVATION INTERNATIONAL</t>
  </si>
  <si>
    <t>0959-289X</t>
  </si>
  <si>
    <t>1532-3374</t>
  </si>
  <si>
    <t>INTERNATIONAL JOURNAL OF OBSTETRIC ANESTHESIA</t>
  </si>
  <si>
    <t>0959-2989</t>
  </si>
  <si>
    <t>1878-3619</t>
  </si>
  <si>
    <t>BIO-MEDICAL MATERIALS AND ENGINEERING</t>
  </si>
  <si>
    <t>0959-3020</t>
  </si>
  <si>
    <t>1878-5913</t>
  </si>
  <si>
    <t>ISOKINETICS AND EXERCISE SCIENCE</t>
  </si>
  <si>
    <t>0959-3330</t>
  </si>
  <si>
    <t>1479-487X</t>
  </si>
  <si>
    <t>ENVIRONMENTAL TECHNOLOGY</t>
  </si>
  <si>
    <t>0959-3535</t>
  </si>
  <si>
    <t>1461-7161</t>
  </si>
  <si>
    <t>FEMINISM &amp; PSYCHOLOGY</t>
  </si>
  <si>
    <t>0959-3543</t>
  </si>
  <si>
    <t>1461-7447</t>
  </si>
  <si>
    <t>THEORY &amp; PSYCHOLOGY</t>
  </si>
  <si>
    <t>0959-3683</t>
  </si>
  <si>
    <t>1749-6284</t>
  </si>
  <si>
    <t>Publications of the English Goethe Society</t>
  </si>
  <si>
    <t>1872-9495</t>
  </si>
  <si>
    <t>0959-3845</t>
  </si>
  <si>
    <t>1758-5813</t>
  </si>
  <si>
    <t>Information Technology &amp; People</t>
  </si>
  <si>
    <t>0959-3985</t>
  </si>
  <si>
    <t>1532-5040</t>
  </si>
  <si>
    <t>PHYSIOTHERAPY THEORY AND PRACTICE</t>
  </si>
  <si>
    <t>0959-3993</t>
  </si>
  <si>
    <t>1573-0972</t>
  </si>
  <si>
    <t>WORLD JOURNAL OF MICROBIOLOGY &amp; BIOTECHNOLOGY</t>
  </si>
  <si>
    <t>1879-0380</t>
  </si>
  <si>
    <t>1873-6882</t>
  </si>
  <si>
    <t>0959-440X</t>
  </si>
  <si>
    <t>1879-033X</t>
  </si>
  <si>
    <t>CURRENT OPINION IN STRUCTURAL BIOLOGY</t>
  </si>
  <si>
    <t>0959-4493</t>
  </si>
  <si>
    <t>1365-3164</t>
  </si>
  <si>
    <t>VETERINARY DERMATOLOGY</t>
  </si>
  <si>
    <t>0959-4965</t>
  </si>
  <si>
    <t>1473-558X</t>
  </si>
  <si>
    <t>NEUROREPORT</t>
  </si>
  <si>
    <t>0959-4973</t>
  </si>
  <si>
    <t>1473-5741</t>
  </si>
  <si>
    <t>ANTI-CANCER DRUGS</t>
  </si>
  <si>
    <t>0959-5236</t>
  </si>
  <si>
    <t>1465-3362</t>
  </si>
  <si>
    <t>DRUG AND ALCOHOL REVIEW</t>
  </si>
  <si>
    <t>0959-6119</t>
  </si>
  <si>
    <t>1757-1049</t>
  </si>
  <si>
    <t>International Journal of Contemporary Hospitality Management</t>
  </si>
  <si>
    <t>0959-6410</t>
  </si>
  <si>
    <t>1469-9311</t>
  </si>
  <si>
    <t>Islam and Christian-Muslim Relations</t>
  </si>
  <si>
    <t>0959-6518</t>
  </si>
  <si>
    <t>2041-3041</t>
  </si>
  <si>
    <t>PROCEEDINGS OF THE INSTITUTION OF MECHANICAL ENGINEERS PART I-JOURNAL OF SYSTEMS AND CONTROL ENGINEERING</t>
  </si>
  <si>
    <t>1879-1786</t>
  </si>
  <si>
    <t>0959-6658</t>
  </si>
  <si>
    <t>1460-2423</t>
  </si>
  <si>
    <t>GLYCOBIOLOGY</t>
  </si>
  <si>
    <t>0959-6801</t>
  </si>
  <si>
    <t>1461-7129</t>
  </si>
  <si>
    <t>EUROPEAN JOURNAL OF INDUSTRIAL RELATIONS</t>
  </si>
  <si>
    <t>0959-6836</t>
  </si>
  <si>
    <t>1477-0911</t>
  </si>
  <si>
    <t>HOLOCENE</t>
  </si>
  <si>
    <t>0959-7743</t>
  </si>
  <si>
    <t>1474-0540</t>
  </si>
  <si>
    <t>CAMBRIDGE ARCHAEOLOGICAL JOURNAL</t>
  </si>
  <si>
    <t>0959-8049</t>
  </si>
  <si>
    <t>1879-0852</t>
  </si>
  <si>
    <t>EUROPEAN JOURNAL OF CANCER</t>
  </si>
  <si>
    <t>0959-8103</t>
  </si>
  <si>
    <t>1097-0126</t>
  </si>
  <si>
    <t>POLYMER INTERNATIONAL</t>
  </si>
  <si>
    <t>0959-8278</t>
  </si>
  <si>
    <t>1473-5709</t>
  </si>
  <si>
    <t>EUROPEAN JOURNAL OF CANCER PREVENTION</t>
  </si>
  <si>
    <t>0959-9436</t>
  </si>
  <si>
    <t>1364-551X</t>
  </si>
  <si>
    <t>MENDELEEV COMMUNICATIONS</t>
  </si>
  <si>
    <t>0959-9673</t>
  </si>
  <si>
    <t>1365-2613</t>
  </si>
  <si>
    <t>INTERNATIONAL JOURNAL OF EXPERIMENTAL PATHOLOGY</t>
  </si>
  <si>
    <t>0959-9851</t>
  </si>
  <si>
    <t>1619-1560</t>
  </si>
  <si>
    <t>CLINICAL AUTONOMIC RESEARCH</t>
  </si>
  <si>
    <t>0960-0035</t>
  </si>
  <si>
    <t>1758-664X</t>
  </si>
  <si>
    <t>INTERNATIONAL JOURNAL OF PHYSICAL DISTRIBUTION &amp; LOGISTICS MANAGEMENT</t>
  </si>
  <si>
    <t>0960-0760</t>
  </si>
  <si>
    <t>JOURNAL OF STEROID BIOCHEMISTRY AND MOLECULAR BIOLOGY</t>
  </si>
  <si>
    <t>0960-0779</t>
  </si>
  <si>
    <t>1873-2887</t>
  </si>
  <si>
    <t>CHAOS SOLITONS &amp; FRACTALS</t>
  </si>
  <si>
    <t>0960-0833</t>
  </si>
  <si>
    <t>1099-1689</t>
  </si>
  <si>
    <t>SOFTWARE TESTING VERIFICATION &amp; RELIABILITY</t>
  </si>
  <si>
    <t>1476-9344</t>
  </si>
  <si>
    <t>0960-1295</t>
  </si>
  <si>
    <t>1469-8072</t>
  </si>
  <si>
    <t>MATHEMATICAL STRUCTURES IN COMPUTER SCIENCE</t>
  </si>
  <si>
    <t>0960-1317</t>
  </si>
  <si>
    <t>1361-6439</t>
  </si>
  <si>
    <t>JOURNAL OF MICROMECHANICS AND MICROENGINEERING</t>
  </si>
  <si>
    <t>0960-1481</t>
  </si>
  <si>
    <t>RENEWABLE ENERGY</t>
  </si>
  <si>
    <t>1467-9965</t>
  </si>
  <si>
    <t>1478-5242</t>
  </si>
  <si>
    <t>0960-2011</t>
  </si>
  <si>
    <t>1464-0694</t>
  </si>
  <si>
    <t>NEUROPSYCHOLOGICAL REHABILITATION</t>
  </si>
  <si>
    <t>0960-2585</t>
  </si>
  <si>
    <t>1475-2735</t>
  </si>
  <si>
    <t>SEED SCIENCE RESEARCH</t>
  </si>
  <si>
    <t>0960-3085</t>
  </si>
  <si>
    <t>1744-3571</t>
  </si>
  <si>
    <t>FOOD AND BIOPRODUCTS PROCESSING</t>
  </si>
  <si>
    <t>0960-3115</t>
  </si>
  <si>
    <t>1572-9710</t>
  </si>
  <si>
    <t>BIODIVERSITY AND CONSERVATION</t>
  </si>
  <si>
    <t>0960-3123</t>
  </si>
  <si>
    <t>1369-1619</t>
  </si>
  <si>
    <t>INTERNATIONAL JOURNAL OF ENVIRONMENTAL HEALTH RESEARCH</t>
  </si>
  <si>
    <t>1573-5184</t>
  </si>
  <si>
    <t>0960-3174</t>
  </si>
  <si>
    <t>1573-1375</t>
  </si>
  <si>
    <t>STATISTICS AND COMPUTING</t>
  </si>
  <si>
    <t>0960-3271</t>
  </si>
  <si>
    <t>1477-0903</t>
  </si>
  <si>
    <t>HUMAN &amp; EXPERIMENTAL TOXICOLOGY</t>
  </si>
  <si>
    <t>0960-3409</t>
  </si>
  <si>
    <t>1878-6413</t>
  </si>
  <si>
    <t>MATERIALS AT HIGH TEMPERATURES</t>
  </si>
  <si>
    <t>0960-6491</t>
  </si>
  <si>
    <t>1464-3650</t>
  </si>
  <si>
    <t>INDUSTRIAL AND CORPORATE CHANGE</t>
  </si>
  <si>
    <t>1879-3320</t>
  </si>
  <si>
    <t>SURGICAL ONCOLOGY-OXFORD</t>
  </si>
  <si>
    <t>1365-313X</t>
  </si>
  <si>
    <t>0960-7439</t>
  </si>
  <si>
    <t>1365-263X</t>
  </si>
  <si>
    <t>International Journal of Paediatric Dentistry</t>
  </si>
  <si>
    <t>1469-0705</t>
  </si>
  <si>
    <t>0960-7722</t>
  </si>
  <si>
    <t>1365-2184</t>
  </si>
  <si>
    <t>CELL PROLIFERATION</t>
  </si>
  <si>
    <t>0960-7773</t>
  </si>
  <si>
    <t>1469-2171</t>
  </si>
  <si>
    <t>Contemporary European History</t>
  </si>
  <si>
    <t>1873-2976</t>
  </si>
  <si>
    <t>0960-8788</t>
  </si>
  <si>
    <t>1469-3526</t>
  </si>
  <si>
    <t>British Journal for the History of Philosophy</t>
  </si>
  <si>
    <t>0960-8923</t>
  </si>
  <si>
    <t>1708-0428</t>
  </si>
  <si>
    <t>OBESITY SURGERY</t>
  </si>
  <si>
    <t>0960-8931</t>
  </si>
  <si>
    <t>1473-5636</t>
  </si>
  <si>
    <t>MELANOMA RESEARCH</t>
  </si>
  <si>
    <t>0960-894X</t>
  </si>
  <si>
    <t>1464-3405</t>
  </si>
  <si>
    <t>BIOORGANIC &amp; MEDICINAL CHEMISTRY LETTERS</t>
  </si>
  <si>
    <t>0960-8966</t>
  </si>
  <si>
    <t>1873-2364</t>
  </si>
  <si>
    <t>NEUROMUSCULAR DISORDERS</t>
  </si>
  <si>
    <t>0960-9776</t>
  </si>
  <si>
    <t>1532-3080</t>
  </si>
  <si>
    <t>BREAST</t>
  </si>
  <si>
    <t>1879-0445</t>
  </si>
  <si>
    <t>0961-0006</t>
  </si>
  <si>
    <t>1741-6477</t>
  </si>
  <si>
    <t>JOURNAL OF LIBRARIANSHIP AND INFORMATION SCIENCE</t>
  </si>
  <si>
    <t>0961-1215</t>
  </si>
  <si>
    <t>1531-4812</t>
  </si>
  <si>
    <t>LEONARDO MUSIC JOURNAL</t>
  </si>
  <si>
    <t>0961-1371</t>
  </si>
  <si>
    <t>1474-0087</t>
  </si>
  <si>
    <t>Plainsong &amp; Medieval Music</t>
  </si>
  <si>
    <t>0961-2025</t>
  </si>
  <si>
    <t>1747-583X</t>
  </si>
  <si>
    <t>WOMENS HISTORY REVIEW</t>
  </si>
  <si>
    <t>0961-2033</t>
  </si>
  <si>
    <t>1477-0962</t>
  </si>
  <si>
    <t>LUPUS</t>
  </si>
  <si>
    <t>0961-205X</t>
  </si>
  <si>
    <t>1467-9507</t>
  </si>
  <si>
    <t>SOCIAL DEVELOPMENT</t>
  </si>
  <si>
    <t>0961-3218</t>
  </si>
  <si>
    <t>1466-4321</t>
  </si>
  <si>
    <t>BUILDING RESEARCH AND INFORMATION</t>
  </si>
  <si>
    <t>0961-463X</t>
  </si>
  <si>
    <t>1461-7463</t>
  </si>
  <si>
    <t>TIME &amp; SOCIETY</t>
  </si>
  <si>
    <t>0961-5423</t>
  </si>
  <si>
    <t>1365-2354</t>
  </si>
  <si>
    <t>EUROPEAN JOURNAL OF CANCER CARE</t>
  </si>
  <si>
    <t>0961-5539</t>
  </si>
  <si>
    <t>1758-6585</t>
  </si>
  <si>
    <t>INTERNATIONAL JOURNAL OF NUMERICAL METHODS FOR HEAT &amp; FLUID FLOW</t>
  </si>
  <si>
    <t>0961-5652</t>
  </si>
  <si>
    <t>1745-8188</t>
  </si>
  <si>
    <t>Labour History Review</t>
  </si>
  <si>
    <t>0961-754X</t>
  </si>
  <si>
    <t>1538-4578</t>
  </si>
  <si>
    <t>Common Knowledge</t>
  </si>
  <si>
    <t>0961-8368</t>
  </si>
  <si>
    <t>1469-896X</t>
  </si>
  <si>
    <t>PROTEIN SCIENCE</t>
  </si>
  <si>
    <t>0961-9534</t>
  </si>
  <si>
    <t>1873-2909</t>
  </si>
  <si>
    <t>BIOMASS &amp; BIOENERGY</t>
  </si>
  <si>
    <t>0962-1067</t>
  </si>
  <si>
    <t>1365-2702</t>
  </si>
  <si>
    <t>JOURNAL OF CLINICAL NURSING</t>
  </si>
  <si>
    <t>1365-2583</t>
  </si>
  <si>
    <t>1365-294X</t>
  </si>
  <si>
    <t>0962-1105</t>
  </si>
  <si>
    <t>1365-2869</t>
  </si>
  <si>
    <t>JOURNAL OF SLEEP RESEARCH</t>
  </si>
  <si>
    <t>1477-0334</t>
  </si>
  <si>
    <t>1474-0508</t>
  </si>
  <si>
    <t>1873-5096</t>
  </si>
  <si>
    <t>POLITICAL GEOGRAPHY</t>
  </si>
  <si>
    <t>0962-7286</t>
  </si>
  <si>
    <t>ANIMAL WELFARE</t>
  </si>
  <si>
    <t>0962-7480</t>
  </si>
  <si>
    <t>1471-8405</t>
  </si>
  <si>
    <t>OCCUPATIONAL MEDICINE-OXFORD</t>
  </si>
  <si>
    <t>1471-2970</t>
  </si>
  <si>
    <t>1471-2954</t>
  </si>
  <si>
    <t>0962-8770</t>
  </si>
  <si>
    <t>1467-8608</t>
  </si>
  <si>
    <t>Business Ethics-A European Review</t>
  </si>
  <si>
    <t>0962-8819</t>
  </si>
  <si>
    <t>1573-9368</t>
  </si>
  <si>
    <t>TRANSGENIC RESEARCH</t>
  </si>
  <si>
    <t>0962-8827</t>
  </si>
  <si>
    <t>1473-5717</t>
  </si>
  <si>
    <t>CLINICAL DYSMORPHOLOGY</t>
  </si>
  <si>
    <t>0962-9343</t>
  </si>
  <si>
    <t>1573-2649</t>
  </si>
  <si>
    <t>QUALITY OF LIFE RESEARCH</t>
  </si>
  <si>
    <t>0962-9351</t>
  </si>
  <si>
    <t>1466-1861</t>
  </si>
  <si>
    <t>MEDIATORS OF INFLAMMATION</t>
  </si>
  <si>
    <t>0963-0252</t>
  </si>
  <si>
    <t>1361-6595</t>
  </si>
  <si>
    <t>PLASMA SOURCES SCIENCE &amp; TECHNOLOGY</t>
  </si>
  <si>
    <t>0963-0643</t>
  </si>
  <si>
    <t>1473-6586</t>
  </si>
  <si>
    <t>CURRENT OPINION IN UROLOGY</t>
  </si>
  <si>
    <t>0963-0651</t>
  </si>
  <si>
    <t>JOURNAL OF SEISMIC EXPLORATION</t>
  </si>
  <si>
    <t>0963-1690</t>
  </si>
  <si>
    <t>1467-8691</t>
  </si>
  <si>
    <t>Creativity and Innovation Management</t>
  </si>
  <si>
    <t>0963-1798</t>
  </si>
  <si>
    <t>2044-8325</t>
  </si>
  <si>
    <t>JOURNAL OF OCCUPATIONAL AND ORGANIZATIONAL PSYCHOLOGY</t>
  </si>
  <si>
    <t>0963-1801</t>
  </si>
  <si>
    <t>1469-2147</t>
  </si>
  <si>
    <t>CAMBRIDGE QUARTERLY OF HEALTHCARE ETHICS</t>
  </si>
  <si>
    <t>0963-2719</t>
  </si>
  <si>
    <t>1752-7015</t>
  </si>
  <si>
    <t>ENVIRONMENTAL VALUES</t>
  </si>
  <si>
    <t>0963-5483</t>
  </si>
  <si>
    <t>1469-2163</t>
  </si>
  <si>
    <t>COMBINATORICS PROBABILITY &amp; COMPUTING</t>
  </si>
  <si>
    <t>0963-6412</t>
  </si>
  <si>
    <t>1556-1852</t>
  </si>
  <si>
    <t>SECURITY STUDIES</t>
  </si>
  <si>
    <t>1361-6609</t>
  </si>
  <si>
    <t>0963-6897</t>
  </si>
  <si>
    <t>1555-3892</t>
  </si>
  <si>
    <t>CELL TRANSPLANTATION</t>
  </si>
  <si>
    <t>0963-6935</t>
  </si>
  <si>
    <t>ADVANCED COMPOSITES LETTERS</t>
  </si>
  <si>
    <t>1467-8721</t>
  </si>
  <si>
    <t>CURRENT DIRECTIONS IN PSYCHOLOGICAL SCIENCE</t>
  </si>
  <si>
    <t>0963-7486</t>
  </si>
  <si>
    <t>1465-3478</t>
  </si>
  <si>
    <t>INTERNATIONAL JOURNAL OF FOOD SCIENCES AND NUTRITION</t>
  </si>
  <si>
    <t>0963-8016</t>
  </si>
  <si>
    <t>1467-9760</t>
  </si>
  <si>
    <t>JOURNAL OF POLITICAL PHILOSOPHY</t>
  </si>
  <si>
    <t>0963-8024</t>
  </si>
  <si>
    <t>1464-3723</t>
  </si>
  <si>
    <t>JOURNAL OF AFRICAN ECONOMIES</t>
  </si>
  <si>
    <t>0963-8180</t>
  </si>
  <si>
    <t>1468-4497</t>
  </si>
  <si>
    <t>European Accounting Review</t>
  </si>
  <si>
    <t>0963-8199</t>
  </si>
  <si>
    <t>1469-9559</t>
  </si>
  <si>
    <t>Journal of International Trade &amp; Economic Development</t>
  </si>
  <si>
    <t>0963-8237</t>
  </si>
  <si>
    <t>1360-0567</t>
  </si>
  <si>
    <t>Journal of Mental Health</t>
  </si>
  <si>
    <t>0963-8288</t>
  </si>
  <si>
    <t>1464-5165</t>
  </si>
  <si>
    <t>DISABILITY AND REHABILITATION</t>
  </si>
  <si>
    <t>1873-1198</t>
  </si>
  <si>
    <t>0963-8695</t>
  </si>
  <si>
    <t>1879-1174</t>
  </si>
  <si>
    <t>NDT &amp; E INTERNATIONAL</t>
  </si>
  <si>
    <t>0963-9268</t>
  </si>
  <si>
    <t>1469-8706</t>
  </si>
  <si>
    <t>Urban History</t>
  </si>
  <si>
    <t>0963-9292</t>
  </si>
  <si>
    <t>1573-3017</t>
  </si>
  <si>
    <t>ECOTOXICOLOGY</t>
  </si>
  <si>
    <t>0963-9314</t>
  </si>
  <si>
    <t>1573-1367</t>
  </si>
  <si>
    <t>SOFTWARE QUALITY JOURNAL</t>
  </si>
  <si>
    <t>0963-9462</t>
  </si>
  <si>
    <t>1468-0254</t>
  </si>
  <si>
    <t>Early Medieval Europe</t>
  </si>
  <si>
    <t>0963-9470</t>
  </si>
  <si>
    <t>1461-7293</t>
  </si>
  <si>
    <t>Language and Literature</t>
  </si>
  <si>
    <t>0963-9489</t>
  </si>
  <si>
    <t>1469-9869</t>
  </si>
  <si>
    <t>Modern &amp; Contemporary France</t>
  </si>
  <si>
    <t>0963-9969</t>
  </si>
  <si>
    <t>1873-7145</t>
  </si>
  <si>
    <t>FOOD RESEARCH INTERNATIONAL</t>
  </si>
  <si>
    <t>0964-0568</t>
  </si>
  <si>
    <t>1360-0559</t>
  </si>
  <si>
    <t>Journal of Environmental Planning and Management</t>
  </si>
  <si>
    <t>1361-665X</t>
  </si>
  <si>
    <t>0964-1998</t>
  </si>
  <si>
    <t>1467-985X</t>
  </si>
  <si>
    <t>JOURNAL OF THE ROYAL STATISTICAL SOCIETY SERIES A-STATISTICS IN SOCIETY</t>
  </si>
  <si>
    <t>1365-2788</t>
  </si>
  <si>
    <t>0964-3397</t>
  </si>
  <si>
    <t>1532-4036</t>
  </si>
  <si>
    <t>Intensive and Critical Care Nursing</t>
  </si>
  <si>
    <t>0964-4008</t>
  </si>
  <si>
    <t>1743-8993</t>
  </si>
  <si>
    <t>German Politics</t>
  </si>
  <si>
    <t>1743-8934</t>
  </si>
  <si>
    <t>ENVIRONMENTAL POLITICS</t>
  </si>
  <si>
    <t>1468-3318</t>
  </si>
  <si>
    <t>1099-0836</t>
  </si>
  <si>
    <t>0964-5284</t>
  </si>
  <si>
    <t>1759-9873</t>
  </si>
  <si>
    <t>Acupuncture in Medicine</t>
  </si>
  <si>
    <t>0964-5691</t>
  </si>
  <si>
    <t>1873-524X</t>
  </si>
  <si>
    <t>OCEAN &amp; COASTAL MANAGEMENT</t>
  </si>
  <si>
    <t>0964-6639</t>
  </si>
  <si>
    <t>1461-7390</t>
  </si>
  <si>
    <t>SOCIAL &amp; LEGAL STUDIES</t>
  </si>
  <si>
    <t>1460-2083</t>
  </si>
  <si>
    <t>0964-704X</t>
  </si>
  <si>
    <t>1744-5213</t>
  </si>
  <si>
    <t>Journal of the History of the Neurosciences</t>
  </si>
  <si>
    <t>0964-7058</t>
  </si>
  <si>
    <t>1440-6047</t>
  </si>
  <si>
    <t>ASIA PACIFIC JOURNAL OF CLINICAL NUTRITION</t>
  </si>
  <si>
    <t>0964-8305</t>
  </si>
  <si>
    <t>1879-0208</t>
  </si>
  <si>
    <t>INTERNATIONAL BIODETERIORATION &amp; BIODEGRADATION</t>
  </si>
  <si>
    <t>0964-8410</t>
  </si>
  <si>
    <t>1467-8683</t>
  </si>
  <si>
    <t>CORPORATE GOVERNANCE-AN INTERNATIONAL REVIEW</t>
  </si>
  <si>
    <t>0965-0393</t>
  </si>
  <si>
    <t>1361-651X</t>
  </si>
  <si>
    <t>MODELLING AND SIMULATION IN MATERIALS SCIENCE AND ENGINEERING</t>
  </si>
  <si>
    <t>0965-0407</t>
  </si>
  <si>
    <t>1555-3906</t>
  </si>
  <si>
    <t>ONCOLOGY RESEARCH</t>
  </si>
  <si>
    <t>0965-075X</t>
  </si>
  <si>
    <t>1468-2389</t>
  </si>
  <si>
    <t>INTERNATIONAL JOURNAL OF SELECTION AND ASSESSMENT</t>
  </si>
  <si>
    <t>0965-089X</t>
  </si>
  <si>
    <t>PROCEEDINGS OF THE INSTITUTION OF CIVIL ENGINEERS-CIVIL ENGINEERING</t>
  </si>
  <si>
    <t>0965-0903</t>
  </si>
  <si>
    <t>1751-7699</t>
  </si>
  <si>
    <t>PROCEEDINGS OF THE INSTITUTION OF CIVIL ENGINEERS-MUNICIPAL ENGINEER</t>
  </si>
  <si>
    <t>0965-0911</t>
  </si>
  <si>
    <t>PROCEEDINGS OF THE INSTITUTION OF CIVIL ENGINEERS-STRUCTURES AND BUILDINGS</t>
  </si>
  <si>
    <t>0965-092X</t>
  </si>
  <si>
    <t>PROCEEDINGS OF THE INSTITUTION OF CIVIL ENGINEERS-TRANSPORT</t>
  </si>
  <si>
    <t>1879-0240</t>
  </si>
  <si>
    <t>0965-206X</t>
  </si>
  <si>
    <t>Journal of Tissue Viability</t>
  </si>
  <si>
    <t>1360-0443</t>
  </si>
  <si>
    <t>0965-2299</t>
  </si>
  <si>
    <t>1873-6963</t>
  </si>
  <si>
    <t>COMPLEMENTARY THERAPIES IN MEDICINE</t>
  </si>
  <si>
    <t>0965-3562</t>
  </si>
  <si>
    <t>1758-6100</t>
  </si>
  <si>
    <t>Disaster Prevention and Management</t>
  </si>
  <si>
    <t>0965-4313</t>
  </si>
  <si>
    <t>1469-5944</t>
  </si>
  <si>
    <t>EUROPEAN PLANNING STUDIES</t>
  </si>
  <si>
    <t>0965-5425</t>
  </si>
  <si>
    <t>1555-6662</t>
  </si>
  <si>
    <t>COMPUTATIONAL MATHEMATICS AND MATHEMATICAL PHYSICS</t>
  </si>
  <si>
    <t>0965-5441</t>
  </si>
  <si>
    <t>1555-6239</t>
  </si>
  <si>
    <t>PETROLEUM CHEMISTRY</t>
  </si>
  <si>
    <t>0965-545X</t>
  </si>
  <si>
    <t>1555-6107</t>
  </si>
  <si>
    <t>POLYMER SCIENCE SERIES A</t>
  </si>
  <si>
    <t>0965-7576</t>
  </si>
  <si>
    <t>1467-9396</t>
  </si>
  <si>
    <t>Review of International Economics</t>
  </si>
  <si>
    <t>0965-8211</t>
  </si>
  <si>
    <t>1464-0686</t>
  </si>
  <si>
    <t>MEMORY</t>
  </si>
  <si>
    <t>0965-8416</t>
  </si>
  <si>
    <t>1747-7565</t>
  </si>
  <si>
    <t>Language Awareness</t>
  </si>
  <si>
    <t>0965-8564</t>
  </si>
  <si>
    <t>TRANSPORTATION RESEARCH PART A-POLICY AND PRACTICE</t>
  </si>
  <si>
    <t>0965-9978</t>
  </si>
  <si>
    <t>1873-5339</t>
  </si>
  <si>
    <t>ADVANCES IN ENGINEERING SOFTWARE</t>
  </si>
  <si>
    <t>0966-0410</t>
  </si>
  <si>
    <t>1365-2524</t>
  </si>
  <si>
    <t>HEALTH &amp; SOCIAL CARE IN THE COMMUNITY</t>
  </si>
  <si>
    <t>0966-0429</t>
  </si>
  <si>
    <t>1365-2834</t>
  </si>
  <si>
    <t>Journal of Nursing Management</t>
  </si>
  <si>
    <t>0966-0844</t>
  </si>
  <si>
    <t>1572-8773</t>
  </si>
  <si>
    <t>BIOMETALS</t>
  </si>
  <si>
    <t>0966-0879</t>
  </si>
  <si>
    <t>1468-5973</t>
  </si>
  <si>
    <t>Journal of Contingencies and Crisis Management</t>
  </si>
  <si>
    <t>0966-3274</t>
  </si>
  <si>
    <t>2210-3384</t>
  </si>
  <si>
    <t>TRANSPLANT IMMUNOLOGY</t>
  </si>
  <si>
    <t>0966-3622</t>
  </si>
  <si>
    <t>1572-8455</t>
  </si>
  <si>
    <t>Feminist Legal Studies</t>
  </si>
  <si>
    <t>0966-369X</t>
  </si>
  <si>
    <t>1360-0524</t>
  </si>
  <si>
    <t>Gender Place and Culture</t>
  </si>
  <si>
    <t>0966-6362</t>
  </si>
  <si>
    <t>1879-2219</t>
  </si>
  <si>
    <t>GAIT &amp; POSTURE</t>
  </si>
  <si>
    <t>0966-6923</t>
  </si>
  <si>
    <t>1873-1236</t>
  </si>
  <si>
    <t>Journal of Transport Geography</t>
  </si>
  <si>
    <t>0966-7903</t>
  </si>
  <si>
    <t>1557-0703</t>
  </si>
  <si>
    <t>Occupational Therapy International</t>
  </si>
  <si>
    <t>0966-8136</t>
  </si>
  <si>
    <t>1465-3427</t>
  </si>
  <si>
    <t>EUROPE-ASIA STUDIES</t>
  </si>
  <si>
    <t>0966-8373</t>
  </si>
  <si>
    <t>1468-0378</t>
  </si>
  <si>
    <t>EUROPEAN JOURNAL OF PHILOSOPHY</t>
  </si>
  <si>
    <t>1878-4380</t>
  </si>
  <si>
    <t>0966-8519</t>
  </si>
  <si>
    <t>JOURNAL OF HEART VALVE DISEASE</t>
  </si>
  <si>
    <t>0966-9582</t>
  </si>
  <si>
    <t>1747-7646</t>
  </si>
  <si>
    <t>Journal of Sustainable Tourism</t>
  </si>
  <si>
    <t>1879-0216</t>
  </si>
  <si>
    <t>0967-0106</t>
  </si>
  <si>
    <t>1460-3640</t>
  </si>
  <si>
    <t>SECURITY DIALOGUE</t>
  </si>
  <si>
    <t>0967-0262</t>
  </si>
  <si>
    <t>1469-4433</t>
  </si>
  <si>
    <t>EUROPEAN JOURNAL OF PHYCOLOGY</t>
  </si>
  <si>
    <t>0967-0335</t>
  </si>
  <si>
    <t>1751-6552</t>
  </si>
  <si>
    <t>JOURNAL OF NEAR INFRARED SPECTROSCOPY</t>
  </si>
  <si>
    <t>0967-0637</t>
  </si>
  <si>
    <t>1879-0119</t>
  </si>
  <si>
    <t>DEEP-SEA RESEARCH PART I-OCEANOGRAPHIC RESEARCH PAPERS</t>
  </si>
  <si>
    <t>0967-0645</t>
  </si>
  <si>
    <t>1879-0100</t>
  </si>
  <si>
    <t>DEEP-SEA RESEARCH PART II-TOPICAL STUDIES IN OCEANOGRAPHY</t>
  </si>
  <si>
    <t>0967-0661</t>
  </si>
  <si>
    <t>1873-6939</t>
  </si>
  <si>
    <t>CONTROL ENGINEERING PRACTICE</t>
  </si>
  <si>
    <t>0967-067X</t>
  </si>
  <si>
    <t>1873-6920</t>
  </si>
  <si>
    <t>COMMUNIST AND POST-COMMUNIST STUDIES</t>
  </si>
  <si>
    <t>0967-070X</t>
  </si>
  <si>
    <t>1879-310X</t>
  </si>
  <si>
    <t>Transport Policy</t>
  </si>
  <si>
    <t>0967-0742</t>
  </si>
  <si>
    <t>1464-3790</t>
  </si>
  <si>
    <t>Medical Law Review</t>
  </si>
  <si>
    <t>0967-0750</t>
  </si>
  <si>
    <t>1468-0351</t>
  </si>
  <si>
    <t>ECONOMICS OF TRANSITION</t>
  </si>
  <si>
    <t>0967-0874</t>
  </si>
  <si>
    <t>1366-5863</t>
  </si>
  <si>
    <t>INTERNATIONAL JOURNAL OF PEST MANAGEMENT</t>
  </si>
  <si>
    <t>0967-1994</t>
  </si>
  <si>
    <t>1469-8730</t>
  </si>
  <si>
    <t>ZYGOTE</t>
  </si>
  <si>
    <t>0967-2559</t>
  </si>
  <si>
    <t>1466-4542</t>
  </si>
  <si>
    <t>INTERNATIONAL JOURNAL OF PHILOSOPHICAL STUDIES</t>
  </si>
  <si>
    <t>0967-2567</t>
  </si>
  <si>
    <t>1469-5936</t>
  </si>
  <si>
    <t>European Journal of the History of Economic Thought</t>
  </si>
  <si>
    <t>0967-3334</t>
  </si>
  <si>
    <t>1361-6579</t>
  </si>
  <si>
    <t>PHYSIOLOGICAL MEASUREMENT</t>
  </si>
  <si>
    <t>1752-7023</t>
  </si>
  <si>
    <t>0967-3849</t>
  </si>
  <si>
    <t>1573-6849</t>
  </si>
  <si>
    <t>CHROMOSOME RESEARCH</t>
  </si>
  <si>
    <t>0967-3911</t>
  </si>
  <si>
    <t>POLYMERS &amp; POLYMER COMPOSITES</t>
  </si>
  <si>
    <t>0967-4845</t>
  </si>
  <si>
    <t>BRITISH JOURNAL OF BIOMEDICAL SCIENCE</t>
  </si>
  <si>
    <t>0967-5868</t>
  </si>
  <si>
    <t>1532-2653</t>
  </si>
  <si>
    <t>JOURNAL OF CLINICAL NEUROSCIENCE</t>
  </si>
  <si>
    <t>0967-6120</t>
  </si>
  <si>
    <t>1573-143X</t>
  </si>
  <si>
    <t>AQUACULTURE INTERNATIONAL</t>
  </si>
  <si>
    <t>0967-7720</t>
  </si>
  <si>
    <t>1758-1087</t>
  </si>
  <si>
    <t>Journal of Medical Biography</t>
  </si>
  <si>
    <t>0967-828X</t>
  </si>
  <si>
    <t>2043-6874</t>
  </si>
  <si>
    <t>South East Asia Research</t>
  </si>
  <si>
    <t>0968-0160</t>
  </si>
  <si>
    <t>1873-5800</t>
  </si>
  <si>
    <t>KNEE</t>
  </si>
  <si>
    <t>0968-0802</t>
  </si>
  <si>
    <t>1099-1719</t>
  </si>
  <si>
    <t>SUSTAINABLE DEVELOPMENT</t>
  </si>
  <si>
    <t>0968-0896</t>
  </si>
  <si>
    <t>1464-3391</t>
  </si>
  <si>
    <t>BIOORGANIC &amp; MEDICINAL CHEMISTRY</t>
  </si>
  <si>
    <t>0968-090X</t>
  </si>
  <si>
    <t>TRANSPORTATION RESEARCH PART C-EMERGING TECHNOLOGIES</t>
  </si>
  <si>
    <t>0968-1361</t>
  </si>
  <si>
    <t>1750-0214</t>
  </si>
  <si>
    <t>Translation and Literature</t>
  </si>
  <si>
    <t>0968-3445</t>
  </si>
  <si>
    <t>1477-0385</t>
  </si>
  <si>
    <t>WAR IN HISTORY</t>
  </si>
  <si>
    <t>0968-4328</t>
  </si>
  <si>
    <t>MICRON</t>
  </si>
  <si>
    <t>0968-5243</t>
  </si>
  <si>
    <t>1352-8661</t>
  </si>
  <si>
    <t>MAGNETIC RESONANCE MATERIALS IN PHYSICS BIOLOGY AND MEDICINE</t>
  </si>
  <si>
    <t>0968-6673</t>
  </si>
  <si>
    <t>1468-0432</t>
  </si>
  <si>
    <t>GENDER WORK AND ORGANIZATION</t>
  </si>
  <si>
    <t>0968-7599</t>
  </si>
  <si>
    <t>1360-0508</t>
  </si>
  <si>
    <t>DISABILITY &amp; SOCIETY</t>
  </si>
  <si>
    <t>0968-7637</t>
  </si>
  <si>
    <t>1465-3370</t>
  </si>
  <si>
    <t>DRUGS-EDUCATION PREVENTION AND POLICY</t>
  </si>
  <si>
    <t>0968-7688</t>
  </si>
  <si>
    <t>1464-5203</t>
  </si>
  <si>
    <t>MOLECULAR MEMBRANE BIOLOGY</t>
  </si>
  <si>
    <t>0968-8005</t>
  </si>
  <si>
    <t>1538-4594</t>
  </si>
  <si>
    <t>Journal of Nietzsche Studies</t>
  </si>
  <si>
    <t>0968-8080</t>
  </si>
  <si>
    <t>1460-9576</t>
  </si>
  <si>
    <t>REPRODUCTIVE HEALTH MATTERS</t>
  </si>
  <si>
    <t>1572-882X</t>
  </si>
  <si>
    <t>0969-0700</t>
  </si>
  <si>
    <t>2062-2916</t>
  </si>
  <si>
    <t>Journal of Wound Care</t>
  </si>
  <si>
    <t>0969-1251</t>
  </si>
  <si>
    <t>CATTLE PRACTICE</t>
  </si>
  <si>
    <t>0969-1413</t>
  </si>
  <si>
    <t>1475-5793</t>
  </si>
  <si>
    <t>JOURNAL OF MEDICAL SCREENING</t>
  </si>
  <si>
    <t>0969-2126</t>
  </si>
  <si>
    <t>1878-4186</t>
  </si>
  <si>
    <t>STRUCTURE</t>
  </si>
  <si>
    <t>1466-4526</t>
  </si>
  <si>
    <t>0969-5893</t>
  </si>
  <si>
    <t>1468-2850</t>
  </si>
  <si>
    <t>CLINICAL PSYCHOLOGY-SCIENCE AND PRACTICE</t>
  </si>
  <si>
    <t>0969-5931</t>
  </si>
  <si>
    <t>1873-6149</t>
  </si>
  <si>
    <t>International Business Review</t>
  </si>
  <si>
    <t>0969-6016</t>
  </si>
  <si>
    <t>1475-3995</t>
  </si>
  <si>
    <t>International Transactions in Operational Research</t>
  </si>
  <si>
    <t>0969-6970</t>
  </si>
  <si>
    <t>1573-7209</t>
  </si>
  <si>
    <t>ANGIOGENESIS</t>
  </si>
  <si>
    <t>0969-6997</t>
  </si>
  <si>
    <t>1873-2089</t>
  </si>
  <si>
    <t>JOURNAL OF AIR TRANSPORT MANAGEMENT</t>
  </si>
  <si>
    <t>0969-7128</t>
  </si>
  <si>
    <t>1476-5462</t>
  </si>
  <si>
    <t>GENE THERAPY</t>
  </si>
  <si>
    <t>0969-725X</t>
  </si>
  <si>
    <t>1469-2899</t>
  </si>
  <si>
    <t>ANGELAKI-JOURNAL OF THE THEORETICAL HUMANITIES</t>
  </si>
  <si>
    <t>0969-7330</t>
  </si>
  <si>
    <t>1477-0989</t>
  </si>
  <si>
    <t>NURSING ETHICS</t>
  </si>
  <si>
    <t>1461-7145</t>
  </si>
  <si>
    <t>0969-8043</t>
  </si>
  <si>
    <t>APPLIED RADIATION AND ISOTOPES</t>
  </si>
  <si>
    <t>0969-8051</t>
  </si>
  <si>
    <t>1872-9614</t>
  </si>
  <si>
    <t>NUCLEAR MEDICINE AND BIOLOGY</t>
  </si>
  <si>
    <t>0969-806X</t>
  </si>
  <si>
    <t>RADIATION PHYSICS AND CHEMISTRY</t>
  </si>
  <si>
    <t>0969-9546</t>
  </si>
  <si>
    <t>1473-5695</t>
  </si>
  <si>
    <t>European Journal of Emergency Medicine</t>
  </si>
  <si>
    <t>0969-9961</t>
  </si>
  <si>
    <t>1095-953X</t>
  </si>
  <si>
    <t>NEUROBIOLOGY OF DISEASE</t>
  </si>
  <si>
    <t>0969-997X</t>
  </si>
  <si>
    <t>1365-2400</t>
  </si>
  <si>
    <t>FISHERIES MANAGEMENT AND ECOLOGY</t>
  </si>
  <si>
    <t>0970-1249</t>
  </si>
  <si>
    <t>2320-3110</t>
  </si>
  <si>
    <t>Journal of the Ramanujan Mathematical Society</t>
  </si>
  <si>
    <t>0970-258X</t>
  </si>
  <si>
    <t>NATIONAL MEDICAL JOURNAL OF INDIA</t>
  </si>
  <si>
    <t>0970-3950</t>
  </si>
  <si>
    <t>0974-9853</t>
  </si>
  <si>
    <t>MAPAN-Journal of Metrology Society of India</t>
  </si>
  <si>
    <t>0970-4140</t>
  </si>
  <si>
    <t>JOURNAL OF THE INDIAN INSTITUTE OF SCIENCE</t>
  </si>
  <si>
    <t>0970-6011</t>
  </si>
  <si>
    <t>INDIAN JOURNAL OF FISHERIES</t>
  </si>
  <si>
    <t>0970-9371</t>
  </si>
  <si>
    <t>0974-5165</t>
  </si>
  <si>
    <t>Journal of Cytology</t>
  </si>
  <si>
    <t>0970-938X</t>
  </si>
  <si>
    <t>0976-1683</t>
  </si>
  <si>
    <t>BIOMEDICAL RESEARCH-INDIA</t>
  </si>
  <si>
    <t>0971-0426</t>
  </si>
  <si>
    <t>0975-1025</t>
  </si>
  <si>
    <t>INDIAN JOURNAL OF FIBRE &amp; TEXTILE RESEARCH</t>
  </si>
  <si>
    <t>0971-1627</t>
  </si>
  <si>
    <t>INDIAN JOURNAL OF HETEROCYCLIC CHEMISTRY</t>
  </si>
  <si>
    <t>0971-2070</t>
  </si>
  <si>
    <t>Range Management and Agroforestry</t>
  </si>
  <si>
    <t>0971-2119</t>
  </si>
  <si>
    <t>0974-1844</t>
  </si>
  <si>
    <t>JOURNAL OF APPLIED ANIMAL RESEARCH</t>
  </si>
  <si>
    <t>0971-4502</t>
  </si>
  <si>
    <t>0974-0449</t>
  </si>
  <si>
    <t>Indian Journal of Hematology and Blood Transfusion</t>
  </si>
  <si>
    <t>0971-457X</t>
  </si>
  <si>
    <t>0975-0991</t>
  </si>
  <si>
    <t>INDIAN JOURNAL OF CHEMICAL TECHNOLOGY</t>
  </si>
  <si>
    <t>0971-4588</t>
  </si>
  <si>
    <t>0975-1017</t>
  </si>
  <si>
    <t>INDIAN JOURNAL OF ENGINEERING AND MATERIALS SCIENCES</t>
  </si>
  <si>
    <t>0971-4693</t>
  </si>
  <si>
    <t>0974-1240</t>
  </si>
  <si>
    <t>ALLELOPATHY JOURNAL</t>
  </si>
  <si>
    <t>0971-5215</t>
  </si>
  <si>
    <t>0973-0672</t>
  </si>
  <si>
    <t>Indian Journal of Gender Studies</t>
  </si>
  <si>
    <t>0971-5894</t>
  </si>
  <si>
    <t>0974-0430</t>
  </si>
  <si>
    <t>PHYSIOLOGY AND MOLECULAR BIOLOGY OF PLANTS</t>
  </si>
  <si>
    <t>0971-5916</t>
  </si>
  <si>
    <t>INDIAN JOURNAL OF MEDICAL RESEARCH</t>
  </si>
  <si>
    <t>0971-6777</t>
  </si>
  <si>
    <t>JOURNAL OF CAMEL PRACTICE AND RESEARCH</t>
  </si>
  <si>
    <t>0971-7218</t>
  </si>
  <si>
    <t>0973-0796</t>
  </si>
  <si>
    <t>Science Technology and Society</t>
  </si>
  <si>
    <t>0971-7811</t>
  </si>
  <si>
    <t>0974-1275</t>
  </si>
  <si>
    <t>JOURNAL OF PLANT BIOCHEMISTRY AND BIOTECHNOLOGY</t>
  </si>
  <si>
    <t>0971-8966</t>
  </si>
  <si>
    <t>HIMALAYAN GEOLOGY</t>
  </si>
  <si>
    <t>0971-9458</t>
  </si>
  <si>
    <t>0973-0753</t>
  </si>
  <si>
    <t>MEDIEVAL HISTORY JOURNAL</t>
  </si>
  <si>
    <t>0972-0073</t>
  </si>
  <si>
    <t>Anthropologist</t>
  </si>
  <si>
    <t>0972-060X</t>
  </si>
  <si>
    <t>0976-5026</t>
  </si>
  <si>
    <t>Journal of Essential Oil Bearing Plants</t>
  </si>
  <si>
    <t>0972-1525</t>
  </si>
  <si>
    <t>Sugar Tech</t>
  </si>
  <si>
    <t>0972-1665</t>
  </si>
  <si>
    <t>Journal of Agrometeorology</t>
  </si>
  <si>
    <t>0972-2068</t>
  </si>
  <si>
    <t>0973-9793</t>
  </si>
  <si>
    <t>Indian Journal of Surgery</t>
  </si>
  <si>
    <t>0972-2327</t>
  </si>
  <si>
    <t>1998-3549</t>
  </si>
  <si>
    <t>Annals of Indian Academy of Neurology</t>
  </si>
  <si>
    <t>0972-2815</t>
  </si>
  <si>
    <t>0975-1645</t>
  </si>
  <si>
    <t>TRANSACTIONS OF THE INDIAN INSTITUTE OF METALS</t>
  </si>
  <si>
    <t>0972-2963</t>
  </si>
  <si>
    <t>0974-181X</t>
  </si>
  <si>
    <t>Animal Nutrition and Feed Technology</t>
  </si>
  <si>
    <t>0972-3757</t>
  </si>
  <si>
    <t>INTERNATIONAL JOURNAL OF HUMAN GENETICS</t>
  </si>
  <si>
    <t>0972-4923</t>
  </si>
  <si>
    <t>0975-3133</t>
  </si>
  <si>
    <t>Conservation &amp; Society</t>
  </si>
  <si>
    <t>0972-5849</t>
  </si>
  <si>
    <t>0975-0967</t>
  </si>
  <si>
    <t>INDIAN JOURNAL OF BIOTECHNOLOGY</t>
  </si>
  <si>
    <t>0972-5938</t>
  </si>
  <si>
    <t>0975-1068</t>
  </si>
  <si>
    <t>Indian Journal of Traditional Knowledge</t>
  </si>
  <si>
    <t>0972-8538</t>
  </si>
  <si>
    <t>1875-8711</t>
  </si>
  <si>
    <t>Indian Journal of Horticulture</t>
  </si>
  <si>
    <t>0972-9062</t>
  </si>
  <si>
    <t>JOURNAL OF VECTOR BORNE DISEASES</t>
  </si>
  <si>
    <t>0972-9941</t>
  </si>
  <si>
    <t>1998-3921</t>
  </si>
  <si>
    <t>Journal of Minimal Access Surgery</t>
  </si>
  <si>
    <t>0973-0826</t>
  </si>
  <si>
    <t>Energy for Sustainable Development</t>
  </si>
  <si>
    <t>0973-1296</t>
  </si>
  <si>
    <t>0976-4062</t>
  </si>
  <si>
    <t>Pharmacognosy Magazine</t>
  </si>
  <si>
    <t>0973-1458</t>
  </si>
  <si>
    <t>0974-9845</t>
  </si>
  <si>
    <t>INDIAN JOURNAL OF PHYSICS</t>
  </si>
  <si>
    <t>0973-1482</t>
  </si>
  <si>
    <t>1998-4138</t>
  </si>
  <si>
    <t>Journal of Cancer Research and Therapeutics</t>
  </si>
  <si>
    <t>0973-1741</t>
  </si>
  <si>
    <t>0973-1733</t>
  </si>
  <si>
    <t>Journal of South Asian Development</t>
  </si>
  <si>
    <t>0973-3930</t>
  </si>
  <si>
    <t>1998-3832</t>
  </si>
  <si>
    <t>International Journal of Diabetes in Developing Countries</t>
  </si>
  <si>
    <t>0973-5070</t>
  </si>
  <si>
    <t>Studies on Ethno-Medicine</t>
  </si>
  <si>
    <t>0973-5348</t>
  </si>
  <si>
    <t>1760-6101</t>
  </si>
  <si>
    <t>Mathematical Modelling of Natural Phenomena</t>
  </si>
  <si>
    <t>0973-6042</t>
  </si>
  <si>
    <t>International Journal of Shoulder Surgery</t>
  </si>
  <si>
    <t>0973-8622</t>
  </si>
  <si>
    <t>JOURNAL OF POLYMER MATERIALS</t>
  </si>
  <si>
    <t>0974-3626</t>
  </si>
  <si>
    <t>0973-7103</t>
  </si>
  <si>
    <t>JOURNAL OF CHEMICAL SCIENCES</t>
  </si>
  <si>
    <t>0974-5963</t>
  </si>
  <si>
    <t>1742-6413</t>
  </si>
  <si>
    <t>CytoJournal</t>
  </si>
  <si>
    <t>0974-9276</t>
  </si>
  <si>
    <t>0976-352X</t>
  </si>
  <si>
    <t>Bioscope-South Asian Screen Studies</t>
  </si>
  <si>
    <t>0981-9428</t>
  </si>
  <si>
    <t>PLANT PHYSIOLOGY AND BIOCHEMISTRY</t>
  </si>
  <si>
    <t>0984-2292</t>
  </si>
  <si>
    <t>2101-0137</t>
  </si>
  <si>
    <t>GUERRES MONDIALES ET CONFLITS CONTEMPORAINS</t>
  </si>
  <si>
    <t>0985-0562</t>
  </si>
  <si>
    <t>1768-3092</t>
  </si>
  <si>
    <t>Nutrition Clinique et Metabolisme</t>
  </si>
  <si>
    <t>0985-3111</t>
  </si>
  <si>
    <t>1778-3593</t>
  </si>
  <si>
    <t>GEODINAMICA ACTA</t>
  </si>
  <si>
    <t>0987-7053</t>
  </si>
  <si>
    <t>1769-7131</t>
  </si>
  <si>
    <t>NEUROPHYSIOLOGIE CLINIQUE-CLINICAL NEUROPHYSIOLOGY</t>
  </si>
  <si>
    <t>0988-3754</t>
  </si>
  <si>
    <t>1290-385X</t>
  </si>
  <si>
    <t>RAIRO-THEORETICAL INFORMATICS AND APPLICATIONS</t>
  </si>
  <si>
    <t>0990-0632</t>
  </si>
  <si>
    <t>1152-5428</t>
  </si>
  <si>
    <t>Inra Productions Animales</t>
  </si>
  <si>
    <t>0990-7440</t>
  </si>
  <si>
    <t>1765-2952</t>
  </si>
  <si>
    <t>AQUATIC LIVING RESOURCES</t>
  </si>
  <si>
    <t>0992-7689</t>
  </si>
  <si>
    <t>1432-0576</t>
  </si>
  <si>
    <t>ANNALES GEOPHYSICAE</t>
  </si>
  <si>
    <t>0992-986X</t>
  </si>
  <si>
    <t>Revue Internationale de Psychologie Sociale-International Review of Social Psychology</t>
  </si>
  <si>
    <t>0995-3914</t>
  </si>
  <si>
    <t>Sante Publique</t>
  </si>
  <si>
    <t>0997-7538</t>
  </si>
  <si>
    <t>1873-7285</t>
  </si>
  <si>
    <t>EUROPEAN JOURNAL OF MECHANICS A-SOLIDS</t>
  </si>
  <si>
    <t>0997-7546</t>
  </si>
  <si>
    <t>1873-7390</t>
  </si>
  <si>
    <t>EUROPEAN JOURNAL OF MECHANICS B-FLUIDS</t>
  </si>
  <si>
    <t>1297-9686</t>
  </si>
  <si>
    <t>1000-0569</t>
  </si>
  <si>
    <t>ACTA PETROLOGICA SINICA</t>
  </si>
  <si>
    <t>1000-0593</t>
  </si>
  <si>
    <t>SPECTROSCOPY AND SPECTRAL ANALYSIS</t>
  </si>
  <si>
    <t>1000-0747</t>
  </si>
  <si>
    <t>Petroleum Exploration and Development</t>
  </si>
  <si>
    <t>1000-2413</t>
  </si>
  <si>
    <t>1993-0437</t>
  </si>
  <si>
    <t>JOURNAL OF WUHAN UNIVERSITY OF TECHNOLOGY-MATERIALS SCIENCE EDITION</t>
  </si>
  <si>
    <t>1000-324X</t>
  </si>
  <si>
    <t>JOURNAL OF INORGANIC MATERIALS</t>
  </si>
  <si>
    <t>1000-3282</t>
  </si>
  <si>
    <t>PROGRESS IN BIOCHEMISTRY AND BIOPHYSICS</t>
  </si>
  <si>
    <t>1000-3290</t>
  </si>
  <si>
    <t>ACTA PHYSICA SINICA</t>
  </si>
  <si>
    <t>1000-3304</t>
  </si>
  <si>
    <t>ACTA POLYMERICA SINICA</t>
  </si>
  <si>
    <t>1000-467X</t>
  </si>
  <si>
    <t>1944-446X</t>
  </si>
  <si>
    <t>Chinese Journal of Cancer</t>
  </si>
  <si>
    <t>1000-6818</t>
  </si>
  <si>
    <t>ACTA PHYSICO-CHIMICA SINICA</t>
  </si>
  <si>
    <t>1000-9000</t>
  </si>
  <si>
    <t>1860-4749</t>
  </si>
  <si>
    <t>JOURNAL OF COMPUTER SCIENCE AND TECHNOLOGY</t>
  </si>
  <si>
    <t>1000-9345</t>
  </si>
  <si>
    <t>2192-8258</t>
  </si>
  <si>
    <t>Chinese Journal of Mechanical Engineering</t>
  </si>
  <si>
    <t>1000-9361</t>
  </si>
  <si>
    <t>Chinese Journal of Aeronautics</t>
  </si>
  <si>
    <t>1000-9515</t>
  </si>
  <si>
    <t>1755-6724</t>
  </si>
  <si>
    <t>ACTA GEOLOGICA SINICA-ENGLISH EDITION</t>
  </si>
  <si>
    <t>1000-9604</t>
  </si>
  <si>
    <t>1993-0631</t>
  </si>
  <si>
    <t>Chinese Journal of Cancer Research</t>
  </si>
  <si>
    <t>1001-0521</t>
  </si>
  <si>
    <t>1867-7185</t>
  </si>
  <si>
    <t>RARE METALS</t>
  </si>
  <si>
    <t>1748-7838</t>
  </si>
  <si>
    <t>1001-0742</t>
  </si>
  <si>
    <t>1878-7320</t>
  </si>
  <si>
    <t>JOURNAL OF ENVIRONMENTAL SCIENCES</t>
  </si>
  <si>
    <t>1001-4861</t>
  </si>
  <si>
    <t>CHINESE JOURNAL OF INORGANIC CHEMISTRY</t>
  </si>
  <si>
    <t>1001-604X</t>
  </si>
  <si>
    <t>1614-7065</t>
  </si>
  <si>
    <t>CHINESE JOURNAL OF CHEMISTRY</t>
  </si>
  <si>
    <t>1001-6058</t>
  </si>
  <si>
    <t>1878-0342</t>
  </si>
  <si>
    <t>Journal of Hydrodynamics</t>
  </si>
  <si>
    <t>1001-6279</t>
  </si>
  <si>
    <t>International Journal of Sediment Research</t>
  </si>
  <si>
    <t>1001-8042</t>
  </si>
  <si>
    <t>2210-3147</t>
  </si>
  <si>
    <t>Nuclear Science and Techniques</t>
  </si>
  <si>
    <t>1001-8417</t>
  </si>
  <si>
    <t>1878-5964</t>
  </si>
  <si>
    <t>CHINESE CHEMICAL LETTERS</t>
  </si>
  <si>
    <t>1001-9014</t>
  </si>
  <si>
    <t>JOURNAL OF INFRARED AND MILLIMETER WAVES</t>
  </si>
  <si>
    <t>1002-0063</t>
  </si>
  <si>
    <t>1993-064X</t>
  </si>
  <si>
    <t>Chinese Geographical Science</t>
  </si>
  <si>
    <t>1002-0071</t>
  </si>
  <si>
    <t>1745-5391</t>
  </si>
  <si>
    <t>Progress in Natural Science-Materials International</t>
  </si>
  <si>
    <t>1002-0160</t>
  </si>
  <si>
    <t>2210-5107</t>
  </si>
  <si>
    <t>PEDOSPHERE</t>
  </si>
  <si>
    <t>1002-0721</t>
  </si>
  <si>
    <t>JOURNAL OF RARE EARTHS</t>
  </si>
  <si>
    <t>1002-185X</t>
  </si>
  <si>
    <t>RARE METAL MATERIALS AND ENGINEERING</t>
  </si>
  <si>
    <t>1003-2169</t>
  </si>
  <si>
    <t>1993-033X</t>
  </si>
  <si>
    <t>Journal of Thermal Science</t>
  </si>
  <si>
    <t>1003-6326</t>
  </si>
  <si>
    <t>TRANSACTIONS OF NONFERROUS METALS SOCIETY OF CHINA</t>
  </si>
  <si>
    <t>1003-7519</t>
  </si>
  <si>
    <t>Foreign Literature Studies</t>
  </si>
  <si>
    <t>1004-3756</t>
  </si>
  <si>
    <t>1861-9576</t>
  </si>
  <si>
    <t>Journal of Systems Science and Systems Engineering</t>
  </si>
  <si>
    <t>1004-4132</t>
  </si>
  <si>
    <t>Journal of Systems Engineering and Electronics</t>
  </si>
  <si>
    <t>1004-8979</t>
  </si>
  <si>
    <t>2079-7338</t>
  </si>
  <si>
    <t>Numerical Mathematics-Theory Methods and Applications</t>
  </si>
  <si>
    <t>1004-9541</t>
  </si>
  <si>
    <t>2210-321X</t>
  </si>
  <si>
    <t>CHINESE JOURNAL OF CHEMICAL ENGINEERING</t>
  </si>
  <si>
    <t>1005-0302</t>
  </si>
  <si>
    <t>JOURNAL OF MATERIALS SCIENCE &amp; TECHNOLOGY</t>
  </si>
  <si>
    <t>1005-1031</t>
  </si>
  <si>
    <t>1993-0445</t>
  </si>
  <si>
    <t>Applied Mathematics-A Journal of Chinese Universities Series B</t>
  </si>
  <si>
    <t>1005-281X</t>
  </si>
  <si>
    <t>PROGRESS IN CHEMISTRY</t>
  </si>
  <si>
    <t>1005-3867</t>
  </si>
  <si>
    <t>ALGEBRA COLLOQUIUM</t>
  </si>
  <si>
    <t>1005-9040</t>
  </si>
  <si>
    <t>2210-3171</t>
  </si>
  <si>
    <t>CHEMICAL RESEARCH IN CHINESE UNIVERSITIES</t>
  </si>
  <si>
    <t>1006-706X</t>
  </si>
  <si>
    <t>2210-3988</t>
  </si>
  <si>
    <t>JOURNAL OF IRON AND STEEL RESEARCH INTERNATIONAL</t>
  </si>
  <si>
    <t>1006-7191</t>
  </si>
  <si>
    <t>2194-1289</t>
  </si>
  <si>
    <t>Acta Metallurgica Sinica-English Letters</t>
  </si>
  <si>
    <t>1006-8775</t>
  </si>
  <si>
    <t>Journal of Tropical Meteorology</t>
  </si>
  <si>
    <t>1007-0214</t>
  </si>
  <si>
    <t>1878-7606</t>
  </si>
  <si>
    <t>TSINGHUA SCIENCE AND TECHNOLOGY</t>
  </si>
  <si>
    <t>1878-7274</t>
  </si>
  <si>
    <t>1007-662X</t>
  </si>
  <si>
    <t>1993-0607</t>
  </si>
  <si>
    <t>JOURNAL OF FORESTRY RESEARCH</t>
  </si>
  <si>
    <t>1007-8827</t>
  </si>
  <si>
    <t>NEW CARBON MATERIALS</t>
  </si>
  <si>
    <t>1007-9327</t>
  </si>
  <si>
    <t>2219-2840</t>
  </si>
  <si>
    <t>WORLD JOURNAL OF GASTROENTEROLOGY</t>
  </si>
  <si>
    <t>1008-6234</t>
  </si>
  <si>
    <t>China Petroleum Processing &amp; Petrochemical Technology</t>
  </si>
  <si>
    <t>1745-7262</t>
  </si>
  <si>
    <t>1009-0630</t>
  </si>
  <si>
    <t>PLASMA SCIENCE &amp; TECHNOLOGY</t>
  </si>
  <si>
    <t>1009-6124</t>
  </si>
  <si>
    <t>1559-7067</t>
  </si>
  <si>
    <t>Journal of Systems Science &amp; Complexity</t>
  </si>
  <si>
    <t>1009-637X</t>
  </si>
  <si>
    <t>1861-9568</t>
  </si>
  <si>
    <t>Journal of Geographical Sciences</t>
  </si>
  <si>
    <t>1010-061X</t>
  </si>
  <si>
    <t>1420-9101</t>
  </si>
  <si>
    <t>JOURNAL OF EVOLUTIONARY BIOLOGY</t>
  </si>
  <si>
    <t>1010-0652</t>
  </si>
  <si>
    <t>1664-2910</t>
  </si>
  <si>
    <t>ZEITSCHRIFT FUR PADAGOGISCHE PSYCHOLOGIE</t>
  </si>
  <si>
    <t>1010-4283</t>
  </si>
  <si>
    <t>1423-0380</t>
  </si>
  <si>
    <t>TUMOR BIOLOGY</t>
  </si>
  <si>
    <t>1010-5182</t>
  </si>
  <si>
    <t>1878-4119</t>
  </si>
  <si>
    <t>JOURNAL OF CRANIO-MAXILLOFACIAL SURGERY</t>
  </si>
  <si>
    <t>1010-5395</t>
  </si>
  <si>
    <t>1941-2479</t>
  </si>
  <si>
    <t>Asia-Pacific Journal of Public Health</t>
  </si>
  <si>
    <t>1010-6030</t>
  </si>
  <si>
    <t>JOURNAL OF PHOTOCHEMISTRY AND PHOTOBIOLOGY A-CHEMISTRY</t>
  </si>
  <si>
    <t>1010-6049</t>
  </si>
  <si>
    <t>1752-0762</t>
  </si>
  <si>
    <t>Geocarto International</t>
  </si>
  <si>
    <t>1010-660X</t>
  </si>
  <si>
    <t>Medicina-Lithuania</t>
  </si>
  <si>
    <t>1010-6960</t>
  </si>
  <si>
    <t>TURKIYE ENTOMOLOJI DERGISI-TURKISH JOURNAL OF ENTOMOLOGY</t>
  </si>
  <si>
    <t>1010-7940</t>
  </si>
  <si>
    <t>1873-734X</t>
  </si>
  <si>
    <t>EUROPEAN JOURNAL OF CARDIO-THORACIC SURGERY</t>
  </si>
  <si>
    <t>1011-1344</t>
  </si>
  <si>
    <t>JOURNAL OF PHOTOCHEMISTRY AND PHOTOBIOLOGY B-BIOLOGY</t>
  </si>
  <si>
    <t>1011-2367</t>
  </si>
  <si>
    <t>1976-5517</t>
  </si>
  <si>
    <t>ASIAN-AUSTRALASIAN JOURNAL OF ANIMAL SCIENCES</t>
  </si>
  <si>
    <t>1011-372X</t>
  </si>
  <si>
    <t>1572-879X</t>
  </si>
  <si>
    <t>CATALYSIS LETTERS</t>
  </si>
  <si>
    <t>1011-3924</t>
  </si>
  <si>
    <t>1726-801X</t>
  </si>
  <si>
    <t>BULLETIN OF THE CHEMICAL SOCIETY OF ETHIOPIA</t>
  </si>
  <si>
    <t>1011-601X</t>
  </si>
  <si>
    <t>Pakistan Journal of Pharmaceutical Sciences</t>
  </si>
  <si>
    <t>1011-6125</t>
  </si>
  <si>
    <t>1423-0372</t>
  </si>
  <si>
    <t>STEREOTACTIC AND FUNCTIONAL NEUROSURGERY</t>
  </si>
  <si>
    <t>1011-6702</t>
  </si>
  <si>
    <t>2210-2795</t>
  </si>
  <si>
    <t>JOURNAL OF WORLD TRADE</t>
  </si>
  <si>
    <t>1011-6842</t>
  </si>
  <si>
    <t>Acta Cardiologica Sinica</t>
  </si>
  <si>
    <t>1011-7571</t>
  </si>
  <si>
    <t>1423-0151</t>
  </si>
  <si>
    <t>MEDICAL PRINCIPLES AND PRACTICE</t>
  </si>
  <si>
    <t>1011-8934</t>
  </si>
  <si>
    <t>1598-6357</t>
  </si>
  <si>
    <t>JOURNAL OF KOREAN MEDICAL SCIENCE</t>
  </si>
  <si>
    <t>1012-0750</t>
  </si>
  <si>
    <t>1996-8590</t>
  </si>
  <si>
    <t>SOUTH AFRICAN JOURNAL OF GEOLOGY</t>
  </si>
  <si>
    <t>1012-2443</t>
  </si>
  <si>
    <t>1573-7470</t>
  </si>
  <si>
    <t>ANNALS OF MATHEMATICS AND ARTIFICIAL INTELLIGENCE</t>
  </si>
  <si>
    <t>1012-4195</t>
  </si>
  <si>
    <t>BULLETIN OF THE INSTITUTE OF HISTORY AND PHILOLOGY ACADEMIA SINICA</t>
  </si>
  <si>
    <t>1012-5302</t>
  </si>
  <si>
    <t>1664-283X</t>
  </si>
  <si>
    <t>Pflege</t>
  </si>
  <si>
    <t>1012-6902</t>
  </si>
  <si>
    <t>1461-7218</t>
  </si>
  <si>
    <t>International Review for the Sociology of Sport</t>
  </si>
  <si>
    <t>1012-8255</t>
  </si>
  <si>
    <t>Academia-Revista Latinoamericana de Administracion</t>
  </si>
  <si>
    <t>1013-4425</t>
  </si>
  <si>
    <t>HERPETOZOA</t>
  </si>
  <si>
    <t>1013-9087</t>
  </si>
  <si>
    <t>Annals of Dermatology</t>
  </si>
  <si>
    <t>1013-9923</t>
  </si>
  <si>
    <t>Hong Kong Journal of Paediatrics</t>
  </si>
  <si>
    <t>1015-1621</t>
  </si>
  <si>
    <t>1420-9055</t>
  </si>
  <si>
    <t>AQUATIC SCIENCES</t>
  </si>
  <si>
    <t>1015-2008</t>
  </si>
  <si>
    <t>1423-0291</t>
  </si>
  <si>
    <t>PATHOBIOLOGY</t>
  </si>
  <si>
    <t>1015-3837</t>
  </si>
  <si>
    <t>1421-9964</t>
  </si>
  <si>
    <t>FETAL DIAGNOSIS AND THERAPY</t>
  </si>
  <si>
    <t>1015-5759</t>
  </si>
  <si>
    <t>2151-2426</t>
  </si>
  <si>
    <t>EUROPEAN JOURNAL OF PSYCHOLOGICAL ASSESSMENT</t>
  </si>
  <si>
    <t>1750-3639</t>
  </si>
  <si>
    <t>1015-8146</t>
  </si>
  <si>
    <t>GENETIC COUNSELING</t>
  </si>
  <si>
    <t>1015-8383</t>
  </si>
  <si>
    <t>UNIVERSITAS-Monthly Review of Philosophy and Culture</t>
  </si>
  <si>
    <t>1015-8634</t>
  </si>
  <si>
    <t>Bulletin of the Korean Mathematical Society</t>
  </si>
  <si>
    <t>1015-8758</t>
  </si>
  <si>
    <t>Acta Theologica</t>
  </si>
  <si>
    <t>1015-8987</t>
  </si>
  <si>
    <t>1421-9778</t>
  </si>
  <si>
    <t>CELLULAR PHYSIOLOGY AND BIOCHEMISTRY</t>
  </si>
  <si>
    <t>1015-9584</t>
  </si>
  <si>
    <t>0219-3108</t>
  </si>
  <si>
    <t>Asian Journal of Surgery</t>
  </si>
  <si>
    <t>1015-9770</t>
  </si>
  <si>
    <t>1421-9786</t>
  </si>
  <si>
    <t>CEREBROVASCULAR DISEASES</t>
  </si>
  <si>
    <t>1016-2291</t>
  </si>
  <si>
    <t>1423-0305</t>
  </si>
  <si>
    <t>PEDIATRIC NEUROSURGERY</t>
  </si>
  <si>
    <t>1016-2364</t>
  </si>
  <si>
    <t>JOURNAL OF INFORMATION SCIENCE AND ENGINEERING</t>
  </si>
  <si>
    <t>1016-264X</t>
  </si>
  <si>
    <t>1664-2902</t>
  </si>
  <si>
    <t>Zeitschrift fur Neuropsychologie</t>
  </si>
  <si>
    <t>1016-3271</t>
  </si>
  <si>
    <t>1941-4641</t>
  </si>
  <si>
    <t>KOREAN JOURNAL OF DEFENSE ANALYSIS</t>
  </si>
  <si>
    <t>1016-3328</t>
  </si>
  <si>
    <t>1420-8954</t>
  </si>
  <si>
    <t>COMPUTATIONAL COMPLEXITY</t>
  </si>
  <si>
    <t>1016-3476</t>
  </si>
  <si>
    <t>JOURNAL OF MEDITERRANEAN STUDIES</t>
  </si>
  <si>
    <t>1420-8970</t>
  </si>
  <si>
    <t>1016-6262</t>
  </si>
  <si>
    <t>1423-0402</t>
  </si>
  <si>
    <t>VERHALTENSTHERAPIE</t>
  </si>
  <si>
    <t>1016-8478</t>
  </si>
  <si>
    <t>0219-1032</t>
  </si>
  <si>
    <t>MOLECULES AND CELLS</t>
  </si>
  <si>
    <t>1016-8664</t>
  </si>
  <si>
    <t>1683-0350</t>
  </si>
  <si>
    <t>Structural Engineering International</t>
  </si>
  <si>
    <t>1016-9040</t>
  </si>
  <si>
    <t>1878-531X</t>
  </si>
  <si>
    <t>EUROPEAN PSYCHOLOGIST</t>
  </si>
  <si>
    <t>1017-0405</t>
  </si>
  <si>
    <t>1996-8507</t>
  </si>
  <si>
    <t>STATISTICA SINICA</t>
  </si>
  <si>
    <t>1017-0839</t>
  </si>
  <si>
    <t>2311-7680</t>
  </si>
  <si>
    <t>TERRESTRIAL ATMOSPHERIC AND OCEANIC SCIENCES</t>
  </si>
  <si>
    <t>1017-1398</t>
  </si>
  <si>
    <t>1572-9265</t>
  </si>
  <si>
    <t>NUMERICAL ALGORITHMS</t>
  </si>
  <si>
    <t>1017-6772</t>
  </si>
  <si>
    <t>1467-8268</t>
  </si>
  <si>
    <t>AFRICAN DEVELOPMENT REVIEW-REVUE AFRICAINE DE DEVELOPPEMENT</t>
  </si>
  <si>
    <t>1017-7825</t>
  </si>
  <si>
    <t>1738-8872</t>
  </si>
  <si>
    <t>JOURNAL OF MICROBIOLOGY AND BIOTECHNOLOGY</t>
  </si>
  <si>
    <t>1017-7833</t>
  </si>
  <si>
    <t>KLINIK PSIKOFARMAKOLOJI BULTENI-BULLETIN OF CLINICAL PSYCHOPHARMACOLOGY</t>
  </si>
  <si>
    <t>1017-9909</t>
  </si>
  <si>
    <t>1560-229X</t>
  </si>
  <si>
    <t>JOURNAL OF ELECTRONIC IMAGING</t>
  </si>
  <si>
    <t>1017-995X</t>
  </si>
  <si>
    <t>Acta Orthopaedica et Traumatologica Turcica</t>
  </si>
  <si>
    <t>1018-1172</t>
  </si>
  <si>
    <t>1423-0135</t>
  </si>
  <si>
    <t>JOURNAL OF VASCULAR RESEARCH</t>
  </si>
  <si>
    <t>1018-2101</t>
  </si>
  <si>
    <t>Pragmatics</t>
  </si>
  <si>
    <t>1018-2438</t>
  </si>
  <si>
    <t>1423-0097</t>
  </si>
  <si>
    <t>INTERNATIONAL ARCHIVES OF ALLERGY AND IMMUNOLOGY</t>
  </si>
  <si>
    <t>1018-4619</t>
  </si>
  <si>
    <t>1610-2304</t>
  </si>
  <si>
    <t>FRESENIUS ENVIRONMENTAL BULLETIN</t>
  </si>
  <si>
    <t>1018-4813</t>
  </si>
  <si>
    <t>1476-5438</t>
  </si>
  <si>
    <t>EUROPEAN JOURNAL OF HUMAN GENETICS</t>
  </si>
  <si>
    <t>1018-4864</t>
  </si>
  <si>
    <t>1572-9451</t>
  </si>
  <si>
    <t>TELECOMMUNICATION SYSTEMS</t>
  </si>
  <si>
    <t>1018-5011</t>
  </si>
  <si>
    <t>Gripla</t>
  </si>
  <si>
    <t>1018-5895</t>
  </si>
  <si>
    <t>1468-0440</t>
  </si>
  <si>
    <t>GENEVA PAPERS ON RISK AND INSURANCE-ISSUES AND PRACTICE</t>
  </si>
  <si>
    <t>1018-7081</t>
  </si>
  <si>
    <t>Journal of Animal and Plant Sciences</t>
  </si>
  <si>
    <t>1018-8665</t>
  </si>
  <si>
    <t>1421-9832</t>
  </si>
  <si>
    <t>DERMATOLOGY</t>
  </si>
  <si>
    <t>1435-165X</t>
  </si>
  <si>
    <t>EUROPEAN CHILD &amp; ADOLESCENT PSYCHIATRY</t>
  </si>
  <si>
    <t>1018-9068</t>
  </si>
  <si>
    <t>JOURNAL OF INVESTIGATIONAL ALLERGOLOGY AND CLINICAL IMMUNOLOGY</t>
  </si>
  <si>
    <t>1019-2557</t>
  </si>
  <si>
    <t>1875-8444</t>
  </si>
  <si>
    <t>Asia Pacific Law Review</t>
  </si>
  <si>
    <t>1019-3316</t>
  </si>
  <si>
    <t>1555-6492</t>
  </si>
  <si>
    <t>HERALD OF THE RUSSIAN ACADEMY OF SCIENCES</t>
  </si>
  <si>
    <t>1019-5149</t>
  </si>
  <si>
    <t>Turkish Neurosurgery</t>
  </si>
  <si>
    <t>1019-6439</t>
  </si>
  <si>
    <t>1791-2423</t>
  </si>
  <si>
    <t>INTERNATIONAL JOURNAL OF ONCOLOGY</t>
  </si>
  <si>
    <t>1019-6781</t>
  </si>
  <si>
    <t>1422-8890</t>
  </si>
  <si>
    <t>Electronic Markets</t>
  </si>
  <si>
    <t>1019-7168</t>
  </si>
  <si>
    <t>1572-9044</t>
  </si>
  <si>
    <t>ADVANCES IN COMPUTATIONAL MATHEMATICS</t>
  </si>
  <si>
    <t>1019-8385</t>
  </si>
  <si>
    <t>1944-9992</t>
  </si>
  <si>
    <t>COMMUNICATIONS IN ANALYSIS AND GEOMETRY</t>
  </si>
  <si>
    <t>1019-9128</t>
  </si>
  <si>
    <t>2224-9435</t>
  </si>
  <si>
    <t>Journal of the South African Veterinary Association</t>
  </si>
  <si>
    <t>1020-3397</t>
  </si>
  <si>
    <t>1687-1634</t>
  </si>
  <si>
    <t>EASTERN MEDITERRANEAN HEALTH JOURNAL</t>
  </si>
  <si>
    <t>1020-4989</t>
  </si>
  <si>
    <t>REVISTA PANAMERICANA DE SALUD PUBLICA-PAN AMERICAN JOURNAL OF PUBLIC HEALTH</t>
  </si>
  <si>
    <t>1021-2019</t>
  </si>
  <si>
    <t>Journal of the South African Institution of Civil Engineering</t>
  </si>
  <si>
    <t>1021-335X</t>
  </si>
  <si>
    <t>1791-2431</t>
  </si>
  <si>
    <t>ONCOLOGY REPORTS</t>
  </si>
  <si>
    <t>1021-3589</t>
  </si>
  <si>
    <t>1026-4914</t>
  </si>
  <si>
    <t>AFRICAN ENTOMOLOGY</t>
  </si>
  <si>
    <t>1021-4437</t>
  </si>
  <si>
    <t>1608-3407</t>
  </si>
  <si>
    <t>RUSSIAN JOURNAL OF PLANT PHYSIOLOGY</t>
  </si>
  <si>
    <t>1021-447X</t>
  </si>
  <si>
    <t>Journal of Energy in Southern Africa</t>
  </si>
  <si>
    <t>1021-5506</t>
  </si>
  <si>
    <t>1810-522X</t>
  </si>
  <si>
    <t>ZOOLOGICAL STUDIES</t>
  </si>
  <si>
    <t>1021-6790</t>
  </si>
  <si>
    <t>Ethiopian Journal of Health Development</t>
  </si>
  <si>
    <t>1021-7096</t>
  </si>
  <si>
    <t>1421-9999</t>
  </si>
  <si>
    <t>FORSCHENDE KOMPLEMENTARMEDIZIN</t>
  </si>
  <si>
    <t>1021-7401</t>
  </si>
  <si>
    <t>1423-0216</t>
  </si>
  <si>
    <t>NEUROIMMUNOMODULATION</t>
  </si>
  <si>
    <t>1021-7762</t>
  </si>
  <si>
    <t>1421-9972</t>
  </si>
  <si>
    <t>FOLIA PHONIATRICA ET LOGOPAEDICA</t>
  </si>
  <si>
    <t>1021-7770</t>
  </si>
  <si>
    <t>1423-0127</t>
  </si>
  <si>
    <t>JOURNAL OF BIOMEDICAL SCIENCE</t>
  </si>
  <si>
    <t>1021-9498</t>
  </si>
  <si>
    <t>JOURNAL OF FOOD AND DRUG ANALYSIS</t>
  </si>
  <si>
    <t>1021-9722</t>
  </si>
  <si>
    <t>1420-9004</t>
  </si>
  <si>
    <t>NODEA-NONLINEAR DIFFERENTIAL EQUATIONS AND APPLICATIONS</t>
  </si>
  <si>
    <t>1021-9986</t>
  </si>
  <si>
    <t>IRANIAN JOURNAL OF CHEMISTRY &amp; CHEMICAL ENGINEERING-INTERNATIONAL ENGLISH EDITION</t>
  </si>
  <si>
    <t>1022-0038</t>
  </si>
  <si>
    <t>1572-8196</t>
  </si>
  <si>
    <t>WIRELESS NETWORKS</t>
  </si>
  <si>
    <t>1022-0119</t>
  </si>
  <si>
    <t>1727-9380</t>
  </si>
  <si>
    <t>AFRICAN JOURNAL OF RANGE &amp; FORAGE SCIENCE</t>
  </si>
  <si>
    <t>1521-3927</t>
  </si>
  <si>
    <t>MACROMOLECULAR RAPID COMMUNICATIONS</t>
  </si>
  <si>
    <t>1022-1344</t>
  </si>
  <si>
    <t>1521-3919</t>
  </si>
  <si>
    <t>MACROMOLECULAR THEORY AND SIMULATIONS</t>
  </si>
  <si>
    <t>1022-1352</t>
  </si>
  <si>
    <t>1521-3935</t>
  </si>
  <si>
    <t>MACROMOLECULAR CHEMISTRY AND PHYSICS</t>
  </si>
  <si>
    <t>1022-1824</t>
  </si>
  <si>
    <t>1420-9020</t>
  </si>
  <si>
    <t>Selecta Mathematica-New Series</t>
  </si>
  <si>
    <t>1022-386X</t>
  </si>
  <si>
    <t>1681-7168</t>
  </si>
  <si>
    <t>JCPSP-Journal of the College of Physicians and Surgeons Pakistan</t>
  </si>
  <si>
    <t>1022-4556</t>
  </si>
  <si>
    <t>1574-9282</t>
  </si>
  <si>
    <t>International Journal of Hindu Studies</t>
  </si>
  <si>
    <t>1022-4653</t>
  </si>
  <si>
    <t>2075-5597</t>
  </si>
  <si>
    <t>CHINESE JOURNAL OF ELECTRONICS</t>
  </si>
  <si>
    <t>1022-5528</t>
  </si>
  <si>
    <t>1572-9028</t>
  </si>
  <si>
    <t>TOPICS IN CATALYSIS</t>
  </si>
  <si>
    <t>1022-5536</t>
  </si>
  <si>
    <t>2309-4990</t>
  </si>
  <si>
    <t>Journal of Orthopaedic Surgery</t>
  </si>
  <si>
    <t>1022-6877</t>
  </si>
  <si>
    <t>1421-9891</t>
  </si>
  <si>
    <t>EUROPEAN ADDICTION RESEARCH</t>
  </si>
  <si>
    <t>1022-7954</t>
  </si>
  <si>
    <t>1608-3369</t>
  </si>
  <si>
    <t>RUSSIAN JOURNAL OF GENETICS</t>
  </si>
  <si>
    <t>1022-8195</t>
  </si>
  <si>
    <t>1753-5395</t>
  </si>
  <si>
    <t>Language Matters</t>
  </si>
  <si>
    <t>1022-9760</t>
  </si>
  <si>
    <t>1572-8935</t>
  </si>
  <si>
    <t>JOURNAL OF POLYMER RESEARCH</t>
  </si>
  <si>
    <t>1023-1935</t>
  </si>
  <si>
    <t>1608-3342</t>
  </si>
  <si>
    <t>RUSSIAN JOURNAL OF ELECTROCHEMISTRY</t>
  </si>
  <si>
    <t>1023-2583</t>
  </si>
  <si>
    <t>Logos &amp; Pneuma-Chinese Journal of Theology</t>
  </si>
  <si>
    <t>1023-2796</t>
  </si>
  <si>
    <t>Journal of Marine Science and Technology-Taiwan</t>
  </si>
  <si>
    <t>1023-3830</t>
  </si>
  <si>
    <t>1420-908X</t>
  </si>
  <si>
    <t>INFLAMMATION RESEARCH</t>
  </si>
  <si>
    <t>1023-4063</t>
  </si>
  <si>
    <t>CCAMLR SCIENCE</t>
  </si>
  <si>
    <t>1023-5809</t>
  </si>
  <si>
    <t>NONLINEAR PROCESSES IN GEOPHYSICS</t>
  </si>
  <si>
    <t>1023-6198</t>
  </si>
  <si>
    <t>1563-5120</t>
  </si>
  <si>
    <t>JOURNAL OF DIFFERENCE EQUATIONS AND APPLICATIONS</t>
  </si>
  <si>
    <t>1023-6244</t>
  </si>
  <si>
    <t>1029-0362</t>
  </si>
  <si>
    <t>MARINE AND FRESHWATER BEHAVIOUR AND PHYSIOLOGY</t>
  </si>
  <si>
    <t>1023-666X</t>
  </si>
  <si>
    <t>1563-5341</t>
  </si>
  <si>
    <t>INTERNATIONAL JOURNAL OF POLYMER ANALYSIS AND CHARACTERIZATION</t>
  </si>
  <si>
    <t>1023-8883</t>
  </si>
  <si>
    <t>1573-2711</t>
  </si>
  <si>
    <t>TRIBOLOGY LETTERS</t>
  </si>
  <si>
    <t>1024-1221</t>
  </si>
  <si>
    <t>1745-1167</t>
  </si>
  <si>
    <t>MAIN GROUP CHEMISTRY</t>
  </si>
  <si>
    <t>1024-123X</t>
  </si>
  <si>
    <t>1563-5147</t>
  </si>
  <si>
    <t>MATHEMATICAL PROBLEMS IN ENGINEERING</t>
  </si>
  <si>
    <t>1024-2422</t>
  </si>
  <si>
    <t>1029-2446</t>
  </si>
  <si>
    <t>BIOCATALYSIS AND BIOTRANSFORMATION</t>
  </si>
  <si>
    <t>1024-2694</t>
  </si>
  <si>
    <t>1476-8267</t>
  </si>
  <si>
    <t>DEFENCE AND PEACE ECONOMICS</t>
  </si>
  <si>
    <t>1024-2708</t>
  </si>
  <si>
    <t>HONG KONG MEDICAL JOURNAL</t>
  </si>
  <si>
    <t>1024-2953</t>
  </si>
  <si>
    <t>Markov Processes and Related Fields</t>
  </si>
  <si>
    <t>1024-5332</t>
  </si>
  <si>
    <t>1607-8454</t>
  </si>
  <si>
    <t>1024-9079</t>
  </si>
  <si>
    <t>Hong Kong Journal of Emergency Medicine</t>
  </si>
  <si>
    <t>1025-3866</t>
  </si>
  <si>
    <t>1477-223X</t>
  </si>
  <si>
    <t>Consumption Markets &amp; Culture</t>
  </si>
  <si>
    <t>1025-3890</t>
  </si>
  <si>
    <t>1607-8888</t>
  </si>
  <si>
    <t>STRESS-THE INTERNATIONAL JOURNAL ON THE BIOLOGY OF STRESS</t>
  </si>
  <si>
    <t>1025-5842</t>
  </si>
  <si>
    <t>1476-8259</t>
  </si>
  <si>
    <t>COMPUTER METHODS IN BIOMECHANICS AND BIOMEDICAL ENGINEERING</t>
  </si>
  <si>
    <t>1025-6016</t>
  </si>
  <si>
    <t>1477-2639</t>
  </si>
  <si>
    <t>ISOTOPES IN ENVIRONMENTAL AND HEALTH STUDIES</t>
  </si>
  <si>
    <t>1025-6059</t>
  </si>
  <si>
    <t>GeoArabia</t>
  </si>
  <si>
    <t>1025-9112</t>
  </si>
  <si>
    <t>1616-1068</t>
  </si>
  <si>
    <t>Mine Water and the Environment</t>
  </si>
  <si>
    <t>1025-9996</t>
  </si>
  <si>
    <t>1872-471X</t>
  </si>
  <si>
    <t>European Journal of Jewish Studies</t>
  </si>
  <si>
    <t>1026-0226</t>
  </si>
  <si>
    <t>1607-887X</t>
  </si>
  <si>
    <t>DISCRETE DYNAMICS IN NATURE AND SOCIETY</t>
  </si>
  <si>
    <t>1026-1265</t>
  </si>
  <si>
    <t>1735-5265</t>
  </si>
  <si>
    <t>IRANIAN POLYMER JOURNAL</t>
  </si>
  <si>
    <t>1026-2296</t>
  </si>
  <si>
    <t>RUSSIAN JOURNAL OF HERPETOLOGY</t>
  </si>
  <si>
    <t>1026-2881</t>
  </si>
  <si>
    <t>PACHYDERM</t>
  </si>
  <si>
    <t>1026-3098</t>
  </si>
  <si>
    <t>Scientia Iranica</t>
  </si>
  <si>
    <t>1026-8774</t>
  </si>
  <si>
    <t>REVISTA MEXICANA DE CIENCIAS GEOLOGICAS</t>
  </si>
  <si>
    <t>1027-3719</t>
  </si>
  <si>
    <t>1815-7920</t>
  </si>
  <si>
    <t>INTERNATIONAL JOURNAL OF TUBERCULOSIS AND LUNG DISEASE</t>
  </si>
  <si>
    <t>1027-4278</t>
  </si>
  <si>
    <t>URBAN MORPHOLOGY</t>
  </si>
  <si>
    <t>1027-5487</t>
  </si>
  <si>
    <t>2224-6851</t>
  </si>
  <si>
    <t>TAIWANESE JOURNAL OF MATHEMATICS</t>
  </si>
  <si>
    <t>1027-5851</t>
  </si>
  <si>
    <t>International Journal of Acoustics and Vibration</t>
  </si>
  <si>
    <t>1027-8117</t>
  </si>
  <si>
    <t>2223-330X</t>
  </si>
  <si>
    <t>Dermatologica Sinica</t>
  </si>
  <si>
    <t>1028-2092</t>
  </si>
  <si>
    <t>2224-7297</t>
  </si>
  <si>
    <t>Bangladesh Journal of Plant Taxonomy</t>
  </si>
  <si>
    <t>1028-3153</t>
  </si>
  <si>
    <t>1552-7808</t>
  </si>
  <si>
    <t>Journal of Studies in International Education</t>
  </si>
  <si>
    <t>1028-334X</t>
  </si>
  <si>
    <t>1531-8354</t>
  </si>
  <si>
    <t>DOKLADY EARTH SCIENCES</t>
  </si>
  <si>
    <t>1028-3358</t>
  </si>
  <si>
    <t>1562-6903</t>
  </si>
  <si>
    <t>DOKLADY PHYSICS</t>
  </si>
  <si>
    <t>1028-415X</t>
  </si>
  <si>
    <t>1476-8305</t>
  </si>
  <si>
    <t>NUTRITIONAL NEUROSCIENCE</t>
  </si>
  <si>
    <t>1028-4559</t>
  </si>
  <si>
    <t>Taiwanese Journal of Obstetrics &amp; Gynecology</t>
  </si>
  <si>
    <t>1028-6020</t>
  </si>
  <si>
    <t>1477-2213</t>
  </si>
  <si>
    <t>JOURNAL OF ASIAN NATURAL PRODUCTS RESEARCH</t>
  </si>
  <si>
    <t>1028-6276</t>
  </si>
  <si>
    <t>Iranian Journal of Science and Technology Transaction A-Science</t>
  </si>
  <si>
    <t>1028-6608</t>
  </si>
  <si>
    <t>1029-0249</t>
  </si>
  <si>
    <t>CIVIL ENGINEERING AND ENVIRONMENTAL SYSTEMS</t>
  </si>
  <si>
    <t>1028-6632</t>
  </si>
  <si>
    <t>1477-2833</t>
  </si>
  <si>
    <t>International Journal of Cultural Policy</t>
  </si>
  <si>
    <t>1029-242X</t>
  </si>
  <si>
    <t>JOURNAL OF INEQUALITIES AND APPLICATIONS</t>
  </si>
  <si>
    <t>1029-2977</t>
  </si>
  <si>
    <t>1735-3947</t>
  </si>
  <si>
    <t>Archives of Iranian Medicine</t>
  </si>
  <si>
    <t>1029-3523</t>
  </si>
  <si>
    <t>2077-0227</t>
  </si>
  <si>
    <t>Investment Analysts Journal</t>
  </si>
  <si>
    <t>1029-8428</t>
  </si>
  <si>
    <t>1476-3524</t>
  </si>
  <si>
    <t>NEUROTOXICITY RESEARCH</t>
  </si>
  <si>
    <t>1029-8436</t>
  </si>
  <si>
    <t>1477-268X</t>
  </si>
  <si>
    <t>International Journal of Pavement Engineering</t>
  </si>
  <si>
    <t>1029-8479</t>
  </si>
  <si>
    <t>JOURNAL OF HIGH ENERGY PHYSICS</t>
  </si>
  <si>
    <t>1029-8649</t>
  </si>
  <si>
    <t>2045-4147</t>
  </si>
  <si>
    <t>MUSICAE SCIENTIAE</t>
  </si>
  <si>
    <t>1029-9599</t>
  </si>
  <si>
    <t>1990-5424</t>
  </si>
  <si>
    <t>Physical Mesomechanics</t>
  </si>
  <si>
    <t>1030-1887</t>
  </si>
  <si>
    <t>1446-5701</t>
  </si>
  <si>
    <t>AUSTRALIAN SYSTEMATIC BOTANY</t>
  </si>
  <si>
    <t>1030-4312</t>
  </si>
  <si>
    <t>1469-3666</t>
  </si>
  <si>
    <t>Continuum-Journal of Media &amp; Cultural Studies</t>
  </si>
  <si>
    <t>1031-3613</t>
  </si>
  <si>
    <t>1448-5990</t>
  </si>
  <si>
    <t>REPRODUCTION FERTILITY AND DEVELOPMENT</t>
  </si>
  <si>
    <t>1031-461X</t>
  </si>
  <si>
    <t>1940-5049</t>
  </si>
  <si>
    <t>AUSTRALIAN HISTORICAL STUDIES</t>
  </si>
  <si>
    <t>1032-5298</t>
  </si>
  <si>
    <t>FOOD AUSTRALIA</t>
  </si>
  <si>
    <t>1034-4810</t>
  </si>
  <si>
    <t>1440-1754</t>
  </si>
  <si>
    <t>JOURNAL OF PAEDIATRICS AND CHILD HEALTH</t>
  </si>
  <si>
    <t>1034-912X</t>
  </si>
  <si>
    <t>1465-346X</t>
  </si>
  <si>
    <t>International Journal of Disability Development and Education</t>
  </si>
  <si>
    <t>1035-0330</t>
  </si>
  <si>
    <t>1470-1219</t>
  </si>
  <si>
    <t>Social Semiotics</t>
  </si>
  <si>
    <t>1035-1841</t>
  </si>
  <si>
    <t>CERAMICS-ART AND PERCEPTION</t>
  </si>
  <si>
    <t>1035-3046</t>
  </si>
  <si>
    <t>1838-2673</t>
  </si>
  <si>
    <t>Economic and Labour Relations Review</t>
  </si>
  <si>
    <t>1035-3712</t>
  </si>
  <si>
    <t>1448-5494</t>
  </si>
  <si>
    <t>WILDLIFE RESEARCH</t>
  </si>
  <si>
    <t>1035-6908</t>
  </si>
  <si>
    <t>1835-2561</t>
  </si>
  <si>
    <t>Australian Accounting Review</t>
  </si>
  <si>
    <t>1035-7718</t>
  </si>
  <si>
    <t>1465-332X</t>
  </si>
  <si>
    <t>AUSTRALIAN JOURNAL OF INTERNATIONAL AFFAIRS</t>
  </si>
  <si>
    <t>1035-7823</t>
  </si>
  <si>
    <t>1467-8403</t>
  </si>
  <si>
    <t>Asian Studies Review</t>
  </si>
  <si>
    <t>1035-8811</t>
  </si>
  <si>
    <t>1757-6547</t>
  </si>
  <si>
    <t>Australian Journal of Anthropology</t>
  </si>
  <si>
    <t>1036-1073</t>
  </si>
  <si>
    <t>2201-1617</t>
  </si>
  <si>
    <t>Health Promotion Journal of Australia</t>
  </si>
  <si>
    <t>1036-1146</t>
  </si>
  <si>
    <t>1363-030X</t>
  </si>
  <si>
    <t>AUSTRALIAN JOURNAL OF POLITICAL SCIENCE</t>
  </si>
  <si>
    <t>1036-7314</t>
  </si>
  <si>
    <t>1878-1721</t>
  </si>
  <si>
    <t>Australian Critical Care</t>
  </si>
  <si>
    <t>1036-9872</t>
  </si>
  <si>
    <t>1834-7541</t>
  </si>
  <si>
    <t>RANGELAND JOURNAL</t>
  </si>
  <si>
    <t>1037-2911</t>
  </si>
  <si>
    <t>1839-2520</t>
  </si>
  <si>
    <t>Journal of Psychologists and Counsellors in Schools</t>
  </si>
  <si>
    <t>1037-5783</t>
  </si>
  <si>
    <t>Road &amp; Transport Research</t>
  </si>
  <si>
    <t>1037-6178</t>
  </si>
  <si>
    <t>1839-3535</t>
  </si>
  <si>
    <t>Contemporary Nurse</t>
  </si>
  <si>
    <t>1038-4111</t>
  </si>
  <si>
    <t>1744-7941</t>
  </si>
  <si>
    <t>Asia Pacific Journal of Human Resources</t>
  </si>
  <si>
    <t>1038-4871</t>
  </si>
  <si>
    <t>ISLAND ARC</t>
  </si>
  <si>
    <t>1038-5282</t>
  </si>
  <si>
    <t>1440-1584</t>
  </si>
  <si>
    <t>Australian Journal of Rural Health</t>
  </si>
  <si>
    <t>1038-6807</t>
  </si>
  <si>
    <t>APPITA</t>
  </si>
  <si>
    <t>1039-8562</t>
  </si>
  <si>
    <t>1440-1665</t>
  </si>
  <si>
    <t>Australasian Psychiatry</t>
  </si>
  <si>
    <t>1040-0397</t>
  </si>
  <si>
    <t>1521-4109</t>
  </si>
  <si>
    <t>ELECTROANALYSIS</t>
  </si>
  <si>
    <t>1040-0400</t>
  </si>
  <si>
    <t>1572-9001</t>
  </si>
  <si>
    <t>STRUCTURAL CHEMISTRY</t>
  </si>
  <si>
    <t>1040-0419</t>
  </si>
  <si>
    <t>1532-6934</t>
  </si>
  <si>
    <t>CREATIVITY RESEARCH JOURNAL</t>
  </si>
  <si>
    <t>1040-0435</t>
  </si>
  <si>
    <t>1949-3614</t>
  </si>
  <si>
    <t>ASSISTIVE TECHNOLOGY</t>
  </si>
  <si>
    <t>1522-1504</t>
  </si>
  <si>
    <t>AMERICAN JOURNAL OF PHYSIOLOGY-LUNG CELLULAR AND MOLECULAR PHYSIOLOGY</t>
  </si>
  <si>
    <t>1040-1237</t>
  </si>
  <si>
    <t>1547-3325</t>
  </si>
  <si>
    <t>Annals of Clinical Psychiatry</t>
  </si>
  <si>
    <t>1040-1334</t>
  </si>
  <si>
    <t>1532-8015</t>
  </si>
  <si>
    <t>TEACHING AND LEARNING IN MEDICINE</t>
  </si>
  <si>
    <t>1040-2004</t>
  </si>
  <si>
    <t>1547-397X</t>
  </si>
  <si>
    <t>TRIBOLOGY TRANSACTIONS</t>
  </si>
  <si>
    <t>1040-2381</t>
  </si>
  <si>
    <t>2151-5530</t>
  </si>
  <si>
    <t>LAKE AND RESERVOIR MANAGEMENT</t>
  </si>
  <si>
    <t>1938-808X</t>
  </si>
  <si>
    <t>1040-3590</t>
  </si>
  <si>
    <t>1939-134X</t>
  </si>
  <si>
    <t>PSYCHOLOGICAL ASSESSMENT</t>
  </si>
  <si>
    <t>1040-452X</t>
  </si>
  <si>
    <t>1098-2795</t>
  </si>
  <si>
    <t>MOLECULAR REPRODUCTION AND DEVELOPMENT</t>
  </si>
  <si>
    <t>1532-298X</t>
  </si>
  <si>
    <t>1040-5488</t>
  </si>
  <si>
    <t>1538-9235</t>
  </si>
  <si>
    <t>OPTOMETRY AND VISION SCIENCE</t>
  </si>
  <si>
    <t>1040-6182</t>
  </si>
  <si>
    <t>1873-4553</t>
  </si>
  <si>
    <t>QUATERNARY INTERNATIONAL</t>
  </si>
  <si>
    <t>1040-6387</t>
  </si>
  <si>
    <t>1943-4936</t>
  </si>
  <si>
    <t>JOURNAL OF VETERINARY DIAGNOSTIC INVESTIGATION</t>
  </si>
  <si>
    <t>1040-6638</t>
  </si>
  <si>
    <t>1563-5333</t>
  </si>
  <si>
    <t>POLYCYCLIC AROMATIC COMPOUNDS</t>
  </si>
  <si>
    <t>1040-726X</t>
  </si>
  <si>
    <t>1573-336X</t>
  </si>
  <si>
    <t>EDUCATIONAL PSYCHOLOGY REVIEW</t>
  </si>
  <si>
    <t>1040-7278</t>
  </si>
  <si>
    <t>1572-8862</t>
  </si>
  <si>
    <t>JOURNAL OF CLUSTER SCIENCE</t>
  </si>
  <si>
    <t>1040-7294</t>
  </si>
  <si>
    <t>1572-9222</t>
  </si>
  <si>
    <t>Journal of Dynamics and Differential Equations</t>
  </si>
  <si>
    <t>1573-6660</t>
  </si>
  <si>
    <t>1040-7391</t>
  </si>
  <si>
    <t>1527-1986</t>
  </si>
  <si>
    <t>Differences-A Journal of Feminist Cultural Studies</t>
  </si>
  <si>
    <t>1040-7413</t>
  </si>
  <si>
    <t>1532-6969</t>
  </si>
  <si>
    <t>ECOLOGICAL PSYCHOLOGY</t>
  </si>
  <si>
    <t>1040-7782</t>
  </si>
  <si>
    <t>1521-0634</t>
  </si>
  <si>
    <t>NUMERICAL HEAT TRANSFER PART A-APPLICATIONS</t>
  </si>
  <si>
    <t>1040-7790</t>
  </si>
  <si>
    <t>1521-0626</t>
  </si>
  <si>
    <t>NUMERICAL HEAT TRANSFER PART B-FUNDAMENTALS</t>
  </si>
  <si>
    <t>1040-8347</t>
  </si>
  <si>
    <t>1547-6510</t>
  </si>
  <si>
    <t>CRITICAL REVIEWS IN ANALYTICAL CHEMISTRY</t>
  </si>
  <si>
    <t>1549-781X</t>
  </si>
  <si>
    <t>1549-7852</t>
  </si>
  <si>
    <t>1040-8401</t>
  </si>
  <si>
    <t>2162-6472</t>
  </si>
  <si>
    <t>CRITICAL REVIEWS IN IMMUNOLOGY</t>
  </si>
  <si>
    <t>1549-7828</t>
  </si>
  <si>
    <t>1040-8428</t>
  </si>
  <si>
    <t>1879-0461</t>
  </si>
  <si>
    <t>CRITICAL REVIEWS IN ONCOLOGY HEMATOLOGY</t>
  </si>
  <si>
    <t>1040-8436</t>
  </si>
  <si>
    <t>1547-6561</t>
  </si>
  <si>
    <t>CRITICAL REVIEWS IN SOLID STATE AND MATERIALS SCIENCES</t>
  </si>
  <si>
    <t>1547-6898</t>
  </si>
  <si>
    <t>CRITICAL REVIEWS IN TOXICOLOGY</t>
  </si>
  <si>
    <t>1040-8703</t>
  </si>
  <si>
    <t>1531-698X</t>
  </si>
  <si>
    <t>CURRENT OPINION IN PEDIATRICS</t>
  </si>
  <si>
    <t>1040-8711</t>
  </si>
  <si>
    <t>1531-6963</t>
  </si>
  <si>
    <t>CURRENT OPINION IN RHEUMATOLOGY</t>
  </si>
  <si>
    <t>1040-872X</t>
  </si>
  <si>
    <t>1473-656X</t>
  </si>
  <si>
    <t>CURRENT OPINION IN OBSTETRICS &amp; GYNECOLOGY</t>
  </si>
  <si>
    <t>1040-8738</t>
  </si>
  <si>
    <t>1531-7021</t>
  </si>
  <si>
    <t>CURRENT OPINION IN OPHTHALMOLOGY</t>
  </si>
  <si>
    <t>1040-8746</t>
  </si>
  <si>
    <t>1531-703X</t>
  </si>
  <si>
    <t>CURRENT OPINION IN ONCOLOGY</t>
  </si>
  <si>
    <t>1549-7798</t>
  </si>
  <si>
    <t>1040-9289</t>
  </si>
  <si>
    <t>1556-6935</t>
  </si>
  <si>
    <t>Early Education and Development</t>
  </si>
  <si>
    <t>1041-0236</t>
  </si>
  <si>
    <t>1532-7027</t>
  </si>
  <si>
    <t>HEALTH COMMUNICATION</t>
  </si>
  <si>
    <t>1041-1135</t>
  </si>
  <si>
    <t>1941-0174</t>
  </si>
  <si>
    <t>IEEE PHOTONICS TECHNOLOGY LETTERS</t>
  </si>
  <si>
    <t>1041-2573</t>
  </si>
  <si>
    <t>1753-3074</t>
  </si>
  <si>
    <t>Exemplaria-A Journal of Theory in Medieval and Renaissance Studies</t>
  </si>
  <si>
    <t>1041-2905</t>
  </si>
  <si>
    <t>2163-8152</t>
  </si>
  <si>
    <t>JOURNAL OF ESSENTIAL OIL RESEARCH</t>
  </si>
  <si>
    <t>1041-3200</t>
  </si>
  <si>
    <t>1533-1571</t>
  </si>
  <si>
    <t>JOURNAL OF APPLIED SPORT PSYCHOLOGY</t>
  </si>
  <si>
    <t>1041-4347</t>
  </si>
  <si>
    <t>1558-2191</t>
  </si>
  <si>
    <t>IEEE TRANSACTIONS ON KNOWLEDGE AND DATA ENGINEERING</t>
  </si>
  <si>
    <t>1041-6080</t>
  </si>
  <si>
    <t>1873-3425</t>
  </si>
  <si>
    <t>LEARNING AND INDIVIDUAL DIFFERENCES</t>
  </si>
  <si>
    <t>1041-6102</t>
  </si>
  <si>
    <t>1741-203X</t>
  </si>
  <si>
    <t>INTERNATIONAL PSYCHOGERIATRICS</t>
  </si>
  <si>
    <t>1042-0150</t>
  </si>
  <si>
    <t>1029-4953</t>
  </si>
  <si>
    <t>Radiation Effects and Defects in Solids</t>
  </si>
  <si>
    <t>1042-0533</t>
  </si>
  <si>
    <t>1520-6300</t>
  </si>
  <si>
    <t>AMERICAN JOURNAL OF HUMAN BIOLOGY</t>
  </si>
  <si>
    <t>1042-0940</t>
  </si>
  <si>
    <t>1563-5236</t>
  </si>
  <si>
    <t>ICHNOS-AN INTERNATIONAL JOURNAL FOR PLANT AND ANIMAL TRACES</t>
  </si>
  <si>
    <t>1042-1629</t>
  </si>
  <si>
    <t>1556-6501</t>
  </si>
  <si>
    <t>ETR&amp;D-EDUCATIONAL TECHNOLOGY RESEARCH AND DEVELOPMENT</t>
  </si>
  <si>
    <t>1042-1726</t>
  </si>
  <si>
    <t>1867-1233</t>
  </si>
  <si>
    <t>Journal of Computing in Higher Education</t>
  </si>
  <si>
    <t>1042-2587</t>
  </si>
  <si>
    <t>1540-6520</t>
  </si>
  <si>
    <t>ENTREPRENEURSHIP THEORY AND PRACTICE</t>
  </si>
  <si>
    <t>1042-346X</t>
  </si>
  <si>
    <t>1938-1387</t>
  </si>
  <si>
    <t>JOURNAL OF LASER APPLICATIONS</t>
  </si>
  <si>
    <t>1042-3680</t>
  </si>
  <si>
    <t>1558-1349</t>
  </si>
  <si>
    <t>NEUROSURGERY CLINICS OF NORTH AMERICA</t>
  </si>
  <si>
    <t>1042-3699</t>
  </si>
  <si>
    <t>1558-1365</t>
  </si>
  <si>
    <t>Oral and Maxillofacial Surgery Clinics of North America</t>
  </si>
  <si>
    <t>1042-3931</t>
  </si>
  <si>
    <t>1557-2501</t>
  </si>
  <si>
    <t>JOURNAL OF INVASIVE CARDIOLOGY</t>
  </si>
  <si>
    <t>1042-4431</t>
  </si>
  <si>
    <t>Journal of International Financial Markets Institutions &amp; Money</t>
  </si>
  <si>
    <t>1042-6507</t>
  </si>
  <si>
    <t>1563-5325</t>
  </si>
  <si>
    <t>PHOSPHORUS SULFUR AND SILICON AND THE RELATED ELEMENTS</t>
  </si>
  <si>
    <t>1042-6914</t>
  </si>
  <si>
    <t>1532-2475</t>
  </si>
  <si>
    <t>MATERIALS AND MANUFACTURING PROCESSES</t>
  </si>
  <si>
    <t>1042-7147</t>
  </si>
  <si>
    <t>1099-1581</t>
  </si>
  <si>
    <t>POLYMERS FOR ADVANCED TECHNOLOGIES</t>
  </si>
  <si>
    <t>1042-7163</t>
  </si>
  <si>
    <t>1098-1071</t>
  </si>
  <si>
    <t>HETEROATOM CHEMISTRY</t>
  </si>
  <si>
    <t>1042-7260</t>
  </si>
  <si>
    <t>1937-2825</t>
  </si>
  <si>
    <t>JOURNAL OF ZOO AND WILDLIFE MEDICINE</t>
  </si>
  <si>
    <t>1042-7961</t>
  </si>
  <si>
    <t>1527-2036</t>
  </si>
  <si>
    <t>JOURNAL OF WOMENS HISTORY</t>
  </si>
  <si>
    <t>1042-8194</t>
  </si>
  <si>
    <t>1029-2403</t>
  </si>
  <si>
    <t>LEUKEMIA &amp; LYMPHOMA</t>
  </si>
  <si>
    <t>OCEANOGRAPHY</t>
  </si>
  <si>
    <t>1042-895X</t>
  </si>
  <si>
    <t>1538-9766</t>
  </si>
  <si>
    <t>Gastroenterology Nursing</t>
  </si>
  <si>
    <t>1042-9247</t>
  </si>
  <si>
    <t>2377-0643</t>
  </si>
  <si>
    <t>Engineering Management Journal</t>
  </si>
  <si>
    <t>1042-9573</t>
  </si>
  <si>
    <t>1096-0473</t>
  </si>
  <si>
    <t>JOURNAL OF FINANCIAL INTERMEDIATION</t>
  </si>
  <si>
    <t>1042-9670</t>
  </si>
  <si>
    <t>1545-7230</t>
  </si>
  <si>
    <t>ACADEMIC PSYCHIATRY</t>
  </si>
  <si>
    <t>1042-9832</t>
  </si>
  <si>
    <t>1098-2418</t>
  </si>
  <si>
    <t>RANDOM STRUCTURES &amp; ALGORITHMS</t>
  </si>
  <si>
    <t>1043-0342</t>
  </si>
  <si>
    <t>1557-7422</t>
  </si>
  <si>
    <t>HUMAN GENE THERAPY</t>
  </si>
  <si>
    <t>1043-1802</t>
  </si>
  <si>
    <t>BIOCONJUGATE CHEMISTRY</t>
  </si>
  <si>
    <t>1097-0347</t>
  </si>
  <si>
    <t>HEAD AND NECK-JOURNAL FOR THE SCIENCES AND SPECIALTIES OF THE HEAD AND NECK</t>
  </si>
  <si>
    <t>1043-4046</t>
  </si>
  <si>
    <t>1522-1229</t>
  </si>
  <si>
    <t>ADVANCES IN PHYSIOLOGY EDUCATION</t>
  </si>
  <si>
    <t>1043-4070</t>
  </si>
  <si>
    <t>1535-3605</t>
  </si>
  <si>
    <t>JOURNAL OF THE HISTORY OF SEXUALITY</t>
  </si>
  <si>
    <t>1043-4542</t>
  </si>
  <si>
    <t>1532-8457</t>
  </si>
  <si>
    <t>Journal of Pediatric Oncology Nursing</t>
  </si>
  <si>
    <t>1043-4631</t>
  </si>
  <si>
    <t>1461-7358</t>
  </si>
  <si>
    <t>RATIONALITY AND SOCIETY</t>
  </si>
  <si>
    <t>1043-4666</t>
  </si>
  <si>
    <t>1096-0023</t>
  </si>
  <si>
    <t>CYTOKINE</t>
  </si>
  <si>
    <t>1043-6596</t>
  </si>
  <si>
    <t>1552-7832</t>
  </si>
  <si>
    <t>Journal of Transcultural Nursing</t>
  </si>
  <si>
    <t>1043-6618</t>
  </si>
  <si>
    <t>PHARMACOLOGICAL RESEARCH</t>
  </si>
  <si>
    <t>1043-6928</t>
  </si>
  <si>
    <t>1545-5866</t>
  </si>
  <si>
    <t>LIT-Literature Interpretation Theory</t>
  </si>
  <si>
    <t>1043-7398</t>
  </si>
  <si>
    <t>1528-9044</t>
  </si>
  <si>
    <t>JOURNAL OF ELECTRONIC PACKAGING</t>
  </si>
  <si>
    <t>1043-7797</t>
  </si>
  <si>
    <t>2163-5811</t>
  </si>
  <si>
    <t>JOURNAL OF SOCIAL WORK EDUCATION</t>
  </si>
  <si>
    <t>1043-8092</t>
  </si>
  <si>
    <t>LASER FOCUS WORLD</t>
  </si>
  <si>
    <t>1043-898X</t>
  </si>
  <si>
    <t>1527-9464</t>
  </si>
  <si>
    <t>CONTEMPORARY PACIFIC</t>
  </si>
  <si>
    <t>1043-9463</t>
  </si>
  <si>
    <t>1477-2728</t>
  </si>
  <si>
    <t>Policing &amp; Society</t>
  </si>
  <si>
    <t>1043-951X</t>
  </si>
  <si>
    <t>1873-7781</t>
  </si>
  <si>
    <t>CHINA ECONOMIC REVIEW</t>
  </si>
  <si>
    <t>1043-9862</t>
  </si>
  <si>
    <t>1552-5406</t>
  </si>
  <si>
    <t>Journal of Contemporary Criminal Justice</t>
  </si>
  <si>
    <t>1044-0305</t>
  </si>
  <si>
    <t>1879-1123</t>
  </si>
  <si>
    <t>JOURNAL OF THE AMERICAN SOCIETY FOR MASS SPECTROMETRY</t>
  </si>
  <si>
    <t>1044-1549</t>
  </si>
  <si>
    <t>1535-4989</t>
  </si>
  <si>
    <t>AMERICAN JOURNAL OF RESPIRATORY CELL AND MOLECULAR BIOLOGY</t>
  </si>
  <si>
    <t>1044-2073</t>
  </si>
  <si>
    <t>1538-4802</t>
  </si>
  <si>
    <t>Journal of Disability Policy Studies</t>
  </si>
  <si>
    <t>1044-3894</t>
  </si>
  <si>
    <t>1945-1350</t>
  </si>
  <si>
    <t>Families In Society-The Journal of Contemporary Social Services</t>
  </si>
  <si>
    <t>1531-5487</t>
  </si>
  <si>
    <t>EPIDEMIOLOGY</t>
  </si>
  <si>
    <t>1044-4068</t>
  </si>
  <si>
    <t>1758-8545</t>
  </si>
  <si>
    <t>INTERNATIONAL JOURNAL OF CONFLICT MANAGEMENT</t>
  </si>
  <si>
    <t>1096-1224</t>
  </si>
  <si>
    <t>1044-5110</t>
  </si>
  <si>
    <t>1936-2684</t>
  </si>
  <si>
    <t>ATOMIZATION AND SPRAYS</t>
  </si>
  <si>
    <t>1044-5463</t>
  </si>
  <si>
    <t>1557-8992</t>
  </si>
  <si>
    <t>JOURNAL OF CHILD AND ADOLESCENT PSYCHOPHARMACOLOGY</t>
  </si>
  <si>
    <t>1044-5498</t>
  </si>
  <si>
    <t>1557-7430</t>
  </si>
  <si>
    <t>DNA AND CELL BIOLOGY</t>
  </si>
  <si>
    <t>1873-4189</t>
  </si>
  <si>
    <t>1044-677X</t>
  </si>
  <si>
    <t>JOURNAL OF RESEARCH OF THE NATIONAL INSTITUTE OF STANDARDS AND TECHNOLOGY</t>
  </si>
  <si>
    <t>1044-7318</t>
  </si>
  <si>
    <t>1532-7590</t>
  </si>
  <si>
    <t>INTERNATIONAL JOURNAL OF HUMAN-COMPUTER INTERACTION</t>
  </si>
  <si>
    <t>1044-7431</t>
  </si>
  <si>
    <t>1095-9327</t>
  </si>
  <si>
    <t>MOLECULAR AND CELLULAR NEUROSCIENCE</t>
  </si>
  <si>
    <t>1044-7946</t>
  </si>
  <si>
    <t>1943-2704</t>
  </si>
  <si>
    <t>WOUNDS-A COMPENDIUM OF CLINICAL RESEARCH AND PRACTICE</t>
  </si>
  <si>
    <t>1044-8004</t>
  </si>
  <si>
    <t>1532-1096</t>
  </si>
  <si>
    <t>Human Resource Development Quarterly</t>
  </si>
  <si>
    <t>1045-0920</t>
  </si>
  <si>
    <t>INTERNATIONAL REVIEW OF AFRICAN AMERICAN ART</t>
  </si>
  <si>
    <t>1045-1056</t>
  </si>
  <si>
    <t>1095-8320</t>
  </si>
  <si>
    <t>BIOLOGICALS</t>
  </si>
  <si>
    <t>1465-7279</t>
  </si>
  <si>
    <t>BEHAVIORAL ECOLOGY</t>
  </si>
  <si>
    <t>1045-2257</t>
  </si>
  <si>
    <t>1098-2264</t>
  </si>
  <si>
    <t>GENES CHROMOSOMES &amp; CANCER</t>
  </si>
  <si>
    <t>1045-2354</t>
  </si>
  <si>
    <t>Critical Perspectives on Accounting</t>
  </si>
  <si>
    <t>1045-3172</t>
  </si>
  <si>
    <t>1467-8551</t>
  </si>
  <si>
    <t>BRITISH JOURNAL OF MANAGEMENT</t>
  </si>
  <si>
    <t>1045-3830</t>
  </si>
  <si>
    <t>1939-1560</t>
  </si>
  <si>
    <t>SCHOOL PSYCHOLOGY QUARTERLY</t>
  </si>
  <si>
    <t>1045-3873</t>
  </si>
  <si>
    <t>1540-8167</t>
  </si>
  <si>
    <t>JOURNAL OF CARDIOVASCULAR ELECTROPHYSIOLOGY</t>
  </si>
  <si>
    <t>1045-389X</t>
  </si>
  <si>
    <t>1530-8138</t>
  </si>
  <si>
    <t>JOURNAL OF INTELLIGENT MATERIAL SYSTEMS AND STRUCTURES</t>
  </si>
  <si>
    <t>1045-4403</t>
  </si>
  <si>
    <t>2162-6502</t>
  </si>
  <si>
    <t>CRITICAL REVIEWS IN EUKARYOTIC GENE EXPRESSION</t>
  </si>
  <si>
    <t>1045-5736</t>
  </si>
  <si>
    <t>1086-3214</t>
  </si>
  <si>
    <t>JOURNAL OF DEMOCRACY</t>
  </si>
  <si>
    <t>1045-6007</t>
  </si>
  <si>
    <t>1527-8050</t>
  </si>
  <si>
    <t>JOURNAL OF WORLD HISTORY</t>
  </si>
  <si>
    <t>1045-6635</t>
  </si>
  <si>
    <t>LATIN AMERICAN ANTIQUITY</t>
  </si>
  <si>
    <t>1045-6740</t>
  </si>
  <si>
    <t>1099-1530</t>
  </si>
  <si>
    <t>PERMAFROST AND PERIGLACIAL PROCESSES</t>
  </si>
  <si>
    <t>1045-6767</t>
  </si>
  <si>
    <t>1936-4776</t>
  </si>
  <si>
    <t>HUMAN NATURE-AN INTERDISCIPLINARY BIOSOCIAL PERSPECTIVE</t>
  </si>
  <si>
    <t>1558-2183</t>
  </si>
  <si>
    <t>1045-9243</t>
  </si>
  <si>
    <t>1558-4143</t>
  </si>
  <si>
    <t>IEEE ANTENNAS AND PROPAGATION MAGAZINE</t>
  </si>
  <si>
    <t>1045-926X</t>
  </si>
  <si>
    <t>1095-8533</t>
  </si>
  <si>
    <t>JOURNAL OF VISUAL LANGUAGES AND COMPUTING</t>
  </si>
  <si>
    <t>1045-991X</t>
  </si>
  <si>
    <t>2154-9648</t>
  </si>
  <si>
    <t>Utopian Studies</t>
  </si>
  <si>
    <t>1046-1310</t>
  </si>
  <si>
    <t>1936-4733</t>
  </si>
  <si>
    <t>CURRENT PSYCHOLOGY</t>
  </si>
  <si>
    <t>1046-2023</t>
  </si>
  <si>
    <t>1095-9130</t>
  </si>
  <si>
    <t>METHODS</t>
  </si>
  <si>
    <t>1046-2937</t>
  </si>
  <si>
    <t>1479-5760</t>
  </si>
  <si>
    <t>Text and Performance Quarterly</t>
  </si>
  <si>
    <t>1046-3283</t>
  </si>
  <si>
    <t>1479-277X</t>
  </si>
  <si>
    <t>European Review of Social Psychology</t>
  </si>
  <si>
    <t>1046-3976</t>
  </si>
  <si>
    <t>1559-0097</t>
  </si>
  <si>
    <t>ENDOCRINE PATHOLOGY</t>
  </si>
  <si>
    <t>1046-4883</t>
  </si>
  <si>
    <t>1531-314X</t>
  </si>
  <si>
    <t>JOURNAL OF ARCHITECTURAL EDUCATION</t>
  </si>
  <si>
    <t>1046-4964</t>
  </si>
  <si>
    <t>1552-8278</t>
  </si>
  <si>
    <t>SMALL GROUP RESEARCH</t>
  </si>
  <si>
    <t>1046-5928</t>
  </si>
  <si>
    <t>1096-0279</t>
  </si>
  <si>
    <t>PROTEIN EXPRESSION AND PURIFICATION</t>
  </si>
  <si>
    <t>1533-3450</t>
  </si>
  <si>
    <t>JOURNAL OF THE AMERICAN SOCIETY OF NEPHROLOGY</t>
  </si>
  <si>
    <t>1046-7408</t>
  </si>
  <si>
    <t>1600-0897</t>
  </si>
  <si>
    <t>AMERICAN JOURNAL OF REPRODUCTIVE IMMUNOLOGY</t>
  </si>
  <si>
    <t>1046-8188</t>
  </si>
  <si>
    <t>1558-2868</t>
  </si>
  <si>
    <t>ACM TRANSACTIONS ON INFORMATION SYSTEMS</t>
  </si>
  <si>
    <t>1476-4989</t>
  </si>
  <si>
    <t>1047-2797</t>
  </si>
  <si>
    <t>1873-2585</t>
  </si>
  <si>
    <t>ANNALS OF EPIDEMIOLOGY</t>
  </si>
  <si>
    <t>1047-3203</t>
  </si>
  <si>
    <t>1095-9076</t>
  </si>
  <si>
    <t>JOURNAL OF VISUAL COMMUNICATION AND IMAGE REPRESENTATION</t>
  </si>
  <si>
    <t>1460-2199</t>
  </si>
  <si>
    <t>1047-4412</t>
  </si>
  <si>
    <t>1532-768X</t>
  </si>
  <si>
    <t>JOURNAL OF EDUCATIONAL AND PSYCHOLOGICAL CONSULTATION</t>
  </si>
  <si>
    <t>1047-482X</t>
  </si>
  <si>
    <t>1099-1212</t>
  </si>
  <si>
    <t>INTERNATIONAL JOURNAL OF OSTEOARCHAEOLOGY</t>
  </si>
  <si>
    <t>1047-4838</t>
  </si>
  <si>
    <t>1543-1851</t>
  </si>
  <si>
    <t>JOM</t>
  </si>
  <si>
    <t>1047-7039</t>
  </si>
  <si>
    <t>ORGANIZATION SCIENCE</t>
  </si>
  <si>
    <t>1526-5536</t>
  </si>
  <si>
    <t>1532-7965</t>
  </si>
  <si>
    <t>PSYCHOLOGICAL INQUIRY</t>
  </si>
  <si>
    <t>1047-8477</t>
  </si>
  <si>
    <t>1095-8657</t>
  </si>
  <si>
    <t>JOURNAL OF STRUCTURAL BIOLOGY</t>
  </si>
  <si>
    <t>1047-9511</t>
  </si>
  <si>
    <t>1467-1107</t>
  </si>
  <si>
    <t>CARDIOLOGY IN THE YOUNG</t>
  </si>
  <si>
    <t>1047-9651</t>
  </si>
  <si>
    <t>1558-1381</t>
  </si>
  <si>
    <t>Physical Medicine and Rehabilitation Clinics of North America</t>
  </si>
  <si>
    <t>1048-1885</t>
  </si>
  <si>
    <t>1940-9222</t>
  </si>
  <si>
    <t>PSYCHOANALYTIC DIALOGUES</t>
  </si>
  <si>
    <t>1048-5252</t>
  </si>
  <si>
    <t>1029-0311</t>
  </si>
  <si>
    <t>JOURNAL OF NONPARAMETRIC STATISTICS</t>
  </si>
  <si>
    <t>1048-6682</t>
  </si>
  <si>
    <t>1542-7854</t>
  </si>
  <si>
    <t>Nonprofit Management &amp; Leadership</t>
  </si>
  <si>
    <t>1048-6801</t>
  </si>
  <si>
    <t>1477-2264</t>
  </si>
  <si>
    <t>CONTEMPORARY THEATRE REVIEW</t>
  </si>
  <si>
    <t>1048-891X</t>
  </si>
  <si>
    <t>1525-1438</t>
  </si>
  <si>
    <t>INTERNATIONAL JOURNAL OF GYNECOLOGICAL CANCER</t>
  </si>
  <si>
    <t>1048-9002</t>
  </si>
  <si>
    <t>1528-8927</t>
  </si>
  <si>
    <t>JOURNAL OF VIBRATION AND ACOUSTICS-TRANSACTIONS OF THE ASME</t>
  </si>
  <si>
    <t>1532-7817</t>
  </si>
  <si>
    <t>1048-9843</t>
  </si>
  <si>
    <t>1873-3409</t>
  </si>
  <si>
    <t>LEADERSHIP QUARTERLY</t>
  </si>
  <si>
    <t>1049-0965</t>
  </si>
  <si>
    <t>1537-5935</t>
  </si>
  <si>
    <t>PS-POLITICAL SCIENCE &amp; POLITICS</t>
  </si>
  <si>
    <t>1049-2089</t>
  </si>
  <si>
    <t>1548-6869</t>
  </si>
  <si>
    <t>JOURNAL OF HEALTH CARE FOR THE POOR AND UNDERSERVED</t>
  </si>
  <si>
    <t>1049-2275</t>
  </si>
  <si>
    <t>1536-3732</t>
  </si>
  <si>
    <t>JOURNAL OF CRANIOFACIAL SURGERY</t>
  </si>
  <si>
    <t>1049-3301</t>
  </si>
  <si>
    <t>1558-1195</t>
  </si>
  <si>
    <t>ACM Transactions on Modeling and Computer Simulation</t>
  </si>
  <si>
    <t>1049-331X</t>
  </si>
  <si>
    <t>1557-7392</t>
  </si>
  <si>
    <t>ACM TRANSACTIONS ON SOFTWARE ENGINEERING AND METHODOLOGY</t>
  </si>
  <si>
    <t>1878-4321</t>
  </si>
  <si>
    <t>1049-4820</t>
  </si>
  <si>
    <t>1744-5191</t>
  </si>
  <si>
    <t>INTERACTIVE LEARNING ENVIRONMENTS</t>
  </si>
  <si>
    <t>1049-510X</t>
  </si>
  <si>
    <t>1945-0826</t>
  </si>
  <si>
    <t>ETHNICITY &amp; DISEASE</t>
  </si>
  <si>
    <t>1049-5398</t>
  </si>
  <si>
    <t>1532-2378</t>
  </si>
  <si>
    <t>ANIMAL BIOTECHNOLOGY</t>
  </si>
  <si>
    <t>1049-7315</t>
  </si>
  <si>
    <t>1552-7581</t>
  </si>
  <si>
    <t>RESEARCH ON SOCIAL WORK PRACTICE</t>
  </si>
  <si>
    <t>1049-7323</t>
  </si>
  <si>
    <t>1552-7557</t>
  </si>
  <si>
    <t>QUALITATIVE HEALTH RESEARCH</t>
  </si>
  <si>
    <t>1049-8001</t>
  </si>
  <si>
    <t>1448-5516</t>
  </si>
  <si>
    <t>INTERNATIONAL JOURNAL OF WILDLAND FIRE</t>
  </si>
  <si>
    <t>1049-8850</t>
  </si>
  <si>
    <t>1547-0636</t>
  </si>
  <si>
    <t>Journal of Aquatic Food Product Technology</t>
  </si>
  <si>
    <t>1099-1239</t>
  </si>
  <si>
    <t>1049-8931</t>
  </si>
  <si>
    <t>1557-0657</t>
  </si>
  <si>
    <t>INTERNATIONAL JOURNAL OF METHODS IN PSYCHIATRIC RESEARCH</t>
  </si>
  <si>
    <t>1049-9091</t>
  </si>
  <si>
    <t>1938-2715</t>
  </si>
  <si>
    <t>American Journal of Hospice &amp; Palliative Medicine</t>
  </si>
  <si>
    <t>1049-9644</t>
  </si>
  <si>
    <t>1090-2112</t>
  </si>
  <si>
    <t>BIOLOGICAL CONTROL</t>
  </si>
  <si>
    <t>1050-0472</t>
  </si>
  <si>
    <t>JOURNAL OF MECHANICAL DESIGN</t>
  </si>
  <si>
    <t>1050-0545</t>
  </si>
  <si>
    <t>2157-3107</t>
  </si>
  <si>
    <t>Journal of the American Academy of Audiology</t>
  </si>
  <si>
    <t>1050-1738</t>
  </si>
  <si>
    <t>TRENDS IN CARDIOVASCULAR MEDICINE</t>
  </si>
  <si>
    <t>1468-2885</t>
  </si>
  <si>
    <t>1050-3307</t>
  </si>
  <si>
    <t>1468-4381</t>
  </si>
  <si>
    <t>PSYCHOTHERAPY RESEARCH</t>
  </si>
  <si>
    <t>1095-9947</t>
  </si>
  <si>
    <t>1050-5164</t>
  </si>
  <si>
    <t>ANNALS OF APPLIED PROBABILITY</t>
  </si>
  <si>
    <t>1050-5350</t>
  </si>
  <si>
    <t>1573-3602</t>
  </si>
  <si>
    <t>JOURNAL OF GAMBLING STUDIES</t>
  </si>
  <si>
    <t>1050-6411</t>
  </si>
  <si>
    <t>1873-5711</t>
  </si>
  <si>
    <t>JOURNAL OF ELECTROMYOGRAPHY AND KINESIOLOGY</t>
  </si>
  <si>
    <t>1050-642X</t>
  </si>
  <si>
    <t>1536-3724</t>
  </si>
  <si>
    <t>CLINICAL JOURNAL OF SPORT MEDICINE</t>
  </si>
  <si>
    <t>1050-6519</t>
  </si>
  <si>
    <t>1552-4574</t>
  </si>
  <si>
    <t>JOURNAL OF BUSINESS AND TECHNICAL COMMUNICATION</t>
  </si>
  <si>
    <t>1050-6926</t>
  </si>
  <si>
    <t>1559-002X</t>
  </si>
  <si>
    <t>JOURNAL OF GEOMETRIC ANALYSIS</t>
  </si>
  <si>
    <t>1050-7256</t>
  </si>
  <si>
    <t>1557-9077</t>
  </si>
  <si>
    <t>THYROID</t>
  </si>
  <si>
    <t>1050-8392</t>
  </si>
  <si>
    <t>1532-7795</t>
  </si>
  <si>
    <t>JOURNAL OF RESEARCH ON ADOLESCENCE</t>
  </si>
  <si>
    <t>1532-7809</t>
  </si>
  <si>
    <t>1050-8414</t>
  </si>
  <si>
    <t>1532-7108</t>
  </si>
  <si>
    <t>INTERNATIONAL JOURNAL OF AVIATION PSYCHOLOGY</t>
  </si>
  <si>
    <t>1050-8422</t>
  </si>
  <si>
    <t>1532-7019</t>
  </si>
  <si>
    <t>ETHICS &amp; BEHAVIOR</t>
  </si>
  <si>
    <t>1050-8619</t>
  </si>
  <si>
    <t>1532-7582</t>
  </si>
  <si>
    <t>International Journal for the Psychology of Religion</t>
  </si>
  <si>
    <t>1050-9631</t>
  </si>
  <si>
    <t>1098-1063</t>
  </si>
  <si>
    <t>HIPPOCAMPUS</t>
  </si>
  <si>
    <t>1051-0443</t>
  </si>
  <si>
    <t>1535-7732</t>
  </si>
  <si>
    <t>JOURNAL OF VASCULAR AND INTERVENTIONAL RADIOLOGY</t>
  </si>
  <si>
    <t>1051-0761</t>
  </si>
  <si>
    <t>1939-5582</t>
  </si>
  <si>
    <t>ECOLOGICAL APPLICATIONS</t>
  </si>
  <si>
    <t>1051-1377</t>
  </si>
  <si>
    <t>1096-0791</t>
  </si>
  <si>
    <t>JOURNAL OF HOUSING ECONOMICS</t>
  </si>
  <si>
    <t>1051-1482</t>
  </si>
  <si>
    <t>2152-050X</t>
  </si>
  <si>
    <t>HOUSING POLICY DEBATE</t>
  </si>
  <si>
    <t>1051-2004</t>
  </si>
  <si>
    <t>1095-4333</t>
  </si>
  <si>
    <t>DIGITAL SIGNAL PROCESSING</t>
  </si>
  <si>
    <t>1051-2276</t>
  </si>
  <si>
    <t>1532-8503</t>
  </si>
  <si>
    <t>JOURNAL OF RENAL NUTRITION</t>
  </si>
  <si>
    <t>1051-2284</t>
  </si>
  <si>
    <t>1552-6569</t>
  </si>
  <si>
    <t>JOURNAL OF NEUROIMAGING</t>
  </si>
  <si>
    <t>1051-3558</t>
  </si>
  <si>
    <t>2153-8441</t>
  </si>
  <si>
    <t>AMERICAN CATHOLIC PHILOSOPHICAL QUARTERLY</t>
  </si>
  <si>
    <t>1051-712X</t>
  </si>
  <si>
    <t>1547-0628</t>
  </si>
  <si>
    <t>Journal of Business-to-Business Marketing</t>
  </si>
  <si>
    <t>1051-8215</t>
  </si>
  <si>
    <t>1558-2205</t>
  </si>
  <si>
    <t>IEEE TRANSACTIONS ON CIRCUITS AND SYSTEMS FOR VIDEO TECHNOLOGY</t>
  </si>
  <si>
    <t>1051-8223</t>
  </si>
  <si>
    <t>1558-2515</t>
  </si>
  <si>
    <t>IEEE TRANSACTIONS ON APPLIED SUPERCONDUCTIVITY</t>
  </si>
  <si>
    <t>1051-9815</t>
  </si>
  <si>
    <t>1875-9270</t>
  </si>
  <si>
    <t>WORK-A Journal of Prevention Assessment &amp; Rehabilitation</t>
  </si>
  <si>
    <t>1052-0295</t>
  </si>
  <si>
    <t>1473-7760</t>
  </si>
  <si>
    <t>BIOTECHNIC &amp; HISTOCHEMISTRY</t>
  </si>
  <si>
    <t>1052-0406</t>
  </si>
  <si>
    <t>NINETEENTH CENTURY PROSE</t>
  </si>
  <si>
    <t>1052-1151</t>
  </si>
  <si>
    <t>1533-8568</t>
  </si>
  <si>
    <t>RELIGION AND AMERICAN CULTURE-A JOURNAL OF INTERPRETATION</t>
  </si>
  <si>
    <t>1052-150X</t>
  </si>
  <si>
    <t>2153-3326</t>
  </si>
  <si>
    <t>BUSINESS ETHICS QUARTERLY</t>
  </si>
  <si>
    <t>1052-3057</t>
  </si>
  <si>
    <t>1532-8511</t>
  </si>
  <si>
    <t>Journal of Stroke &amp; Cerebrovascular Diseases</t>
  </si>
  <si>
    <t>1052-3928</t>
  </si>
  <si>
    <t>1943-5541</t>
  </si>
  <si>
    <t>JOURNAL OF PROFESSIONAL ISSUES IN ENGINEERING EDUCATION AND PRACTICE</t>
  </si>
  <si>
    <t>1052-5149</t>
  </si>
  <si>
    <t>1557-9867</t>
  </si>
  <si>
    <t>NEUROIMAGING CLINICS OF NORTH AMERICA</t>
  </si>
  <si>
    <t>1095-7189</t>
  </si>
  <si>
    <t>1052-7613</t>
  </si>
  <si>
    <t>1099-0755</t>
  </si>
  <si>
    <t>AQUATIC CONSERVATION-MARINE AND FRESHWATER ECOSYSTEMS</t>
  </si>
  <si>
    <t>1052-9276</t>
  </si>
  <si>
    <t>1099-1654</t>
  </si>
  <si>
    <t>REVIEWS IN MEDICAL VIROLOGY</t>
  </si>
  <si>
    <t>1052-9284</t>
  </si>
  <si>
    <t>1099-1298</t>
  </si>
  <si>
    <t>JOURNAL OF COMMUNITY &amp; APPLIED SOCIAL PSYCHOLOGY</t>
  </si>
  <si>
    <t>1053-0487</t>
  </si>
  <si>
    <t>1573-3688</t>
  </si>
  <si>
    <t>JOURNAL OF OCCUPATIONAL REHABILITATION</t>
  </si>
  <si>
    <t>1053-0509</t>
  </si>
  <si>
    <t>1573-4994</t>
  </si>
  <si>
    <t>JOURNAL OF FLUORESCENCE</t>
  </si>
  <si>
    <t>1053-0770</t>
  </si>
  <si>
    <t>1532-8422</t>
  </si>
  <si>
    <t>JOURNAL OF CARDIOTHORACIC AND VASCULAR ANESTHESIA</t>
  </si>
  <si>
    <t>1053-0797</t>
  </si>
  <si>
    <t>1573-3351</t>
  </si>
  <si>
    <t>DREAMING</t>
  </si>
  <si>
    <t>1053-1297</t>
  </si>
  <si>
    <t>2161-9131</t>
  </si>
  <si>
    <t>NEW ENGLAND REVIEW-MIDDLEBURY SERIES</t>
  </si>
  <si>
    <t>1053-1807</t>
  </si>
  <si>
    <t>1522-2586</t>
  </si>
  <si>
    <t>JOURNAL OF MAGNETIC RESONANCE IMAGING</t>
  </si>
  <si>
    <t>1477-9803</t>
  </si>
  <si>
    <t>JOURNAL OF PUBLIC ADMINISTRATION RESEARCH AND THEORY</t>
  </si>
  <si>
    <t>1053-1890</t>
  </si>
  <si>
    <t>1573-3319</t>
  </si>
  <si>
    <t>CHILD &amp; YOUTH CARE FORUM</t>
  </si>
  <si>
    <t>1053-1920</t>
  </si>
  <si>
    <t>POSTMODERN CULTURE</t>
  </si>
  <si>
    <t>1557-3117</t>
  </si>
  <si>
    <t>1053-4296</t>
  </si>
  <si>
    <t>1532-9461</t>
  </si>
  <si>
    <t>SEMINARS IN RADIATION ONCOLOGY</t>
  </si>
  <si>
    <t>1053-4512</t>
  </si>
  <si>
    <t>1538-4810</t>
  </si>
  <si>
    <t>INTERVENTION IN SCHOOL AND CLINIC</t>
  </si>
  <si>
    <t>1053-4628</t>
  </si>
  <si>
    <t>1557-5268</t>
  </si>
  <si>
    <t>Journal of Clinical Pediatric Dentistry</t>
  </si>
  <si>
    <t>1053-4822</t>
  </si>
  <si>
    <t>1873-7889</t>
  </si>
  <si>
    <t>HUMAN RESOURCE MANAGEMENT REVIEW</t>
  </si>
  <si>
    <t>1053-5381</t>
  </si>
  <si>
    <t>INTERNATIONAL JOURNAL OF OFFSHORE AND POLAR ENGINEERING</t>
  </si>
  <si>
    <t>1053-587X</t>
  </si>
  <si>
    <t>1941-0476</t>
  </si>
  <si>
    <t>IEEE TRANSACTIONS ON SIGNAL PROCESSING</t>
  </si>
  <si>
    <t>1558-0792</t>
  </si>
  <si>
    <t>1053-699X</t>
  </si>
  <si>
    <t>JOURNAL OF JEWISH THOUGHT &amp; PHILOSOPHY</t>
  </si>
  <si>
    <t>1053-8100</t>
  </si>
  <si>
    <t>1090-2376</t>
  </si>
  <si>
    <t>CONSCIOUSNESS AND COGNITION</t>
  </si>
  <si>
    <t>1095-9572</t>
  </si>
  <si>
    <t>1053-8127</t>
  </si>
  <si>
    <t>1878-6324</t>
  </si>
  <si>
    <t>JOURNAL OF BACK AND MUSCULOSKELETAL REHABILITATION</t>
  </si>
  <si>
    <t>1053-8135</t>
  </si>
  <si>
    <t>1878-6448</t>
  </si>
  <si>
    <t>NEUROREHABILITATION</t>
  </si>
  <si>
    <t>1053-8151</t>
  </si>
  <si>
    <t>2154-3992</t>
  </si>
  <si>
    <t>JOURNAL OF EARLY INTERVENTION</t>
  </si>
  <si>
    <t>1053-8364</t>
  </si>
  <si>
    <t>2153-7984</t>
  </si>
  <si>
    <t>Journal of Philosophical Research</t>
  </si>
  <si>
    <t>1469-9656</t>
  </si>
  <si>
    <t>1053-8569</t>
  </si>
  <si>
    <t>1099-1557</t>
  </si>
  <si>
    <t>PHARMACOEPIDEMIOLOGY AND DRUG SAFETY</t>
  </si>
  <si>
    <t>1053-8712</t>
  </si>
  <si>
    <t>1547-0679</t>
  </si>
  <si>
    <t>Journal of Child Sexual Abuse</t>
  </si>
  <si>
    <t>1879-1972</t>
  </si>
  <si>
    <t>JOURNAL OF ADOLESCENT HEALTH</t>
  </si>
  <si>
    <t>1089-7682</t>
  </si>
  <si>
    <t>1054-2043</t>
  </si>
  <si>
    <t>1531-4715</t>
  </si>
  <si>
    <t>TDR-The Drama Review-The Journal of Performance Studies</t>
  </si>
  <si>
    <t>1054-2523</t>
  </si>
  <si>
    <t>1554-8120</t>
  </si>
  <si>
    <t>MEDICINAL CHEMISTRY RESEARCH</t>
  </si>
  <si>
    <t>1054-3139</t>
  </si>
  <si>
    <t>1095-9289</t>
  </si>
  <si>
    <t>ICES JOURNAL OF MARINE SCIENCE</t>
  </si>
  <si>
    <t>1054-3406</t>
  </si>
  <si>
    <t>1520-5711</t>
  </si>
  <si>
    <t>Journal of Biopharmaceutical Statistics</t>
  </si>
  <si>
    <t>1054-4887</t>
  </si>
  <si>
    <t>1943-5711</t>
  </si>
  <si>
    <t>APPLIED COMPUTATIONAL ELECTROMAGNETICS SOCIETY JOURNAL</t>
  </si>
  <si>
    <t>1054-5476</t>
  </si>
  <si>
    <t>1475-2689</t>
  </si>
  <si>
    <t>IN VITRO CELLULAR &amp; DEVELOPMENTAL BIOLOGY-PLANT</t>
  </si>
  <si>
    <t>1365-2419</t>
  </si>
  <si>
    <t>1054-660X</t>
  </si>
  <si>
    <t>1555-6611</t>
  </si>
  <si>
    <t>LASER PHYSICS</t>
  </si>
  <si>
    <t>1054-6863</t>
  </si>
  <si>
    <t>1086-3249</t>
  </si>
  <si>
    <t>KENNEDY INSTITUTE OF ETHICS JOURNAL</t>
  </si>
  <si>
    <t>1054-7460</t>
  </si>
  <si>
    <t>1531-3263</t>
  </si>
  <si>
    <t>PRESENCE-TELEOPERATORS AND VIRTUAL ENVIRONMENTS</t>
  </si>
  <si>
    <t>1054-7738</t>
  </si>
  <si>
    <t>1552-3799</t>
  </si>
  <si>
    <t>Clinical Nursing Research</t>
  </si>
  <si>
    <t>1550-1558</t>
  </si>
  <si>
    <t>1054-8408</t>
  </si>
  <si>
    <t>1540-7306</t>
  </si>
  <si>
    <t>Journal of Travel &amp; Tourism Marketing</t>
  </si>
  <si>
    <t>1054-8807</t>
  </si>
  <si>
    <t>1879-1336</t>
  </si>
  <si>
    <t>CARDIOVASCULAR PATHOLOGY</t>
  </si>
  <si>
    <t>1054-9811</t>
  </si>
  <si>
    <t>1540-756X</t>
  </si>
  <si>
    <t>Journal of Sustainable Forestry</t>
  </si>
  <si>
    <t>1055-0496</t>
  </si>
  <si>
    <t>1521-0391</t>
  </si>
  <si>
    <t>AMERICAN JOURNAL ON ADDICTIONS</t>
  </si>
  <si>
    <t>1055-0887</t>
  </si>
  <si>
    <t>1545-0848</t>
  </si>
  <si>
    <t>JOURNAL OF ADDICTIVE DISEASES</t>
  </si>
  <si>
    <t>1055-1360</t>
  </si>
  <si>
    <t>1548-1395</t>
  </si>
  <si>
    <t>Journal of Linguistic Anthropology</t>
  </si>
  <si>
    <t>1055-3177</t>
  </si>
  <si>
    <t>NOVON</t>
  </si>
  <si>
    <t>1055-3207</t>
  </si>
  <si>
    <t>1558-5042</t>
  </si>
  <si>
    <t>Surgical Oncology Clinics of North America</t>
  </si>
  <si>
    <t>1055-3290</t>
  </si>
  <si>
    <t>1552-6917</t>
  </si>
  <si>
    <t>JANAC-JOURNAL OF THE ASSOCIATION OF NURSES IN AIDS CARE</t>
  </si>
  <si>
    <t>1055-6788</t>
  </si>
  <si>
    <t>1029-4937</t>
  </si>
  <si>
    <t>OPTIMIZATION METHODS &amp; SOFTWARE</t>
  </si>
  <si>
    <t>1055-7148</t>
  </si>
  <si>
    <t>1099-1190</t>
  </si>
  <si>
    <t>International Journal of Network Management</t>
  </si>
  <si>
    <t>1055-7903</t>
  </si>
  <si>
    <t>1095-9513</t>
  </si>
  <si>
    <t>MOLECULAR PHYLOGENETICS AND EVOLUTION</t>
  </si>
  <si>
    <t>1055-8586</t>
  </si>
  <si>
    <t>1532-9453</t>
  </si>
  <si>
    <t>Seminars in Pediatric Surgery</t>
  </si>
  <si>
    <t>1538-7755</t>
  </si>
  <si>
    <t>CANCER EPIDEMIOLOGY BIOMARKERS &amp; PREVENTION</t>
  </si>
  <si>
    <t>1056-2176</t>
  </si>
  <si>
    <t>DYNAMIC SYSTEMS AND APPLICATIONS</t>
  </si>
  <si>
    <t>1056-263X</t>
  </si>
  <si>
    <t>1573-3580</t>
  </si>
  <si>
    <t>JOURNAL OF DEVELOPMENTAL AND PHYSICAL DISABILITIES</t>
  </si>
  <si>
    <t>1056-3911</t>
  </si>
  <si>
    <t>1534-7486</t>
  </si>
  <si>
    <t>JOURNAL OF ALGEBRAIC GEOMETRY</t>
  </si>
  <si>
    <t>1056-4926</t>
  </si>
  <si>
    <t>1552-6542</t>
  </si>
  <si>
    <t>JOURNAL OF MANAGEMENT INQUIRY</t>
  </si>
  <si>
    <t>1056-4993</t>
  </si>
  <si>
    <t>1558-0490</t>
  </si>
  <si>
    <t>CHILD AND ADOLESCENT PSYCHIATRIC CLINICS OF NORTH AMERICA</t>
  </si>
  <si>
    <t>1056-6163</t>
  </si>
  <si>
    <t>Implant Dentistry</t>
  </si>
  <si>
    <t>1056-6171</t>
  </si>
  <si>
    <t>1537-0437</t>
  </si>
  <si>
    <t>JOURNAL OF APPLIED POULTRY RESEARCH</t>
  </si>
  <si>
    <t>1056-6716</t>
  </si>
  <si>
    <t>1543-3072</t>
  </si>
  <si>
    <t>JOURNAL OF SPORT REHABILITATION</t>
  </si>
  <si>
    <t>1056-7895</t>
  </si>
  <si>
    <t>1530-7921</t>
  </si>
  <si>
    <t>INTERNATIONAL JOURNAL OF DAMAGE MECHANICS</t>
  </si>
  <si>
    <t>1056-8190</t>
  </si>
  <si>
    <t>1435-5957</t>
  </si>
  <si>
    <t>PAPERS IN REGIONAL SCIENCE</t>
  </si>
  <si>
    <t>1056-8719</t>
  </si>
  <si>
    <t>1873-488X</t>
  </si>
  <si>
    <t>JOURNAL OF PHARMACOLOGICAL AND TOXICOLOGICAL METHODS</t>
  </si>
  <si>
    <t>1056-8727</t>
  </si>
  <si>
    <t>1873-460X</t>
  </si>
  <si>
    <t>JOURNAL OF DIABETES AND ITS COMPLICATIONS</t>
  </si>
  <si>
    <t>1057-0829</t>
  </si>
  <si>
    <t>1536-481X</t>
  </si>
  <si>
    <t>JOURNAL OF GLAUCOMA</t>
  </si>
  <si>
    <t>1057-2414</t>
  </si>
  <si>
    <t>1095-9270</t>
  </si>
  <si>
    <t>INTERNATIONAL JOURNAL OF NAUTICAL ARCHAEOLOGY</t>
  </si>
  <si>
    <t>1057-3569</t>
  </si>
  <si>
    <t>1521-0693</t>
  </si>
  <si>
    <t>Reading &amp; Writing Quarterly</t>
  </si>
  <si>
    <t>1057-3631</t>
  </si>
  <si>
    <t>1550-5065</t>
  </si>
  <si>
    <t>JOURNAL OF NURSING CARE QUALITY</t>
  </si>
  <si>
    <t>1057-5219</t>
  </si>
  <si>
    <t>1873-8079</t>
  </si>
  <si>
    <t>International Review of Financial Analysis</t>
  </si>
  <si>
    <t>1057-5987</t>
  </si>
  <si>
    <t>1545-8601</t>
  </si>
  <si>
    <t>MMWR Recommendations and Reports</t>
  </si>
  <si>
    <t>1057-610X</t>
  </si>
  <si>
    <t>1521-0731</t>
  </si>
  <si>
    <t>Studies in Conflict &amp; Terrorism</t>
  </si>
  <si>
    <t>1941-0042</t>
  </si>
  <si>
    <t>1057-7157</t>
  </si>
  <si>
    <t>1941-0158</t>
  </si>
  <si>
    <t>JOURNAL OF MICROELECTROMECHANICAL SYSTEMS</t>
  </si>
  <si>
    <t>1057-7408</t>
  </si>
  <si>
    <t>1532-7663</t>
  </si>
  <si>
    <t>JOURNAL OF CONSUMER PSYCHOLOGY</t>
  </si>
  <si>
    <t>1057-9230</t>
  </si>
  <si>
    <t>1099-1050</t>
  </si>
  <si>
    <t>HEALTH ECONOMICS</t>
  </si>
  <si>
    <t>1099-1611</t>
  </si>
  <si>
    <t>PSYCHO-ONCOLOGY</t>
  </si>
  <si>
    <t>1058-0360</t>
  </si>
  <si>
    <t>1558-9110</t>
  </si>
  <si>
    <t>AMERICAN JOURNAL OF SPEECH-LANGUAGE PATHOLOGY</t>
  </si>
  <si>
    <t>1058-0468</t>
  </si>
  <si>
    <t>1573-7330</t>
  </si>
  <si>
    <t>JOURNAL OF ASSISTED REPRODUCTION AND GENETICS</t>
  </si>
  <si>
    <t>1058-0530</t>
  </si>
  <si>
    <t>1934-8703</t>
  </si>
  <si>
    <t>INFORMATION SYSTEMS MANAGEMENT</t>
  </si>
  <si>
    <t>1058-2452</t>
  </si>
  <si>
    <t>1540-7012</t>
  </si>
  <si>
    <t>JOURNAL OF MUSCULOSKELETAL PAIN</t>
  </si>
  <si>
    <t>1058-2746</t>
  </si>
  <si>
    <t>JOURNAL OF SHOULDER AND ELBOW SURGERY</t>
  </si>
  <si>
    <t>1058-2916</t>
  </si>
  <si>
    <t>1538-943X</t>
  </si>
  <si>
    <t>ASAIO JOURNAL</t>
  </si>
  <si>
    <t>1058-4587</t>
  </si>
  <si>
    <t>1607-8489</t>
  </si>
  <si>
    <t>INTEGRATED FERROELECTRICS</t>
  </si>
  <si>
    <t>1058-4609</t>
  </si>
  <si>
    <t>1091-7675</t>
  </si>
  <si>
    <t>POLITICAL COMMUNICATION</t>
  </si>
  <si>
    <t>1537-6591</t>
  </si>
  <si>
    <t>1058-5893</t>
  </si>
  <si>
    <t>1537-5315</t>
  </si>
  <si>
    <t>INTERNATIONAL JOURNAL OF PLANT SCIENCES</t>
  </si>
  <si>
    <t>1058-6180</t>
  </si>
  <si>
    <t>1934-1547</t>
  </si>
  <si>
    <t>IEEE ANNALS OF THE HISTORY OF COMPUTING</t>
  </si>
  <si>
    <t>1058-6407</t>
  </si>
  <si>
    <t>1530-9134</t>
  </si>
  <si>
    <t>JOURNAL OF ECONOMICS &amp; MANAGEMENT STRATEGY</t>
  </si>
  <si>
    <t>1058-6458</t>
  </si>
  <si>
    <t>1944-950X</t>
  </si>
  <si>
    <t>EXPERIMENTAL MATHEMATICS</t>
  </si>
  <si>
    <t>1058-8183</t>
  </si>
  <si>
    <t>1740-8261</t>
  </si>
  <si>
    <t>VETERINARY RADIOLOGY &amp; ULTRASOUND</t>
  </si>
  <si>
    <t>1058-8388</t>
  </si>
  <si>
    <t>1097-0177</t>
  </si>
  <si>
    <t>DEVELOPMENTAL DYNAMICS</t>
  </si>
  <si>
    <t>1058-9244</t>
  </si>
  <si>
    <t>1875-919X</t>
  </si>
  <si>
    <t>Scientific Programming</t>
  </si>
  <si>
    <t>1058-9759</t>
  </si>
  <si>
    <t>1477-2671</t>
  </si>
  <si>
    <t>Nondestructive Testing and Evaluation</t>
  </si>
  <si>
    <t>1059-0145</t>
  </si>
  <si>
    <t>1573-1839</t>
  </si>
  <si>
    <t>Journal of Science Education and Technology</t>
  </si>
  <si>
    <t>1573-7756</t>
  </si>
  <si>
    <t>1059-0501</t>
  </si>
  <si>
    <t>1532-4095</t>
  </si>
  <si>
    <t>JOURNAL OF ENVIRONMENTAL SCIENCE AND HEALTH PART C-ENVIRONMENTAL CARCINOGENESIS &amp; ECOTOXICOLOGY REVIEWS</t>
  </si>
  <si>
    <t>1059-0560</t>
  </si>
  <si>
    <t>1873-8036</t>
  </si>
  <si>
    <t>International Review of Economics &amp; Finance</t>
  </si>
  <si>
    <t>1059-0889</t>
  </si>
  <si>
    <t>1558-9137</t>
  </si>
  <si>
    <t>American Journal of Audiology</t>
  </si>
  <si>
    <t>1059-1311</t>
  </si>
  <si>
    <t>1532-2688</t>
  </si>
  <si>
    <t>SEIZURE-EUROPEAN JOURNAL OF EPILEPSY</t>
  </si>
  <si>
    <t>1059-1478</t>
  </si>
  <si>
    <t>1937-5956</t>
  </si>
  <si>
    <t>PRODUCTION AND OPERATIONS MANAGEMENT</t>
  </si>
  <si>
    <t>1059-1524</t>
  </si>
  <si>
    <t>1939-4586</t>
  </si>
  <si>
    <t>MOLECULAR BIOLOGY OF THE CELL</t>
  </si>
  <si>
    <t>1059-3152</t>
  </si>
  <si>
    <t>2154-6665</t>
  </si>
  <si>
    <t>Journal of Song-Yuan Studies</t>
  </si>
  <si>
    <t>1059-6011</t>
  </si>
  <si>
    <t>1552-3993</t>
  </si>
  <si>
    <t>GROUP &amp; ORGANIZATION MANAGEMENT</t>
  </si>
  <si>
    <t>1059-6879</t>
  </si>
  <si>
    <t>1096-858X</t>
  </si>
  <si>
    <t>Emily Dickinson Journal</t>
  </si>
  <si>
    <t>1059-7123</t>
  </si>
  <si>
    <t>1741-2633</t>
  </si>
  <si>
    <t>ADAPTIVE BEHAVIOR</t>
  </si>
  <si>
    <t>1059-7700</t>
  </si>
  <si>
    <t>1573-3599</t>
  </si>
  <si>
    <t>Journal of Genetic Counseling</t>
  </si>
  <si>
    <t>1059-7794</t>
  </si>
  <si>
    <t>1098-1004</t>
  </si>
  <si>
    <t>HUMAN MUTATION</t>
  </si>
  <si>
    <t>1059-8405</t>
  </si>
  <si>
    <t>1546-8364</t>
  </si>
  <si>
    <t>Journal of School Nursing</t>
  </si>
  <si>
    <t>1059-910X</t>
  </si>
  <si>
    <t>1097-0029</t>
  </si>
  <si>
    <t>MICROSCOPY RESEARCH AND TECHNIQUE</t>
  </si>
  <si>
    <t>1059-924X</t>
  </si>
  <si>
    <t>1545-0813</t>
  </si>
  <si>
    <t>Journal of Agromedicine</t>
  </si>
  <si>
    <t>1059-941X</t>
  </si>
  <si>
    <t>1532-849X</t>
  </si>
  <si>
    <t>Journal of Prosthodontics-Implant Esthetic and Reconstructive Dentistry</t>
  </si>
  <si>
    <t>1059-9495</t>
  </si>
  <si>
    <t>1544-1024</t>
  </si>
  <si>
    <t>JOURNAL OF MATERIALS ENGINEERING AND PERFORMANCE</t>
  </si>
  <si>
    <t>1059-9630</t>
  </si>
  <si>
    <t>1544-1016</t>
  </si>
  <si>
    <t>JOURNAL OF THERMAL SPRAY TECHNOLOGY</t>
  </si>
  <si>
    <t>1060-0280</t>
  </si>
  <si>
    <t>1542-6270</t>
  </si>
  <si>
    <t>ANNALS OF PHARMACOTHERAPY</t>
  </si>
  <si>
    <t>1060-1325</t>
  </si>
  <si>
    <t>1520-5738</t>
  </si>
  <si>
    <t>Journal of Macromolecular Science Part A-Pure and Applied Chemistry</t>
  </si>
  <si>
    <t>1060-149X</t>
  </si>
  <si>
    <t>JOURNAL OF PRE-RAPHAELITE STUDIES-NEW SERIES</t>
  </si>
  <si>
    <t>1060-1503</t>
  </si>
  <si>
    <t>1470-1553</t>
  </si>
  <si>
    <t>VICTORIAN LITERATURE AND CULTURE</t>
  </si>
  <si>
    <t>1060-152X</t>
  </si>
  <si>
    <t>1473-5865</t>
  </si>
  <si>
    <t>JOURNAL OF PEDIATRIC ORTHOPAEDICS-PART B</t>
  </si>
  <si>
    <t>1520-6505</t>
  </si>
  <si>
    <t>1060-1872</t>
  </si>
  <si>
    <t>1557-9794</t>
  </si>
  <si>
    <t>OPERATIVE TECHNIQUES IN SPORTS MEDICINE</t>
  </si>
  <si>
    <t>1060-3271</t>
  </si>
  <si>
    <t>1944-7922</t>
  </si>
  <si>
    <t>JOURNAL OF AOAC INTERNATIONAL</t>
  </si>
  <si>
    <t>1060-3999</t>
  </si>
  <si>
    <t>1745-4581</t>
  </si>
  <si>
    <t>JOURNAL OF RAPID METHODS AND AUTOMATION IN MICROBIOLOGY</t>
  </si>
  <si>
    <t>1938-2855</t>
  </si>
  <si>
    <t>1060-9164</t>
  </si>
  <si>
    <t>1466-1802</t>
  </si>
  <si>
    <t>Colonial Latin American Review</t>
  </si>
  <si>
    <t>1061-0022</t>
  </si>
  <si>
    <t>1547-7371</t>
  </si>
  <si>
    <t>St Petersburg Mathematical Journal</t>
  </si>
  <si>
    <t>1061-0278</t>
  </si>
  <si>
    <t>1029-0478</t>
  </si>
  <si>
    <t>SUPRAMOLECULAR CHEMISTRY</t>
  </si>
  <si>
    <t>1061-186X</t>
  </si>
  <si>
    <t>1029-2330</t>
  </si>
  <si>
    <t>JOURNAL OF DRUG TARGETING</t>
  </si>
  <si>
    <t>1061-1924</t>
  </si>
  <si>
    <t>1475-4967</t>
  </si>
  <si>
    <t>MIDDLE EAST POLICY</t>
  </si>
  <si>
    <t>1061-1967</t>
  </si>
  <si>
    <t>1558-0431</t>
  </si>
  <si>
    <t>RUSSIAN STUDIES IN PHILOSOPHY</t>
  </si>
  <si>
    <t>1061-1975</t>
  </si>
  <si>
    <t>1944-7167</t>
  </si>
  <si>
    <t>RUSSIAN STUDIES IN LITERATURE</t>
  </si>
  <si>
    <t>1061-2971</t>
  </si>
  <si>
    <t>1526-100X</t>
  </si>
  <si>
    <t>RESTORATION ECOLOGY</t>
  </si>
  <si>
    <t>1061-3773</t>
  </si>
  <si>
    <t>1099-0542</t>
  </si>
  <si>
    <t>COMPUTER APPLICATIONS IN ENGINEERING EDUCATION</t>
  </si>
  <si>
    <t>1546-1718</t>
  </si>
  <si>
    <t>1061-4303</t>
  </si>
  <si>
    <t>1554-7531</t>
  </si>
  <si>
    <t>WATER ENVIRONMENT RESEARCH</t>
  </si>
  <si>
    <t>1061-5377</t>
  </si>
  <si>
    <t>1538-4683</t>
  </si>
  <si>
    <t>Cardiology in Review</t>
  </si>
  <si>
    <t>1061-5806</t>
  </si>
  <si>
    <t>1477-2205</t>
  </si>
  <si>
    <t>ANXIETY STRESS AND COPING</t>
  </si>
  <si>
    <t>1061-8309</t>
  </si>
  <si>
    <t>1608-3385</t>
  </si>
  <si>
    <t>RUSSIAN JOURNAL OF NONDESTRUCTIVE TESTING</t>
  </si>
  <si>
    <t>1061-8562</t>
  </si>
  <si>
    <t>1029-0257</t>
  </si>
  <si>
    <t>INTERNATIONAL JOURNAL OF COMPUTATIONAL FLUID DYNAMICS</t>
  </si>
  <si>
    <t>1061-8600</t>
  </si>
  <si>
    <t>1537-2715</t>
  </si>
  <si>
    <t>JOURNAL OF COMPUTATIONAL AND GRAPHICAL STATISTICS</t>
  </si>
  <si>
    <t>1061-9208</t>
  </si>
  <si>
    <t>1555-6638</t>
  </si>
  <si>
    <t>RUSSIAN JOURNAL OF MATHEMATICAL PHYSICS</t>
  </si>
  <si>
    <t>1061-933X</t>
  </si>
  <si>
    <t>1608-3067</t>
  </si>
  <si>
    <t>COLLOID JOURNAL</t>
  </si>
  <si>
    <t>1061-9348</t>
  </si>
  <si>
    <t>1608-3199</t>
  </si>
  <si>
    <t>JOURNAL OF ANALYTICAL CHEMISTRY</t>
  </si>
  <si>
    <t>1062-1024</t>
  </si>
  <si>
    <t>1573-2843</t>
  </si>
  <si>
    <t>Journal of Child and Family Studies</t>
  </si>
  <si>
    <t>1062-2551</t>
  </si>
  <si>
    <t>1945-1474</t>
  </si>
  <si>
    <t>Journal for Healthcare Quality</t>
  </si>
  <si>
    <t>1937-710X</t>
  </si>
  <si>
    <t>1062-3590</t>
  </si>
  <si>
    <t>1026-3470</t>
  </si>
  <si>
    <t>BIOLOGY BULLETIN</t>
  </si>
  <si>
    <t>1062-3604</t>
  </si>
  <si>
    <t>1608-3326</t>
  </si>
  <si>
    <t>Russian Journal of Developmental Biology</t>
  </si>
  <si>
    <t>1062-3701</t>
  </si>
  <si>
    <t>1943-3522</t>
  </si>
  <si>
    <t>JOURNAL OF IMAGING SCIENCE AND TECHNOLOGY</t>
  </si>
  <si>
    <t>1062-4783</t>
  </si>
  <si>
    <t>1945-6182</t>
  </si>
  <si>
    <t>AFRICAN AMERICAN REVIEW</t>
  </si>
  <si>
    <t>1062-4821</t>
  </si>
  <si>
    <t>1473-6543</t>
  </si>
  <si>
    <t>CURRENT OPINION IN NEPHROLOGY AND HYPERTENSION</t>
  </si>
  <si>
    <t>1062-6050</t>
  </si>
  <si>
    <t>1938-162X</t>
  </si>
  <si>
    <t>JOURNAL OF ATHLETIC TRAINING</t>
  </si>
  <si>
    <t>1062-726X</t>
  </si>
  <si>
    <t>1532-754X</t>
  </si>
  <si>
    <t>Journal of Public Relations Research</t>
  </si>
  <si>
    <t>1062-7375</t>
  </si>
  <si>
    <t>1533-7995</t>
  </si>
  <si>
    <t>Journal of Global Information Management</t>
  </si>
  <si>
    <t>1062-7391</t>
  </si>
  <si>
    <t>1573-8736</t>
  </si>
  <si>
    <t>JOURNAL OF MINING SCIENCE</t>
  </si>
  <si>
    <t>1062-7987</t>
  </si>
  <si>
    <t>1474-0575</t>
  </si>
  <si>
    <t>European Review</t>
  </si>
  <si>
    <t>1099-159X</t>
  </si>
  <si>
    <t>1062-8061</t>
  </si>
  <si>
    <t>1938-1913</t>
  </si>
  <si>
    <t>NURSING HISTORY REVIEW</t>
  </si>
  <si>
    <t>1062-8592</t>
  </si>
  <si>
    <t>1538-1951</t>
  </si>
  <si>
    <t>SPORTS MEDICINE AND ARTHROSCOPY REVIEW</t>
  </si>
  <si>
    <t>1062-8606</t>
  </si>
  <si>
    <t>1555-824X</t>
  </si>
  <si>
    <t>AMERICAN JOURNAL OF MEDICAL QUALITY</t>
  </si>
  <si>
    <t>1062-936X</t>
  </si>
  <si>
    <t>1029-046X</t>
  </si>
  <si>
    <t>SAR AND QSAR IN ENVIRONMENTAL RESEARCH</t>
  </si>
  <si>
    <t>1062-9408</t>
  </si>
  <si>
    <t>1879-0860</t>
  </si>
  <si>
    <t>North American Journal of Economics and Finance</t>
  </si>
  <si>
    <t>1063-0198</t>
  </si>
  <si>
    <t>1943-7714</t>
  </si>
  <si>
    <t>HORTTECHNOLOGY</t>
  </si>
  <si>
    <t>1063-0732</t>
  </si>
  <si>
    <t>1466-1853</t>
  </si>
  <si>
    <t>JOURNAL OF URBAN TECHNOLOGY</t>
  </si>
  <si>
    <t>1063-0740</t>
  </si>
  <si>
    <t>1608-3377</t>
  </si>
  <si>
    <t>Russian Journal of Marine Biology</t>
  </si>
  <si>
    <t>1063-1119</t>
  </si>
  <si>
    <t>1568-5306</t>
  </si>
  <si>
    <t>SOCIETY &amp; ANIMALS</t>
  </si>
  <si>
    <t>1063-1801</t>
  </si>
  <si>
    <t>1080-6520</t>
  </si>
  <si>
    <t>CONFIGURATIONS</t>
  </si>
  <si>
    <t>1063-2921</t>
  </si>
  <si>
    <t>1930-7799</t>
  </si>
  <si>
    <t>JOURNAL OF ARTS MANAGEMENT LAW AND SOCIETY</t>
  </si>
  <si>
    <t>1063-293X</t>
  </si>
  <si>
    <t>1531-2003</t>
  </si>
  <si>
    <t>CONCURRENT ENGINEERING-RESEARCH AND APPLICATIONS</t>
  </si>
  <si>
    <t>1063-3685</t>
  </si>
  <si>
    <t>1538-974X</t>
  </si>
  <si>
    <t>NARRATIVE</t>
  </si>
  <si>
    <t>1063-3995</t>
  </si>
  <si>
    <t>1099-0879</t>
  </si>
  <si>
    <t>CLINICAL PSYCHOLOGY &amp; PSYCHOTHERAPY</t>
  </si>
  <si>
    <t>1063-4258</t>
  </si>
  <si>
    <t>1573-8205</t>
  </si>
  <si>
    <t>ATOMIC ENERGY</t>
  </si>
  <si>
    <t>1063-4266</t>
  </si>
  <si>
    <t>1538-4799</t>
  </si>
  <si>
    <t>JOURNAL OF EMOTIONAL AND BEHAVIORAL DISORDERS</t>
  </si>
  <si>
    <t>1063-455X</t>
  </si>
  <si>
    <t>1934-936X</t>
  </si>
  <si>
    <t>Journal of Water Chemistry and Technology</t>
  </si>
  <si>
    <t>1063-4576</t>
  </si>
  <si>
    <t>1934-9408</t>
  </si>
  <si>
    <t>Journal of Superhard Materials</t>
  </si>
  <si>
    <t>1522-9653</t>
  </si>
  <si>
    <t>OSTEOARTHRITIS AND CARTILAGE</t>
  </si>
  <si>
    <t>1076-836X</t>
  </si>
  <si>
    <t>1096-603X</t>
  </si>
  <si>
    <t>1063-5769</t>
  </si>
  <si>
    <t>Colonial Latin American Historical Review-Second Series</t>
  </si>
  <si>
    <t>1063-5823</t>
  </si>
  <si>
    <t>Current Topics in Membranes</t>
  </si>
  <si>
    <t>1558-0865</t>
  </si>
  <si>
    <t>1530-9304</t>
  </si>
  <si>
    <t>1063-6692</t>
  </si>
  <si>
    <t>1558-2566</t>
  </si>
  <si>
    <t>IEEE-ACM TRANSACTIONS ON NETWORKING</t>
  </si>
  <si>
    <t>1941-0034</t>
  </si>
  <si>
    <t>1063-7710</t>
  </si>
  <si>
    <t>1562-6865</t>
  </si>
  <si>
    <t>ACOUSTICAL PHYSICS</t>
  </si>
  <si>
    <t>1063-7729</t>
  </si>
  <si>
    <t>1562-6881</t>
  </si>
  <si>
    <t>ASTRONOMY REPORTS</t>
  </si>
  <si>
    <t>1063-7737</t>
  </si>
  <si>
    <t>1562-6873</t>
  </si>
  <si>
    <t>ASTRONOMY LETTERS-A JOURNAL OF ASTRONOMY AND SPACE ASTROPHYSICS</t>
  </si>
  <si>
    <t>1063-7745</t>
  </si>
  <si>
    <t>1562-689X</t>
  </si>
  <si>
    <t>CRYSTALLOGRAPHY REPORTS</t>
  </si>
  <si>
    <t>1063-7761</t>
  </si>
  <si>
    <t>1090-6509</t>
  </si>
  <si>
    <t>JOURNAL OF EXPERIMENTAL AND THEORETICAL PHYSICS</t>
  </si>
  <si>
    <t>1063-777X</t>
  </si>
  <si>
    <t>1090-6517</t>
  </si>
  <si>
    <t>LOW TEMPERATURE PHYSICS</t>
  </si>
  <si>
    <t>1063-7788</t>
  </si>
  <si>
    <t>1562-692X</t>
  </si>
  <si>
    <t>PHYSICS OF ATOMIC NUCLEI</t>
  </si>
  <si>
    <t>1063-7796</t>
  </si>
  <si>
    <t>1531-8559</t>
  </si>
  <si>
    <t>PHYSICS OF PARTICLES AND NUCLEI</t>
  </si>
  <si>
    <t>1063-780X</t>
  </si>
  <si>
    <t>1562-6938</t>
  </si>
  <si>
    <t>PLASMA PHYSICS REPORTS</t>
  </si>
  <si>
    <t>1063-7818</t>
  </si>
  <si>
    <t>1468-4799</t>
  </si>
  <si>
    <t>QUANTUM ELECTRONICS</t>
  </si>
  <si>
    <t>1063-7826</t>
  </si>
  <si>
    <t>1090-6479</t>
  </si>
  <si>
    <t>SEMICONDUCTORS</t>
  </si>
  <si>
    <t>1063-7834</t>
  </si>
  <si>
    <t>1090-6460</t>
  </si>
  <si>
    <t>PHYSICS OF THE SOLID STATE</t>
  </si>
  <si>
    <t>1063-7842</t>
  </si>
  <si>
    <t>1090-6525</t>
  </si>
  <si>
    <t>TECHNICAL PHYSICS</t>
  </si>
  <si>
    <t>1063-7850</t>
  </si>
  <si>
    <t>1090-6533</t>
  </si>
  <si>
    <t>TECHNICAL PHYSICS LETTERS</t>
  </si>
  <si>
    <t>1063-7869</t>
  </si>
  <si>
    <t>1468-4780</t>
  </si>
  <si>
    <t>PHYSICS-USPEKHI</t>
  </si>
  <si>
    <t>1063-8016</t>
  </si>
  <si>
    <t>1533-8010</t>
  </si>
  <si>
    <t>JOURNAL OF DATABASE MANAGEMENT</t>
  </si>
  <si>
    <t>1063-8210</t>
  </si>
  <si>
    <t>1557-9999</t>
  </si>
  <si>
    <t>IEEE TRANSACTIONS ON VERY LARGE SCALE INTEGRATION (VLSI) SYSTEMS</t>
  </si>
  <si>
    <t>1063-8539</t>
  </si>
  <si>
    <t>1520-6610</t>
  </si>
  <si>
    <t>JOURNAL OF COMBINATORIAL DESIGNS</t>
  </si>
  <si>
    <t>1063-8628</t>
  </si>
  <si>
    <t>1550-5154</t>
  </si>
  <si>
    <t>Quality Management in Health Care</t>
  </si>
  <si>
    <t>1063-8652</t>
  </si>
  <si>
    <t>1543-267X</t>
  </si>
  <si>
    <t>JOURNAL OF AGING AND PHYSICAL ACTIVITY</t>
  </si>
  <si>
    <t>1064-0266</t>
  </si>
  <si>
    <t>1532-530X</t>
  </si>
  <si>
    <t>Eating Disorders</t>
  </si>
  <si>
    <t>1064-119X</t>
  </si>
  <si>
    <t>1521-0618</t>
  </si>
  <si>
    <t>MARINE GEORESOURCES &amp; GEOTECHNOLOGY</t>
  </si>
  <si>
    <t>1064-1246</t>
  </si>
  <si>
    <t>1875-8967</t>
  </si>
  <si>
    <t>JOURNAL OF INTELLIGENT &amp; FUZZY SYSTEMS</t>
  </si>
  <si>
    <t>1064-1297</t>
  </si>
  <si>
    <t>1936-2293</t>
  </si>
  <si>
    <t>EXPERIMENTAL AND CLINICAL PSYCHOPHARMACOLOGY</t>
  </si>
  <si>
    <t>1064-1955</t>
  </si>
  <si>
    <t>1525-6065</t>
  </si>
  <si>
    <t>HYPERTENSION IN PREGNANCY</t>
  </si>
  <si>
    <t>1064-1963</t>
  </si>
  <si>
    <t>1525-6006</t>
  </si>
  <si>
    <t>CLINICAL AND EXPERIMENTAL HYPERTENSION</t>
  </si>
  <si>
    <t>1064-2269</t>
  </si>
  <si>
    <t>1555-6557</t>
  </si>
  <si>
    <t>JOURNAL OF COMMUNICATIONS TECHNOLOGY AND ELECTRONICS</t>
  </si>
  <si>
    <t>1064-2285</t>
  </si>
  <si>
    <t>2162-6561</t>
  </si>
  <si>
    <t>HEAT TRANSFER RESEARCH</t>
  </si>
  <si>
    <t>1064-2293</t>
  </si>
  <si>
    <t>1556-195X</t>
  </si>
  <si>
    <t>EURASIAN SOIL SCIENCE</t>
  </si>
  <si>
    <t>1064-2307</t>
  </si>
  <si>
    <t>1555-6530</t>
  </si>
  <si>
    <t>JOURNAL OF COMPUTER AND SYSTEMS SCIENCES INTERNATIONAL</t>
  </si>
  <si>
    <t>1064-2684</t>
  </si>
  <si>
    <t>1527-9375</t>
  </si>
  <si>
    <t>GLQ-A JOURNAL OF LESBIAN AND GAY STUDIES</t>
  </si>
  <si>
    <t>1064-3389</t>
  </si>
  <si>
    <t>1547-6537</t>
  </si>
  <si>
    <t>CRITICAL REVIEWS IN ENVIRONMENTAL SCIENCE AND TECHNOLOGY</t>
  </si>
  <si>
    <t>1064-5462</t>
  </si>
  <si>
    <t>1530-9185</t>
  </si>
  <si>
    <t>ARTIFICIAL LIFE</t>
  </si>
  <si>
    <t>1064-5586</t>
  </si>
  <si>
    <t>MILLENNIUM FILM JOURNAL</t>
  </si>
  <si>
    <t>1064-5616</t>
  </si>
  <si>
    <t>1468-4802</t>
  </si>
  <si>
    <t>SBORNIK MATHEMATICS</t>
  </si>
  <si>
    <t>1064-5624</t>
  </si>
  <si>
    <t>1531-8362</t>
  </si>
  <si>
    <t>DOKLADY MATHEMATICS</t>
  </si>
  <si>
    <t>1064-5632</t>
  </si>
  <si>
    <t>1468-4810</t>
  </si>
  <si>
    <t>IZVESTIYA MATHEMATICS</t>
  </si>
  <si>
    <t>1064-590X</t>
  </si>
  <si>
    <t>FOOD AND DRUG LAW JOURNAL</t>
  </si>
  <si>
    <t>1064-6671</t>
  </si>
  <si>
    <t>1930-0204</t>
  </si>
  <si>
    <t>SPE DRILLING &amp; COMPLETION</t>
  </si>
  <si>
    <t>1064-7406</t>
  </si>
  <si>
    <t>Facial Plastic Surgery Clinics of North America</t>
  </si>
  <si>
    <t>1064-7481</t>
  </si>
  <si>
    <t>1545-7214</t>
  </si>
  <si>
    <t>AMERICAN JOURNAL OF GERIATRIC PSYCHIATRY</t>
  </si>
  <si>
    <t>1064-7554</t>
  </si>
  <si>
    <t>1573-7055</t>
  </si>
  <si>
    <t>JOURNAL OF MAMMALIAN EVOLUTION</t>
  </si>
  <si>
    <t>1064-7570</t>
  </si>
  <si>
    <t>1573-7705</t>
  </si>
  <si>
    <t>Journal of Network and Systems Management</t>
  </si>
  <si>
    <t>1064-8011</t>
  </si>
  <si>
    <t>1533-4287</t>
  </si>
  <si>
    <t>JOURNAL OF STRENGTH AND CONDITIONING RESEARCH</t>
  </si>
  <si>
    <t>1064-8275</t>
  </si>
  <si>
    <t>1095-7197</t>
  </si>
  <si>
    <t>SIAM JOURNAL ON SCIENTIFIC COMPUTING</t>
  </si>
  <si>
    <t>1064-8887</t>
  </si>
  <si>
    <t>1573-9228</t>
  </si>
  <si>
    <t>Russian Physics Journal</t>
  </si>
  <si>
    <t>1064-9689</t>
  </si>
  <si>
    <t>1557-9786</t>
  </si>
  <si>
    <t>Magnetic Resonance Imaging Clinics of North America</t>
  </si>
  <si>
    <t>1065-2469</t>
  </si>
  <si>
    <t>1476-8291</t>
  </si>
  <si>
    <t>INTEGRAL TRANSFORMS AND SPECIAL FUNCTIONS</t>
  </si>
  <si>
    <t>1065-3058</t>
  </si>
  <si>
    <t>1573-3394</t>
  </si>
  <si>
    <t>HEALTH CARE ANALYSIS</t>
  </si>
  <si>
    <t>1065-5131</t>
  </si>
  <si>
    <t>1563-5074</t>
  </si>
  <si>
    <t>JOURNAL OF ENHANCED HEAT TRANSFER</t>
  </si>
  <si>
    <t>1065-6251</t>
  </si>
  <si>
    <t>1531-7048</t>
  </si>
  <si>
    <t>CURRENT OPINION IN HEMATOLOGY</t>
  </si>
  <si>
    <t>1065-657X</t>
  </si>
  <si>
    <t>2326-2397</t>
  </si>
  <si>
    <t>COMPOST SCIENCE &amp; UTILIZATION</t>
  </si>
  <si>
    <t>1065-6995</t>
  </si>
  <si>
    <t>1095-8355</t>
  </si>
  <si>
    <t>CELL BIOLOGY INTERNATIONAL</t>
  </si>
  <si>
    <t>1065-8483</t>
  </si>
  <si>
    <t>1543-2688</t>
  </si>
  <si>
    <t>JOURNAL OF APPLIED BIOMECHANICS</t>
  </si>
  <si>
    <t>1065-9129</t>
  </si>
  <si>
    <t>1938-274X</t>
  </si>
  <si>
    <t>POLITICAL RESEARCH QUARTERLY</t>
  </si>
  <si>
    <t>1097-0193</t>
  </si>
  <si>
    <t>1066-033X</t>
  </si>
  <si>
    <t>1941-000X</t>
  </si>
  <si>
    <t>IEEE CONTROL SYSTEMS MAGAZINE</t>
  </si>
  <si>
    <t>1066-2936</t>
  </si>
  <si>
    <t>Undersea and Hyperbaric Medicine</t>
  </si>
  <si>
    <t>1549-4918</t>
  </si>
  <si>
    <t>1066-5234</t>
  </si>
  <si>
    <t>1550-7408</t>
  </si>
  <si>
    <t>JOURNAL OF EUKARYOTIC MICROBIOLOGY</t>
  </si>
  <si>
    <t>1066-5277</t>
  </si>
  <si>
    <t>1557-8666</t>
  </si>
  <si>
    <t>JOURNAL OF COMPUTATIONAL BIOLOGY</t>
  </si>
  <si>
    <t>1066-5285</t>
  </si>
  <si>
    <t>1573-9171</t>
  </si>
  <si>
    <t>RUSSIAN CHEMICAL BULLETIN</t>
  </si>
  <si>
    <t>1066-7857</t>
  </si>
  <si>
    <t>1753-5557</t>
  </si>
  <si>
    <t>MATERIALS TECHNOLOGY</t>
  </si>
  <si>
    <t>1066-8527</t>
  </si>
  <si>
    <t>1547-5913</t>
  </si>
  <si>
    <t>PROCESS SAFETY PROGRESS</t>
  </si>
  <si>
    <t>1066-8888</t>
  </si>
  <si>
    <t>0949-877X</t>
  </si>
  <si>
    <t>VLDB JOURNAL</t>
  </si>
  <si>
    <t>1066-8969</t>
  </si>
  <si>
    <t>1940-2465</t>
  </si>
  <si>
    <t>INTERNATIONAL JOURNAL OF SURGICAL PATHOLOGY</t>
  </si>
  <si>
    <t>1067-0564</t>
  </si>
  <si>
    <t>1469-9400</t>
  </si>
  <si>
    <t>Journal of Contemporary China</t>
  </si>
  <si>
    <t>1067-151X</t>
  </si>
  <si>
    <t>1940-5480</t>
  </si>
  <si>
    <t>JOURNAL OF THE AMERICAN ACADEMY OF ORTHOPAEDIC SURGEONS</t>
  </si>
  <si>
    <t>1067-1927</t>
  </si>
  <si>
    <t>1524-475X</t>
  </si>
  <si>
    <t>WOUND REPAIR AND REGENERATION</t>
  </si>
  <si>
    <t>1067-2516</t>
  </si>
  <si>
    <t>1542-2224</t>
  </si>
  <si>
    <t>Journal of Foot &amp; Ankle Surgery</t>
  </si>
  <si>
    <t>1067-3040</t>
  </si>
  <si>
    <t>Music Theory Online</t>
  </si>
  <si>
    <t>1067-3229</t>
  </si>
  <si>
    <t>1465-7309</t>
  </si>
  <si>
    <t>HARVARD REVIEW OF PSYCHIATRY</t>
  </si>
  <si>
    <t>1067-4136</t>
  </si>
  <si>
    <t>1608-3334</t>
  </si>
  <si>
    <t>RUSSIAN JOURNAL OF ECOLOGY</t>
  </si>
  <si>
    <t>1527-974X</t>
  </si>
  <si>
    <t>1067-6341</t>
  </si>
  <si>
    <t>1086-3184</t>
  </si>
  <si>
    <t>JOURNAL OF EARLY CHRISTIAN STUDIES</t>
  </si>
  <si>
    <t>1067-8212</t>
  </si>
  <si>
    <t>1934-970X</t>
  </si>
  <si>
    <t>Russian Journal of Non-Ferrous Metals</t>
  </si>
  <si>
    <t>1067-828X</t>
  </si>
  <si>
    <t>1547-0652</t>
  </si>
  <si>
    <t>JOURNAL OF CHILD &amp; ADOLESCENT SUBSTANCE ABUSE</t>
  </si>
  <si>
    <t>1067-9847</t>
  </si>
  <si>
    <t>1527-8271</t>
  </si>
  <si>
    <t>Positions-Asia Critique</t>
  </si>
  <si>
    <t>1068-0667</t>
  </si>
  <si>
    <t>1573-3440</t>
  </si>
  <si>
    <t>JOURNAL OF ADULT DEVELOPMENT</t>
  </si>
  <si>
    <t>1068-1302</t>
  </si>
  <si>
    <t>1573-9066</t>
  </si>
  <si>
    <t>POWDER METALLURGY AND METAL CERAMICS</t>
  </si>
  <si>
    <t>1068-1620</t>
  </si>
  <si>
    <t>1608-330X</t>
  </si>
  <si>
    <t>RUSSIAN JOURNAL OF BIOORGANIC CHEMISTRY</t>
  </si>
  <si>
    <t>1068-316X</t>
  </si>
  <si>
    <t>1477-2744</t>
  </si>
  <si>
    <t>PSYCHOLOGY CRIME &amp; LAW</t>
  </si>
  <si>
    <t>1068-3356</t>
  </si>
  <si>
    <t>1934-838X</t>
  </si>
  <si>
    <t>Bulletin of the Lebedev Physics Institute</t>
  </si>
  <si>
    <t>1068-3372</t>
  </si>
  <si>
    <t>1934-9378</t>
  </si>
  <si>
    <t>Journal of Contemporary Physics-Armenian Academy of Sciences</t>
  </si>
  <si>
    <t>1068-3623</t>
  </si>
  <si>
    <t>1934-9416</t>
  </si>
  <si>
    <t>Journal of Contemporary Mathematical Analysis-Armenian Academy of Sciences</t>
  </si>
  <si>
    <t>1068-3666</t>
  </si>
  <si>
    <t>1934-9386</t>
  </si>
  <si>
    <t>Journal of Friction and Wear</t>
  </si>
  <si>
    <t>1068-3739</t>
  </si>
  <si>
    <t>1934-8096</t>
  </si>
  <si>
    <t>Russian Meteorology and Hydrology</t>
  </si>
  <si>
    <t>1068-5200</t>
  </si>
  <si>
    <t>1095-9912</t>
  </si>
  <si>
    <t>OPTICAL FIBER TECHNOLOGY</t>
  </si>
  <si>
    <t>1068-5502</t>
  </si>
  <si>
    <t>JOURNAL OF AGRICULTURAL AND RESOURCE ECONOMICS</t>
  </si>
  <si>
    <t>1068-7971</t>
  </si>
  <si>
    <t>1878-030X</t>
  </si>
  <si>
    <t>Russian Geology and Geophysics</t>
  </si>
  <si>
    <t>1068-820X</t>
  </si>
  <si>
    <t>1573-885X</t>
  </si>
  <si>
    <t>MATERIALS SCIENCE</t>
  </si>
  <si>
    <t>1068-8218</t>
  </si>
  <si>
    <t>1534-1488</t>
  </si>
  <si>
    <t>SOUTHERN CULTURES</t>
  </si>
  <si>
    <t>1534-4681</t>
  </si>
  <si>
    <t>1068-9508</t>
  </si>
  <si>
    <t>1531-6998</t>
  </si>
  <si>
    <t>Current Opinion in Otolaryngology &amp; Head and Neck Surgery</t>
  </si>
  <si>
    <t>1068-9583</t>
  </si>
  <si>
    <t>1573-3572</t>
  </si>
  <si>
    <t>JOURNAL OF CLINICAL PSYCHOLOGY IN MEDICAL SETTINGS</t>
  </si>
  <si>
    <t>1068-9613</t>
  </si>
  <si>
    <t>ELECTRONIC TRANSACTIONS ON NUMERICAL ANALYSIS</t>
  </si>
  <si>
    <t>1069-031X</t>
  </si>
  <si>
    <t>1547-7215</t>
  </si>
  <si>
    <t>JOURNAL OF INTERNATIONAL MARKETING</t>
  </si>
  <si>
    <t>1069-0727</t>
  </si>
  <si>
    <t>1552-4590</t>
  </si>
  <si>
    <t>JOURNAL OF CAREER ASSESSMENT</t>
  </si>
  <si>
    <t>1875-8835</t>
  </si>
  <si>
    <t>1069-3424</t>
  </si>
  <si>
    <t>1098-9048</t>
  </si>
  <si>
    <t>SEMINARS IN RESPIRATORY AND CRITICAL CARE MEDICINE</t>
  </si>
  <si>
    <t>1069-3513</t>
  </si>
  <si>
    <t>1555-6506</t>
  </si>
  <si>
    <t>IZVESTIYA-PHYSICS OF THE SOLID EARTH</t>
  </si>
  <si>
    <t>1069-3599</t>
  </si>
  <si>
    <t>Reviews in Computational Chemistry</t>
  </si>
  <si>
    <t>1069-3629</t>
  </si>
  <si>
    <t>1745-6592</t>
  </si>
  <si>
    <t>GROUND WATER MONITORING AND REMEDIATION</t>
  </si>
  <si>
    <t>1069-3971</t>
  </si>
  <si>
    <t>1552-3578</t>
  </si>
  <si>
    <t>CROSS-CULTURAL RESEARCH</t>
  </si>
  <si>
    <t>1069-4404</t>
  </si>
  <si>
    <t>1759-8818</t>
  </si>
  <si>
    <t>SOCIOLOGY OF RELIGION</t>
  </si>
  <si>
    <t>1069-4730</t>
  </si>
  <si>
    <t>2168-9830</t>
  </si>
  <si>
    <t>JOURNAL OF ENGINEERING EDUCATION</t>
  </si>
  <si>
    <t>1069-5869</t>
  </si>
  <si>
    <t>1531-5851</t>
  </si>
  <si>
    <t>JOURNAL OF FOURIER ANALYSIS AND APPLICATIONS</t>
  </si>
  <si>
    <t>1069-6563</t>
  </si>
  <si>
    <t>1553-2712</t>
  </si>
  <si>
    <t>ACADEMIC EMERGENCY MEDICINE</t>
  </si>
  <si>
    <t>1069-9384</t>
  </si>
  <si>
    <t>1531-5320</t>
  </si>
  <si>
    <t>PSYCHONOMIC BULLETIN &amp; REVIEW</t>
  </si>
  <si>
    <t>1070-0048</t>
  </si>
  <si>
    <t>1938-2898</t>
  </si>
  <si>
    <t>HASELTONIA</t>
  </si>
  <si>
    <t>1070-289X</t>
  </si>
  <si>
    <t>1547-3384</t>
  </si>
  <si>
    <t>IDENTITIES-GLOBAL STUDIES IN CULTURE AND POWER</t>
  </si>
  <si>
    <t>1070-3284</t>
  </si>
  <si>
    <t>1608-3318</t>
  </si>
  <si>
    <t>RUSSIAN JOURNAL OF COORDINATION CHEMISTRY</t>
  </si>
  <si>
    <t>1070-3632</t>
  </si>
  <si>
    <t>1608-3350</t>
  </si>
  <si>
    <t>RUSSIAN JOURNAL OF GENERAL CHEMISTRY</t>
  </si>
  <si>
    <t>1070-4272</t>
  </si>
  <si>
    <t>1608-3296</t>
  </si>
  <si>
    <t>RUSSIAN JOURNAL OF APPLIED CHEMISTRY</t>
  </si>
  <si>
    <t>1070-4280</t>
  </si>
  <si>
    <t>1608-3393</t>
  </si>
  <si>
    <t>RUSSIAN JOURNAL OF ORGANIC CHEMISTRY</t>
  </si>
  <si>
    <t>1070-4965</t>
  </si>
  <si>
    <t>1552-5465</t>
  </si>
  <si>
    <t>Journal of Environment &amp; Development</t>
  </si>
  <si>
    <t>1070-5287</t>
  </si>
  <si>
    <t>1531-6971</t>
  </si>
  <si>
    <t>CURRENT OPINION IN PULMONARY MEDICINE</t>
  </si>
  <si>
    <t>1070-5295</t>
  </si>
  <si>
    <t>1531-7072</t>
  </si>
  <si>
    <t>Current Opinion in Critical Care</t>
  </si>
  <si>
    <t>1070-5309</t>
  </si>
  <si>
    <t>1545-6838</t>
  </si>
  <si>
    <t>SOCIAL WORK RESEARCH</t>
  </si>
  <si>
    <t>1099-1506</t>
  </si>
  <si>
    <t>1070-5503</t>
  </si>
  <si>
    <t>1532-7558</t>
  </si>
  <si>
    <t>INTERNATIONAL JOURNAL OF BEHAVIORAL MEDICINE</t>
  </si>
  <si>
    <t>1532-8007</t>
  </si>
  <si>
    <t>1070-6631</t>
  </si>
  <si>
    <t>1089-7666</t>
  </si>
  <si>
    <t>PHYSICS OF FLUIDS</t>
  </si>
  <si>
    <t>1070-664X</t>
  </si>
  <si>
    <t>1089-7674</t>
  </si>
  <si>
    <t>PHYSICS OF PLASMAS</t>
  </si>
  <si>
    <t>1070-8022</t>
  </si>
  <si>
    <t>1536-5166</t>
  </si>
  <si>
    <t>JOURNAL OF NEURO-OPHTHALMOLOGY</t>
  </si>
  <si>
    <t>1070-9428</t>
  </si>
  <si>
    <t>1314-2607</t>
  </si>
  <si>
    <t>JOURNAL OF HYMENOPTERA RESEARCH</t>
  </si>
  <si>
    <t>1070-9622</t>
  </si>
  <si>
    <t>1875-9203</t>
  </si>
  <si>
    <t>SHOCK AND VIBRATION</t>
  </si>
  <si>
    <t>1070-9762</t>
  </si>
  <si>
    <t>1091-0786</t>
  </si>
  <si>
    <t>JOURNAL OF OPTICAL TECHNOLOGY</t>
  </si>
  <si>
    <t>1070-986X</t>
  </si>
  <si>
    <t>1941-0166</t>
  </si>
  <si>
    <t>IEEE MULTIMEDIA</t>
  </si>
  <si>
    <t>1070-9878</t>
  </si>
  <si>
    <t>1558-4135</t>
  </si>
  <si>
    <t>IEEE TRANSACTIONS ON DIELECTRICS AND ELECTRICAL INSULATION</t>
  </si>
  <si>
    <t>1070-9908</t>
  </si>
  <si>
    <t>1558-2361</t>
  </si>
  <si>
    <t>IEEE SIGNAL PROCESSING LETTERS</t>
  </si>
  <si>
    <t>1070-9932</t>
  </si>
  <si>
    <t>1558-223X</t>
  </si>
  <si>
    <t>IEEE ROBOTICS &amp; AUTOMATION MAGAZINE</t>
  </si>
  <si>
    <t>1071-0922</t>
  </si>
  <si>
    <t>1938-3657</t>
  </si>
  <si>
    <t>Journal of the Society for Information Display</t>
  </si>
  <si>
    <t>1071-1007</t>
  </si>
  <si>
    <t>1944-7876</t>
  </si>
  <si>
    <t>FOOT &amp; ANKLE INTERNATIONAL</t>
  </si>
  <si>
    <t>1071-1023</t>
  </si>
  <si>
    <t>JOURNAL OF VACUUM SCIENCE &amp; TECHNOLOGY B</t>
  </si>
  <si>
    <t>1071-2690</t>
  </si>
  <si>
    <t>1543-706X</t>
  </si>
  <si>
    <t>IN VITRO CELLULAR &amp; DEVELOPMENTAL BIOLOGY-ANIMAL</t>
  </si>
  <si>
    <t>1071-2836</t>
  </si>
  <si>
    <t>1573-8760</t>
  </si>
  <si>
    <t>JOURNAL OF RUSSIAN LASER RESEARCH</t>
  </si>
  <si>
    <t>1071-3581</t>
  </si>
  <si>
    <t>1532-6551</t>
  </si>
  <si>
    <t>JOURNAL OF NUCLEAR CARDIOLOGY</t>
  </si>
  <si>
    <t>1071-5754</t>
  </si>
  <si>
    <t>1528-3976</t>
  </si>
  <si>
    <t>Journal of Wound Ostomy and Continence Nursing</t>
  </si>
  <si>
    <t>1071-5762</t>
  </si>
  <si>
    <t>1029-2470</t>
  </si>
  <si>
    <t>FREE RADICAL RESEARCH</t>
  </si>
  <si>
    <t>1090-2465</t>
  </si>
  <si>
    <t>1071-5819</t>
  </si>
  <si>
    <t>1095-9300</t>
  </si>
  <si>
    <t>INTERNATIONAL JOURNAL OF HUMAN-COMPUTER STUDIES</t>
  </si>
  <si>
    <t>1071-6068</t>
  </si>
  <si>
    <t>1080-6601</t>
  </si>
  <si>
    <t>MODERNISM-MODERNITY</t>
  </si>
  <si>
    <t>1521-0464</t>
  </si>
  <si>
    <t>DRUG DELIVERY</t>
  </si>
  <si>
    <t>1071-7641</t>
  </si>
  <si>
    <t>1939-1668</t>
  </si>
  <si>
    <t>Journal of Interior Design</t>
  </si>
  <si>
    <t>1071-8443</t>
  </si>
  <si>
    <t>1943-3956</t>
  </si>
  <si>
    <t>CHELONIAN CONSERVATION AND BIOLOGY</t>
  </si>
  <si>
    <t>1071-9091</t>
  </si>
  <si>
    <t>1558-0776</t>
  </si>
  <si>
    <t>Seminars in Pediatric Neurology</t>
  </si>
  <si>
    <t>1071-9164</t>
  </si>
  <si>
    <t>1532-8414</t>
  </si>
  <si>
    <t>JOURNAL OF CARDIAC FAILURE</t>
  </si>
  <si>
    <t>1072-0502</t>
  </si>
  <si>
    <t>1549-5485</t>
  </si>
  <si>
    <t>LEARNING &amp; MEMORY</t>
  </si>
  <si>
    <t>1072-0537</t>
  </si>
  <si>
    <t>1521-0650</t>
  </si>
  <si>
    <t>JOURNAL OF CONSTRUCTIVIST PSYCHOLOGY</t>
  </si>
  <si>
    <t>1072-0847</t>
  </si>
  <si>
    <t>1099-078X</t>
  </si>
  <si>
    <t>BEHAVIORAL INTERVENTIONS</t>
  </si>
  <si>
    <t>1072-3714</t>
  </si>
  <si>
    <t>1530-0374</t>
  </si>
  <si>
    <t>MENOPAUSE-THE JOURNAL OF THE NORTH AMERICAN MENOPAUSE SOCIETY</t>
  </si>
  <si>
    <t>1072-4109</t>
  </si>
  <si>
    <t>1533-4031</t>
  </si>
  <si>
    <t>ADVANCES IN ANATOMIC PATHOLOGY</t>
  </si>
  <si>
    <t>1072-4133</t>
  </si>
  <si>
    <t>1099-0968</t>
  </si>
  <si>
    <t>EUROPEAN EATING DISORDERS REVIEW</t>
  </si>
  <si>
    <t>1072-4745</t>
  </si>
  <si>
    <t>1468-2893</t>
  </si>
  <si>
    <t>SOCIAL POLITICS</t>
  </si>
  <si>
    <t>1072-5245</t>
  </si>
  <si>
    <t>1573-3424</t>
  </si>
  <si>
    <t>INTERNATIONAL JOURNAL OF STRESS MANAGEMENT</t>
  </si>
  <si>
    <t>1573-7764</t>
  </si>
  <si>
    <t>1072-6349</t>
  </si>
  <si>
    <t>1751-7613</t>
  </si>
  <si>
    <t>GEOSYNTHETICS INTERNATIONAL</t>
  </si>
  <si>
    <t>1072-6691</t>
  </si>
  <si>
    <t>Electronic Journal of Differential Equations</t>
  </si>
  <si>
    <t>1879-1190</t>
  </si>
  <si>
    <t>1072-947X</t>
  </si>
  <si>
    <t>1572-9176</t>
  </si>
  <si>
    <t>Georgian Mathematical Journal</t>
  </si>
  <si>
    <t>1073-0508</t>
  </si>
  <si>
    <t>1874-6292</t>
  </si>
  <si>
    <t>International Journal of the Classical Tradition</t>
  </si>
  <si>
    <t>1073-0516</t>
  </si>
  <si>
    <t>1557-7325</t>
  </si>
  <si>
    <t>ACM Transactions on Computer-Human Interaction</t>
  </si>
  <si>
    <t>1073-1105</t>
  </si>
  <si>
    <t>1748-720X</t>
  </si>
  <si>
    <t>JOURNAL OF LAW MEDICINE &amp; ETHICS</t>
  </si>
  <si>
    <t>1073-1911</t>
  </si>
  <si>
    <t>1552-3489</t>
  </si>
  <si>
    <t>ASSESSMENT</t>
  </si>
  <si>
    <t>1073-2322</t>
  </si>
  <si>
    <t>1540-0514</t>
  </si>
  <si>
    <t>SHOCK</t>
  </si>
  <si>
    <t>1073-2748</t>
  </si>
  <si>
    <t>Cancer Control</t>
  </si>
  <si>
    <t>1073-2780</t>
  </si>
  <si>
    <t>1945-001X</t>
  </si>
  <si>
    <t>MATHEMATICAL RESEARCH LETTERS</t>
  </si>
  <si>
    <t>1535-4970</t>
  </si>
  <si>
    <t>1073-5615</t>
  </si>
  <si>
    <t>1543-1916</t>
  </si>
  <si>
    <t>METALLURGICAL AND MATERIALS TRANSACTIONS B-PROCESS METALLURGY AND MATERIALS PROCESSING SCIENCE</t>
  </si>
  <si>
    <t>1073-5623</t>
  </si>
  <si>
    <t>1543-1940</t>
  </si>
  <si>
    <t>METALLURGICAL AND MATERIALS TRANSACTIONS A-PHYSICAL METALLURGY AND MATERIALS SCIENCE</t>
  </si>
  <si>
    <t>1073-6085</t>
  </si>
  <si>
    <t>1559-0305</t>
  </si>
  <si>
    <t>MOLECULAR BIOTECHNOLOGY</t>
  </si>
  <si>
    <t>1073-7928</t>
  </si>
  <si>
    <t>1687-0247</t>
  </si>
  <si>
    <t>INTERNATIONAL MATHEMATICS RESEARCH NOTICES</t>
  </si>
  <si>
    <t>1089-4098</t>
  </si>
  <si>
    <t>1073-8746</t>
  </si>
  <si>
    <t>1558-4631</t>
  </si>
  <si>
    <t>Seminars in Orthodontics</t>
  </si>
  <si>
    <t>1073-9149</t>
  </si>
  <si>
    <t>1525-6030</t>
  </si>
  <si>
    <t>INSTRUMENTATION SCIENCE &amp; TECHNOLOGY</t>
  </si>
  <si>
    <t>1073-9300</t>
  </si>
  <si>
    <t>1549-6503</t>
  </si>
  <si>
    <t>American Art</t>
  </si>
  <si>
    <t>1073-9688</t>
  </si>
  <si>
    <t>1549-8719</t>
  </si>
  <si>
    <t>MICROCIRCULATION</t>
  </si>
  <si>
    <t>1074-1240</t>
  </si>
  <si>
    <t>2168-8524</t>
  </si>
  <si>
    <t>Journal of Derivatives</t>
  </si>
  <si>
    <t>1074-1542</t>
  </si>
  <si>
    <t>1572-8854</t>
  </si>
  <si>
    <t>JOURNAL OF CHEMICAL CRYSTALLOGRAPHY</t>
  </si>
  <si>
    <t>1074-2484</t>
  </si>
  <si>
    <t>1940-4034</t>
  </si>
  <si>
    <t>JOURNAL OF CARDIOVASCULAR PHARMACOLOGY AND THERAPEUTICS</t>
  </si>
  <si>
    <t>1074-3529</t>
  </si>
  <si>
    <t>1465-7287</t>
  </si>
  <si>
    <t>CONTEMPORARY ECONOMIC POLICY</t>
  </si>
  <si>
    <t>1074-4827</t>
  </si>
  <si>
    <t>Human Ecology Review</t>
  </si>
  <si>
    <t>1074-5351</t>
  </si>
  <si>
    <t>1099-1131</t>
  </si>
  <si>
    <t>INTERNATIONAL JOURNAL OF COMMUNICATION SYSTEMS</t>
  </si>
  <si>
    <t>1074-5521</t>
  </si>
  <si>
    <t>1879-1301</t>
  </si>
  <si>
    <t>CHEMISTRY &amp; BIOLOGY</t>
  </si>
  <si>
    <t>1095-9564</t>
  </si>
  <si>
    <t>1097-4180</t>
  </si>
  <si>
    <t>1074-7931</t>
  </si>
  <si>
    <t>NEUROLOGIST</t>
  </si>
  <si>
    <t>1074-8407</t>
  </si>
  <si>
    <t>1552-549X</t>
  </si>
  <si>
    <t>Journal of Family Nursing</t>
  </si>
  <si>
    <t>1074-9039</t>
  </si>
  <si>
    <t>1532-7884</t>
  </si>
  <si>
    <t>Mind Culture and Activity</t>
  </si>
  <si>
    <t>1074-9357</t>
  </si>
  <si>
    <t>1945-5119</t>
  </si>
  <si>
    <t>Topics in Stroke Rehabilitation</t>
  </si>
  <si>
    <t>1075-122X</t>
  </si>
  <si>
    <t>1524-4741</t>
  </si>
  <si>
    <t>Breast Journal</t>
  </si>
  <si>
    <t>1075-2196</t>
  </si>
  <si>
    <t>1099-0763</t>
  </si>
  <si>
    <t>Archaeological Prospection</t>
  </si>
  <si>
    <t>1075-2617</t>
  </si>
  <si>
    <t>1099-1387</t>
  </si>
  <si>
    <t>JOURNAL OF PEPTIDE SCIENCE</t>
  </si>
  <si>
    <t>1075-2730</t>
  </si>
  <si>
    <t>1557-9700</t>
  </si>
  <si>
    <t>PSYCHIATRIC SERVICES</t>
  </si>
  <si>
    <t>1075-2765</t>
  </si>
  <si>
    <t>1536-3686</t>
  </si>
  <si>
    <t>AMERICAN JOURNAL OF THERAPEUTICS</t>
  </si>
  <si>
    <t>1075-2846</t>
  </si>
  <si>
    <t>1942-6720</t>
  </si>
  <si>
    <t>GLOBAL GOVERNANCE</t>
  </si>
  <si>
    <t>1075-2935</t>
  </si>
  <si>
    <t>Assessing Writing</t>
  </si>
  <si>
    <t>1075-4253</t>
  </si>
  <si>
    <t>1873-0620</t>
  </si>
  <si>
    <t>Journal of International Management</t>
  </si>
  <si>
    <t>1075-4377</t>
  </si>
  <si>
    <t>ORNITOLOGIA NEOTROPICAL</t>
  </si>
  <si>
    <t>1075-5470</t>
  </si>
  <si>
    <t>1552-8545</t>
  </si>
  <si>
    <t>SCIENCE COMMUNICATION</t>
  </si>
  <si>
    <t>1075-5535</t>
  </si>
  <si>
    <t>1557-7708</t>
  </si>
  <si>
    <t>JOURNAL OF ALTERNATIVE AND COMPLEMENTARY MEDICINE</t>
  </si>
  <si>
    <t>1075-7015</t>
  </si>
  <si>
    <t>1555-6476</t>
  </si>
  <si>
    <t>GEOLOGY OF ORE DEPOSITS</t>
  </si>
  <si>
    <t>1075-8216</t>
  </si>
  <si>
    <t>1557-783X</t>
  </si>
  <si>
    <t>PROBLEMS OF POST-COMMUNISM</t>
  </si>
  <si>
    <t>1075-9964</t>
  </si>
  <si>
    <t>1095-8274</t>
  </si>
  <si>
    <t>ANAEROBE</t>
  </si>
  <si>
    <t>1076-0296</t>
  </si>
  <si>
    <t>1938-2723</t>
  </si>
  <si>
    <t>CLINICAL AND APPLIED THROMBOSIS-HEMOSTASIS</t>
  </si>
  <si>
    <t>1076-0342</t>
  </si>
  <si>
    <t>1943-555X</t>
  </si>
  <si>
    <t>Journal of Infrastructure Systems</t>
  </si>
  <si>
    <t>1076-0512</t>
  </si>
  <si>
    <t>1524-4725</t>
  </si>
  <si>
    <t>DERMATOLOGIC SURGERY</t>
  </si>
  <si>
    <t>1076-0962</t>
  </si>
  <si>
    <t>1759-1090</t>
  </si>
  <si>
    <t>ISLE-Interdisciplinary Studies in Literature and Environment</t>
  </si>
  <si>
    <t>1076-1551</t>
  </si>
  <si>
    <t>1528-3658</t>
  </si>
  <si>
    <t>MOLECULAR MEDICINE</t>
  </si>
  <si>
    <t>1076-1608</t>
  </si>
  <si>
    <t>1536-7355</t>
  </si>
  <si>
    <t>JCR-JOURNAL OF CLINICAL RHEUMATOLOGY</t>
  </si>
  <si>
    <t>1076-2752</t>
  </si>
  <si>
    <t>1536-5948</t>
  </si>
  <si>
    <t>JOURNAL OF OCCUPATIONAL AND ENVIRONMENTAL MEDICINE</t>
  </si>
  <si>
    <t>1099-0526</t>
  </si>
  <si>
    <t>1076-5174</t>
  </si>
  <si>
    <t>1096-9888</t>
  </si>
  <si>
    <t>JOURNAL OF MASS SPECTROMETRY</t>
  </si>
  <si>
    <t>1076-6294</t>
  </si>
  <si>
    <t>1931-8448</t>
  </si>
  <si>
    <t>Microbial Drug Resistance</t>
  </si>
  <si>
    <t>1076-6332</t>
  </si>
  <si>
    <t>1878-4046</t>
  </si>
  <si>
    <t>ACADEMIC RADIOLOGY</t>
  </si>
  <si>
    <t>1076-8866</t>
  </si>
  <si>
    <t>AMERICAN HISTORY</t>
  </si>
  <si>
    <t>1076-8971</t>
  </si>
  <si>
    <t>1939-1528</t>
  </si>
  <si>
    <t>PSYCHOLOGY PUBLIC POLICY AND LAW</t>
  </si>
  <si>
    <t>1076-898X</t>
  </si>
  <si>
    <t>1939-2192</t>
  </si>
  <si>
    <t>JOURNAL OF EXPERIMENTAL PSYCHOLOGY-APPLIED</t>
  </si>
  <si>
    <t>1076-8998</t>
  </si>
  <si>
    <t>1939-1307</t>
  </si>
  <si>
    <t>Journal of Occupational Health Psychology</t>
  </si>
  <si>
    <t>1076-9242</t>
  </si>
  <si>
    <t>1099-0909</t>
  </si>
  <si>
    <t>DYSLEXIA</t>
  </si>
  <si>
    <t>1076-9307</t>
  </si>
  <si>
    <t>1099-1158</t>
  </si>
  <si>
    <t>INTERNATIONAL JOURNAL OF FINANCE &amp; ECONOMICS</t>
  </si>
  <si>
    <t>1076-9757</t>
  </si>
  <si>
    <t>1943-5037</t>
  </si>
  <si>
    <t>JOURNAL OF ARTIFICIAL INTELLIGENCE RESEARCH</t>
  </si>
  <si>
    <t>1076-9803</t>
  </si>
  <si>
    <t>New York Journal of Mathematics</t>
  </si>
  <si>
    <t>1076-9986</t>
  </si>
  <si>
    <t>1935-1054</t>
  </si>
  <si>
    <t>JOURNAL OF EDUCATIONAL AND BEHAVIORAL STATISTICS</t>
  </si>
  <si>
    <t>1558-4542</t>
  </si>
  <si>
    <t>1077-2618</t>
  </si>
  <si>
    <t>1558-0598</t>
  </si>
  <si>
    <t>IEEE INDUSTRY APPLICATIONS MAGAZINE</t>
  </si>
  <si>
    <t>1077-2626</t>
  </si>
  <si>
    <t>1941-0506</t>
  </si>
  <si>
    <t>IEEE TRANSACTIONS ON VISUALIZATION AND COMPUTER GRAPHICS</t>
  </si>
  <si>
    <t>1077-291X</t>
  </si>
  <si>
    <t>Journal of Public Transportation</t>
  </si>
  <si>
    <t>1077-3142</t>
  </si>
  <si>
    <t>1090-235X</t>
  </si>
  <si>
    <t>COMPUTER VISION AND IMAGE UNDERSTANDING</t>
  </si>
  <si>
    <t>1077-3525</t>
  </si>
  <si>
    <t>2049-3967</t>
  </si>
  <si>
    <t>INTERNATIONAL JOURNAL OF OCCUPATIONAL AND ENVIRONMENTAL HEALTH</t>
  </si>
  <si>
    <t>1077-4114</t>
  </si>
  <si>
    <t>1536-3678</t>
  </si>
  <si>
    <t>JOURNAL OF PEDIATRIC HEMATOLOGY ONCOLOGY</t>
  </si>
  <si>
    <t>1077-5463</t>
  </si>
  <si>
    <t>1741-2986</t>
  </si>
  <si>
    <t>JOURNAL OF VIBRATION AND CONTROL</t>
  </si>
  <si>
    <t>EXERCISE IMMUNOLOGY REVIEW</t>
  </si>
  <si>
    <t>1077-5587</t>
  </si>
  <si>
    <t>1552-6801</t>
  </si>
  <si>
    <t>MEDICAL CARE RESEARCH AND REVIEW</t>
  </si>
  <si>
    <t>1552-6119</t>
  </si>
  <si>
    <t>CHILD MALTREATMENT</t>
  </si>
  <si>
    <t>1077-6990</t>
  </si>
  <si>
    <t>2161-430X</t>
  </si>
  <si>
    <t>JOURNALISM &amp; MASS COMMUNICATION QUARTERLY</t>
  </si>
  <si>
    <t>1077-7229</t>
  </si>
  <si>
    <t>1878-187X</t>
  </si>
  <si>
    <t>COGNITIVE AND BEHAVIORAL PRACTICE</t>
  </si>
  <si>
    <t>1552-7565</t>
  </si>
  <si>
    <t>QUALITATIVE INQUIRY</t>
  </si>
  <si>
    <t>1077-8012</t>
  </si>
  <si>
    <t>1552-8448</t>
  </si>
  <si>
    <t>VIOLENCE AGAINST WOMEN</t>
  </si>
  <si>
    <t>1077-8306</t>
  </si>
  <si>
    <t>1744-7410</t>
  </si>
  <si>
    <t>INVERTEBRATE BIOLOGY</t>
  </si>
  <si>
    <t>1077-8926</t>
  </si>
  <si>
    <t>ELECTRONIC JOURNAL OF COMBINATORICS</t>
  </si>
  <si>
    <t>1557-3265</t>
  </si>
  <si>
    <t>1078-0874</t>
  </si>
  <si>
    <t>1552-8332</t>
  </si>
  <si>
    <t>URBAN AFFAIRS REVIEW</t>
  </si>
  <si>
    <t>1078-0947</t>
  </si>
  <si>
    <t>1553-5231</t>
  </si>
  <si>
    <t>DISCRETE AND CONTINUOUS DYNAMICAL SYSTEMS</t>
  </si>
  <si>
    <t>1078-0998</t>
  </si>
  <si>
    <t>1536-4844</t>
  </si>
  <si>
    <t>INFLAMMATORY BOWEL DISEASES</t>
  </si>
  <si>
    <t>1078-1439</t>
  </si>
  <si>
    <t>1873-2496</t>
  </si>
  <si>
    <t>UROLOGIC ONCOLOGY-SEMINARS AND ORIGINAL INVESTIGATIONS</t>
  </si>
  <si>
    <t>1078-1552</t>
  </si>
  <si>
    <t>1477-092X</t>
  </si>
  <si>
    <t>JOURNAL OF ONCOLOGY PHARMACY PRACTICE</t>
  </si>
  <si>
    <t>1078-3458</t>
  </si>
  <si>
    <t>1940-5200</t>
  </si>
  <si>
    <t>Journal of Correctional Health Care</t>
  </si>
  <si>
    <t>1078-3903</t>
  </si>
  <si>
    <t>1532-5725</t>
  </si>
  <si>
    <t>Journal of the American Psychiatric Nurses Association</t>
  </si>
  <si>
    <t>1078-4659</t>
  </si>
  <si>
    <t>1550-5022</t>
  </si>
  <si>
    <t>JOURNAL OF PUBLIC HEALTH MANAGEMENT AND PRACTICE</t>
  </si>
  <si>
    <t>1078-5884</t>
  </si>
  <si>
    <t>1532-2165</t>
  </si>
  <si>
    <t>EUROPEAN JOURNAL OF VASCULAR AND ENDOVASCULAR SURGERY</t>
  </si>
  <si>
    <t>1078-6279</t>
  </si>
  <si>
    <t>Arthuriana</t>
  </si>
  <si>
    <t>1078-6791</t>
  </si>
  <si>
    <t>ALTERNATIVE THERAPIES IN HEALTH AND MEDICINE</t>
  </si>
  <si>
    <t>1078-7275</t>
  </si>
  <si>
    <t>1558-9161</t>
  </si>
  <si>
    <t>ENVIRONMENTAL &amp; ENGINEERING GEOSCIENCE</t>
  </si>
  <si>
    <t>1078-7496</t>
  </si>
  <si>
    <t>1932-3883</t>
  </si>
  <si>
    <t>Journal of Trauma Nursing</t>
  </si>
  <si>
    <t>1546-170X</t>
  </si>
  <si>
    <t>1079-0268</t>
  </si>
  <si>
    <t>2045-7723</t>
  </si>
  <si>
    <t>JOURNAL OF SPINAL CORD MEDICINE</t>
  </si>
  <si>
    <t>1079-0632</t>
  </si>
  <si>
    <t>1573-286X</t>
  </si>
  <si>
    <t>SEXUAL ABUSE-A JOURNAL OF RESEARCH AND TREATMENT</t>
  </si>
  <si>
    <t>1079-0969</t>
  </si>
  <si>
    <t>2150-4113</t>
  </si>
  <si>
    <t>Health and Human Rights</t>
  </si>
  <si>
    <t>1079-2082</t>
  </si>
  <si>
    <t>1535-2900</t>
  </si>
  <si>
    <t>AMERICAN JOURNAL OF HEALTH-SYSTEM PHARMACY</t>
  </si>
  <si>
    <t>1079-2724</t>
  </si>
  <si>
    <t>1573-8698</t>
  </si>
  <si>
    <t>JOURNAL OF DYNAMICAL AND CONTROL SYSTEMS</t>
  </si>
  <si>
    <t>1079-3453</t>
  </si>
  <si>
    <t>1755-165X</t>
  </si>
  <si>
    <t>Ben Jonson Journal</t>
  </si>
  <si>
    <t>1758-535X</t>
  </si>
  <si>
    <t>1079-5014</t>
  </si>
  <si>
    <t>1758-5368</t>
  </si>
  <si>
    <t>JOURNALS OF GERONTOLOGY SERIES B-PSYCHOLOGICAL SCIENCES AND SOCIAL SCIENCES</t>
  </si>
  <si>
    <t>1524-4636</t>
  </si>
  <si>
    <t>1079-8587</t>
  </si>
  <si>
    <t>2326-005X</t>
  </si>
  <si>
    <t>INTELLIGENT AUTOMATION AND SOFT COMPUTING</t>
  </si>
  <si>
    <t>1079-8986</t>
  </si>
  <si>
    <t>1943-5894</t>
  </si>
  <si>
    <t>BULLETIN OF SYMBOLIC LOGIC</t>
  </si>
  <si>
    <t>1079-9389</t>
  </si>
  <si>
    <t>Advances in Differential Equations</t>
  </si>
  <si>
    <t>1079-9796</t>
  </si>
  <si>
    <t>1096-0961</t>
  </si>
  <si>
    <t>BLOOD CELLS MOLECULES AND DISEASES</t>
  </si>
  <si>
    <t>1079-9893</t>
  </si>
  <si>
    <t>1532-4281</t>
  </si>
  <si>
    <t>JOURNAL OF RECEPTORS AND SIGNAL TRANSDUCTION</t>
  </si>
  <si>
    <t>1079-9907</t>
  </si>
  <si>
    <t>1557-7465</t>
  </si>
  <si>
    <t>JOURNAL OF INTERFERON AND CYTOKINE RESEARCH</t>
  </si>
  <si>
    <t>1080-0549</t>
  </si>
  <si>
    <t>1559-0267</t>
  </si>
  <si>
    <t>CLINICAL REVIEWS IN ALLERGY &amp; IMMUNOLOGY</t>
  </si>
  <si>
    <t>1080-3548</t>
  </si>
  <si>
    <t>2376-9130</t>
  </si>
  <si>
    <t>International Journal of Occupational Safety and Ergonomics</t>
  </si>
  <si>
    <t>1080-5370</t>
  </si>
  <si>
    <t>1521-1886</t>
  </si>
  <si>
    <t>GPS SOLUTIONS</t>
  </si>
  <si>
    <t>1080-6032</t>
  </si>
  <si>
    <t>1545-1534</t>
  </si>
  <si>
    <t>WILDERNESS &amp; ENVIRONMENTAL MEDICINE</t>
  </si>
  <si>
    <t>1080-6059</t>
  </si>
  <si>
    <t>1080-7039</t>
  </si>
  <si>
    <t>1549-7860</t>
  </si>
  <si>
    <t>HUMAN AND ECOLOGICAL RISK ASSESSMENT</t>
  </si>
  <si>
    <t>1080-7683</t>
  </si>
  <si>
    <t>1557-7732</t>
  </si>
  <si>
    <t>JOURNAL OF OCULAR PHARMACOLOGY AND THERAPEUTICS</t>
  </si>
  <si>
    <t>1080-8620</t>
  </si>
  <si>
    <t>1540-6229</t>
  </si>
  <si>
    <t>REAL ESTATE ECONOMICS</t>
  </si>
  <si>
    <t>1087-0415</t>
  </si>
  <si>
    <t>1081-1206</t>
  </si>
  <si>
    <t>1534-4436</t>
  </si>
  <si>
    <t>ANNALS OF ALLERGY ASTHMA &amp; IMMUNOLOGY</t>
  </si>
  <si>
    <t>1081-1710</t>
  </si>
  <si>
    <t>1948-7134</t>
  </si>
  <si>
    <t>JOURNAL OF VECTOR ECOLOGY</t>
  </si>
  <si>
    <t>1081-1826</t>
  </si>
  <si>
    <t>1558-3708</t>
  </si>
  <si>
    <t>STUDIES IN NONLINEAR DYNAMICS AND ECONOMETRICS</t>
  </si>
  <si>
    <t>1081-2865</t>
  </si>
  <si>
    <t>1741-3028</t>
  </si>
  <si>
    <t>MATHEMATICS AND MECHANICS OF SOLIDS</t>
  </si>
  <si>
    <t>1081-3004</t>
  </si>
  <si>
    <t>1936-2706</t>
  </si>
  <si>
    <t>JOURNAL OF ADOLESCENT &amp; ADULT LITERACY</t>
  </si>
  <si>
    <t>1081-4159</t>
  </si>
  <si>
    <t>1465-7325</t>
  </si>
  <si>
    <t>Journal of Deaf Studies and Deaf Education</t>
  </si>
  <si>
    <t>JOURNAL OF INVESTIGATIVE MEDICINE</t>
  </si>
  <si>
    <t>1081-597X</t>
  </si>
  <si>
    <t>1938-2391</t>
  </si>
  <si>
    <t>JOURNAL OF REFRACTIVE SURGERY</t>
  </si>
  <si>
    <t>1081-602X</t>
  </si>
  <si>
    <t>1873-5398</t>
  </si>
  <si>
    <t>History of the Family</t>
  </si>
  <si>
    <t>1081-6976</t>
  </si>
  <si>
    <t>1555-2934</t>
  </si>
  <si>
    <t>Polar-Political and Legal Anthropology Review</t>
  </si>
  <si>
    <t>1082-0132</t>
  </si>
  <si>
    <t>1532-1738</t>
  </si>
  <si>
    <t>FOOD SCIENCE AND TECHNOLOGY INTERNATIONAL</t>
  </si>
  <si>
    <t>1082-6068</t>
  </si>
  <si>
    <t>1532-2297</t>
  </si>
  <si>
    <t>PREPARATIVE BIOCHEMISTRY &amp; BIOTECHNOLOGY</t>
  </si>
  <si>
    <t>1082-6076</t>
  </si>
  <si>
    <t>1520-572X</t>
  </si>
  <si>
    <t>JOURNAL OF LIQUID CHROMATOGRAPHY &amp; RELATED TECHNOLOGIES</t>
  </si>
  <si>
    <t>1082-6084</t>
  </si>
  <si>
    <t>1532-2491</t>
  </si>
  <si>
    <t>SUBSTANCE USE &amp; MISUSE</t>
  </si>
  <si>
    <t>1082-6742</t>
  </si>
  <si>
    <t>1938-2871</t>
  </si>
  <si>
    <t>JOURNAL OF AVIAN MEDICINE AND SURGERY</t>
  </si>
  <si>
    <t>1082-720X</t>
  </si>
  <si>
    <t>1542-474X</t>
  </si>
  <si>
    <t>ANNALS OF NONINVASIVE ELECTROCARDIOLOGY</t>
  </si>
  <si>
    <t>1082-9636</t>
  </si>
  <si>
    <t>JOURNAL OF MEDIEVAL AND EARLY MODERN STUDIES</t>
  </si>
  <si>
    <t>1939-1463</t>
  </si>
  <si>
    <t>PSYCHOLOGICAL METHODS</t>
  </si>
  <si>
    <t>1083-1363</t>
  </si>
  <si>
    <t>JOURNAL OF ENVIRONMENTAL AND ENGINEERING GEOPHYSICS</t>
  </si>
  <si>
    <t>1083-3021</t>
  </si>
  <si>
    <t>1573-7039</t>
  </si>
  <si>
    <t>JOURNAL OF MAMMARY GLAND BIOLOGY AND NEOPLASIA</t>
  </si>
  <si>
    <t>1083-3188</t>
  </si>
  <si>
    <t>1873-4332</t>
  </si>
  <si>
    <t>Journal of Pediatric and Adolescent Gynecology</t>
  </si>
  <si>
    <t>1083-3668</t>
  </si>
  <si>
    <t>1560-2281</t>
  </si>
  <si>
    <t>JOURNAL OF BIOMEDICAL OPTICS</t>
  </si>
  <si>
    <t>1083-4362</t>
  </si>
  <si>
    <t>1531-586X</t>
  </si>
  <si>
    <t>TRANSFORMATION GROUPS</t>
  </si>
  <si>
    <t>1083-4389</t>
  </si>
  <si>
    <t>1523-5378</t>
  </si>
  <si>
    <t>HELICOBACTER</t>
  </si>
  <si>
    <t>1941-014X</t>
  </si>
  <si>
    <t>1083-446X</t>
  </si>
  <si>
    <t>AMPHIBIAN &amp; REPTILE CONSERVATION</t>
  </si>
  <si>
    <t>1083-4877</t>
  </si>
  <si>
    <t>1573-9139</t>
  </si>
  <si>
    <t>REFRACTORIES AND INDUSTRIAL CERAMICS</t>
  </si>
  <si>
    <t>1083-5601</t>
  </si>
  <si>
    <t>1548-0585</t>
  </si>
  <si>
    <t>JOURNAL OF VINYL &amp; ADDITIVE TECHNOLOGY</t>
  </si>
  <si>
    <t>1083-589X</t>
  </si>
  <si>
    <t>ELECTRONIC COMMUNICATIONS IN PROBABILITY</t>
  </si>
  <si>
    <t>1083-6160</t>
  </si>
  <si>
    <t>1520-586X</t>
  </si>
  <si>
    <t>ORGANIC PROCESS RESEARCH &amp; DEVELOPMENT</t>
  </si>
  <si>
    <t>1083-6489</t>
  </si>
  <si>
    <t>ELECTRONIC JOURNAL OF PROBABILITY</t>
  </si>
  <si>
    <t>1083-7159</t>
  </si>
  <si>
    <t>1549-490X</t>
  </si>
  <si>
    <t>ONCOLOGIST</t>
  </si>
  <si>
    <t>1083-7450</t>
  </si>
  <si>
    <t>1097-9867</t>
  </si>
  <si>
    <t>PHARMACEUTICAL DEVELOPMENT AND TECHNOLOGY</t>
  </si>
  <si>
    <t>1083-7515</t>
  </si>
  <si>
    <t>1558-1934</t>
  </si>
  <si>
    <t>Foot and Ankle Clinics</t>
  </si>
  <si>
    <t>1083-8155</t>
  </si>
  <si>
    <t>1573-1642</t>
  </si>
  <si>
    <t>URBAN ECOSYSTEMS</t>
  </si>
  <si>
    <t>1083-8791</t>
  </si>
  <si>
    <t>1523-6536</t>
  </si>
  <si>
    <t>BIOLOGY OF BLOOD AND MARROW TRANSPLANTATION</t>
  </si>
  <si>
    <t>1084-0699</t>
  </si>
  <si>
    <t>1943-5584</t>
  </si>
  <si>
    <t>JOURNAL OF HYDROLOGIC ENGINEERING</t>
  </si>
  <si>
    <t>1084-0702</t>
  </si>
  <si>
    <t>1943-5592</t>
  </si>
  <si>
    <t>Journal of Bridge Engineering</t>
  </si>
  <si>
    <t>1930-6180</t>
  </si>
  <si>
    <t>1084-4309</t>
  </si>
  <si>
    <t>1557-7309</t>
  </si>
  <si>
    <t>ACM TRANSACTIONS ON DESIGN AUTOMATION OF ELECTRONIC SYSTEMS</t>
  </si>
  <si>
    <t>1084-5453</t>
  </si>
  <si>
    <t>1930-8892</t>
  </si>
  <si>
    <t>ENVIRONMENTAL HISTORY</t>
  </si>
  <si>
    <t>1084-7529</t>
  </si>
  <si>
    <t>1520-8532</t>
  </si>
  <si>
    <t>JOURNAL OF THE OPTICAL SOCIETY OF AMERICA A-OPTICS IMAGE SCIENCE AND VISION</t>
  </si>
  <si>
    <t>1084-8770</t>
  </si>
  <si>
    <t>1470-1316</t>
  </si>
  <si>
    <t>European Legacy-Toward New Paradigms</t>
  </si>
  <si>
    <t>1084-9521</t>
  </si>
  <si>
    <t>SEMINARS IN CELL &amp; DEVELOPMENTAL BIOLOGY</t>
  </si>
  <si>
    <t>1084-9785</t>
  </si>
  <si>
    <t>1557-8852</t>
  </si>
  <si>
    <t>CANCER BIOTHERAPY AND RADIOPHARMACEUTICALS</t>
  </si>
  <si>
    <t>1099-145X</t>
  </si>
  <si>
    <t>1085-5629</t>
  </si>
  <si>
    <t>1558-0768</t>
  </si>
  <si>
    <t>SEMINARS IN CUTANEOUS MEDICINE AND SURGERY</t>
  </si>
  <si>
    <t>1085-7117</t>
  </si>
  <si>
    <t>1537-2693</t>
  </si>
  <si>
    <t>JOURNAL OF AGRICULTURAL BIOLOGICAL AND ENVIRONMENTAL STATISTICS</t>
  </si>
  <si>
    <t>1085-9195</t>
  </si>
  <si>
    <t>1559-0283</t>
  </si>
  <si>
    <t>CELL BIOCHEMISTRY AND BIOPHYSICS</t>
  </si>
  <si>
    <t>1085-9489</t>
  </si>
  <si>
    <t>1529-8027</t>
  </si>
  <si>
    <t>JOURNAL OF THE PERIPHERAL NERVOUS SYSTEM</t>
  </si>
  <si>
    <t>1086-0266</t>
  </si>
  <si>
    <t>1552-7417</t>
  </si>
  <si>
    <t>ORGANIZATION &amp; ENVIRONMENT</t>
  </si>
  <si>
    <t>1086-055X</t>
  </si>
  <si>
    <t>1930-0220</t>
  </si>
  <si>
    <t>SPE JOURNAL</t>
  </si>
  <si>
    <t>1086-1653</t>
  </si>
  <si>
    <t>Independent Review</t>
  </si>
  <si>
    <t>1086-296X</t>
  </si>
  <si>
    <t>1554-8430</t>
  </si>
  <si>
    <t>JOURNAL OF LITERACY RESEARCH</t>
  </si>
  <si>
    <t>1557-9301</t>
  </si>
  <si>
    <t>1086-671X</t>
  </si>
  <si>
    <t>Mobilization</t>
  </si>
  <si>
    <t>1086-7058</t>
  </si>
  <si>
    <t>ARTFORUM INTERNATIONAL</t>
  </si>
  <si>
    <t>1086-8089</t>
  </si>
  <si>
    <t>JSLS-Journal of the Society of Laparoendoscopic Surgeons</t>
  </si>
  <si>
    <t>1086-9379</t>
  </si>
  <si>
    <t>1945-5100</t>
  </si>
  <si>
    <t>METEORITICS &amp; PLANETARY SCIENCE</t>
  </si>
  <si>
    <t>1546-1696</t>
  </si>
  <si>
    <t>1087-0547</t>
  </si>
  <si>
    <t>1557-1246</t>
  </si>
  <si>
    <t>Journal of Attention Disorders</t>
  </si>
  <si>
    <t>1087-0571</t>
  </si>
  <si>
    <t>1552-454X</t>
  </si>
  <si>
    <t>JOURNAL OF BIOMOLECULAR SCREENING</t>
  </si>
  <si>
    <t>1532-2955</t>
  </si>
  <si>
    <t>1087-1357</t>
  </si>
  <si>
    <t>1528-8935</t>
  </si>
  <si>
    <t>JOURNAL OF MANUFACTURING SCIENCE AND ENGINEERING-TRANSACTIONS OF THE ASME</t>
  </si>
  <si>
    <t>1087-1640</t>
  </si>
  <si>
    <t>1543-2696</t>
  </si>
  <si>
    <t>MOTOR CONTROL</t>
  </si>
  <si>
    <t>1087-1659</t>
  </si>
  <si>
    <t>1543-2947</t>
  </si>
  <si>
    <t>Sport History Review</t>
  </si>
  <si>
    <t>1087-1845</t>
  </si>
  <si>
    <t>1096-0937</t>
  </si>
  <si>
    <t>FUNGAL GENETICS AND BIOLOGY</t>
  </si>
  <si>
    <t>1087-2418</t>
  </si>
  <si>
    <t>1531-7013</t>
  </si>
  <si>
    <t>Current Opinion in Organ Transplantation</t>
  </si>
  <si>
    <t>1557-7449</t>
  </si>
  <si>
    <t>1087-2981</t>
  </si>
  <si>
    <t>Medical Education Online</t>
  </si>
  <si>
    <t>1087-3562</t>
  </si>
  <si>
    <t>Earth Interactions</t>
  </si>
  <si>
    <t>1087-6596</t>
  </si>
  <si>
    <t>1608-313X</t>
  </si>
  <si>
    <t>GLASS PHYSICS AND CHEMISTRY</t>
  </si>
  <si>
    <t>1088-0224</t>
  </si>
  <si>
    <t>AMERICAN JOURNAL OF MANAGED CARE</t>
  </si>
  <si>
    <t>1088-1980</t>
  </si>
  <si>
    <t>1530-9290</t>
  </si>
  <si>
    <t>JOURNAL OF INDUSTRIAL ECOLOGY</t>
  </si>
  <si>
    <t>1088-3576</t>
  </si>
  <si>
    <t>1538-4829</t>
  </si>
  <si>
    <t>Focus on Autism and Other Developmental Disabilities</t>
  </si>
  <si>
    <t>1088-4165</t>
  </si>
  <si>
    <t>Representation Theory</t>
  </si>
  <si>
    <t>1088-4246</t>
  </si>
  <si>
    <t>1099-1409</t>
  </si>
  <si>
    <t>JOURNAL OF PORPHYRINS AND PHTHALOCYANINES</t>
  </si>
  <si>
    <t>1088-4602</t>
  </si>
  <si>
    <t>1548-7148</t>
  </si>
  <si>
    <t>Journal of Addictions Nursing</t>
  </si>
  <si>
    <t>1088-467X</t>
  </si>
  <si>
    <t>1571-4128</t>
  </si>
  <si>
    <t>Intelligent Data Analysis</t>
  </si>
  <si>
    <t>1088-5412</t>
  </si>
  <si>
    <t>1539-6304</t>
  </si>
  <si>
    <t>ALLERGY AND ASTHMA PROCEEDINGS</t>
  </si>
  <si>
    <t>1088-7679</t>
  </si>
  <si>
    <t>1552-6720</t>
  </si>
  <si>
    <t>Homicide Studies</t>
  </si>
  <si>
    <t>1532-799X</t>
  </si>
  <si>
    <t>1532-7957</t>
  </si>
  <si>
    <t>PERSONALITY AND SOCIAL PSYCHOLOGY REVIEW</t>
  </si>
  <si>
    <t>1088-8691</t>
  </si>
  <si>
    <t>1532-480X</t>
  </si>
  <si>
    <t>Applied Developmental Science</t>
  </si>
  <si>
    <t>1088-8705</t>
  </si>
  <si>
    <t>1532-7604</t>
  </si>
  <si>
    <t>JOURNAL OF APPLIED ANIMAL WELFARE SCIENCE</t>
  </si>
  <si>
    <t>1549-5469</t>
  </si>
  <si>
    <t>1088-9868</t>
  </si>
  <si>
    <t>1547-6529</t>
  </si>
  <si>
    <t>BIOREMEDIATION JOURNAL</t>
  </si>
  <si>
    <t>1089-2591</t>
  </si>
  <si>
    <t>1526-0976</t>
  </si>
  <si>
    <t>Journal of Lower Genital Tract Disease</t>
  </si>
  <si>
    <t>1089-2680</t>
  </si>
  <si>
    <t>1939-1552</t>
  </si>
  <si>
    <t>REVIEW OF GENERAL PSYCHOLOGY</t>
  </si>
  <si>
    <t>1089-2699</t>
  </si>
  <si>
    <t>1930-7802</t>
  </si>
  <si>
    <t>GROUP DYNAMICS-THEORY RESEARCH AND PRACTICE</t>
  </si>
  <si>
    <t>1089-3261</t>
  </si>
  <si>
    <t>1557-8224</t>
  </si>
  <si>
    <t>Clinics in Liver Disease</t>
  </si>
  <si>
    <t>1089-5639</t>
  </si>
  <si>
    <t>JOURNAL OF PHYSICAL CHEMISTRY A</t>
  </si>
  <si>
    <t>1089-7089</t>
  </si>
  <si>
    <t>1538-7305</t>
  </si>
  <si>
    <t>BELL LABS TECHNICAL JOURNAL</t>
  </si>
  <si>
    <t>1941-0026</t>
  </si>
  <si>
    <t>1089-7798</t>
  </si>
  <si>
    <t>1558-2558</t>
  </si>
  <si>
    <t>IEEE COMMUNICATIONS LETTERS</t>
  </si>
  <si>
    <t>1089-7801</t>
  </si>
  <si>
    <t>1941-0131</t>
  </si>
  <si>
    <t>IEEE INTERNET COMPUTING</t>
  </si>
  <si>
    <t>1089-7860</t>
  </si>
  <si>
    <t>1098-898X</t>
  </si>
  <si>
    <t>SEMINARS IN MUSCULOSKELETAL RADIOLOGY</t>
  </si>
  <si>
    <t>1089-8603</t>
  </si>
  <si>
    <t>1089-8611</t>
  </si>
  <si>
    <t>NITRIC OXIDE-BIOLOGY AND CHEMISTRY</t>
  </si>
  <si>
    <t>1089-9472</t>
  </si>
  <si>
    <t>1532-8473</t>
  </si>
  <si>
    <t>Journal of PeriAnesthesia Nursing</t>
  </si>
  <si>
    <t>1090-0233</t>
  </si>
  <si>
    <t>1532-2971</t>
  </si>
  <si>
    <t>VETERINARY JOURNAL</t>
  </si>
  <si>
    <t>1090-0241</t>
  </si>
  <si>
    <t>1943-5606</t>
  </si>
  <si>
    <t>JOURNAL OF GEOTECHNICAL AND GEOENVIRONMENTAL ENGINEERING</t>
  </si>
  <si>
    <t>1943-5614</t>
  </si>
  <si>
    <t>1090-0535</t>
  </si>
  <si>
    <t>MOLECULAR VISION</t>
  </si>
  <si>
    <t>1090-0578</t>
  </si>
  <si>
    <t>1573-6652</t>
  </si>
  <si>
    <t>Nonlinear Dynamics Psychology and Life Sciences</t>
  </si>
  <si>
    <t>1090-0586</t>
  </si>
  <si>
    <t>1573-3270</t>
  </si>
  <si>
    <t>APPLIED PSYCHOPHYSIOLOGY AND BIOFEEDBACK</t>
  </si>
  <si>
    <t>1090-1981</t>
  </si>
  <si>
    <t>1552-6127</t>
  </si>
  <si>
    <t>HEALTH EDUCATION &amp; BEHAVIOR</t>
  </si>
  <si>
    <t>1090-3127</t>
  </si>
  <si>
    <t>1545-0066</t>
  </si>
  <si>
    <t>Prehospital Emergency Care</t>
  </si>
  <si>
    <t>1090-3798</t>
  </si>
  <si>
    <t>1532-2130</t>
  </si>
  <si>
    <t>EUROPEAN JOURNAL OF PAEDIATRIC NEUROLOGY</t>
  </si>
  <si>
    <t>1090-3801</t>
  </si>
  <si>
    <t>1532-2149</t>
  </si>
  <si>
    <t>EUROPEAN JOURNAL OF PAIN</t>
  </si>
  <si>
    <t>1879-0607</t>
  </si>
  <si>
    <t>1090-6924</t>
  </si>
  <si>
    <t>JOURNAL OF CAVE AND KARST STUDIES</t>
  </si>
  <si>
    <t>1573-3254</t>
  </si>
  <si>
    <t>1090-7807</t>
  </si>
  <si>
    <t>1096-0856</t>
  </si>
  <si>
    <t>JOURNAL OF MAGNETIC RESONANCE</t>
  </si>
  <si>
    <t>1090-820X</t>
  </si>
  <si>
    <t>1527-330X</t>
  </si>
  <si>
    <t>Aesthetic Surgery Journal</t>
  </si>
  <si>
    <t>1090-8471</t>
  </si>
  <si>
    <t>1520-6564</t>
  </si>
  <si>
    <t>Human Factors and Ergonomics in Manufacturing &amp; Service Industries</t>
  </si>
  <si>
    <t>1090-9516</t>
  </si>
  <si>
    <t>1878-5573</t>
  </si>
  <si>
    <t>JOURNAL OF WORLD BUSINESS</t>
  </si>
  <si>
    <t>1090-9931</t>
  </si>
  <si>
    <t>PRESERVATION</t>
  </si>
  <si>
    <t>1091-028X</t>
  </si>
  <si>
    <t>1934-0508</t>
  </si>
  <si>
    <t>JOURNAL OF POROUS MEDIA</t>
  </si>
  <si>
    <t>1091-0344</t>
  </si>
  <si>
    <t>1532-2483</t>
  </si>
  <si>
    <t>MACHINING SCIENCE AND TECHNOLOGY</t>
  </si>
  <si>
    <t>1091-255X</t>
  </si>
  <si>
    <t>1873-4626</t>
  </si>
  <si>
    <t>JOURNAL OF GASTROINTESTINAL SURGERY</t>
  </si>
  <si>
    <t>1520-6394</t>
  </si>
  <si>
    <t>DEPRESSION AND ANXIETY</t>
  </si>
  <si>
    <t>1091-4358</t>
  </si>
  <si>
    <t>Journal of Mental Health Policy and Economics</t>
  </si>
  <si>
    <t>1091-5397</t>
  </si>
  <si>
    <t>1536-593X</t>
  </si>
  <si>
    <t>ACSMS HEALTH &amp; FITNESS JOURNAL</t>
  </si>
  <si>
    <t>1091-5818</t>
  </si>
  <si>
    <t>1092-874X</t>
  </si>
  <si>
    <t>INTERNATIONAL JOURNAL OF TOXICOLOGY</t>
  </si>
  <si>
    <t>1091-6466</t>
  </si>
  <si>
    <t>1532-2459</t>
  </si>
  <si>
    <t>PETROLEUM SCIENCE AND TECHNOLOGY</t>
  </si>
  <si>
    <t>1091-6687</t>
  </si>
  <si>
    <t>1533-791X</t>
  </si>
  <si>
    <t>LOGOS-A JOURNAL OF CATHOLIC THOUGHT AND CULTURE</t>
  </si>
  <si>
    <t>1091-7527</t>
  </si>
  <si>
    <t>1939-0602</t>
  </si>
  <si>
    <t>Families Systems &amp; Health</t>
  </si>
  <si>
    <t>1091-8531</t>
  </si>
  <si>
    <t>1528-3933</t>
  </si>
  <si>
    <t>JOURNAL OF AAPOS</t>
  </si>
  <si>
    <t>1091-9392</t>
  </si>
  <si>
    <t>1532-7744</t>
  </si>
  <si>
    <t>JOURNAL OF ORGANIZATIONAL COMPUTING AND ELECTRONIC COMMERCE</t>
  </si>
  <si>
    <t>1091-9856</t>
  </si>
  <si>
    <t>1526-5528</t>
  </si>
  <si>
    <t>INFORMS JOURNAL ON COMPUTING</t>
  </si>
  <si>
    <t>1092-0684</t>
  </si>
  <si>
    <t>Neurosurgical Focus</t>
  </si>
  <si>
    <t>1092-1095</t>
  </si>
  <si>
    <t>1538-067X</t>
  </si>
  <si>
    <t>Clinical Journal of Oncology Nursing</t>
  </si>
  <si>
    <t>1098-5557</t>
  </si>
  <si>
    <t>1092-4388</t>
  </si>
  <si>
    <t>1558-9102</t>
  </si>
  <si>
    <t>JOURNAL OF SPEECH LANGUAGE AND HEARING RESEARCH</t>
  </si>
  <si>
    <t>1092-6194</t>
  </si>
  <si>
    <t>1938-5307</t>
  </si>
  <si>
    <t>NORTHEASTERN NATURALIST</t>
  </si>
  <si>
    <t>1092-6429</t>
  </si>
  <si>
    <t>1557-9034</t>
  </si>
  <si>
    <t>Journal of Laparoendoscopic &amp; Advanced Surgical Techniques</t>
  </si>
  <si>
    <t>1092-6488</t>
  </si>
  <si>
    <t>1532-7868</t>
  </si>
  <si>
    <t>METAPHOR AND SYMBOL</t>
  </si>
  <si>
    <t>1092-6690</t>
  </si>
  <si>
    <t>1541-8480</t>
  </si>
  <si>
    <t>Nova Religio-Journal of Alternative and Emergent Religions</t>
  </si>
  <si>
    <t>1092-6771</t>
  </si>
  <si>
    <t>1545-083X</t>
  </si>
  <si>
    <t>Journal of Aggression Maltreatment &amp; Trauma</t>
  </si>
  <si>
    <t>1092-7026</t>
  </si>
  <si>
    <t>1099-1743</t>
  </si>
  <si>
    <t>SYSTEMS RESEARCH AND BEHAVIORAL SCIENCE</t>
  </si>
  <si>
    <t>1092-7697</t>
  </si>
  <si>
    <t>1573-7748</t>
  </si>
  <si>
    <t>International Journal of Historical Archaeology</t>
  </si>
  <si>
    <t>1092-7875</t>
  </si>
  <si>
    <t>1573-6628</t>
  </si>
  <si>
    <t>MATERNAL AND CHILD HEALTH JOURNAL</t>
  </si>
  <si>
    <t>1092-8480</t>
  </si>
  <si>
    <t>1534-3138</t>
  </si>
  <si>
    <t>Current Treatment Options in Neurology</t>
  </si>
  <si>
    <t>1092-8529</t>
  </si>
  <si>
    <t>2165-6509</t>
  </si>
  <si>
    <t>CNS SPECTRUMS</t>
  </si>
  <si>
    <t>1092-8758</t>
  </si>
  <si>
    <t>1557-9018</t>
  </si>
  <si>
    <t>ENVIRONMENTAL ENGINEERING SCIENCE</t>
  </si>
  <si>
    <t>1092-9088</t>
  </si>
  <si>
    <t>1097-0150</t>
  </si>
  <si>
    <t>Computer Aided Surgery</t>
  </si>
  <si>
    <t>1092-9134</t>
  </si>
  <si>
    <t>1532-8198</t>
  </si>
  <si>
    <t>Annals of Diagnostic Pathology</t>
  </si>
  <si>
    <t>1093-3263</t>
  </si>
  <si>
    <t>1873-4243</t>
  </si>
  <si>
    <t>JOURNAL OF MOLECULAR GRAPHICS &amp; MODELLING</t>
  </si>
  <si>
    <t>1093-4510</t>
  </si>
  <si>
    <t>1939-0610</t>
  </si>
  <si>
    <t>History of Psychology</t>
  </si>
  <si>
    <t>1093-4529</t>
  </si>
  <si>
    <t>1532-4117</t>
  </si>
  <si>
    <t>JOURNAL OF ENVIRONMENTAL SCIENCE AND HEALTH PART A-TOXIC/HAZARDOUS SUBSTANCES &amp; ENVIRONMENTAL ENGINEERING</t>
  </si>
  <si>
    <t>1093-474X</t>
  </si>
  <si>
    <t>1752-1688</t>
  </si>
  <si>
    <t>JOURNAL OF THE AMERICAN WATER RESOURCES ASSOCIATION</t>
  </si>
  <si>
    <t>1093-5266</t>
  </si>
  <si>
    <t>1615-5742</t>
  </si>
  <si>
    <t>PEDIATRIC AND DEVELOPMENTAL PATHOLOGY</t>
  </si>
  <si>
    <t>1093-6106</t>
  </si>
  <si>
    <t>1945-0036</t>
  </si>
  <si>
    <t>Asian Journal of Mathematics</t>
  </si>
  <si>
    <t>1093-6793</t>
  </si>
  <si>
    <t>1943-3662</t>
  </si>
  <si>
    <t>JOURNAL OF THE AMERICAN ACADEMY OF PSYCHIATRY AND THE LAW</t>
  </si>
  <si>
    <t>1521-6950</t>
  </si>
  <si>
    <t>1467-8667</t>
  </si>
  <si>
    <t>1093-9946</t>
  </si>
  <si>
    <t>1093-4715</t>
  </si>
  <si>
    <t>Frontiers in Bioscience-Landmark</t>
  </si>
  <si>
    <t>1094-1665</t>
  </si>
  <si>
    <t>1741-6507</t>
  </si>
  <si>
    <t>Asia Pacific Journal of Tourism Research</t>
  </si>
  <si>
    <t>1094-2025</t>
  </si>
  <si>
    <t>1096-6099</t>
  </si>
  <si>
    <t>REVIEW OF ECONOMIC DYNAMICS</t>
  </si>
  <si>
    <t>1094-2076</t>
  </si>
  <si>
    <t>NEAR EASTERN ARCHAEOLOGY</t>
  </si>
  <si>
    <t>1094-2912</t>
  </si>
  <si>
    <t>1532-2386</t>
  </si>
  <si>
    <t>INTERNATIONAL JOURNAL OF FOOD PROPERTIES</t>
  </si>
  <si>
    <t>1094-3412</t>
  </si>
  <si>
    <t>1556-3308</t>
  </si>
  <si>
    <t>JOURNAL OF BEHAVIORAL HEALTH SERVICES &amp; RESEARCH</t>
  </si>
  <si>
    <t>1094-3420</t>
  </si>
  <si>
    <t>1741-2846</t>
  </si>
  <si>
    <t>INTERNATIONAL JOURNAL OF HIGH PERFORMANCE COMPUTING APPLICATIONS</t>
  </si>
  <si>
    <t>1094-3501</t>
  </si>
  <si>
    <t>LANGUAGE LEARNING &amp; TECHNOLOGY</t>
  </si>
  <si>
    <t>1094-4087</t>
  </si>
  <si>
    <t>OPTICS EXPRESS</t>
  </si>
  <si>
    <t>1552-7425</t>
  </si>
  <si>
    <t>1094-429X</t>
  </si>
  <si>
    <t>1573-9295</t>
  </si>
  <si>
    <t>SYSTEMIC PRACTICE AND ACTION RESEARCH</t>
  </si>
  <si>
    <t>1094-5539</t>
  </si>
  <si>
    <t>PULMONARY PHARMACOLOGY &amp; THERAPEUTICS</t>
  </si>
  <si>
    <t>1094-6136</t>
  </si>
  <si>
    <t>1099-1425</t>
  </si>
  <si>
    <t>JOURNAL OF SCHEDULING</t>
  </si>
  <si>
    <t>1930-0212</t>
  </si>
  <si>
    <t>1094-6705</t>
  </si>
  <si>
    <t>1552-7379</t>
  </si>
  <si>
    <t>JOURNAL OF SERVICE RESEARCH</t>
  </si>
  <si>
    <t>1094-6950</t>
  </si>
  <si>
    <t>1559-0747</t>
  </si>
  <si>
    <t>JOURNAL OF CLINICAL DENSITOMETRY</t>
  </si>
  <si>
    <t>1094-6969</t>
  </si>
  <si>
    <t>1941-0123</t>
  </si>
  <si>
    <t>IEEE INSTRUMENTATION &amp; MEASUREMENT MAGAZINE</t>
  </si>
  <si>
    <t>1094-7159</t>
  </si>
  <si>
    <t>1525-1403</t>
  </si>
  <si>
    <t>NEUROMODULATION</t>
  </si>
  <si>
    <t>1094-8341</t>
  </si>
  <si>
    <t>1531-2267</t>
  </si>
  <si>
    <t>PHYSIOLOGICAL GENOMICS</t>
  </si>
  <si>
    <t>1094-9054</t>
  </si>
  <si>
    <t>2163-5242</t>
  </si>
  <si>
    <t>REFERENCE &amp; USER SERVICES QUARTERLY</t>
  </si>
  <si>
    <t>1094-9224</t>
  </si>
  <si>
    <t>1557-7406</t>
  </si>
  <si>
    <t>ACM Transactions on Information and System Security</t>
  </si>
  <si>
    <t>1094-9968</t>
  </si>
  <si>
    <t>1520-6653</t>
  </si>
  <si>
    <t>JOURNAL OF INTERACTIVE MARKETING</t>
  </si>
  <si>
    <t>1095-0680</t>
  </si>
  <si>
    <t>1533-4112</t>
  </si>
  <si>
    <t>JOURNAL OF ECT</t>
  </si>
  <si>
    <t>1095-0753</t>
  </si>
  <si>
    <t>Advances in Theoretical and Mathematical Physics</t>
  </si>
  <si>
    <t>1095-158X</t>
  </si>
  <si>
    <t>1559-3126</t>
  </si>
  <si>
    <t>PSYCHIATRIC REHABILITATION JOURNAL</t>
  </si>
  <si>
    <t>1099-1824</t>
  </si>
  <si>
    <t>1095-5674</t>
  </si>
  <si>
    <t>1940-0616</t>
  </si>
  <si>
    <t>JOURNAL OF THE TORREY BOTANICAL SOCIETY</t>
  </si>
  <si>
    <t>1095-6433</t>
  </si>
  <si>
    <t>1531-4332</t>
  </si>
  <si>
    <t>COMPARATIVE BIOCHEMISTRY AND PHYSIOLOGY A-MOLECULAR &amp; INTEGRATIVE PHYSIOLOGY</t>
  </si>
  <si>
    <t>1095-6670</t>
  </si>
  <si>
    <t>1099-0461</t>
  </si>
  <si>
    <t>JOURNAL OF BIOCHEMICAL AND MOLECULAR TOXICOLOGY</t>
  </si>
  <si>
    <t>1096-2247</t>
  </si>
  <si>
    <t>2162-2906</t>
  </si>
  <si>
    <t>JOURNAL OF THE AIR &amp; WASTE MANAGEMENT ASSOCIATION</t>
  </si>
  <si>
    <t>1096-2964</t>
  </si>
  <si>
    <t>1557-8674</t>
  </si>
  <si>
    <t>Surgical Infections</t>
  </si>
  <si>
    <t>1096-3480</t>
  </si>
  <si>
    <t>1557-7554</t>
  </si>
  <si>
    <t>Journal of Hospitality &amp; Tourism Research</t>
  </si>
  <si>
    <t>1096-4037</t>
  </si>
  <si>
    <t>1573-2827</t>
  </si>
  <si>
    <t>CLINICAL CHILD AND FAMILY PSYCHOLOGY REVIEW</t>
  </si>
  <si>
    <t>1096-4290</t>
  </si>
  <si>
    <t>1099-047X</t>
  </si>
  <si>
    <t>INTERNATIONAL JOURNAL OF RF AND MICROWAVE COMPUTER-AIDED ENGINEERING</t>
  </si>
  <si>
    <t>1096-4959</t>
  </si>
  <si>
    <t>1879-1107</t>
  </si>
  <si>
    <t>COMPARATIVE BIOCHEMISTRY AND PHYSIOLOGY B-BIOCHEMISTRY &amp; MOLECULAR BIOLOGY</t>
  </si>
  <si>
    <t>1096-6080</t>
  </si>
  <si>
    <t>1096-0929</t>
  </si>
  <si>
    <t>TOXICOLOGICAL SCIENCES</t>
  </si>
  <si>
    <t>1096-620X</t>
  </si>
  <si>
    <t>1557-7600</t>
  </si>
  <si>
    <t>JOURNAL OF MEDICINAL FOOD</t>
  </si>
  <si>
    <t>1096-6218</t>
  </si>
  <si>
    <t>1557-7740</t>
  </si>
  <si>
    <t>JOURNAL OF PALLIATIVE MEDICINE</t>
  </si>
  <si>
    <t>1096-6374</t>
  </si>
  <si>
    <t>1532-2238</t>
  </si>
  <si>
    <t>GROWTH HORMONE &amp; IGF RESEARCH</t>
  </si>
  <si>
    <t>1096-7184</t>
  </si>
  <si>
    <t>1096-7192</t>
  </si>
  <si>
    <t>1096-7206</t>
  </si>
  <si>
    <t>MOLECULAR GENETICS AND METABOLISM</t>
  </si>
  <si>
    <t>1096-7494</t>
  </si>
  <si>
    <t>1559-3169</t>
  </si>
  <si>
    <t>International Public Management Journal</t>
  </si>
  <si>
    <t>1873-5525</t>
  </si>
  <si>
    <t>1096-9012</t>
  </si>
  <si>
    <t>1944-7396</t>
  </si>
  <si>
    <t>JOURNAL OF HEALTHCARE MANAGEMENT</t>
  </si>
  <si>
    <t>1097-1467</t>
  </si>
  <si>
    <t>1558-0997</t>
  </si>
  <si>
    <t>CONTEMPORARY CHINESE THOUGHT</t>
  </si>
  <si>
    <t>1097-184X</t>
  </si>
  <si>
    <t>1552-6828</t>
  </si>
  <si>
    <t>Men and Masculinities</t>
  </si>
  <si>
    <t>1097-198X</t>
  </si>
  <si>
    <t>2333-6846</t>
  </si>
  <si>
    <t>Journal of Global Information Technology Management</t>
  </si>
  <si>
    <t>1097-4164</t>
  </si>
  <si>
    <t>1097-3923</t>
  </si>
  <si>
    <t>1467-9779</t>
  </si>
  <si>
    <t>Journal of Public Economic Theory</t>
  </si>
  <si>
    <t>1097-3958</t>
  </si>
  <si>
    <t>1558-9293</t>
  </si>
  <si>
    <t>JOURNAL OF SURFACTANTS AND DETERGENTS</t>
  </si>
  <si>
    <t>1546-1726</t>
  </si>
  <si>
    <t>1532-429X</t>
  </si>
  <si>
    <t>1098-1241</t>
  </si>
  <si>
    <t>1520-6858</t>
  </si>
  <si>
    <t>Systems Engineering</t>
  </si>
  <si>
    <t>1098-2140</t>
  </si>
  <si>
    <t>1557-0878</t>
  </si>
  <si>
    <t>AMERICAN JOURNAL OF EVALUATION</t>
  </si>
  <si>
    <t>1098-3007</t>
  </si>
  <si>
    <t>1538-4772</t>
  </si>
  <si>
    <t>JOURNAL OF POSITIVE BEHAVIOR INTERVENTIONS</t>
  </si>
  <si>
    <t>1524-4733</t>
  </si>
  <si>
    <t>1098-3511</t>
  </si>
  <si>
    <t>1522-6662</t>
  </si>
  <si>
    <t>HEART SURGERY FORUM</t>
  </si>
  <si>
    <t>1530-0366</t>
  </si>
  <si>
    <t>1098-4402</t>
  </si>
  <si>
    <t>PHYSICAL REVIEW SPECIAL TOPICS-ACCELERATORS AND BEAMS</t>
  </si>
  <si>
    <t>1098-6065</t>
  </si>
  <si>
    <t>1532-7833</t>
  </si>
  <si>
    <t>Mathematical Thinking and Learning</t>
  </si>
  <si>
    <t>1098-6111</t>
  </si>
  <si>
    <t>1552-745X</t>
  </si>
  <si>
    <t>Police Quarterly</t>
  </si>
  <si>
    <t>1098-612X</t>
  </si>
  <si>
    <t>1532-2750</t>
  </si>
  <si>
    <t>JOURNAL OF FELINE MEDICINE AND SURGERY</t>
  </si>
  <si>
    <t>1098-7339</t>
  </si>
  <si>
    <t>1532-8651</t>
  </si>
  <si>
    <t>REGIONAL ANESTHESIA AND PAIN MEDICINE</t>
  </si>
  <si>
    <t>1098-8823</t>
  </si>
  <si>
    <t>2212-196X</t>
  </si>
  <si>
    <t>PROSTAGLANDINS &amp; OTHER LIPID MEDIATORS</t>
  </si>
  <si>
    <t>1099-209X</t>
  </si>
  <si>
    <t>1874-9380</t>
  </si>
  <si>
    <t>AMERICAN JOURNAL OF POTATO RESEARCH</t>
  </si>
  <si>
    <t>1099-2340</t>
  </si>
  <si>
    <t>1522-1970</t>
  </si>
  <si>
    <t>International Journal of Tourism Research</t>
  </si>
  <si>
    <t>1099-274X</t>
  </si>
  <si>
    <t>TECHNOLOGY REVIEW</t>
  </si>
  <si>
    <t>TECHNOL REV</t>
  </si>
  <si>
    <t>1099-3460</t>
  </si>
  <si>
    <t>1468-2869</t>
  </si>
  <si>
    <t>JOURNAL OF URBAN HEALTH-BULLETIN OF THE NEW YORK ACADEMY OF MEDICINE</t>
  </si>
  <si>
    <t>1099-4300</t>
  </si>
  <si>
    <t>Entropy</t>
  </si>
  <si>
    <t>1099-498X</t>
  </si>
  <si>
    <t>1521-2254</t>
  </si>
  <si>
    <t>JOURNAL OF GENE MEDICINE</t>
  </si>
  <si>
    <t>1099-5129</t>
  </si>
  <si>
    <t>1532-2092</t>
  </si>
  <si>
    <t>EUROPACE</t>
  </si>
  <si>
    <t>1530-7972</t>
  </si>
  <si>
    <t>1099-8004</t>
  </si>
  <si>
    <t>1552-4175</t>
  </si>
  <si>
    <t>Biological Research for Nursing</t>
  </si>
  <si>
    <t>1939-0106</t>
  </si>
  <si>
    <t>1099-9949</t>
  </si>
  <si>
    <t>1548-3843</t>
  </si>
  <si>
    <t>Souls</t>
  </si>
  <si>
    <t>1654-1103</t>
  </si>
  <si>
    <t>1101-1262</t>
  </si>
  <si>
    <t>1464-360X</t>
  </si>
  <si>
    <t>EUROPEAN JOURNAL OF PUBLIC HEALTH</t>
  </si>
  <si>
    <t>1103-3088</t>
  </si>
  <si>
    <t>1741-3222</t>
  </si>
  <si>
    <t>Young</t>
  </si>
  <si>
    <t>1103-5897</t>
  </si>
  <si>
    <t>2000-0863</t>
  </si>
  <si>
    <t>GFF</t>
  </si>
  <si>
    <t>1103-8128</t>
  </si>
  <si>
    <t>1651-2014</t>
  </si>
  <si>
    <t>Scandinavian Journal of Occupational Therapy</t>
  </si>
  <si>
    <t>1104-6899</t>
  </si>
  <si>
    <t>1618-1530</t>
  </si>
  <si>
    <t>Journal of Forest Economics</t>
  </si>
  <si>
    <t>1107-0625</t>
  </si>
  <si>
    <t>Journal of BUON</t>
  </si>
  <si>
    <t>1107-3756</t>
  </si>
  <si>
    <t>1791-244X</t>
  </si>
  <si>
    <t>INTERNATIONAL JOURNAL OF MOLECULAR MEDICINE</t>
  </si>
  <si>
    <t>1108-393X</t>
  </si>
  <si>
    <t>MEDITERRANEAN MARINE SCIENCE</t>
  </si>
  <si>
    <t>1108-4189</t>
  </si>
  <si>
    <t>Hippokratia</t>
  </si>
  <si>
    <t>1108-7161</t>
  </si>
  <si>
    <t>JOURNAL OF MUSCULOSKELETAL &amp; NEURONAL INTERACTIONS</t>
  </si>
  <si>
    <t>1108-9628</t>
  </si>
  <si>
    <t>Mediterranean Archaeology &amp; Archaeometry</t>
  </si>
  <si>
    <t>1109-2858</t>
  </si>
  <si>
    <t>1866-1505</t>
  </si>
  <si>
    <t>Operational Research</t>
  </si>
  <si>
    <t>1109-3099</t>
  </si>
  <si>
    <t>Hormones-International Journal of Endocrinology and Metabolism</t>
  </si>
  <si>
    <t>1109-4028</t>
  </si>
  <si>
    <t>Chemistry Education Research and Practice</t>
  </si>
  <si>
    <t>1109-6535</t>
  </si>
  <si>
    <t>1790-6245</t>
  </si>
  <si>
    <t>Cancer Genomics &amp; Proteomics</t>
  </si>
  <si>
    <t>1109-9666</t>
  </si>
  <si>
    <t>2241-5955</t>
  </si>
  <si>
    <t>Hellenic Journal of Cardiology</t>
  </si>
  <si>
    <t>1110-0052</t>
  </si>
  <si>
    <t>BULLETIN OF PHARMACEUTICAL SCIENCES</t>
  </si>
  <si>
    <t>1110-1768</t>
  </si>
  <si>
    <t>Egyptian Journal of Biological Pest Control</t>
  </si>
  <si>
    <t>1110-662X</t>
  </si>
  <si>
    <t>1687-529X</t>
  </si>
  <si>
    <t>INTERNATIONAL JOURNAL OF PHOTOENERGY</t>
  </si>
  <si>
    <t>1118-4841</t>
  </si>
  <si>
    <t>2141-3606</t>
  </si>
  <si>
    <t>African Journal of Reproductive Health</t>
  </si>
  <si>
    <t>1119-3077</t>
  </si>
  <si>
    <t>Nigerian Journal of Clinical Practice</t>
  </si>
  <si>
    <t>1120-009X</t>
  </si>
  <si>
    <t>1973-9478</t>
  </si>
  <si>
    <t>JOURNAL OF CHEMOTHERAPY</t>
  </si>
  <si>
    <t>1120-1770</t>
  </si>
  <si>
    <t>2239-5687</t>
  </si>
  <si>
    <t>ITALIAN JOURNAL OF FOOD SCIENCE</t>
  </si>
  <si>
    <t>1120-1797</t>
  </si>
  <si>
    <t>1724-191X</t>
  </si>
  <si>
    <t>Physica Medica-European Journal of Medical Physics</t>
  </si>
  <si>
    <t>1120-2890</t>
  </si>
  <si>
    <t>1973-820X</t>
  </si>
  <si>
    <t>Economia Politica</t>
  </si>
  <si>
    <t>1120-4826</t>
  </si>
  <si>
    <t>1827-160X</t>
  </si>
  <si>
    <t>MINERVA BIOTECNOLOGICA</t>
  </si>
  <si>
    <t>1120-5776</t>
  </si>
  <si>
    <t>IPPOLOGIA</t>
  </si>
  <si>
    <t>1120-6330</t>
  </si>
  <si>
    <t>1720-0768</t>
  </si>
  <si>
    <t>Rendiconti Lincei-Matematica e Applicazioni</t>
  </si>
  <si>
    <t>1120-6721</t>
  </si>
  <si>
    <t>1724-6016</t>
  </si>
  <si>
    <t>EUROPEAN JOURNAL OF OPHTHALMOLOGY</t>
  </si>
  <si>
    <t>1120-7000</t>
  </si>
  <si>
    <t>1724-6067</t>
  </si>
  <si>
    <t>Hip International</t>
  </si>
  <si>
    <t>1120-8694</t>
  </si>
  <si>
    <t>1442-2050</t>
  </si>
  <si>
    <t>DISEASES OF THE ESOPHAGUS</t>
  </si>
  <si>
    <t>1120-9763</t>
  </si>
  <si>
    <t>Epidemiologia &amp; Prevenzione</t>
  </si>
  <si>
    <t>1121-2179</t>
  </si>
  <si>
    <t>1825-6562</t>
  </si>
  <si>
    <t>Acta Philosophica</t>
  </si>
  <si>
    <t>1121-7138</t>
  </si>
  <si>
    <t>New Microbiologica</t>
  </si>
  <si>
    <t>1121-760X</t>
  </si>
  <si>
    <t>2038-8306</t>
  </si>
  <si>
    <t>EUROPEAN JOURNAL OF HISTOCHEMISTRY</t>
  </si>
  <si>
    <t>1121-8428</t>
  </si>
  <si>
    <t>1724-6059</t>
  </si>
  <si>
    <t>JOURNAL OF NEPHROLOGY</t>
  </si>
  <si>
    <t>1121-8819</t>
  </si>
  <si>
    <t>Eikasmos-Quaderni Bolognesi di Filologia Classica</t>
  </si>
  <si>
    <t>1122-1151</t>
  </si>
  <si>
    <t>1572-8390</t>
  </si>
  <si>
    <t>Axiomathes</t>
  </si>
  <si>
    <t>1122-1259</t>
  </si>
  <si>
    <t>Teoria-Rivista di Filosofia</t>
  </si>
  <si>
    <t>1122-5165</t>
  </si>
  <si>
    <t>1972-5019</t>
  </si>
  <si>
    <t>Cadmo</t>
  </si>
  <si>
    <t>1122-8792</t>
  </si>
  <si>
    <t>1724-2169</t>
  </si>
  <si>
    <t>History of Economic Ideas</t>
  </si>
  <si>
    <t>1123-6337</t>
  </si>
  <si>
    <t>1128-045X</t>
  </si>
  <si>
    <t>Techniques in Coloproctology</t>
  </si>
  <si>
    <t>1123-9247</t>
  </si>
  <si>
    <t>Disegnare Idee Immagini-Ideas Images</t>
  </si>
  <si>
    <t>1124-0490</t>
  </si>
  <si>
    <t>SARCOIDOSIS VASCULITIS AND DIFFUSE LUNG DISEASES</t>
  </si>
  <si>
    <t>1124-4593</t>
  </si>
  <si>
    <t>Large Animal Review</t>
  </si>
  <si>
    <t>1124-4909</t>
  </si>
  <si>
    <t>1590-1262</t>
  </si>
  <si>
    <t>Eating and Weight Disorders-Studies on Anorexia Bulimia and Obesity</t>
  </si>
  <si>
    <t>1124-9064</t>
  </si>
  <si>
    <t>LOTUS INTERNATIONAL</t>
  </si>
  <si>
    <t>1125-0003</t>
  </si>
  <si>
    <t>1748-5851</t>
  </si>
  <si>
    <t>ITALIAN JOURNAL OF ZOOLOGY</t>
  </si>
  <si>
    <t>1125-3819</t>
  </si>
  <si>
    <t>1724-0441</t>
  </si>
  <si>
    <t>Bruniana &amp; Campanelliana</t>
  </si>
  <si>
    <t>1125-4653</t>
  </si>
  <si>
    <t>JOURNAL OF PLANT PATHOLOGY</t>
  </si>
  <si>
    <t>1125-4718</t>
  </si>
  <si>
    <t>2039-6805</t>
  </si>
  <si>
    <t>Italian Journal of Agronomy</t>
  </si>
  <si>
    <t>1125-7865</t>
  </si>
  <si>
    <t>1612-0051</t>
  </si>
  <si>
    <t>DENDROCHRONOLOGIA</t>
  </si>
  <si>
    <t>1126-3504</t>
  </si>
  <si>
    <t>1724-5575</t>
  </si>
  <si>
    <t>PLANT BIOSYSTEMS</t>
  </si>
  <si>
    <t>1127-3070</t>
  </si>
  <si>
    <t>Contemporanea</t>
  </si>
  <si>
    <t>1128-3602</t>
  </si>
  <si>
    <t>European Review for Medical and Pharmacological Sciences</t>
  </si>
  <si>
    <t>1129-2369</t>
  </si>
  <si>
    <t>1129-2377</t>
  </si>
  <si>
    <t>JOURNAL OF HEADACHE AND PAIN</t>
  </si>
  <si>
    <t>1129-5767</t>
  </si>
  <si>
    <t>1723-8633</t>
  </si>
  <si>
    <t>JOURNAL OF LIMNOLOGY</t>
  </si>
  <si>
    <t>1129-7298</t>
  </si>
  <si>
    <t>1724-6032</t>
  </si>
  <si>
    <t>Journal of Vascular Access</t>
  </si>
  <si>
    <t>1129-8723</t>
  </si>
  <si>
    <t>Progress in Nutrition</t>
  </si>
  <si>
    <t>1130-0108</t>
  </si>
  <si>
    <t>2340-4167</t>
  </si>
  <si>
    <t>REVISTA ESPANOLA DE ENFERMEDADES DIGESTIVAS</t>
  </si>
  <si>
    <t>1130-1406</t>
  </si>
  <si>
    <t>REVISTA IBEROAMERICANA DE MICOLOGIA</t>
  </si>
  <si>
    <t>1130-1473</t>
  </si>
  <si>
    <t>NEUROCIRUGIA</t>
  </si>
  <si>
    <t>1130-2097</t>
  </si>
  <si>
    <t>1988-8376</t>
  </si>
  <si>
    <t>Isegoria</t>
  </si>
  <si>
    <t>1132-239X</t>
  </si>
  <si>
    <t>Revista de Psicologia del Deporte</t>
  </si>
  <si>
    <t>1132-6891</t>
  </si>
  <si>
    <t>ARCHAEOFAUNA</t>
  </si>
  <si>
    <t>1132-7200</t>
  </si>
  <si>
    <t>Revista de Historia Industrial</t>
  </si>
  <si>
    <t>1132-9483</t>
  </si>
  <si>
    <t>Behavioral Psychology-Psicologia Conductual</t>
  </si>
  <si>
    <t>1133-0104</t>
  </si>
  <si>
    <t>2174-0887</t>
  </si>
  <si>
    <t>Anuario de Historia de la Iglesia</t>
  </si>
  <si>
    <t>1133-0686</t>
  </si>
  <si>
    <t>1863-8260</t>
  </si>
  <si>
    <t>TEST</t>
  </si>
  <si>
    <t>1133-3634</t>
  </si>
  <si>
    <t>Signa-Revista de la Asociacion Espanola de Semiotica</t>
  </si>
  <si>
    <t>1133-455X</t>
  </si>
  <si>
    <t>Revista de Economia Aplicada</t>
  </si>
  <si>
    <t>1133-6137</t>
  </si>
  <si>
    <t>EGA-Revista de Expresion Grafica Arquitectonica</t>
  </si>
  <si>
    <t>1134-2277</t>
  </si>
  <si>
    <t>Ayer</t>
  </si>
  <si>
    <t>1886-1784</t>
  </si>
  <si>
    <t>1134-3478</t>
  </si>
  <si>
    <t>1988-3293</t>
  </si>
  <si>
    <t>Comunicar</t>
  </si>
  <si>
    <t>1134-5764</t>
  </si>
  <si>
    <t>1863-8279</t>
  </si>
  <si>
    <t>Top</t>
  </si>
  <si>
    <t>1135-5727</t>
  </si>
  <si>
    <t>Revista Espanola de Salud Publica</t>
  </si>
  <si>
    <t>1135-6405</t>
  </si>
  <si>
    <t>1578-4118</t>
  </si>
  <si>
    <t>Cultura y Educacion</t>
  </si>
  <si>
    <t>1135-7789</t>
  </si>
  <si>
    <t>SEDERI-Yearbook of the Spanish and Portuguese Society for English Renaissance Studies</t>
  </si>
  <si>
    <t>SEDERI</t>
  </si>
  <si>
    <t>1136-1034</t>
  </si>
  <si>
    <t>Revista de Psicodidactica</t>
  </si>
  <si>
    <t>1136-8071</t>
  </si>
  <si>
    <t>Revista de Hispanismo Filosofico</t>
  </si>
  <si>
    <t>1137-0734</t>
  </si>
  <si>
    <t>1988-3056</t>
  </si>
  <si>
    <t>Historia y Comunicacion Social</t>
  </si>
  <si>
    <t>1137-6627</t>
  </si>
  <si>
    <t>Anales del Sistema Sanitario De Navarra</t>
  </si>
  <si>
    <t>1137-6821</t>
  </si>
  <si>
    <t>Emergencias</t>
  </si>
  <si>
    <t>1138-5596</t>
  </si>
  <si>
    <t>2254-6332</t>
  </si>
  <si>
    <t>Ra-Revista de Arquitectura</t>
  </si>
  <si>
    <t>1138-6363</t>
  </si>
  <si>
    <t>Perinola-Revista de Investigacion Quevediana</t>
  </si>
  <si>
    <t>1138-7416</t>
  </si>
  <si>
    <t>1988-2904</t>
  </si>
  <si>
    <t>Spanish Journal of Psychology</t>
  </si>
  <si>
    <t>1138-7548</t>
  </si>
  <si>
    <t>1877-8755</t>
  </si>
  <si>
    <t>JOURNAL OF PHYSIOLOGY AND BIOCHEMISTRY</t>
  </si>
  <si>
    <t>1138-9788</t>
  </si>
  <si>
    <t>Scripta Nova-Revista Electronica de Geografia y Ciencias Sociales</t>
  </si>
  <si>
    <t>1139-1138</t>
  </si>
  <si>
    <t>1988-2807</t>
  </si>
  <si>
    <t>Revista Matematica Complutense</t>
  </si>
  <si>
    <t>1139-1472</t>
  </si>
  <si>
    <t>Historia Agraria</t>
  </si>
  <si>
    <t>1139-6121</t>
  </si>
  <si>
    <t>1698-6997</t>
  </si>
  <si>
    <t>AIDS REVIEWS</t>
  </si>
  <si>
    <t>1139-613X</t>
  </si>
  <si>
    <t>2174-5374</t>
  </si>
  <si>
    <t>Educacion XX1</t>
  </si>
  <si>
    <t>1139-6709</t>
  </si>
  <si>
    <t>1618-1905</t>
  </si>
  <si>
    <t>INTERNATIONAL MICROBIOLOGY</t>
  </si>
  <si>
    <t>1139-7241</t>
  </si>
  <si>
    <t>Iberica</t>
  </si>
  <si>
    <t>1139-9287</t>
  </si>
  <si>
    <t>1578-2735</t>
  </si>
  <si>
    <t>ACTAS ESPANOLAS DE PSIQUIATRIA</t>
  </si>
  <si>
    <t>1142-2904</t>
  </si>
  <si>
    <t>QUATERNAIRE</t>
  </si>
  <si>
    <t>1144-0546</t>
  </si>
  <si>
    <t>1369-9261</t>
  </si>
  <si>
    <t>NEW JOURNAL OF CHEMISTRY</t>
  </si>
  <si>
    <t>1146-609X</t>
  </si>
  <si>
    <t>1873-6238</t>
  </si>
  <si>
    <t>ACTA OECOLOGICA-INTERNATIONAL JOURNAL OF ECOLOGY</t>
  </si>
  <si>
    <t>1147-6753</t>
  </si>
  <si>
    <t>CARAVELLE-CAHIERS DU MONDE HISPANIQUE ET LUSO-BRESILIEN</t>
  </si>
  <si>
    <t>1148-5493</t>
  </si>
  <si>
    <t>EUROPEAN CYTOKINE NETWORK</t>
  </si>
  <si>
    <t>1151-0285</t>
  </si>
  <si>
    <t>JOURNAL INTERNATIONAL DES SCIENCES DE LA VIGNE ET DU VIN</t>
  </si>
  <si>
    <t>1155-5645</t>
  </si>
  <si>
    <t>1460-9592</t>
  </si>
  <si>
    <t>PEDIATRIC ANESTHESIA</t>
  </si>
  <si>
    <t>1156-5233</t>
  </si>
  <si>
    <t>1773-0449</t>
  </si>
  <si>
    <t>JOURNAL DE MYCOLOGIE MEDICALE</t>
  </si>
  <si>
    <t>1873-7331</t>
  </si>
  <si>
    <t>1162-9088</t>
  </si>
  <si>
    <t>EUROPEAN REVIEW OF APPLIED PSYCHOLOGY-REVUE EUROPEENNE DE PSYCHOLOGIE APPLIQUEE</t>
  </si>
  <si>
    <t>1164-5563</t>
  </si>
  <si>
    <t>1778-3615</t>
  </si>
  <si>
    <t>EUROPEAN JOURNAL OF SOIL BIOLOGY</t>
  </si>
  <si>
    <t>1166-7087</t>
  </si>
  <si>
    <t>PROGRES EN UROLOGIE</t>
  </si>
  <si>
    <t>1166-7699</t>
  </si>
  <si>
    <t>CAHIERS AGRICULTURES</t>
  </si>
  <si>
    <t>1167-1122</t>
  </si>
  <si>
    <t>1952-4013</t>
  </si>
  <si>
    <t>EUROPEAN JOURNAL OF DERMATOLOGY</t>
  </si>
  <si>
    <t>1170-229X</t>
  </si>
  <si>
    <t>1179-1969</t>
  </si>
  <si>
    <t>DRUGS &amp; AGING</t>
  </si>
  <si>
    <t>1179-2027</t>
  </si>
  <si>
    <t>1179-1934</t>
  </si>
  <si>
    <t>1173-2563</t>
  </si>
  <si>
    <t>1179-1918</t>
  </si>
  <si>
    <t>CLINICAL DRUG INVESTIGATION</t>
  </si>
  <si>
    <t>1173-8804</t>
  </si>
  <si>
    <t>1179-190X</t>
  </si>
  <si>
    <t>BIODRUGS</t>
  </si>
  <si>
    <t>1174-5878</t>
  </si>
  <si>
    <t>1179-2019</t>
  </si>
  <si>
    <t>PEDIATRIC DRUGS</t>
  </si>
  <si>
    <t>1175-0561</t>
  </si>
  <si>
    <t>1179-1888</t>
  </si>
  <si>
    <t>AMERICAN JOURNAL OF CLINICAL DERMATOLOGY</t>
  </si>
  <si>
    <t>1175-3277</t>
  </si>
  <si>
    <t>1179-187X</t>
  </si>
  <si>
    <t>American Journal of Cardiovascular Drugs</t>
  </si>
  <si>
    <t>1175-5326</t>
  </si>
  <si>
    <t>1175-5334</t>
  </si>
  <si>
    <t>ZOOTAXA</t>
  </si>
  <si>
    <t>1175-8708</t>
  </si>
  <si>
    <t>English Teaching-Practice and Critique</t>
  </si>
  <si>
    <t>1176-2322</t>
  </si>
  <si>
    <t>1754-2103</t>
  </si>
  <si>
    <t>Applied Bionics and Biomechanics</t>
  </si>
  <si>
    <t>1176-5119</t>
  </si>
  <si>
    <t>Junctures-The Journal for Thematic Dialogue</t>
  </si>
  <si>
    <t>1176-7529</t>
  </si>
  <si>
    <t>1872-4353</t>
  </si>
  <si>
    <t>Journal of Bioethical Inquiry</t>
  </si>
  <si>
    <t>1176-9343</t>
  </si>
  <si>
    <t>Evolutionary Bioinformatics</t>
  </si>
  <si>
    <t>1177-1062</t>
  </si>
  <si>
    <t>1179-2000</t>
  </si>
  <si>
    <t>Molecular Diagnosis &amp; Therapy</t>
  </si>
  <si>
    <t>1177-1828</t>
  </si>
  <si>
    <t>Curriculum Matters</t>
  </si>
  <si>
    <t>1177-8881</t>
  </si>
  <si>
    <t>Drug Design Development and Therapy</t>
  </si>
  <si>
    <t>1177-889X</t>
  </si>
  <si>
    <t>Patient Preference and Adherence</t>
  </si>
  <si>
    <t>1178-1653</t>
  </si>
  <si>
    <t>1178-1661</t>
  </si>
  <si>
    <t>Patient-Patient Centered Outcomes Research</t>
  </si>
  <si>
    <t>1178-1998</t>
  </si>
  <si>
    <t>Clinical Interventions in Aging</t>
  </si>
  <si>
    <t>1178-2005</t>
  </si>
  <si>
    <t>International Journal of Chronic Obstructive Pulmonary Disease</t>
  </si>
  <si>
    <t>1178-2013</t>
  </si>
  <si>
    <t>International Journal of Nanomedicine</t>
  </si>
  <si>
    <t>1178-2021</t>
  </si>
  <si>
    <t>Neuropsychiatric Disease and Treatment</t>
  </si>
  <si>
    <t>1178-203X</t>
  </si>
  <si>
    <t>Therapeutics and Clinical Risk Management</t>
  </si>
  <si>
    <t>1178-6930</t>
  </si>
  <si>
    <t>OncoTargets and Therapy</t>
  </si>
  <si>
    <t>1178-7090</t>
  </si>
  <si>
    <t>Journal of Pain Research</t>
  </si>
  <si>
    <t>1179-3155</t>
  </si>
  <si>
    <t>1179-3163</t>
  </si>
  <si>
    <t>Phytotaxa</t>
  </si>
  <si>
    <t>1180-0518</t>
  </si>
  <si>
    <t>1099-1107</t>
  </si>
  <si>
    <t>International Insolvency Review</t>
  </si>
  <si>
    <t>1180-4009</t>
  </si>
  <si>
    <t>1099-095X</t>
  </si>
  <si>
    <t>ENVIRONMETRICS</t>
  </si>
  <si>
    <t>1488-2434</t>
  </si>
  <si>
    <t>JOURNAL OF PSYCHIATRY &amp; NEUROSCIENCE</t>
  </si>
  <si>
    <t>1187-7863</t>
  </si>
  <si>
    <t>1573-322X</t>
  </si>
  <si>
    <t>JOURNAL OF AGRICULTURAL &amp; ENVIRONMENTAL ETHICS</t>
  </si>
  <si>
    <t>1195-096X</t>
  </si>
  <si>
    <t>CANADIAN JOURNAL OF INFORMATION AND LIBRARY SCIENCE-REVUE CANADIENNE DES SCIENCES DE L INFORMATION ET DE BIBLIOTHECONOMIE</t>
  </si>
  <si>
    <t>1195-1982</t>
  </si>
  <si>
    <t>1708-8305</t>
  </si>
  <si>
    <t>JOURNAL OF TRAVEL MEDICINE</t>
  </si>
  <si>
    <t>1195-2199</t>
  </si>
  <si>
    <t>Plastic Surgery</t>
  </si>
  <si>
    <t>1195-6860</t>
  </si>
  <si>
    <t>2376-7626</t>
  </si>
  <si>
    <t>ECOSCIENCE</t>
  </si>
  <si>
    <t>1195-9479</t>
  </si>
  <si>
    <t>Canadian Journal of Urology</t>
  </si>
  <si>
    <t>1196-1961</t>
  </si>
  <si>
    <t>1878-7290</t>
  </si>
  <si>
    <t>CANADIAN JOURNAL OF EXPERIMENTAL PSYCHOLOGY-REVUE CANADIENNE DE PSYCHOLOGIE EXPERIMENTALE</t>
  </si>
  <si>
    <t>1198-0052</t>
  </si>
  <si>
    <t>Current Oncology</t>
  </si>
  <si>
    <t>1198-2241</t>
  </si>
  <si>
    <t>1916-7245</t>
  </si>
  <si>
    <t>Canadian Respiratory Journal</t>
  </si>
  <si>
    <t>1198-743X</t>
  </si>
  <si>
    <t>1469-0691</t>
  </si>
  <si>
    <t>CLINICAL MICROBIOLOGY AND INFECTION</t>
  </si>
  <si>
    <t>1198-9742</t>
  </si>
  <si>
    <t>1710-1166</t>
  </si>
  <si>
    <t>JOURNAL OF SCHOLARLY PUBLISHING</t>
  </si>
  <si>
    <t>1201-3080</t>
  </si>
  <si>
    <t>WATER QUALITY RESEARCH JOURNAL OF CANADA</t>
  </si>
  <si>
    <t>1201-561X</t>
  </si>
  <si>
    <t>Theory and Applications of Categories</t>
  </si>
  <si>
    <t>1201-9712</t>
  </si>
  <si>
    <t>1878-3511</t>
  </si>
  <si>
    <t>INTERNATIONAL JOURNAL OF INFECTIOUS DISEASES</t>
  </si>
  <si>
    <t>1203-4754</t>
  </si>
  <si>
    <t>1615-7109</t>
  </si>
  <si>
    <t>JOURNAL OF CUTANEOUS MEDICINE AND SURGERY</t>
  </si>
  <si>
    <t>1203-6765</t>
  </si>
  <si>
    <t>1918-1523</t>
  </si>
  <si>
    <t>Pain Research &amp; Management</t>
  </si>
  <si>
    <t>1203-8407</t>
  </si>
  <si>
    <t>JOURNAL OF ADVANCED OXIDATION TECHNOLOGIES</t>
  </si>
  <si>
    <t>1205-7088</t>
  </si>
  <si>
    <t>Paediatrics &amp; Child Health</t>
  </si>
  <si>
    <t>1205-8629</t>
  </si>
  <si>
    <t>1572-9877</t>
  </si>
  <si>
    <t>Critical Criminology</t>
  </si>
  <si>
    <t>1206-0143</t>
  </si>
  <si>
    <t>1916-0194</t>
  </si>
  <si>
    <t>TOPIA-Canadian Journal of Cultural Studies</t>
  </si>
  <si>
    <t>1206-3312</t>
  </si>
  <si>
    <t>1552-8308</t>
  </si>
  <si>
    <t>Space and Culture</t>
  </si>
  <si>
    <t>1181-8700</t>
  </si>
  <si>
    <t>1210-0455</t>
  </si>
  <si>
    <t>2336-730X</t>
  </si>
  <si>
    <t>Prague Economic Papers</t>
  </si>
  <si>
    <t>1210-0552</t>
  </si>
  <si>
    <t>Neural Network World</t>
  </si>
  <si>
    <t>1210-2512</t>
  </si>
  <si>
    <t>Radioengineering</t>
  </si>
  <si>
    <t>1210-3306</t>
  </si>
  <si>
    <t>LISTY CUKROVARNICKE A REPARSKE</t>
  </si>
  <si>
    <t>1210-7778</t>
  </si>
  <si>
    <t>1803-1048</t>
  </si>
  <si>
    <t>Central European Journal of Public Health</t>
  </si>
  <si>
    <t>1210-7859</t>
  </si>
  <si>
    <t>1802-4041</t>
  </si>
  <si>
    <t>CESKA A SLOVENSKA NEUROLOGIE A NEUROCHIRURGIE</t>
  </si>
  <si>
    <t>1210-7913</t>
  </si>
  <si>
    <t>EPIDEMIOLOGIE MIKROBIOLOGIE IMUNOLOGIE</t>
  </si>
  <si>
    <t>1210-8812</t>
  </si>
  <si>
    <t>Moravian Geographical Reports</t>
  </si>
  <si>
    <t>1211-9520</t>
  </si>
  <si>
    <t>1874-9348</t>
  </si>
  <si>
    <t>FOLIA GEOBOTANICA</t>
  </si>
  <si>
    <t>1212-0014</t>
  </si>
  <si>
    <t>Geografie</t>
  </si>
  <si>
    <t>1212-1800</t>
  </si>
  <si>
    <t>1805-9317</t>
  </si>
  <si>
    <t>CZECH JOURNAL OF FOOD SCIENCES</t>
  </si>
  <si>
    <t>1212-1819</t>
  </si>
  <si>
    <t>1805-9309</t>
  </si>
  <si>
    <t>CZECH JOURNAL OF ANIMAL SCIENCE</t>
  </si>
  <si>
    <t>1212-1975</t>
  </si>
  <si>
    <t>1805-9325</t>
  </si>
  <si>
    <t>Czech Journal of Genetics and Plant Breeding</t>
  </si>
  <si>
    <t>1212-2580</t>
  </si>
  <si>
    <t>PLANT PROTECTION SCIENCE</t>
  </si>
  <si>
    <t>1212-3609</t>
  </si>
  <si>
    <t>E &amp; M Ekonomie a Management</t>
  </si>
  <si>
    <t>1212-8570</t>
  </si>
  <si>
    <t>Studia Theologica-Czech Republic</t>
  </si>
  <si>
    <t>1213-8118</t>
  </si>
  <si>
    <t>1804-7521</t>
  </si>
  <si>
    <t>BIOMEDICAL PAPERS-OLOMOUC</t>
  </si>
  <si>
    <t>1214-021X</t>
  </si>
  <si>
    <t>1214-0287</t>
  </si>
  <si>
    <t>Journal of Applied Biomedicine</t>
  </si>
  <si>
    <t>1214-1119</t>
  </si>
  <si>
    <t>1802-8225</t>
  </si>
  <si>
    <t>BULLETIN OF GEOSCIENCES</t>
  </si>
  <si>
    <t>1214-1178</t>
  </si>
  <si>
    <t>1805-9368</t>
  </si>
  <si>
    <t>PLANT SOIL AND ENVIRONMENT</t>
  </si>
  <si>
    <t>1214-9705</t>
  </si>
  <si>
    <t>Acta Geodynamica et Geomaterialia</t>
  </si>
  <si>
    <t>1216-8076</t>
  </si>
  <si>
    <t>1588-2624</t>
  </si>
  <si>
    <t>Acta Linguistica Hungarica</t>
  </si>
  <si>
    <t>1217-8837</t>
  </si>
  <si>
    <t>ACTA ZOOLOGICA ACADEMIAE SCIENTIARUM HUNGARICAE</t>
  </si>
  <si>
    <t>1217-8950</t>
  </si>
  <si>
    <t>1588-2640</t>
  </si>
  <si>
    <t>ACTA MICROBIOLOGICA ET IMMUNOLOGICA HUNGARICA</t>
  </si>
  <si>
    <t>1219-4956</t>
  </si>
  <si>
    <t>1532-2807</t>
  </si>
  <si>
    <t>PATHOLOGY &amp; ONCOLOGY RESEARCH</t>
  </si>
  <si>
    <t>1220-0522</t>
  </si>
  <si>
    <t>Romanian Journal of Morphology and Embryology</t>
  </si>
  <si>
    <t>1220-1766</t>
  </si>
  <si>
    <t>Studies in Informatics and Control</t>
  </si>
  <si>
    <t>1220-3874</t>
  </si>
  <si>
    <t>2065-0264</t>
  </si>
  <si>
    <t>Bulletin Mathematique de la Societe des Sciences Mathematiques de Roumanie</t>
  </si>
  <si>
    <t>1220-5400</t>
  </si>
  <si>
    <t>Revue Roumaine de Philosophie</t>
  </si>
  <si>
    <t>1221-1249</t>
  </si>
  <si>
    <t>Transylvanian Review</t>
  </si>
  <si>
    <t>1221-1451</t>
  </si>
  <si>
    <t>1841-8759</t>
  </si>
  <si>
    <t>Romanian Reports in Physics</t>
  </si>
  <si>
    <t>1221-146X</t>
  </si>
  <si>
    <t>Romanian Journal of Physics</t>
  </si>
  <si>
    <t>1221-8618</t>
  </si>
  <si>
    <t>Romanian Journal of Legal Medicine</t>
  </si>
  <si>
    <t>1222-4227</t>
  </si>
  <si>
    <t>Romanian Agricultural Research</t>
  </si>
  <si>
    <t>1222-5347</t>
  </si>
  <si>
    <t>Industria Textila</t>
  </si>
  <si>
    <t>1223-7027</t>
  </si>
  <si>
    <t>University Politehnica of Bucharest Scientific Bulletin-Series A-Applied Mathematics and Physics</t>
  </si>
  <si>
    <t>1224-1784</t>
  </si>
  <si>
    <t>1844-0835</t>
  </si>
  <si>
    <t>Analele Stiintifice ale Universitatii Ovidius Constanta-Seria Matematica</t>
  </si>
  <si>
    <t>1224-5984</t>
  </si>
  <si>
    <t>Romanian Biotechnological Letters</t>
  </si>
  <si>
    <t>1224-7154</t>
  </si>
  <si>
    <t>Studia Universitatis Babes-Bolyai Chemia</t>
  </si>
  <si>
    <t>1225-4568</t>
  </si>
  <si>
    <t>1598-6217</t>
  </si>
  <si>
    <t>STRUCTURAL ENGINEERING AND MECHANICS</t>
  </si>
  <si>
    <t>1225-4614</t>
  </si>
  <si>
    <t>Journal of the Korean Astronomical Society</t>
  </si>
  <si>
    <t>1225-4657</t>
  </si>
  <si>
    <t>1976-5118</t>
  </si>
  <si>
    <t>Pacific Focus</t>
  </si>
  <si>
    <t>1225-505X</t>
  </si>
  <si>
    <t>Korean Journal of Medical History</t>
  </si>
  <si>
    <t>1225-6463</t>
  </si>
  <si>
    <t>2233-7326</t>
  </si>
  <si>
    <t>ETRI JOURNAL</t>
  </si>
  <si>
    <t>1225-8563</t>
  </si>
  <si>
    <t>Korean Journal for Food Science of Animal Resources</t>
  </si>
  <si>
    <t>1225-8873</t>
  </si>
  <si>
    <t>1976-3794</t>
  </si>
  <si>
    <t>JOURNAL OF MICROBIOLOGY</t>
  </si>
  <si>
    <t>1225-925X</t>
  </si>
  <si>
    <t>Asian Women</t>
  </si>
  <si>
    <t>1225-9276</t>
  </si>
  <si>
    <t>2377-004X</t>
  </si>
  <si>
    <t>ASIAN JOURNAL OF WOMENS STUDIES</t>
  </si>
  <si>
    <t>1876-794X</t>
  </si>
  <si>
    <t>1226-119X</t>
  </si>
  <si>
    <t>2093-7660</t>
  </si>
  <si>
    <t>KOREA-AUSTRALIA RHEOLOGY JOURNAL</t>
  </si>
  <si>
    <t>1226-1750</t>
  </si>
  <si>
    <t>2233-6656</t>
  </si>
  <si>
    <t>Journal of Magnetics</t>
  </si>
  <si>
    <t>1226-2617</t>
  </si>
  <si>
    <t>2093-0860</t>
  </si>
  <si>
    <t>ALGAE</t>
  </si>
  <si>
    <t>1226-3192</t>
  </si>
  <si>
    <t>1876-4231</t>
  </si>
  <si>
    <t>Journal of the Korean Statistical Society</t>
  </si>
  <si>
    <t>1226-3303</t>
  </si>
  <si>
    <t>2005-6648</t>
  </si>
  <si>
    <t>KOREAN JOURNAL OF INTERNAL MEDICINE</t>
  </si>
  <si>
    <t>1226-3613</t>
  </si>
  <si>
    <t>2092-6413</t>
  </si>
  <si>
    <t>EXPERIMENTAL AND MOLECULAR MEDICINE</t>
  </si>
  <si>
    <t>1226-4512</t>
  </si>
  <si>
    <t>2093-3827</t>
  </si>
  <si>
    <t>KOREAN JOURNAL OF PHYSIOLOGY &amp; PHARMACOLOGY</t>
  </si>
  <si>
    <t>1226-4776</t>
  </si>
  <si>
    <t>2093-6885</t>
  </si>
  <si>
    <t>Journal of the Optical Society of Korea</t>
  </si>
  <si>
    <t>1226-4806</t>
  </si>
  <si>
    <t>1598-7477</t>
  </si>
  <si>
    <t>GEOSCIENCES JOURNAL</t>
  </si>
  <si>
    <t>1226-508X</t>
  </si>
  <si>
    <t>1744-3873</t>
  </si>
  <si>
    <t>Global Economic Review</t>
  </si>
  <si>
    <t>1226-6116</t>
  </si>
  <si>
    <t>1598-6225</t>
  </si>
  <si>
    <t>WIND AND STRUCTURES</t>
  </si>
  <si>
    <t>1226-7708</t>
  </si>
  <si>
    <t>2092-6456</t>
  </si>
  <si>
    <t>FOOD SCIENCE AND BIOTECHNOLOGY</t>
  </si>
  <si>
    <t>1226-7988</t>
  </si>
  <si>
    <t>1976-3808</t>
  </si>
  <si>
    <t>KSCE Journal of Civil Engineering</t>
  </si>
  <si>
    <t>1226-8372</t>
  </si>
  <si>
    <t>1976-3816</t>
  </si>
  <si>
    <t>BIOTECHNOLOGY AND BIOPROCESS ENGINEERING</t>
  </si>
  <si>
    <t>2093-4947</t>
  </si>
  <si>
    <t>1226-8615</t>
  </si>
  <si>
    <t>1876-7990</t>
  </si>
  <si>
    <t>JOURNAL OF ASIA-PACIFIC ENTOMOLOGY</t>
  </si>
  <si>
    <t>1226-8763</t>
  </si>
  <si>
    <t>Korean Journal of Horticultural Science &amp; Technology</t>
  </si>
  <si>
    <t>1226-9239</t>
  </si>
  <si>
    <t>1867-0725</t>
  </si>
  <si>
    <t>JOURNAL OF PLANT BIOLOGY</t>
  </si>
  <si>
    <t>1228-2472</t>
  </si>
  <si>
    <t>Space</t>
  </si>
  <si>
    <t>1229-2370</t>
  </si>
  <si>
    <t>1976-5541</t>
  </si>
  <si>
    <t>JOURNAL OF COMMUNICATIONS AND NETWORKS</t>
  </si>
  <si>
    <t>1229-6929</t>
  </si>
  <si>
    <t>2005-8330</t>
  </si>
  <si>
    <t>KOREAN JOURNAL OF RADIOLOGY</t>
  </si>
  <si>
    <t>1229-8093</t>
  </si>
  <si>
    <t>2092-9323</t>
  </si>
  <si>
    <t>MYCOBIOLOGY</t>
  </si>
  <si>
    <t>1229-828X</t>
  </si>
  <si>
    <t>Journal of Korea Trade</t>
  </si>
  <si>
    <t>1229-845X</t>
  </si>
  <si>
    <t>1976-555X</t>
  </si>
  <si>
    <t>Journal of Veterinary Science</t>
  </si>
  <si>
    <t>1229-9138</t>
  </si>
  <si>
    <t>1976-3832</t>
  </si>
  <si>
    <t>INTERNATIONAL JOURNAL OF AUTOMOTIVE TECHNOLOGY</t>
  </si>
  <si>
    <t>1229-9162</t>
  </si>
  <si>
    <t>JOURNAL OF CERAMIC PROCESSING RESEARCH</t>
  </si>
  <si>
    <t>1229-9197</t>
  </si>
  <si>
    <t>1875-0052</t>
  </si>
  <si>
    <t>FIBERS AND POLYMERS</t>
  </si>
  <si>
    <t>1229-9367</t>
  </si>
  <si>
    <t>1598-6233</t>
  </si>
  <si>
    <t>STEEL AND COMPOSITE STRUCTURES</t>
  </si>
  <si>
    <t>1230-0322</t>
  </si>
  <si>
    <t>2083-6007</t>
  </si>
  <si>
    <t>POLISH JOURNAL OF FOOD AND NUTRITION SCIENCES</t>
  </si>
  <si>
    <t>1230-1388</t>
  </si>
  <si>
    <t>JOURNAL OF ANIMAL AND FEED SCIENCES</t>
  </si>
  <si>
    <t>1230-1485</t>
  </si>
  <si>
    <t>2083-5906</t>
  </si>
  <si>
    <t>POLISH JOURNAL OF ENVIRONMENTAL STUDIES</t>
  </si>
  <si>
    <t>1230-1612</t>
  </si>
  <si>
    <t>1793-7191</t>
  </si>
  <si>
    <t>OPEN SYSTEMS &amp; INFORMATION DYNAMICS</t>
  </si>
  <si>
    <t>1230-2821</t>
  </si>
  <si>
    <t>1896-1851</t>
  </si>
  <si>
    <t>ACTA PARASITOLOGICA</t>
  </si>
  <si>
    <t>1230-3402</t>
  </si>
  <si>
    <t>1896-3757</t>
  </si>
  <si>
    <t>OPTO-ELECTRONICS REVIEW</t>
  </si>
  <si>
    <t>1230-3429</t>
  </si>
  <si>
    <t>Topological Methods in Nonlinear Analysis</t>
  </si>
  <si>
    <t>1230-3666</t>
  </si>
  <si>
    <t>FIBRES &amp; TEXTILES IN EASTERN EUROPE</t>
  </si>
  <si>
    <t>1230-6169</t>
  </si>
  <si>
    <t>Ochrona Srodowiska</t>
  </si>
  <si>
    <t>1230-6894</t>
  </si>
  <si>
    <t>Filozofia Nauki</t>
  </si>
  <si>
    <t>1231-1413</t>
  </si>
  <si>
    <t>Polish Sociological Review</t>
  </si>
  <si>
    <t>1232-1087</t>
  </si>
  <si>
    <t>1896-494X</t>
  </si>
  <si>
    <t>International Journal of Occupational Medicine and Environmental Health</t>
  </si>
  <si>
    <t>1232-1966</t>
  </si>
  <si>
    <t>1898-2263</t>
  </si>
  <si>
    <t>ANNALS OF AGRICULTURAL AND ENVIRONMENTAL MEDICINE</t>
  </si>
  <si>
    <t>1232-8855</t>
  </si>
  <si>
    <t>Eastern European Countryside</t>
  </si>
  <si>
    <t>1233-1821</t>
  </si>
  <si>
    <t>1572-8471</t>
  </si>
  <si>
    <t>Foundations of Science</t>
  </si>
  <si>
    <t>1233-2356</t>
  </si>
  <si>
    <t>2083-5736</t>
  </si>
  <si>
    <t>ACTA CHROMATOGRAPHICA</t>
  </si>
  <si>
    <t>1233-2585</t>
  </si>
  <si>
    <t>Polish Maritime Research</t>
  </si>
  <si>
    <t>1233-5835</t>
  </si>
  <si>
    <t>Argumenta Oeconomica</t>
  </si>
  <si>
    <t>1233-9687</t>
  </si>
  <si>
    <t>POLISH JOURNAL OF PATHOLOGY</t>
  </si>
  <si>
    <t>1234-1983</t>
  </si>
  <si>
    <t>2190-3883</t>
  </si>
  <si>
    <t>JOURNAL OF APPLIED GENETICS</t>
  </si>
  <si>
    <t>1234-3099</t>
  </si>
  <si>
    <t>2083-5892</t>
  </si>
  <si>
    <t>Discussiones Mathematicae Graph Theory</t>
  </si>
  <si>
    <t>1239-6095</t>
  </si>
  <si>
    <t>1797-2469</t>
  </si>
  <si>
    <t>BOREAL ENVIRONMENT RESEARCH</t>
  </si>
  <si>
    <t>1239-629X</t>
  </si>
  <si>
    <t>1798-2383</t>
  </si>
  <si>
    <t>ANNALES ACADEMIAE SCIENTIARUM FENNICAE-MATHEMATICA</t>
  </si>
  <si>
    <t>1239-9736</t>
  </si>
  <si>
    <t>2242-3982</t>
  </si>
  <si>
    <t>International Journal of Circumpolar Health</t>
  </si>
  <si>
    <t>1246-7405</t>
  </si>
  <si>
    <t>Journal de Theorie des Nombres de Bordeaux</t>
  </si>
  <si>
    <t>1246-7820</t>
  </si>
  <si>
    <t>TRANSFUSION CLINIQUE ET BIOLOGIQUE</t>
  </si>
  <si>
    <t>1252-607X</t>
  </si>
  <si>
    <t>1776-1042</t>
  </si>
  <si>
    <t>Parasite</t>
  </si>
  <si>
    <t>1252-6576</t>
  </si>
  <si>
    <t>1777-5388</t>
  </si>
  <si>
    <t>CAHIERS DU MONDE RUSSE</t>
  </si>
  <si>
    <t>1253-8078</t>
  </si>
  <si>
    <t>2166-3408</t>
  </si>
  <si>
    <t>ACTA BOTANICA GALLICA</t>
  </si>
  <si>
    <t>1257-5011</t>
  </si>
  <si>
    <t>World Rabbit Science</t>
  </si>
  <si>
    <t>1262-022X</t>
  </si>
  <si>
    <t>Revue d Histoire des Mathematiques</t>
  </si>
  <si>
    <t>1262-2788</t>
  </si>
  <si>
    <t>Comptabilite Controle Audit</t>
  </si>
  <si>
    <t>1262-3636</t>
  </si>
  <si>
    <t>1878-1780</t>
  </si>
  <si>
    <t>DIABETES &amp; METABOLISM</t>
  </si>
  <si>
    <t>1265-4906</t>
  </si>
  <si>
    <t>1248-9204</t>
  </si>
  <si>
    <t>Hernia</t>
  </si>
  <si>
    <t>1266-5304</t>
  </si>
  <si>
    <t>Geomorphologie-Relief Processus Environnement</t>
  </si>
  <si>
    <t>1267-4397</t>
  </si>
  <si>
    <t>Cinemas d Amerique Latine</t>
  </si>
  <si>
    <t>1267-8694</t>
  </si>
  <si>
    <t>VIROLOGIE</t>
  </si>
  <si>
    <t>1268-7731</t>
  </si>
  <si>
    <t>1460-9584</t>
  </si>
  <si>
    <t>Foot and Ankle Surgery</t>
  </si>
  <si>
    <t>1269-1763</t>
  </si>
  <si>
    <t>Pratiques Psychologiques</t>
  </si>
  <si>
    <t>1626-3219</t>
  </si>
  <si>
    <t>1278-3218</t>
  </si>
  <si>
    <t>1769-6658</t>
  </si>
  <si>
    <t>Cancer Radiotherapie</t>
  </si>
  <si>
    <t>1279-7707</t>
  </si>
  <si>
    <t>1760-4788</t>
  </si>
  <si>
    <t>Journal of Nutrition Health &amp; Aging</t>
  </si>
  <si>
    <t>1280-8571</t>
  </si>
  <si>
    <t>1639-4798</t>
  </si>
  <si>
    <t>ADANSONIA</t>
  </si>
  <si>
    <t>1280-9551</t>
  </si>
  <si>
    <t>1638-9387</t>
  </si>
  <si>
    <t>ZOOSYSTEMA</t>
  </si>
  <si>
    <t>1280-9659</t>
  </si>
  <si>
    <t>1638-9395</t>
  </si>
  <si>
    <t>GEODIVERSITAS</t>
  </si>
  <si>
    <t>1286-0042</t>
  </si>
  <si>
    <t>1286-0050</t>
  </si>
  <si>
    <t>EUROPEAN PHYSICAL JOURNAL-APPLIED PHYSICS</t>
  </si>
  <si>
    <t>1286-4560</t>
  </si>
  <si>
    <t>1297-966X</t>
  </si>
  <si>
    <t>ANNALS OF FOREST SCIENCE</t>
  </si>
  <si>
    <t>1286-4579</t>
  </si>
  <si>
    <t>1769-714X</t>
  </si>
  <si>
    <t>MICROBES AND INFECTION</t>
  </si>
  <si>
    <t>1290-0729</t>
  </si>
  <si>
    <t>1778-4166</t>
  </si>
  <si>
    <t>INTERNATIONAL JOURNAL OF THERMAL SCIENCES</t>
  </si>
  <si>
    <t>1290-0796</t>
  </si>
  <si>
    <t>1776-0992</t>
  </si>
  <si>
    <t>CRYPTOGAMIE BRYOLOGIE</t>
  </si>
  <si>
    <t>1291-2530</t>
  </si>
  <si>
    <t>REVUE D HISTOIRE DU THEATRE</t>
  </si>
  <si>
    <t>1292-3818</t>
  </si>
  <si>
    <t>1765-2839</t>
  </si>
  <si>
    <t>Oncologie</t>
  </si>
  <si>
    <t>1292-8100</t>
  </si>
  <si>
    <t>ESAIM-Probability and Statistics</t>
  </si>
  <si>
    <t>1292-8119</t>
  </si>
  <si>
    <t>1262-3377</t>
  </si>
  <si>
    <t>ESAIM-CONTROL OPTIMISATION AND CALCULUS OF VARIATIONS</t>
  </si>
  <si>
    <t>1292-8941</t>
  </si>
  <si>
    <t>1292-895X</t>
  </si>
  <si>
    <t>EUROPEAN PHYSICAL JOURNAL E</t>
  </si>
  <si>
    <t>1293-2558</t>
  </si>
  <si>
    <t>1873-3085</t>
  </si>
  <si>
    <t>SOLID STATE SCIENCES</t>
  </si>
  <si>
    <t>1294-4475</t>
  </si>
  <si>
    <t>1953-8189</t>
  </si>
  <si>
    <t>Oil &amp; Gas Science and Technology-Revue d IFP Energies nouvelles</t>
  </si>
  <si>
    <t>1294-6303</t>
  </si>
  <si>
    <t>Travail Genre et Societes</t>
  </si>
  <si>
    <t>1294-9361</t>
  </si>
  <si>
    <t>1950-6945</t>
  </si>
  <si>
    <t>EPILEPTIC DISORDERS</t>
  </si>
  <si>
    <t>1296-2074</t>
  </si>
  <si>
    <t>1778-3674</t>
  </si>
  <si>
    <t>JOURNAL OF CULTURAL HERITAGE</t>
  </si>
  <si>
    <t>1297-319X</t>
  </si>
  <si>
    <t>1778-7254</t>
  </si>
  <si>
    <t>JOINT BONE SPINE</t>
  </si>
  <si>
    <t>1297-9589</t>
  </si>
  <si>
    <t>1769-6682</t>
  </si>
  <si>
    <t>GYNECOLOGIE OBSTETRIQUE &amp; FERTILITE</t>
  </si>
  <si>
    <t>1300-008X</t>
  </si>
  <si>
    <t>1303-6106</t>
  </si>
  <si>
    <t>TURKISH JOURNAL OF BOTANY</t>
  </si>
  <si>
    <t>1300-0098</t>
  </si>
  <si>
    <t>Turkish Journal of Mathematics</t>
  </si>
  <si>
    <t>1300-011X</t>
  </si>
  <si>
    <t>1303-6173</t>
  </si>
  <si>
    <t>Turkish Journal of Agriculture and Forestry</t>
  </si>
  <si>
    <t>1300-0128</t>
  </si>
  <si>
    <t>TURKISH JOURNAL OF VETERINARY &amp; ANIMAL SCIENCES</t>
  </si>
  <si>
    <t>1300-0144</t>
  </si>
  <si>
    <t>1303-6165</t>
  </si>
  <si>
    <t>Turkish Journal Of Medical Sciences</t>
  </si>
  <si>
    <t>1300-0152</t>
  </si>
  <si>
    <t>1303-6092</t>
  </si>
  <si>
    <t>TURKISH JOURNAL OF BIOLOGY</t>
  </si>
  <si>
    <t>1300-0179</t>
  </si>
  <si>
    <t>1303-6114</t>
  </si>
  <si>
    <t>TURKISH JOURNAL OF ZOOLOGY</t>
  </si>
  <si>
    <t>1300-0527</t>
  </si>
  <si>
    <t>TURKISH JOURNAL OF CHEMISTRY</t>
  </si>
  <si>
    <t>1300-0632</t>
  </si>
  <si>
    <t>1303-6203</t>
  </si>
  <si>
    <t>Turkish Journal of Electrical Engineering and Computer Sciences</t>
  </si>
  <si>
    <t>1300-0667</t>
  </si>
  <si>
    <t>1309-4866</t>
  </si>
  <si>
    <t>Noropsikiyatri Arsivi-Archives of Neuropsychiatry</t>
  </si>
  <si>
    <t>1300-0861</t>
  </si>
  <si>
    <t>1308-2817</t>
  </si>
  <si>
    <t>Ankara Universitesi Veteriner Fakultesi Dergisi</t>
  </si>
  <si>
    <t>1300-0985</t>
  </si>
  <si>
    <t>TURKISH JOURNAL OF EARTH SCIENCES</t>
  </si>
  <si>
    <t>1300-1337</t>
  </si>
  <si>
    <t>Egitim ve Bilim-Education and Science</t>
  </si>
  <si>
    <t>1300-1361</t>
  </si>
  <si>
    <t>EKOLOJI</t>
  </si>
  <si>
    <t>1300-1795</t>
  </si>
  <si>
    <t>Amme Idaresi Dergisi</t>
  </si>
  <si>
    <t>1300-1884</t>
  </si>
  <si>
    <t>1304-4915</t>
  </si>
  <si>
    <t>Journal of the Faculty of Engineering and Architecture of Gazi University</t>
  </si>
  <si>
    <t>1300-2163</t>
  </si>
  <si>
    <t>Turk Psikiyatri Dergisi</t>
  </si>
  <si>
    <t>1300-3356</t>
  </si>
  <si>
    <t>Tekstil ve Konfeksiyon</t>
  </si>
  <si>
    <t>1300-3453</t>
  </si>
  <si>
    <t>Teknik Dergi</t>
  </si>
  <si>
    <t>1300-3615</t>
  </si>
  <si>
    <t>ISI Bilimi ve Teknigi Dergisi-Journal of Thermal Science and Technology</t>
  </si>
  <si>
    <t>1300-3984</t>
  </si>
  <si>
    <t>Milli Folklor</t>
  </si>
  <si>
    <t>1300-4433</t>
  </si>
  <si>
    <t>TURK PSIKOLOJI DERGISI</t>
  </si>
  <si>
    <t>1300-4948</t>
  </si>
  <si>
    <t>2148-5607</t>
  </si>
  <si>
    <t>Turkish Journal of Gastroenterology</t>
  </si>
  <si>
    <t>1300-6045</t>
  </si>
  <si>
    <t>Kafkas Universitesi Veteriner Fakultesi Dergisi</t>
  </si>
  <si>
    <t>1300-7580</t>
  </si>
  <si>
    <t>Tarim Bilimleri Dergisi-Journal of Agricultural Sciences</t>
  </si>
  <si>
    <t>1300-7777</t>
  </si>
  <si>
    <t>1308-5263</t>
  </si>
  <si>
    <t>Turkish Journal of Hematology</t>
  </si>
  <si>
    <t>1301-0549</t>
  </si>
  <si>
    <t>Bilig</t>
  </si>
  <si>
    <t>1301-1111</t>
  </si>
  <si>
    <t>Turkish Journal of Field Crops</t>
  </si>
  <si>
    <t>1301-2746</t>
  </si>
  <si>
    <t>Adalya</t>
  </si>
  <si>
    <t>1301-5680</t>
  </si>
  <si>
    <t>Turk Gogus Kalp Damar Cerrahisi Dergisi-Turkish Journal of Thoracic and Cardiovascular Surgery</t>
  </si>
  <si>
    <t>1301-7667</t>
  </si>
  <si>
    <t>OLBA</t>
  </si>
  <si>
    <t>1302-0234</t>
  </si>
  <si>
    <t>1308-6316</t>
  </si>
  <si>
    <t>Turkiye Fiziksel Tip ve Rehabilitasyon Dergisi-Turkish Journal of Physical Medicine and Rehabilitation</t>
  </si>
  <si>
    <t>1302-0250</t>
  </si>
  <si>
    <t>JOURNAL OF THE ENTOMOLOGICAL RESEARCH SOCIETY</t>
  </si>
  <si>
    <t>1302-1664</t>
  </si>
  <si>
    <t>Journal of Neurological Sciences-Turkish</t>
  </si>
  <si>
    <t>1302-6631</t>
  </si>
  <si>
    <t>Anadolu Psikiyatri Dergisi-Anatolian Journal of Psychiatry</t>
  </si>
  <si>
    <t>1303-0485</t>
  </si>
  <si>
    <t>2148-7561</t>
  </si>
  <si>
    <t>Educational Sciences-Theory &amp; Practice</t>
  </si>
  <si>
    <t>1303-2712</t>
  </si>
  <si>
    <t>Turkish Journal of Fisheries and Aquatic Sciences</t>
  </si>
  <si>
    <t>1303-2968</t>
  </si>
  <si>
    <t>Journal of Sports Science and Medicine</t>
  </si>
  <si>
    <t>1303-5010</t>
  </si>
  <si>
    <t>Hacettepe Journal of Mathematics and Statistics</t>
  </si>
  <si>
    <t>1303-5150</t>
  </si>
  <si>
    <t>NeuroQuantology</t>
  </si>
  <si>
    <t>1304-0855</t>
  </si>
  <si>
    <t>Experimental and Clinical Transplantation</t>
  </si>
  <si>
    <t>1304-2947</t>
  </si>
  <si>
    <t>1307-9948</t>
  </si>
  <si>
    <t>Turkish Journal of Geriatrics-Turk Geriatri Dergisi</t>
  </si>
  <si>
    <t>1304-7310</t>
  </si>
  <si>
    <t>Uluslararasi Iliskiler-International Relations</t>
  </si>
  <si>
    <t>1305-3825</t>
  </si>
  <si>
    <t>1305-3612</t>
  </si>
  <si>
    <t>Diagnostic and Interventional Radiology</t>
  </si>
  <si>
    <t>1305-8215</t>
  </si>
  <si>
    <t>1305-8223</t>
  </si>
  <si>
    <t>Eurasia Journal of Mathematics Science and Technology Education</t>
  </si>
  <si>
    <t>1305-8282</t>
  </si>
  <si>
    <t>1309-0313</t>
  </si>
  <si>
    <t>Eklem Hastaliklari ve Cerrahisi-Joint Diseases and Related Surgery</t>
  </si>
  <si>
    <t>1306-133X</t>
  </si>
  <si>
    <t>UHOD-Uluslararasi Hematoloji-Onkoloji Dergisi</t>
  </si>
  <si>
    <t>1306-696X</t>
  </si>
  <si>
    <t>Ulusal Travma ve Acil Cerrahi Dergisi-Turkish Journal of Trauma &amp; Emergency Surgery</t>
  </si>
  <si>
    <t>1307-6167</t>
  </si>
  <si>
    <t>Records of Natural Products</t>
  </si>
  <si>
    <t>1308-5727</t>
  </si>
  <si>
    <t>1308-5735</t>
  </si>
  <si>
    <t>Journal of Clinical Research in Pediatric Endocrinology</t>
  </si>
  <si>
    <t>1308-7649</t>
  </si>
  <si>
    <t>2148-3817</t>
  </si>
  <si>
    <t>Journal of International Advanced Otology</t>
  </si>
  <si>
    <t>1309-0291</t>
  </si>
  <si>
    <t>2148-5046</t>
  </si>
  <si>
    <t>Archives of Rheumatology</t>
  </si>
  <si>
    <t>1309-1042</t>
  </si>
  <si>
    <t>Atmospheric Pollution Research</t>
  </si>
  <si>
    <t>1310-1331</t>
  </si>
  <si>
    <t>COMPTES RENDUS DE L ACADEMIE BULGARE DES SCIENCES</t>
  </si>
  <si>
    <t>1310-2818</t>
  </si>
  <si>
    <t>1314-3530</t>
  </si>
  <si>
    <t>BIOTECHNOLOGY &amp; BIOTECHNOLOGICAL EQUIPMENT</t>
  </si>
  <si>
    <t>1310-4772</t>
  </si>
  <si>
    <t>Journal of the Balkan Tribological Association</t>
  </si>
  <si>
    <t>1311-0160</t>
  </si>
  <si>
    <t>Balkan Journal of Medical Genetics</t>
  </si>
  <si>
    <t>1314-2224</t>
  </si>
  <si>
    <t>1311-5065</t>
  </si>
  <si>
    <t>Journal of Environmental Protection and Ecology</t>
  </si>
  <si>
    <t>1311-9109</t>
  </si>
  <si>
    <t>Propagation of Ornamental Plants</t>
  </si>
  <si>
    <t>1313-2989</t>
  </si>
  <si>
    <t>1313-2970</t>
  </si>
  <si>
    <t>ZooKeys</t>
  </si>
  <si>
    <t>1314-2011</t>
  </si>
  <si>
    <t>1314-2003</t>
  </si>
  <si>
    <t>PhytoKeys</t>
  </si>
  <si>
    <t>1314-4057</t>
  </si>
  <si>
    <t>1314-4049</t>
  </si>
  <si>
    <t>MycoKeys</t>
  </si>
  <si>
    <t>1314-6947</t>
  </si>
  <si>
    <t>1314-3301</t>
  </si>
  <si>
    <t>Nature Conservation-Bulgaria</t>
  </si>
  <si>
    <t>1315-2378</t>
  </si>
  <si>
    <t>Revista del CLAD Reforma y Democracia</t>
  </si>
  <si>
    <t>1318-0185</t>
  </si>
  <si>
    <t>Acta Histriae</t>
  </si>
  <si>
    <t>1318-0207</t>
  </si>
  <si>
    <t>1580-3155</t>
  </si>
  <si>
    <t>ACTA CHIMICA SLOVENICA</t>
  </si>
  <si>
    <t>1318-2099</t>
  </si>
  <si>
    <t>1581-3207</t>
  </si>
  <si>
    <t>Radiology and Oncology</t>
  </si>
  <si>
    <t>1318-3222</t>
  </si>
  <si>
    <t>1854-8377</t>
  </si>
  <si>
    <t>JAVNOST-THE PUBLIC</t>
  </si>
  <si>
    <t>1319-0164</t>
  </si>
  <si>
    <t>2213-7475</t>
  </si>
  <si>
    <t>SAUDI PHARMACEUTICAL JOURNAL</t>
  </si>
  <si>
    <t>1319-3767</t>
  </si>
  <si>
    <t>1998-4049</t>
  </si>
  <si>
    <t>Saudi Journal of Gastroenterology</t>
  </si>
  <si>
    <t>1319-562X</t>
  </si>
  <si>
    <t>SAUDI JOURNAL OF BIOLOGICAL SCIENCES</t>
  </si>
  <si>
    <t>1319-6103</t>
  </si>
  <si>
    <t>2212-4640</t>
  </si>
  <si>
    <t>Journal of Saudi Chemical Society</t>
  </si>
  <si>
    <t>1319-6138</t>
  </si>
  <si>
    <t>1320-5358</t>
  </si>
  <si>
    <t>1440-1797</t>
  </si>
  <si>
    <t>NEPHROLOGY</t>
  </si>
  <si>
    <t>1320-5463</t>
  </si>
  <si>
    <t>1440-1827</t>
  </si>
  <si>
    <t>PATHOLOGY INTERNATIONAL</t>
  </si>
  <si>
    <t>1320-7881</t>
  </si>
  <si>
    <t>1440-1800</t>
  </si>
  <si>
    <t>Nursing Inquiry</t>
  </si>
  <si>
    <t>1321-8719</t>
  </si>
  <si>
    <t>1934-1687</t>
  </si>
  <si>
    <t>Psychiatry Psychology and Law</t>
  </si>
  <si>
    <t>1322-0829</t>
  </si>
  <si>
    <t>1440-1835</t>
  </si>
  <si>
    <t>PHYCOLOGICAL RESEARCH</t>
  </si>
  <si>
    <t>1322-7114</t>
  </si>
  <si>
    <t>1440-172X</t>
  </si>
  <si>
    <t>International Journal of Nursing Practice</t>
  </si>
  <si>
    <t>1322-7130</t>
  </si>
  <si>
    <t>1755-0238</t>
  </si>
  <si>
    <t>AUSTRALIAN JOURNAL OF GRAPE AND WINE RESEARCH</t>
  </si>
  <si>
    <t>1322-7696</t>
  </si>
  <si>
    <t>1876-7575</t>
  </si>
  <si>
    <t>Collegian</t>
  </si>
  <si>
    <t>1322-9400</t>
  </si>
  <si>
    <t>1839-3543</t>
  </si>
  <si>
    <t>Journal of Family Studies</t>
  </si>
  <si>
    <t>1323-1316</t>
  </si>
  <si>
    <t>1440-1819</t>
  </si>
  <si>
    <t>PSYCHIATRY AND CLINICAL NEUROSCIENCES</t>
  </si>
  <si>
    <t>1323-1650</t>
  </si>
  <si>
    <t>1448-6059</t>
  </si>
  <si>
    <t>MARINE AND FRESHWATER RESEARCH</t>
  </si>
  <si>
    <t>1323-3580</t>
  </si>
  <si>
    <t>1448-6083</t>
  </si>
  <si>
    <t>PUBLICATIONS OF THE ASTRONOMICAL SOCIETY OF AUSTRALIA</t>
  </si>
  <si>
    <t>1323-5818</t>
  </si>
  <si>
    <t>1448-6067</t>
  </si>
  <si>
    <t>MOLLUSCAN RESEARCH</t>
  </si>
  <si>
    <t>1323-7799</t>
  </si>
  <si>
    <t>1440-1843</t>
  </si>
  <si>
    <t>RESPIROLOGY</t>
  </si>
  <si>
    <t>1323-8930</t>
  </si>
  <si>
    <t>1440-1592</t>
  </si>
  <si>
    <t>ALLERGOLOGY INTERNATIONAL</t>
  </si>
  <si>
    <t>1324-4175</t>
  </si>
  <si>
    <t>CERAMICS-TECHNICAL</t>
  </si>
  <si>
    <t>1324-9347</t>
  </si>
  <si>
    <t>1835-8535</t>
  </si>
  <si>
    <t>CHINA JOURNAL</t>
  </si>
  <si>
    <t>1326-0200</t>
  </si>
  <si>
    <t>1753-6405</t>
  </si>
  <si>
    <t>AUSTRALIAN AND NEW ZEALAND JOURNAL OF PUBLIC HEALTH</t>
  </si>
  <si>
    <t>1326-4826</t>
  </si>
  <si>
    <t>1755-0475</t>
  </si>
  <si>
    <t>Architectural Theory Review</t>
  </si>
  <si>
    <t>1328-4207</t>
  </si>
  <si>
    <t>1742-9552</t>
  </si>
  <si>
    <t>Clinical Psychologist</t>
  </si>
  <si>
    <t>1328-8067</t>
  </si>
  <si>
    <t>1442-200X</t>
  </si>
  <si>
    <t>PEDIATRICS INTERNATIONAL</t>
  </si>
  <si>
    <t>1329-1947</t>
  </si>
  <si>
    <t>1747-4477</t>
  </si>
  <si>
    <t>Australian Endodontic Journal</t>
  </si>
  <si>
    <t>1329-878X</t>
  </si>
  <si>
    <t>2200-467X</t>
  </si>
  <si>
    <t>Media International Australia</t>
  </si>
  <si>
    <t>1330-0075</t>
  </si>
  <si>
    <t>1846-9558</t>
  </si>
  <si>
    <t>ACTA PHARMACEUTICA</t>
  </si>
  <si>
    <t>1330-027X</t>
  </si>
  <si>
    <t>1847-6538</t>
  </si>
  <si>
    <t>Acta Dermatovenerologica Croatica</t>
  </si>
  <si>
    <t>1330-0288</t>
  </si>
  <si>
    <t>DRUSTVENA ISTRAZIVANJA</t>
  </si>
  <si>
    <t>1330-030X</t>
  </si>
  <si>
    <t>1333-4875</t>
  </si>
  <si>
    <t>GEOLOGIA CROATICA</t>
  </si>
  <si>
    <t>1330-0474</t>
  </si>
  <si>
    <t>Radovi Zavoda za povijesne znanosti HAZU u Zadru</t>
  </si>
  <si>
    <t>1330-0652</t>
  </si>
  <si>
    <t>Prostor</t>
  </si>
  <si>
    <t>1330-0962</t>
  </si>
  <si>
    <t>1846-7482</t>
  </si>
  <si>
    <t>Biochemia Medica</t>
  </si>
  <si>
    <t>1330-2965</t>
  </si>
  <si>
    <t>Revija za Socijalnu Politiku</t>
  </si>
  <si>
    <t>1330-3651</t>
  </si>
  <si>
    <t>1848-6339</t>
  </si>
  <si>
    <t>Tehnicki Vjesnik-Technical Gazette</t>
  </si>
  <si>
    <t>1330-7665</t>
  </si>
  <si>
    <t>Hrvatski Filmski Ljetopis</t>
  </si>
  <si>
    <t>1330-9862</t>
  </si>
  <si>
    <t>1334-2606</t>
  </si>
  <si>
    <t>FOOD TECHNOLOGY AND BIOTECHNOLOGY</t>
  </si>
  <si>
    <t>1331-0623</t>
  </si>
  <si>
    <t>Mathematical Communications</t>
  </si>
  <si>
    <t>1331-1441</t>
  </si>
  <si>
    <t>Kinesiology</t>
  </si>
  <si>
    <t>1331-4343</t>
  </si>
  <si>
    <t>MATHEMATICAL INEQUALITIES &amp; APPLICATIONS</t>
  </si>
  <si>
    <t>1331-677X</t>
  </si>
  <si>
    <t>1848-9664</t>
  </si>
  <si>
    <t>Economic Research-Ekonomska Istrazivanja</t>
  </si>
  <si>
    <t>1331-8004</t>
  </si>
  <si>
    <t>Zbornik Radova Ekonomskog Fakulteta u Rijeci-Proceedings of Rijeka Faculty of Economics</t>
  </si>
  <si>
    <t>1333-1108</t>
  </si>
  <si>
    <t>1847-6139</t>
  </si>
  <si>
    <t>Croatian Journal of Philosophy</t>
  </si>
  <si>
    <t>1333-1124</t>
  </si>
  <si>
    <t>Transactions of FAMENA</t>
  </si>
  <si>
    <t>1333-4395</t>
  </si>
  <si>
    <t>Prolegomena</t>
  </si>
  <si>
    <t>1334-5605</t>
  </si>
  <si>
    <t>Signa Vitae</t>
  </si>
  <si>
    <t>1335-0552</t>
  </si>
  <si>
    <t>1336-8052</t>
  </si>
  <si>
    <t>GEOLOGICA CARPATHICA</t>
  </si>
  <si>
    <t>1335-0668</t>
  </si>
  <si>
    <t>Organon F</t>
  </si>
  <si>
    <t>1335-1788</t>
  </si>
  <si>
    <t>Acta Montanistica Slovaca</t>
  </si>
  <si>
    <t>1335-1842</t>
  </si>
  <si>
    <t>1336-0337</t>
  </si>
  <si>
    <t>Contributions of the Astronomical Observatory Skalnate Pleso</t>
  </si>
  <si>
    <t>1335-3632</t>
  </si>
  <si>
    <t>1339-309X</t>
  </si>
  <si>
    <t>Journal of Electrical Engineering-Elektrotechnicky Casopis</t>
  </si>
  <si>
    <t>1335-8871</t>
  </si>
  <si>
    <t>Measurement Science Review</t>
  </si>
  <si>
    <t>1335-9150</t>
  </si>
  <si>
    <t>COMPUTING AND INFORMATICS</t>
  </si>
  <si>
    <t>1336-4561</t>
  </si>
  <si>
    <t>WOOD RESEARCH</t>
  </si>
  <si>
    <t>1336-8672</t>
  </si>
  <si>
    <t>1338-4260</t>
  </si>
  <si>
    <t>Journal of Food and Nutrition Research</t>
  </si>
  <si>
    <t>1337-9275</t>
  </si>
  <si>
    <t>1337-9690</t>
  </si>
  <si>
    <t>World Literature Studies</t>
  </si>
  <si>
    <t>1340-2838</t>
  </si>
  <si>
    <t>1756-1663</t>
  </si>
  <si>
    <t>DNA RESEARCH</t>
  </si>
  <si>
    <t>1340-3443</t>
  </si>
  <si>
    <t>1861-0293</t>
  </si>
  <si>
    <t>Journal of Natural Medicines</t>
  </si>
  <si>
    <t>1340-3478</t>
  </si>
  <si>
    <t>1880-3873</t>
  </si>
  <si>
    <t>Journal of Atherosclerosis and Thrombosis</t>
  </si>
  <si>
    <t>1340-3540</t>
  </si>
  <si>
    <t>1618-2545</t>
  </si>
  <si>
    <t>MYCOSCIENCE</t>
  </si>
  <si>
    <t>1340-6000</t>
  </si>
  <si>
    <t>1349-9432</t>
  </si>
  <si>
    <t>OPTICAL REVIEW</t>
  </si>
  <si>
    <t>1340-6116</t>
  </si>
  <si>
    <t>1883-2032</t>
  </si>
  <si>
    <t>Kyushu Journal of Mathematics</t>
  </si>
  <si>
    <t>1340-6868</t>
  </si>
  <si>
    <t>1880-4233</t>
  </si>
  <si>
    <t>Breast Cancer</t>
  </si>
  <si>
    <t>1341-027X</t>
  </si>
  <si>
    <t>JOURNAL OF THE JAPANESE SOCIETY FOR FOOD SCIENCE AND TECHNOLOGY-NIPPON SHOKUHIN KAGAKU KOGAKU KAISHI</t>
  </si>
  <si>
    <t>1341-1098</t>
  </si>
  <si>
    <t>2186-1005</t>
  </si>
  <si>
    <t>Annals of Thoracic and Cardiovascular Surgery</t>
  </si>
  <si>
    <t>1341-1357</t>
  </si>
  <si>
    <t>1881-7122</t>
  </si>
  <si>
    <t>EXPERIMENTAL ANIMALS</t>
  </si>
  <si>
    <t>1341-321X</t>
  </si>
  <si>
    <t>1437-7780</t>
  </si>
  <si>
    <t>JOURNAL OF INFECTION AND CHEMOTHERAPY</t>
  </si>
  <si>
    <t>1341-6979</t>
  </si>
  <si>
    <t>1610-7403</t>
  </si>
  <si>
    <t>Journal of Forest Research</t>
  </si>
  <si>
    <t>1341-7215</t>
  </si>
  <si>
    <t>SOLVENT EXTRACTION RESEARCH AND DEVELOPMENT-JAPAN</t>
  </si>
  <si>
    <t>1341-7568</t>
  </si>
  <si>
    <t>1880-5779</t>
  </si>
  <si>
    <t>GENES &amp; GENETIC SYSTEMS</t>
  </si>
  <si>
    <t>1341-7649</t>
  </si>
  <si>
    <t>Journal of Hard Tissue Biology</t>
  </si>
  <si>
    <t>1341-8076</t>
  </si>
  <si>
    <t>1447-0756</t>
  </si>
  <si>
    <t>JOURNAL OF OBSTETRICS AND GYNAECOLOGY RESEARCH</t>
  </si>
  <si>
    <t>1341-8998</t>
  </si>
  <si>
    <t>1616-3915</t>
  </si>
  <si>
    <t>ICHTHYOLOGICAL RESEARCH</t>
  </si>
  <si>
    <t>1341-9145</t>
  </si>
  <si>
    <t>1348-9585</t>
  </si>
  <si>
    <t>JOURNAL OF OCCUPATIONAL HEALTH</t>
  </si>
  <si>
    <t>1341-9625</t>
  </si>
  <si>
    <t>1437-7772</t>
  </si>
  <si>
    <t>International Journal of Clinical Oncology</t>
  </si>
  <si>
    <t>1342-078X</t>
  </si>
  <si>
    <t>1347-4715</t>
  </si>
  <si>
    <t>Environmental Health and Preventive Medicine</t>
  </si>
  <si>
    <t>1342-1751</t>
  </si>
  <si>
    <t>1437-7799</t>
  </si>
  <si>
    <t>Clinical and Experimental Nephrology</t>
  </si>
  <si>
    <t>1342-4580</t>
  </si>
  <si>
    <t>Plant Biotechnology</t>
  </si>
  <si>
    <t>1342-4815</t>
  </si>
  <si>
    <t>1884-0205</t>
  </si>
  <si>
    <t>BIOCONTROL SCIENCE</t>
  </si>
  <si>
    <t>1342-6311</t>
  </si>
  <si>
    <t>MICROBES AND ENVIRONMENTS</t>
  </si>
  <si>
    <t>1342-8144</t>
  </si>
  <si>
    <t>PALEONTOLOGICAL RESEARCH</t>
  </si>
  <si>
    <t>1878-0571</t>
  </si>
  <si>
    <t>1343-4152</t>
  </si>
  <si>
    <t>1348-6160</t>
  </si>
  <si>
    <t>MAMMAL STUDY</t>
  </si>
  <si>
    <t>1343-4934</t>
  </si>
  <si>
    <t>1880-4926</t>
  </si>
  <si>
    <t>Journal of Oral Science</t>
  </si>
  <si>
    <t>1343-8786</t>
  </si>
  <si>
    <t>1479-8298</t>
  </si>
  <si>
    <t>ENTOMOLOGICAL SCIENCE</t>
  </si>
  <si>
    <t>1343-8875</t>
  </si>
  <si>
    <t>1875-8975</t>
  </si>
  <si>
    <t>JOURNAL OF VISUALIZATION</t>
  </si>
  <si>
    <t>1343-943X</t>
  </si>
  <si>
    <t>1349-1008</t>
  </si>
  <si>
    <t>PLANT PRODUCTION SCIENCE</t>
  </si>
  <si>
    <t>1344-1698</t>
  </si>
  <si>
    <t>1751-3928</t>
  </si>
  <si>
    <t>RESOURCE GEOLOGY</t>
  </si>
  <si>
    <t>1344-3542</t>
  </si>
  <si>
    <t>ELECTROCHEMISTRY</t>
  </si>
  <si>
    <t>1344-3941</t>
  </si>
  <si>
    <t>1740-0929</t>
  </si>
  <si>
    <t>ANIMAL SCIENCE JOURNAL</t>
  </si>
  <si>
    <t>1344-6223</t>
  </si>
  <si>
    <t>Legal Medicine</t>
  </si>
  <si>
    <t>1344-6304</t>
  </si>
  <si>
    <t>1884-2836</t>
  </si>
  <si>
    <t>JAPANESE JOURNAL OF INFECTIOUS DISEASES</t>
  </si>
  <si>
    <t>1344-6606</t>
  </si>
  <si>
    <t>FOOD SCIENCE AND TECHNOLOGY RESEARCH</t>
  </si>
  <si>
    <t>1344-7610</t>
  </si>
  <si>
    <t>1347-3735</t>
  </si>
  <si>
    <t>BREEDING SCIENCE</t>
  </si>
  <si>
    <t>1345-2630</t>
  </si>
  <si>
    <t>1610-739X</t>
  </si>
  <si>
    <t>JOURNAL OF GENERAL PLANT PATHOLOGY</t>
  </si>
  <si>
    <t>1345-4676</t>
  </si>
  <si>
    <t>1347-3409</t>
  </si>
  <si>
    <t>JOURNAL OF NIPPON MEDICAL SCHOOL</t>
  </si>
  <si>
    <t>1345-4773</t>
  </si>
  <si>
    <t>1880-5221</t>
  </si>
  <si>
    <t>Journal of Nonlinear and Convex Analysis</t>
  </si>
  <si>
    <t>1345-6296</t>
  </si>
  <si>
    <t>1349-3825</t>
  </si>
  <si>
    <t>Journal of Mineralogical and Petrological Sciences</t>
  </si>
  <si>
    <t>1345-8957</t>
  </si>
  <si>
    <t>1347-3352</t>
  </si>
  <si>
    <t>Journal of Oleo Science</t>
  </si>
  <si>
    <t>1345-9678</t>
  </si>
  <si>
    <t>1347-5320</t>
  </si>
  <si>
    <t>MATERIALS TRANSACTIONS</t>
  </si>
  <si>
    <t>1346-213X</t>
  </si>
  <si>
    <t>2042-6550</t>
  </si>
  <si>
    <t>International Journal of Physical Modelling in Geotechnics</t>
  </si>
  <si>
    <t>1346-3500</t>
  </si>
  <si>
    <t>1479-8301</t>
  </si>
  <si>
    <t>Psychogeriatrics</t>
  </si>
  <si>
    <t>1346-4523</t>
  </si>
  <si>
    <t>1613-2254</t>
  </si>
  <si>
    <t>Journal of Medical Ultrasonics</t>
  </si>
  <si>
    <t>1346-7395</t>
  </si>
  <si>
    <t>JOURNAL OF POULTRY SCIENCE</t>
  </si>
  <si>
    <t>1346-7581</t>
  </si>
  <si>
    <t>1347-2852</t>
  </si>
  <si>
    <t>Journal of Asian Architecture and Building Engineering</t>
  </si>
  <si>
    <t>1346-8014</t>
  </si>
  <si>
    <t>1347-3913</t>
  </si>
  <si>
    <t>Journal of Advanced Concrete Technology</t>
  </si>
  <si>
    <t>1346-8804</t>
  </si>
  <si>
    <t>JOURNAL OF THE JAPAN PETROLEUM INSTITUTE</t>
  </si>
  <si>
    <t>1346-9843</t>
  </si>
  <si>
    <t>1347-4820</t>
  </si>
  <si>
    <t>CIRCULATION JOURNAL</t>
  </si>
  <si>
    <t>1347-0558</t>
  </si>
  <si>
    <t>ORNITHOLOGICAL SCIENCE</t>
  </si>
  <si>
    <t>1347-3182</t>
  </si>
  <si>
    <t>1880-2206</t>
  </si>
  <si>
    <t>Magnetic Resonance in Medical Sciences</t>
  </si>
  <si>
    <t>1347-4367</t>
  </si>
  <si>
    <t>1880-0920</t>
  </si>
  <si>
    <t>Drug Metabolism and Pharmacokinetics</t>
  </si>
  <si>
    <t>1347-8613</t>
  </si>
  <si>
    <t>1347-8648</t>
  </si>
  <si>
    <t>JOURNAL OF PHARMACOLOGICAL SCIENCES</t>
  </si>
  <si>
    <t>1347-9032</t>
  </si>
  <si>
    <t>1349-7006</t>
  </si>
  <si>
    <t>CANCER SCIENCE</t>
  </si>
  <si>
    <t>1347-9466</t>
  </si>
  <si>
    <t>Science and Technology of Energetic Materials</t>
  </si>
  <si>
    <t>1348-589X</t>
  </si>
  <si>
    <t>1349-0923</t>
  </si>
  <si>
    <t>JOURNAL OF PESTICIDE SCIENCE</t>
  </si>
  <si>
    <t>1348-9151</t>
  </si>
  <si>
    <t>Pacific Journal of Optimization</t>
  </si>
  <si>
    <t>1349-2365</t>
  </si>
  <si>
    <t>1349-3299</t>
  </si>
  <si>
    <t>International Heart Journal</t>
  </si>
  <si>
    <t>1349-2543</t>
  </si>
  <si>
    <t>IEICE Electronics Express</t>
  </si>
  <si>
    <t>1349-6476</t>
  </si>
  <si>
    <t>SOLA</t>
  </si>
  <si>
    <t>1350-0775</t>
  </si>
  <si>
    <t>1468-0033</t>
  </si>
  <si>
    <t>MUSEUM INTERNATIONAL</t>
  </si>
  <si>
    <t>1350-0872</t>
  </si>
  <si>
    <t>MICROBIOLOGY-SGM</t>
  </si>
  <si>
    <t>1350-1674</t>
  </si>
  <si>
    <t>1743-971X</t>
  </si>
  <si>
    <t>East European Jewish Affairs</t>
  </si>
  <si>
    <t>1350-1763</t>
  </si>
  <si>
    <t>1466-4429</t>
  </si>
  <si>
    <t>JOURNAL OF EUROPEAN PUBLIC POLICY</t>
  </si>
  <si>
    <t>1350-1917</t>
  </si>
  <si>
    <t>1365-2575</t>
  </si>
  <si>
    <t>INFORMATION SYSTEMS JOURNAL</t>
  </si>
  <si>
    <t>1350-1925</t>
  </si>
  <si>
    <t>1365-2982</t>
  </si>
  <si>
    <t>NEUROGASTROENTEROLOGY AND MOTILITY</t>
  </si>
  <si>
    <t>1350-293X</t>
  </si>
  <si>
    <t>1752-1807</t>
  </si>
  <si>
    <t>European Early Childhood Education Research Journal</t>
  </si>
  <si>
    <t>1350-4126</t>
  </si>
  <si>
    <t>1475-6811</t>
  </si>
  <si>
    <t>PERSONAL RELATIONSHIPS</t>
  </si>
  <si>
    <t>1873-2828</t>
  </si>
  <si>
    <t>1350-4487</t>
  </si>
  <si>
    <t>RADIATION MEASUREMENTS</t>
  </si>
  <si>
    <t>1350-4495</t>
  </si>
  <si>
    <t>1879-0275</t>
  </si>
  <si>
    <t>INFRARED PHYSICS &amp; TECHNOLOGY</t>
  </si>
  <si>
    <t>1350-4509</t>
  </si>
  <si>
    <t>1745-2627</t>
  </si>
  <si>
    <t>INTERNATIONAL JOURNAL OF SUSTAINABLE DEVELOPMENT AND WORLD ECOLOGY</t>
  </si>
  <si>
    <t>1350-4533</t>
  </si>
  <si>
    <t>1873-4030</t>
  </si>
  <si>
    <t>MEDICAL ENGINEERING &amp; PHYSICS</t>
  </si>
  <si>
    <t>1350-4622</t>
  </si>
  <si>
    <t>1469-5871</t>
  </si>
  <si>
    <t>Environmental Education Research</t>
  </si>
  <si>
    <t>1350-4827</t>
  </si>
  <si>
    <t>1469-8080</t>
  </si>
  <si>
    <t>METEOROLOGICAL APPLICATIONS</t>
  </si>
  <si>
    <t>1350-4851</t>
  </si>
  <si>
    <t>1466-4291</t>
  </si>
  <si>
    <t>APPLIED ECONOMICS LETTERS</t>
  </si>
  <si>
    <t>1350-5033</t>
  </si>
  <si>
    <t>1753-5522</t>
  </si>
  <si>
    <t>Conservation and Management of Archaeological Sites</t>
  </si>
  <si>
    <t>1350-5068</t>
  </si>
  <si>
    <t>1461-7420</t>
  </si>
  <si>
    <t>EUROPEAN JOURNAL OF WOMENS STUDIES</t>
  </si>
  <si>
    <t>1350-5076</t>
  </si>
  <si>
    <t>1461-7307</t>
  </si>
  <si>
    <t>MANAGEMENT LEARNING</t>
  </si>
  <si>
    <t>1350-5084</t>
  </si>
  <si>
    <t>1461-7323</t>
  </si>
  <si>
    <t>ORGANIZATION</t>
  </si>
  <si>
    <t>1350-6129</t>
  </si>
  <si>
    <t>1744-2818</t>
  </si>
  <si>
    <t>AMYLOID-JOURNAL OF PROTEIN FOLDING DISORDERS</t>
  </si>
  <si>
    <t>1350-6285</t>
  </si>
  <si>
    <t>1464-0716</t>
  </si>
  <si>
    <t>VISUAL COGNITION</t>
  </si>
  <si>
    <t>1350-6307</t>
  </si>
  <si>
    <t>1873-1961</t>
  </si>
  <si>
    <t>ENGINEERING FAILURE ANALYSIS</t>
  </si>
  <si>
    <t>1350-6501</t>
  </si>
  <si>
    <t>2041-305X</t>
  </si>
  <si>
    <t>PROCEEDINGS OF THE INSTITUTION OF MECHANICAL ENGINEERS PART J-JOURNAL OF ENGINEERING TRIBOLOGY</t>
  </si>
  <si>
    <t>1350-7265</t>
  </si>
  <si>
    <t>1573-9759</t>
  </si>
  <si>
    <t>BERNOULLI</t>
  </si>
  <si>
    <t>1350-7486</t>
  </si>
  <si>
    <t>1469-8293</t>
  </si>
  <si>
    <t>European Review of History-Revue Europeenne d Histoire</t>
  </si>
  <si>
    <t>1350-7532</t>
  </si>
  <si>
    <t>2222-4262</t>
  </si>
  <si>
    <t>Austrian Studies</t>
  </si>
  <si>
    <t>1350-7540</t>
  </si>
  <si>
    <t>1473-6551</t>
  </si>
  <si>
    <t>CURRENT OPINION IN NEUROLOGY</t>
  </si>
  <si>
    <t>1476-5403</t>
  </si>
  <si>
    <t>1351-0002</t>
  </si>
  <si>
    <t>1743-2928</t>
  </si>
  <si>
    <t>REDOX REPORT</t>
  </si>
  <si>
    <t>1351-0088</t>
  </si>
  <si>
    <t>1479-6821</t>
  </si>
  <si>
    <t>ENDOCRINE-RELATED CANCER</t>
  </si>
  <si>
    <t>1351-0126</t>
  </si>
  <si>
    <t>1365-2850</t>
  </si>
  <si>
    <t>Journal of Psychiatric and Mental Health Nursing</t>
  </si>
  <si>
    <t>1351-0347</t>
  </si>
  <si>
    <t>1743-890X</t>
  </si>
  <si>
    <t>Democratization</t>
  </si>
  <si>
    <t>1470-7926</t>
  </si>
  <si>
    <t>OCCUPATIONAL AND ENVIRONMENTAL MEDICINE</t>
  </si>
  <si>
    <t>1365-2389</t>
  </si>
  <si>
    <t>1351-1610</t>
  </si>
  <si>
    <t>1469-8412</t>
  </si>
  <si>
    <t>Innovation-The European Journal of Social Science Research</t>
  </si>
  <si>
    <t>1351-3249</t>
  </si>
  <si>
    <t>1469-8110</t>
  </si>
  <si>
    <t>Natural Language Engineering</t>
  </si>
  <si>
    <t>1351-3958</t>
  </si>
  <si>
    <t>1467-8381</t>
  </si>
  <si>
    <t>Asian Economic Journal</t>
  </si>
  <si>
    <t>1351-5101</t>
  </si>
  <si>
    <t>1468-1331</t>
  </si>
  <si>
    <t>EUROPEAN JOURNAL OF NEUROLOGY</t>
  </si>
  <si>
    <t>1351-5993</t>
  </si>
  <si>
    <t>1468-0386</t>
  </si>
  <si>
    <t>European Law Journal</t>
  </si>
  <si>
    <t>1351-8216</t>
  </si>
  <si>
    <t>1365-2516</t>
  </si>
  <si>
    <t>HAEMOPHILIA</t>
  </si>
  <si>
    <t>1351-847X</t>
  </si>
  <si>
    <t>1466-4364</t>
  </si>
  <si>
    <t>European Journal of Finance</t>
  </si>
  <si>
    <t>1352-0504</t>
  </si>
  <si>
    <t>1365-2893</t>
  </si>
  <si>
    <t>JOURNAL OF VIRAL HEPATITIS</t>
  </si>
  <si>
    <t>1352-2310</t>
  </si>
  <si>
    <t>1873-2844</t>
  </si>
  <si>
    <t>ATMOSPHERIC ENVIRONMENT</t>
  </si>
  <si>
    <t>1352-4585</t>
  </si>
  <si>
    <t>1477-0970</t>
  </si>
  <si>
    <t>Multiple Sclerosis Journal</t>
  </si>
  <si>
    <t>1352-4658</t>
  </si>
  <si>
    <t>1469-1833</t>
  </si>
  <si>
    <t>BEHAVIOURAL AND COGNITIVE PSYCHOTHERAPY</t>
  </si>
  <si>
    <t>1352-4739</t>
  </si>
  <si>
    <t>1468-5876</t>
  </si>
  <si>
    <t>JAPANESE ECONOMIC REVIEW</t>
  </si>
  <si>
    <t>1352-7258</t>
  </si>
  <si>
    <t>1470-3610</t>
  </si>
  <si>
    <t>International Journal of Heritage Studies</t>
  </si>
  <si>
    <t>1352-8165</t>
  </si>
  <si>
    <t>1469-9990</t>
  </si>
  <si>
    <t>PERFORMANCE RESEARCH</t>
  </si>
  <si>
    <t>1352-8505</t>
  </si>
  <si>
    <t>1573-3009</t>
  </si>
  <si>
    <t>ENVIRONMENTAL AND ECOLOGICAL STATISTICS</t>
  </si>
  <si>
    <t>1353-0089</t>
  </si>
  <si>
    <t>CAMBRIAN MEDIEVAL CELTIC STUDIES</t>
  </si>
  <si>
    <t>1353-0194</t>
  </si>
  <si>
    <t>1469-3542</t>
  </si>
  <si>
    <t>British Journal of Middle Eastern Studies</t>
  </si>
  <si>
    <t>1353-1042</t>
  </si>
  <si>
    <t>1744-0548</t>
  </si>
  <si>
    <t>Journal of Israeli History</t>
  </si>
  <si>
    <t>1353-2618</t>
  </si>
  <si>
    <t>PROCEEDINGS OF THE INSTITUTION OF CIVIL ENGINEERS-GEOTECHNICAL ENGINEERING</t>
  </si>
  <si>
    <t>1353-3312</t>
  </si>
  <si>
    <t>1743-906X</t>
  </si>
  <si>
    <t>International Peacekeeping</t>
  </si>
  <si>
    <t>1471-5546</t>
  </si>
  <si>
    <t>1353-4505</t>
  </si>
  <si>
    <t>1464-3677</t>
  </si>
  <si>
    <t>INTERNATIONAL JOURNAL FOR QUALITY IN HEALTH CARE</t>
  </si>
  <si>
    <t>1353-4645</t>
  </si>
  <si>
    <t>1460-700X</t>
  </si>
  <si>
    <t>Parallax</t>
  </si>
  <si>
    <t>1353-5773</t>
  </si>
  <si>
    <t>1365-2095</t>
  </si>
  <si>
    <t>AQUACULTURE NUTRITION</t>
  </si>
  <si>
    <t>1353-7121</t>
  </si>
  <si>
    <t>1743-9086</t>
  </si>
  <si>
    <t>Israel Affairs</t>
  </si>
  <si>
    <t>1353-8020</t>
  </si>
  <si>
    <t>1873-5126</t>
  </si>
  <si>
    <t>PARKINSONISM &amp; RELATED DISORDERS</t>
  </si>
  <si>
    <t>1353-8047</t>
  </si>
  <si>
    <t>1475-5785</t>
  </si>
  <si>
    <t>INJURY PREVENTION</t>
  </si>
  <si>
    <t>1353-8292</t>
  </si>
  <si>
    <t>1873-2054</t>
  </si>
  <si>
    <t>HEALTH &amp; PLACE</t>
  </si>
  <si>
    <t>1354-0602</t>
  </si>
  <si>
    <t>1470-1278</t>
  </si>
  <si>
    <t>Teachers and Teaching</t>
  </si>
  <si>
    <t>1460-3713</t>
  </si>
  <si>
    <t>1354-067X</t>
  </si>
  <si>
    <t>1461-7056</t>
  </si>
  <si>
    <t>CULTURE &amp; PSYCHOLOGY</t>
  </si>
  <si>
    <t>1354-0688</t>
  </si>
  <si>
    <t>1460-3683</t>
  </si>
  <si>
    <t>PARTY POLITICS</t>
  </si>
  <si>
    <t>1354-0793</t>
  </si>
  <si>
    <t>PETROLEUM GEOSCIENCE</t>
  </si>
  <si>
    <t>1365-2486</t>
  </si>
  <si>
    <t>1354-2516</t>
  </si>
  <si>
    <t>1439-1104</t>
  </si>
  <si>
    <t>INVERTEBRATE NEUROSCIENCE</t>
  </si>
  <si>
    <t>1354-2575</t>
  </si>
  <si>
    <t>1754-4904</t>
  </si>
  <si>
    <t>INSIGHT</t>
  </si>
  <si>
    <t>1744-7674</t>
  </si>
  <si>
    <t>1354-3784</t>
  </si>
  <si>
    <t>1744-7658</t>
  </si>
  <si>
    <t>EXPERT OPINION ON INVESTIGATIONAL DRUGS</t>
  </si>
  <si>
    <t>1354-4187</t>
  </si>
  <si>
    <t>1468-3156</t>
  </si>
  <si>
    <t>British Journal of Learning Disabilities</t>
  </si>
  <si>
    <t>1354-5078</t>
  </si>
  <si>
    <t>1469-8129</t>
  </si>
  <si>
    <t>Nations and Nationalism</t>
  </si>
  <si>
    <t>1354-523X</t>
  </si>
  <si>
    <t>1601-0825</t>
  </si>
  <si>
    <t>ORAL DISEASES</t>
  </si>
  <si>
    <t>1354-5701</t>
  </si>
  <si>
    <t>1466-4372</t>
  </si>
  <si>
    <t>FEMINIST ECONOMICS</t>
  </si>
  <si>
    <t>1354-571X</t>
  </si>
  <si>
    <t>1469-9583</t>
  </si>
  <si>
    <t>JOURNAL OF MODERN ITALIAN STUDIES</t>
  </si>
  <si>
    <t>1354-6783</t>
  </si>
  <si>
    <t>1464-0708</t>
  </si>
  <si>
    <t>THINKING &amp; REASONING</t>
  </si>
  <si>
    <t>1354-6805</t>
  </si>
  <si>
    <t>1464-0619</t>
  </si>
  <si>
    <t>Cognitive Neuropsychiatry</t>
  </si>
  <si>
    <t>1354-750X</t>
  </si>
  <si>
    <t>1366-5804</t>
  </si>
  <si>
    <t>BIOMARKERS</t>
  </si>
  <si>
    <t>1354-7798</t>
  </si>
  <si>
    <t>1468-036X</t>
  </si>
  <si>
    <t>European Financial Management</t>
  </si>
  <si>
    <t>1354-7860</t>
  </si>
  <si>
    <t>1469-9648</t>
  </si>
  <si>
    <t>Journal of the Asia Pacific Economy</t>
  </si>
  <si>
    <t>1354-8166</t>
  </si>
  <si>
    <t>2044-0375</t>
  </si>
  <si>
    <t>Tourism Economics</t>
  </si>
  <si>
    <t>1354-8506</t>
  </si>
  <si>
    <t>1465-3966</t>
  </si>
  <si>
    <t>Psychology Health &amp; Medicine</t>
  </si>
  <si>
    <t>1354-8565</t>
  </si>
  <si>
    <t>1748-7382</t>
  </si>
  <si>
    <t>Convergence-The International Journal of Research into New Media Technologies</t>
  </si>
  <si>
    <t>1354-9901</t>
  </si>
  <si>
    <t>1750-0230</t>
  </si>
  <si>
    <t>Studies in World Christianity</t>
  </si>
  <si>
    <t>1354-991X</t>
  </si>
  <si>
    <t>1750-0192</t>
  </si>
  <si>
    <t>Romanticism</t>
  </si>
  <si>
    <t>1355-008X</t>
  </si>
  <si>
    <t>1559-0100</t>
  </si>
  <si>
    <t>ENDOCRINE</t>
  </si>
  <si>
    <t>1355-0284</t>
  </si>
  <si>
    <t>1538-2443</t>
  </si>
  <si>
    <t>JOURNAL OF NEUROVIROLOGY</t>
  </si>
  <si>
    <t>1355-0306</t>
  </si>
  <si>
    <t>1876-4452</t>
  </si>
  <si>
    <t>SCIENCE &amp; JUSTICE</t>
  </si>
  <si>
    <t>1355-2198</t>
  </si>
  <si>
    <t>1879-2502</t>
  </si>
  <si>
    <t>STUDIES IN HISTORY AND PHILOSOPHY OF MODERN PHYSICS</t>
  </si>
  <si>
    <t>1355-2546</t>
  </si>
  <si>
    <t>1758-7670</t>
  </si>
  <si>
    <t>RAPID PROTOTYPING JOURNAL</t>
  </si>
  <si>
    <t>1355-2600</t>
  </si>
  <si>
    <t>1742-6545</t>
  </si>
  <si>
    <t>Journal of Sexual Aggression</t>
  </si>
  <si>
    <t>1355-3259</t>
  </si>
  <si>
    <t>2044-8333</t>
  </si>
  <si>
    <t>LEGAL AND CRIMINOLOGICAL PSYCHOLOGY</t>
  </si>
  <si>
    <t>1460-2369</t>
  </si>
  <si>
    <t>HUMAN REPRODUCTION UPDATE</t>
  </si>
  <si>
    <t>1355-4794</t>
  </si>
  <si>
    <t>1465-3656</t>
  </si>
  <si>
    <t>NEUROCASE</t>
  </si>
  <si>
    <t>1355-5502</t>
  </si>
  <si>
    <t>1750-0133</t>
  </si>
  <si>
    <t>Journal of Victorian Culture</t>
  </si>
  <si>
    <t>1355-557X</t>
  </si>
  <si>
    <t>1365-2109</t>
  </si>
  <si>
    <t>AQUACULTURE RESEARCH</t>
  </si>
  <si>
    <t>1355-6037</t>
  </si>
  <si>
    <t>1468-201X</t>
  </si>
  <si>
    <t>HEART</t>
  </si>
  <si>
    <t>1355-6177</t>
  </si>
  <si>
    <t>1469-7661</t>
  </si>
  <si>
    <t>JOURNAL OF THE INTERNATIONAL NEUROPSYCHOLOGICAL SOCIETY</t>
  </si>
  <si>
    <t>1355-6207</t>
  </si>
  <si>
    <t>2326-6384</t>
  </si>
  <si>
    <t>Journal of Architectural Conservation</t>
  </si>
  <si>
    <t>1369-1600</t>
  </si>
  <si>
    <t>1355-6509</t>
  </si>
  <si>
    <t>1757-0409</t>
  </si>
  <si>
    <t>Translator</t>
  </si>
  <si>
    <t>1355-770X</t>
  </si>
  <si>
    <t>1469-4395</t>
  </si>
  <si>
    <t>ENVIRONMENT AND DEVELOPMENT ECONOMICS</t>
  </si>
  <si>
    <t>1355-7718</t>
  </si>
  <si>
    <t>1469-8153</t>
  </si>
  <si>
    <t>Organised Sound</t>
  </si>
  <si>
    <t>1465-3419</t>
  </si>
  <si>
    <t>1355-8145</t>
  </si>
  <si>
    <t>1466-1268</t>
  </si>
  <si>
    <t>CELL STRESS &amp; CHAPERONES</t>
  </si>
  <si>
    <t>1355-8196</t>
  </si>
  <si>
    <t>1758-1060</t>
  </si>
  <si>
    <t>Journal of Health Services Research &amp; Policy</t>
  </si>
  <si>
    <t>1355-8250</t>
  </si>
  <si>
    <t>JOURNAL OF CONSCIOUSNESS STUDIES</t>
  </si>
  <si>
    <t>1355-8382</t>
  </si>
  <si>
    <t>1469-9001</t>
  </si>
  <si>
    <t>RNA</t>
  </si>
  <si>
    <t>1356-1294</t>
  </si>
  <si>
    <t>1365-2753</t>
  </si>
  <si>
    <t>JOURNAL OF EVALUATION IN CLINICAL PRACTICE</t>
  </si>
  <si>
    <t>1356-1820</t>
  </si>
  <si>
    <t>1469-9567</t>
  </si>
  <si>
    <t>Journal of Interprofessional Care</t>
  </si>
  <si>
    <t>1356-1863</t>
  </si>
  <si>
    <t>1474-0591</t>
  </si>
  <si>
    <t>JOURNAL OF THE ROYAL ASIATIC SOCIETY</t>
  </si>
  <si>
    <t>1356-2517</t>
  </si>
  <si>
    <t>1470-1294</t>
  </si>
  <si>
    <t>TEACHING IN HIGHER EDUCATION</t>
  </si>
  <si>
    <t>1356-336X</t>
  </si>
  <si>
    <t>1741-2749</t>
  </si>
  <si>
    <t>European Physical Education Review</t>
  </si>
  <si>
    <t>1356-3467</t>
  </si>
  <si>
    <t>1469-9923</t>
  </si>
  <si>
    <t>NEW POLITICAL ECONOMY</t>
  </si>
  <si>
    <t>1356-3890</t>
  </si>
  <si>
    <t>1461-7153</t>
  </si>
  <si>
    <t>Evaluation</t>
  </si>
  <si>
    <t>1356-5362</t>
  </si>
  <si>
    <t>1758-812X</t>
  </si>
  <si>
    <t>MICROELECTRONICS INTERNATIONAL</t>
  </si>
  <si>
    <t>1356-689X</t>
  </si>
  <si>
    <t>1532-2769</t>
  </si>
  <si>
    <t>MANUAL THERAPY</t>
  </si>
  <si>
    <t>1356-7500</t>
  </si>
  <si>
    <t>1365-2206</t>
  </si>
  <si>
    <t>Child &amp; Family Social Work</t>
  </si>
  <si>
    <t>1356-7667</t>
  </si>
  <si>
    <t>1479-1870</t>
  </si>
  <si>
    <t>Journal of Vacation Marketing</t>
  </si>
  <si>
    <t>1356-9325</t>
  </si>
  <si>
    <t>1469-9575</t>
  </si>
  <si>
    <t>Journal of Latin American Cultural Studies</t>
  </si>
  <si>
    <t>1356-9597</t>
  </si>
  <si>
    <t>1365-2443</t>
  </si>
  <si>
    <t>GENES TO CELLS</t>
  </si>
  <si>
    <t>1356-9775</t>
  </si>
  <si>
    <t>1469-3631</t>
  </si>
  <si>
    <t>Contemporary Politics</t>
  </si>
  <si>
    <t>1356-9783</t>
  </si>
  <si>
    <t>1470-112X</t>
  </si>
  <si>
    <t>RIDE-The Journal of Applied Theatre and Performance</t>
  </si>
  <si>
    <t>1357-034X</t>
  </si>
  <si>
    <t>1460-3632</t>
  </si>
  <si>
    <t>Body &amp; Society</t>
  </si>
  <si>
    <t>1357-0560</t>
  </si>
  <si>
    <t>1559-131X</t>
  </si>
  <si>
    <t>MEDICAL ONCOLOGY</t>
  </si>
  <si>
    <t>1357-2725</t>
  </si>
  <si>
    <t>1878-5875</t>
  </si>
  <si>
    <t>INTERNATIONAL JOURNAL OF BIOCHEMISTRY &amp; CELL BIOLOGY</t>
  </si>
  <si>
    <t>1357-3322</t>
  </si>
  <si>
    <t>1470-1243</t>
  </si>
  <si>
    <t>SPORT EDUCATION AND SOCIETY</t>
  </si>
  <si>
    <t>1357-5317</t>
  </si>
  <si>
    <t>1468-4519</t>
  </si>
  <si>
    <t>Urban Design International</t>
  </si>
  <si>
    <t>1357-633X</t>
  </si>
  <si>
    <t>1758-1109</t>
  </si>
  <si>
    <t>JOURNAL OF TELEMEDICINE AND TELECARE</t>
  </si>
  <si>
    <t>1357-650X</t>
  </si>
  <si>
    <t>1464-0678</t>
  </si>
  <si>
    <t>LATERALITY</t>
  </si>
  <si>
    <t>1358-8265</t>
  </si>
  <si>
    <t>1754-2111</t>
  </si>
  <si>
    <t>INTERNATIONAL JOURNAL OF CRASHWORTHINESS</t>
  </si>
  <si>
    <t>1358-863X</t>
  </si>
  <si>
    <t>1477-0377</t>
  </si>
  <si>
    <t>VASCULAR MEDICINE</t>
  </si>
  <si>
    <t>1359-0286</t>
  </si>
  <si>
    <t>1879-0348</t>
  </si>
  <si>
    <t>CURRENT OPINION IN SOLID STATE &amp; MATERIALS SCIENCE</t>
  </si>
  <si>
    <t>1359-0294</t>
  </si>
  <si>
    <t>1879-0399</t>
  </si>
  <si>
    <t>CURRENT OPINION IN COLLOID &amp; INTERFACE SCIENCE</t>
  </si>
  <si>
    <t>1359-0987</t>
  </si>
  <si>
    <t>1467-9655</t>
  </si>
  <si>
    <t>JOURNAL OF THE ROYAL ANTHROPOLOGICAL INSTITUTE</t>
  </si>
  <si>
    <t>1359-1045</t>
  </si>
  <si>
    <t>1461-7021</t>
  </si>
  <si>
    <t>Clinical Child Psychology and Psychiatry</t>
  </si>
  <si>
    <t>1359-1053</t>
  </si>
  <si>
    <t>1461-7277</t>
  </si>
  <si>
    <t>JOURNAL OF HEALTH PSYCHOLOGY</t>
  </si>
  <si>
    <t>1359-107X</t>
  </si>
  <si>
    <t>2044-8287</t>
  </si>
  <si>
    <t>BRITISH JOURNAL OF HEALTH PSYCHOLOGY</t>
  </si>
  <si>
    <t>1359-1355</t>
  </si>
  <si>
    <t>1474-0516</t>
  </si>
  <si>
    <t>arq-Architectural Research Quarterly</t>
  </si>
  <si>
    <t>1359-1789</t>
  </si>
  <si>
    <t>1873-6335</t>
  </si>
  <si>
    <t>AGGRESSION AND VIOLENT BEHAVIOR</t>
  </si>
  <si>
    <t>1359-1835</t>
  </si>
  <si>
    <t>1460-3586</t>
  </si>
  <si>
    <t>JOURNAL OF MATERIAL CULTURE</t>
  </si>
  <si>
    <t>1468-2052</t>
  </si>
  <si>
    <t>Archives of Disease in Childhood-Fetal and Neonatal Edition</t>
  </si>
  <si>
    <t>1476-5578</t>
  </si>
  <si>
    <t>1359-432X</t>
  </si>
  <si>
    <t>1464-0643</t>
  </si>
  <si>
    <t>European Journal of Work and Organizational Psychology</t>
  </si>
  <si>
    <t>1359-4338</t>
  </si>
  <si>
    <t>1434-9957</t>
  </si>
  <si>
    <t>VIRTUAL REALITY</t>
  </si>
  <si>
    <t>1359-5113</t>
  </si>
  <si>
    <t>1873-3298</t>
  </si>
  <si>
    <t>PROCESS BIOCHEMISTRY</t>
  </si>
  <si>
    <t>1359-5237</t>
  </si>
  <si>
    <t>1473-5725</t>
  </si>
  <si>
    <t>BLOOD PRESSURE MONITORING</t>
  </si>
  <si>
    <t>1871-6873</t>
  </si>
  <si>
    <t>1359-6101</t>
  </si>
  <si>
    <t>1879-0305</t>
  </si>
  <si>
    <t>CYTOKINE &amp; GROWTH FACTOR REVIEWS</t>
  </si>
  <si>
    <t>1878-5832</t>
  </si>
  <si>
    <t>1873-2453</t>
  </si>
  <si>
    <t>1359-6535</t>
  </si>
  <si>
    <t>ANTIVIRAL THERAPY</t>
  </si>
  <si>
    <t>1359-6640</t>
  </si>
  <si>
    <t>1364-5498</t>
  </si>
  <si>
    <t>FARADAY DISCUSSIONS</t>
  </si>
  <si>
    <t>1359-7345</t>
  </si>
  <si>
    <t>1364-548X</t>
  </si>
  <si>
    <t>CHEMICAL COMMUNICATIONS</t>
  </si>
  <si>
    <t>1359-8139</t>
  </si>
  <si>
    <t>1469-834X</t>
  </si>
  <si>
    <t>HIGH ABILITY STUDIES</t>
  </si>
  <si>
    <t>1878-5840</t>
  </si>
  <si>
    <t>1879-1069</t>
  </si>
  <si>
    <t>1359-8546</t>
  </si>
  <si>
    <t>1758-6852</t>
  </si>
  <si>
    <t>SUPPLY CHAIN MANAGEMENT-AN INTERNATIONAL JOURNAL</t>
  </si>
  <si>
    <t>1359-866X</t>
  </si>
  <si>
    <t>1469-2945</t>
  </si>
  <si>
    <t>Asia-Pacific Journal of Teacher Education</t>
  </si>
  <si>
    <t>1360-2276</t>
  </si>
  <si>
    <t>1365-3156</t>
  </si>
  <si>
    <t>TROPICAL MEDICINE &amp; INTERNATIONAL HEALTH</t>
  </si>
  <si>
    <t>1360-2322</t>
  </si>
  <si>
    <t>1468-3148</t>
  </si>
  <si>
    <t>JOURNAL OF APPLIED RESEARCH IN INTELLECTUAL DISABILITIES</t>
  </si>
  <si>
    <t>1360-2365</t>
  </si>
  <si>
    <t>1466-4410</t>
  </si>
  <si>
    <t>Journal of Architecture</t>
  </si>
  <si>
    <t>1360-2381</t>
  </si>
  <si>
    <t>1743-792X</t>
  </si>
  <si>
    <t>Asia Pacific Business Review</t>
  </si>
  <si>
    <t>1360-3116</t>
  </si>
  <si>
    <t>1464-5173</t>
  </si>
  <si>
    <t>International Journal of Inclusive Education</t>
  </si>
  <si>
    <t>1360-6441</t>
  </si>
  <si>
    <t>1467-9841</t>
  </si>
  <si>
    <t>JOURNAL OF SOCIOLINGUISTICS</t>
  </si>
  <si>
    <t>1360-6743</t>
  </si>
  <si>
    <t>1469-4379</t>
  </si>
  <si>
    <t>English Language &amp; Linguistics</t>
  </si>
  <si>
    <t>1467-8373</t>
  </si>
  <si>
    <t>1360-7804</t>
  </si>
  <si>
    <t>SOCIOLOGICAL RESEARCH ONLINE</t>
  </si>
  <si>
    <t>1360-7863</t>
  </si>
  <si>
    <t>1364-6915</t>
  </si>
  <si>
    <t>AGING &amp; MENTAL HEALTH</t>
  </si>
  <si>
    <t>1360-8185</t>
  </si>
  <si>
    <t>1573-675X</t>
  </si>
  <si>
    <t>APOPTOSIS</t>
  </si>
  <si>
    <t>1360-8746</t>
  </si>
  <si>
    <t>1743-9612</t>
  </si>
  <si>
    <t>South European Society and Politics</t>
  </si>
  <si>
    <t>1360-9939</t>
  </si>
  <si>
    <t>1464-3707</t>
  </si>
  <si>
    <t>International Journal of Law Policy and the Family</t>
  </si>
  <si>
    <t>1360-9947</t>
  </si>
  <si>
    <t>1460-2407</t>
  </si>
  <si>
    <t>MOLECULAR HUMAN REPRODUCTION</t>
  </si>
  <si>
    <t>1361-1682</t>
  </si>
  <si>
    <t>1467-9671</t>
  </si>
  <si>
    <t>Transactions in GIS</t>
  </si>
  <si>
    <t>1361-3324</t>
  </si>
  <si>
    <t>1470-109X</t>
  </si>
  <si>
    <t>Race Ethnicity and Education</t>
  </si>
  <si>
    <t>1361-374X</t>
  </si>
  <si>
    <t>1468-0106</t>
  </si>
  <si>
    <t>Pacific Economic Review</t>
  </si>
  <si>
    <t>1361-4568</t>
  </si>
  <si>
    <t>1740-7842</t>
  </si>
  <si>
    <t>New Review of Hypermedia and Multimedia</t>
  </si>
  <si>
    <t>1361-4916</t>
  </si>
  <si>
    <t>1474-0044</t>
  </si>
  <si>
    <t>European Review of Economic History</t>
  </si>
  <si>
    <t>1361-7672</t>
  </si>
  <si>
    <t>1469-9362</t>
  </si>
  <si>
    <t>Journal of Beliefs &amp; Values-Studies in Religion &amp; Education</t>
  </si>
  <si>
    <t>1361-8423</t>
  </si>
  <si>
    <t>1361-9209</t>
  </si>
  <si>
    <t>TRANSPORTATION RESEARCH PART D-TRANSPORT AND ENVIRONMENT</t>
  </si>
  <si>
    <t>1361-9462</t>
  </si>
  <si>
    <t>1743-7997</t>
  </si>
  <si>
    <t>Contemporary British History</t>
  </si>
  <si>
    <t>1362-0436</t>
  </si>
  <si>
    <t>1758-6003</t>
  </si>
  <si>
    <t>Career Development International</t>
  </si>
  <si>
    <t>1362-1017</t>
  </si>
  <si>
    <t>1478-5153</t>
  </si>
  <si>
    <t>Nursing in Critical Care</t>
  </si>
  <si>
    <t>1362-1025</t>
  </si>
  <si>
    <t>1469-3593</t>
  </si>
  <si>
    <t>Citizenship Studies</t>
  </si>
  <si>
    <t>1362-1688</t>
  </si>
  <si>
    <t>1477-0954</t>
  </si>
  <si>
    <t>Language Teaching Research</t>
  </si>
  <si>
    <t>1362-1718</t>
  </si>
  <si>
    <t>1743-2936</t>
  </si>
  <si>
    <t>SCIENCE AND TECHNOLOGY OF WELDING AND JOINING</t>
  </si>
  <si>
    <t>1362-1971</t>
  </si>
  <si>
    <t>SYSTEMATIC AND APPLIED ACAROLOGY</t>
  </si>
  <si>
    <t>1362-3613</t>
  </si>
  <si>
    <t>1461-7005</t>
  </si>
  <si>
    <t>AUTISM</t>
  </si>
  <si>
    <t>1362-4393</t>
  </si>
  <si>
    <t>1476-5624</t>
  </si>
  <si>
    <t>SPINAL CORD</t>
  </si>
  <si>
    <t>1362-4806</t>
  </si>
  <si>
    <t>1461-7439</t>
  </si>
  <si>
    <t>THEORETICAL CRIMINOLOGY</t>
  </si>
  <si>
    <t>1362-5187</t>
  </si>
  <si>
    <t>1473-0782</t>
  </si>
  <si>
    <t>EUROPEAN JOURNAL OF CONTRACEPTION AND REPRODUCTIVE HEALTH CARE</t>
  </si>
  <si>
    <t>1362-704X</t>
  </si>
  <si>
    <t>1751-7419</t>
  </si>
  <si>
    <t>Fashion Theory-The Journal of Dress Body &amp; Culture</t>
  </si>
  <si>
    <t>1362-9395</t>
  </si>
  <si>
    <t>1743-9418</t>
  </si>
  <si>
    <t>Mediterranean Politics</t>
  </si>
  <si>
    <t>1363-1950</t>
  </si>
  <si>
    <t>1473-6519</t>
  </si>
  <si>
    <t>CURRENT OPINION IN CLINICAL NUTRITION AND METABOLIC CARE</t>
  </si>
  <si>
    <t>1363-2469</t>
  </si>
  <si>
    <t>1559-808X</t>
  </si>
  <si>
    <t>JOURNAL OF EARTHQUAKE ENGINEERING</t>
  </si>
  <si>
    <t>1363-3554</t>
  </si>
  <si>
    <t>1477-4569</t>
  </si>
  <si>
    <t>HISTORY WORKSHOP JOURNAL</t>
  </si>
  <si>
    <t>1363-4593</t>
  </si>
  <si>
    <t>1461-7196</t>
  </si>
  <si>
    <t>HEALTH</t>
  </si>
  <si>
    <t>1363-4607</t>
  </si>
  <si>
    <t>1461-7382</t>
  </si>
  <si>
    <t>Sexualities</t>
  </si>
  <si>
    <t>1363-4615</t>
  </si>
  <si>
    <t>1461-7471</t>
  </si>
  <si>
    <t>Transcultural Psychiatry</t>
  </si>
  <si>
    <t>1363-6669</t>
  </si>
  <si>
    <t>1467-9361</t>
  </si>
  <si>
    <t>Review of Development Economics</t>
  </si>
  <si>
    <t>1467-7687</t>
  </si>
  <si>
    <t>DEVELOPMENTAL SCIENCE</t>
  </si>
  <si>
    <t>1363-951X</t>
  </si>
  <si>
    <t>1758-695X</t>
  </si>
  <si>
    <t>POLICING-AN INTERNATIONAL JOURNAL OF POLICE STRATEGIES &amp; MANAGEMENT</t>
  </si>
  <si>
    <t>1363-9811</t>
  </si>
  <si>
    <t>1469-8382</t>
  </si>
  <si>
    <t>Indonesia and the Malay World</t>
  </si>
  <si>
    <t>1364-0461</t>
  </si>
  <si>
    <t>1743-1336</t>
  </si>
  <si>
    <t>INTERNATIONAL JOURNAL OF CAST METALS RESEARCH</t>
  </si>
  <si>
    <t>1364-2529</t>
  </si>
  <si>
    <t>1470-1154</t>
  </si>
  <si>
    <t>RETHINKING HISTORY</t>
  </si>
  <si>
    <t>1364-436X</t>
  </si>
  <si>
    <t>1469-8455</t>
  </si>
  <si>
    <t>International Journal of Childrens Spirituality</t>
  </si>
  <si>
    <t>1364-5021</t>
  </si>
  <si>
    <t>1471-2946</t>
  </si>
  <si>
    <t>PROCEEDINGS OF THE ROYAL SOCIETY A-MATHEMATICAL PHYSICAL AND ENGINEERING SCIENCES</t>
  </si>
  <si>
    <t>1364-503X</t>
  </si>
  <si>
    <t>1471-2962</t>
  </si>
  <si>
    <t>PHILOSOPHICAL TRANSACTIONS OF THE ROYAL SOCIETY A-MATHEMATICAL PHYSICAL AND ENGINEERING SCIENCES</t>
  </si>
  <si>
    <t>1364-5072</t>
  </si>
  <si>
    <t>1365-2672</t>
  </si>
  <si>
    <t>JOURNAL OF APPLIED MICROBIOLOGY</t>
  </si>
  <si>
    <t>1364-5579</t>
  </si>
  <si>
    <t>1464-5300</t>
  </si>
  <si>
    <t>International Journal of Social Research Methodology</t>
  </si>
  <si>
    <t>1364-5706</t>
  </si>
  <si>
    <t>1365-2931</t>
  </si>
  <si>
    <t>MINIMALLY INVASIVE THERAPY &amp; ALLIED TECHNOLOGIES</t>
  </si>
  <si>
    <t>1364-6745</t>
  </si>
  <si>
    <t>1364-6753</t>
  </si>
  <si>
    <t>NEUROGENETICS</t>
  </si>
  <si>
    <t>1364-6826</t>
  </si>
  <si>
    <t>1879-1824</t>
  </si>
  <si>
    <t>JOURNAL OF ATMOSPHERIC AND SOLAR-TERRESTRIAL PHYSICS</t>
  </si>
  <si>
    <t>1364-727X</t>
  </si>
  <si>
    <t>1471-0307</t>
  </si>
  <si>
    <t>INTERNATIONAL JOURNAL OF DAIRY TECHNOLOGY</t>
  </si>
  <si>
    <t>1364-7830</t>
  </si>
  <si>
    <t>1741-3559</t>
  </si>
  <si>
    <t>COMBUSTION THEORY AND MODELLING</t>
  </si>
  <si>
    <t>1873-6726</t>
  </si>
  <si>
    <t>1364-8470</t>
  </si>
  <si>
    <t>1469-2910</t>
  </si>
  <si>
    <t>Anthropology &amp; Medicine</t>
  </si>
  <si>
    <t>1364-985X</t>
  </si>
  <si>
    <t>1467-8489</t>
  </si>
  <si>
    <t>AUSTRALIAN JOURNAL OF AGRICULTURAL AND RESOURCE ECONOMICS</t>
  </si>
  <si>
    <t>1365-1005</t>
  </si>
  <si>
    <t>1469-8056</t>
  </si>
  <si>
    <t>MACROECONOMIC DYNAMICS</t>
  </si>
  <si>
    <t>1365-1501</t>
  </si>
  <si>
    <t>1471-1788</t>
  </si>
  <si>
    <t>INTERNATIONAL JOURNAL OF PSYCHIATRY IN CLINICAL PRACTICE</t>
  </si>
  <si>
    <t>1365-1609</t>
  </si>
  <si>
    <t>1873-4545</t>
  </si>
  <si>
    <t>INTERNATIONAL JOURNAL OF ROCK MECHANICS AND MINING SCIENCES</t>
  </si>
  <si>
    <t>1365-182X</t>
  </si>
  <si>
    <t>1477-2574</t>
  </si>
  <si>
    <t>HPB</t>
  </si>
  <si>
    <t>1365-4675</t>
  </si>
  <si>
    <t>ELECTRONICS WORLD</t>
  </si>
  <si>
    <t>1365-7305</t>
  </si>
  <si>
    <t>1551-8663</t>
  </si>
  <si>
    <t>AQUACULTURE ECONOMICS &amp; MANAGEMENT</t>
  </si>
  <si>
    <t>1365-7852</t>
  </si>
  <si>
    <t>1476-5608</t>
  </si>
  <si>
    <t>PROSTATE CANCER AND PROSTATIC DISEASES</t>
  </si>
  <si>
    <t>1365-8816</t>
  </si>
  <si>
    <t>1362-3087</t>
  </si>
  <si>
    <t>INTERNATIONAL JOURNAL OF GEOGRAPHICAL INFORMATION SCIENCE</t>
  </si>
  <si>
    <t>1366-2716</t>
  </si>
  <si>
    <t>1469-8390</t>
  </si>
  <si>
    <t>Industry and Innovation</t>
  </si>
  <si>
    <t>1366-2724</t>
  </si>
  <si>
    <t>1756-9923</t>
  </si>
  <si>
    <t>Sculpture Journal</t>
  </si>
  <si>
    <t>2046-4924</t>
  </si>
  <si>
    <t>1366-5545</t>
  </si>
  <si>
    <t>TRANSPORTATION RESEARCH PART E-LOGISTICS AND TRANSPORTATION REVIEW</t>
  </si>
  <si>
    <t>1366-638X</t>
  </si>
  <si>
    <t>1572-9753</t>
  </si>
  <si>
    <t>JOURNAL OF INSECT CONSERVATION</t>
  </si>
  <si>
    <t>1366-7017</t>
  </si>
  <si>
    <t>Water Policy</t>
  </si>
  <si>
    <t>1469-1841</t>
  </si>
  <si>
    <t>1366-8250</t>
  </si>
  <si>
    <t>1469-9532</t>
  </si>
  <si>
    <t>JOURNAL OF INTELLECTUAL &amp; DEVELOPMENTAL DISABILITY</t>
  </si>
  <si>
    <t>1366-8781</t>
  </si>
  <si>
    <t>1468-4004</t>
  </si>
  <si>
    <t>ASTRONOMY &amp; GEOPHYSICS</t>
  </si>
  <si>
    <t>1472-4642</t>
  </si>
  <si>
    <t>1366-9877</t>
  </si>
  <si>
    <t>1466-4461</t>
  </si>
  <si>
    <t>JOURNAL OF RISK RESEARCH</t>
  </si>
  <si>
    <t>1367-0050</t>
  </si>
  <si>
    <t>1747-7522</t>
  </si>
  <si>
    <t>International Journal of Bilingual Education and Bilingualism</t>
  </si>
  <si>
    <t>1367-0069</t>
  </si>
  <si>
    <t>1756-6878</t>
  </si>
  <si>
    <t>International Journal of Bilingualism</t>
  </si>
  <si>
    <t>1367-0271</t>
  </si>
  <si>
    <t>1468-2362</t>
  </si>
  <si>
    <t>International Finance</t>
  </si>
  <si>
    <t>1367-0484</t>
  </si>
  <si>
    <t>1476-5411</t>
  </si>
  <si>
    <t>Contact Lens &amp; Anterior Eye</t>
  </si>
  <si>
    <t>1367-0751</t>
  </si>
  <si>
    <t>1368-9894</t>
  </si>
  <si>
    <t>LOGIC JOURNAL OF THE IGPL</t>
  </si>
  <si>
    <t>1367-2223</t>
  </si>
  <si>
    <t>1467-839X</t>
  </si>
  <si>
    <t>ASIAN JOURNAL OF SOCIAL PSYCHOLOGY</t>
  </si>
  <si>
    <t>1367-2630</t>
  </si>
  <si>
    <t>NEW JOURNAL OF PHYSICS</t>
  </si>
  <si>
    <t>1367-3270</t>
  </si>
  <si>
    <t>1758-7484</t>
  </si>
  <si>
    <t>Journal of Knowledge Management</t>
  </si>
  <si>
    <t>1460-2059</t>
  </si>
  <si>
    <t>1367-4935</t>
  </si>
  <si>
    <t>1741-2889</t>
  </si>
  <si>
    <t>Journal of Child Health Care</t>
  </si>
  <si>
    <t>1367-5435</t>
  </si>
  <si>
    <t>1476-5535</t>
  </si>
  <si>
    <t>JOURNAL OF INDUSTRIAL MICROBIOLOGY &amp; BIOTECHNOLOGY</t>
  </si>
  <si>
    <t>1367-5494</t>
  </si>
  <si>
    <t>1460-3551</t>
  </si>
  <si>
    <t>European Journal of Cultural Studies</t>
  </si>
  <si>
    <t>1367-5567</t>
  </si>
  <si>
    <t>1469-848X</t>
  </si>
  <si>
    <t>International Journal of Logistics-Research and Applications</t>
  </si>
  <si>
    <t>1367-5788</t>
  </si>
  <si>
    <t>ANNUAL REVIEWS IN CONTROL</t>
  </si>
  <si>
    <t>1879-0402</t>
  </si>
  <si>
    <t>1367-6261</t>
  </si>
  <si>
    <t>1469-9680</t>
  </si>
  <si>
    <t>Journal of Youth Studies</t>
  </si>
  <si>
    <t>1367-8779</t>
  </si>
  <si>
    <t>1460-356X</t>
  </si>
  <si>
    <t>International Journal of Cultural Studies</t>
  </si>
  <si>
    <t>1367-9120</t>
  </si>
  <si>
    <t>1878-5786</t>
  </si>
  <si>
    <t>JOURNAL OF ASIAN EARTH SCIENCES</t>
  </si>
  <si>
    <t>1367-9430</t>
  </si>
  <si>
    <t>1469-1795</t>
  </si>
  <si>
    <t>ANIMAL CONSERVATION</t>
  </si>
  <si>
    <t>1368-0005</t>
  </si>
  <si>
    <t>1467-9612</t>
  </si>
  <si>
    <t>Syntax-A Journal of Theoretical Experimental and Interdisciplinary Research</t>
  </si>
  <si>
    <t>1368-1613</t>
  </si>
  <si>
    <t>INFORMATION RESEARCH-AN INTERNATIONAL ELECTRONIC JOURNAL</t>
  </si>
  <si>
    <t>1368-2199</t>
  </si>
  <si>
    <t>1743-131X</t>
  </si>
  <si>
    <t>IMAGING SCIENCE JOURNAL</t>
  </si>
  <si>
    <t>1460-6984</t>
  </si>
  <si>
    <t>1368-3500</t>
  </si>
  <si>
    <t>1747-7603</t>
  </si>
  <si>
    <t>Current Issues in Tourism</t>
  </si>
  <si>
    <t>1368-4221</t>
  </si>
  <si>
    <t>1368-423X</t>
  </si>
  <si>
    <t>Econometrics Journal</t>
  </si>
  <si>
    <t>1368-4302</t>
  </si>
  <si>
    <t>1461-7188</t>
  </si>
  <si>
    <t>GROUP PROCESSES &amp; INTERGROUP RELATIONS</t>
  </si>
  <si>
    <t>1368-4310</t>
  </si>
  <si>
    <t>1461-7137</t>
  </si>
  <si>
    <t>European Journal of Social Theory</t>
  </si>
  <si>
    <t>1368-4973</t>
  </si>
  <si>
    <t>1472-3263</t>
  </si>
  <si>
    <t>SEXUALLY TRANSMITTED INFECTIONS</t>
  </si>
  <si>
    <t>1368-5031</t>
  </si>
  <si>
    <t>1742-1241</t>
  </si>
  <si>
    <t>INTERNATIONAL JOURNAL OF CLINICAL PRACTICE</t>
  </si>
  <si>
    <t>1368-5538</t>
  </si>
  <si>
    <t>1473-0790</t>
  </si>
  <si>
    <t>Aging Male</t>
  </si>
  <si>
    <t>1532-2084</t>
  </si>
  <si>
    <t>DRUG RESISTANCE UPDATES</t>
  </si>
  <si>
    <t>1879-0593</t>
  </si>
  <si>
    <t>1368-9800</t>
  </si>
  <si>
    <t>1475-2727</t>
  </si>
  <si>
    <t>PUBLIC HEALTH NUTRITION</t>
  </si>
  <si>
    <t>1369-1058</t>
  </si>
  <si>
    <t>1464-5351</t>
  </si>
  <si>
    <t>CULTURE HEALTH &amp; SEXUALITY</t>
  </si>
  <si>
    <t>1468-4462</t>
  </si>
  <si>
    <t>1369-1457</t>
  </si>
  <si>
    <t>1468-2664</t>
  </si>
  <si>
    <t>European Journal of Social Work</t>
  </si>
  <si>
    <t>1369-1465</t>
  </si>
  <si>
    <t>1468-2680</t>
  </si>
  <si>
    <t>Social Science Japan Journal</t>
  </si>
  <si>
    <t>1369-1473</t>
  </si>
  <si>
    <t>1467-842X</t>
  </si>
  <si>
    <t>AUSTRALIAN &amp; NEW ZEALAND JOURNAL OF STATISTICS</t>
  </si>
  <si>
    <t>1369-1481</t>
  </si>
  <si>
    <t>1467-856X</t>
  </si>
  <si>
    <t>British Journal of Politics &amp; International Relations</t>
  </si>
  <si>
    <t>1369-183X</t>
  </si>
  <si>
    <t>1469-9451</t>
  </si>
  <si>
    <t>JOURNAL OF ETHNIC AND MIGRATION STUDIES</t>
  </si>
  <si>
    <t>1369-3034</t>
  </si>
  <si>
    <t>1464-3758</t>
  </si>
  <si>
    <t>JOURNAL OF INTERNATIONAL ECONOMIC LAW</t>
  </si>
  <si>
    <t>1460-2709</t>
  </si>
  <si>
    <t>MEDICAL MYCOLOGY</t>
  </si>
  <si>
    <t>1369-412X</t>
  </si>
  <si>
    <t>1468-2443</t>
  </si>
  <si>
    <t>International Review of Finance</t>
  </si>
  <si>
    <t>1369-4154</t>
  </si>
  <si>
    <t>2044-2394</t>
  </si>
  <si>
    <t>Kantian Review</t>
  </si>
  <si>
    <t>1369-4332</t>
  </si>
  <si>
    <t>2048-4011</t>
  </si>
  <si>
    <t>ADVANCES IN STRUCTURAL ENGINEERING</t>
  </si>
  <si>
    <t>1879-0356</t>
  </si>
  <si>
    <t>CURRENT OPINION IN PLANT BIOLOGY</t>
  </si>
  <si>
    <t>1369-5274</t>
  </si>
  <si>
    <t>1879-0364</t>
  </si>
  <si>
    <t>CURRENT OPINION IN MICROBIOLOGY</t>
  </si>
  <si>
    <t>1369-7625</t>
  </si>
  <si>
    <t>1369-6815</t>
  </si>
  <si>
    <t>1469-9346</t>
  </si>
  <si>
    <t>Journal of African Cultural Studies</t>
  </si>
  <si>
    <t>1369-6866</t>
  </si>
  <si>
    <t>1468-2397</t>
  </si>
  <si>
    <t>INTERNATIONAL JOURNAL OF SOCIAL WELFARE</t>
  </si>
  <si>
    <t>1369-6998</t>
  </si>
  <si>
    <t>1941-837X</t>
  </si>
  <si>
    <t>JOURNAL OF MEDICAL ECONOMICS</t>
  </si>
  <si>
    <t>1873-4103</t>
  </si>
  <si>
    <t>1369-703X</t>
  </si>
  <si>
    <t>1873-295X</t>
  </si>
  <si>
    <t>BIOCHEMICAL ENGINEERING JOURNAL</t>
  </si>
  <si>
    <t>1369-7137</t>
  </si>
  <si>
    <t>1473-0804</t>
  </si>
  <si>
    <t>CLIMACTERIC</t>
  </si>
  <si>
    <t>1467-9868</t>
  </si>
  <si>
    <t>JOURNAL OF THE ROYAL STATISTICAL SOCIETY SERIES B-STATISTICAL METHODOLOGY</t>
  </si>
  <si>
    <t>1369-8001</t>
  </si>
  <si>
    <t>1873-4081</t>
  </si>
  <si>
    <t>MATERIALS SCIENCE IN SEMICONDUCTOR PROCESSING</t>
  </si>
  <si>
    <t>1369-801X</t>
  </si>
  <si>
    <t>1469-929X</t>
  </si>
  <si>
    <t>Interventions-International Journal of Postcolonial Studies</t>
  </si>
  <si>
    <t>1369-8478</t>
  </si>
  <si>
    <t>1873-5517</t>
  </si>
  <si>
    <t>TRANSPORTATION RESEARCH PART F-TRAFFIC PSYCHOLOGY AND BEHAVIOUR</t>
  </si>
  <si>
    <t>1369-8575</t>
  </si>
  <si>
    <t>1469-8331</t>
  </si>
  <si>
    <t>HEALTH RISK &amp; SOCIETY</t>
  </si>
  <si>
    <t>1370-0049</t>
  </si>
  <si>
    <t>1783-1431</t>
  </si>
  <si>
    <t>Ethical Perspectives</t>
  </si>
  <si>
    <t>1370-1444</t>
  </si>
  <si>
    <t>2034-1970</t>
  </si>
  <si>
    <t>BULLETIN OF THE BELGIAN MATHEMATICAL SOCIETY-SIMON STEVIN</t>
  </si>
  <si>
    <t>1370-4621</t>
  </si>
  <si>
    <t>1573-773X</t>
  </si>
  <si>
    <t>NEURAL PROCESSING LETTERS</t>
  </si>
  <si>
    <t>1370-6233</t>
  </si>
  <si>
    <t>1780-4507</t>
  </si>
  <si>
    <t>BIOTECHNOLOGIE AGRONOMIE SOCIETE ET ENVIRONNEMENT</t>
  </si>
  <si>
    <t>1370-7493</t>
  </si>
  <si>
    <t>Recherches de Theologie et Philosophie Medievales</t>
  </si>
  <si>
    <t>1374-8505</t>
  </si>
  <si>
    <t>2034-1954</t>
  </si>
  <si>
    <t>GEOLOGICA BELGICA</t>
  </si>
  <si>
    <t>1378-5087</t>
  </si>
  <si>
    <t>0779-7842</t>
  </si>
  <si>
    <t>Akkadica</t>
  </si>
  <si>
    <t>1380-2038</t>
  </si>
  <si>
    <t>1478-2294</t>
  </si>
  <si>
    <t>Archaeological Dialogues</t>
  </si>
  <si>
    <t>1380-2224</t>
  </si>
  <si>
    <t>1573-4854</t>
  </si>
  <si>
    <t>JOURNAL OF POROUS MATERIALS</t>
  </si>
  <si>
    <t>1380-3395</t>
  </si>
  <si>
    <t>1744-411X</t>
  </si>
  <si>
    <t>JOURNAL OF CLINICAL AND EXPERIMENTAL NEUROPSYCHOLOGY</t>
  </si>
  <si>
    <t>1380-3603</t>
  </si>
  <si>
    <t>1744-4195</t>
  </si>
  <si>
    <t>Christian Bioethics</t>
  </si>
  <si>
    <t>1380-3743</t>
  </si>
  <si>
    <t>1572-9788</t>
  </si>
  <si>
    <t>MOLECULAR BREEDING</t>
  </si>
  <si>
    <t>1380-6165</t>
  </si>
  <si>
    <t>1573-1421</t>
  </si>
  <si>
    <t>AQUATIC GEOCHEMISTRY</t>
  </si>
  <si>
    <t>1380-6645</t>
  </si>
  <si>
    <t>1573-7144</t>
  </si>
  <si>
    <t>Review of Derivatives Research</t>
  </si>
  <si>
    <t>1380-6653</t>
  </si>
  <si>
    <t>1573-7136</t>
  </si>
  <si>
    <t>REVIEW OF ACCOUNTING STUDIES</t>
  </si>
  <si>
    <t>1380-7501</t>
  </si>
  <si>
    <t>1573-7721</t>
  </si>
  <si>
    <t>MULTIMEDIA TOOLS AND APPLICATIONS</t>
  </si>
  <si>
    <t>1380-7870</t>
  </si>
  <si>
    <t>1572-9249</t>
  </si>
  <si>
    <t>LIFETIME DATA ANALYSIS</t>
  </si>
  <si>
    <t>1381-1118</t>
  </si>
  <si>
    <t>1543-6136</t>
  </si>
  <si>
    <t>ARCHIVES OF SUICIDE RESEARCH</t>
  </si>
  <si>
    <t>1381-1169</t>
  </si>
  <si>
    <t>1873-314X</t>
  </si>
  <si>
    <t>JOURNAL OF MOLECULAR CATALYSIS A-CHEMICAL</t>
  </si>
  <si>
    <t>1381-1177</t>
  </si>
  <si>
    <t>1873-3158</t>
  </si>
  <si>
    <t>JOURNAL OF MOLECULAR CATALYSIS B-ENZYMATIC</t>
  </si>
  <si>
    <t>1381-1231</t>
  </si>
  <si>
    <t>1572-9397</t>
  </si>
  <si>
    <t>JOURNAL OF HEURISTICS</t>
  </si>
  <si>
    <t>1381-1991</t>
  </si>
  <si>
    <t>1573-501X</t>
  </si>
  <si>
    <t>MOLECULAR DIVERSITY</t>
  </si>
  <si>
    <t>1381-2386</t>
  </si>
  <si>
    <t>1573-1596</t>
  </si>
  <si>
    <t>Mitigation and Adaptation Strategies for Global Change</t>
  </si>
  <si>
    <t>1381-2890</t>
  </si>
  <si>
    <t>1573-1928</t>
  </si>
  <si>
    <t>Social Psychology of Education</t>
  </si>
  <si>
    <t>1381-298X</t>
  </si>
  <si>
    <t>1572-9346</t>
  </si>
  <si>
    <t>Computational and Mathematical Organization Theory</t>
  </si>
  <si>
    <t>1381-3455</t>
  </si>
  <si>
    <t>1744-4160</t>
  </si>
  <si>
    <t>ARCHIVES OF PHYSIOLOGY AND BIOCHEMISTRY</t>
  </si>
  <si>
    <t>1381-4338</t>
  </si>
  <si>
    <t>1573-7020</t>
  </si>
  <si>
    <t>JOURNAL OF ECONOMIC GROWTH</t>
  </si>
  <si>
    <t>1381-4788</t>
  </si>
  <si>
    <t>1751-1402</t>
  </si>
  <si>
    <t>European Journal of General Practice</t>
  </si>
  <si>
    <t>1381-5148</t>
  </si>
  <si>
    <t>1873-166X</t>
  </si>
  <si>
    <t>REACTIVE &amp; FUNCTIONAL POLYMERS</t>
  </si>
  <si>
    <t>1381-6128</t>
  </si>
  <si>
    <t>1873-4286</t>
  </si>
  <si>
    <t>CURRENT PHARMACEUTICAL DESIGN</t>
  </si>
  <si>
    <t>1381-6810</t>
  </si>
  <si>
    <t>1744-5094</t>
  </si>
  <si>
    <t>OPHTHALMIC GENETICS</t>
  </si>
  <si>
    <t>1382-2373</t>
  </si>
  <si>
    <t>NWIG-New West Indian Guide-Nieuwe West-Indische Gids</t>
  </si>
  <si>
    <t>1382-3256</t>
  </si>
  <si>
    <t>1573-7616</t>
  </si>
  <si>
    <t>EMPIRICAL SOFTWARE ENGINEERING</t>
  </si>
  <si>
    <t>1382-4090</t>
  </si>
  <si>
    <t>1572-9303</t>
  </si>
  <si>
    <t>RAMANUJAN JOURNAL</t>
  </si>
  <si>
    <t>1382-4147</t>
  </si>
  <si>
    <t>1573-7322</t>
  </si>
  <si>
    <t>HEART FAILURE REVIEWS</t>
  </si>
  <si>
    <t>1573-1677</t>
  </si>
  <si>
    <t>1382-5577</t>
  </si>
  <si>
    <t>1744-4233</t>
  </si>
  <si>
    <t>European Journal of English Studies</t>
  </si>
  <si>
    <t>1382-5585</t>
  </si>
  <si>
    <t>1744-4128</t>
  </si>
  <si>
    <t>AGING NEUROPSYCHOLOGY AND COGNITION</t>
  </si>
  <si>
    <t>1382-6689</t>
  </si>
  <si>
    <t>1872-7077</t>
  </si>
  <si>
    <t>ENVIRONMENTAL TOXICOLOGY AND PHARMACOLOGY</t>
  </si>
  <si>
    <t>1382-6905</t>
  </si>
  <si>
    <t>1573-2886</t>
  </si>
  <si>
    <t>JOURNAL OF COMBINATORIAL OPTIMIZATION</t>
  </si>
  <si>
    <t>1383-4517</t>
  </si>
  <si>
    <t>1875-9866</t>
  </si>
  <si>
    <t>CONTRIBUTIONS TO ZOOLOGY</t>
  </si>
  <si>
    <t>1383-4649</t>
  </si>
  <si>
    <t>1573-157X</t>
  </si>
  <si>
    <t>JOURNAL OF SEISMOLOGY</t>
  </si>
  <si>
    <t>1383-469X</t>
  </si>
  <si>
    <t>1572-8153</t>
  </si>
  <si>
    <t>MOBILE NETWORKS &amp; APPLICATIONS</t>
  </si>
  <si>
    <t>1383-4924</t>
  </si>
  <si>
    <t>1572-8552</t>
  </si>
  <si>
    <t>Journal of Comparative Germanic Linguistics</t>
  </si>
  <si>
    <t>1383-5416</t>
  </si>
  <si>
    <t>1875-8800</t>
  </si>
  <si>
    <t>INTERNATIONAL JOURNAL OF APPLIED ELECTROMAGNETICS AND MECHANICS</t>
  </si>
  <si>
    <t>1383-5718</t>
  </si>
  <si>
    <t>1879-3592</t>
  </si>
  <si>
    <t>MUTATION RESEARCH-GENETIC TOXICOLOGY AND ENVIRONMENTAL MUTAGENESIS</t>
  </si>
  <si>
    <t>1388-2139</t>
  </si>
  <si>
    <t>1383-5769</t>
  </si>
  <si>
    <t>PARASITOLOGY INTERNATIONAL</t>
  </si>
  <si>
    <t>1383-5866</t>
  </si>
  <si>
    <t>1873-3794</t>
  </si>
  <si>
    <t>SEPARATION AND PURIFICATION TECHNOLOGY</t>
  </si>
  <si>
    <t>1383-7079</t>
  </si>
  <si>
    <t>TIJDSCHRIFT VAN DE KONINKLIJKE VERENIGING VOOR NEDERLANDSE MUZIEKGESCHIEDENIS</t>
  </si>
  <si>
    <t>1383-7133</t>
  </si>
  <si>
    <t>1572-9354</t>
  </si>
  <si>
    <t>CONSTRAINTS</t>
  </si>
  <si>
    <t>1383-7427</t>
  </si>
  <si>
    <t>Early Science and Medicine</t>
  </si>
  <si>
    <t>1383-7621</t>
  </si>
  <si>
    <t>1873-6165</t>
  </si>
  <si>
    <t>JOURNAL OF SYSTEMS ARCHITECTURE</t>
  </si>
  <si>
    <t>1383-875X</t>
  </si>
  <si>
    <t>1572-8595</t>
  </si>
  <si>
    <t>JOURNAL OF INTERVENTIONAL CARDIAC ELECTROPHYSIOLOGY</t>
  </si>
  <si>
    <t>1384-1076</t>
  </si>
  <si>
    <t>1384-1092</t>
  </si>
  <si>
    <t>NEW ASTRONOMY</t>
  </si>
  <si>
    <t>1384-5640</t>
  </si>
  <si>
    <t>1573-272X</t>
  </si>
  <si>
    <t>MULTIBODY SYSTEM DYNAMICS</t>
  </si>
  <si>
    <t>1384-5748</t>
  </si>
  <si>
    <t>1740-3898</t>
  </si>
  <si>
    <t>International Politics</t>
  </si>
  <si>
    <t>1573-756X</t>
  </si>
  <si>
    <t>1384-6175</t>
  </si>
  <si>
    <t>1573-7624</t>
  </si>
  <si>
    <t>GEOINFORMATICA</t>
  </si>
  <si>
    <t>1384-6647</t>
  </si>
  <si>
    <t>1569-982X</t>
  </si>
  <si>
    <t>Interpreting</t>
  </si>
  <si>
    <t>1384-6655</t>
  </si>
  <si>
    <t>1569-9811</t>
  </si>
  <si>
    <t>International Journal of Corpus Linguistics</t>
  </si>
  <si>
    <t>1384-6930</t>
  </si>
  <si>
    <t>Tijdschrift voor Communicatiewetenschap</t>
  </si>
  <si>
    <t>1385-0172</t>
  </si>
  <si>
    <t>1572-9656</t>
  </si>
  <si>
    <t>MATHEMATICAL PHYSICS ANALYSIS AND GEOMETRY</t>
  </si>
  <si>
    <t>1385-0237</t>
  </si>
  <si>
    <t>1573-5052</t>
  </si>
  <si>
    <t>PLANT ECOLOGY</t>
  </si>
  <si>
    <t>1385-1101</t>
  </si>
  <si>
    <t>1873-1414</t>
  </si>
  <si>
    <t>JOURNAL OF SEA RESEARCH</t>
  </si>
  <si>
    <t>1385-1292</t>
  </si>
  <si>
    <t>1572-9281</t>
  </si>
  <si>
    <t>POSITIVITY</t>
  </si>
  <si>
    <t>1385-1314</t>
  </si>
  <si>
    <t>1573-0867</t>
  </si>
  <si>
    <t>NUTRIENT CYCLING IN AGROECOSYSTEMS</t>
  </si>
  <si>
    <t>1385-2000</t>
  </si>
  <si>
    <t>1573-2738</t>
  </si>
  <si>
    <t>MECHANICS OF TIME-DEPENDENT MATERIALS</t>
  </si>
  <si>
    <t>1385-2256</t>
  </si>
  <si>
    <t>1573-1618</t>
  </si>
  <si>
    <t>PRECISION AGRICULTURE</t>
  </si>
  <si>
    <t>1385-2728</t>
  </si>
  <si>
    <t>1875-5348</t>
  </si>
  <si>
    <t>CURRENT ORGANIC CHEMISTRY</t>
  </si>
  <si>
    <t>1385-3449</t>
  </si>
  <si>
    <t>1573-8663</t>
  </si>
  <si>
    <t>JOURNAL OF ELECTROCERAMICS</t>
  </si>
  <si>
    <t>1385-3783</t>
  </si>
  <si>
    <t>1570-0658</t>
  </si>
  <si>
    <t>Journal of Early Modern History</t>
  </si>
  <si>
    <t>1385-4046</t>
  </si>
  <si>
    <t>1744-4144</t>
  </si>
  <si>
    <t>CLINICAL NEUROPSYCHOLOGIST</t>
  </si>
  <si>
    <t>1385-772X</t>
  </si>
  <si>
    <t>1568-5551</t>
  </si>
  <si>
    <t>DESIGNED MONOMERS AND POLYMERS</t>
  </si>
  <si>
    <t>1873-3212</t>
  </si>
  <si>
    <t>1385-951X</t>
  </si>
  <si>
    <t>1573-7667</t>
  </si>
  <si>
    <t>Information Technology &amp; Management</t>
  </si>
  <si>
    <t>1386-0291</t>
  </si>
  <si>
    <t>1875-8622</t>
  </si>
  <si>
    <t>CLINICAL HEMORHEOLOGY AND MICROCIRCULATION</t>
  </si>
  <si>
    <t>1386-1204</t>
  </si>
  <si>
    <t>Revue Francaise de Linguistique Appliquee</t>
  </si>
  <si>
    <t>1386-1425</t>
  </si>
  <si>
    <t>SPECTROCHIMICA ACTA PART A-MOLECULAR AND BIOMOLECULAR SPECTROSCOPY</t>
  </si>
  <si>
    <t>1386-145X</t>
  </si>
  <si>
    <t>1573-1413</t>
  </si>
  <si>
    <t>WORLD WIDE WEB-INTERNET AND WEB INFORMATION SYSTEMS</t>
  </si>
  <si>
    <t>1386-1999</t>
  </si>
  <si>
    <t>1572-915X</t>
  </si>
  <si>
    <t>Extremes</t>
  </si>
  <si>
    <t>1386-2073</t>
  </si>
  <si>
    <t>1875-5402</t>
  </si>
  <si>
    <t>COMBINATORIAL CHEMISTRY &amp; HIGH THROUGHPUT SCREENING</t>
  </si>
  <si>
    <t>1386-2588</t>
  </si>
  <si>
    <t>1573-5125</t>
  </si>
  <si>
    <t>AQUATIC ECOLOGY</t>
  </si>
  <si>
    <t>1386-2820</t>
  </si>
  <si>
    <t>1572-8447</t>
  </si>
  <si>
    <t>Ethical Theory and Moral Practice</t>
  </si>
  <si>
    <t>1386-341X</t>
  </si>
  <si>
    <t>1573-7403</t>
  </si>
  <si>
    <t>Pituitary</t>
  </si>
  <si>
    <t>1386-4157</t>
  </si>
  <si>
    <t>1573-6938</t>
  </si>
  <si>
    <t>EXPERIMENTAL ECONOMICS</t>
  </si>
  <si>
    <t>1386-4181</t>
  </si>
  <si>
    <t>1878-576X</t>
  </si>
  <si>
    <t>JOURNAL OF FINANCIAL MARKETS</t>
  </si>
  <si>
    <t>1386-4238</t>
  </si>
  <si>
    <t>1572-8463</t>
  </si>
  <si>
    <t>Foundations of Chemistry</t>
  </si>
  <si>
    <t>1386-4564</t>
  </si>
  <si>
    <t>1573-7659</t>
  </si>
  <si>
    <t>Information Retrieval Journal</t>
  </si>
  <si>
    <t>1386-5056</t>
  </si>
  <si>
    <t>1872-8243</t>
  </si>
  <si>
    <t>INTERNATIONAL JOURNAL OF MEDICAL INFORMATICS</t>
  </si>
  <si>
    <t>1386-6141</t>
  </si>
  <si>
    <t>1573-8248</t>
  </si>
  <si>
    <t>BIOCONTROL</t>
  </si>
  <si>
    <t>1386-6184</t>
  </si>
  <si>
    <t>1573-1987</t>
  </si>
  <si>
    <t>FLOW TURBULENCE AND COMBUSTION</t>
  </si>
  <si>
    <t>1386-6346</t>
  </si>
  <si>
    <t>1872-034X</t>
  </si>
  <si>
    <t>HEPATOLOGY RESEARCH</t>
  </si>
  <si>
    <t>1386-6532</t>
  </si>
  <si>
    <t>1873-5967</t>
  </si>
  <si>
    <t>JOURNAL OF CLINICAL VIROLOGY</t>
  </si>
  <si>
    <t>1386-6710</t>
  </si>
  <si>
    <t>Profesional de la Informacion</t>
  </si>
  <si>
    <t>1386-7415</t>
  </si>
  <si>
    <t>1573-1200</t>
  </si>
  <si>
    <t>THEORETICAL MEDICINE AND BIOETHICS</t>
  </si>
  <si>
    <t>1386-7423</t>
  </si>
  <si>
    <t>1572-8633</t>
  </si>
  <si>
    <t>Medicine Health Care and Philosophy</t>
  </si>
  <si>
    <t>1386-7857</t>
  </si>
  <si>
    <t>1573-7543</t>
  </si>
  <si>
    <t>Cluster Computing-The Journal of Networks Software Tools and Applications</t>
  </si>
  <si>
    <t>1386-923X</t>
  </si>
  <si>
    <t>1572-9079</t>
  </si>
  <si>
    <t>ALGEBRAS AND REPRESENTATION THEORY</t>
  </si>
  <si>
    <t>1386-9477</t>
  </si>
  <si>
    <t>1873-1759</t>
  </si>
  <si>
    <t>PHYSICA E-LOW-DIMENSIONAL SYSTEMS &amp; NANOSTRUCTURES</t>
  </si>
  <si>
    <t>1386-9620</t>
  </si>
  <si>
    <t>1572-9389</t>
  </si>
  <si>
    <t>Health Care Management Science</t>
  </si>
  <si>
    <t>1386-9795</t>
  </si>
  <si>
    <t>1741-5918</t>
  </si>
  <si>
    <t>Philosophical Explorations</t>
  </si>
  <si>
    <t>1387-1307</t>
  </si>
  <si>
    <t>1573-2614</t>
  </si>
  <si>
    <t>JOURNAL OF CLINICAL MONITORING AND COMPUTING</t>
  </si>
  <si>
    <t>1387-1811</t>
  </si>
  <si>
    <t>1873-3093</t>
  </si>
  <si>
    <t>MICROPOROUS AND MESOPOROUS MATERIALS</t>
  </si>
  <si>
    <t>1387-2176</t>
  </si>
  <si>
    <t>1572-8781</t>
  </si>
  <si>
    <t>BIOMEDICAL MICRODEVICES</t>
  </si>
  <si>
    <t>1387-2532</t>
  </si>
  <si>
    <t>1573-7454</t>
  </si>
  <si>
    <t>AUTONOMOUS AGENTS AND MULTI-AGENT SYSTEMS</t>
  </si>
  <si>
    <t>1387-2842</t>
  </si>
  <si>
    <t>1573-1103</t>
  </si>
  <si>
    <t>CONTINENTAL PHILOSOPHY REVIEW</t>
  </si>
  <si>
    <t>1387-2877</t>
  </si>
  <si>
    <t>1875-8908</t>
  </si>
  <si>
    <t>JOURNAL OF ALZHEIMERS DISEASE</t>
  </si>
  <si>
    <t>1387-3326</t>
  </si>
  <si>
    <t>1572-9419</t>
  </si>
  <si>
    <t>INFORMATION SYSTEMS FRONTIERS</t>
  </si>
  <si>
    <t>1387-3547</t>
  </si>
  <si>
    <t>1573-1464</t>
  </si>
  <si>
    <t>BIOLOGICAL INVASIONS</t>
  </si>
  <si>
    <t>1387-3806</t>
  </si>
  <si>
    <t>1873-2798</t>
  </si>
  <si>
    <t>INTERNATIONAL JOURNAL OF MASS SPECTROMETRY</t>
  </si>
  <si>
    <t>1387-3954</t>
  </si>
  <si>
    <t>1744-5051</t>
  </si>
  <si>
    <t>MATHEMATICAL AND COMPUTER MODELLING OF DYNAMICAL SYSTEMS</t>
  </si>
  <si>
    <t>1387-5841</t>
  </si>
  <si>
    <t>1573-7713</t>
  </si>
  <si>
    <t>METHODOLOGY AND COMPUTING IN APPLIED PROBABILITY</t>
  </si>
  <si>
    <t>1387-585X</t>
  </si>
  <si>
    <t>1573-2975</t>
  </si>
  <si>
    <t>ENVIRONMENT DEVELOPMENT AND SUSTAINABILITY</t>
  </si>
  <si>
    <t>1387-5868</t>
  </si>
  <si>
    <t>1542-7633</t>
  </si>
  <si>
    <t>Spatial Cognition and Computation</t>
  </si>
  <si>
    <t>1387-6473</t>
  </si>
  <si>
    <t>1872-9630</t>
  </si>
  <si>
    <t>NEW ASTRONOMY REVIEWS</t>
  </si>
  <si>
    <t>1387-6740</t>
  </si>
  <si>
    <t>NARRATIVE INQUIRY</t>
  </si>
  <si>
    <t>1387-6805</t>
  </si>
  <si>
    <t>1568-5268</t>
  </si>
  <si>
    <t>Nan Nu-Men Women and Gender in China</t>
  </si>
  <si>
    <t>1387-6988</t>
  </si>
  <si>
    <t>1572-5448</t>
  </si>
  <si>
    <t>Journal of Comparative Policy Analysis</t>
  </si>
  <si>
    <t>1387-7003</t>
  </si>
  <si>
    <t>1879-0259</t>
  </si>
  <si>
    <t>INORGANIC CHEMISTRY COMMUNICATIONS</t>
  </si>
  <si>
    <t>1387-974X</t>
  </si>
  <si>
    <t>1572-8188</t>
  </si>
  <si>
    <t>PHOTONIC NETWORK COMMUNICATIONS</t>
  </si>
  <si>
    <t>1388-0209</t>
  </si>
  <si>
    <t>1744-5116</t>
  </si>
  <si>
    <t>PHARMACEUTICAL BIOLOGY</t>
  </si>
  <si>
    <t>1388-0764</t>
  </si>
  <si>
    <t>1572-896X</t>
  </si>
  <si>
    <t>JOURNAL OF NANOPARTICLE RESEARCH</t>
  </si>
  <si>
    <t>1388-1957</t>
  </si>
  <si>
    <t>1572-8439</t>
  </si>
  <si>
    <t>Ethics and Information Technology</t>
  </si>
  <si>
    <t>1388-1981</t>
  </si>
  <si>
    <t>BIOCHIMICA ET BIOPHYSICA ACTA-MOLECULAR AND CELL BIOLOGY OF LIPIDS</t>
  </si>
  <si>
    <t>1388-2457</t>
  </si>
  <si>
    <t>1872-8952</t>
  </si>
  <si>
    <t>CLINICAL NEUROPHYSIOLOGY</t>
  </si>
  <si>
    <t>1388-2481</t>
  </si>
  <si>
    <t>1873-1902</t>
  </si>
  <si>
    <t>ELECTROCHEMISTRY COMMUNICATIONS</t>
  </si>
  <si>
    <t>1388-364X</t>
  </si>
  <si>
    <t>1571-8166</t>
  </si>
  <si>
    <t>EUROPEAN JOURNAL OF MIGRATION AND LAW</t>
  </si>
  <si>
    <t>1388-5545</t>
  </si>
  <si>
    <t>NEMATOLOGY</t>
  </si>
  <si>
    <t>1388-6150</t>
  </si>
  <si>
    <t>1572-8943</t>
  </si>
  <si>
    <t>JOURNAL OF THERMAL ANALYSIS AND CALORIMETRY</t>
  </si>
  <si>
    <t>1388-7890</t>
  </si>
  <si>
    <t>2159-6719</t>
  </si>
  <si>
    <t>INTERNATIONAL JOURNAL OF ODONATOLOGY</t>
  </si>
  <si>
    <t>1388-9842</t>
  </si>
  <si>
    <t>1879-0844</t>
  </si>
  <si>
    <t>EUROPEAN JOURNAL OF HEART FAILURE</t>
  </si>
  <si>
    <t>1389-0417</t>
  </si>
  <si>
    <t>Cognitive Systems Research</t>
  </si>
  <si>
    <t>1389-1286</t>
  </si>
  <si>
    <t>1872-7069</t>
  </si>
  <si>
    <t>Computer Networks</t>
  </si>
  <si>
    <t>1389-1723</t>
  </si>
  <si>
    <t>1347-4421</t>
  </si>
  <si>
    <t>JOURNAL OF BIOSCIENCE AND BIOENGINEERING</t>
  </si>
  <si>
    <t>1389-2002</t>
  </si>
  <si>
    <t>1875-5453</t>
  </si>
  <si>
    <t>CURRENT DRUG METABOLISM</t>
  </si>
  <si>
    <t>1389-2010</t>
  </si>
  <si>
    <t>1873-4316</t>
  </si>
  <si>
    <t>CURRENT PHARMACEUTICAL BIOTECHNOLOGY</t>
  </si>
  <si>
    <t>1389-2029</t>
  </si>
  <si>
    <t>1875-5488</t>
  </si>
  <si>
    <t>CURRENT GENOMICS</t>
  </si>
  <si>
    <t>1389-2037</t>
  </si>
  <si>
    <t>1875-5550</t>
  </si>
  <si>
    <t>CURRENT PROTEIN &amp; PEPTIDE SCIENCE</t>
  </si>
  <si>
    <t>1389-2576</t>
  </si>
  <si>
    <t>1573-7632</t>
  </si>
  <si>
    <t>Genetic Programming and Evolvable Machines</t>
  </si>
  <si>
    <t>1389-4420</t>
  </si>
  <si>
    <t>1573-2924</t>
  </si>
  <si>
    <t>OPTIMIZATION AND ENGINEERING</t>
  </si>
  <si>
    <t>1389-4501</t>
  </si>
  <si>
    <t>1873-5592</t>
  </si>
  <si>
    <t>CURRENT DRUG TARGETS</t>
  </si>
  <si>
    <t>1389-4978</t>
  </si>
  <si>
    <t>1573-7780</t>
  </si>
  <si>
    <t>Journal of Happiness Studies</t>
  </si>
  <si>
    <t>1389-4986</t>
  </si>
  <si>
    <t>1573-6695</t>
  </si>
  <si>
    <t>PREVENTION SCIENCE</t>
  </si>
  <si>
    <t>1873-2739</t>
  </si>
  <si>
    <t>1389-5575</t>
  </si>
  <si>
    <t>1875-5607</t>
  </si>
  <si>
    <t>MINI-REVIEWS IN MEDICINAL CHEMISTRY</t>
  </si>
  <si>
    <t>1389-5729</t>
  </si>
  <si>
    <t>1573-6768</t>
  </si>
  <si>
    <t>BIOGERONTOLOGY</t>
  </si>
  <si>
    <t>1389-5753</t>
  </si>
  <si>
    <t>1572-9362</t>
  </si>
  <si>
    <t>Electronic Commerce Research</t>
  </si>
  <si>
    <t>1389-6911</t>
  </si>
  <si>
    <t>ICGA JOURNAL</t>
  </si>
  <si>
    <t>1389-9155</t>
  </si>
  <si>
    <t>1573-2606</t>
  </si>
  <si>
    <t>REVIEWS IN ENDOCRINE &amp; METABOLIC DISORDERS</t>
  </si>
  <si>
    <t>1389-9333</t>
  </si>
  <si>
    <t>1573-6814</t>
  </si>
  <si>
    <t>CELL AND TISSUE BANKING</t>
  </si>
  <si>
    <t>1389-9341</t>
  </si>
  <si>
    <t>1872-7050</t>
  </si>
  <si>
    <t>FOREST POLICY AND ECONOMICS</t>
  </si>
  <si>
    <t>1389-9457</t>
  </si>
  <si>
    <t>1878-5506</t>
  </si>
  <si>
    <t>SLEEP MEDICINE</t>
  </si>
  <si>
    <t>1389-9600</t>
  </si>
  <si>
    <t>1573-7292</t>
  </si>
  <si>
    <t>Familial Cancer</t>
  </si>
  <si>
    <t>1391-4588</t>
  </si>
  <si>
    <t>2362-0161</t>
  </si>
  <si>
    <t>JOURNAL OF THE NATIONAL SCIENCE FOUNDATION OF SRI LANKA</t>
  </si>
  <si>
    <t>1392-0049</t>
  </si>
  <si>
    <t>BALTIC ASTRONOMY</t>
  </si>
  <si>
    <t>1392-1126</t>
  </si>
  <si>
    <t>Problemos</t>
  </si>
  <si>
    <t>1392-1207</t>
  </si>
  <si>
    <t>Mechanika</t>
  </si>
  <si>
    <t>1392-1215</t>
  </si>
  <si>
    <t>Elektronika Ir Elektrotechnika</t>
  </si>
  <si>
    <t>1392-124X</t>
  </si>
  <si>
    <t>Information Technology and Control</t>
  </si>
  <si>
    <t>1392-1320</t>
  </si>
  <si>
    <t>2029-7289</t>
  </si>
  <si>
    <t>Materials Science-Medziagotyra</t>
  </si>
  <si>
    <t>1392-1355</t>
  </si>
  <si>
    <t>BALTIC FORESTRY</t>
  </si>
  <si>
    <t>1392-2785</t>
  </si>
  <si>
    <t>2029-5839</t>
  </si>
  <si>
    <t>Inzinerine Ekonomika-Engineering Economics</t>
  </si>
  <si>
    <t>1392-3196</t>
  </si>
  <si>
    <t>Zemdirbyste-Agriculture</t>
  </si>
  <si>
    <t>1392-3730</t>
  </si>
  <si>
    <t>1822-3605</t>
  </si>
  <si>
    <t>Journal of Civil Engineering and Management</t>
  </si>
  <si>
    <t>1392-5113</t>
  </si>
  <si>
    <t>Nonlinear Analysis-Modelling and Control</t>
  </si>
  <si>
    <t>1392-6292</t>
  </si>
  <si>
    <t>1648-3510</t>
  </si>
  <si>
    <t>Mathematical Modelling and Analysis</t>
  </si>
  <si>
    <t>1392-8716</t>
  </si>
  <si>
    <t>Journal of Vibroengineering</t>
  </si>
  <si>
    <t>1394-6234</t>
  </si>
  <si>
    <t>Malaysian Journal of Library &amp; Information Science</t>
  </si>
  <si>
    <t>1394-6870</t>
  </si>
  <si>
    <t>Al-Shajarah</t>
  </si>
  <si>
    <t>1396-0296</t>
  </si>
  <si>
    <t>1529-8019</t>
  </si>
  <si>
    <t>Dermatologic Therapy</t>
  </si>
  <si>
    <t>1396-5883</t>
  </si>
  <si>
    <t>1600-0579</t>
  </si>
  <si>
    <t>European Journal of Dental Education</t>
  </si>
  <si>
    <t>1397-3142</t>
  </si>
  <si>
    <t>1399-3046</t>
  </si>
  <si>
    <t>PEDIATRIC TRANSPLANTATION</t>
  </si>
  <si>
    <t>1398-2273</t>
  </si>
  <si>
    <t>1399-3062</t>
  </si>
  <si>
    <t>Transplant Infectious Disease</t>
  </si>
  <si>
    <t>1398-5647</t>
  </si>
  <si>
    <t>1399-5618</t>
  </si>
  <si>
    <t>BIPOLAR DISORDERS</t>
  </si>
  <si>
    <t>1398-9219</t>
  </si>
  <si>
    <t>1600-0854</t>
  </si>
  <si>
    <t>TRAFFIC</t>
  </si>
  <si>
    <t>1399-5448</t>
  </si>
  <si>
    <t>1399-560X</t>
  </si>
  <si>
    <t>1876-312X</t>
  </si>
  <si>
    <t>INSECT SYSTEMATICS &amp; EVOLUTION</t>
  </si>
  <si>
    <t>1400-0350</t>
  </si>
  <si>
    <t>1874-7841</t>
  </si>
  <si>
    <t>JOURNAL OF COASTAL CONSERVATION</t>
  </si>
  <si>
    <t>1401-5439</t>
  </si>
  <si>
    <t>1651-2022</t>
  </si>
  <si>
    <t>Logopedics Phoniatrics Vocology</t>
  </si>
  <si>
    <t>1401-7431</t>
  </si>
  <si>
    <t>1651-2006</t>
  </si>
  <si>
    <t>SCANDINAVIAN CARDIOVASCULAR JOURNAL</t>
  </si>
  <si>
    <t>1654-109X</t>
  </si>
  <si>
    <t>1402-9251</t>
  </si>
  <si>
    <t>1776-0852</t>
  </si>
  <si>
    <t>JOURNAL OF NONLINEAR MATHEMATICAL PHYSICS</t>
  </si>
  <si>
    <t>1403-4948</t>
  </si>
  <si>
    <t>1651-1905</t>
  </si>
  <si>
    <t>SCANDINAVIAN JOURNAL OF PUBLIC HEALTH</t>
  </si>
  <si>
    <t>1403-6096</t>
  </si>
  <si>
    <t>1651-2278</t>
  </si>
  <si>
    <t>Housing Theory &amp; Society</t>
  </si>
  <si>
    <t>1405-0471</t>
  </si>
  <si>
    <t>Madera y Bosques</t>
  </si>
  <si>
    <t>1405-1079</t>
  </si>
  <si>
    <t>Gestion y Politica Publica</t>
  </si>
  <si>
    <t>1405-1435</t>
  </si>
  <si>
    <t>Convergencia-Revista de Ciencias Sociales</t>
  </si>
  <si>
    <t>1405-3195</t>
  </si>
  <si>
    <t>AGROCIENCIA</t>
  </si>
  <si>
    <t>1405-3322</t>
  </si>
  <si>
    <t>Boletin de la Sociedad Geologica Mexicana</t>
  </si>
  <si>
    <t>1405-7425</t>
  </si>
  <si>
    <t>Papeles de Poblacion</t>
  </si>
  <si>
    <t>1406-0922</t>
  </si>
  <si>
    <t>1736-7514</t>
  </si>
  <si>
    <t>TRAMES-Journal of the Humanities and Social Sciences</t>
  </si>
  <si>
    <t>1406-0957</t>
  </si>
  <si>
    <t>1406-0949</t>
  </si>
  <si>
    <t>Folklore-Electronic Journal of Folklore</t>
  </si>
  <si>
    <t>1406-099X</t>
  </si>
  <si>
    <t>2334-4385</t>
  </si>
  <si>
    <t>Baltic Journal of Economics</t>
  </si>
  <si>
    <t>1406-2860</t>
  </si>
  <si>
    <t>Kunstiteaduslikke Uurimusi</t>
  </si>
  <si>
    <t>1406-2925</t>
  </si>
  <si>
    <t>1736-7476</t>
  </si>
  <si>
    <t>Acta Historica Tallinnensia</t>
  </si>
  <si>
    <t>1406-2933</t>
  </si>
  <si>
    <t>1736-7484</t>
  </si>
  <si>
    <t>Estonian Journal of Archaeology</t>
  </si>
  <si>
    <t>1406-4030</t>
  </si>
  <si>
    <t>Tuna-Ajalookultuuri Ajakiri</t>
  </si>
  <si>
    <t>1406-4243</t>
  </si>
  <si>
    <t>1736-7409</t>
  </si>
  <si>
    <t>Sign Systems Studies</t>
  </si>
  <si>
    <t>1408-032X</t>
  </si>
  <si>
    <t>Anthropological Notebooks</t>
  </si>
  <si>
    <t>1408-5348</t>
  </si>
  <si>
    <t>Annales-Anali za Istrske in Mediteranske Studije-Series Historia et Sociologia</t>
  </si>
  <si>
    <t>1408-6980</t>
  </si>
  <si>
    <t>1581-1980</t>
  </si>
  <si>
    <t>Journal of International Relations and Development</t>
  </si>
  <si>
    <t>1413-3555</t>
  </si>
  <si>
    <t>1809-9246</t>
  </si>
  <si>
    <t>Brazilian Journal of Physical Therapy</t>
  </si>
  <si>
    <t>1413-4152</t>
  </si>
  <si>
    <t>1809-4457</t>
  </si>
  <si>
    <t>Engenharia Sanitaria e Ambiental</t>
  </si>
  <si>
    <t>1413-7054</t>
  </si>
  <si>
    <t>1981-1829</t>
  </si>
  <si>
    <t>CIENCIA E AGROTECNOLOGIA</t>
  </si>
  <si>
    <t>1413-7704</t>
  </si>
  <si>
    <t>Tempo-Niteroi</t>
  </si>
  <si>
    <t>1413-7852</t>
  </si>
  <si>
    <t>1809-4406</t>
  </si>
  <si>
    <t>Acta Ortopedica Brasileira</t>
  </si>
  <si>
    <t>1413-8123</t>
  </si>
  <si>
    <t>1678-4561</t>
  </si>
  <si>
    <t>Ciencia &amp; Saude Coletiva</t>
  </si>
  <si>
    <t>1413-8670</t>
  </si>
  <si>
    <t>1678-4391</t>
  </si>
  <si>
    <t>Brazilian Journal of Infectious Diseases</t>
  </si>
  <si>
    <t>1413-9324</t>
  </si>
  <si>
    <t>Scientia Forestalis</t>
  </si>
  <si>
    <t>1415-4757</t>
  </si>
  <si>
    <t>1678-4685</t>
  </si>
  <si>
    <t>GENETICS AND MOLECULAR BIOLOGY</t>
  </si>
  <si>
    <t>1415-5273</t>
  </si>
  <si>
    <t>Revista de Nutricao-Brazilian Journal of Nutrition</t>
  </si>
  <si>
    <t>1417-3875</t>
  </si>
  <si>
    <t>Electronic Journal of Qualitative Theory of Differential Equations</t>
  </si>
  <si>
    <t>1420-0597</t>
  </si>
  <si>
    <t>1573-1499</t>
  </si>
  <si>
    <t>COMPUTATIONAL GEOSCIENCES</t>
  </si>
  <si>
    <t>1420-2026</t>
  </si>
  <si>
    <t>1573-2967</t>
  </si>
  <si>
    <t>ENVIRONMENTAL MODELING &amp; ASSESSMENT</t>
  </si>
  <si>
    <t>1420-3030</t>
  </si>
  <si>
    <t>1421-9700</t>
  </si>
  <si>
    <t>AUDIOLOGY AND NEURO-OTOLOGY</t>
  </si>
  <si>
    <t>1420-3049</t>
  </si>
  <si>
    <t>MOLECULES</t>
  </si>
  <si>
    <t>1420-326X</t>
  </si>
  <si>
    <t>1423-0070</t>
  </si>
  <si>
    <t>INDOOR AND BUILT ENVIRONMENT</t>
  </si>
  <si>
    <t>1420-4096</t>
  </si>
  <si>
    <t>1423-0143</t>
  </si>
  <si>
    <t>KIDNEY &amp; BLOOD PRESSURE RESEARCH</t>
  </si>
  <si>
    <t>1420-682X</t>
  </si>
  <si>
    <t>1420-9071</t>
  </si>
  <si>
    <t>CELLULAR AND MOLECULAR LIFE SCIENCES</t>
  </si>
  <si>
    <t>1420-8008</t>
  </si>
  <si>
    <t>1421-9824</t>
  </si>
  <si>
    <t>DEMENTIA AND GERIATRIC COGNITIVE DISORDERS</t>
  </si>
  <si>
    <t>1421-0185</t>
  </si>
  <si>
    <t>1662-0879</t>
  </si>
  <si>
    <t>SWISS JOURNAL OF PSYCHOLOGY</t>
  </si>
  <si>
    <t>1422-0067</t>
  </si>
  <si>
    <t>INTERNATIONAL JOURNAL OF MOLECULAR SCIENCES</t>
  </si>
  <si>
    <t>1422-4917</t>
  </si>
  <si>
    <t>1664-2880</t>
  </si>
  <si>
    <t>ZEITSCHRIFT FUR KINDER-UND JUGENDPSYCHIATRIE UND PSYCHOTHERAPIE</t>
  </si>
  <si>
    <t>1422-6383</t>
  </si>
  <si>
    <t>1420-9012</t>
  </si>
  <si>
    <t>Results in Mathematics</t>
  </si>
  <si>
    <t>1422-6405</t>
  </si>
  <si>
    <t>1422-6421</t>
  </si>
  <si>
    <t>CELLS TISSUES ORGANS</t>
  </si>
  <si>
    <t>1422-6928</t>
  </si>
  <si>
    <t>1422-6952</t>
  </si>
  <si>
    <t>Journal of Mathematical Fluid Mechanics</t>
  </si>
  <si>
    <t>1422-6944</t>
  </si>
  <si>
    <t>1422-6960</t>
  </si>
  <si>
    <t>PHYSICS IN PERSPECTIVE</t>
  </si>
  <si>
    <t>1424-0637</t>
  </si>
  <si>
    <t>1424-0661</t>
  </si>
  <si>
    <t>ANNALES HENRI POINCARE</t>
  </si>
  <si>
    <t>1424-3199</t>
  </si>
  <si>
    <t>1424-3202</t>
  </si>
  <si>
    <t>JOURNAL OF EVOLUTION EQUATIONS</t>
  </si>
  <si>
    <t>1424-3903</t>
  </si>
  <si>
    <t>1424-3911</t>
  </si>
  <si>
    <t>PANCREATOLOGY</t>
  </si>
  <si>
    <t>1424-7755</t>
  </si>
  <si>
    <t>1662-6370</t>
  </si>
  <si>
    <t>Swiss Political Science Review</t>
  </si>
  <si>
    <t>1424-7860</t>
  </si>
  <si>
    <t>1424-3997</t>
  </si>
  <si>
    <t>SWISS MEDICAL WEEKLY</t>
  </si>
  <si>
    <t>1424-8220</t>
  </si>
  <si>
    <t>SENSORS</t>
  </si>
  <si>
    <t>1424-8581</t>
  </si>
  <si>
    <t>1424-859X</t>
  </si>
  <si>
    <t>CYTOGENETIC AND GENOME RESEARCH</t>
  </si>
  <si>
    <t>1424-9286</t>
  </si>
  <si>
    <t>1424-9294</t>
  </si>
  <si>
    <t>Milan Journal of Mathematics</t>
  </si>
  <si>
    <t>1425-8129</t>
  </si>
  <si>
    <t>Cement Wapno Beton</t>
  </si>
  <si>
    <t>1425-8153</t>
  </si>
  <si>
    <t>1689-1392</t>
  </si>
  <si>
    <t>CELLULAR &amp; MOLECULAR BIOLOGY LETTERS</t>
  </si>
  <si>
    <t>1425-9524</t>
  </si>
  <si>
    <t>Annals of Transplantation</t>
  </si>
  <si>
    <t>1426-3912</t>
  </si>
  <si>
    <t>1644-4124</t>
  </si>
  <si>
    <t>Central European Journal of Immunology</t>
  </si>
  <si>
    <t>1429-2955</t>
  </si>
  <si>
    <t>Journal of Theoretical and Applied Mechanics</t>
  </si>
  <si>
    <t>1430-0532</t>
  </si>
  <si>
    <t>1613-415X</t>
  </si>
  <si>
    <t>Linguistic Typology</t>
  </si>
  <si>
    <t>1430-483X</t>
  </si>
  <si>
    <t>1432-1165</t>
  </si>
  <si>
    <t>Grundwasser</t>
  </si>
  <si>
    <t>1430-6395</t>
  </si>
  <si>
    <t>1617-8106</t>
  </si>
  <si>
    <t>APPLIED RHEOLOGY</t>
  </si>
  <si>
    <t>1431-0643</t>
  </si>
  <si>
    <t>Documenta Mathematica</t>
  </si>
  <si>
    <t>1431-0651</t>
  </si>
  <si>
    <t>1433-4909</t>
  </si>
  <si>
    <t>EXTREMOPHILES</t>
  </si>
  <si>
    <t>1431-2174</t>
  </si>
  <si>
    <t>1435-0157</t>
  </si>
  <si>
    <t>HYDROGEOLOGY JOURNAL</t>
  </si>
  <si>
    <t>1431-5254</t>
  </si>
  <si>
    <t>ATW-INTERNATIONAL JOURNAL FOR NUCLEAR POWER</t>
  </si>
  <si>
    <t>1431-6730</t>
  </si>
  <si>
    <t>1437-4315</t>
  </si>
  <si>
    <t>BIOLOGICAL CHEMISTRY</t>
  </si>
  <si>
    <t>1431-7613</t>
  </si>
  <si>
    <t>1611-7530</t>
  </si>
  <si>
    <t>THEORY IN BIOSCIENCES</t>
  </si>
  <si>
    <t>1431-9276</t>
  </si>
  <si>
    <t>1435-8115</t>
  </si>
  <si>
    <t>MICROSCOPY AND MICROANALYSIS</t>
  </si>
  <si>
    <t>1431-9292</t>
  </si>
  <si>
    <t>Zeitschrift fur Arznei- &amp; Gewurzpflanzen</t>
  </si>
  <si>
    <t>1432-0746</t>
  </si>
  <si>
    <t>ASTRONOMY &amp; ASTROPHYSICS</t>
  </si>
  <si>
    <t>1432-2994</t>
  </si>
  <si>
    <t>1432-5217</t>
  </si>
  <si>
    <t>MATHEMATICAL METHODS OF OPERATIONS RESEARCH</t>
  </si>
  <si>
    <t>1432-4350</t>
  </si>
  <si>
    <t>1433-0490</t>
  </si>
  <si>
    <t>THEORY OF COMPUTING SYSTEMS</t>
  </si>
  <si>
    <t>1432-6981</t>
  </si>
  <si>
    <t>1436-3771</t>
  </si>
  <si>
    <t>Clinical Oral Investigations</t>
  </si>
  <si>
    <t>1432-7643</t>
  </si>
  <si>
    <t>1433-7479</t>
  </si>
  <si>
    <t>SOFT COMPUTING</t>
  </si>
  <si>
    <t>1432-8364</t>
  </si>
  <si>
    <t>2363-7145</t>
  </si>
  <si>
    <t>Photogrammetrie Fernerkundung Geoinformation</t>
  </si>
  <si>
    <t>1432-8488</t>
  </si>
  <si>
    <t>1433-0768</t>
  </si>
  <si>
    <t>JOURNAL OF SOLID STATE ELECTROCHEMISTRY</t>
  </si>
  <si>
    <t>1432-881X</t>
  </si>
  <si>
    <t>1432-2234</t>
  </si>
  <si>
    <t>THEORETICAL CHEMISTRY ACCOUNTS</t>
  </si>
  <si>
    <t>1432-9840</t>
  </si>
  <si>
    <t>1435-0629</t>
  </si>
  <si>
    <t>ECOSYSTEMS</t>
  </si>
  <si>
    <t>1433-0237</t>
  </si>
  <si>
    <t>1815-5626</t>
  </si>
  <si>
    <t>Journal of Psychology in Africa</t>
  </si>
  <si>
    <t>1433-2779</t>
  </si>
  <si>
    <t>1433-2787</t>
  </si>
  <si>
    <t>International Journal on Software Tools for Technology Transfer</t>
  </si>
  <si>
    <t>1433-2833</t>
  </si>
  <si>
    <t>1433-2825</t>
  </si>
  <si>
    <t>International Journal on Document Analysis and Recognition</t>
  </si>
  <si>
    <t>1433-5158</t>
  </si>
  <si>
    <t>1617-4240</t>
  </si>
  <si>
    <t>HYLE</t>
  </si>
  <si>
    <t>1433-5883</t>
  </si>
  <si>
    <t>1435-4446</t>
  </si>
  <si>
    <t>JOURNAL OF GROUP THEORY</t>
  </si>
  <si>
    <t>1433-6510</t>
  </si>
  <si>
    <t>Clinical Laboratory</t>
  </si>
  <si>
    <t>1433-7266</t>
  </si>
  <si>
    <t>ZEITSCHRIFT FUR KRISTALLOGRAPHIE-NEW CRYSTAL STRUCTURES</t>
  </si>
  <si>
    <t>1433-7398</t>
  </si>
  <si>
    <t>1861-387X</t>
  </si>
  <si>
    <t>Brain Tumor Pathology</t>
  </si>
  <si>
    <t>1433-7541</t>
  </si>
  <si>
    <t>1433-755X</t>
  </si>
  <si>
    <t>PATTERN ANALYSIS AND APPLICATIONS</t>
  </si>
  <si>
    <t>1521-3773</t>
  </si>
  <si>
    <t>1433-8319</t>
  </si>
  <si>
    <t>PERSPECTIVES IN PLANT ECOLOGY EVOLUTION AND SYSTEMATICS</t>
  </si>
  <si>
    <t>Living Reviews in Relativity</t>
  </si>
  <si>
    <t>1434-0275</t>
  </si>
  <si>
    <t>1439-4081</t>
  </si>
  <si>
    <t>KLINISCHE NEUROPHYSIOLOGIE</t>
  </si>
  <si>
    <t>1434-1220</t>
  </si>
  <si>
    <t>TIERAERZTLICHE PRAXIS AUSGABE GROSSTIERE NUTZTIERE</t>
  </si>
  <si>
    <t>1434-1239</t>
  </si>
  <si>
    <t>TIERAERZTLICHE PRAXIS AUSGABE KLEINTIERE HEIMTIERE</t>
  </si>
  <si>
    <t>1434-1816</t>
  </si>
  <si>
    <t>1435-1102</t>
  </si>
  <si>
    <t>Archives of Womens Mental Health</t>
  </si>
  <si>
    <t>1434-193X</t>
  </si>
  <si>
    <t>1099-0690</t>
  </si>
  <si>
    <t>EUROPEAN JOURNAL OF ORGANIC CHEMISTRY</t>
  </si>
  <si>
    <t>1434-1948</t>
  </si>
  <si>
    <t>1099-0682</t>
  </si>
  <si>
    <t>EUROPEAN JOURNAL OF INORGANIC CHEMISTRY</t>
  </si>
  <si>
    <t>1434-2944</t>
  </si>
  <si>
    <t>1522-2632</t>
  </si>
  <si>
    <t>INTERNATIONAL REVIEW OF HYDROBIOLOGY</t>
  </si>
  <si>
    <t>1434-4610</t>
  </si>
  <si>
    <t>PROTIST</t>
  </si>
  <si>
    <t>1434-4742</t>
  </si>
  <si>
    <t>1434-4750</t>
  </si>
  <si>
    <t>Review of Economic Design</t>
  </si>
  <si>
    <t>1434-5021</t>
  </si>
  <si>
    <t>1434-7636</t>
  </si>
  <si>
    <t>GRANULAR MATTER</t>
  </si>
  <si>
    <t>1434-5161</t>
  </si>
  <si>
    <t>1435-232X</t>
  </si>
  <si>
    <t>JOURNAL OF HUMAN GENETICS</t>
  </si>
  <si>
    <t>1434-5293</t>
  </si>
  <si>
    <t>1615-6714</t>
  </si>
  <si>
    <t>Journal of Orofacial Orthopedics-Fortschritte der Kieferorthopadie</t>
  </si>
  <si>
    <t>1434-6001</t>
  </si>
  <si>
    <t>1434-601X</t>
  </si>
  <si>
    <t>EUROPEAN PHYSICAL JOURNAL A</t>
  </si>
  <si>
    <t>1434-6028</t>
  </si>
  <si>
    <t>1434-6036</t>
  </si>
  <si>
    <t>EUROPEAN PHYSICAL JOURNAL B</t>
  </si>
  <si>
    <t>1434-6044</t>
  </si>
  <si>
    <t>1434-6052</t>
  </si>
  <si>
    <t>EUROPEAN PHYSICAL JOURNAL C</t>
  </si>
  <si>
    <t>1434-6060</t>
  </si>
  <si>
    <t>1434-6079</t>
  </si>
  <si>
    <t>EUROPEAN PHYSICAL JOURNAL D</t>
  </si>
  <si>
    <t>1434-6222</t>
  </si>
  <si>
    <t>1436-0578</t>
  </si>
  <si>
    <t>Notfall &amp; Rettungsmedizin</t>
  </si>
  <si>
    <t>1434-6621</t>
  </si>
  <si>
    <t>1437-4331</t>
  </si>
  <si>
    <t>CLINICAL CHEMISTRY AND LABORATORY MEDICINE</t>
  </si>
  <si>
    <t>1434-663X</t>
  </si>
  <si>
    <t>1862-5215</t>
  </si>
  <si>
    <t>Zeitschrift fur Erziehungswissenschaft</t>
  </si>
  <si>
    <t>1434-7229</t>
  </si>
  <si>
    <t>1619-0904</t>
  </si>
  <si>
    <t>JOURNAL OF ARTIFICIAL ORGANS</t>
  </si>
  <si>
    <t>1434-8411</t>
  </si>
  <si>
    <t>1618-0399</t>
  </si>
  <si>
    <t>AEU-INTERNATIONAL JOURNAL OF ELECTRONICS AND COMMUNICATIONS</t>
  </si>
  <si>
    <t>1435-0211</t>
  </si>
  <si>
    <t>1611-4663</t>
  </si>
  <si>
    <t>JOURNAL OF WOOD SCIENCE</t>
  </si>
  <si>
    <t>1435-1951</t>
  </si>
  <si>
    <t>1522-2403</t>
  </si>
  <si>
    <t>DEUTSCHE ENTOMOLOGISCHE ZEITSCHRIFT</t>
  </si>
  <si>
    <t>1435-2443</t>
  </si>
  <si>
    <t>1435-2451</t>
  </si>
  <si>
    <t>LANGENBECKS ARCHIVES OF SURGERY</t>
  </si>
  <si>
    <t>1435-246X</t>
  </si>
  <si>
    <t>1613-9178</t>
  </si>
  <si>
    <t>Central European Journal of Operations Research</t>
  </si>
  <si>
    <t>1435-5558</t>
  </si>
  <si>
    <t>1435-5566</t>
  </si>
  <si>
    <t>Cognition Technology &amp; Work</t>
  </si>
  <si>
    <t>1435-5930</t>
  </si>
  <si>
    <t>1435-5949</t>
  </si>
  <si>
    <t>Journal of Geographical Systems</t>
  </si>
  <si>
    <t>1435-6104</t>
  </si>
  <si>
    <t>Economics of Governance</t>
  </si>
  <si>
    <t>1435-8603</t>
  </si>
  <si>
    <t>1438-8677</t>
  </si>
  <si>
    <t>PLANT BIOLOGY</t>
  </si>
  <si>
    <t>1435-9448</t>
  </si>
  <si>
    <t>1435-9456</t>
  </si>
  <si>
    <t>ANIMAL COGNITION</t>
  </si>
  <si>
    <t>1435-9529</t>
  </si>
  <si>
    <t>1435-9537</t>
  </si>
  <si>
    <t>Bulletin of Engineering Geology and the Environment</t>
  </si>
  <si>
    <t>1435-9871</t>
  </si>
  <si>
    <t>Demographic Research</t>
  </si>
  <si>
    <t>1436-1957</t>
  </si>
  <si>
    <t>Zeitschrift fur Soziologie der Erziehung und Sozialisation</t>
  </si>
  <si>
    <t>1436-2236</t>
  </si>
  <si>
    <t>1436-3259</t>
  </si>
  <si>
    <t>STOCHASTIC ENVIRONMENTAL RESEARCH AND RISK ASSESSMENT</t>
  </si>
  <si>
    <t>1436-3291</t>
  </si>
  <si>
    <t>1436-3305</t>
  </si>
  <si>
    <t>Gastric Cancer</t>
  </si>
  <si>
    <t>1436-3798</t>
  </si>
  <si>
    <t>1436-378X</t>
  </si>
  <si>
    <t>Regional Environmental Change</t>
  </si>
  <si>
    <t>1436-4522</t>
  </si>
  <si>
    <t>EDUCATIONAL TECHNOLOGY &amp; SOCIETY</t>
  </si>
  <si>
    <t>1436-6207</t>
  </si>
  <si>
    <t>1436-6215</t>
  </si>
  <si>
    <t>EUROPEAN JOURNAL OF NUTRITION</t>
  </si>
  <si>
    <t>1436-8730</t>
  </si>
  <si>
    <t>1522-2624</t>
  </si>
  <si>
    <t>JOURNAL OF PLANT NUTRITION AND SOIL SCIENCE</t>
  </si>
  <si>
    <t>1436-9990</t>
  </si>
  <si>
    <t>1437-1588</t>
  </si>
  <si>
    <t>Bundesgesundheitsblatt-Gesundheitsforschung-Gesundheitsschutz</t>
  </si>
  <si>
    <t>1437-2940</t>
  </si>
  <si>
    <t>2196-2154</t>
  </si>
  <si>
    <t>Zeitschrift fur Familienforschung</t>
  </si>
  <si>
    <t>1437-3254</t>
  </si>
  <si>
    <t>1437-3262</t>
  </si>
  <si>
    <t>INTERNATIONAL JOURNAL OF EARTH SCIENCES</t>
  </si>
  <si>
    <t>1437-4781</t>
  </si>
  <si>
    <t>1439-0329</t>
  </si>
  <si>
    <t>FOREST PATHOLOGY</t>
  </si>
  <si>
    <t>1438-1656</t>
  </si>
  <si>
    <t>1527-2648</t>
  </si>
  <si>
    <t>ADVANCED ENGINEERING MATERIALS</t>
  </si>
  <si>
    <t>1438-2377</t>
  </si>
  <si>
    <t>1438-2385</t>
  </si>
  <si>
    <t>EUROPEAN FOOD RESEARCH AND TECHNOLOGY</t>
  </si>
  <si>
    <t>1438-3608</t>
  </si>
  <si>
    <t>2196-8349</t>
  </si>
  <si>
    <t>ZEITSCHRIFT FUR PSYCHOSOMATISCHE MEDIZIN UND PSYCHOTHERAPIE</t>
  </si>
  <si>
    <t>1438-387X</t>
  </si>
  <si>
    <t>1438-3888</t>
  </si>
  <si>
    <t>HELGOLAND MARINE RESEARCH</t>
  </si>
  <si>
    <t>1438-3896</t>
  </si>
  <si>
    <t>1438-390X</t>
  </si>
  <si>
    <t>POPULATION ECOLOGY</t>
  </si>
  <si>
    <t>1438-4221</t>
  </si>
  <si>
    <t>1618-0607</t>
  </si>
  <si>
    <t>INTERNATIONAL JOURNAL OF MEDICAL MICROBIOLOGY</t>
  </si>
  <si>
    <t>1618-131X</t>
  </si>
  <si>
    <t>INTERNATIONAL JOURNAL OF HYGIENE AND ENVIRONMENTAL HEALTH</t>
  </si>
  <si>
    <t>1438-4957</t>
  </si>
  <si>
    <t>1611-8227</t>
  </si>
  <si>
    <t>Journal of Material Cycles and Waste Management</t>
  </si>
  <si>
    <t>1438-7492</t>
  </si>
  <si>
    <t>1439-2054</t>
  </si>
  <si>
    <t>MACROMOLECULAR MATERIALS AND ENGINEERING</t>
  </si>
  <si>
    <t>1438-7697</t>
  </si>
  <si>
    <t>1438-9312</t>
  </si>
  <si>
    <t>EUROPEAN JOURNAL OF LIPID SCIENCE AND TECHNOLOGY</t>
  </si>
  <si>
    <t>1438-793X</t>
  </si>
  <si>
    <t>1438-7948</t>
  </si>
  <si>
    <t>FUNCTIONAL &amp; INTEGRATIVE GENOMICS</t>
  </si>
  <si>
    <t>1438-9029</t>
  </si>
  <si>
    <t>1438-9010</t>
  </si>
  <si>
    <t>ROFO-FORTSCHRITTE AUF DEM GEBIET DER RONTGENSTRAHLEN UND DER BILDGEBENDEN VERFAHREN</t>
  </si>
  <si>
    <t>1439-0108</t>
  </si>
  <si>
    <t>1614-7480</t>
  </si>
  <si>
    <t>JOURNAL OF SOILS AND SEDIMENTS</t>
  </si>
  <si>
    <t>1439-040X</t>
  </si>
  <si>
    <t>JOURNAL OF APPLIED BOTANY AND FOOD QUALITY</t>
  </si>
  <si>
    <t>1439-1783</t>
  </si>
  <si>
    <t>Hydrologie und Wasserbewirtschaftung</t>
  </si>
  <si>
    <t>1439-1791</t>
  </si>
  <si>
    <t>1618-0089</t>
  </si>
  <si>
    <t>BASIC AND APPLIED ECOLOGY</t>
  </si>
  <si>
    <t>1439-4227</t>
  </si>
  <si>
    <t>1439-7633</t>
  </si>
  <si>
    <t>CHEMBIOCHEM</t>
  </si>
  <si>
    <t>1439-4235</t>
  </si>
  <si>
    <t>1439-7641</t>
  </si>
  <si>
    <t>CHEMPHYSCHEM</t>
  </si>
  <si>
    <t>1439-6092</t>
  </si>
  <si>
    <t>1618-1077</t>
  </si>
  <si>
    <t>ORGANISMS DIVERSITY &amp; EVOLUTION</t>
  </si>
  <si>
    <t>1439-6319</t>
  </si>
  <si>
    <t>1439-6327</t>
  </si>
  <si>
    <t>EUROPEAN JOURNAL OF APPLIED PHYSIOLOGY</t>
  </si>
  <si>
    <t>1439-7595</t>
  </si>
  <si>
    <t>1439-7609</t>
  </si>
  <si>
    <t>Modern Rheumatology</t>
  </si>
  <si>
    <t>1439-8516</t>
  </si>
  <si>
    <t>1439-7617</t>
  </si>
  <si>
    <t>ACTA MATHEMATICA SINICA-ENGLISH SERIES</t>
  </si>
  <si>
    <t>1439-8621</t>
  </si>
  <si>
    <t>1439-863X</t>
  </si>
  <si>
    <t>LIMNOLOGY</t>
  </si>
  <si>
    <t>1439-9903</t>
  </si>
  <si>
    <t>1439-989X</t>
  </si>
  <si>
    <t>Suchttherapie</t>
  </si>
  <si>
    <t>1440-1681</t>
  </si>
  <si>
    <t>CLINICAL AND EXPERIMENTAL PHARMACOLOGY AND PHYSIOLOGY</t>
  </si>
  <si>
    <t>1878-1861</t>
  </si>
  <si>
    <t>1440-6381</t>
  </si>
  <si>
    <t>1741-6612</t>
  </si>
  <si>
    <t>AUSTRALASIAN JOURNAL ON AGEING</t>
  </si>
  <si>
    <t>1440-7833</t>
  </si>
  <si>
    <t>1741-2978</t>
  </si>
  <si>
    <t>JOURNAL OF SOCIOLOGY</t>
  </si>
  <si>
    <t>1441-0745</t>
  </si>
  <si>
    <t>1442-2018</t>
  </si>
  <si>
    <t>Nursing &amp; Health Sciences</t>
  </si>
  <si>
    <t>1441-2772</t>
  </si>
  <si>
    <t>Critical Care and Resuscitation</t>
  </si>
  <si>
    <t>1441-3523</t>
  </si>
  <si>
    <t>Sport Management Review</t>
  </si>
  <si>
    <t>1442-6404</t>
  </si>
  <si>
    <t>1442-9071</t>
  </si>
  <si>
    <t>CLINICAL AND EXPERIMENTAL OPHTHALMOLOGY</t>
  </si>
  <si>
    <t>1442-7001</t>
  </si>
  <si>
    <t>1442-8903</t>
  </si>
  <si>
    <t>ECOLOGICAL MANAGEMENT &amp; RESTORATION</t>
  </si>
  <si>
    <t>1442-9985</t>
  </si>
  <si>
    <t>1442-9993</t>
  </si>
  <si>
    <t>AUSTRAL ECOLOGY</t>
  </si>
  <si>
    <t>1443-1394</t>
  </si>
  <si>
    <t>Australian Journal of Adult Learning</t>
  </si>
  <si>
    <t>1443-458X</t>
  </si>
  <si>
    <t>JOURNAL OF RESEARCH AND PRACTICE IN INFORMATION TECHNOLOGY</t>
  </si>
  <si>
    <t>1443-9506</t>
  </si>
  <si>
    <t>1444-2892</t>
  </si>
  <si>
    <t>Heart Lung and Circulation</t>
  </si>
  <si>
    <t>1443-9646</t>
  </si>
  <si>
    <t>1839-5252</t>
  </si>
  <si>
    <t>Brain Impairment</t>
  </si>
  <si>
    <t>1444-0903</t>
  </si>
  <si>
    <t>1445-5994</t>
  </si>
  <si>
    <t>INTERNAL MEDICINE JOURNAL</t>
  </si>
  <si>
    <t>1444-1586</t>
  </si>
  <si>
    <t>1447-0594</t>
  </si>
  <si>
    <t>Geriatrics &amp; Gerontology International</t>
  </si>
  <si>
    <t>1444-2213</t>
  </si>
  <si>
    <t>1740-9314</t>
  </si>
  <si>
    <t>Asia Pacific Journal of Anthropology</t>
  </si>
  <si>
    <t>1444-3058</t>
  </si>
  <si>
    <t>1835-6419</t>
  </si>
  <si>
    <t>Journal of Australian Studies</t>
  </si>
  <si>
    <t>1444-6162</t>
  </si>
  <si>
    <t>1445-6664</t>
  </si>
  <si>
    <t>WEED BIOLOGY AND MANAGEMENT</t>
  </si>
  <si>
    <t>1445-1433</t>
  </si>
  <si>
    <t>1445-2197</t>
  </si>
  <si>
    <t>ANZ JOURNAL OF SURGERY</t>
  </si>
  <si>
    <t>1445-4408</t>
  </si>
  <si>
    <t>1445-4416</t>
  </si>
  <si>
    <t>FUNCTIONAL PLANT BIOLOGY</t>
  </si>
  <si>
    <t>1445-5226</t>
  </si>
  <si>
    <t>1447-2600</t>
  </si>
  <si>
    <t>INVERTEBRATE SYSTEMATICS</t>
  </si>
  <si>
    <t>1445-6354</t>
  </si>
  <si>
    <t>Rural and Remote Health</t>
  </si>
  <si>
    <t>1447-0349</t>
  </si>
  <si>
    <t>1445-9795</t>
  </si>
  <si>
    <t>1479-4276</t>
  </si>
  <si>
    <t>International Gambling Studies</t>
  </si>
  <si>
    <t>1446-1242</t>
  </si>
  <si>
    <t>1839-3551</t>
  </si>
  <si>
    <t>Health Sociology Review</t>
  </si>
  <si>
    <t>1446-1811</t>
  </si>
  <si>
    <t>1446-8735</t>
  </si>
  <si>
    <t>ANZIAM JOURNAL</t>
  </si>
  <si>
    <t>1446-6368</t>
  </si>
  <si>
    <t>1747-0080</t>
  </si>
  <si>
    <t>1446-7887</t>
  </si>
  <si>
    <t>1446-8107</t>
  </si>
  <si>
    <t>JOURNAL OF THE AUSTRALIAN MATHEMATICAL SOCIETY</t>
  </si>
  <si>
    <t>1446-9235</t>
  </si>
  <si>
    <t>1479-8425</t>
  </si>
  <si>
    <t>Sleep and Biological Rhythms</t>
  </si>
  <si>
    <t>1447-6959</t>
  </si>
  <si>
    <t>1447-073X</t>
  </si>
  <si>
    <t>ANATOMICAL SCIENCE INTERNATIONAL</t>
  </si>
  <si>
    <t>1447-9338</t>
  </si>
  <si>
    <t>Innovation-Management Policy &amp; Practice</t>
  </si>
  <si>
    <t>1448-2517</t>
  </si>
  <si>
    <t>1449-8979</t>
  </si>
  <si>
    <t>Environmental Chemistry</t>
  </si>
  <si>
    <t>1448-4528</t>
  </si>
  <si>
    <t>1751-2964</t>
  </si>
  <si>
    <t>Life Writing</t>
  </si>
  <si>
    <t>1448-5028</t>
  </si>
  <si>
    <t>1449-8987</t>
  </si>
  <si>
    <t>Sexual Health</t>
  </si>
  <si>
    <t>1448-6563</t>
  </si>
  <si>
    <t>2159-5356</t>
  </si>
  <si>
    <t>Australasian Journal of Environmental Management</t>
  </si>
  <si>
    <t>1448-7527</t>
  </si>
  <si>
    <t>1836-7399</t>
  </si>
  <si>
    <t>Australian Journal of Primary Health</t>
  </si>
  <si>
    <t>1449-1907</t>
  </si>
  <si>
    <t>International Journal of Medical Sciences</t>
  </si>
  <si>
    <t>1449-2288</t>
  </si>
  <si>
    <t>International Journal of Biological Sciences</t>
  </si>
  <si>
    <t>1449-4035</t>
  </si>
  <si>
    <t>1839-3373</t>
  </si>
  <si>
    <t>Policy and Society</t>
  </si>
  <si>
    <t>1449-5554</t>
  </si>
  <si>
    <t>Australasian Journal of Educational Technology</t>
  </si>
  <si>
    <t>1449-8596</t>
  </si>
  <si>
    <t>1836-5655</t>
  </si>
  <si>
    <t>Journal of Spatial Science</t>
  </si>
  <si>
    <t>1450-5339</t>
  </si>
  <si>
    <t>Journal of Mining and Metallurgy Section B-Metallurgy</t>
  </si>
  <si>
    <t>1450-698X</t>
  </si>
  <si>
    <t>1820-9289</t>
  </si>
  <si>
    <t>Serbian Astronomical Journal</t>
  </si>
  <si>
    <t>1451-3994</t>
  </si>
  <si>
    <t>Nuclear Technology &amp; Radiation Protection</t>
  </si>
  <si>
    <t>1451-9372</t>
  </si>
  <si>
    <t>2217-7434</t>
  </si>
  <si>
    <t>Chemical Industry &amp; Chemical Engineering Quarterly</t>
  </si>
  <si>
    <t>1452-3981</t>
  </si>
  <si>
    <t>International Journal of Electrochemical Science</t>
  </si>
  <si>
    <t>1452-595X</t>
  </si>
  <si>
    <t>2217-2386</t>
  </si>
  <si>
    <t>Panoeconomicus</t>
  </si>
  <si>
    <t>1452-8258</t>
  </si>
  <si>
    <t>1452-8266</t>
  </si>
  <si>
    <t>Journal of Medical Biochemistry</t>
  </si>
  <si>
    <t>1452-8630</t>
  </si>
  <si>
    <t>Applicable Analysis and Discrete Mathematics</t>
  </si>
  <si>
    <t>1453-8245</t>
  </si>
  <si>
    <t>Romanian Journal of Information Science and Technology</t>
  </si>
  <si>
    <t>1454-4164</t>
  </si>
  <si>
    <t>1841-7132</t>
  </si>
  <si>
    <t>JOURNAL OF OPTOELECTRONICS AND ADVANCED MATERIALS</t>
  </si>
  <si>
    <t>1454-8658</t>
  </si>
  <si>
    <t>Control Engineering and Applied Informatics</t>
  </si>
  <si>
    <t>1454-9069</t>
  </si>
  <si>
    <t>Proceedings of the Romanian Academy Series A-Mathematics Physics Technical Sciences Information Science</t>
  </si>
  <si>
    <t>1455-0725</t>
  </si>
  <si>
    <t>1458-6126</t>
  </si>
  <si>
    <t>Nordic Studies on Alcohol and Drugs</t>
  </si>
  <si>
    <t>1457-4969</t>
  </si>
  <si>
    <t>1799-7267</t>
  </si>
  <si>
    <t>Scandinavian Journal of Surgery</t>
  </si>
  <si>
    <t>1459-6067</t>
  </si>
  <si>
    <t>1795-1895</t>
  </si>
  <si>
    <t>AGRICULTURAL AND FOOD SCIENCE</t>
  </si>
  <si>
    <t>1460-1176</t>
  </si>
  <si>
    <t>1943-2186</t>
  </si>
  <si>
    <t>STUDIES IN THE HISTORY OF GARDENS &amp; DESIGNED LANDSCAPES</t>
  </si>
  <si>
    <t>1460-1559</t>
  </si>
  <si>
    <t>1755-2850</t>
  </si>
  <si>
    <t>Journal of Computational Finance</t>
  </si>
  <si>
    <t>1460-2725</t>
  </si>
  <si>
    <t>1460-2393</t>
  </si>
  <si>
    <t>QJM-AN INTERNATIONAL JOURNAL OF MEDICINE</t>
  </si>
  <si>
    <t>1460-3799</t>
  </si>
  <si>
    <t>1743-4637</t>
  </si>
  <si>
    <t>Risk Management-Journal of Risk Crisis and Disaster</t>
  </si>
  <si>
    <t>1460-4582</t>
  </si>
  <si>
    <t>1741-2811</t>
  </si>
  <si>
    <t>Health Informatics Journal</t>
  </si>
  <si>
    <t>1460-6925</t>
  </si>
  <si>
    <t>1756-3062</t>
  </si>
  <si>
    <t>Design Journal</t>
  </si>
  <si>
    <t>1460-7425</t>
  </si>
  <si>
    <t>JASSS-THE JOURNAL OF ARTIFICIAL SOCIETIES AND SOCIAL SIMULATION</t>
  </si>
  <si>
    <t>1460-8235</t>
  </si>
  <si>
    <t>1755-201X</t>
  </si>
  <si>
    <t>Psychoanalysis and History</t>
  </si>
  <si>
    <t>1468-2370</t>
  </si>
  <si>
    <t>1461-0248</t>
  </si>
  <si>
    <t>1461-1457</t>
  </si>
  <si>
    <t>1469-5111</t>
  </si>
  <si>
    <t>INTERNATIONAL JOURNAL OF NEUROPSYCHOPHARMACOLOGY</t>
  </si>
  <si>
    <t>1461-1570</t>
  </si>
  <si>
    <t>LMS Journal of Computation and Mathematics</t>
  </si>
  <si>
    <t>1461-3808</t>
  </si>
  <si>
    <t>1469-9893</t>
  </si>
  <si>
    <t>Music Education Research</t>
  </si>
  <si>
    <t>1461-4103</t>
  </si>
  <si>
    <t>1749-6314</t>
  </si>
  <si>
    <t>ENVIRONMENTAL ARCHAEOLOGY</t>
  </si>
  <si>
    <t>1461-7315</t>
  </si>
  <si>
    <t>1461-4456</t>
  </si>
  <si>
    <t>1461-7080</t>
  </si>
  <si>
    <t>DISCOURSE STUDIES</t>
  </si>
  <si>
    <t>1461-5185</t>
  </si>
  <si>
    <t>1757-9988</t>
  </si>
  <si>
    <t>JOURNAL OF ADHESIVE DENTISTRY</t>
  </si>
  <si>
    <t>1461-5517</t>
  </si>
  <si>
    <t>1471-5465</t>
  </si>
  <si>
    <t>Impact Assessment and Project Appraisal</t>
  </si>
  <si>
    <t>1461-6688</t>
  </si>
  <si>
    <t>1470-1340</t>
  </si>
  <si>
    <t>Tourism Geographies</t>
  </si>
  <si>
    <t>1461-6696</t>
  </si>
  <si>
    <t>1469-8307</t>
  </si>
  <si>
    <t>EUROPEAN SOCIETIES</t>
  </si>
  <si>
    <t>1461-670X</t>
  </si>
  <si>
    <t>1469-9699</t>
  </si>
  <si>
    <t>Journalism Studies</t>
  </si>
  <si>
    <t>1461-6734</t>
  </si>
  <si>
    <t>1469-2988</t>
  </si>
  <si>
    <t>ATTACHMENT &amp; HUMAN DEVELOPMENT</t>
  </si>
  <si>
    <t>1461-6742</t>
  </si>
  <si>
    <t>1468-4470</t>
  </si>
  <si>
    <t>International Feminist Journal of Politics</t>
  </si>
  <si>
    <t>1461-9555</t>
  </si>
  <si>
    <t>1461-9563</t>
  </si>
  <si>
    <t>AGRICULTURAL AND FOREST ENTOMOLOGY</t>
  </si>
  <si>
    <t>1461-9571</t>
  </si>
  <si>
    <t>1741-2722</t>
  </si>
  <si>
    <t>European Journal of Archaeology</t>
  </si>
  <si>
    <t>1462-0316</t>
  </si>
  <si>
    <t>JOURNAL OF HORTICULTURAL SCIENCE &amp; BIOTECHNOLOGY</t>
  </si>
  <si>
    <t>1462-0324</t>
  </si>
  <si>
    <t>1462-0332</t>
  </si>
  <si>
    <t>RHEUMATOLOGY</t>
  </si>
  <si>
    <t>1469-994X</t>
  </si>
  <si>
    <t>1462-2416</t>
  </si>
  <si>
    <t>1744-8042</t>
  </si>
  <si>
    <t>PHARMACOGENOMICS</t>
  </si>
  <si>
    <t>1462-2912</t>
  </si>
  <si>
    <t>1462-2920</t>
  </si>
  <si>
    <t>ENVIRONMENTAL MICROBIOLOGY</t>
  </si>
  <si>
    <t>1462-3730</t>
  </si>
  <si>
    <t>2049-8543</t>
  </si>
  <si>
    <t>International Journal of Mental Health Promotion</t>
  </si>
  <si>
    <t>1462-3889</t>
  </si>
  <si>
    <t>1532-2122</t>
  </si>
  <si>
    <t>European Journal of Oncology Nursing</t>
  </si>
  <si>
    <t>1462-4745</t>
  </si>
  <si>
    <t>1741-3095</t>
  </si>
  <si>
    <t>PUNISHMENT &amp; SOCIETY-INTERNATIONAL JOURNAL OF PENOLOGY</t>
  </si>
  <si>
    <t>1462-5814</t>
  </si>
  <si>
    <t>1462-5822</t>
  </si>
  <si>
    <t>CELLULAR MICROBIOLOGY</t>
  </si>
  <si>
    <t>1462-6268</t>
  </si>
  <si>
    <t>1744-3806</t>
  </si>
  <si>
    <t>DIGITAL CREATIVITY</t>
  </si>
  <si>
    <t>1462-7264</t>
  </si>
  <si>
    <t>1365-8050</t>
  </si>
  <si>
    <t>DISCRETE MATHEMATICS AND THEORETICAL COMPUTER SCIENCE</t>
  </si>
  <si>
    <t>1463-1326</t>
  </si>
  <si>
    <t>1462-8910</t>
  </si>
  <si>
    <t>1463-1318</t>
  </si>
  <si>
    <t>Colorectal Disease</t>
  </si>
  <si>
    <t>1462-9011</t>
  </si>
  <si>
    <t>1873-6416</t>
  </si>
  <si>
    <t>ENVIRONMENTAL SCIENCE &amp; POLICY</t>
  </si>
  <si>
    <t>1463-1377</t>
  </si>
  <si>
    <t>1465-3958</t>
  </si>
  <si>
    <t>POST-COMMUNIST ECONOMIES</t>
  </si>
  <si>
    <t>1463-1652</t>
  </si>
  <si>
    <t>1468-2400</t>
  </si>
  <si>
    <t>International Journal of Systematic Theology</t>
  </si>
  <si>
    <t>1463-1741</t>
  </si>
  <si>
    <t>1998-4030</t>
  </si>
  <si>
    <t>Noise &amp; Health</t>
  </si>
  <si>
    <t>1463-4201</t>
  </si>
  <si>
    <t>International Journal of Computerized Dentistry</t>
  </si>
  <si>
    <t>1463-4236</t>
  </si>
  <si>
    <t>1477-1128</t>
  </si>
  <si>
    <t>Primary Health Care Research and Development</t>
  </si>
  <si>
    <t>1463-4988</t>
  </si>
  <si>
    <t>1539-4077</t>
  </si>
  <si>
    <t>AQUATIC ECOSYSTEM HEALTH &amp; MANAGEMENT</t>
  </si>
  <si>
    <t>1463-4996</t>
  </si>
  <si>
    <t>1741-2641</t>
  </si>
  <si>
    <t>Anthropological Theory</t>
  </si>
  <si>
    <t>1463-5003</t>
  </si>
  <si>
    <t>1463-5011</t>
  </si>
  <si>
    <t>OCEAN MODELLING</t>
  </si>
  <si>
    <t>1463-5216</t>
  </si>
  <si>
    <t>1463-5224</t>
  </si>
  <si>
    <t>VETERINARY OPHTHALMOLOGY</t>
  </si>
  <si>
    <t>1463-6204</t>
  </si>
  <si>
    <t>1469-9818</t>
  </si>
  <si>
    <t>Journal of Spanish Cultural Studies</t>
  </si>
  <si>
    <t>1463-6778</t>
  </si>
  <si>
    <t>1469-9915</t>
  </si>
  <si>
    <t>NEW GENETICS AND SOCIETY</t>
  </si>
  <si>
    <t>1463-6786</t>
  </si>
  <si>
    <t>1467-9957</t>
  </si>
  <si>
    <t>MANCHESTER SCHOOL</t>
  </si>
  <si>
    <t>1463-9076</t>
  </si>
  <si>
    <t>1463-9084</t>
  </si>
  <si>
    <t>PHYSICAL CHEMISTRY CHEMICAL PHYSICS</t>
  </si>
  <si>
    <t>1463-9270</t>
  </si>
  <si>
    <t>1463-9947</t>
  </si>
  <si>
    <t>1476-7953</t>
  </si>
  <si>
    <t>Contemporary Buddhism</t>
  </si>
  <si>
    <t>1463-9963</t>
  </si>
  <si>
    <t>1463-9971</t>
  </si>
  <si>
    <t>INTERFACES AND FREE BOUNDARIES</t>
  </si>
  <si>
    <t>1464-1801</t>
  </si>
  <si>
    <t>1660-2412</t>
  </si>
  <si>
    <t>JOURNAL OF MOLECULAR MICROBIOLOGY AND BIOTECHNOLOGY</t>
  </si>
  <si>
    <t>1464-2662</t>
  </si>
  <si>
    <t>1468-1293</t>
  </si>
  <si>
    <t>HIV MEDICINE</t>
  </si>
  <si>
    <t>1464-343X</t>
  </si>
  <si>
    <t>1879-1956</t>
  </si>
  <si>
    <t>JOURNAL OF AFRICAN EARTH SCIENCES</t>
  </si>
  <si>
    <t>1464-4096</t>
  </si>
  <si>
    <t>1464-410X</t>
  </si>
  <si>
    <t>BJU INTERNATIONAL</t>
  </si>
  <si>
    <t>1464-4177</t>
  </si>
  <si>
    <t>1751-7648</t>
  </si>
  <si>
    <t>Structural Concrete</t>
  </si>
  <si>
    <t>1464-4193</t>
  </si>
  <si>
    <t>2041-3068</t>
  </si>
  <si>
    <t>PROCEEDINGS OF THE INSTITUTION OF MECHANICAL ENGINEERS PART K-JOURNAL OF MULTI-BODY DYNAMICS</t>
  </si>
  <si>
    <t>1464-4207</t>
  </si>
  <si>
    <t>2041-3076</t>
  </si>
  <si>
    <t>PROCEEDINGS OF THE INSTITUTION OF MECHANICAL ENGINEERS PART L-JOURNAL OF MATERIALS-DESIGN AND APPLICATIONS</t>
  </si>
  <si>
    <t>1464-6668</t>
  </si>
  <si>
    <t>International Journal of Sports Marketing &amp; Sponsorship</t>
  </si>
  <si>
    <t>1364-3703</t>
  </si>
  <si>
    <t>MOLECULAR PLANT PATHOLOGY</t>
  </si>
  <si>
    <t>1464-7001</t>
  </si>
  <si>
    <t>1741-2773</t>
  </si>
  <si>
    <t>Feminist Theory</t>
  </si>
  <si>
    <t>1464-7141</t>
  </si>
  <si>
    <t>1465-1734</t>
  </si>
  <si>
    <t>JOURNAL OF HYDROINFORMATICS</t>
  </si>
  <si>
    <t>1464-7273</t>
  </si>
  <si>
    <t>1742-8149</t>
  </si>
  <si>
    <t>Human Fertility</t>
  </si>
  <si>
    <t>1464-7893</t>
  </si>
  <si>
    <t>1470-1111</t>
  </si>
  <si>
    <t>Research in Dance Education</t>
  </si>
  <si>
    <t>1469-185X</t>
  </si>
  <si>
    <t>1464-8849</t>
  </si>
  <si>
    <t>1741-3001</t>
  </si>
  <si>
    <t>Journalism</t>
  </si>
  <si>
    <t>1464-9055</t>
  </si>
  <si>
    <t>1873-1821</t>
  </si>
  <si>
    <t>LIBRARY COLLECTIONS ACQUISITIONS &amp; TECHNICAL SERVICES</t>
  </si>
  <si>
    <t>1464-9365</t>
  </si>
  <si>
    <t>1470-1197</t>
  </si>
  <si>
    <t>SOCIAL &amp; CULTURAL GEOGRAPHY</t>
  </si>
  <si>
    <t>1464-9373</t>
  </si>
  <si>
    <t>1469-8447</t>
  </si>
  <si>
    <t>Inter-Asia Cultural Studies</t>
  </si>
  <si>
    <t>1464-9934</t>
  </si>
  <si>
    <t>1477-027X</t>
  </si>
  <si>
    <t>Progress in Development Studies</t>
  </si>
  <si>
    <t>1465-0045</t>
  </si>
  <si>
    <t>1557-3028</t>
  </si>
  <si>
    <t>Geopolitics</t>
  </si>
  <si>
    <t>1465-1165</t>
  </si>
  <si>
    <t>1741-2757</t>
  </si>
  <si>
    <t>EUROPEAN UNION POLITICS</t>
  </si>
  <si>
    <t>1465-1211</t>
  </si>
  <si>
    <t>1755-2842</t>
  </si>
  <si>
    <t>Journal of Risk</t>
  </si>
  <si>
    <t>1364-0380</t>
  </si>
  <si>
    <t>1465-3249</t>
  </si>
  <si>
    <t>1477-2566</t>
  </si>
  <si>
    <t>CYTOTHERAPY</t>
  </si>
  <si>
    <t>1465-4253</t>
  </si>
  <si>
    <t>2156-4914</t>
  </si>
  <si>
    <t>Afterall</t>
  </si>
  <si>
    <t>1465-4466</t>
  </si>
  <si>
    <t>1569-206X</t>
  </si>
  <si>
    <t>Historical Materialism-Research in Critical Marxist Theory</t>
  </si>
  <si>
    <t>1465-4644</t>
  </si>
  <si>
    <t>1468-4357</t>
  </si>
  <si>
    <t>BIOSTATISTICS</t>
  </si>
  <si>
    <t>1465-5187</t>
  </si>
  <si>
    <t>1753-5530</t>
  </si>
  <si>
    <t>Public Archaeology</t>
  </si>
  <si>
    <t>1465-542X</t>
  </si>
  <si>
    <t>1465-5411</t>
  </si>
  <si>
    <t>BREAST CANCER RESEARCH</t>
  </si>
  <si>
    <t>1465-5489</t>
  </si>
  <si>
    <t>2053-7778</t>
  </si>
  <si>
    <t>INTERNATIONAL FORESTRY REVIEW</t>
  </si>
  <si>
    <t>1465-6485</t>
  </si>
  <si>
    <t>1468-0475</t>
  </si>
  <si>
    <t>German Economic Review</t>
  </si>
  <si>
    <t>1465-6566</t>
  </si>
  <si>
    <t>1744-7666</t>
  </si>
  <si>
    <t>EXPERT OPINION ON PHARMACOTHERAPY</t>
  </si>
  <si>
    <t>1474-760X</t>
  </si>
  <si>
    <t>1465-7252</t>
  </si>
  <si>
    <t>1465-7260</t>
  </si>
  <si>
    <t>American Law and Economics Review</t>
  </si>
  <si>
    <t>1476-4679</t>
  </si>
  <si>
    <t>1465-8011</t>
  </si>
  <si>
    <t>1743-2898</t>
  </si>
  <si>
    <t>PLASTICS RUBBER AND COMPOSITES</t>
  </si>
  <si>
    <t>1465-9891</t>
  </si>
  <si>
    <t>1475-9942</t>
  </si>
  <si>
    <t>Journal of Substance Use</t>
  </si>
  <si>
    <t>1465-993X</t>
  </si>
  <si>
    <t>1465-9921</t>
  </si>
  <si>
    <t>RESPIRATORY RESEARCH</t>
  </si>
  <si>
    <t>1466-1381</t>
  </si>
  <si>
    <t>1741-2714</t>
  </si>
  <si>
    <t>Ethnography</t>
  </si>
  <si>
    <t>1466-2523</t>
  </si>
  <si>
    <t>1475-2654</t>
  </si>
  <si>
    <t>ANIMAL HEALTH RESEARCH REVIEWS</t>
  </si>
  <si>
    <t>1466-4658</t>
  </si>
  <si>
    <t>1743-7903</t>
  </si>
  <si>
    <t>American Nineteenth Century History</t>
  </si>
  <si>
    <t>1466-4879</t>
  </si>
  <si>
    <t>1476-5470</t>
  </si>
  <si>
    <t>GENES AND IMMUNITY</t>
  </si>
  <si>
    <t>1466-5026</t>
  </si>
  <si>
    <t>1466-5034</t>
  </si>
  <si>
    <t>INTERNATIONAL JOURNAL OF SYSTEMATIC AND EVOLUTIONARY MICROBIOLOGY</t>
  </si>
  <si>
    <t>1466-609X</t>
  </si>
  <si>
    <t>1364-8535</t>
  </si>
  <si>
    <t>CRITICAL CARE</t>
  </si>
  <si>
    <t>1466-7681</t>
  </si>
  <si>
    <t>1466-769X</t>
  </si>
  <si>
    <t>Nursing Philosophy</t>
  </si>
  <si>
    <t>1466-8033</t>
  </si>
  <si>
    <t>CRYSTENGCOMM</t>
  </si>
  <si>
    <t>1466-8238</t>
  </si>
  <si>
    <t>1466-853X</t>
  </si>
  <si>
    <t>PHYSICAL THERAPY IN SPORT</t>
  </si>
  <si>
    <t>1466-8564</t>
  </si>
  <si>
    <t>1878-5522</t>
  </si>
  <si>
    <t>Innovative Food Science &amp; Emerging Technologies</t>
  </si>
  <si>
    <t>1467-0895</t>
  </si>
  <si>
    <t>1873-4723</t>
  </si>
  <si>
    <t>International Journal of Accounting Information Systems</t>
  </si>
  <si>
    <t>1467-2227</t>
  </si>
  <si>
    <t>1467-2235</t>
  </si>
  <si>
    <t>ENTERPRISE &amp; SOCIETY</t>
  </si>
  <si>
    <t>1467-2715</t>
  </si>
  <si>
    <t>1472-6033</t>
  </si>
  <si>
    <t>CRITICAL ASIAN STUDIES</t>
  </si>
  <si>
    <t>1467-2979</t>
  </si>
  <si>
    <t>1467-2987</t>
  </si>
  <si>
    <t>1467-2995</t>
  </si>
  <si>
    <t>VETERINARY ANAESTHESIA AND ANALGESIA</t>
  </si>
  <si>
    <t>1467-3037</t>
  </si>
  <si>
    <t>1467-3045</t>
  </si>
  <si>
    <t>CURRENT ISSUES IN MOLECULAR BIOLOGY</t>
  </si>
  <si>
    <t>1467-4866</t>
  </si>
  <si>
    <t>GEOCHEMICAL TRANSACTIONS</t>
  </si>
  <si>
    <t>1477-4054</t>
  </si>
  <si>
    <t>1467-6370</t>
  </si>
  <si>
    <t>1758-6739</t>
  </si>
  <si>
    <t>International Journal of Sustainability in Higher Education</t>
  </si>
  <si>
    <t>1467-7652</t>
  </si>
  <si>
    <t>1467-7873</t>
  </si>
  <si>
    <t>2041-4943</t>
  </si>
  <si>
    <t>GEOCHEMISTRY-EXPLORATION ENVIRONMENT ANALYSIS</t>
  </si>
  <si>
    <t>1467-789X</t>
  </si>
  <si>
    <t>1467-8039</t>
  </si>
  <si>
    <t>1873-5495</t>
  </si>
  <si>
    <t>ARTHROPOD STRUCTURE &amp; DEVELOPMENT</t>
  </si>
  <si>
    <t>1468-0173</t>
  </si>
  <si>
    <t>1741-296X</t>
  </si>
  <si>
    <t>Journal of Social Work</t>
  </si>
  <si>
    <t>1468-0629</t>
  </si>
  <si>
    <t>2164-7402</t>
  </si>
  <si>
    <t>Road Materials and Pavement Design</t>
  </si>
  <si>
    <t>1468-0874</t>
  </si>
  <si>
    <t>2041-3149</t>
  </si>
  <si>
    <t>International Journal of Engine Research</t>
  </si>
  <si>
    <t>1468-1099</t>
  </si>
  <si>
    <t>1474-0060</t>
  </si>
  <si>
    <t>Japanese Journal of Political Science</t>
  </si>
  <si>
    <t>1468-1811</t>
  </si>
  <si>
    <t>1472-0825</t>
  </si>
  <si>
    <t>Sex Education-Sexuality Society and Learning</t>
  </si>
  <si>
    <t>1468-1994</t>
  </si>
  <si>
    <t>1468-1749</t>
  </si>
  <si>
    <t>Sexual and Relationship Therapy</t>
  </si>
  <si>
    <t>1468-215X</t>
  </si>
  <si>
    <t>1473-4265</t>
  </si>
  <si>
    <t>Medical Humanities</t>
  </si>
  <si>
    <t>1468-2710</t>
  </si>
  <si>
    <t>1468-2737</t>
  </si>
  <si>
    <t>1745-820X</t>
  </si>
  <si>
    <t>Hispanic Research Journal-Iberian and Latin American Studies</t>
  </si>
  <si>
    <t>1468-2745</t>
  </si>
  <si>
    <t>1743-7962</t>
  </si>
  <si>
    <t>Cold War History</t>
  </si>
  <si>
    <t>1468-2761</t>
  </si>
  <si>
    <t>2040-0616</t>
  </si>
  <si>
    <t>Studies in Theatre and Performance</t>
  </si>
  <si>
    <t>1468-3849</t>
  </si>
  <si>
    <t>1743-9663</t>
  </si>
  <si>
    <t>Turkish Studies</t>
  </si>
  <si>
    <t>1468-3857</t>
  </si>
  <si>
    <t>1743-9639</t>
  </si>
  <si>
    <t>Southeast European and Black Sea Studies</t>
  </si>
  <si>
    <t>1468-4349</t>
  </si>
  <si>
    <t>1741-5233</t>
  </si>
  <si>
    <t>PROGRESS IN COMPUTATIONAL FLUID DYNAMICS</t>
  </si>
  <si>
    <t>1468-4527</t>
  </si>
  <si>
    <t>1468-4535</t>
  </si>
  <si>
    <t>ONLINE INFORMATION REVIEW</t>
  </si>
  <si>
    <t>1468-5248</t>
  </si>
  <si>
    <t>JOURNAL OF TURBULENCE</t>
  </si>
  <si>
    <t>1468-6783</t>
  </si>
  <si>
    <t>1471-406X</t>
  </si>
  <si>
    <t>PROGRESS IN REACTION KINETICS AND MECHANISM</t>
  </si>
  <si>
    <t>1468-6996</t>
  </si>
  <si>
    <t>1878-5514</t>
  </si>
  <si>
    <t>SCIENCE AND TECHNOLOGY OF ADVANCED MATERIALS</t>
  </si>
  <si>
    <t>1468-7941</t>
  </si>
  <si>
    <t>1741-3109</t>
  </si>
  <si>
    <t>Qualitative Research</t>
  </si>
  <si>
    <t>1468-7968</t>
  </si>
  <si>
    <t>1741-2706</t>
  </si>
  <si>
    <t>Ethnicities</t>
  </si>
  <si>
    <t>1468-7976</t>
  </si>
  <si>
    <t>1741-3206</t>
  </si>
  <si>
    <t>Tourist Studies</t>
  </si>
  <si>
    <t>1468-8115</t>
  </si>
  <si>
    <t>1468-8123</t>
  </si>
  <si>
    <t>GEOFLUIDS</t>
  </si>
  <si>
    <t>1468-9367</t>
  </si>
  <si>
    <t>1468-9375</t>
  </si>
  <si>
    <t>DYNAMICAL SYSTEMS-AN INTERNATIONAL JOURNAL</t>
  </si>
  <si>
    <t>1878-5476</t>
  </si>
  <si>
    <t>1469-0667</t>
  </si>
  <si>
    <t>1751-6838</t>
  </si>
  <si>
    <t>EUROPEAN JOURNAL OF MASS SPECTROMETRY</t>
  </si>
  <si>
    <t>1469-3178</t>
  </si>
  <si>
    <t>1469-3062</t>
  </si>
  <si>
    <t>1752-7457</t>
  </si>
  <si>
    <t>CLIMATE POLICY</t>
  </si>
  <si>
    <t>1469-493X</t>
  </si>
  <si>
    <t>1361-6137</t>
  </si>
  <si>
    <t>Cochrane Database of Systematic Reviews</t>
  </si>
  <si>
    <t>1741-2900</t>
  </si>
  <si>
    <t>1469-6053</t>
  </si>
  <si>
    <t>1741-2951</t>
  </si>
  <si>
    <t>JOURNAL OF SOCIAL ARCHAEOLOGY</t>
  </si>
  <si>
    <t>1469-7688</t>
  </si>
  <si>
    <t>1469-7696</t>
  </si>
  <si>
    <t>QUANTITATIVE FINANCE</t>
  </si>
  <si>
    <t>1469-7874</t>
  </si>
  <si>
    <t>1741-2625</t>
  </si>
  <si>
    <t>Active Learning in Higher Education</t>
  </si>
  <si>
    <t>1471-0528</t>
  </si>
  <si>
    <t>BJOG-AN INTERNATIONAL JOURNAL OF OBSTETRICS AND GYNAECOLOGY</t>
  </si>
  <si>
    <t>1470-160X</t>
  </si>
  <si>
    <t>1872-7034</t>
  </si>
  <si>
    <t>ECOLOGICAL INDICATORS</t>
  </si>
  <si>
    <t>1470-1626</t>
  </si>
  <si>
    <t>REPRODUCTION</t>
  </si>
  <si>
    <t>1474-5488</t>
  </si>
  <si>
    <t>1470-2118</t>
  </si>
  <si>
    <t>1473-4893</t>
  </si>
  <si>
    <t>CLINICAL MEDICINE</t>
  </si>
  <si>
    <t>1470-2266</t>
  </si>
  <si>
    <t>1471-0374</t>
  </si>
  <si>
    <t>GLOBAL NETWORKS-A JOURNAL OF TRANSNATIONAL AFFAIRS</t>
  </si>
  <si>
    <t>1470-2541</t>
  </si>
  <si>
    <t>1751-665X</t>
  </si>
  <si>
    <t>SCOTTISH GEOGRAPHICAL JOURNAL</t>
  </si>
  <si>
    <t>1470-269X</t>
  </si>
  <si>
    <t>1473-1150</t>
  </si>
  <si>
    <t>PHARMACOGENOMICS JOURNAL</t>
  </si>
  <si>
    <t>1470-3203</t>
  </si>
  <si>
    <t>1752-8976</t>
  </si>
  <si>
    <t>JOURNAL OF THE RENIN-ANGIOTENSIN-ALDOSTERONE SYSTEM</t>
  </si>
  <si>
    <t>1470-3297</t>
  </si>
  <si>
    <t>1470-3300</t>
  </si>
  <si>
    <t>INNOVATIONS IN EDUCATION AND TEACHING INTERNATIONAL</t>
  </si>
  <si>
    <t>1470-3572</t>
  </si>
  <si>
    <t>1741-3214</t>
  </si>
  <si>
    <t>Visual Communication</t>
  </si>
  <si>
    <t>1470-4129</t>
  </si>
  <si>
    <t>1741-2994</t>
  </si>
  <si>
    <t>JOURNAL OF VISUAL CULTURE</t>
  </si>
  <si>
    <t>1470-482X</t>
  </si>
  <si>
    <t>1470-4838</t>
  </si>
  <si>
    <t>International Relations of the Asia-Pacific</t>
  </si>
  <si>
    <t>1470-5427</t>
  </si>
  <si>
    <t>1475-3014</t>
  </si>
  <si>
    <t>Journal of Germanic Linguistics</t>
  </si>
  <si>
    <t>1470-5931</t>
  </si>
  <si>
    <t>1741-301X</t>
  </si>
  <si>
    <t>Marketing Theory</t>
  </si>
  <si>
    <t>1470-594X</t>
  </si>
  <si>
    <t>1741-3060</t>
  </si>
  <si>
    <t>Politics Philosophy &amp; Economics</t>
  </si>
  <si>
    <t>1470-6423</t>
  </si>
  <si>
    <t>1470-6431</t>
  </si>
  <si>
    <t>International Journal of Consumer Studies</t>
  </si>
  <si>
    <t>1470-7330</t>
  </si>
  <si>
    <t>1740-5025</t>
  </si>
  <si>
    <t>CANCER IMAGING</t>
  </si>
  <si>
    <t>1470-7853</t>
  </si>
  <si>
    <t>INTERNATIONAL JOURNAL OF MARKET RESEARCH</t>
  </si>
  <si>
    <t>1470-8175</t>
  </si>
  <si>
    <t>1539-3429</t>
  </si>
  <si>
    <t>BIOCHEMISTRY AND MOLECULAR BIOLOGY EDUCATION</t>
  </si>
  <si>
    <t>1470-8396</t>
  </si>
  <si>
    <t>1470-840X</t>
  </si>
  <si>
    <t>LAW PROBABILITY &amp; RISK</t>
  </si>
  <si>
    <t>1470-8477</t>
  </si>
  <si>
    <t>1747-759X</t>
  </si>
  <si>
    <t>Language and Intercultural Communication</t>
  </si>
  <si>
    <t>1470-8914</t>
  </si>
  <si>
    <t>1476-9336</t>
  </si>
  <si>
    <t>Contemporary Political Theory</t>
  </si>
  <si>
    <t>1470-9236</t>
  </si>
  <si>
    <t>QUARTERLY JOURNAL OF ENGINEERING GEOLOGY AND HYDROGEOLOGY</t>
  </si>
  <si>
    <t>1470-949X</t>
  </si>
  <si>
    <t>1741-5217</t>
  </si>
  <si>
    <t>International Journal of Mobile Communications</t>
  </si>
  <si>
    <t>1470-9589</t>
  </si>
  <si>
    <t>2300-0929</t>
  </si>
  <si>
    <t>Autex Research Journal</t>
  </si>
  <si>
    <t>1471-0048</t>
  </si>
  <si>
    <t>1471-0064</t>
  </si>
  <si>
    <t>1471-0080</t>
  </si>
  <si>
    <t>1471-0153</t>
  </si>
  <si>
    <t>1873-7358</t>
  </si>
  <si>
    <t>Eating Behaviors</t>
  </si>
  <si>
    <t>1471-0358</t>
  </si>
  <si>
    <t>1471-0366</t>
  </si>
  <si>
    <t>Journal of Agrarian Change</t>
  </si>
  <si>
    <t>1475-3081</t>
  </si>
  <si>
    <t>1471-082X</t>
  </si>
  <si>
    <t>1477-0342</t>
  </si>
  <si>
    <t>STATISTICAL MODELLING</t>
  </si>
  <si>
    <t>1471-1834</t>
  </si>
  <si>
    <t>1471-1842</t>
  </si>
  <si>
    <t>Health Information and Libraries Journal</t>
  </si>
  <si>
    <t>1471-1893</t>
  </si>
  <si>
    <t>2045-2098</t>
  </si>
  <si>
    <t>JOURNAL OF FAMILY PLANNING AND REPRODUCTIVE HEALTH CARE</t>
  </si>
  <si>
    <t>1471-2091</t>
  </si>
  <si>
    <t>BMC BIOCHEMISTRY</t>
  </si>
  <si>
    <t>1471-2105</t>
  </si>
  <si>
    <t>BMC BIOINFORMATICS</t>
  </si>
  <si>
    <t>1471-2121</t>
  </si>
  <si>
    <t>BMC CELL BIOLOGY</t>
  </si>
  <si>
    <t>1471-213X</t>
  </si>
  <si>
    <t>BMC DEVELOPMENTAL BIOLOGY</t>
  </si>
  <si>
    <t>1471-2148</t>
  </si>
  <si>
    <t>BMC EVOLUTIONARY BIOLOGY</t>
  </si>
  <si>
    <t>1471-2156</t>
  </si>
  <si>
    <t>BMC GENETICS</t>
  </si>
  <si>
    <t>1471-2164</t>
  </si>
  <si>
    <t>BMC GENOMICS</t>
  </si>
  <si>
    <t>1471-2172</t>
  </si>
  <si>
    <t>BMC IMMUNOLOGY</t>
  </si>
  <si>
    <t>1471-2180</t>
  </si>
  <si>
    <t>BMC MICROBIOLOGY</t>
  </si>
  <si>
    <t>1471-2199</t>
  </si>
  <si>
    <t>BMC MOLECULAR BIOLOGY</t>
  </si>
  <si>
    <t>1471-2202</t>
  </si>
  <si>
    <t>BMC NEUROSCIENCE</t>
  </si>
  <si>
    <t>1471-2229</t>
  </si>
  <si>
    <t>BMC PLANT BIOLOGY</t>
  </si>
  <si>
    <t>1471-2253</t>
  </si>
  <si>
    <t>BMC Anesthesiology</t>
  </si>
  <si>
    <t>1471-2261</t>
  </si>
  <si>
    <t>BMC Cardiovascular Disorders</t>
  </si>
  <si>
    <t>1471-2288</t>
  </si>
  <si>
    <t>BMC Medical Research Methodology</t>
  </si>
  <si>
    <t>1471-2296</t>
  </si>
  <si>
    <t>BMC Family Practice</t>
  </si>
  <si>
    <t>1471-230X</t>
  </si>
  <si>
    <t>BMC GASTROENTEROLOGY</t>
  </si>
  <si>
    <t>1471-2318</t>
  </si>
  <si>
    <t>BMC Geriatrics</t>
  </si>
  <si>
    <t>1471-2334</t>
  </si>
  <si>
    <t>BMC INFECTIOUS DISEASES</t>
  </si>
  <si>
    <t>1471-2342</t>
  </si>
  <si>
    <t>BMC MEDICAL IMAGING</t>
  </si>
  <si>
    <t>1471-2350</t>
  </si>
  <si>
    <t>BMC Medical Genetics</t>
  </si>
  <si>
    <t>1471-2369</t>
  </si>
  <si>
    <t>BMC Nephrology</t>
  </si>
  <si>
    <t>1471-2377</t>
  </si>
  <si>
    <t>BMC Neurology</t>
  </si>
  <si>
    <t>1471-2393</t>
  </si>
  <si>
    <t>BMC Pregnancy and Childbirth</t>
  </si>
  <si>
    <t>1471-2407</t>
  </si>
  <si>
    <t>BMC CANCER</t>
  </si>
  <si>
    <t>1471-2415</t>
  </si>
  <si>
    <t>BMC Ophthalmology</t>
  </si>
  <si>
    <t>1471-2431</t>
  </si>
  <si>
    <t>BMC Pediatrics</t>
  </si>
  <si>
    <t>1471-244X</t>
  </si>
  <si>
    <t>BMC Psychiatry</t>
  </si>
  <si>
    <t>1471-2458</t>
  </si>
  <si>
    <t>BMC PUBLIC HEALTH</t>
  </si>
  <si>
    <t>1471-2466</t>
  </si>
  <si>
    <t>BMC Pulmonary Medicine</t>
  </si>
  <si>
    <t>1471-2474</t>
  </si>
  <si>
    <t>BMC MUSCULOSKELETAL DISORDERS</t>
  </si>
  <si>
    <t>1471-2482</t>
  </si>
  <si>
    <t>BMC Surgery</t>
  </si>
  <si>
    <t>1471-2490</t>
  </si>
  <si>
    <t>BMC Urology</t>
  </si>
  <si>
    <t>1471-2598</t>
  </si>
  <si>
    <t>1744-7682</t>
  </si>
  <si>
    <t>EXPERT OPINION ON BIOLOGICAL THERAPY</t>
  </si>
  <si>
    <t>1471-3012</t>
  </si>
  <si>
    <t>1741-2684</t>
  </si>
  <si>
    <t>Dementia-International Journal of Social Research and Practice</t>
  </si>
  <si>
    <t>1471-4892</t>
  </si>
  <si>
    <t>1471-4973</t>
  </si>
  <si>
    <t>CURRENT OPINION IN PHARMACOLOGY</t>
  </si>
  <si>
    <t>1471-4981</t>
  </si>
  <si>
    <t>1471-499X</t>
  </si>
  <si>
    <t>1471-5007</t>
  </si>
  <si>
    <t>TRENDS IN PARASITOLOGY</t>
  </si>
  <si>
    <t>1471-5880</t>
  </si>
  <si>
    <t>1758-9517</t>
  </si>
  <si>
    <t>Studies in French Cinema</t>
  </si>
  <si>
    <t>1471-5953</t>
  </si>
  <si>
    <t>Nurse Education in Practice</t>
  </si>
  <si>
    <t>1471-6577</t>
  </si>
  <si>
    <t>LC GC EUROPE</t>
  </si>
  <si>
    <t>1471-678X</t>
  </si>
  <si>
    <t>1471-6798</t>
  </si>
  <si>
    <t>IMA Journal of Management Mathematics</t>
  </si>
  <si>
    <t>1471-7727</t>
  </si>
  <si>
    <t>1873-7919</t>
  </si>
  <si>
    <t>Information and Organization</t>
  </si>
  <si>
    <t>1471-8847</t>
  </si>
  <si>
    <t>1471-9037</t>
  </si>
  <si>
    <t>1471-9045</t>
  </si>
  <si>
    <t>Public Management Review</t>
  </si>
  <si>
    <t>1472-0205</t>
  </si>
  <si>
    <t>1472-0213</t>
  </si>
  <si>
    <t>EMERGENCY MEDICINE JOURNAL</t>
  </si>
  <si>
    <t>1472-0817</t>
  </si>
  <si>
    <t>1479-1838</t>
  </si>
  <si>
    <t>Journal of Consumer Behaviour</t>
  </si>
  <si>
    <t>1472-2739</t>
  </si>
  <si>
    <t>Algebraic and Geometric Topology</t>
  </si>
  <si>
    <t>1472-3581</t>
  </si>
  <si>
    <t>1478-4408</t>
  </si>
  <si>
    <t>COLORATION TECHNOLOGY</t>
  </si>
  <si>
    <t>1472-3646</t>
  </si>
  <si>
    <t>1472-3654</t>
  </si>
  <si>
    <t>ARCHAEA-AN INTERNATIONAL MICROBIOLOGICAL JOURNAL</t>
  </si>
  <si>
    <t>1472-4677</t>
  </si>
  <si>
    <t>1472-4669</t>
  </si>
  <si>
    <t>Geobiology</t>
  </si>
  <si>
    <t>1472-4782</t>
  </si>
  <si>
    <t>1476-9328</t>
  </si>
  <si>
    <t>Asian Business &amp; Management</t>
  </si>
  <si>
    <t>1472-4790</t>
  </si>
  <si>
    <t>1740-388X</t>
  </si>
  <si>
    <t>Comparative European Politics</t>
  </si>
  <si>
    <t>1472-586X</t>
  </si>
  <si>
    <t>1472-5878</t>
  </si>
  <si>
    <t>Visual Studies</t>
  </si>
  <si>
    <t>1472-6483</t>
  </si>
  <si>
    <t>1472-6491</t>
  </si>
  <si>
    <t>REPRODUCTIVE BIOMEDICINE ONLINE</t>
  </si>
  <si>
    <t>1472-6750</t>
  </si>
  <si>
    <t>BMC BIOTECHNOLOGY</t>
  </si>
  <si>
    <t>1472-6785</t>
  </si>
  <si>
    <t>BMC ECOLOGY</t>
  </si>
  <si>
    <t>1472-6807</t>
  </si>
  <si>
    <t>BMC STRUCTURAL BIOLOGY</t>
  </si>
  <si>
    <t>1472-6823</t>
  </si>
  <si>
    <t>BMC Endocrine Disorders</t>
  </si>
  <si>
    <t>1472-6831</t>
  </si>
  <si>
    <t>BMC Oral Health</t>
  </si>
  <si>
    <t>1472-684X</t>
  </si>
  <si>
    <t>BMC Palliative Care</t>
  </si>
  <si>
    <t>1472-6874</t>
  </si>
  <si>
    <t>BMC Womens Health</t>
  </si>
  <si>
    <t>1472-6882</t>
  </si>
  <si>
    <t>BMC Complementary and Alternative Medicine</t>
  </si>
  <si>
    <t>1472-6920</t>
  </si>
  <si>
    <t>BMC Medical Education</t>
  </si>
  <si>
    <t>1472-6947</t>
  </si>
  <si>
    <t>BMC Medical Informatics and Decision Making</t>
  </si>
  <si>
    <t>1472-6963</t>
  </si>
  <si>
    <t>BMC HEALTH SERVICES RESEARCH</t>
  </si>
  <si>
    <t>1472-698X</t>
  </si>
  <si>
    <t>BMC International Health and Human Rights</t>
  </si>
  <si>
    <t>1472-8214</t>
  </si>
  <si>
    <t>1744-7623</t>
  </si>
  <si>
    <t>EXPERT OPINION ON EMERGING DRUGS</t>
  </si>
  <si>
    <t>1472-8222</t>
  </si>
  <si>
    <t>1744-7631</t>
  </si>
  <si>
    <t>EXPERT OPINION ON THERAPEUTIC TARGETS</t>
  </si>
  <si>
    <t>1472-9792</t>
  </si>
  <si>
    <t>TUBERCULOSIS</t>
  </si>
  <si>
    <t>1473-0189</t>
  </si>
  <si>
    <t>1473-0502</t>
  </si>
  <si>
    <t>TRANSFUSION AND APHERESIS SCIENCE</t>
  </si>
  <si>
    <t>1473-0952</t>
  </si>
  <si>
    <t>1741-3052</t>
  </si>
  <si>
    <t>Planning Theory</t>
  </si>
  <si>
    <t>1473-2130</t>
  </si>
  <si>
    <t>1473-2165</t>
  </si>
  <si>
    <t>Journal of Cosmetic Dermatology</t>
  </si>
  <si>
    <t>1473-2262</t>
  </si>
  <si>
    <t>EUROPEAN CELLS &amp; MATERIALS</t>
  </si>
  <si>
    <t>1474-4457</t>
  </si>
  <si>
    <t>1473-3250</t>
  </si>
  <si>
    <t>1741-3117</t>
  </si>
  <si>
    <t>Qualitative Social Work</t>
  </si>
  <si>
    <t>1473-3285</t>
  </si>
  <si>
    <t>1473-3277</t>
  </si>
  <si>
    <t>Childrens Geographies</t>
  </si>
  <si>
    <t>1473-3315</t>
  </si>
  <si>
    <t>2044-4044</t>
  </si>
  <si>
    <t>International Journal of Ventilation</t>
  </si>
  <si>
    <t>1473-4222</t>
  </si>
  <si>
    <t>1473-4230</t>
  </si>
  <si>
    <t>CEREBELLUM</t>
  </si>
  <si>
    <t>1473-5504</t>
  </si>
  <si>
    <t>1475-3006</t>
  </si>
  <si>
    <t>International Journal of Astrobiology</t>
  </si>
  <si>
    <t>1473-5903</t>
  </si>
  <si>
    <t>1747-762X</t>
  </si>
  <si>
    <t>International Journal of Agricultural Sustainability</t>
  </si>
  <si>
    <t>1473-7140</t>
  </si>
  <si>
    <t>1744-8328</t>
  </si>
  <si>
    <t>Expert Review of Anticancer Therapy</t>
  </si>
  <si>
    <t>1473-7159</t>
  </si>
  <si>
    <t>1744-8352</t>
  </si>
  <si>
    <t>EXPERT REVIEW OF MOLECULAR DIAGNOSTICS</t>
  </si>
  <si>
    <t>1473-7167</t>
  </si>
  <si>
    <t>1744-8379</t>
  </si>
  <si>
    <t>Expert Review of Pharmacoeconomics &amp; Outcomes Research</t>
  </si>
  <si>
    <t>1473-7175</t>
  </si>
  <si>
    <t>1744-8360</t>
  </si>
  <si>
    <t>Expert Review of Neurotherapeutics</t>
  </si>
  <si>
    <t>1473-8376</t>
  </si>
  <si>
    <t>Journal of Hospitality Leisure Sport &amp; Tourism Education</t>
  </si>
  <si>
    <t>1473-8716</t>
  </si>
  <si>
    <t>1473-8724</t>
  </si>
  <si>
    <t>Information Visualization</t>
  </si>
  <si>
    <t>1473-9542</t>
  </si>
  <si>
    <t>1479-7364</t>
  </si>
  <si>
    <t>Human Genomics</t>
  </si>
  <si>
    <t>1474-0338</t>
  </si>
  <si>
    <t>1744-764X</t>
  </si>
  <si>
    <t>Expert Opinion On Drug Safety</t>
  </si>
  <si>
    <t>1474-0346</t>
  </si>
  <si>
    <t>1873-5320</t>
  </si>
  <si>
    <t>ADVANCED ENGINEERING INFORMATICS</t>
  </si>
  <si>
    <t>1474-1741</t>
  </si>
  <si>
    <t>1474-1768</t>
  </si>
  <si>
    <t>1474-1784</t>
  </si>
  <si>
    <t>1474-2640</t>
  </si>
  <si>
    <t>1474-2659</t>
  </si>
  <si>
    <t>ICON-INTERNATIONAL JOURNAL OF CONSTITUTIONAL LAW</t>
  </si>
  <si>
    <t>1474-2837</t>
  </si>
  <si>
    <t>1474-2829</t>
  </si>
  <si>
    <t>Social Movement Studies</t>
  </si>
  <si>
    <t>1474-4465</t>
  </si>
  <si>
    <t>1474-4740</t>
  </si>
  <si>
    <t>1477-0881</t>
  </si>
  <si>
    <t>CULTURAL GEOGRAPHIES</t>
  </si>
  <si>
    <t>1873-1953</t>
  </si>
  <si>
    <t>1474-6743</t>
  </si>
  <si>
    <t>1478-3401</t>
  </si>
  <si>
    <t>INTERNATIONAL DEVELOPMENT PLANNING REVIEW</t>
  </si>
  <si>
    <t>1474-7049</t>
  </si>
  <si>
    <t>Evolutionary Psychology</t>
  </si>
  <si>
    <t>1474-7065</t>
  </si>
  <si>
    <t>1873-5193</t>
  </si>
  <si>
    <t>PHYSICS AND CHEMISTRY OF THE EARTH</t>
  </si>
  <si>
    <t>1474-7456</t>
  </si>
  <si>
    <t>1475-3138</t>
  </si>
  <si>
    <t>World Trade Review</t>
  </si>
  <si>
    <t>1474-7472</t>
  </si>
  <si>
    <t>1475-3022</t>
  </si>
  <si>
    <t>Journal of Pension Economics &amp; Finance</t>
  </si>
  <si>
    <t>1474-7480</t>
  </si>
  <si>
    <t>1475-3030</t>
  </si>
  <si>
    <t>Journal of the Institute of Mathematics of Jussieu</t>
  </si>
  <si>
    <t>1474-7731</t>
  </si>
  <si>
    <t>1474-774X</t>
  </si>
  <si>
    <t>Globalizations</t>
  </si>
  <si>
    <t>1474-8185</t>
  </si>
  <si>
    <t>International Journal of Performance Analysis in Sport</t>
  </si>
  <si>
    <t>1474-8932</t>
  </si>
  <si>
    <t>1745-8226</t>
  </si>
  <si>
    <t>Bronte Studies</t>
  </si>
  <si>
    <t>1474-905X</t>
  </si>
  <si>
    <t>1474-9092</t>
  </si>
  <si>
    <t>PHOTOCHEMICAL &amp; PHOTOBIOLOGICAL SCIENCES</t>
  </si>
  <si>
    <t>1474-9726</t>
  </si>
  <si>
    <t>1475-0902</t>
  </si>
  <si>
    <t>2041-3084</t>
  </si>
  <si>
    <t>Proceedings of the Institution of Mechanical Engineers Part M-Journal of Engineering for the Maritime Environment</t>
  </si>
  <si>
    <t>1475-0961</t>
  </si>
  <si>
    <t>1475-097X</t>
  </si>
  <si>
    <t>CLINICAL PHYSIOLOGY AND FUNCTIONAL IMAGING</t>
  </si>
  <si>
    <t>1475-1305</t>
  </si>
  <si>
    <t>STRAIN</t>
  </si>
  <si>
    <t>1475-1461</t>
  </si>
  <si>
    <t>1475-147X</t>
  </si>
  <si>
    <t>Socio-Economic Review</t>
  </si>
  <si>
    <t>1475-1585</t>
  </si>
  <si>
    <t>1878-1497</t>
  </si>
  <si>
    <t>Journal of English for Academic Purposes</t>
  </si>
  <si>
    <t>1475-262X</t>
  </si>
  <si>
    <t>1475-2638</t>
  </si>
  <si>
    <t>Middle Eastern Literatures</t>
  </si>
  <si>
    <t>1475-2840</t>
  </si>
  <si>
    <t>Cardiovascular Diabetology</t>
  </si>
  <si>
    <t>1475-2859</t>
  </si>
  <si>
    <t>Microbial Cell Factories</t>
  </si>
  <si>
    <t>1475-2867</t>
  </si>
  <si>
    <t>Cancer Cell International</t>
  </si>
  <si>
    <t>1475-2891</t>
  </si>
  <si>
    <t>Nutrition Journal</t>
  </si>
  <si>
    <t>1475-357X</t>
  </si>
  <si>
    <t>1475-3588</t>
  </si>
  <si>
    <t>Child and Adolescent Mental Health</t>
  </si>
  <si>
    <t>1475-3820</t>
  </si>
  <si>
    <t>1478-3428</t>
  </si>
  <si>
    <t>Bulletin of Spanish Studies</t>
  </si>
  <si>
    <t>1475-3839</t>
  </si>
  <si>
    <t>1478-3398</t>
  </si>
  <si>
    <t>BULLETIN OF HISPANIC STUDIES</t>
  </si>
  <si>
    <t>1475-472X</t>
  </si>
  <si>
    <t>2048-4003</t>
  </si>
  <si>
    <t>International Journal of Aeroacoustics</t>
  </si>
  <si>
    <t>1475-4835</t>
  </si>
  <si>
    <t>1475-4843</t>
  </si>
  <si>
    <t>Journal of Human Rights</t>
  </si>
  <si>
    <t>1475-4916</t>
  </si>
  <si>
    <t>1476-4245</t>
  </si>
  <si>
    <t>Homeopathy</t>
  </si>
  <si>
    <t>1475-6366</t>
  </si>
  <si>
    <t>1475-6374</t>
  </si>
  <si>
    <t>JOURNAL OF ENZYME INHIBITION AND MEDICINAL CHEMISTRY</t>
  </si>
  <si>
    <t>1475-7435</t>
  </si>
  <si>
    <t>1741-8151</t>
  </si>
  <si>
    <t>International Journal of Nanotechnology</t>
  </si>
  <si>
    <t>1475-7516</t>
  </si>
  <si>
    <t>JOURNAL OF COSMOLOGY AND ASTROPARTICLE PHYSICS</t>
  </si>
  <si>
    <t>1741-3168</t>
  </si>
  <si>
    <t>1475-925X</t>
  </si>
  <si>
    <t>Biomedical Engineering Online</t>
  </si>
  <si>
    <t>1475-9276</t>
  </si>
  <si>
    <t>International Journal for Equity in Health</t>
  </si>
  <si>
    <t>1475-939X</t>
  </si>
  <si>
    <t>1747-5139</t>
  </si>
  <si>
    <t>Technology Pedagogy and Education</t>
  </si>
  <si>
    <t>1475-9551</t>
  </si>
  <si>
    <t>1477-2760</t>
  </si>
  <si>
    <t>Culture and Organization</t>
  </si>
  <si>
    <t>1475-9756</t>
  </si>
  <si>
    <t>1751-8350</t>
  </si>
  <si>
    <t>Textile-The Journal of Cloth &amp; Culture</t>
  </si>
  <si>
    <t>1476-0584</t>
  </si>
  <si>
    <t>1744-8395</t>
  </si>
  <si>
    <t>Expert Review of Vaccines</t>
  </si>
  <si>
    <t>1476-069X</t>
  </si>
  <si>
    <t>Environmental Health</t>
  </si>
  <si>
    <t>1476-0711</t>
  </si>
  <si>
    <t>Annals of Clinical Microbiology and Antimicrobials</t>
  </si>
  <si>
    <t>1476-072X</t>
  </si>
  <si>
    <t>International Journal of Health Geographics</t>
  </si>
  <si>
    <t>1476-0835</t>
  </si>
  <si>
    <t>2044-8341</t>
  </si>
  <si>
    <t>PSYCHOLOGY AND PSYCHOTHERAPY-THEORY RESEARCH AND PRACTICE</t>
  </si>
  <si>
    <t>1476-4660</t>
  </si>
  <si>
    <t>1476-1270</t>
  </si>
  <si>
    <t>1741-315X</t>
  </si>
  <si>
    <t>Strategic Organization</t>
  </si>
  <si>
    <t>1476-3141</t>
  </si>
  <si>
    <t>1752-6116</t>
  </si>
  <si>
    <t>Sports Biomechanics</t>
  </si>
  <si>
    <t>1476-4172</t>
  </si>
  <si>
    <t>1476-4180</t>
  </si>
  <si>
    <t>Journal of Cosmetic and Laser Therapy</t>
  </si>
  <si>
    <t>1476-4598</t>
  </si>
  <si>
    <t>Molecular Cancer</t>
  </si>
  <si>
    <t>1476-511X</t>
  </si>
  <si>
    <t>Lipids in Health and Disease</t>
  </si>
  <si>
    <t>1476-5586</t>
  </si>
  <si>
    <t>NEOPLASIA</t>
  </si>
  <si>
    <t>1476-5829</t>
  </si>
  <si>
    <t>Veterinary and Comparative Oncology</t>
  </si>
  <si>
    <t>1476-6825</t>
  </si>
  <si>
    <t>1747-7654</t>
  </si>
  <si>
    <t>Journal of Tourism and Cultural Change</t>
  </si>
  <si>
    <t>1476-7058</t>
  </si>
  <si>
    <t>1476-4954</t>
  </si>
  <si>
    <t>Journal of Maternal-Fetal &amp; Neonatal Medicine</t>
  </si>
  <si>
    <t>1476-7120</t>
  </si>
  <si>
    <t>Cardiovascular Ultrasound</t>
  </si>
  <si>
    <t>1476-7503</t>
  </si>
  <si>
    <t>1741-2617</t>
  </si>
  <si>
    <t>Action Research</t>
  </si>
  <si>
    <t>1476-8062</t>
  </si>
  <si>
    <t>1476-8070</t>
  </si>
  <si>
    <t>INTERNATIONAL JOURNAL OF ART &amp; DESIGN EDUCATION</t>
  </si>
  <si>
    <t>1476-9255</t>
  </si>
  <si>
    <t>Journal of Inflammation-London</t>
  </si>
  <si>
    <t>1476-9271</t>
  </si>
  <si>
    <t>1476-928X</t>
  </si>
  <si>
    <t>COMPUTATIONAL BIOLOGY AND CHEMISTRY</t>
  </si>
  <si>
    <t>1476-945X</t>
  </si>
  <si>
    <t>1476-9840</t>
  </si>
  <si>
    <t>Ecological Complexity</t>
  </si>
  <si>
    <t>1477-0520</t>
  </si>
  <si>
    <t>1477-0539</t>
  </si>
  <si>
    <t>ORGANIC &amp; BIOMOLECULAR CHEMISTRY</t>
  </si>
  <si>
    <t>1477-1535</t>
  </si>
  <si>
    <t>1477-0938</t>
  </si>
  <si>
    <t>Lighting Research &amp; Technology</t>
  </si>
  <si>
    <t>1477-2000</t>
  </si>
  <si>
    <t>1478-0933</t>
  </si>
  <si>
    <t>SYSTEMATICS AND BIODIVERSITY</t>
  </si>
  <si>
    <t>1478-0941</t>
  </si>
  <si>
    <t>JOURNAL OF SYSTEMATIC PALAEONTOLOGY</t>
  </si>
  <si>
    <t>1477-3155</t>
  </si>
  <si>
    <t>JOURNAL OF NANOBIOTECHNOLOGY</t>
  </si>
  <si>
    <t>1477-3708</t>
  </si>
  <si>
    <t>1741-2609</t>
  </si>
  <si>
    <t>European Journal of Criminology</t>
  </si>
  <si>
    <t>1477-5131</t>
  </si>
  <si>
    <t>1873-4898</t>
  </si>
  <si>
    <t>Journal of Pediatric Urology</t>
  </si>
  <si>
    <t>1477-5956</t>
  </si>
  <si>
    <t>Proteome Science</t>
  </si>
  <si>
    <t>1477-7517</t>
  </si>
  <si>
    <t>Harm Reduction Journal</t>
  </si>
  <si>
    <t>1477-7525</t>
  </si>
  <si>
    <t>Health and Quality of Life Outcomes</t>
  </si>
  <si>
    <t>1477-7606</t>
  </si>
  <si>
    <t>Progress in Rubber Plastics and Recycling Technology</t>
  </si>
  <si>
    <t>1477-7819</t>
  </si>
  <si>
    <t>World Journal of Surgical Oncology</t>
  </si>
  <si>
    <t>1477-7827</t>
  </si>
  <si>
    <t>Reproductive Biology and Endocrinology</t>
  </si>
  <si>
    <t>1477-8211</t>
  </si>
  <si>
    <t>1477-822X</t>
  </si>
  <si>
    <t>Social Theory &amp; Health</t>
  </si>
  <si>
    <t>1477-8238</t>
  </si>
  <si>
    <t>1477-8246</t>
  </si>
  <si>
    <t>Knowledge Management Research &amp; Practice</t>
  </si>
  <si>
    <t>1477-8424</t>
  </si>
  <si>
    <t>1873-6866</t>
  </si>
  <si>
    <t>COMPUTER LANGUAGES SYSTEMS &amp; STRUCTURES</t>
  </si>
  <si>
    <t>1477-8599</t>
  </si>
  <si>
    <t>1477-8602</t>
  </si>
  <si>
    <t>MATHEMATICAL MEDICINE AND BIOLOGY-A JOURNAL OF THE IMA</t>
  </si>
  <si>
    <t>1477-8920</t>
  </si>
  <si>
    <t>JOURNAL OF WATER AND HEALTH</t>
  </si>
  <si>
    <t>1477-8939</t>
  </si>
  <si>
    <t>1873-0442</t>
  </si>
  <si>
    <t>Travel Medicine and Infectious Disease</t>
  </si>
  <si>
    <t>1477-9226</t>
  </si>
  <si>
    <t>1477-9234</t>
  </si>
  <si>
    <t>DALTON TRANSACTIONS</t>
  </si>
  <si>
    <t>1478-0038</t>
  </si>
  <si>
    <t>1478-0046</t>
  </si>
  <si>
    <t>Cultural &amp; Social History</t>
  </si>
  <si>
    <t>1478-0887</t>
  </si>
  <si>
    <t>1478-0895</t>
  </si>
  <si>
    <t>Qualitative Research in Psychology</t>
  </si>
  <si>
    <t>1478-1387</t>
  </si>
  <si>
    <t>1478-1395</t>
  </si>
  <si>
    <t>Journal of International Criminal Justice</t>
  </si>
  <si>
    <t>1478-1700</t>
  </si>
  <si>
    <t>1751-2921</t>
  </si>
  <si>
    <t>Translation Studies</t>
  </si>
  <si>
    <t>1478-3223</t>
  </si>
  <si>
    <t>1478-3231</t>
  </si>
  <si>
    <t>LIVER INTERNATIONAL</t>
  </si>
  <si>
    <t>1478-3363</t>
  </si>
  <si>
    <t>1478-3371</t>
  </si>
  <si>
    <t>TOTAL QUALITY MANAGEMENT &amp; BUSINESS EXCELLENCE</t>
  </si>
  <si>
    <t>1478-3967</t>
  </si>
  <si>
    <t>1478-3975</t>
  </si>
  <si>
    <t>PHYSICAL BIOLOGY</t>
  </si>
  <si>
    <t>1478-4092</t>
  </si>
  <si>
    <t>1873-6505</t>
  </si>
  <si>
    <t>Journal of Purchasing and Supply Management</t>
  </si>
  <si>
    <t>1478-422X</t>
  </si>
  <si>
    <t>1743-2782</t>
  </si>
  <si>
    <t>CORROSION ENGINEERING SCIENCE AND TECHNOLOGY</t>
  </si>
  <si>
    <t>1478-4505</t>
  </si>
  <si>
    <t>Health Research Policy and Systems</t>
  </si>
  <si>
    <t>1478-4629</t>
  </si>
  <si>
    <t>1751-7680</t>
  </si>
  <si>
    <t>Proceedings of the Institution of Civil Engineers-Engineering Sustainability</t>
  </si>
  <si>
    <t>1478-5706</t>
  </si>
  <si>
    <t>1478-5714</t>
  </si>
  <si>
    <t>Eighteenth-Century Music</t>
  </si>
  <si>
    <t>1478-5722</t>
  </si>
  <si>
    <t>1478-5730</t>
  </si>
  <si>
    <t>Twentieth-Century Music</t>
  </si>
  <si>
    <t>1478-5951</t>
  </si>
  <si>
    <t>1478-596X</t>
  </si>
  <si>
    <t>International Journal of Medical Robotics and Computer Assisted Surgery</t>
  </si>
  <si>
    <t>1478-6354</t>
  </si>
  <si>
    <t>1478-6362</t>
  </si>
  <si>
    <t>ARTHRITIS RESEARCH &amp; THERAPY</t>
  </si>
  <si>
    <t>1478-6419</t>
  </si>
  <si>
    <t>1478-6427</t>
  </si>
  <si>
    <t>NATURAL PRODUCT RESEARCH</t>
  </si>
  <si>
    <t>1478-6435</t>
  </si>
  <si>
    <t>1478-6443</t>
  </si>
  <si>
    <t>PHILOSOPHICAL MAGAZINE</t>
  </si>
  <si>
    <t>1478-7210</t>
  </si>
  <si>
    <t>1744-8336</t>
  </si>
  <si>
    <t>Expert Review of Anti-Infective Therapy</t>
  </si>
  <si>
    <t>1478-7318</t>
  </si>
  <si>
    <t>Dix-Neuf</t>
  </si>
  <si>
    <t>1478-7547</t>
  </si>
  <si>
    <t>Cost Effectiveness and Resource Allocation</t>
  </si>
  <si>
    <t>1478-7954</t>
  </si>
  <si>
    <t>Population Health Metrics</t>
  </si>
  <si>
    <t>1478-811X</t>
  </si>
  <si>
    <t>Cell Communication and Signaling</t>
  </si>
  <si>
    <t>1478-9299</t>
  </si>
  <si>
    <t>1478-9302</t>
  </si>
  <si>
    <t>Political Studies Review</t>
  </si>
  <si>
    <t>1478-9450</t>
  </si>
  <si>
    <t>1744-8387</t>
  </si>
  <si>
    <t>Expert Review of Proteomics</t>
  </si>
  <si>
    <t>1478-9515</t>
  </si>
  <si>
    <t>1478-9523</t>
  </si>
  <si>
    <t>Palliative &amp; Supportive Care</t>
  </si>
  <si>
    <t>1478-9949</t>
  </si>
  <si>
    <t>1478-9957</t>
  </si>
  <si>
    <t>JOURNAL OF FORENSIC PSYCHIATRY &amp; PSYCHOLOGY</t>
  </si>
  <si>
    <t>1479-0963</t>
  </si>
  <si>
    <t>1745-8218</t>
  </si>
  <si>
    <t>Central Europe</t>
  </si>
  <si>
    <t>1479-1420</t>
  </si>
  <si>
    <t>1479-4233</t>
  </si>
  <si>
    <t>Communication and Critical-Cultural Studies</t>
  </si>
  <si>
    <t>1479-1641</t>
  </si>
  <si>
    <t>1752-8984</t>
  </si>
  <si>
    <t>Diabetes &amp; Vascular Disease Research</t>
  </si>
  <si>
    <t>1479-2443</t>
  </si>
  <si>
    <t>1479-2451</t>
  </si>
  <si>
    <t>Modern Intellectual History</t>
  </si>
  <si>
    <t>1479-2621</t>
  </si>
  <si>
    <t>1479-263X</t>
  </si>
  <si>
    <t>Plant Genetic Resources-Characterization and Utilization</t>
  </si>
  <si>
    <t>1479-2931</t>
  </si>
  <si>
    <t>1479-294X</t>
  </si>
  <si>
    <t>Maritime Economics &amp; Logistics</t>
  </si>
  <si>
    <t>1479-3261</t>
  </si>
  <si>
    <t>1476-4431</t>
  </si>
  <si>
    <t>JOURNAL OF VETERINARY EMERGENCY AND CRITICAL CARE</t>
  </si>
  <si>
    <t>1479-4098</t>
  </si>
  <si>
    <t>2044-8414</t>
  </si>
  <si>
    <t>Nineteenth-Century Music Review</t>
  </si>
  <si>
    <t>1479-5868</t>
  </si>
  <si>
    <t>International Journal of Behavioral Nutrition and Physical Activity</t>
  </si>
  <si>
    <t>1479-5876</t>
  </si>
  <si>
    <t>Journal of Translational Medicine</t>
  </si>
  <si>
    <t>1479-5914</t>
  </si>
  <si>
    <t>1479-5922</t>
  </si>
  <si>
    <t>International Journal of Asian Studies</t>
  </si>
  <si>
    <t>1479-666X</t>
  </si>
  <si>
    <t>SURGEON-JOURNAL OF THE ROYAL COLLEGES OF SURGEONS OF EDINBURGH AND IRELAND</t>
  </si>
  <si>
    <t>1479-6694</t>
  </si>
  <si>
    <t>1744-8301</t>
  </si>
  <si>
    <t>Future Oncology</t>
  </si>
  <si>
    <t>1479-8409</t>
  </si>
  <si>
    <t>1479-8417</t>
  </si>
  <si>
    <t>Journal of Financial Econometrics</t>
  </si>
  <si>
    <t>1479-8751</t>
  </si>
  <si>
    <t>1740-0716</t>
  </si>
  <si>
    <t>International Journal of Maritime Engineering</t>
  </si>
  <si>
    <t>1479-9723</t>
  </si>
  <si>
    <t>1479-9731</t>
  </si>
  <si>
    <t>Chronic Respiratory Disease</t>
  </si>
  <si>
    <t>1480-2422</t>
  </si>
  <si>
    <t>JOURNAL OF NEW MATERIALS FOR ELECTROCHEMICAL SYSTEMS</t>
  </si>
  <si>
    <t>1480-8986</t>
  </si>
  <si>
    <t>International Journal of Arts Management</t>
  </si>
  <si>
    <t>1480-9222</t>
  </si>
  <si>
    <t>BIOLOGICAL PROCEDURES ONLINE</t>
  </si>
  <si>
    <t>1481-4374</t>
  </si>
  <si>
    <t>CLCWEB-Comparative Literature and Culture</t>
  </si>
  <si>
    <t>1481-8035</t>
  </si>
  <si>
    <t>1481-8043</t>
  </si>
  <si>
    <t>Canadian Journal of Emergency Medicine</t>
  </si>
  <si>
    <t>1482-1826</t>
  </si>
  <si>
    <t>JOURNAL OF PHARMACY AND PHARMACEUTICAL SCIENCES</t>
  </si>
  <si>
    <t>1486-3847</t>
  </si>
  <si>
    <t>2292-9592</t>
  </si>
  <si>
    <t>CANADIAN JOURNAL OF DIETETIC PRACTICE AND RESEARCH</t>
  </si>
  <si>
    <t>1488-2159</t>
  </si>
  <si>
    <t>JOURNAL OF THE CANADIAN DENTAL ASSOCIATION</t>
  </si>
  <si>
    <t>1492-3831</t>
  </si>
  <si>
    <t>International Review of Research in Open and Distance Learning</t>
  </si>
  <si>
    <t>1492-7535</t>
  </si>
  <si>
    <t>1542-4758</t>
  </si>
  <si>
    <t>Hemodialysis International</t>
  </si>
  <si>
    <t>1496-4155</t>
  </si>
  <si>
    <t>1708-8240</t>
  </si>
  <si>
    <t>Journal of Esthetic and Restorative Dentistry</t>
  </si>
  <si>
    <t>1499-2027</t>
  </si>
  <si>
    <t>1708-8186</t>
  </si>
  <si>
    <t>INTERNATIONAL JOURNAL OF AUDIOLOGY</t>
  </si>
  <si>
    <t>1499-2671</t>
  </si>
  <si>
    <t>Canadian Journal of Diabetes</t>
  </si>
  <si>
    <t>1499-3872</t>
  </si>
  <si>
    <t>2352-9377</t>
  </si>
  <si>
    <t>Hepatobiliary &amp; Pancreatic Diseases International</t>
  </si>
  <si>
    <t>1499-4046</t>
  </si>
  <si>
    <t>1878-2620</t>
  </si>
  <si>
    <t>JOURNAL OF NUTRITION EDUCATION AND BEHAVIOR</t>
  </si>
  <si>
    <t>1499-9013</t>
  </si>
  <si>
    <t>1932-9903</t>
  </si>
  <si>
    <t>International Journal of Forensic Mental Health</t>
  </si>
  <si>
    <t>1502-2250</t>
  </si>
  <si>
    <t>1502-2269</t>
  </si>
  <si>
    <t>Scandinavian Journal of Hospitality and Tourism</t>
  </si>
  <si>
    <t>1505-1773</t>
  </si>
  <si>
    <t>2300-2557</t>
  </si>
  <si>
    <t>POLISH JOURNAL OF VETERINARY SCIENCES</t>
  </si>
  <si>
    <t>1505-2249</t>
  </si>
  <si>
    <t>POLISH JOURNAL OF ECOLOGY</t>
  </si>
  <si>
    <t>1506-218X</t>
  </si>
  <si>
    <t>Rocznik Ochrona Srodowiska</t>
  </si>
  <si>
    <t>1507-2711</t>
  </si>
  <si>
    <t>Eksploatacja i Niezawodnosc-Maintenance and Reliability</t>
  </si>
  <si>
    <t>1508-1109</t>
  </si>
  <si>
    <t>1733-5329</t>
  </si>
  <si>
    <t>ACTA CHIROPTEROLOGICA</t>
  </si>
  <si>
    <t>1509-409X</t>
  </si>
  <si>
    <t>Acta of Bioengineering and Biomechanics</t>
  </si>
  <si>
    <t>1509-8117</t>
  </si>
  <si>
    <t>1899-4741</t>
  </si>
  <si>
    <t>Polish Journal of Chemical Technology</t>
  </si>
  <si>
    <t>1511-1768</t>
  </si>
  <si>
    <t>Journal of Rubber Research</t>
  </si>
  <si>
    <t>1511-2780</t>
  </si>
  <si>
    <t>Journal of Oil Palm Research</t>
  </si>
  <si>
    <t>1512-8601</t>
  </si>
  <si>
    <t>1840-4812</t>
  </si>
  <si>
    <t>Bosnian Journal of Basic Medical Sciences</t>
  </si>
  <si>
    <t>1513-1874</t>
  </si>
  <si>
    <t>SCIENCEASIA</t>
  </si>
  <si>
    <t>1514-0326</t>
  </si>
  <si>
    <t>1667-6726</t>
  </si>
  <si>
    <t>Journal of Applied Economics</t>
  </si>
  <si>
    <t>1516-1439</t>
  </si>
  <si>
    <t>1980-5373</t>
  </si>
  <si>
    <t>Materials Research-Ibero-american Journal of Materials</t>
  </si>
  <si>
    <t>1516-3180</t>
  </si>
  <si>
    <t>Sao Paulo Medical Journal</t>
  </si>
  <si>
    <t>1516-4446</t>
  </si>
  <si>
    <t>1809-452X</t>
  </si>
  <si>
    <t>REVISTA BRASILEIRA DE PSIQUIATRIA</t>
  </si>
  <si>
    <t>1516-635X</t>
  </si>
  <si>
    <t>1806-9061</t>
  </si>
  <si>
    <t>Brazilian Journal of Poultry Science</t>
  </si>
  <si>
    <t>1516-8913</t>
  </si>
  <si>
    <t>1678-4324</t>
  </si>
  <si>
    <t>BRAZILIAN ARCHIVES OF BIOLOGY AND TECHNOLOGY</t>
  </si>
  <si>
    <t>1517-106X</t>
  </si>
  <si>
    <t>1807-0299</t>
  </si>
  <si>
    <t>Alea-Estudos Neolatinos</t>
  </si>
  <si>
    <t>1517-7076</t>
  </si>
  <si>
    <t>Materia-Rio de Janeiro</t>
  </si>
  <si>
    <t>1517-8382</t>
  </si>
  <si>
    <t>1678-4405</t>
  </si>
  <si>
    <t>BRAZILIAN JOURNAL OF MICROBIOLOGY</t>
  </si>
  <si>
    <t>1517-8692</t>
  </si>
  <si>
    <t>1806-9940</t>
  </si>
  <si>
    <t>Revista Brasileira de Medicina do Esporte</t>
  </si>
  <si>
    <t>1518-8345</t>
  </si>
  <si>
    <t>Revista Latino-Americana de Enfermagem</t>
  </si>
  <si>
    <t>1519-1397</t>
  </si>
  <si>
    <t>PHYLLOMEDUSA</t>
  </si>
  <si>
    <t>1519-3861</t>
  </si>
  <si>
    <t>2236-1782</t>
  </si>
  <si>
    <t>Historia Unisinos</t>
  </si>
  <si>
    <t>1519-5023</t>
  </si>
  <si>
    <t>1984-8234</t>
  </si>
  <si>
    <t>Filosofia Unisinos</t>
  </si>
  <si>
    <t>1519-566X</t>
  </si>
  <si>
    <t>1678-8052</t>
  </si>
  <si>
    <t>NEOTROPICAL ENTOMOLOGY</t>
  </si>
  <si>
    <t>1519-6984</t>
  </si>
  <si>
    <t>1678-4375</t>
  </si>
  <si>
    <t>BRAZILIAN JOURNAL OF BIOLOGY</t>
  </si>
  <si>
    <t>1519-7530</t>
  </si>
  <si>
    <t>REVISTA BRASILEIRA DE PALEONTOLOGIA</t>
  </si>
  <si>
    <t>1520-281X</t>
  </si>
  <si>
    <t>1537-9477</t>
  </si>
  <si>
    <t>PAJ-A JOURNAL OF PERFORMANCE AND ART</t>
  </si>
  <si>
    <t>1520-3972</t>
  </si>
  <si>
    <t>1531-3298</t>
  </si>
  <si>
    <t>Journal of Cold War Studies</t>
  </si>
  <si>
    <t>1522-7278</t>
  </si>
  <si>
    <t>ENVIRONMENTAL TOXICOLOGY</t>
  </si>
  <si>
    <t>1520-4383</t>
  </si>
  <si>
    <t>1520-541X</t>
  </si>
  <si>
    <t>1525-142X</t>
  </si>
  <si>
    <t>EVOLUTION &amp; DEVELOPMENT</t>
  </si>
  <si>
    <t>1520-5436</t>
  </si>
  <si>
    <t>1532-7825</t>
  </si>
  <si>
    <t>Mass Communication and Society</t>
  </si>
  <si>
    <t>1520-6106</t>
  </si>
  <si>
    <t>JOURNAL OF PHYSICAL CHEMISTRY B</t>
  </si>
  <si>
    <t>1520-7412</t>
  </si>
  <si>
    <t>Acta Koreana</t>
  </si>
  <si>
    <t>1520-7560</t>
  </si>
  <si>
    <t>DIABETES-METABOLISM RESEARCH AND REVIEWS</t>
  </si>
  <si>
    <t>1520-765X</t>
  </si>
  <si>
    <t>1554-2815</t>
  </si>
  <si>
    <t>EUROPEAN HEART JOURNAL SUPPLEMENTS</t>
  </si>
  <si>
    <t>1520-8583</t>
  </si>
  <si>
    <t>1758-2245</t>
  </si>
  <si>
    <t>Philosophical Perspectives</t>
  </si>
  <si>
    <t>1520-9156</t>
  </si>
  <si>
    <t>1557-8593</t>
  </si>
  <si>
    <t>Diabetes Technology &amp; Therapeutics</t>
  </si>
  <si>
    <t>1520-9202</t>
  </si>
  <si>
    <t>1941-045X</t>
  </si>
  <si>
    <t>IT Professional</t>
  </si>
  <si>
    <t>1941-0077</t>
  </si>
  <si>
    <t>1520-9512</t>
  </si>
  <si>
    <t>1522-1709</t>
  </si>
  <si>
    <t>Sleep and Breathing</t>
  </si>
  <si>
    <t>1520-9857</t>
  </si>
  <si>
    <t>Modern Chinese Literature and Culture</t>
  </si>
  <si>
    <t>1521-1398</t>
  </si>
  <si>
    <t>1572-9206</t>
  </si>
  <si>
    <t>JOURNAL OF COMPUTATIONAL ANALYSIS AND APPLICATIONS</t>
  </si>
  <si>
    <t>1521-298X</t>
  </si>
  <si>
    <t>DISSOLUTION TECHNOLOGIES</t>
  </si>
  <si>
    <t>1521-3269</t>
  </si>
  <si>
    <t>1532-785X</t>
  </si>
  <si>
    <t>MEDIA PSYCHOLOGY</t>
  </si>
  <si>
    <t>1521-4281</t>
  </si>
  <si>
    <t>1536-1802</t>
  </si>
  <si>
    <t>Marvels &amp; Tales-Journal of Fairy-Tale Studies</t>
  </si>
  <si>
    <t>1521-6543</t>
  </si>
  <si>
    <t>1521-6551</t>
  </si>
  <si>
    <t>IUBMB LIFE</t>
  </si>
  <si>
    <t>1521-6616</t>
  </si>
  <si>
    <t>1521-7035</t>
  </si>
  <si>
    <t>CLINICAL IMMUNOLOGY</t>
  </si>
  <si>
    <t>1521-690X</t>
  </si>
  <si>
    <t>1532-1908</t>
  </si>
  <si>
    <t>BEST PRACTICE &amp; RESEARCH CLINICAL ENDOCRINOLOGY &amp; METABOLISM</t>
  </si>
  <si>
    <t>1521-6918</t>
  </si>
  <si>
    <t>1532-1916</t>
  </si>
  <si>
    <t>BEST PRACTICE &amp; RESEARCH IN CLINICAL GASTROENTEROLOGY</t>
  </si>
  <si>
    <t>1521-6926</t>
  </si>
  <si>
    <t>1532-1924</t>
  </si>
  <si>
    <t>BEST PRACTICE &amp; RESEARCH CLINICAL HAEMATOLOGY</t>
  </si>
  <si>
    <t>1521-6934</t>
  </si>
  <si>
    <t>1532-1932</t>
  </si>
  <si>
    <t>BEST PRACTICE &amp; RESEARCH CLINICAL OBSTETRICS &amp; GYNAECOLOGY</t>
  </si>
  <si>
    <t>1521-6942</t>
  </si>
  <si>
    <t>1521-1770</t>
  </si>
  <si>
    <t>BEST PRACTICE &amp; RESEARCH IN CLINICAL RHEUMATOLOGY</t>
  </si>
  <si>
    <t>1521-9216</t>
  </si>
  <si>
    <t>JOURNAL OF PRESBYTERIAN HISTORY</t>
  </si>
  <si>
    <t>1521-9437</t>
  </si>
  <si>
    <t>1940-4344</t>
  </si>
  <si>
    <t>INTERNATIONAL JOURNAL OF MEDICINAL MUSHROOMS</t>
  </si>
  <si>
    <t>1521-9488</t>
  </si>
  <si>
    <t>1468-2486</t>
  </si>
  <si>
    <t>International Studies Review</t>
  </si>
  <si>
    <t>1521-9615</t>
  </si>
  <si>
    <t>1558-366X</t>
  </si>
  <si>
    <t>COMPUTING IN SCIENCE &amp; ENGINEERING</t>
  </si>
  <si>
    <t>1522-0613</t>
  </si>
  <si>
    <t>1937-3791</t>
  </si>
  <si>
    <t>EVOLUTIONARY ECOLOGY RESEARCH</t>
  </si>
  <si>
    <t>1522-1946</t>
  </si>
  <si>
    <t>1522-726X</t>
  </si>
  <si>
    <t>CATHETERIZATION AND CARDIOVASCULAR INTERVENTIONS</t>
  </si>
  <si>
    <t>1522-2055</t>
  </si>
  <si>
    <t>1548-8454</t>
  </si>
  <si>
    <t>NORTH AMERICAN JOURNAL OF AQUACULTURE</t>
  </si>
  <si>
    <t>1522-2152</t>
  </si>
  <si>
    <t>1537-5293</t>
  </si>
  <si>
    <t>PHYSIOLOGICAL AND BIOCHEMICAL ZOOLOGY</t>
  </si>
  <si>
    <t>1522-2179</t>
  </si>
  <si>
    <t>1539-0705</t>
  </si>
  <si>
    <t>Journal of Hospice &amp; Palliative Nursing</t>
  </si>
  <si>
    <t>1522-6417</t>
  </si>
  <si>
    <t>1534-3111</t>
  </si>
  <si>
    <t>CURRENT HYPERTENSION REPORTS</t>
  </si>
  <si>
    <t>1522-6514</t>
  </si>
  <si>
    <t>1549-7879</t>
  </si>
  <si>
    <t>INTERNATIONAL JOURNAL OF PHYTOREMEDIATION</t>
  </si>
  <si>
    <t>1522-7219</t>
  </si>
  <si>
    <t>INFANT AND CHILD DEVELOPMENT</t>
  </si>
  <si>
    <t>1522-7235</t>
  </si>
  <si>
    <t>1522-7243</t>
  </si>
  <si>
    <t>LUMINESCENCE</t>
  </si>
  <si>
    <t>1523-5866</t>
  </si>
  <si>
    <t>1522-8932</t>
  </si>
  <si>
    <t>1522-9092</t>
  </si>
  <si>
    <t>Journal of Forensic Psychology Practice</t>
  </si>
  <si>
    <t>1523-0406</t>
  </si>
  <si>
    <t>1545-0465</t>
  </si>
  <si>
    <t>Cartography and Geographic Information Science</t>
  </si>
  <si>
    <t>1523-0430</t>
  </si>
  <si>
    <t>1938-4246</t>
  </si>
  <si>
    <t>ARCTIC ANTARCTIC AND ALPINE RESEARCH</t>
  </si>
  <si>
    <t>1557-7716</t>
  </si>
  <si>
    <t>1708-8208</t>
  </si>
  <si>
    <t>1745-493X</t>
  </si>
  <si>
    <t>1523-3774</t>
  </si>
  <si>
    <t>1534-6307</t>
  </si>
  <si>
    <t>Current Rheumatology Reports</t>
  </si>
  <si>
    <t>1523-3782</t>
  </si>
  <si>
    <t>1534-3170</t>
  </si>
  <si>
    <t>Current Cardiology Reports</t>
  </si>
  <si>
    <t>1523-3790</t>
  </si>
  <si>
    <t>1534-6269</t>
  </si>
  <si>
    <t>Current Oncology Reports</t>
  </si>
  <si>
    <t>1523-3804</t>
  </si>
  <si>
    <t>1534-6242</t>
  </si>
  <si>
    <t>Current Atherosclerosis Reports</t>
  </si>
  <si>
    <t>1523-3812</t>
  </si>
  <si>
    <t>1535-1645</t>
  </si>
  <si>
    <t>Current Psychiatry Reports</t>
  </si>
  <si>
    <t>1523-3847</t>
  </si>
  <si>
    <t>1534-3146</t>
  </si>
  <si>
    <t>Current Infectious Disease Reports</t>
  </si>
  <si>
    <t>1523-4614</t>
  </si>
  <si>
    <t>1526-5498</t>
  </si>
  <si>
    <t>M&amp;SOM-Manufacturing &amp; Service Operations Management</t>
  </si>
  <si>
    <t>1523-7052</t>
  </si>
  <si>
    <t>1523-9012</t>
  </si>
  <si>
    <t>1752-6566</t>
  </si>
  <si>
    <t>Literary Imagination</t>
  </si>
  <si>
    <t>1523-908X</t>
  </si>
  <si>
    <t>1522-7200</t>
  </si>
  <si>
    <t>Journal of Environmental Policy &amp; Planning</t>
  </si>
  <si>
    <t>1524-0703</t>
  </si>
  <si>
    <t>1524-0711</t>
  </si>
  <si>
    <t>GRAPHICAL MODELS</t>
  </si>
  <si>
    <t>1524-1602</t>
  </si>
  <si>
    <t>1533-4295</t>
  </si>
  <si>
    <t>STRENGTH AND CONDITIONING JOURNAL</t>
  </si>
  <si>
    <t>1524-1904</t>
  </si>
  <si>
    <t>1526-4025</t>
  </si>
  <si>
    <t>APPLIED STOCHASTIC MODELS IN BUSINESS AND INDUSTRY</t>
  </si>
  <si>
    <t>1524-2226</t>
  </si>
  <si>
    <t>1533-1598</t>
  </si>
  <si>
    <t>Journal of Popular Music Studies</t>
  </si>
  <si>
    <t>1524-4695</t>
  </si>
  <si>
    <t>1938-5390</t>
  </si>
  <si>
    <t>WATERBIRDS</t>
  </si>
  <si>
    <t>1524-6175</t>
  </si>
  <si>
    <t>1751-7176</t>
  </si>
  <si>
    <t>Journal of Clinical Hypertension</t>
  </si>
  <si>
    <t>1524-8372</t>
  </si>
  <si>
    <t>1532-7647</t>
  </si>
  <si>
    <t>Journal of Cognition and Development</t>
  </si>
  <si>
    <t>1552-8324</t>
  </si>
  <si>
    <t>1524-9042</t>
  </si>
  <si>
    <t>1532-8635</t>
  </si>
  <si>
    <t>Pain Management Nursing</t>
  </si>
  <si>
    <t>1558-0016</t>
  </si>
  <si>
    <t>1524-9220</t>
  </si>
  <si>
    <t>1939-151X</t>
  </si>
  <si>
    <t>Psychology of Men &amp; Masculinity</t>
  </si>
  <si>
    <t>1524-9557</t>
  </si>
  <si>
    <t>1537-4513</t>
  </si>
  <si>
    <t>JOURNAL OF IMMUNOTHERAPY</t>
  </si>
  <si>
    <t>1525-0008</t>
  </si>
  <si>
    <t>1532-7078</t>
  </si>
  <si>
    <t>INFANCY</t>
  </si>
  <si>
    <t>1525-0024</t>
  </si>
  <si>
    <t>1943-7811</t>
  </si>
  <si>
    <t>JOURNAL OF MOLECULAR DIAGNOSTICS</t>
  </si>
  <si>
    <t>1525-2027</t>
  </si>
  <si>
    <t>GEOCHEMISTRY GEOPHYSICS GEOSYSTEMS</t>
  </si>
  <si>
    <t>1525-2531</t>
  </si>
  <si>
    <t>ECONTENT</t>
  </si>
  <si>
    <t>1525-2647</t>
  </si>
  <si>
    <t>1938-2952</t>
  </si>
  <si>
    <t>COMPARATIVE PARASITOLOGY</t>
  </si>
  <si>
    <t>1438-7573</t>
  </si>
  <si>
    <t>JARO-JOURNAL OF THE ASSOCIATION FOR RESEARCH IN OTOLARYNGOLOGY</t>
  </si>
  <si>
    <t>1525-4135</t>
  </si>
  <si>
    <t>1077-9450</t>
  </si>
  <si>
    <t>JAIDS-JOURNAL OF ACQUIRED IMMUNE DEFICIENCY SYNDROMES</t>
  </si>
  <si>
    <t>1525-5050</t>
  </si>
  <si>
    <t>1525-5069</t>
  </si>
  <si>
    <t>EPILEPSY &amp; BEHAVIOR</t>
  </si>
  <si>
    <t>1525-6995</t>
  </si>
  <si>
    <t>1750-1849</t>
  </si>
  <si>
    <t>Leviathan-A Journal of Melville Studies</t>
  </si>
  <si>
    <t>1525-7304</t>
  </si>
  <si>
    <t>1938-0690</t>
  </si>
  <si>
    <t>Clinical Lung Cancer</t>
  </si>
  <si>
    <t>1525-7401</t>
  </si>
  <si>
    <t>1538-4837</t>
  </si>
  <si>
    <t>Communication Disorders Quarterly</t>
  </si>
  <si>
    <t>1525-755X</t>
  </si>
  <si>
    <t>1525-7541</t>
  </si>
  <si>
    <t>JOURNAL OF HYDROMETEOROLOGY</t>
  </si>
  <si>
    <t>1525-7770</t>
  </si>
  <si>
    <t>1532-2335</t>
  </si>
  <si>
    <t>NUCLEOSIDES NUCLEOTIDES &amp; NUCLEIC ACIDS</t>
  </si>
  <si>
    <t>1526-4602</t>
  </si>
  <si>
    <t>1525-7886</t>
  </si>
  <si>
    <t>JOURNAL OF COSMETIC SCIENCE</t>
  </si>
  <si>
    <t>1525-822X</t>
  </si>
  <si>
    <t>1552-3969</t>
  </si>
  <si>
    <t>Field Methods</t>
  </si>
  <si>
    <t>1538-9375</t>
  </si>
  <si>
    <t>1526-0542</t>
  </si>
  <si>
    <t>1526-0550</t>
  </si>
  <si>
    <t>Paediatric Respiratory Reviews</t>
  </si>
  <si>
    <t>1526-1492</t>
  </si>
  <si>
    <t>1526-1506</t>
  </si>
  <si>
    <t>CMES-COMPUTER MODELING IN ENGINEERING &amp; SCIENCES</t>
  </si>
  <si>
    <t>1526-2375</t>
  </si>
  <si>
    <t>1526-4637</t>
  </si>
  <si>
    <t>PAIN MEDICINE</t>
  </si>
  <si>
    <t>1536-0091</t>
  </si>
  <si>
    <t>Global Environmental Politics</t>
  </si>
  <si>
    <t>1526-3819</t>
  </si>
  <si>
    <t>1536-0105</t>
  </si>
  <si>
    <t>Grey Room</t>
  </si>
  <si>
    <t>1526-484X</t>
  </si>
  <si>
    <t>1543-2742</t>
  </si>
  <si>
    <t>INTERNATIONAL JOURNAL OF SPORT NUTRITION AND EXERCISE METABOLISM</t>
  </si>
  <si>
    <t>1526-4998</t>
  </si>
  <si>
    <t>1536-0075</t>
  </si>
  <si>
    <t>1526-5900</t>
  </si>
  <si>
    <t>JOURNAL OF PAIN</t>
  </si>
  <si>
    <t>1526-6028</t>
  </si>
  <si>
    <t>1545-1550</t>
  </si>
  <si>
    <t>JOURNAL OF ENDOVASCULAR THERAPY</t>
  </si>
  <si>
    <t>1526-6125</t>
  </si>
  <si>
    <t>Journal of Manufacturing Processes</t>
  </si>
  <si>
    <t>1526-6133</t>
  </si>
  <si>
    <t>1938-9027</t>
  </si>
  <si>
    <t>Journal of Electronic Commerce Research</t>
  </si>
  <si>
    <t>1526-6702</t>
  </si>
  <si>
    <t>TEXAS HEART INSTITUTE JOURNAL</t>
  </si>
  <si>
    <t>1526-744X</t>
  </si>
  <si>
    <t>2163-5390</t>
  </si>
  <si>
    <t>Nephrology Nursing Journal</t>
  </si>
  <si>
    <t>1526-8004</t>
  </si>
  <si>
    <t>1526-4564</t>
  </si>
  <si>
    <t>SEMINARS IN REPRODUCTIVE MEDICINE</t>
  </si>
  <si>
    <t>1526-8209</t>
  </si>
  <si>
    <t>1938-0666</t>
  </si>
  <si>
    <t>Clinical Breast Cancer</t>
  </si>
  <si>
    <t>1526-9248</t>
  </si>
  <si>
    <t>2164-6708</t>
  </si>
  <si>
    <t>Progress in Transplantation</t>
  </si>
  <si>
    <t>1526-9523</t>
  </si>
  <si>
    <t>1542-2011</t>
  </si>
  <si>
    <t>JOURNAL OF MIDWIFERY &amp; WOMENS HEALTH</t>
  </si>
  <si>
    <t>1526-954X</t>
  </si>
  <si>
    <t>1526-968X</t>
  </si>
  <si>
    <t>GENESIS</t>
  </si>
  <si>
    <t>1526-9914</t>
  </si>
  <si>
    <t>Journal of Applied Clinical Medical Physics</t>
  </si>
  <si>
    <t>1527-0025</t>
  </si>
  <si>
    <t>1552-7794</t>
  </si>
  <si>
    <t>Journal of Sports Economics</t>
  </si>
  <si>
    <t>1527-0297</t>
  </si>
  <si>
    <t>1557-8682</t>
  </si>
  <si>
    <t>HIGH ALTITUDE MEDICINE &amp; BIOLOGY</t>
  </si>
  <si>
    <t>1527-0904</t>
  </si>
  <si>
    <t>1944-8341</t>
  </si>
  <si>
    <t>WESTERN NORTH AMERICAN NATURALIST</t>
  </si>
  <si>
    <t>1527-1404</t>
  </si>
  <si>
    <t>1938-3681</t>
  </si>
  <si>
    <t>JOURNAL OF SEDIMENTARY RESEARCH</t>
  </si>
  <si>
    <t>1527-2729</t>
  </si>
  <si>
    <t>1534-6277</t>
  </si>
  <si>
    <t>CURRENT TREATMENT OPTIONS IN ONCOLOGY</t>
  </si>
  <si>
    <t>1527-2737</t>
  </si>
  <si>
    <t>Current Urology Reports</t>
  </si>
  <si>
    <t>1527-3342</t>
  </si>
  <si>
    <t>1557-9581</t>
  </si>
  <si>
    <t>IEEE MICROWAVE MAGAZINE</t>
  </si>
  <si>
    <t>1527-3741</t>
  </si>
  <si>
    <t>JOURNAL OF THE AMERICAN POMOLOGICAL SOCIETY</t>
  </si>
  <si>
    <t>1527-4160</t>
  </si>
  <si>
    <t>1538-1145</t>
  </si>
  <si>
    <t>Journal of Psychiatric Practice</t>
  </si>
  <si>
    <t>1527-4764</t>
  </si>
  <si>
    <t>1552-8316</t>
  </si>
  <si>
    <t>Television &amp; New Media</t>
  </si>
  <si>
    <t>1527-5256</t>
  </si>
  <si>
    <t>1540-2347</t>
  </si>
  <si>
    <t>Journal of Symplectic Geometry</t>
  </si>
  <si>
    <t>1527-5922</t>
  </si>
  <si>
    <t>1527-5930</t>
  </si>
  <si>
    <t>ENVIRONMENTAL FORENSICS</t>
  </si>
  <si>
    <t>1527-5949</t>
  </si>
  <si>
    <t>1939-1889</t>
  </si>
  <si>
    <t>LC GC NORTH AMERICA</t>
  </si>
  <si>
    <t>1527-6473</t>
  </si>
  <si>
    <t>LIVER TRANSPLANTATION</t>
  </si>
  <si>
    <t>1527-6546</t>
  </si>
  <si>
    <t>1547-5069</t>
  </si>
  <si>
    <t>JOURNAL OF NURSING SCHOLARSHIP</t>
  </si>
  <si>
    <t>1527-6988</t>
  </si>
  <si>
    <t>1527-6996</t>
  </si>
  <si>
    <t>Natural Hazards Review</t>
  </si>
  <si>
    <t>1527-7941</t>
  </si>
  <si>
    <t>1538-8654</t>
  </si>
  <si>
    <t>Advances in Skin &amp; Wound Care</t>
  </si>
  <si>
    <t>1527-8999</t>
  </si>
  <si>
    <t>1528-0691</t>
  </si>
  <si>
    <t>CHEMICAL RECORD</t>
  </si>
  <si>
    <t>1528-0268</t>
  </si>
  <si>
    <t>Pomegranate</t>
  </si>
  <si>
    <t>1528-0748</t>
  </si>
  <si>
    <t>1757-2274</t>
  </si>
  <si>
    <t>Romani Studies</t>
  </si>
  <si>
    <t>1528-0837</t>
  </si>
  <si>
    <t>1530-8057</t>
  </si>
  <si>
    <t>Journal of Industrial Textiles</t>
  </si>
  <si>
    <t>1528-3542</t>
  </si>
  <si>
    <t>1931-1516</t>
  </si>
  <si>
    <t>EMOTION</t>
  </si>
  <si>
    <t>1528-3577</t>
  </si>
  <si>
    <t>1528-3585</t>
  </si>
  <si>
    <t>International Studies Perspectives</t>
  </si>
  <si>
    <t>1528-4042</t>
  </si>
  <si>
    <t>1534-6293</t>
  </si>
  <si>
    <t>Current Neurology and Neuroscience Reports</t>
  </si>
  <si>
    <t>1528-4050</t>
  </si>
  <si>
    <t>1473-6322</t>
  </si>
  <si>
    <t>Current Opinion in Allergy and Clinical Immunology</t>
  </si>
  <si>
    <t>1528-4336</t>
  </si>
  <si>
    <t>1945-5771</t>
  </si>
  <si>
    <t>HIV CLINICAL TRIALS</t>
  </si>
  <si>
    <t>1528-7092</t>
  </si>
  <si>
    <t>1938-5412</t>
  </si>
  <si>
    <t>SOUTHEASTERN NATURALIST</t>
  </si>
  <si>
    <t>1528-7394</t>
  </si>
  <si>
    <t>1087-2620</t>
  </si>
  <si>
    <t>JOURNAL OF TOXICOLOGY AND ENVIRONMENTAL HEALTH-PART A-CURRENT ISSUES</t>
  </si>
  <si>
    <t>1528-7505</t>
  </si>
  <si>
    <t>1528-9117</t>
  </si>
  <si>
    <t>1540-336X</t>
  </si>
  <si>
    <t>CANCER JOURNAL</t>
  </si>
  <si>
    <t>1539-6053</t>
  </si>
  <si>
    <t>1529-2916</t>
  </si>
  <si>
    <t>1557-945X</t>
  </si>
  <si>
    <t>1529-5036</t>
  </si>
  <si>
    <t>1479-5809</t>
  </si>
  <si>
    <t>CRITICAL STUDIES IN MEDIA COMMUNICATION</t>
  </si>
  <si>
    <t>1529-5192</t>
  </si>
  <si>
    <t>1532-7922</t>
  </si>
  <si>
    <t>Parenting-Science and Practice</t>
  </si>
  <si>
    <t>1529-7322</t>
  </si>
  <si>
    <t>1534-6315</t>
  </si>
  <si>
    <t>CURRENT ALLERGY AND ASTHMA REPORTS</t>
  </si>
  <si>
    <t>1529-7373</t>
  </si>
  <si>
    <t>Annals of Economics and Finance</t>
  </si>
  <si>
    <t>1529-7489</t>
  </si>
  <si>
    <t>1530-2415</t>
  </si>
  <si>
    <t>Analyses of Social Issues and Public Policy</t>
  </si>
  <si>
    <t>1529-7535</t>
  </si>
  <si>
    <t>1947-3893</t>
  </si>
  <si>
    <t>Pediatric Critical Care Medicine</t>
  </si>
  <si>
    <t>1529-8868</t>
  </si>
  <si>
    <t>1529-8876</t>
  </si>
  <si>
    <t>Self and Identity</t>
  </si>
  <si>
    <t>1529-9074</t>
  </si>
  <si>
    <t>Petrophysics</t>
  </si>
  <si>
    <t>1529-9104</t>
  </si>
  <si>
    <t>1946-7842</t>
  </si>
  <si>
    <t>Early Medieval China</t>
  </si>
  <si>
    <t>1529-9430</t>
  </si>
  <si>
    <t>1878-1632</t>
  </si>
  <si>
    <t>Spine Journal</t>
  </si>
  <si>
    <t>1529-9732</t>
  </si>
  <si>
    <t>1529-9740</t>
  </si>
  <si>
    <t>Journal of Trauma &amp; Dissociation</t>
  </si>
  <si>
    <t>1530-261X</t>
  </si>
  <si>
    <t>Atmospheric Science Letters</t>
  </si>
  <si>
    <t>1530-3667</t>
  </si>
  <si>
    <t>1557-7759</t>
  </si>
  <si>
    <t>VECTOR-BORNE AND ZOONOTIC DISEASES</t>
  </si>
  <si>
    <t>1530-437X</t>
  </si>
  <si>
    <t>1558-1748</t>
  </si>
  <si>
    <t>IEEE SENSORS JOURNAL</t>
  </si>
  <si>
    <t>1530-4388</t>
  </si>
  <si>
    <t>1558-2574</t>
  </si>
  <si>
    <t>IEEE TRANSACTIONS ON DEVICE AND MATERIALS RELIABILITY</t>
  </si>
  <si>
    <t>1530-4515</t>
  </si>
  <si>
    <t>1534-4908</t>
  </si>
  <si>
    <t>SURGICAL LAPAROSCOPY ENDOSCOPY &amp; PERCUTANEOUS TECHNIQUES</t>
  </si>
  <si>
    <t>1530-5627</t>
  </si>
  <si>
    <t>1556-3669</t>
  </si>
  <si>
    <t>Telemedicine and e-Health</t>
  </si>
  <si>
    <t>1530-6550</t>
  </si>
  <si>
    <t>2153-8174</t>
  </si>
  <si>
    <t>Reviews in Cardiovascular Medicine</t>
  </si>
  <si>
    <t>1530-6992</t>
  </si>
  <si>
    <t>1530-7026</t>
  </si>
  <si>
    <t>1531-135X</t>
  </si>
  <si>
    <t>COGNITIVE AFFECTIVE &amp; BEHAVIORAL NEUROSCIENCE</t>
  </si>
  <si>
    <t>1530-7085</t>
  </si>
  <si>
    <t>1533-2500</t>
  </si>
  <si>
    <t>Pain Practice</t>
  </si>
  <si>
    <t>1530-7905</t>
  </si>
  <si>
    <t>1559-0259</t>
  </si>
  <si>
    <t>Cardiovascular Toxicology</t>
  </si>
  <si>
    <t>1530-8669</t>
  </si>
  <si>
    <t>1530-8677</t>
  </si>
  <si>
    <t>WIRELESS COMMUNICATIONS &amp; MOBILE COMPUTING</t>
  </si>
  <si>
    <t>1530-891X</t>
  </si>
  <si>
    <t>1934-2403</t>
  </si>
  <si>
    <t>Endocrine Practice</t>
  </si>
  <si>
    <t>1530-9576</t>
  </si>
  <si>
    <t>1557-9271</t>
  </si>
  <si>
    <t>Public Performance &amp; Management Review</t>
  </si>
  <si>
    <t>1530-9827</t>
  </si>
  <si>
    <t>1944-7078</t>
  </si>
  <si>
    <t>JOURNAL OF COMPUTING AND INFORMATION SCIENCE IN ENGINEERING</t>
  </si>
  <si>
    <t>1530-9932</t>
  </si>
  <si>
    <t>AAPS PHARMSCITECH</t>
  </si>
  <si>
    <t>1531-0043</t>
  </si>
  <si>
    <t>1530-9681</t>
  </si>
  <si>
    <t>Clinics in Colon and Rectal Surgery</t>
  </si>
  <si>
    <t>1531-023X</t>
  </si>
  <si>
    <t>1538-5000</t>
  </si>
  <si>
    <t>KRITIKA-EXPLORATIONS IN RUSSIAN AND EURASIAN HISTORY</t>
  </si>
  <si>
    <t>1531-0353</t>
  </si>
  <si>
    <t>1531-0361</t>
  </si>
  <si>
    <t>IRRIGATION AND DRAINAGE</t>
  </si>
  <si>
    <t>1531-1074</t>
  </si>
  <si>
    <t>1557-8070</t>
  </si>
  <si>
    <t>ASTROBIOLOGY</t>
  </si>
  <si>
    <t>1531-1309</t>
  </si>
  <si>
    <t>1558-1764</t>
  </si>
  <si>
    <t>IEEE MICROWAVE AND WIRELESS COMPONENTS LETTERS</t>
  </si>
  <si>
    <t>1531-2542</t>
  </si>
  <si>
    <t>1530-7131</t>
  </si>
  <si>
    <t>PORTAL-LIBRARIES AND THE ACADEMY</t>
  </si>
  <si>
    <t>1531-3433</t>
  </si>
  <si>
    <t>1534-3081</t>
  </si>
  <si>
    <t>Current Pain and Headache Reports</t>
  </si>
  <si>
    <t>1531-3492</t>
  </si>
  <si>
    <t>1553-524X</t>
  </si>
  <si>
    <t>DISCRETE AND CONTINUOUS DYNAMICAL SYSTEMS-SERIES B</t>
  </si>
  <si>
    <t>1531-426X</t>
  </si>
  <si>
    <t>1548-2456</t>
  </si>
  <si>
    <t>LATIN AMERICAN POLITICS AND SOCIETY</t>
  </si>
  <si>
    <t>1558-0830</t>
  </si>
  <si>
    <t>1531-7129</t>
  </si>
  <si>
    <t>1537-4505</t>
  </si>
  <si>
    <t>OTOLOGY &amp; NEUROTOLOGY</t>
  </si>
  <si>
    <t>1532-0073</t>
  </si>
  <si>
    <t>1532-0081</t>
  </si>
  <si>
    <t>Homology Homotopy and Applications</t>
  </si>
  <si>
    <t>1532-0383</t>
  </si>
  <si>
    <t>1549-7887</t>
  </si>
  <si>
    <t>SOIL &amp; SEDIMENT CONTAMINATION</t>
  </si>
  <si>
    <t>1878-1659</t>
  </si>
  <si>
    <t>COMPARATIVE BIOCHEMISTRY AND PHYSIOLOGY C-TOXICOLOGY &amp; PHARMACOLOGY</t>
  </si>
  <si>
    <t>1532-0464</t>
  </si>
  <si>
    <t>1532-0480</t>
  </si>
  <si>
    <t>JOURNAL OF BIOMEDICAL INFORMATICS</t>
  </si>
  <si>
    <t>1532-0626</t>
  </si>
  <si>
    <t>1532-0634</t>
  </si>
  <si>
    <t>CONCURRENCY AND COMPUTATION-PRACTICE &amp; EXPERIENCE</t>
  </si>
  <si>
    <t>1532-0820</t>
  </si>
  <si>
    <t>COMPARATIVE MEDICINE</t>
  </si>
  <si>
    <t>1532-3005</t>
  </si>
  <si>
    <t>1532-2998</t>
  </si>
  <si>
    <t>STRESS AND HEALTH</t>
  </si>
  <si>
    <t>1532-3382</t>
  </si>
  <si>
    <t>1532-3390</t>
  </si>
  <si>
    <t>Journal of Evidence-Based Dental Practice</t>
  </si>
  <si>
    <t>1532-3641</t>
  </si>
  <si>
    <t>1943-5622</t>
  </si>
  <si>
    <t>International Journal of Geomechanics</t>
  </si>
  <si>
    <t>1532-3978</t>
  </si>
  <si>
    <t>1542-4235</t>
  </si>
  <si>
    <t>Moving Image</t>
  </si>
  <si>
    <t>1532-4400</t>
  </si>
  <si>
    <t>1946-1607</t>
  </si>
  <si>
    <t>State Politics &amp; Policy Quarterly</t>
  </si>
  <si>
    <t>1532-4435</t>
  </si>
  <si>
    <t>JOURNAL OF MACHINE LEARNING RESEARCH</t>
  </si>
  <si>
    <t>1532-4982</t>
  </si>
  <si>
    <t>1532-4990</t>
  </si>
  <si>
    <t>ARID LAND RESEARCH AND MANAGEMENT</t>
  </si>
  <si>
    <t>1532-5008</t>
  </si>
  <si>
    <t>1532-5016</t>
  </si>
  <si>
    <t>ELECTRIC POWER COMPONENTS AND SYSTEMS</t>
  </si>
  <si>
    <t>1532-5024</t>
  </si>
  <si>
    <t>1532-5032</t>
  </si>
  <si>
    <t>JOURNAL OF LOSS &amp; TRAUMA</t>
  </si>
  <si>
    <t>1532-6349</t>
  </si>
  <si>
    <t>1532-4214</t>
  </si>
  <si>
    <t>STOCHASTIC MODELS</t>
  </si>
  <si>
    <t>1532-673X</t>
  </si>
  <si>
    <t>1552-3373</t>
  </si>
  <si>
    <t>AMERICAN POLITICS RESEARCH</t>
  </si>
  <si>
    <t>1532-687X</t>
  </si>
  <si>
    <t>1539-6630</t>
  </si>
  <si>
    <t>CR-THE NEW CENTENNIAL REVIEW</t>
  </si>
  <si>
    <t>1532-8813</t>
  </si>
  <si>
    <t>AATCC REVIEW</t>
  </si>
  <si>
    <t>1532-9194</t>
  </si>
  <si>
    <t>MIT SLOAN MANAGEMENT REVIEW</t>
  </si>
  <si>
    <t>1533-0028</t>
  </si>
  <si>
    <t>1938-0674</t>
  </si>
  <si>
    <t>Clinical Colorectal Cancer</t>
  </si>
  <si>
    <t>1533-0346</t>
  </si>
  <si>
    <t>1533-0338</t>
  </si>
  <si>
    <t>TECHNOLOGY IN CANCER RESEARCH &amp; TREATMENT</t>
  </si>
  <si>
    <t>1533-1709</t>
  </si>
  <si>
    <t>1535-3117</t>
  </si>
  <si>
    <t>Spiritus-A Journal of Christian Spirituality</t>
  </si>
  <si>
    <t>1533-2640</t>
  </si>
  <si>
    <t>1533-2659</t>
  </si>
  <si>
    <t>JOURNAL OF ETHNICITY IN SUBSTANCE ABUSE</t>
  </si>
  <si>
    <t>1533-3159</t>
  </si>
  <si>
    <t>Pain Physician</t>
  </si>
  <si>
    <t>1533-3175</t>
  </si>
  <si>
    <t>1938-2731</t>
  </si>
  <si>
    <t>American Journal of Alzheimers Disease and Other Dementias</t>
  </si>
  <si>
    <t>1533-4880</t>
  </si>
  <si>
    <t>1533-4899</t>
  </si>
  <si>
    <t>JOURNAL OF NANOSCIENCE AND NANOTECHNOLOGY</t>
  </si>
  <si>
    <t>1533-5399</t>
  </si>
  <si>
    <t>1557-6051</t>
  </si>
  <si>
    <t>ACM Transactions on Internet Technology</t>
  </si>
  <si>
    <t>1533-6077</t>
  </si>
  <si>
    <t>1758-2237</t>
  </si>
  <si>
    <t>Philosophical Issues</t>
  </si>
  <si>
    <t>1533-628X</t>
  </si>
  <si>
    <t>Philosophers Imprint</t>
  </si>
  <si>
    <t>1533-7146</t>
  </si>
  <si>
    <t>QUANTUM INFORMATION &amp; COMPUTATION</t>
  </si>
  <si>
    <t>1534-0392</t>
  </si>
  <si>
    <t>1553-5258</t>
  </si>
  <si>
    <t>COMMUNICATIONS ON PURE AND APPLIED ANALYSIS</t>
  </si>
  <si>
    <t>1558-0210</t>
  </si>
  <si>
    <t>IEEE TRANSACTIONS ON NEURAL SYSTEMS AND REHABILITATION ENGINEERING</t>
  </si>
  <si>
    <t>1534-4827</t>
  </si>
  <si>
    <t>1539-0829</t>
  </si>
  <si>
    <t>Current Diabetes Reports</t>
  </si>
  <si>
    <t>1534-4843</t>
  </si>
  <si>
    <t>1552-6712</t>
  </si>
  <si>
    <t>Human Resource Development Review</t>
  </si>
  <si>
    <t>1878-1551</t>
  </si>
  <si>
    <t>1534-6501</t>
  </si>
  <si>
    <t>1552-3802</t>
  </si>
  <si>
    <t>Clinical Case Studies</t>
  </si>
  <si>
    <t>1534-7346</t>
  </si>
  <si>
    <t>1552-6941</t>
  </si>
  <si>
    <t>International Journal of Lower Extremity Wounds</t>
  </si>
  <si>
    <t>1534-7354</t>
  </si>
  <si>
    <t>1552-695X</t>
  </si>
  <si>
    <t>INTEGRATIVE CANCER THERAPIES</t>
  </si>
  <si>
    <t>1534-7362</t>
  </si>
  <si>
    <t>JOURNAL OF VISION</t>
  </si>
  <si>
    <t>1534-8458</t>
  </si>
  <si>
    <t>1532-7701</t>
  </si>
  <si>
    <t>Journal of Language Identity and Education</t>
  </si>
  <si>
    <t>1535-1084</t>
  </si>
  <si>
    <t>1559-1174</t>
  </si>
  <si>
    <t>NEUROMOLECULAR MEDICINE</t>
  </si>
  <si>
    <t>1535-1459</t>
  </si>
  <si>
    <t>1535-1467</t>
  </si>
  <si>
    <t>RIVER RESEARCH AND APPLICATIONS</t>
  </si>
  <si>
    <t>1535-2188</t>
  </si>
  <si>
    <t>Seminars in Plastic Surgery</t>
  </si>
  <si>
    <t>1535-3141</t>
  </si>
  <si>
    <t>1556-7125</t>
  </si>
  <si>
    <t>Foodborne Pathogens and Disease</t>
  </si>
  <si>
    <t>1535-3508</t>
  </si>
  <si>
    <t>1536-0121</t>
  </si>
  <si>
    <t>Molecular Imaging</t>
  </si>
  <si>
    <t>1535-3516</t>
  </si>
  <si>
    <t>1536-0083</t>
  </si>
  <si>
    <t>Asian Economic Papers</t>
  </si>
  <si>
    <t>1535-3702</t>
  </si>
  <si>
    <t>1535-3699</t>
  </si>
  <si>
    <t>EXPERIMENTAL BIOLOGY AND MEDICINE</t>
  </si>
  <si>
    <t>1535-3893</t>
  </si>
  <si>
    <t>1535-3907</t>
  </si>
  <si>
    <t>JOURNAL OF PROTEOME RESEARCH</t>
  </si>
  <si>
    <t>1535-3958</t>
  </si>
  <si>
    <t>1535-3966</t>
  </si>
  <si>
    <t>Corporate Social Responsibility and Environmental Management</t>
  </si>
  <si>
    <t>1878-3686</t>
  </si>
  <si>
    <t>1535-6841</t>
  </si>
  <si>
    <t>1540-6040</t>
  </si>
  <si>
    <t>City &amp; Community</t>
  </si>
  <si>
    <t>1535-685X</t>
  </si>
  <si>
    <t>1541-2601</t>
  </si>
  <si>
    <t>Law &amp; Literature</t>
  </si>
  <si>
    <t>1535-7163</t>
  </si>
  <si>
    <t>1538-8514</t>
  </si>
  <si>
    <t>MOLECULAR CANCER THERAPEUTICS</t>
  </si>
  <si>
    <t>1930-0573</t>
  </si>
  <si>
    <t>Alcohol Research-Current Reviews</t>
  </si>
  <si>
    <t>1535-7511</t>
  </si>
  <si>
    <t>1535-9484</t>
  </si>
  <si>
    <t>1535-9778</t>
  </si>
  <si>
    <t>1535-9786</t>
  </si>
  <si>
    <t>EUKARYOTIC CELL</t>
  </si>
  <si>
    <t>1536-0652</t>
  </si>
  <si>
    <t>1539-2465</t>
  </si>
  <si>
    <t>Clinical Spine Surgery</t>
  </si>
  <si>
    <t>1536-0903</t>
  </si>
  <si>
    <t>1536-0911</t>
  </si>
  <si>
    <t>Advances in Neonatal Care</t>
  </si>
  <si>
    <t>1536-1055</t>
  </si>
  <si>
    <t>1943-7641</t>
  </si>
  <si>
    <t>FUSION SCIENCE AND TECHNOLOGY</t>
  </si>
  <si>
    <t>2162-4585</t>
  </si>
  <si>
    <t>1536-1225</t>
  </si>
  <si>
    <t>1548-5757</t>
  </si>
  <si>
    <t>IEEE Antennas and Wireless Propagation Letters</t>
  </si>
  <si>
    <t>1536-1233</t>
  </si>
  <si>
    <t>1558-0660</t>
  </si>
  <si>
    <t>IEEE TRANSACTIONS ON MOBILE COMPUTING</t>
  </si>
  <si>
    <t>1536-1241</t>
  </si>
  <si>
    <t>1558-2639</t>
  </si>
  <si>
    <t>IEEE TRANSACTIONS ON NANOBIOSCIENCE</t>
  </si>
  <si>
    <t>1536-125X</t>
  </si>
  <si>
    <t>1941-0085</t>
  </si>
  <si>
    <t>IEEE TRANSACTIONS ON NANOTECHNOLOGY</t>
  </si>
  <si>
    <t>1536-1268</t>
  </si>
  <si>
    <t>1558-2590</t>
  </si>
  <si>
    <t>IEEE PERVASIVE COMPUTING</t>
  </si>
  <si>
    <t>1558-2248</t>
  </si>
  <si>
    <t>IEEE TRANSACTIONS ON WIRELESS COMMUNICATIONS</t>
  </si>
  <si>
    <t>1558-0687</t>
  </si>
  <si>
    <t>1536-1365</t>
  </si>
  <si>
    <t>2169-0375</t>
  </si>
  <si>
    <t>ADVANCED NONLINEAR STUDIES</t>
  </si>
  <si>
    <t>1536-1632</t>
  </si>
  <si>
    <t>1860-2002</t>
  </si>
  <si>
    <t>MOLECULAR IMAGING AND BIOLOGY</t>
  </si>
  <si>
    <t>1536-2310</t>
  </si>
  <si>
    <t>1557-8100</t>
  </si>
  <si>
    <t>OMICS-A JOURNAL OF INTEGRATIVE BIOLOGY</t>
  </si>
  <si>
    <t>1536-2442</t>
  </si>
  <si>
    <t>2250-2645</t>
  </si>
  <si>
    <t>JOURNAL OF INSECT SCIENCE</t>
  </si>
  <si>
    <t>1536-383X</t>
  </si>
  <si>
    <t>1536-4046</t>
  </si>
  <si>
    <t>FULLERENES NANOTUBES AND CARBON NANOSTRUCTURES</t>
  </si>
  <si>
    <t>1536-5050</t>
  </si>
  <si>
    <t>JOURNAL OF THE MEDICAL LIBRARY ASSOCIATION</t>
  </si>
  <si>
    <t>1536-8378</t>
  </si>
  <si>
    <t>1536-8386</t>
  </si>
  <si>
    <t>ELECTROMAGNETIC BIOLOGY AND MEDICINE</t>
  </si>
  <si>
    <t>1536-867X</t>
  </si>
  <si>
    <t>Stata Journal</t>
  </si>
  <si>
    <t>1536-9323</t>
  </si>
  <si>
    <t>1558-3457</t>
  </si>
  <si>
    <t>Journal of the Association for Information Systems</t>
  </si>
  <si>
    <t>1537-1891</t>
  </si>
  <si>
    <t>1879-3649</t>
  </si>
  <si>
    <t>VASCULAR PHARMACOLOGY</t>
  </si>
  <si>
    <t>1537-209X</t>
  </si>
  <si>
    <t>JOURNAL OF SWINE HEALTH AND PRODUCTION</t>
  </si>
  <si>
    <t>1537-4424</t>
  </si>
  <si>
    <t>JOURNAL OF CLINICAL CHILD AND ADOLESCENT PSYCHOLOGY</t>
  </si>
  <si>
    <t>1537-5110</t>
  </si>
  <si>
    <t>1537-5129</t>
  </si>
  <si>
    <t>BIOSYSTEMS ENGINEERING</t>
  </si>
  <si>
    <t>1541-0986</t>
  </si>
  <si>
    <t>1537-6176</t>
  </si>
  <si>
    <t>1938-5439</t>
  </si>
  <si>
    <t>URSUS</t>
  </si>
  <si>
    <t>1537-6494</t>
  </si>
  <si>
    <t>1537-6532</t>
  </si>
  <si>
    <t>MECHANICS OF ADVANCED MATERIALS AND STRUCTURES</t>
  </si>
  <si>
    <t>1537-6516</t>
  </si>
  <si>
    <t>1537-6524</t>
  </si>
  <si>
    <t>TOXICOLOGY MECHANISMS AND METHODS</t>
  </si>
  <si>
    <t>1537-7814</t>
  </si>
  <si>
    <t>1943-3557</t>
  </si>
  <si>
    <t>Journal of the Gilded Age and Progressive Era</t>
  </si>
  <si>
    <t>1537-890X</t>
  </si>
  <si>
    <t>1537-8918</t>
  </si>
  <si>
    <t>Current Sports Medicine Reports</t>
  </si>
  <si>
    <t>1537-9582</t>
  </si>
  <si>
    <t>1081-3810</t>
  </si>
  <si>
    <t>Electronic Journal of Linear Algebra</t>
  </si>
  <si>
    <t>1538-2931</t>
  </si>
  <si>
    <t>1538-9774</t>
  </si>
  <si>
    <t>CIN-COMPUTERS INFORMATICS NURSING</t>
  </si>
  <si>
    <t>1538-4047</t>
  </si>
  <si>
    <t>1555-8576</t>
  </si>
  <si>
    <t>CANCER BIOLOGY &amp; THERAPY</t>
  </si>
  <si>
    <t>1538-4101</t>
  </si>
  <si>
    <t>1551-4005</t>
  </si>
  <si>
    <t>CELL CYCLE</t>
  </si>
  <si>
    <t>1538-4721</t>
  </si>
  <si>
    <t>1873-1449</t>
  </si>
  <si>
    <t>Brachytherapy</t>
  </si>
  <si>
    <t>1538-5442</t>
  </si>
  <si>
    <t>1538-3199</t>
  </si>
  <si>
    <t>Current Problems in Pediatric and Adolescent Health Care</t>
  </si>
  <si>
    <t>1538-5744</t>
  </si>
  <si>
    <t>1938-9116</t>
  </si>
  <si>
    <t>Vascular and Endovascular Surgery</t>
  </si>
  <si>
    <t>1931-2393</t>
  </si>
  <si>
    <t>1538-6473</t>
  </si>
  <si>
    <t>1745-9133</t>
  </si>
  <si>
    <t>Criminology &amp; Public Policy</t>
  </si>
  <si>
    <t>1538-7216</t>
  </si>
  <si>
    <t>1938-2863</t>
  </si>
  <si>
    <t>EURASIAN GEOGRAPHY AND ECONOMICS</t>
  </si>
  <si>
    <t>1538-7836</t>
  </si>
  <si>
    <t>JOURNAL OF THROMBOSIS AND HAEMOSTASIS</t>
  </si>
  <si>
    <t>1538-8220</t>
  </si>
  <si>
    <t>1538-8239</t>
  </si>
  <si>
    <t>Journal of School Violence</t>
  </si>
  <si>
    <t>1538-8506</t>
  </si>
  <si>
    <t>1938-2480</t>
  </si>
  <si>
    <t>Journal of Knee Surgery</t>
  </si>
  <si>
    <t>1538-9588</t>
  </si>
  <si>
    <t>1538-957X</t>
  </si>
  <si>
    <t>Traffic Injury Prevention</t>
  </si>
  <si>
    <t>1539-0136</t>
  </si>
  <si>
    <t>1744-6155</t>
  </si>
  <si>
    <t>Journal for Specialists in Pediatric Nursing</t>
  </si>
  <si>
    <t>1539-1604</t>
  </si>
  <si>
    <t>1539-1612</t>
  </si>
  <si>
    <t>PHARMACEUTICAL STATISTICS</t>
  </si>
  <si>
    <t>1539-1663</t>
  </si>
  <si>
    <t>VADOSE ZONE JOURNAL</t>
  </si>
  <si>
    <t>1539-2791</t>
  </si>
  <si>
    <t>1559-0089</t>
  </si>
  <si>
    <t>NEUROINFORMATICS</t>
  </si>
  <si>
    <t>1539-445X</t>
  </si>
  <si>
    <t>1539-4468</t>
  </si>
  <si>
    <t>SOFT MATERIALS</t>
  </si>
  <si>
    <t>1539-4492</t>
  </si>
  <si>
    <t>1938-2383</t>
  </si>
  <si>
    <t>OTJR-OCCUPATION PARTICIPATION AND HEALTH</t>
  </si>
  <si>
    <t>1539-6509</t>
  </si>
  <si>
    <t>1944-7930</t>
  </si>
  <si>
    <t>Discovery Medicine</t>
  </si>
  <si>
    <t>1539-6746</t>
  </si>
  <si>
    <t>Communications in Mathematical Sciences</t>
  </si>
  <si>
    <t>1539-6851</t>
  </si>
  <si>
    <t>1557-8585</t>
  </si>
  <si>
    <t>Lymphatic Research and Biology</t>
  </si>
  <si>
    <t>1539-7734</t>
  </si>
  <si>
    <t>1539-7742</t>
  </si>
  <si>
    <t>MECHANICS BASED DESIGN OF STRUCTURES AND MACHINES</t>
  </si>
  <si>
    <t>1539-8250</t>
  </si>
  <si>
    <t>1944-7914</t>
  </si>
  <si>
    <t>Philosophia Africana</t>
  </si>
  <si>
    <t>1539-8412</t>
  </si>
  <si>
    <t>2152-0895</t>
  </si>
  <si>
    <t>Journal of Geriatric Physical Therapy</t>
  </si>
  <si>
    <t>1539-9087</t>
  </si>
  <si>
    <t>1558-3465</t>
  </si>
  <si>
    <t>ACM Transactions on Embedded Computing Systems</t>
  </si>
  <si>
    <t>1540-0085</t>
  </si>
  <si>
    <t>Expressions maghrebines</t>
  </si>
  <si>
    <t>1540-1405</t>
  </si>
  <si>
    <t>1540-1413</t>
  </si>
  <si>
    <t>Journal of the National Comprehensive Cancer Network</t>
  </si>
  <si>
    <t>1540-1650</t>
  </si>
  <si>
    <t>1746-9937</t>
  </si>
  <si>
    <t>Chinese Journal of International Law</t>
  </si>
  <si>
    <t>1540-1960</t>
  </si>
  <si>
    <t>1540-1979</t>
  </si>
  <si>
    <t>MIS Quarterly Executive</t>
  </si>
  <si>
    <t>1540-2002</t>
  </si>
  <si>
    <t>1540-2010</t>
  </si>
  <si>
    <t>Behavioral Sleep Medicine</t>
  </si>
  <si>
    <t>1540-3009</t>
  </si>
  <si>
    <t>1569-7274</t>
  </si>
  <si>
    <t>Dao-A Journal of Comparative Philosophy</t>
  </si>
  <si>
    <t>1540-3459</t>
  </si>
  <si>
    <t>1540-3467</t>
  </si>
  <si>
    <t>MULTISCALE MODELING &amp; SIMULATION</t>
  </si>
  <si>
    <t>1540-4196</t>
  </si>
  <si>
    <t>1557-8518</t>
  </si>
  <si>
    <t>Metabolic Syndrome and Related Disorders</t>
  </si>
  <si>
    <t>1540-496X</t>
  </si>
  <si>
    <t>1558-0938</t>
  </si>
  <si>
    <t>EMERGING MARKETS FINANCE AND TRADE</t>
  </si>
  <si>
    <t>1540-658X</t>
  </si>
  <si>
    <t>1557-8127</t>
  </si>
  <si>
    <t>ASSAY AND DRUG DEVELOPMENT TECHNOLOGIES</t>
  </si>
  <si>
    <t>1557-7023</t>
  </si>
  <si>
    <t>INTEGRATIVE AND COMPARATIVE BIOLOGY</t>
  </si>
  <si>
    <t>1873-2704</t>
  </si>
  <si>
    <t>1540-7535</t>
  </si>
  <si>
    <t>Current Topics in Nutraceutical Research</t>
  </si>
  <si>
    <t>1540-7942</t>
  </si>
  <si>
    <t>JOURNAL OF THE SOCIETY OF CHRISTIAN ETHICS</t>
  </si>
  <si>
    <t>1540-7969</t>
  </si>
  <si>
    <t>2169-2408</t>
  </si>
  <si>
    <t>RESEARCH AND PRACTICE FOR PERSONS WITH SEVERE DISABILITIES</t>
  </si>
  <si>
    <t>1540-7977</t>
  </si>
  <si>
    <t>1558-4216</t>
  </si>
  <si>
    <t>IEEE Power &amp; Energy Magazine</t>
  </si>
  <si>
    <t>1540-7993</t>
  </si>
  <si>
    <t>1558-4046</t>
  </si>
  <si>
    <t>IEEE SECURITY &amp; PRIVACY</t>
  </si>
  <si>
    <t>1540-9309</t>
  </si>
  <si>
    <t>1540-9589</t>
  </si>
  <si>
    <t>1544-5976</t>
  </si>
  <si>
    <t>Journal of Web Engineering</t>
  </si>
  <si>
    <t>1931-843X</t>
  </si>
  <si>
    <t>1541-0161</t>
  </si>
  <si>
    <t>SOUND AND VIBRATION</t>
  </si>
  <si>
    <t>1541-132X</t>
  </si>
  <si>
    <t>1541-1338</t>
  </si>
  <si>
    <t>Review of Policy Research</t>
  </si>
  <si>
    <t>1541-1559</t>
  </si>
  <si>
    <t>1939-148X</t>
  </si>
  <si>
    <t>Psychological Services</t>
  </si>
  <si>
    <t>1941-1294</t>
  </si>
  <si>
    <t>1541-2016</t>
  </si>
  <si>
    <t>1533-4058</t>
  </si>
  <si>
    <t>APPLIED IMMUNOHISTOCHEMISTRY &amp; MOLECULAR MORPHOLOGY</t>
  </si>
  <si>
    <t>1541-2040</t>
  </si>
  <si>
    <t>1556-9330</t>
  </si>
  <si>
    <t>Youth Violence and Juvenile Justice</t>
  </si>
  <si>
    <t>1541-2555</t>
  </si>
  <si>
    <t>1541-2563</t>
  </si>
  <si>
    <t>COPD-Journal of Chronic Obstructive Pulmonary Disease</t>
  </si>
  <si>
    <t>1541-308X</t>
  </si>
  <si>
    <t>1934-807X</t>
  </si>
  <si>
    <t>Physics of Wave Phenomena</t>
  </si>
  <si>
    <t>1541-5856</t>
  </si>
  <si>
    <t>LIMNOLOGY AND OCEANOGRAPHY-METHODS</t>
  </si>
  <si>
    <t>1541-6577</t>
  </si>
  <si>
    <t>1945-7286</t>
  </si>
  <si>
    <t>Research and Theory for Nursing Practice</t>
  </si>
  <si>
    <t>1541-6933</t>
  </si>
  <si>
    <t>1556-0961</t>
  </si>
  <si>
    <t>Neurocritical Care</t>
  </si>
  <si>
    <t>1541-7786</t>
  </si>
  <si>
    <t>1557-3125</t>
  </si>
  <si>
    <t>MOLECULAR CANCER RESEARCH</t>
  </si>
  <si>
    <t>1541-7794</t>
  </si>
  <si>
    <t>1541-7808</t>
  </si>
  <si>
    <t>STRUCTURAL DESIGN OF TALL AND SPECIAL BUILDINGS</t>
  </si>
  <si>
    <t>1541-9061</t>
  </si>
  <si>
    <t>1543-5180</t>
  </si>
  <si>
    <t>CELL COMMUNICATION AND ADHESION</t>
  </si>
  <si>
    <t>1937-5913</t>
  </si>
  <si>
    <t>1542-0752</t>
  </si>
  <si>
    <t>1542-0760</t>
  </si>
  <si>
    <t>BIRTH DEFECTS RESEARCH PART A-CLINICAL AND MOLECULAR TERATOLOGY</t>
  </si>
  <si>
    <t>1542-0973</t>
  </si>
  <si>
    <t>1542-0981</t>
  </si>
  <si>
    <t>INTERNATIONAL JOURNAL OF SATELLITE COMMUNICATIONS AND NETWORKING</t>
  </si>
  <si>
    <t>1542-1406</t>
  </si>
  <si>
    <t>1563-5287</t>
  </si>
  <si>
    <t>MOLECULAR CRYSTALS AND LIQUID CRYSTALS</t>
  </si>
  <si>
    <t>1542-166X</t>
  </si>
  <si>
    <t>1939-1862</t>
  </si>
  <si>
    <t>BIOPHARM INTERNATIONAL</t>
  </si>
  <si>
    <t>1542-2127</t>
  </si>
  <si>
    <t>1542-2321</t>
  </si>
  <si>
    <t>1542-233X</t>
  </si>
  <si>
    <t>Eye &amp; Contact Lens-Science and Clinical Practice</t>
  </si>
  <si>
    <t>1542-2666</t>
  </si>
  <si>
    <t>1559-470X</t>
  </si>
  <si>
    <t>International Journal of Applied Research in Veterinary Medicine</t>
  </si>
  <si>
    <t>1542-7714</t>
  </si>
  <si>
    <t>1542-3980</t>
  </si>
  <si>
    <t>1542-3999</t>
  </si>
  <si>
    <t>JOURNAL OF MULTIPLE-VALUED LOGIC AND SOFT COMPUTING</t>
  </si>
  <si>
    <t>1542-4774</t>
  </si>
  <si>
    <t>1542-6416</t>
  </si>
  <si>
    <t>1559-0275</t>
  </si>
  <si>
    <t>Clinical Proteomics</t>
  </si>
  <si>
    <t>1542-7390</t>
  </si>
  <si>
    <t>SPACE WEATHER-THE INTERNATIONAL JOURNAL OF RESEARCH AND APPLICATIONS</t>
  </si>
  <si>
    <t>1542-7560</t>
  </si>
  <si>
    <t>1542-7579</t>
  </si>
  <si>
    <t>Journal of Behavioral FInance</t>
  </si>
  <si>
    <t>1542-7609</t>
  </si>
  <si>
    <t>1542-7617</t>
  </si>
  <si>
    <t>Research in Human Development</t>
  </si>
  <si>
    <t>1542-9733</t>
  </si>
  <si>
    <t>1542-9741</t>
  </si>
  <si>
    <t>BIRTH DEFECTS RESEARCH PART B-DEVELOPMENTAL AND REPRODUCTIVE TOXICOLOGY</t>
  </si>
  <si>
    <t>1542-975X</t>
  </si>
  <si>
    <t>1542-9768</t>
  </si>
  <si>
    <t>BIRTH DEFECTS RESEARCH PART C-EMBRYO TODAY-REVIEWS</t>
  </si>
  <si>
    <t>1543-1649</t>
  </si>
  <si>
    <t>1940-4352</t>
  </si>
  <si>
    <t>International Journal for Multiscale Computational Engineering</t>
  </si>
  <si>
    <t>1543-3080</t>
  </si>
  <si>
    <t>1543-5474</t>
  </si>
  <si>
    <t>Journal of Physical Activity &amp; Health</t>
  </si>
  <si>
    <t>1543-3633</t>
  </si>
  <si>
    <t>1543-3641</t>
  </si>
  <si>
    <t>Cognitive and Behavioral Neurology</t>
  </si>
  <si>
    <t>1543-4303</t>
  </si>
  <si>
    <t>1543-4311</t>
  </si>
  <si>
    <t>Language Assessment Quarterly</t>
  </si>
  <si>
    <t>1543-4494</t>
  </si>
  <si>
    <t>1543-4508</t>
  </si>
  <si>
    <t>LEARNING &amp; BEHAVIOR</t>
  </si>
  <si>
    <t>Annual Review of Plant Biology</t>
  </si>
  <si>
    <t>1543-5075</t>
  </si>
  <si>
    <t>1543-5083</t>
  </si>
  <si>
    <t>International Journal of Green Energy</t>
  </si>
  <si>
    <t>1543-8384</t>
  </si>
  <si>
    <t>MOLECULAR PHARMACEUTICS</t>
  </si>
  <si>
    <t>1543-8627</t>
  </si>
  <si>
    <t>1543-8635</t>
  </si>
  <si>
    <t>Research in Sports Medicine</t>
  </si>
  <si>
    <t>1544-0478</t>
  </si>
  <si>
    <t>1544-046X</t>
  </si>
  <si>
    <t>Journal of Natural Fibers</t>
  </si>
  <si>
    <t>1544-1717</t>
  </si>
  <si>
    <t>1544-2241</t>
  </si>
  <si>
    <t>Current Osteoporosis Reports</t>
  </si>
  <si>
    <t>1544-3191</t>
  </si>
  <si>
    <t>1544-3450</t>
  </si>
  <si>
    <t>JOURNAL OF THE AMERICAN PHARMACISTS ASSOCIATION</t>
  </si>
  <si>
    <t>1544-3558</t>
  </si>
  <si>
    <t>1544-3965</t>
  </si>
  <si>
    <t>ACM Transactions on Applied Perception</t>
  </si>
  <si>
    <t>1544-3566</t>
  </si>
  <si>
    <t>1544-3973</t>
  </si>
  <si>
    <t>ACM Transactions on Architecture and Code Optimization</t>
  </si>
  <si>
    <t>1544-4759</t>
  </si>
  <si>
    <t>1544-4767</t>
  </si>
  <si>
    <t>Journal of Investigative Psychology and Offender Profiling</t>
  </si>
  <si>
    <t>1544-6123</t>
  </si>
  <si>
    <t>1544-6131</t>
  </si>
  <si>
    <t>Finance Research Letters</t>
  </si>
  <si>
    <t>1544-8053</t>
  </si>
  <si>
    <t>Journal of Residuals Science &amp; Technology</t>
  </si>
  <si>
    <t>1544-8444</t>
  </si>
  <si>
    <t>1544-8452</t>
  </si>
  <si>
    <t>Population Space and Place</t>
  </si>
  <si>
    <t>1545-102X</t>
  </si>
  <si>
    <t>1741-6787</t>
  </si>
  <si>
    <t>Worldviews on Evidence-Based Nursing</t>
  </si>
  <si>
    <t>1545-1151</t>
  </si>
  <si>
    <t>Preventing Chronic Disease</t>
  </si>
  <si>
    <t>1545-1569</t>
  </si>
  <si>
    <t>1055-6656</t>
  </si>
  <si>
    <t>CLEFT PALATE-CRANIOFACIAL JOURNAL</t>
  </si>
  <si>
    <t>1545-2255</t>
  </si>
  <si>
    <t>1545-2263</t>
  </si>
  <si>
    <t>Structural Control &amp; Health Monitoring</t>
  </si>
  <si>
    <t>1545-5009</t>
  </si>
  <si>
    <t>1545-5017</t>
  </si>
  <si>
    <t>PEDIATRIC BLOOD &amp; CANCER</t>
  </si>
  <si>
    <t>1545-5955</t>
  </si>
  <si>
    <t>1558-3783</t>
  </si>
  <si>
    <t>IEEE Transactions on Automation Science and Engineering</t>
  </si>
  <si>
    <t>1545-5963</t>
  </si>
  <si>
    <t>1557-9964</t>
  </si>
  <si>
    <t>IEEE-ACM Transactions on Computational Biology and Bioinformatics</t>
  </si>
  <si>
    <t>1545-5971</t>
  </si>
  <si>
    <t>1941-0018</t>
  </si>
  <si>
    <t>IEEE Transactions on Dependable and Secure Computing</t>
  </si>
  <si>
    <t>1545-598X</t>
  </si>
  <si>
    <t>1558-0571</t>
  </si>
  <si>
    <t>IEEE Geoscience and Remote Sensing Letters</t>
  </si>
  <si>
    <t>1545-7362</t>
  </si>
  <si>
    <t>1546-5004</t>
  </si>
  <si>
    <t>International Journal of Web Services Research</t>
  </si>
  <si>
    <t>1545-8490</t>
  </si>
  <si>
    <t>1545-8504</t>
  </si>
  <si>
    <t>Decision Analysis</t>
  </si>
  <si>
    <t>1545-8547</t>
  </si>
  <si>
    <t>1557-8542</t>
  </si>
  <si>
    <t>Zebrafish</t>
  </si>
  <si>
    <t>1545-858X</t>
  </si>
  <si>
    <t>TRIBOLOGY &amp; LUBRICATION TECHNOLOGY</t>
  </si>
  <si>
    <t>1545-8636</t>
  </si>
  <si>
    <t>MMWR Surveillance Summaries</t>
  </si>
  <si>
    <t>1545-9616</t>
  </si>
  <si>
    <t>Journal of Drugs in Dermatology</t>
  </si>
  <si>
    <t>1545-9624</t>
  </si>
  <si>
    <t>1545-9632</t>
  </si>
  <si>
    <t>JOURNAL OF OCCUPATIONAL AND ENVIRONMENTAL HYGIENE</t>
  </si>
  <si>
    <t>1552-6844</t>
  </si>
  <si>
    <t>NEUROREHABILITATION AND NEURAL REPAIR</t>
  </si>
  <si>
    <t>1545-9985</t>
  </si>
  <si>
    <t>1546-0096</t>
  </si>
  <si>
    <t>Pediatric Rheumatology</t>
  </si>
  <si>
    <t>1546-1440</t>
  </si>
  <si>
    <t>Journal of the American College of Radiology</t>
  </si>
  <si>
    <t>1546-2218</t>
  </si>
  <si>
    <t>1546-2226</t>
  </si>
  <si>
    <t>CMC-Computers Materials &amp; Continua</t>
  </si>
  <si>
    <t>1546-2234</t>
  </si>
  <si>
    <t>1546-5012</t>
  </si>
  <si>
    <t>Journal of Organizational and End User Computing</t>
  </si>
  <si>
    <t>1546-4261</t>
  </si>
  <si>
    <t>1546-427X</t>
  </si>
  <si>
    <t>COMPUTER ANIMATION AND VIRTUAL WORLDS</t>
  </si>
  <si>
    <t>1546-542X</t>
  </si>
  <si>
    <t>1744-7402</t>
  </si>
  <si>
    <t>International Journal of Applied Ceramic Technology</t>
  </si>
  <si>
    <t>1546-6086</t>
  </si>
  <si>
    <t>1552-5023</t>
  </si>
  <si>
    <t>CONCEPTS IN MAGNETIC RESONANCE PART A</t>
  </si>
  <si>
    <t>1547-0083</t>
  </si>
  <si>
    <t>JCT COATINGSTECH</t>
  </si>
  <si>
    <t>1547-1063</t>
  </si>
  <si>
    <t>1551-0018</t>
  </si>
  <si>
    <t>Mathematical Biosciences and Engineering</t>
  </si>
  <si>
    <t>1547-139X</t>
  </si>
  <si>
    <t>Stratigraphy</t>
  </si>
  <si>
    <t>1547-1896</t>
  </si>
  <si>
    <t>0893-7400</t>
  </si>
  <si>
    <t>JAAPA-Journal of the American Academy of Physician Assistants</t>
  </si>
  <si>
    <t>1547-2450</t>
  </si>
  <si>
    <t>1547-2442</t>
  </si>
  <si>
    <t>Journal of Intelligent Transportation Systems</t>
  </si>
  <si>
    <t>1547-3287</t>
  </si>
  <si>
    <t>1557-8534</t>
  </si>
  <si>
    <t>STEM CELLS AND DEVELOPMENT</t>
  </si>
  <si>
    <t>1547-4127</t>
  </si>
  <si>
    <t>Thoracic Surgery Clinics</t>
  </si>
  <si>
    <t>1547-5271</t>
  </si>
  <si>
    <t>1556-3871</t>
  </si>
  <si>
    <t>HEART RHYTHM</t>
  </si>
  <si>
    <t>1547-5654</t>
  </si>
  <si>
    <t>1547-5646</t>
  </si>
  <si>
    <t>JOURNAL OF NEUROSURGERY-SPINE</t>
  </si>
  <si>
    <t>1547-5816</t>
  </si>
  <si>
    <t>1553-166X</t>
  </si>
  <si>
    <t>Journal of Industrial and Management Optimization</t>
  </si>
  <si>
    <t>1547-6278</t>
  </si>
  <si>
    <t>1555-8592</t>
  </si>
  <si>
    <t>Organogenesis</t>
  </si>
  <si>
    <t>1547-6286</t>
  </si>
  <si>
    <t>1555-8584</t>
  </si>
  <si>
    <t>RNA Biology</t>
  </si>
  <si>
    <t>1547-691X</t>
  </si>
  <si>
    <t>1547-6901</t>
  </si>
  <si>
    <t>Journal of Immunotoxicology</t>
  </si>
  <si>
    <t>1547-7037</t>
  </si>
  <si>
    <t>1863-7345</t>
  </si>
  <si>
    <t>JOURNAL OF PHASE EQUILIBRIA AND DIFFUSION</t>
  </si>
  <si>
    <t>1547-769X</t>
  </si>
  <si>
    <t>1556-2891</t>
  </si>
  <si>
    <t>Forensic Science Medicine and Pathology</t>
  </si>
  <si>
    <t>1548-0518</t>
  </si>
  <si>
    <t>1939-7089</t>
  </si>
  <si>
    <t>Journal of Leadership &amp; Organizational Studies</t>
  </si>
  <si>
    <t>1548-0992</t>
  </si>
  <si>
    <t>IEEE Latin America Transactions</t>
  </si>
  <si>
    <t>1548-159X</t>
  </si>
  <si>
    <t>Dynamics of Partial Differential Equations</t>
  </si>
  <si>
    <t>1548-1603</t>
  </si>
  <si>
    <t>1943-7226</t>
  </si>
  <si>
    <t>GIScience &amp; Remote Sensing</t>
  </si>
  <si>
    <t>1548-3568</t>
  </si>
  <si>
    <t>1548-3576</t>
  </si>
  <si>
    <t>Current HIV/AIDS Reports</t>
  </si>
  <si>
    <t>1548-3924</t>
  </si>
  <si>
    <t>1548-3932</t>
  </si>
  <si>
    <t>International Journal of Data Warehousing and Mining</t>
  </si>
  <si>
    <t>1548-5595</t>
  </si>
  <si>
    <t>1548-5609</t>
  </si>
  <si>
    <t>ADVANCES IN CHRONIC KIDNEY DISEASE</t>
  </si>
  <si>
    <t>Annual Review of Clinical Psychology</t>
  </si>
  <si>
    <t>1548-7105</t>
  </si>
  <si>
    <t>1548-7199</t>
  </si>
  <si>
    <t>1548-7202</t>
  </si>
  <si>
    <t>International Journal of Unconventional Computing</t>
  </si>
  <si>
    <t>1548-9221</t>
  </si>
  <si>
    <t>PHYSIOLOGY</t>
  </si>
  <si>
    <t>1549-0815</t>
  </si>
  <si>
    <t>1548-9248</t>
  </si>
  <si>
    <t>JNT-JOURNAL OF NARRATIVE THEORY</t>
  </si>
  <si>
    <t>1549-1684</t>
  </si>
  <si>
    <t>1557-8577</t>
  </si>
  <si>
    <t>REJUVENATION RESEARCH</t>
  </si>
  <si>
    <t>1549-3296</t>
  </si>
  <si>
    <t>1552-4965</t>
  </si>
  <si>
    <t>JOURNAL OF BIOMEDICAL MATERIALS RESEARCH PART A</t>
  </si>
  <si>
    <t>1549-4950</t>
  </si>
  <si>
    <t>JOURNAL OF THE AUDIO ENGINEERING SOCIETY</t>
  </si>
  <si>
    <t>1549-5418</t>
  </si>
  <si>
    <t>1557-8550</t>
  </si>
  <si>
    <t>PHOTOMEDICINE AND LASER SURGERY</t>
  </si>
  <si>
    <t>1549-6325</t>
  </si>
  <si>
    <t>1549-6333</t>
  </si>
  <si>
    <t>ACM Transactions on Algorithms</t>
  </si>
  <si>
    <t>1549-7747</t>
  </si>
  <si>
    <t>1558-3791</t>
  </si>
  <si>
    <t>IEEE TRANSACTIONS ON CIRCUITS AND SYSTEMS II-EXPRESS BRIEFS</t>
  </si>
  <si>
    <t>1549-8328</t>
  </si>
  <si>
    <t>1558-0806</t>
  </si>
  <si>
    <t>IEEE TRANSACTIONS ON CIRCUITS AND SYSTEMS I-REGULAR PAPERS</t>
  </si>
  <si>
    <t>1549-8417</t>
  </si>
  <si>
    <t>Journal of Patient Safety</t>
  </si>
  <si>
    <t>1549-960X</t>
  </si>
  <si>
    <t>1549-9618</t>
  </si>
  <si>
    <t>1549-9626</t>
  </si>
  <si>
    <t>Journal of Chemical Theory and Computation</t>
  </si>
  <si>
    <t>1549-9634</t>
  </si>
  <si>
    <t>1549-9642</t>
  </si>
  <si>
    <t>Nanomedicine-Nanotechnology Biology and Medicine</t>
  </si>
  <si>
    <t>1549-9715</t>
  </si>
  <si>
    <t>1934-6026</t>
  </si>
  <si>
    <t>Future Anterior</t>
  </si>
  <si>
    <t>1550-0594</t>
  </si>
  <si>
    <t>2169-5202</t>
  </si>
  <si>
    <t>CLINICAL EEG AND NEUROSCIENCE</t>
  </si>
  <si>
    <t>1550-1329</t>
  </si>
  <si>
    <t>1550-1477</t>
  </si>
  <si>
    <t>International Journal of Distributed Sensor Networks</t>
  </si>
  <si>
    <t>1550-2724</t>
  </si>
  <si>
    <t>1550-2716</t>
  </si>
  <si>
    <t>Leukos</t>
  </si>
  <si>
    <t>1550-2783</t>
  </si>
  <si>
    <t>Journal of the International Society of Sports Nutrition</t>
  </si>
  <si>
    <t>1550-3585</t>
  </si>
  <si>
    <t>Annual Review of Law and Social Science</t>
  </si>
  <si>
    <t>1932-7420</t>
  </si>
  <si>
    <t>1550-4263</t>
  </si>
  <si>
    <t>1550-4271</t>
  </si>
  <si>
    <t>Journal of Dual Diagnosis</t>
  </si>
  <si>
    <t>1550-4832</t>
  </si>
  <si>
    <t>1550-4840</t>
  </si>
  <si>
    <t>ACM Journal on Emerging Technologies in Computing Systems</t>
  </si>
  <si>
    <t>1550-4859</t>
  </si>
  <si>
    <t>1550-4867</t>
  </si>
  <si>
    <t>ACM Transactions on Sensor Networks</t>
  </si>
  <si>
    <t>1550-7033</t>
  </si>
  <si>
    <t>1550-7041</t>
  </si>
  <si>
    <t>Journal of Biomedical Nanotechnology</t>
  </si>
  <si>
    <t>1878-7533</t>
  </si>
  <si>
    <t>1550-7416</t>
  </si>
  <si>
    <t>AAPS Journal</t>
  </si>
  <si>
    <t>1550-7424</t>
  </si>
  <si>
    <t>1551-5028</t>
  </si>
  <si>
    <t>Rangeland Ecology &amp; Management</t>
  </si>
  <si>
    <t>1550-8307</t>
  </si>
  <si>
    <t>1878-7541</t>
  </si>
  <si>
    <t>Explore-The Journal of Science and Healing</t>
  </si>
  <si>
    <t>1550-8943</t>
  </si>
  <si>
    <t>1558-6804</t>
  </si>
  <si>
    <t>Stem Cell Reviews and Reports</t>
  </si>
  <si>
    <t>1550-9389</t>
  </si>
  <si>
    <t>1550-9397</t>
  </si>
  <si>
    <t>Journal of Clinical Sleep Medicine</t>
  </si>
  <si>
    <t>1551-319X</t>
  </si>
  <si>
    <t>1558-9323</t>
  </si>
  <si>
    <t>Journal of Display Technology</t>
  </si>
  <si>
    <t>1941-0050</t>
  </si>
  <si>
    <t>1551-3777</t>
  </si>
  <si>
    <t>1551-3793</t>
  </si>
  <si>
    <t>Integrated Environmental Assessment and Management</t>
  </si>
  <si>
    <t>1551-3815</t>
  </si>
  <si>
    <t>1551-3823</t>
  </si>
  <si>
    <t>Fetal and Pediatric Pathology</t>
  </si>
  <si>
    <t>1551-6857</t>
  </si>
  <si>
    <t>1551-6865</t>
  </si>
  <si>
    <t>ACM Transactions on Multimedia Computing Communications and Applications</t>
  </si>
  <si>
    <t>1551-7004</t>
  </si>
  <si>
    <t>1551-7012</t>
  </si>
  <si>
    <t>ARKIVOC</t>
  </si>
  <si>
    <t>1551-7136</t>
  </si>
  <si>
    <t>Heart Failure Clinics</t>
  </si>
  <si>
    <t>1551-7144</t>
  </si>
  <si>
    <t>1559-2030</t>
  </si>
  <si>
    <t>Contemporary Clinical Trials</t>
  </si>
  <si>
    <t>1551-7411</t>
  </si>
  <si>
    <t>1934-8150</t>
  </si>
  <si>
    <t>Research in Social &amp; Administrative Pharmacy</t>
  </si>
  <si>
    <t>1551-9899</t>
  </si>
  <si>
    <t>1552-0633</t>
  </si>
  <si>
    <t>Ad Hoc &amp; Sensor Wireless Networks</t>
  </si>
  <si>
    <t>1552-3098</t>
  </si>
  <si>
    <t>1941-0468</t>
  </si>
  <si>
    <t>IEEE Transactions on Robotics</t>
  </si>
  <si>
    <t>1552-4469</t>
  </si>
  <si>
    <t>1552-4825</t>
  </si>
  <si>
    <t>1552-4833</t>
  </si>
  <si>
    <t>AMERICAN JOURNAL OF MEDICAL GENETICS PART A</t>
  </si>
  <si>
    <t>1552-4841</t>
  </si>
  <si>
    <t>1552-485X</t>
  </si>
  <si>
    <t>AMERICAN JOURNAL OF MEDICAL GENETICS PART B-NEUROPSYCHIATRIC GENETICS</t>
  </si>
  <si>
    <t>1552-4868</t>
  </si>
  <si>
    <t>1552-4876</t>
  </si>
  <si>
    <t>AMERICAN JOURNAL OF MEDICAL GENETICS PART C-SEMINARS IN MEDICAL GENETICS</t>
  </si>
  <si>
    <t>1552-4922</t>
  </si>
  <si>
    <t>1552-4930</t>
  </si>
  <si>
    <t>CYTOMETRY PART A</t>
  </si>
  <si>
    <t>1552-4949</t>
  </si>
  <si>
    <t>1552-4957</t>
  </si>
  <si>
    <t>CYTOMETRY PART B-CLINICAL CYTOMETRY</t>
  </si>
  <si>
    <t>1552-4973</t>
  </si>
  <si>
    <t>1552-4981</t>
  </si>
  <si>
    <t>JOURNAL OF BIOMEDICAL MATERIALS RESEARCH PART B-APPLIED BIOMATERIALS</t>
  </si>
  <si>
    <t>1552-5007</t>
  </si>
  <si>
    <t>1552-5015</t>
  </si>
  <si>
    <t>JOURNAL OF EXPERIMENTAL ZOOLOGY PART B-MOLECULAR AND DEVELOPMENTAL EVOLUTION</t>
  </si>
  <si>
    <t>1552-5031</t>
  </si>
  <si>
    <t>1552-504X</t>
  </si>
  <si>
    <t>CONCEPTS IN MAGNETIC RESONANCE PART B-MAGNETIC RESONANCE ENGINEERING</t>
  </si>
  <si>
    <t>1552-5279</t>
  </si>
  <si>
    <t>1552-5864</t>
  </si>
  <si>
    <t>1558-9579</t>
  </si>
  <si>
    <t>Journal of Middle East Womens Studies</t>
  </si>
  <si>
    <t>1552-6100</t>
  </si>
  <si>
    <t>1943-4618</t>
  </si>
  <si>
    <t>Journal of Green Building</t>
  </si>
  <si>
    <t>1552-6283</t>
  </si>
  <si>
    <t>1552-6291</t>
  </si>
  <si>
    <t>International Journal on Semantic Web and Information Systems</t>
  </si>
  <si>
    <t>1552-8014</t>
  </si>
  <si>
    <t>1751-7443</t>
  </si>
  <si>
    <t>Food Culture &amp; Society</t>
  </si>
  <si>
    <t>1553-040X</t>
  </si>
  <si>
    <t>Geosphere</t>
  </si>
  <si>
    <t>1553-3077</t>
  </si>
  <si>
    <t>1553-3093</t>
  </si>
  <si>
    <t>ACM Transactions on Storage</t>
  </si>
  <si>
    <t>1553-3174</t>
  </si>
  <si>
    <t>1553-3182</t>
  </si>
  <si>
    <t>Synthesis and Reactivity in Inorganic Metal-Organic and Nano-Metal Chemistry</t>
  </si>
  <si>
    <t>1553-3506</t>
  </si>
  <si>
    <t>1553-3514</t>
  </si>
  <si>
    <t>Surgical Innovation</t>
  </si>
  <si>
    <t>Annual Review of Pathology-Mechanisms of Disease</t>
  </si>
  <si>
    <t>1553-4510</t>
  </si>
  <si>
    <t>1553-4529</t>
  </si>
  <si>
    <t>Social Influence</t>
  </si>
  <si>
    <t>1553-4650</t>
  </si>
  <si>
    <t>1553-4669</t>
  </si>
  <si>
    <t>Journal of Minimally Invasive Gynecology</t>
  </si>
  <si>
    <t>1553-5592</t>
  </si>
  <si>
    <t>1553-5606</t>
  </si>
  <si>
    <t>Journal of Hospital Medicine</t>
  </si>
  <si>
    <t>1553-7358</t>
  </si>
  <si>
    <t>1553-7374</t>
  </si>
  <si>
    <t>1554-0189</t>
  </si>
  <si>
    <t>1554-6853</t>
  </si>
  <si>
    <t>Competition Policy International</t>
  </si>
  <si>
    <t>1554-0626</t>
  </si>
  <si>
    <t>1554-0634</t>
  </si>
  <si>
    <t>Quarterly Journal of Political Science</t>
  </si>
  <si>
    <t>1554-0669</t>
  </si>
  <si>
    <t>1554-0677</t>
  </si>
  <si>
    <t>Foundations and Trends in Information Retrieval</t>
  </si>
  <si>
    <t>1554-351X</t>
  </si>
  <si>
    <t>1554-3528</t>
  </si>
  <si>
    <t>Behavior Research Methods</t>
  </si>
  <si>
    <t>1554-477X</t>
  </si>
  <si>
    <t>1554-4788</t>
  </si>
  <si>
    <t>Journal of Women Politics &amp; Policy</t>
  </si>
  <si>
    <t>1554-7191</t>
  </si>
  <si>
    <t>1555-1938</t>
  </si>
  <si>
    <t>International Entrepreneurship and Management Journal</t>
  </si>
  <si>
    <t>1554-8635</t>
  </si>
  <si>
    <t>1554-8929</t>
  </si>
  <si>
    <t>1554-8937</t>
  </si>
  <si>
    <t>ACS Chemical Biology</t>
  </si>
  <si>
    <t>1554-9178</t>
  </si>
  <si>
    <t>Physical Review Special Topics-Physics Education Research</t>
  </si>
  <si>
    <t>1554-964X</t>
  </si>
  <si>
    <t>1554-9658</t>
  </si>
  <si>
    <t>Geneva Risk and Insurance Review</t>
  </si>
  <si>
    <t>1555-0265</t>
  </si>
  <si>
    <t>1555-0273</t>
  </si>
  <si>
    <t>International Journal of Sports Physiology and Performance</t>
  </si>
  <si>
    <t>1555-130X</t>
  </si>
  <si>
    <t>1555-1318</t>
  </si>
  <si>
    <t>Journal of Nanoelectronics and Optoelectronics</t>
  </si>
  <si>
    <t>1555-1423</t>
  </si>
  <si>
    <t>1555-1415</t>
  </si>
  <si>
    <t>Journal of Computational and Nonlinear Dynamics</t>
  </si>
  <si>
    <t>1555-4120</t>
  </si>
  <si>
    <t>1555-4139</t>
  </si>
  <si>
    <t>Games and Culture</t>
  </si>
  <si>
    <t>1555-4155</t>
  </si>
  <si>
    <t>1878-058X</t>
  </si>
  <si>
    <t>JNP-Journal for Nurse Practitioners</t>
  </si>
  <si>
    <t>1555-4309</t>
  </si>
  <si>
    <t>1555-4317</t>
  </si>
  <si>
    <t>Contrast Media &amp; Molecular Imaging</t>
  </si>
  <si>
    <t>1555-7960</t>
  </si>
  <si>
    <t>MEDICC Review</t>
  </si>
  <si>
    <t>1555-8622</t>
  </si>
  <si>
    <t>1935-3987</t>
  </si>
  <si>
    <t>Archaeologies-Journal of the World Archaeological Congress</t>
  </si>
  <si>
    <t>1555-9041</t>
  </si>
  <si>
    <t>1555-905X</t>
  </si>
  <si>
    <t>Clinical Journal of the American Society of Nephrology</t>
  </si>
  <si>
    <t>1556-0864</t>
  </si>
  <si>
    <t>1556-1380</t>
  </si>
  <si>
    <t>Journal of Thoracic Oncology</t>
  </si>
  <si>
    <t>1556-1615</t>
  </si>
  <si>
    <t>1556-1631</t>
  </si>
  <si>
    <t>1556-1801</t>
  </si>
  <si>
    <t>1556-181X</t>
  </si>
  <si>
    <t>Networks and Heterogeneous Media</t>
  </si>
  <si>
    <t>1556-2646</t>
  </si>
  <si>
    <t>1556-2654</t>
  </si>
  <si>
    <t>Journal of Empirical Research on Human Research Ethics</t>
  </si>
  <si>
    <t>1556-276X</t>
  </si>
  <si>
    <t>Nanoscale Research Letters</t>
  </si>
  <si>
    <t>1556-3650</t>
  </si>
  <si>
    <t>1556-9519</t>
  </si>
  <si>
    <t>CLINICAL TOXICOLOGY</t>
  </si>
  <si>
    <t>1556-3693</t>
  </si>
  <si>
    <t>1939-3938</t>
  </si>
  <si>
    <t>Journal of Forensic Nursing</t>
  </si>
  <si>
    <t>1556-4665</t>
  </si>
  <si>
    <t>1556-4703</t>
  </si>
  <si>
    <t>ACM Transactions on Autonomous and Adaptive Systems</t>
  </si>
  <si>
    <t>1556-4681</t>
  </si>
  <si>
    <t>1556-472X</t>
  </si>
  <si>
    <t>ACM Transactions on Knowledge Discovery from Data</t>
  </si>
  <si>
    <t>1556-4894</t>
  </si>
  <si>
    <t>1556-1828</t>
  </si>
  <si>
    <t>Journal of Island &amp; Coastal Archaeology</t>
  </si>
  <si>
    <t>1556-4967</t>
  </si>
  <si>
    <t>1556-5297</t>
  </si>
  <si>
    <t>1556-5300</t>
  </si>
  <si>
    <t>Molecular &amp; Cellular Biomechanics</t>
  </si>
  <si>
    <t>1556-6021</t>
  </si>
  <si>
    <t>1556-6048</t>
  </si>
  <si>
    <t>1556-6056</t>
  </si>
  <si>
    <t>1556-6064</t>
  </si>
  <si>
    <t>IEEE Computer Architecture Letters</t>
  </si>
  <si>
    <t>1556-6080</t>
  </si>
  <si>
    <t>1556-6560</t>
  </si>
  <si>
    <t>1556-6579</t>
  </si>
  <si>
    <t>Journal of Biobased Materials and Bioenergy</t>
  </si>
  <si>
    <t>1556-6811</t>
  </si>
  <si>
    <t>1556-679X</t>
  </si>
  <si>
    <t>Clinical and Vaccine Immunology</t>
  </si>
  <si>
    <t>1556-7036</t>
  </si>
  <si>
    <t>1556-7230</t>
  </si>
  <si>
    <t>Energy Sources Part A-Recovery Utilization and Environmental Effects</t>
  </si>
  <si>
    <t>1556-7249</t>
  </si>
  <si>
    <t>1556-7257</t>
  </si>
  <si>
    <t>Energy Sources Part B-Economics Planning and Policy</t>
  </si>
  <si>
    <t>1556-7273</t>
  </si>
  <si>
    <t>1556-8253</t>
  </si>
  <si>
    <t>1556-8342</t>
  </si>
  <si>
    <t>Breastfeeding Medicine</t>
  </si>
  <si>
    <t>1556-8334</t>
  </si>
  <si>
    <t>1556-8547</t>
  </si>
  <si>
    <t>1940-5111</t>
  </si>
  <si>
    <t>Magic Ritual and Witchcraft</t>
  </si>
  <si>
    <t>1556-9527</t>
  </si>
  <si>
    <t>1556-9535</t>
  </si>
  <si>
    <t>Cutaneous and Ocular Toxicology</t>
  </si>
  <si>
    <t>1556-9543</t>
  </si>
  <si>
    <t>1556-9551</t>
  </si>
  <si>
    <t>Toxin Reviews</t>
  </si>
  <si>
    <t>1557-0274</t>
  </si>
  <si>
    <t>1931-7743</t>
  </si>
  <si>
    <t>Review of Faith &amp; International Affairs</t>
  </si>
  <si>
    <t>1557-0541</t>
  </si>
  <si>
    <t>1557-055X</t>
  </si>
  <si>
    <t>Progress in Community Health Partnerships-Research Education and Action</t>
  </si>
  <si>
    <t>1557-0576</t>
  </si>
  <si>
    <t>1557-0584</t>
  </si>
  <si>
    <t>Journal of Neurologic Physical Therapy</t>
  </si>
  <si>
    <t>1557-0851</t>
  </si>
  <si>
    <t>1557-086X</t>
  </si>
  <si>
    <t>Feminist Criminology</t>
  </si>
  <si>
    <t>1557-1858</t>
  </si>
  <si>
    <t>1557-1866</t>
  </si>
  <si>
    <t>Food Biophysics</t>
  </si>
  <si>
    <t>1557-1874</t>
  </si>
  <si>
    <t>1557-1882</t>
  </si>
  <si>
    <t>International Journal of Mental Health and Addiction</t>
  </si>
  <si>
    <t>1557-1890</t>
  </si>
  <si>
    <t>1557-1904</t>
  </si>
  <si>
    <t>Journal of Neuroimmune Pharmacology</t>
  </si>
  <si>
    <t>1557-1912</t>
  </si>
  <si>
    <t>1557-1920</t>
  </si>
  <si>
    <t>Journal of Immigrant and Minority Health</t>
  </si>
  <si>
    <t>1557-1939</t>
  </si>
  <si>
    <t>1557-1947</t>
  </si>
  <si>
    <t>Journal of Superconductivity and Novel Magnetism</t>
  </si>
  <si>
    <t>1557-1955</t>
  </si>
  <si>
    <t>1557-1963</t>
  </si>
  <si>
    <t>Plasmonics</t>
  </si>
  <si>
    <t>1557-2285</t>
  </si>
  <si>
    <t>1557-2293</t>
  </si>
  <si>
    <t>Journal of Maritime Archaeology</t>
  </si>
  <si>
    <t>1557-2625</t>
  </si>
  <si>
    <t>1558-7118</t>
  </si>
  <si>
    <t>Journal of the American Board of Family Medicine</t>
  </si>
  <si>
    <t>1557-3060</t>
  </si>
  <si>
    <t>1557-3079</t>
  </si>
  <si>
    <t>Education Finance and Policy</t>
  </si>
  <si>
    <t>1557-5063</t>
  </si>
  <si>
    <t>1931-6283</t>
  </si>
  <si>
    <t>Journal of Exotic Pet Medicine</t>
  </si>
  <si>
    <t>1557-5969</t>
  </si>
  <si>
    <t>1557-5977</t>
  </si>
  <si>
    <t>Journal of Cellular Automata</t>
  </si>
  <si>
    <t>1557-9883</t>
  </si>
  <si>
    <t>1557-9891</t>
  </si>
  <si>
    <t>American Journal of Mens Health</t>
  </si>
  <si>
    <t>1558-2027</t>
  </si>
  <si>
    <t>1558-2035</t>
  </si>
  <si>
    <t>Journal of Cardiovascular Medicine</t>
  </si>
  <si>
    <t>1558-3058</t>
  </si>
  <si>
    <t>1558-3066</t>
  </si>
  <si>
    <t>International Journal of Architectural Heritage</t>
  </si>
  <si>
    <t>1558-3716</t>
  </si>
  <si>
    <t>Polymer Reviews</t>
  </si>
  <si>
    <t>1558-6073</t>
  </si>
  <si>
    <t>1558-5468</t>
  </si>
  <si>
    <t>Nature + Culture</t>
  </si>
  <si>
    <t>1558-6235</t>
  </si>
  <si>
    <t>1930-076X</t>
  </si>
  <si>
    <t>International Journal of Sport Finance</t>
  </si>
  <si>
    <t>1558-6901</t>
  </si>
  <si>
    <t>1558-7673</t>
  </si>
  <si>
    <t>1938-0682</t>
  </si>
  <si>
    <t>Clinical Genitourinary Cancer</t>
  </si>
  <si>
    <t>1558-7878</t>
  </si>
  <si>
    <t>1878-7517</t>
  </si>
  <si>
    <t>Journal of Veterinary Behavior-Clinical Applications and Research</t>
  </si>
  <si>
    <t>1558-8211</t>
  </si>
  <si>
    <t>1558-822X</t>
  </si>
  <si>
    <t>Current Hematologic Malignancy Reports</t>
  </si>
  <si>
    <t>1558-8424</t>
  </si>
  <si>
    <t>1558-8432</t>
  </si>
  <si>
    <t>Journal of Applied Meteorology and Climatology</t>
  </si>
  <si>
    <t>1558-8599</t>
  </si>
  <si>
    <t>1558-8602</t>
  </si>
  <si>
    <t>Pure and Applied Mathematics Quarterly</t>
  </si>
  <si>
    <t>1558-9250</t>
  </si>
  <si>
    <t>Journal of Engineered Fibers and Fabrics</t>
  </si>
  <si>
    <t>1559-047X</t>
  </si>
  <si>
    <t>1559-0488</t>
  </si>
  <si>
    <t>Journal of Burn Care &amp; Research</t>
  </si>
  <si>
    <t>1559-0631</t>
  </si>
  <si>
    <t>1559-064X</t>
  </si>
  <si>
    <t>Journal of Exposure Science and Environmental Epidemiology</t>
  </si>
  <si>
    <t>1559-1131</t>
  </si>
  <si>
    <t>1559-114X</t>
  </si>
  <si>
    <t>ACM Transactions on the Web</t>
  </si>
  <si>
    <t>1559-128X</t>
  </si>
  <si>
    <t>2155-3165</t>
  </si>
  <si>
    <t>APPLIED OPTICS</t>
  </si>
  <si>
    <t>1559-2294</t>
  </si>
  <si>
    <t>1559-2308</t>
  </si>
  <si>
    <t>Epigenetics</t>
  </si>
  <si>
    <t>1559-2332</t>
  </si>
  <si>
    <t>1559-713X</t>
  </si>
  <si>
    <t>Simulation in Healthcare-Journal of the Society for Simulation in Healthcare</t>
  </si>
  <si>
    <t>1559-2448</t>
  </si>
  <si>
    <t>International Food and Agribusiness Management Review</t>
  </si>
  <si>
    <t>1559-2723</t>
  </si>
  <si>
    <t>1559-2731</t>
  </si>
  <si>
    <t>Estuaries and Coasts</t>
  </si>
  <si>
    <t>1559-3258</t>
  </si>
  <si>
    <t>Dose-Response</t>
  </si>
  <si>
    <t>1559-3940</t>
  </si>
  <si>
    <t>2157-5452</t>
  </si>
  <si>
    <t>Communications in Applied Mathematics and Computational Science</t>
  </si>
  <si>
    <t>1559-3959</t>
  </si>
  <si>
    <t>Journal of Mechanics of Materials and Structures</t>
  </si>
  <si>
    <t>1559-4491</t>
  </si>
  <si>
    <t>1938-5447</t>
  </si>
  <si>
    <t>Wilson Journal of Ornithology</t>
  </si>
  <si>
    <t>1559-6109</t>
  </si>
  <si>
    <t>Journal of the American Association for Laboratory Animal Science</t>
  </si>
  <si>
    <t>1559-744X</t>
  </si>
  <si>
    <t>1559-8985</t>
  </si>
  <si>
    <t>Progress in Electromagnetics Research-PIER</t>
  </si>
  <si>
    <t>1559-9612</t>
  </si>
  <si>
    <t>1559-9620</t>
  </si>
  <si>
    <t>International Journal of Optomechatronics</t>
  </si>
  <si>
    <t>1560-0904</t>
  </si>
  <si>
    <t>1555-6123</t>
  </si>
  <si>
    <t>POLYMER SCIENCE SERIES B</t>
  </si>
  <si>
    <t>1878-9129</t>
  </si>
  <si>
    <t>1560-3547</t>
  </si>
  <si>
    <t>1468-4845</t>
  </si>
  <si>
    <t>REGULAR &amp; CHAOTIC DYNAMICS</t>
  </si>
  <si>
    <t>1560-8530</t>
  </si>
  <si>
    <t>1814-9596</t>
  </si>
  <si>
    <t>INTERNATIONAL JOURNAL OF AGRICULTURE AND BIOLOGY</t>
  </si>
  <si>
    <t>1561-8625</t>
  </si>
  <si>
    <t>1934-6093</t>
  </si>
  <si>
    <t>ASIAN JOURNAL OF CONTROL</t>
  </si>
  <si>
    <t>1561-8633</t>
  </si>
  <si>
    <t>NATURAL HAZARDS AND EARTH SYSTEM SCIENCES</t>
  </si>
  <si>
    <t>1561-882X</t>
  </si>
  <si>
    <t>Wulfenia</t>
  </si>
  <si>
    <t>1562-2479</t>
  </si>
  <si>
    <t>2199-3211</t>
  </si>
  <si>
    <t>International Journal of Fuzzy Systems</t>
  </si>
  <si>
    <t>1562-2916</t>
  </si>
  <si>
    <t>IRANIAN JOURNAL OF FISHERIES SCIENCES</t>
  </si>
  <si>
    <t>1562-2975</t>
  </si>
  <si>
    <t>1814-1412</t>
  </si>
  <si>
    <t>WORLD JOURNAL OF BIOLOGICAL PSYCHIATRY</t>
  </si>
  <si>
    <t>1562-7020</t>
  </si>
  <si>
    <t>2224-073X</t>
  </si>
  <si>
    <t>AFRICAN ZOOLOGY</t>
  </si>
  <si>
    <t>1565-1088</t>
  </si>
  <si>
    <t>ISRAEL MEDICAL ASSOCIATION JOURNAL</t>
  </si>
  <si>
    <t>1565-1339</t>
  </si>
  <si>
    <t>2191-0294</t>
  </si>
  <si>
    <t>INTERNATIONAL JOURNAL OF NONLINEAR SCIENCES AND NUMERICAL SIMULATION</t>
  </si>
  <si>
    <t>1565-1525</t>
  </si>
  <si>
    <t>1565-5423</t>
  </si>
  <si>
    <t>Aleph-Historical Studies in Science &amp; Judaism</t>
  </si>
  <si>
    <t>1565-3633</t>
  </si>
  <si>
    <t>1687-479X</t>
  </si>
  <si>
    <t>BIOINORGANIC CHEMISTRY AND APPLICATIONS</t>
  </si>
  <si>
    <t>1565-3668</t>
  </si>
  <si>
    <t>1936-9247</t>
  </si>
  <si>
    <t>Partial Answers-Journal of Literature and the History of Ideas</t>
  </si>
  <si>
    <t>1565-4753</t>
  </si>
  <si>
    <t>Pediatric Endocrinology Reviews PER</t>
  </si>
  <si>
    <t>1565-9801</t>
  </si>
  <si>
    <t>2224-4662</t>
  </si>
  <si>
    <t>Israel Journal of Ecology &amp; Evolution</t>
  </si>
  <si>
    <t>1566-0141</t>
  </si>
  <si>
    <t>1873-6173</t>
  </si>
  <si>
    <t>Emerging Markets Review</t>
  </si>
  <si>
    <t>1566-0621</t>
  </si>
  <si>
    <t>1572-9737</t>
  </si>
  <si>
    <t>CONSERVATION GENETICS</t>
  </si>
  <si>
    <t>1566-0702</t>
  </si>
  <si>
    <t>1872-7484</t>
  </si>
  <si>
    <t>AUTONOMIC NEUROSCIENCE-BASIC &amp; CLINICAL</t>
  </si>
  <si>
    <t>1572-9427</t>
  </si>
  <si>
    <t>NETWORKS &amp; SPATIAL ECONOMICS</t>
  </si>
  <si>
    <t>1566-1199</t>
  </si>
  <si>
    <t>1878-5530</t>
  </si>
  <si>
    <t>ORGANIC ELECTRONICS</t>
  </si>
  <si>
    <t>1872-6305</t>
  </si>
  <si>
    <t>1566-2543</t>
  </si>
  <si>
    <t>1572-8900</t>
  </si>
  <si>
    <t>JOURNAL OF POLYMERS AND THE ENVIRONMENT</t>
  </si>
  <si>
    <t>1566-4910</t>
  </si>
  <si>
    <t>1573-7772</t>
  </si>
  <si>
    <t>Journal of Housing and the Built Environment</t>
  </si>
  <si>
    <t>1566-5232</t>
  </si>
  <si>
    <t>1875-5631</t>
  </si>
  <si>
    <t>CURRENT GENE THERAPY</t>
  </si>
  <si>
    <t>1566-5240</t>
  </si>
  <si>
    <t>1875-5666</t>
  </si>
  <si>
    <t>CURRENT MOLECULAR MEDICINE</t>
  </si>
  <si>
    <t>1566-5852</t>
  </si>
  <si>
    <t>1569-9854</t>
  </si>
  <si>
    <t>Journal of Historical Pragmatics</t>
  </si>
  <si>
    <t>1566-7367</t>
  </si>
  <si>
    <t>1873-3905</t>
  </si>
  <si>
    <t>CATALYSIS COMMUNICATIONS</t>
  </si>
  <si>
    <t>1566-7529</t>
  </si>
  <si>
    <t>1741-6205</t>
  </si>
  <si>
    <t>European Business Organization Law Review</t>
  </si>
  <si>
    <t>1567-133X</t>
  </si>
  <si>
    <t>1872-7298</t>
  </si>
  <si>
    <t>GENE EXPRESSION PATTERNS</t>
  </si>
  <si>
    <t>1567-1348</t>
  </si>
  <si>
    <t>1567-7257</t>
  </si>
  <si>
    <t>INFECTION GENETICS AND EVOLUTION</t>
  </si>
  <si>
    <t>1567-1356</t>
  </si>
  <si>
    <t>1567-1364</t>
  </si>
  <si>
    <t>FEMS YEAST RESEARCH</t>
  </si>
  <si>
    <t>1567-1739</t>
  </si>
  <si>
    <t>1878-1675</t>
  </si>
  <si>
    <t>CURRENT APPLIED PHYSICS</t>
  </si>
  <si>
    <t>1567-2018</t>
  </si>
  <si>
    <t>1875-5704</t>
  </si>
  <si>
    <t>Current Drug Delivery</t>
  </si>
  <si>
    <t>1567-2026</t>
  </si>
  <si>
    <t>1875-5739</t>
  </si>
  <si>
    <t>CURRENT NEUROVASCULAR RESEARCH</t>
  </si>
  <si>
    <t>1567-2050</t>
  </si>
  <si>
    <t>1875-5828</t>
  </si>
  <si>
    <t>Current Alzheimer Research</t>
  </si>
  <si>
    <t>1567-2379</t>
  </si>
  <si>
    <t>1567-2387</t>
  </si>
  <si>
    <t>JOURNAL OF MOLECULAR HISTOLOGY</t>
  </si>
  <si>
    <t>1567-4223</t>
  </si>
  <si>
    <t>1873-7846</t>
  </si>
  <si>
    <t>Electronic Commerce Research and Applications</t>
  </si>
  <si>
    <t>1567-5394</t>
  </si>
  <si>
    <t>1878-562X</t>
  </si>
  <si>
    <t>BIOELECTROCHEMISTRY</t>
  </si>
  <si>
    <t>1567-567X</t>
  </si>
  <si>
    <t>1573-8744</t>
  </si>
  <si>
    <t>JOURNAL OF PHARMACOKINETICS AND PHARMACODYNAMICS</t>
  </si>
  <si>
    <t>1567-5688</t>
  </si>
  <si>
    <t>1878-5050</t>
  </si>
  <si>
    <t>ATHEROSCLEROSIS SUPPLEMENTS</t>
  </si>
  <si>
    <t>1567-5769</t>
  </si>
  <si>
    <t>1878-1705</t>
  </si>
  <si>
    <t>INTERNATIONAL IMMUNOPHARMACOLOGY</t>
  </si>
  <si>
    <t>1567-7133</t>
  </si>
  <si>
    <t>1567-7141</t>
  </si>
  <si>
    <t>European Journal of Transport and Infrastructure Research</t>
  </si>
  <si>
    <t>1567-7249</t>
  </si>
  <si>
    <t>1872-8278</t>
  </si>
  <si>
    <t>MITOCHONDRION</t>
  </si>
  <si>
    <t>1567-7419</t>
  </si>
  <si>
    <t>1573-1510</t>
  </si>
  <si>
    <t>ENVIRONMENTAL FLUID MECHANICS</t>
  </si>
  <si>
    <t>1567-7818</t>
  </si>
  <si>
    <t>1572-9796</t>
  </si>
  <si>
    <t>Natural Computing</t>
  </si>
  <si>
    <t>1567-9764</t>
  </si>
  <si>
    <t>1573-1553</t>
  </si>
  <si>
    <t>International Environmental Agreements-Politics Law and Economics</t>
  </si>
  <si>
    <t>1568-0096</t>
  </si>
  <si>
    <t>1873-5576</t>
  </si>
  <si>
    <t>CURRENT CANCER DRUG TARGETS</t>
  </si>
  <si>
    <t>1568-0266</t>
  </si>
  <si>
    <t>1873-5294</t>
  </si>
  <si>
    <t>CURRENT TOPICS IN MEDICINAL CHEMISTRY</t>
  </si>
  <si>
    <t>1568-1475</t>
  </si>
  <si>
    <t>1569-9773</t>
  </si>
  <si>
    <t>Gesture</t>
  </si>
  <si>
    <t>1872-9649</t>
  </si>
  <si>
    <t>1568-4156</t>
  </si>
  <si>
    <t>International Journal of Integrated Care</t>
  </si>
  <si>
    <t>1568-4539</t>
  </si>
  <si>
    <t>1573-2908</t>
  </si>
  <si>
    <t>Fuzzy Optimization and Decision Making</t>
  </si>
  <si>
    <t>1568-4555</t>
  </si>
  <si>
    <t>1573-1863</t>
  </si>
  <si>
    <t>Language Policy</t>
  </si>
  <si>
    <t>1568-4849</t>
  </si>
  <si>
    <t>1568-5314</t>
  </si>
  <si>
    <t>Asian Journal of Social Science</t>
  </si>
  <si>
    <t>1568-4946</t>
  </si>
  <si>
    <t>1872-9681</t>
  </si>
  <si>
    <t>APPLIED SOFT COMPUTING</t>
  </si>
  <si>
    <t>1568-5888</t>
  </si>
  <si>
    <t>1876-6250</t>
  </si>
  <si>
    <t>Netherlands Heart Journal</t>
  </si>
  <si>
    <t>1568-7759</t>
  </si>
  <si>
    <t>1572-8676</t>
  </si>
  <si>
    <t>Phenomenology and the Cognitive Sciences</t>
  </si>
  <si>
    <t>1568-7767</t>
  </si>
  <si>
    <t>1572-980X</t>
  </si>
  <si>
    <t>PHYTOCHEMISTRY REVIEWS</t>
  </si>
  <si>
    <t>1568-7864</t>
  </si>
  <si>
    <t>1568-7856</t>
  </si>
  <si>
    <t>DNA REPAIR</t>
  </si>
  <si>
    <t>1568-9883</t>
  </si>
  <si>
    <t>1878-1470</t>
  </si>
  <si>
    <t>HARMFUL ALGAE</t>
  </si>
  <si>
    <t>1873-0183</t>
  </si>
  <si>
    <t>1572-9826</t>
  </si>
  <si>
    <t>1569-1713</t>
  </si>
  <si>
    <t>1573-8841</t>
  </si>
  <si>
    <t>International Journal of Mechanics and Materials in Design</t>
  </si>
  <si>
    <t>1569-1721</t>
  </si>
  <si>
    <t>1573-8701</t>
  </si>
  <si>
    <t>Journal of Economic Inequality</t>
  </si>
  <si>
    <t>1569-1861</t>
  </si>
  <si>
    <t>Hong Kong Journal of Occupational Therapy</t>
  </si>
  <si>
    <t>1569-190X</t>
  </si>
  <si>
    <t>1878-1462</t>
  </si>
  <si>
    <t>SIMULATION MODELLING PRACTICE AND THEORY</t>
  </si>
  <si>
    <t>1569-1993</t>
  </si>
  <si>
    <t>1873-5010</t>
  </si>
  <si>
    <t>Journal of Cystic Fibrosis</t>
  </si>
  <si>
    <t>1569-2094</t>
  </si>
  <si>
    <t>1569-2108</t>
  </si>
  <si>
    <t>African and Asian Studies</t>
  </si>
  <si>
    <t>1569-2116</t>
  </si>
  <si>
    <t>1569-2124</t>
  </si>
  <si>
    <t>Journal of Ancient Near Eastern Religions</t>
  </si>
  <si>
    <t>1569-2159</t>
  </si>
  <si>
    <t>1569-9862</t>
  </si>
  <si>
    <t>Journal of Language and Politics</t>
  </si>
  <si>
    <t>1569-4410</t>
  </si>
  <si>
    <t>1569-4429</t>
  </si>
  <si>
    <t>Photonics and Nanostructures-Fundamentals and Applications</t>
  </si>
  <si>
    <t>1569-4445</t>
  </si>
  <si>
    <t>1873-0604</t>
  </si>
  <si>
    <t>Near Surface Geophysics</t>
  </si>
  <si>
    <t>1569-4909</t>
  </si>
  <si>
    <t>1879-6974</t>
  </si>
  <si>
    <t>Advances in Life Course Research</t>
  </si>
  <si>
    <t>1569-5239</t>
  </si>
  <si>
    <t>1573-7152</t>
  </si>
  <si>
    <t>Review of Economics of the Household</t>
  </si>
  <si>
    <t>1569-5794</t>
  </si>
  <si>
    <t>1573-0743</t>
  </si>
  <si>
    <t>INTERNATIONAL JOURNAL OF CARDIOVASCULAR IMAGING</t>
  </si>
  <si>
    <t>1569-8025</t>
  </si>
  <si>
    <t>Journal of Computational Electronics</t>
  </si>
  <si>
    <t>1569-9048</t>
  </si>
  <si>
    <t>1878-1519</t>
  </si>
  <si>
    <t>RESPIRATORY PHYSIOLOGY &amp; NEUROBIOLOGY</t>
  </si>
  <si>
    <t>1569-9056</t>
  </si>
  <si>
    <t>1878-1500</t>
  </si>
  <si>
    <t>EUROPEAN UROLOGY SUPPLEMENTS</t>
  </si>
  <si>
    <t>1569-9293</t>
  </si>
  <si>
    <t>1569-9285</t>
  </si>
  <si>
    <t>Interactive Cardiovascular and Thoracic Surgery</t>
  </si>
  <si>
    <t>1570-0232</t>
  </si>
  <si>
    <t>1873-376X</t>
  </si>
  <si>
    <t>JOURNAL OF CHROMATOGRAPHY B-ANALYTICAL TECHNOLOGIES IN THE BIOMEDICAL AND LIFE SCIENCES</t>
  </si>
  <si>
    <t>1570-0755</t>
  </si>
  <si>
    <t>1573-1332</t>
  </si>
  <si>
    <t>Quantum Information Processing</t>
  </si>
  <si>
    <t>1570-0844</t>
  </si>
  <si>
    <t>2210-4968</t>
  </si>
  <si>
    <t>Semantic Web</t>
  </si>
  <si>
    <t>1570-159X</t>
  </si>
  <si>
    <t>1875-6190</t>
  </si>
  <si>
    <t>Current Neuropharmacology</t>
  </si>
  <si>
    <t>1570-1611</t>
  </si>
  <si>
    <t>1875-6212</t>
  </si>
  <si>
    <t>Current Vascular Pharmacology</t>
  </si>
  <si>
    <t>1570-162X</t>
  </si>
  <si>
    <t>1873-4251</t>
  </si>
  <si>
    <t>CURRENT HIV RESEARCH</t>
  </si>
  <si>
    <t>1570-1646</t>
  </si>
  <si>
    <t>1875-6247</t>
  </si>
  <si>
    <t>Current Proteomics</t>
  </si>
  <si>
    <t>1570-1786</t>
  </si>
  <si>
    <t>1875-6255</t>
  </si>
  <si>
    <t>LETTERS IN ORGANIC CHEMISTRY</t>
  </si>
  <si>
    <t>1570-1794</t>
  </si>
  <si>
    <t>1875-6271</t>
  </si>
  <si>
    <t>CURRENT ORGANIC SYNTHESIS</t>
  </si>
  <si>
    <t>1570-1808</t>
  </si>
  <si>
    <t>1875-628X</t>
  </si>
  <si>
    <t>Letters in Drug Design &amp; Discovery</t>
  </si>
  <si>
    <t>1570-193X</t>
  </si>
  <si>
    <t>1875-6298</t>
  </si>
  <si>
    <t>MINI-REVIEWS IN ORGANIC CHEMISTRY</t>
  </si>
  <si>
    <t>1570-2820</t>
  </si>
  <si>
    <t>1569-3953</t>
  </si>
  <si>
    <t>Journal of Numerical Mathematics</t>
  </si>
  <si>
    <t>1570-5838</t>
  </si>
  <si>
    <t>1875-8533</t>
  </si>
  <si>
    <t>Applied Ontology</t>
  </si>
  <si>
    <t>1570-6443</t>
  </si>
  <si>
    <t>1876-4444</t>
  </si>
  <si>
    <t>Journal of Hydro-environment Research</t>
  </si>
  <si>
    <t>1570-646X</t>
  </si>
  <si>
    <t>1570-6478</t>
  </si>
  <si>
    <t>Energy Efficiency</t>
  </si>
  <si>
    <t>1570-677X</t>
  </si>
  <si>
    <t>1873-6130</t>
  </si>
  <si>
    <t>Economics &amp; Human Biology</t>
  </si>
  <si>
    <t>1570-7156</t>
  </si>
  <si>
    <t>1573-711X</t>
  </si>
  <si>
    <t>QME-Quantitative Marketing and Economics</t>
  </si>
  <si>
    <t>1570-7555</t>
  </si>
  <si>
    <t>1570-7563</t>
  </si>
  <si>
    <t>ANIMAL BIOLOGY</t>
  </si>
  <si>
    <t>1570-761X</t>
  </si>
  <si>
    <t>1573-1456</t>
  </si>
  <si>
    <t>Bulletin of Earthquake Engineering</t>
  </si>
  <si>
    <t>1570-7873</t>
  </si>
  <si>
    <t>1572-9184</t>
  </si>
  <si>
    <t>Journal of Grid Computing</t>
  </si>
  <si>
    <t>1570-8268</t>
  </si>
  <si>
    <t>Journal of Web Semantics</t>
  </si>
  <si>
    <t>1570-8683</t>
  </si>
  <si>
    <t>1570-8691</t>
  </si>
  <si>
    <t>Journal of Applied Logic</t>
  </si>
  <si>
    <t>1570-8705</t>
  </si>
  <si>
    <t>1570-8713</t>
  </si>
  <si>
    <t>Ad Hoc Networks</t>
  </si>
  <si>
    <t>1570-9639</t>
  </si>
  <si>
    <t>BIOCHIMICA ET BIOPHYSICA ACTA-PROTEINS AND PROTEOMICS</t>
  </si>
  <si>
    <t>1571-0068</t>
  </si>
  <si>
    <t>1573-1774</t>
  </si>
  <si>
    <t>International Journal of Science and Mathematics Education</t>
  </si>
  <si>
    <t>1873-1457</t>
  </si>
  <si>
    <t>1571-0718</t>
  </si>
  <si>
    <t>1571-0726</t>
  </si>
  <si>
    <t>Spanish in Context</t>
  </si>
  <si>
    <t>1571-0882</t>
  </si>
  <si>
    <t>1745-3755</t>
  </si>
  <si>
    <t>CoDesign-International Journal of CoCreation in Design and the Arts</t>
  </si>
  <si>
    <t>1571-1013</t>
  </si>
  <si>
    <t>1574-9266</t>
  </si>
  <si>
    <t>CATALYSIS SURVEYS FROM ASIA</t>
  </si>
  <si>
    <t>1572-0373</t>
  </si>
  <si>
    <t>1572-0381</t>
  </si>
  <si>
    <t>Interaction Studies</t>
  </si>
  <si>
    <t>1572-1000</t>
  </si>
  <si>
    <t>1873-1597</t>
  </si>
  <si>
    <t>Photodiagnosis and Photodynamic Therapy</t>
  </si>
  <si>
    <t>1572-3089</t>
  </si>
  <si>
    <t>1878-0962</t>
  </si>
  <si>
    <t>Journal of Financial Stability</t>
  </si>
  <si>
    <t>1572-3097</t>
  </si>
  <si>
    <t>1573-692X</t>
  </si>
  <si>
    <t>Review of Finance</t>
  </si>
  <si>
    <t>1572-3127</t>
  </si>
  <si>
    <t>1878-0954</t>
  </si>
  <si>
    <t>Statistical Methodology</t>
  </si>
  <si>
    <t>1572-3429</t>
  </si>
  <si>
    <t>1875-8185</t>
  </si>
  <si>
    <t>Contemporary Pragmatism</t>
  </si>
  <si>
    <t>1572-3887</t>
  </si>
  <si>
    <t>1573-4943</t>
  </si>
  <si>
    <t>PROTEIN JOURNAL</t>
  </si>
  <si>
    <t>1572-5286</t>
  </si>
  <si>
    <t>1873-636X</t>
  </si>
  <si>
    <t>Discrete Optimization</t>
  </si>
  <si>
    <t>1572-6657</t>
  </si>
  <si>
    <t>1873-2569</t>
  </si>
  <si>
    <t>JOURNAL OF ELECTROANALYTICAL CHEMISTRY</t>
  </si>
  <si>
    <t>1573-062X</t>
  </si>
  <si>
    <t>1744-9006</t>
  </si>
  <si>
    <t>Urban Water Journal</t>
  </si>
  <si>
    <t>1573-2479</t>
  </si>
  <si>
    <t>1744-8980</t>
  </si>
  <si>
    <t>Structure and Infrastructure Engineering</t>
  </si>
  <si>
    <t>1573-3149</t>
  </si>
  <si>
    <t>1573-3904</t>
  </si>
  <si>
    <t>International Journal of Peptide Research and Therapeutics</t>
  </si>
  <si>
    <t>1573-3750</t>
  </si>
  <si>
    <t>1572-8315</t>
  </si>
  <si>
    <t>Journal of Experimental Criminology</t>
  </si>
  <si>
    <t>1573-3882</t>
  </si>
  <si>
    <t>1573-3890</t>
  </si>
  <si>
    <t>Metabolomics</t>
  </si>
  <si>
    <t>1573-4056</t>
  </si>
  <si>
    <t>1875-6603</t>
  </si>
  <si>
    <t>Current Medical Imaging Reviews</t>
  </si>
  <si>
    <t>1573-4064</t>
  </si>
  <si>
    <t>1875-6638</t>
  </si>
  <si>
    <t>Medicinal Chemistry</t>
  </si>
  <si>
    <t>1573-4099</t>
  </si>
  <si>
    <t>1875-6697</t>
  </si>
  <si>
    <t>Current Computer-Aided Drug Design</t>
  </si>
  <si>
    <t>1573-4110</t>
  </si>
  <si>
    <t>1875-6727</t>
  </si>
  <si>
    <t>Current Analytical Chemistry</t>
  </si>
  <si>
    <t>1573-4129</t>
  </si>
  <si>
    <t>1875-676X</t>
  </si>
  <si>
    <t>Current Pharmaceutical Analysis</t>
  </si>
  <si>
    <t>1573-4137</t>
  </si>
  <si>
    <t>1875-6786</t>
  </si>
  <si>
    <t>Current Nanoscience</t>
  </si>
  <si>
    <t>1573-4277</t>
  </si>
  <si>
    <t>1872-9770</t>
  </si>
  <si>
    <t>Optical Switching and Networking</t>
  </si>
  <si>
    <t>1573-5214</t>
  </si>
  <si>
    <t>2212-1307</t>
  </si>
  <si>
    <t>NJAS-WAGENINGEN JOURNAL OF LIFE SCIENCES</t>
  </si>
  <si>
    <t>1573-9538</t>
  </si>
  <si>
    <t>1573-9546</t>
  </si>
  <si>
    <t>Purinergic Signalling</t>
  </si>
  <si>
    <t>1574-0153</t>
  </si>
  <si>
    <t>1875-8592</t>
  </si>
  <si>
    <t>Cancer Biomarkers</t>
  </si>
  <si>
    <t>1574-017X</t>
  </si>
  <si>
    <t>1875-905X</t>
  </si>
  <si>
    <t>Mobile Information Systems</t>
  </si>
  <si>
    <t>1574-0196</t>
  </si>
  <si>
    <t>1744-5515</t>
  </si>
  <si>
    <t>European Constitutional Law Review</t>
  </si>
  <si>
    <t>1574-020X</t>
  </si>
  <si>
    <t>1574-0218</t>
  </si>
  <si>
    <t>Language Resources and Evaluation</t>
  </si>
  <si>
    <t>1574-1192</t>
  </si>
  <si>
    <t>1873-1589</t>
  </si>
  <si>
    <t>Pervasive and Mobile Computing</t>
  </si>
  <si>
    <t>1574-1443</t>
  </si>
  <si>
    <t>1574-1451</t>
  </si>
  <si>
    <t>Journal of Inorganic and Organometallic Polymers and Materials</t>
  </si>
  <si>
    <t>1574-1818</t>
  </si>
  <si>
    <t>1878-0563</t>
  </si>
  <si>
    <t>High Energy Density Physics</t>
  </si>
  <si>
    <t>1574-7891</t>
  </si>
  <si>
    <t>1878-0261</t>
  </si>
  <si>
    <t>Molecular Oncology</t>
  </si>
  <si>
    <t>1574-888X</t>
  </si>
  <si>
    <t>2212-3946</t>
  </si>
  <si>
    <t>Current Stem Cell Research &amp; Therapy</t>
  </si>
  <si>
    <t>1574-8928</t>
  </si>
  <si>
    <t>2212-3970</t>
  </si>
  <si>
    <t>Recent Patents on Anti-Cancer Drug Discovery</t>
  </si>
  <si>
    <t>1574-8936</t>
  </si>
  <si>
    <t>2212-392X</t>
  </si>
  <si>
    <t>Current Bioinformatics</t>
  </si>
  <si>
    <t>1574-9541</t>
  </si>
  <si>
    <t>1878-0512</t>
  </si>
  <si>
    <t>Ecological Informatics</t>
  </si>
  <si>
    <t>1575-0361</t>
  </si>
  <si>
    <t>1989-063X</t>
  </si>
  <si>
    <t>Historia y Politica</t>
  </si>
  <si>
    <t>1575-0922</t>
  </si>
  <si>
    <t>1579-2021</t>
  </si>
  <si>
    <t>Endocrinologia y Nutricion</t>
  </si>
  <si>
    <t>1575-5460</t>
  </si>
  <si>
    <t>1662-3592</t>
  </si>
  <si>
    <t>Qualitative Theory of Dynamical Systems</t>
  </si>
  <si>
    <t>1576-0162</t>
  </si>
  <si>
    <t>Revista de Economia Mundial</t>
  </si>
  <si>
    <t>1576-4737</t>
  </si>
  <si>
    <t>Circulo de Linguistica Aplicada a la Comunicacion</t>
  </si>
  <si>
    <t>1577-0354</t>
  </si>
  <si>
    <t>Revista Internacional de Medicina y Ciencias de la Actividad Fisica y del Deporte</t>
  </si>
  <si>
    <t>1578-665X</t>
  </si>
  <si>
    <t>ANIMAL BIODIVERSITY AND CONSERVATION</t>
  </si>
  <si>
    <t>1578-7303</t>
  </si>
  <si>
    <t>1579-1505</t>
  </si>
  <si>
    <t>Revista de la Real Academia de Ciencias Exactas Fisicas y Naturales Serie A-Matematicas</t>
  </si>
  <si>
    <t>1580-2949</t>
  </si>
  <si>
    <t>1580-3414</t>
  </si>
  <si>
    <t>Materiali in Tehnologije</t>
  </si>
  <si>
    <t>1580-3139</t>
  </si>
  <si>
    <t>Image Analysis &amp; Stereology</t>
  </si>
  <si>
    <t>1580-4003</t>
  </si>
  <si>
    <t>Slovenian Veterinary Research</t>
  </si>
  <si>
    <t>1581-5374</t>
  </si>
  <si>
    <t>1855-363X</t>
  </si>
  <si>
    <t>Lex Localis-Journal of Local Self-Government</t>
  </si>
  <si>
    <t>1581-6613</t>
  </si>
  <si>
    <t>1854-5106</t>
  </si>
  <si>
    <t>Acta Geographica Slovenica-Geografski Zbornik</t>
  </si>
  <si>
    <t>1582-3067</t>
  </si>
  <si>
    <t>Mathematical Reports</t>
  </si>
  <si>
    <t>1582-456X</t>
  </si>
  <si>
    <t>Romanian Journal of Political Science</t>
  </si>
  <si>
    <t>1582-4934</t>
  </si>
  <si>
    <t>JOURNAL OF CELLULAR AND MOLECULAR MEDICINE</t>
  </si>
  <si>
    <t>1582-5647</t>
  </si>
  <si>
    <t>2069-0061</t>
  </si>
  <si>
    <t>Studia Phaenomenologica</t>
  </si>
  <si>
    <t>1582-6163</t>
  </si>
  <si>
    <t>Romanian Journal of Economic Forecasting</t>
  </si>
  <si>
    <t>1582-7445</t>
  </si>
  <si>
    <t>1844-7600</t>
  </si>
  <si>
    <t>Advances in Electrical and Computer Engineering</t>
  </si>
  <si>
    <t>1582-9146</t>
  </si>
  <si>
    <t>2247-9104</t>
  </si>
  <si>
    <t>Amfiteatru Economic</t>
  </si>
  <si>
    <t>1582-9596</t>
  </si>
  <si>
    <t>1843-3707</t>
  </si>
  <si>
    <t>Environmental Engineering and Management Journal</t>
  </si>
  <si>
    <t>1583-0039</t>
  </si>
  <si>
    <t>JOURNAL FOR THE STUDY OF RELIGIONS AND IDEOLOGIES</t>
  </si>
  <si>
    <t>1583-3186</t>
  </si>
  <si>
    <t>Revista Romana de Materiale-Romanian Journal of Materials</t>
  </si>
  <si>
    <t>1583-3410</t>
  </si>
  <si>
    <t>1584-5397</t>
  </si>
  <si>
    <t>Revista de Cercetare si Interventie Sociala</t>
  </si>
  <si>
    <t>1583-5022</t>
  </si>
  <si>
    <t>2066-9208</t>
  </si>
  <si>
    <t>Fixed Point Theory</t>
  </si>
  <si>
    <t>1584-1057</t>
  </si>
  <si>
    <t>2065-5002</t>
  </si>
  <si>
    <t>Cultura-International Journal of Philosophy of Culture and Axiology</t>
  </si>
  <si>
    <t>1584-2851</t>
  </si>
  <si>
    <t>1843-4401</t>
  </si>
  <si>
    <t>Carpathian Journal of Mathematics</t>
  </si>
  <si>
    <t>1584-8663</t>
  </si>
  <si>
    <t>Chalcogenide Letters</t>
  </si>
  <si>
    <t>1584-9074</t>
  </si>
  <si>
    <t>1842-6441</t>
  </si>
  <si>
    <t>North-Western Journal of Zoology</t>
  </si>
  <si>
    <t>1585-079X</t>
  </si>
  <si>
    <t>1588-4309</t>
  </si>
  <si>
    <t>Verbum</t>
  </si>
  <si>
    <t>1585-1923</t>
  </si>
  <si>
    <t>1588-2519</t>
  </si>
  <si>
    <t>Across Languages and Cultures</t>
  </si>
  <si>
    <t>1585-8553</t>
  </si>
  <si>
    <t>1588-2756</t>
  </si>
  <si>
    <t>COMMUNITY ECOLOGY</t>
  </si>
  <si>
    <t>1587-8694</t>
  </si>
  <si>
    <t>Informacios Tarsadalom</t>
  </si>
  <si>
    <t>1588-2667</t>
  </si>
  <si>
    <t>0001-6446</t>
  </si>
  <si>
    <t>Acta Orientalia</t>
  </si>
  <si>
    <t>1589-1623</t>
  </si>
  <si>
    <t>1785-0037</t>
  </si>
  <si>
    <t>APPLIED ECOLOGY AND ENVIRONMENTAL RESEARCH</t>
  </si>
  <si>
    <t>1590-1874</t>
  </si>
  <si>
    <t>1590-3478</t>
  </si>
  <si>
    <t>NEUROLOGICAL SCIENCES</t>
  </si>
  <si>
    <t>1590-4261</t>
  </si>
  <si>
    <t>1869-2044</t>
  </si>
  <si>
    <t>ANNALS OF MICROBIOLOGY</t>
  </si>
  <si>
    <t>1590-5896</t>
  </si>
  <si>
    <t>1522-4600</t>
  </si>
  <si>
    <t>Nexus Network Journal</t>
  </si>
  <si>
    <t>1590-8658</t>
  </si>
  <si>
    <t>1878-3562</t>
  </si>
  <si>
    <t>DIGESTIVE AND LIVER DISEASE</t>
  </si>
  <si>
    <t>1591-0199</t>
  </si>
  <si>
    <t>2385-2011</t>
  </si>
  <si>
    <t>INTERVENTIONAL NEURORADIOLOGY</t>
  </si>
  <si>
    <t>1591-8890</t>
  </si>
  <si>
    <t>1591-9528</t>
  </si>
  <si>
    <t>CLINICAL AND EXPERIMENTAL MEDICINE</t>
  </si>
  <si>
    <t>1591-996X</t>
  </si>
  <si>
    <t>2035-648X</t>
  </si>
  <si>
    <t>European Journal of Paediatric Dentistry</t>
  </si>
  <si>
    <t>1592-1638</t>
  </si>
  <si>
    <t>Heroin Addiction and Related Clinical Problems</t>
  </si>
  <si>
    <t>1592-5986</t>
  </si>
  <si>
    <t>2038-1778</t>
  </si>
  <si>
    <t>Assistenza Infermieristica e Ricerca</t>
  </si>
  <si>
    <t>1593-2214</t>
  </si>
  <si>
    <t>Reti Medievali Rivista</t>
  </si>
  <si>
    <t>1593-5213</t>
  </si>
  <si>
    <t>2037-416X</t>
  </si>
  <si>
    <t>ANNALS OF GEOPHYSICS</t>
  </si>
  <si>
    <t>1594-0667</t>
  </si>
  <si>
    <t>1720-8319</t>
  </si>
  <si>
    <t>AGING CLINICAL AND EXPERIMENTAL RESEARCH</t>
  </si>
  <si>
    <t>1594-4077</t>
  </si>
  <si>
    <t>1828-051X</t>
  </si>
  <si>
    <t>Italian Journal of Animal Science</t>
  </si>
  <si>
    <t>1594-5685</t>
  </si>
  <si>
    <t>New Medit</t>
  </si>
  <si>
    <t>1596-5996</t>
  </si>
  <si>
    <t>TROPICAL JOURNAL OF PHARMACEUTICAL RESEARCH</t>
  </si>
  <si>
    <t>1598-1037</t>
  </si>
  <si>
    <t>1876-407X</t>
  </si>
  <si>
    <t>Asia Pacific Education Review</t>
  </si>
  <si>
    <t>1598-1657</t>
  </si>
  <si>
    <t>2233-4866</t>
  </si>
  <si>
    <t>Journal of Semiconductor Technology and Science</t>
  </si>
  <si>
    <t>1598-2092</t>
  </si>
  <si>
    <t>2093-4718</t>
  </si>
  <si>
    <t>Journal of Power Electronics</t>
  </si>
  <si>
    <t>1598-2254</t>
  </si>
  <si>
    <t>2093-9280</t>
  </si>
  <si>
    <t>Plant Pathology Journal</t>
  </si>
  <si>
    <t>1598-2351</t>
  </si>
  <si>
    <t>2093-6311</t>
  </si>
  <si>
    <t>International Journal of Steel Structures</t>
  </si>
  <si>
    <t>1598-2408</t>
  </si>
  <si>
    <t>Journal of East Asian Studies</t>
  </si>
  <si>
    <t>1598-2661</t>
  </si>
  <si>
    <t>Sungkyun Journal of East Asian Studies</t>
  </si>
  <si>
    <t>1598-2998</t>
  </si>
  <si>
    <t>2005-9256</t>
  </si>
  <si>
    <t>Cancer Research and Treatment</t>
  </si>
  <si>
    <t>1598-5032</t>
  </si>
  <si>
    <t>2092-7673</t>
  </si>
  <si>
    <t>MACROMOLECULAR RESEARCH</t>
  </si>
  <si>
    <t>1598-6446</t>
  </si>
  <si>
    <t>2005-4092</t>
  </si>
  <si>
    <t>INTERNATIONAL JOURNAL OF CONTROL AUTOMATION AND SYSTEMS</t>
  </si>
  <si>
    <t>1598-8198</t>
  </si>
  <si>
    <t>1598-818X</t>
  </si>
  <si>
    <t>Computers and Concrete</t>
  </si>
  <si>
    <t>1598-9623</t>
  </si>
  <si>
    <t>2005-4149</t>
  </si>
  <si>
    <t>METALS AND MATERIALS INTERNATIONAL</t>
  </si>
  <si>
    <t>1600-4469</t>
  </si>
  <si>
    <t>1600-9657</t>
  </si>
  <si>
    <t>DENTAL TRAUMATOLOGY</t>
  </si>
  <si>
    <t>1600-5767</t>
  </si>
  <si>
    <t>JOURNAL OF APPLIED CRYSTALLOGRAPHY</t>
  </si>
  <si>
    <t>1600-5775</t>
  </si>
  <si>
    <t>JOURNAL OF SYNCHROTRON RADIATION</t>
  </si>
  <si>
    <t>1600-6143</t>
  </si>
  <si>
    <t>AMERICAN JOURNAL OF TRANSPLANTATION</t>
  </si>
  <si>
    <t>1601-1848</t>
  </si>
  <si>
    <t>1601-183X</t>
  </si>
  <si>
    <t>GENES BRAIN AND BEHAVIOR</t>
  </si>
  <si>
    <t>1601-5029</t>
  </si>
  <si>
    <t>1601-5037</t>
  </si>
  <si>
    <t>International Journal of Dental Hygiene</t>
  </si>
  <si>
    <t>1601-5215</t>
  </si>
  <si>
    <t>ACTA NEUROPSYCHIATRICA</t>
  </si>
  <si>
    <t>1601-6335</t>
  </si>
  <si>
    <t>1601-6343</t>
  </si>
  <si>
    <t>Orthodontics &amp; Craniofacial Research</t>
  </si>
  <si>
    <t>1602-1622</t>
  </si>
  <si>
    <t>1757-9996</t>
  </si>
  <si>
    <t>Oral Health &amp; Preventive Dentistry</t>
  </si>
  <si>
    <t>1604-8156</t>
  </si>
  <si>
    <t>GEOLOGICAL SURVEY OF DENMARK AND GREENLAND BULLETIN</t>
  </si>
  <si>
    <t>1606-0997</t>
  </si>
  <si>
    <t>2072-1315</t>
  </si>
  <si>
    <t>JOURNAL OF HEALTH POPULATION AND NUTRITION</t>
  </si>
  <si>
    <t>1606-5131</t>
  </si>
  <si>
    <t>REVIEWS ON ADVANCED MATERIALS SCIENCE</t>
  </si>
  <si>
    <t>1606-6359</t>
  </si>
  <si>
    <t>1476-7392</t>
  </si>
  <si>
    <t>ADDICTION RESEARCH &amp; THEORY</t>
  </si>
  <si>
    <t>1606-822X</t>
  </si>
  <si>
    <t>Language and Linguistics</t>
  </si>
  <si>
    <t>1606-9749</t>
  </si>
  <si>
    <t>Water Science and Technology-Water Supply</t>
  </si>
  <si>
    <t>1607-324X</t>
  </si>
  <si>
    <t>2224-9079</t>
  </si>
  <si>
    <t>Condensed Matter Physics</t>
  </si>
  <si>
    <t>1607-3606</t>
  </si>
  <si>
    <t>1727-933X</t>
  </si>
  <si>
    <t>Quaestiones Mathematicae</t>
  </si>
  <si>
    <t>1607-3614</t>
  </si>
  <si>
    <t>1727-9461</t>
  </si>
  <si>
    <t>Southern African Linguistics and Applied Language Studies</t>
  </si>
  <si>
    <t>1607-551X</t>
  </si>
  <si>
    <t>KAOHSIUNG JOURNAL OF MEDICAL SCIENCES</t>
  </si>
  <si>
    <t>1607-6729</t>
  </si>
  <si>
    <t>1608-3091</t>
  </si>
  <si>
    <t>Doklady Biochemistry and Biophysics</t>
  </si>
  <si>
    <t>1607-9264</t>
  </si>
  <si>
    <t>2079-4029</t>
  </si>
  <si>
    <t>Journal of Internet Technology</t>
  </si>
  <si>
    <t>1608-1625</t>
  </si>
  <si>
    <t>2164-2257</t>
  </si>
  <si>
    <t>Asia-Pacific Journal of Accounting &amp; Economics</t>
  </si>
  <si>
    <t>1608-5906</t>
  </si>
  <si>
    <t>1727-9445</t>
  </si>
  <si>
    <t>AJAR-African Journal of AIDS Research</t>
  </si>
  <si>
    <t>1608-5914</t>
  </si>
  <si>
    <t>1727-9364</t>
  </si>
  <si>
    <t>AFRICAN JOURNAL OF AQUATIC SCIENCE</t>
  </si>
  <si>
    <t>1608-9685</t>
  </si>
  <si>
    <t>South African Journal of Psychiatry</t>
  </si>
  <si>
    <t>1608-9693</t>
  </si>
  <si>
    <t>2078-6751</t>
  </si>
  <si>
    <t>SOUTHERN AFRICAN JOURNAL OF HIV MEDICINE</t>
  </si>
  <si>
    <t>1609-0985</t>
  </si>
  <si>
    <t>2199-4757</t>
  </si>
  <si>
    <t>Journal of Medical and Biological Engineering</t>
  </si>
  <si>
    <t>1609-1833</t>
  </si>
  <si>
    <t>Ukrainian Journal of Physical Optics</t>
  </si>
  <si>
    <t>1609-3321</t>
  </si>
  <si>
    <t>1609-4514</t>
  </si>
  <si>
    <t>Moscow Mathematical Journal</t>
  </si>
  <si>
    <t>1609-4069</t>
  </si>
  <si>
    <t>International Journal of Qualitative Methods</t>
  </si>
  <si>
    <t>1609-4840</t>
  </si>
  <si>
    <t>1609-9389</t>
  </si>
  <si>
    <t>Computational Methods in Applied Mathematics</t>
  </si>
  <si>
    <t>1609-8498</t>
  </si>
  <si>
    <t>1573-384X</t>
  </si>
  <si>
    <t>Iran and the Caucasus</t>
  </si>
  <si>
    <t>1610-0379</t>
  </si>
  <si>
    <t>1610-0387</t>
  </si>
  <si>
    <t>JOURNAL DER DEUTSCHEN DERMATOLOGISCHEN GESELLSCHAFT</t>
  </si>
  <si>
    <t>1610-1928</t>
  </si>
  <si>
    <t>1861-9959</t>
  </si>
  <si>
    <t>ACTA ACUSTICA UNITED WITH ACUSTICA</t>
  </si>
  <si>
    <t>1610-241X</t>
  </si>
  <si>
    <t>1612-7501</t>
  </si>
  <si>
    <t>CESifo Economic Studies</t>
  </si>
  <si>
    <t>1610-2878</t>
  </si>
  <si>
    <t>1610-2886</t>
  </si>
  <si>
    <t>REVIEW OF WORLD ECONOMICS</t>
  </si>
  <si>
    <t>1610-2932</t>
  </si>
  <si>
    <t>1612-1031</t>
  </si>
  <si>
    <t>Asia Europe Journal</t>
  </si>
  <si>
    <t>1610-2940</t>
  </si>
  <si>
    <t>0948-5023</t>
  </si>
  <si>
    <t>JOURNAL OF MOLECULAR MODELING</t>
  </si>
  <si>
    <t>1610-3653</t>
  </si>
  <si>
    <t>1610-3661</t>
  </si>
  <si>
    <t>Environmental Chemistry Letters</t>
  </si>
  <si>
    <t>1611-1699</t>
  </si>
  <si>
    <t>2029-4433</t>
  </si>
  <si>
    <t>Journal of Business Economics and Management</t>
  </si>
  <si>
    <t>1611-2156</t>
  </si>
  <si>
    <t>EXCLI Journal</t>
  </si>
  <si>
    <t>1611-2490</t>
  </si>
  <si>
    <t>1611-2504</t>
  </si>
  <si>
    <t>Paddy and Water Environment</t>
  </si>
  <si>
    <t>1611-3683</t>
  </si>
  <si>
    <t>1869-344X</t>
  </si>
  <si>
    <t>STEEL RESEARCH INTERNATIONAL</t>
  </si>
  <si>
    <t>1611-4426</t>
  </si>
  <si>
    <t>1611-4434</t>
  </si>
  <si>
    <t>EUROPEAN JOURNAL OF HORTICULTURAL SCIENCE</t>
  </si>
  <si>
    <t>1611-8944</t>
  </si>
  <si>
    <t>Journal of Modern European History</t>
  </si>
  <si>
    <t>1612-1651</t>
  </si>
  <si>
    <t>2191-5784</t>
  </si>
  <si>
    <t>Journal of African Archaeology</t>
  </si>
  <si>
    <t>1612-1872</t>
  </si>
  <si>
    <t>1612-1880</t>
  </si>
  <si>
    <t>CHEMISTRY &amp; BIODIVERSITY</t>
  </si>
  <si>
    <t>1612-2011</t>
  </si>
  <si>
    <t>1612-202X</t>
  </si>
  <si>
    <t>LASER PHYSICS LETTERS</t>
  </si>
  <si>
    <t>1612-295X</t>
  </si>
  <si>
    <t>1613-365X</t>
  </si>
  <si>
    <t>Intercultural Pragmatics</t>
  </si>
  <si>
    <t>1612-4642</t>
  </si>
  <si>
    <t>1439-0574</t>
  </si>
  <si>
    <t>EUROPEAN JOURNAL OF WILDLIFE RESEARCH</t>
  </si>
  <si>
    <t>1612-4669</t>
  </si>
  <si>
    <t>1612-4677</t>
  </si>
  <si>
    <t>EUROPEAN JOURNAL OF FOREST RESEARCH</t>
  </si>
  <si>
    <t>1612-4766</t>
  </si>
  <si>
    <t>1612-4782</t>
  </si>
  <si>
    <t>1612-4790</t>
  </si>
  <si>
    <t>Cognitive Processing</t>
  </si>
  <si>
    <t>1612-5010</t>
  </si>
  <si>
    <t>2190-6300</t>
  </si>
  <si>
    <t>Zeitschrift fur Sportpsychologie</t>
  </si>
  <si>
    <t>1612-5118</t>
  </si>
  <si>
    <t>1612-5681</t>
  </si>
  <si>
    <t>1613-4877</t>
  </si>
  <si>
    <t>Journal of Politeness Research-Language Behaviour Culture</t>
  </si>
  <si>
    <t>1612-8850</t>
  </si>
  <si>
    <t>1612-8869</t>
  </si>
  <si>
    <t>Plasma Processes and Polymers</t>
  </si>
  <si>
    <t>1612-9059</t>
  </si>
  <si>
    <t>1612-9067</t>
  </si>
  <si>
    <t>Esophagus</t>
  </si>
  <si>
    <t>1612-9199</t>
  </si>
  <si>
    <t>European Poultry Science</t>
  </si>
  <si>
    <t>1612-9202</t>
  </si>
  <si>
    <t>1612-9210</t>
  </si>
  <si>
    <t>EcoHealth</t>
  </si>
  <si>
    <t>1613-4133</t>
  </si>
  <si>
    <t>1613-4141</t>
  </si>
  <si>
    <t>IRAL-INTERNATIONAL REVIEW OF APPLIED LINGUISTICS IN LANGUAGE TEACHING</t>
  </si>
  <si>
    <t>1613-4982</t>
  </si>
  <si>
    <t>1613-4990</t>
  </si>
  <si>
    <t>Microfluidics and Nanofluidics</t>
  </si>
  <si>
    <t>1613-6829</t>
  </si>
  <si>
    <t>1613-7027</t>
  </si>
  <si>
    <t>1613-7035</t>
  </si>
  <si>
    <t>Corpus Linguistics and Linguistic Theory</t>
  </si>
  <si>
    <t>1613-9372</t>
  </si>
  <si>
    <t>1613-9380</t>
  </si>
  <si>
    <t>European Journal of Ageing</t>
  </si>
  <si>
    <t>1614-0001</t>
  </si>
  <si>
    <t>2151-2299</t>
  </si>
  <si>
    <t>Journal of Individual Differences</t>
  </si>
  <si>
    <t>1614-1881</t>
  </si>
  <si>
    <t>1614-2241</t>
  </si>
  <si>
    <t>Methodology-European Journal of Research Methods for the Behavioral and Social Sciences</t>
  </si>
  <si>
    <t>1614-2950</t>
  </si>
  <si>
    <t>1614-6840</t>
  </si>
  <si>
    <t>1615-147X</t>
  </si>
  <si>
    <t>1615-1488</t>
  </si>
  <si>
    <t>STRUCTURAL AND MULTIDISCIPLINARY OPTIMIZATION</t>
  </si>
  <si>
    <t>1615-3383</t>
  </si>
  <si>
    <t>1615-4169</t>
  </si>
  <si>
    <t>1615-5262</t>
  </si>
  <si>
    <t>1615-5270</t>
  </si>
  <si>
    <t>International Journal of Information Security</t>
  </si>
  <si>
    <t>1615-5289</t>
  </si>
  <si>
    <t>1615-5297</t>
  </si>
  <si>
    <t>Universal Access in the Information Society</t>
  </si>
  <si>
    <t>1615-6846</t>
  </si>
  <si>
    <t>1615-6854</t>
  </si>
  <si>
    <t>Fuel Cells</t>
  </si>
  <si>
    <t>1615-715X</t>
  </si>
  <si>
    <t>1615-7168</t>
  </si>
  <si>
    <t>ADVANCES IN GEOMETRY</t>
  </si>
  <si>
    <t>1615-7591</t>
  </si>
  <si>
    <t>1615-7605</t>
  </si>
  <si>
    <t>BIOPROCESS AND BIOSYSTEMS ENGINEERING</t>
  </si>
  <si>
    <t>1615-9306</t>
  </si>
  <si>
    <t>1615-9314</t>
  </si>
  <si>
    <t>JOURNAL OF SEPARATION SCIENCE</t>
  </si>
  <si>
    <t>1615-9853</t>
  </si>
  <si>
    <t>1615-9861</t>
  </si>
  <si>
    <t>PROTEOMICS</t>
  </si>
  <si>
    <t>1616-3028</t>
  </si>
  <si>
    <t>1616-3443</t>
  </si>
  <si>
    <t>2190-6297</t>
  </si>
  <si>
    <t>ZEITSCHRIFT FUR KLINISCHE PSYCHOLOGIE UND PSYCHOTHERAPIE</t>
  </si>
  <si>
    <t>1616-5047</t>
  </si>
  <si>
    <t>1618-1476</t>
  </si>
  <si>
    <t>MAMMALIAN BIOLOGY</t>
  </si>
  <si>
    <t>1616-5187</t>
  </si>
  <si>
    <t>1616-5195</t>
  </si>
  <si>
    <t>MACROMOLECULAR BIOSCIENCE</t>
  </si>
  <si>
    <t>1616-7341</t>
  </si>
  <si>
    <t>1616-7228</t>
  </si>
  <si>
    <t>OCEAN DYNAMICS</t>
  </si>
  <si>
    <t>1617-1381</t>
  </si>
  <si>
    <t>1618-1093</t>
  </si>
  <si>
    <t>JOURNAL FOR NATURE CONSERVATION</t>
  </si>
  <si>
    <t>1617-416X</t>
  </si>
  <si>
    <t>1861-8952</t>
  </si>
  <si>
    <t>MYCOLOGICAL PROGRESS</t>
  </si>
  <si>
    <t>1617-4615</t>
  </si>
  <si>
    <t>1617-4623</t>
  </si>
  <si>
    <t>MOLECULAR GENETICS AND GENOMICS</t>
  </si>
  <si>
    <t>1617-4909</t>
  </si>
  <si>
    <t>1617-4917</t>
  </si>
  <si>
    <t>Personal and Ubiquitous Computing</t>
  </si>
  <si>
    <t>1617-7959</t>
  </si>
  <si>
    <t>1617-7940</t>
  </si>
  <si>
    <t>Biomechanics and Modeling in Mechanobiology</t>
  </si>
  <si>
    <t>1617-9447</t>
  </si>
  <si>
    <t>2195-3724</t>
  </si>
  <si>
    <t>Computational Methods and Function Theory</t>
  </si>
  <si>
    <t>1617-9625</t>
  </si>
  <si>
    <t>Tobacco Induced Diseases</t>
  </si>
  <si>
    <t>1617-982X</t>
  </si>
  <si>
    <t>1617-9838</t>
  </si>
  <si>
    <t>Portuguese Economic Journal</t>
  </si>
  <si>
    <t>1617-9846</t>
  </si>
  <si>
    <t>1617-9854</t>
  </si>
  <si>
    <t>Information Systems and E-Business Management</t>
  </si>
  <si>
    <t>1618-0240</t>
  </si>
  <si>
    <t>1618-2863</t>
  </si>
  <si>
    <t>ENGINEERING IN LIFE SCIENCES</t>
  </si>
  <si>
    <t>1618-1247</t>
  </si>
  <si>
    <t>1618-1255</t>
  </si>
  <si>
    <t>Odontology</t>
  </si>
  <si>
    <t>1618-2510</t>
  </si>
  <si>
    <t>1613-981X</t>
  </si>
  <si>
    <t>Statistical Methods and Applications</t>
  </si>
  <si>
    <t>1618-2642</t>
  </si>
  <si>
    <t>1618-2650</t>
  </si>
  <si>
    <t>ANALYTICAL AND BIOANALYTICAL CHEMISTRY</t>
  </si>
  <si>
    <t>1618-3169</t>
  </si>
  <si>
    <t>2190-5142</t>
  </si>
  <si>
    <t>EXPERIMENTAL PSYCHOLOGY</t>
  </si>
  <si>
    <t>1618-4742</t>
  </si>
  <si>
    <t>1746-031X</t>
  </si>
  <si>
    <t>European Sport Management Quarterly</t>
  </si>
  <si>
    <t>1618-7229</t>
  </si>
  <si>
    <t>E-POLYMERS</t>
  </si>
  <si>
    <t>1618-7598</t>
  </si>
  <si>
    <t>1618-7601</t>
  </si>
  <si>
    <t>European Journal of Health Economics</t>
  </si>
  <si>
    <t>1618-8667</t>
  </si>
  <si>
    <t>URBAN FORESTRY &amp; URBAN GREENING</t>
  </si>
  <si>
    <t>1618-954X</t>
  </si>
  <si>
    <t>1618-9558</t>
  </si>
  <si>
    <t>Clean Technologies and Environmental Policy</t>
  </si>
  <si>
    <t>1619-0033</t>
  </si>
  <si>
    <t>1314-2488</t>
  </si>
  <si>
    <t>NeoBiota</t>
  </si>
  <si>
    <t>1619-0548</t>
  </si>
  <si>
    <t>LIED UND POPULARE KULTUR-SONG AND POPULAR CULTURE</t>
  </si>
  <si>
    <t>1619-1366</t>
  </si>
  <si>
    <t>1619-1374</t>
  </si>
  <si>
    <t>Software and Systems Modeling</t>
  </si>
  <si>
    <t>1619-4500</t>
  </si>
  <si>
    <t>1614-2411</t>
  </si>
  <si>
    <t>4OR-A Quarterly Journal of Operations Research</t>
  </si>
  <si>
    <t>1619-5515</t>
  </si>
  <si>
    <t>Zeitschrift fur Evaluation</t>
  </si>
  <si>
    <t>1619-7089</t>
  </si>
  <si>
    <t>EUROPEAN JOURNAL OF NUCLEAR MEDICINE AND MOLECULAR IMAGING</t>
  </si>
  <si>
    <t>1631-0683</t>
  </si>
  <si>
    <t>1777-571X</t>
  </si>
  <si>
    <t>COMPTES RENDUS PALEVOL</t>
  </si>
  <si>
    <t>1631-0691</t>
  </si>
  <si>
    <t>1768-3238</t>
  </si>
  <si>
    <t>COMPTES RENDUS BIOLOGIES</t>
  </si>
  <si>
    <t>1631-0705</t>
  </si>
  <si>
    <t>1878-1535</t>
  </si>
  <si>
    <t>COMPTES RENDUS PHYSIQUE</t>
  </si>
  <si>
    <t>1631-0713</t>
  </si>
  <si>
    <t>COMPTES RENDUS GEOSCIENCE</t>
  </si>
  <si>
    <t>1631-0721</t>
  </si>
  <si>
    <t>1873-7234</t>
  </si>
  <si>
    <t>COMPTES RENDUS MECANIQUE</t>
  </si>
  <si>
    <t>1631-073X</t>
  </si>
  <si>
    <t>1778-3569</t>
  </si>
  <si>
    <t>COMPTES RENDUS MATHEMATIQUE</t>
  </si>
  <si>
    <t>1631-0748</t>
  </si>
  <si>
    <t>1878-1543</t>
  </si>
  <si>
    <t>COMPTES RENDUS CHIMIE</t>
  </si>
  <si>
    <t>1634-0744</t>
  </si>
  <si>
    <t>1765-2553</t>
  </si>
  <si>
    <t>CARNETS DE GEOLOGIE</t>
  </si>
  <si>
    <t>1637-5823</t>
  </si>
  <si>
    <t>Diasporas-Histoire et Societes</t>
  </si>
  <si>
    <t>1639-4488</t>
  </si>
  <si>
    <t>1751-908X</t>
  </si>
  <si>
    <t>GEOSTANDARDS AND GEOANALYTICAL RESEARCH</t>
  </si>
  <si>
    <t>1640-5544</t>
  </si>
  <si>
    <t>1899-7562</t>
  </si>
  <si>
    <t>Journal of Human Kinetics</t>
  </si>
  <si>
    <t>1641-1307</t>
  </si>
  <si>
    <t>2083-8387</t>
  </si>
  <si>
    <t>Dendrobiology</t>
  </si>
  <si>
    <t>1641-4640</t>
  </si>
  <si>
    <t>1509-572X</t>
  </si>
  <si>
    <t>FOLIA NEUROPATHOLOGICA</t>
  </si>
  <si>
    <t>1641-7291</t>
  </si>
  <si>
    <t>2082-5099</t>
  </si>
  <si>
    <t>GEOLOGICAL QUARTERLY</t>
  </si>
  <si>
    <t>1641-876X</t>
  </si>
  <si>
    <t>International Journal of Applied Mathematics and Computer Science</t>
  </si>
  <si>
    <t>1642-395X</t>
  </si>
  <si>
    <t>Postepy Dermatologii i Alergologii</t>
  </si>
  <si>
    <t>1642-431X</t>
  </si>
  <si>
    <t>1643-1049</t>
  </si>
  <si>
    <t>2084-4735</t>
  </si>
  <si>
    <t>Physicochemical Problems of Mineral Processing</t>
  </si>
  <si>
    <t>1643-3750</t>
  </si>
  <si>
    <t>MEDICAL SCIENCE MONITOR</t>
  </si>
  <si>
    <t>1643-4439</t>
  </si>
  <si>
    <t>2299-4831</t>
  </si>
  <si>
    <t>JOURNAL OF APICULTURAL SCIENCE</t>
  </si>
  <si>
    <t>1643-8698</t>
  </si>
  <si>
    <t>Archives of Budo</t>
  </si>
  <si>
    <t>1644-0692</t>
  </si>
  <si>
    <t>Acta Scientiarum Polonorum-Hortorum Cultus</t>
  </si>
  <si>
    <t>1644-2296</t>
  </si>
  <si>
    <t>Journal of Elementology</t>
  </si>
  <si>
    <t>1644-3985</t>
  </si>
  <si>
    <t>Drewno</t>
  </si>
  <si>
    <t>1644-9665</t>
  </si>
  <si>
    <t>2083-3318</t>
  </si>
  <si>
    <t>Archives of Civil and Mechanical Engineering</t>
  </si>
  <si>
    <t>1645-2259</t>
  </si>
  <si>
    <t>Revista de Historia da Sociedade e da Cultura</t>
  </si>
  <si>
    <t>1645-6726</t>
  </si>
  <si>
    <t>REVSTAT-Statistical Journal</t>
  </si>
  <si>
    <t>1646-0758</t>
  </si>
  <si>
    <t>Acta Medica Portuguesa</t>
  </si>
  <si>
    <t>1648-3898</t>
  </si>
  <si>
    <t>Journal of Baltic Science Education</t>
  </si>
  <si>
    <t>1648-4142</t>
  </si>
  <si>
    <t>1648-3480</t>
  </si>
  <si>
    <t>Transport</t>
  </si>
  <si>
    <t>1648-4460</t>
  </si>
  <si>
    <t>Transformations in Business &amp; Economics</t>
  </si>
  <si>
    <t>1648-6897</t>
  </si>
  <si>
    <t>1822-4199</t>
  </si>
  <si>
    <t>Journal of Environmental Engineering and Landscape Management</t>
  </si>
  <si>
    <t>1648-715X</t>
  </si>
  <si>
    <t>1648-9179</t>
  </si>
  <si>
    <t>International Journal of Strategic Property Management</t>
  </si>
  <si>
    <t>1648-8504</t>
  </si>
  <si>
    <t>Lithuanian Journal of Physics</t>
  </si>
  <si>
    <t>1650-1977</t>
  </si>
  <si>
    <t>1651-2081</t>
  </si>
  <si>
    <t>JOURNAL OF REHABILITATION MEDICINE</t>
  </si>
  <si>
    <t>1650-6073</t>
  </si>
  <si>
    <t>1651-2316</t>
  </si>
  <si>
    <t>COGNITIVE BEHAVIOUR THERAPY</t>
  </si>
  <si>
    <t>1654-4951</t>
  </si>
  <si>
    <t>1654-6369</t>
  </si>
  <si>
    <t>Ethics &amp; Global Politics</t>
  </si>
  <si>
    <t>1654-6628</t>
  </si>
  <si>
    <t>1654-661X</t>
  </si>
  <si>
    <t>Food &amp; Nutrition Research</t>
  </si>
  <si>
    <t>1654-9880</t>
  </si>
  <si>
    <t>Global Health Action</t>
  </si>
  <si>
    <t>1657-9267</t>
  </si>
  <si>
    <t>Universitas Psychologica</t>
  </si>
  <si>
    <t>1657-9534</t>
  </si>
  <si>
    <t>Colombia Medica</t>
  </si>
  <si>
    <t>1660-2854</t>
  </si>
  <si>
    <t>1660-2862</t>
  </si>
  <si>
    <t>Neurodegenerative Diseases</t>
  </si>
  <si>
    <t>1660-3397</t>
  </si>
  <si>
    <t>Marine Drugs</t>
  </si>
  <si>
    <t>1660-3796</t>
  </si>
  <si>
    <t>1660-3818</t>
  </si>
  <si>
    <t>TRANSFUSION MEDICINE AND HEMOTHERAPY</t>
  </si>
  <si>
    <t>1660-4601</t>
  </si>
  <si>
    <t>International Journal of Environmental Research and Public Health</t>
  </si>
  <si>
    <t>1660-5446</t>
  </si>
  <si>
    <t>1660-5454</t>
  </si>
  <si>
    <t>Mediterranean Journal of Mathematics</t>
  </si>
  <si>
    <t>1660-5527</t>
  </si>
  <si>
    <t>1660-5535</t>
  </si>
  <si>
    <t>SKIN PHARMACOLOGY AND PHYSIOLOGY</t>
  </si>
  <si>
    <t>1660-8151</t>
  </si>
  <si>
    <t>2235-3186</t>
  </si>
  <si>
    <t>NEPHRON</t>
  </si>
  <si>
    <t>1661-3791</t>
  </si>
  <si>
    <t>1661-3805</t>
  </si>
  <si>
    <t>Breast Care</t>
  </si>
  <si>
    <t>1661-4747</t>
  </si>
  <si>
    <t>1664-2929</t>
  </si>
  <si>
    <t>Zeitschrift fur Psychiatrie Psychologie und Psychotherapie</t>
  </si>
  <si>
    <t>1661-5425</t>
  </si>
  <si>
    <t>1661-5433</t>
  </si>
  <si>
    <t>Sexual Development</t>
  </si>
  <si>
    <t>1661-5751</t>
  </si>
  <si>
    <t>1661-5867</t>
  </si>
  <si>
    <t>Journal fur Verbraucherschutz und Lebensmittelsicherheit-Journal of Consumer Protection and Food Safety</t>
  </si>
  <si>
    <t>1661-6499</t>
  </si>
  <si>
    <t>1661-6758</t>
  </si>
  <si>
    <t>Journal of Nutrigenetics and Nutrigenomics</t>
  </si>
  <si>
    <t>1661-6952</t>
  </si>
  <si>
    <t>1661-6960</t>
  </si>
  <si>
    <t>Journal of Noncommutative Geometry</t>
  </si>
  <si>
    <t>1661-7207</t>
  </si>
  <si>
    <t>1661-7215</t>
  </si>
  <si>
    <t>Groups Geometry and Dynamics</t>
  </si>
  <si>
    <t>1661-7738</t>
  </si>
  <si>
    <t>1661-7746</t>
  </si>
  <si>
    <t>Journal of Fixed Point Theory and Applications</t>
  </si>
  <si>
    <t>1661-7800</t>
  </si>
  <si>
    <t>1661-7819</t>
  </si>
  <si>
    <t>Neonatology</t>
  </si>
  <si>
    <t>1661-8254</t>
  </si>
  <si>
    <t>1661-8262</t>
  </si>
  <si>
    <t>Complex Analysis and Operator Theory</t>
  </si>
  <si>
    <t>1661-8556</t>
  </si>
  <si>
    <t>1661-8564</t>
  </si>
  <si>
    <t>International Journal of Public Health</t>
  </si>
  <si>
    <t>1661-8726</t>
  </si>
  <si>
    <t>1661-8734</t>
  </si>
  <si>
    <t>Swiss Journal of Geosciences</t>
  </si>
  <si>
    <t>1662-4025</t>
  </si>
  <si>
    <t>1662-4033</t>
  </si>
  <si>
    <t>Obesity Facts</t>
  </si>
  <si>
    <t>1662-4246</t>
  </si>
  <si>
    <t>1662-8063</t>
  </si>
  <si>
    <t>Public Health Genomics</t>
  </si>
  <si>
    <t>1662-453X</t>
  </si>
  <si>
    <t>Frontiers in Neuroscience</t>
  </si>
  <si>
    <t>1662-5099</t>
  </si>
  <si>
    <t>Frontiers in Molecular Neuroscience</t>
  </si>
  <si>
    <t>1662-5102</t>
  </si>
  <si>
    <t>Frontiers in Cellular Neuroscience</t>
  </si>
  <si>
    <t>1662-5110</t>
  </si>
  <si>
    <t>Frontiers in Neural Circuits</t>
  </si>
  <si>
    <t>1662-5153</t>
  </si>
  <si>
    <t>Frontiers in Behavioral Neuroscience</t>
  </si>
  <si>
    <t>1662-5161</t>
  </si>
  <si>
    <t>Frontiers in Human Neuroscience</t>
  </si>
  <si>
    <t>1662-5188</t>
  </si>
  <si>
    <t>Frontiers in Computational Neuroscience</t>
  </si>
  <si>
    <t>1662-5218</t>
  </si>
  <si>
    <t>Frontiers in Neurorobotics</t>
  </si>
  <si>
    <t>1662-5250</t>
  </si>
  <si>
    <t>1661-9897</t>
  </si>
  <si>
    <t>Journal of Nano Research</t>
  </si>
  <si>
    <t>1662-811X</t>
  </si>
  <si>
    <t>1662-8128</t>
  </si>
  <si>
    <t>Journal of Innate Immunity</t>
  </si>
  <si>
    <t>1662-9981</t>
  </si>
  <si>
    <t>1662-999X</t>
  </si>
  <si>
    <t>Journal of Pseudo-Differential Operators and Applications</t>
  </si>
  <si>
    <t>1663-2818</t>
  </si>
  <si>
    <t>1663-2826</t>
  </si>
  <si>
    <t>Hormone Research in Paediatrics</t>
  </si>
  <si>
    <t>1663-4365</t>
  </si>
  <si>
    <t>Frontiers in Aging Neuroscience</t>
  </si>
  <si>
    <t>1663-7852</t>
  </si>
  <si>
    <t>1663-7909</t>
  </si>
  <si>
    <t>Agrarforschung Schweiz</t>
  </si>
  <si>
    <t>1663-9812</t>
  </si>
  <si>
    <t>Frontiers in Pharmacology</t>
  </si>
  <si>
    <t>1664-039X</t>
  </si>
  <si>
    <t>1664-0403</t>
  </si>
  <si>
    <t>Journal of Spectral Theory</t>
  </si>
  <si>
    <t>1664-042X</t>
  </si>
  <si>
    <t>Frontiers in Physiology</t>
  </si>
  <si>
    <t>1664-1078</t>
  </si>
  <si>
    <t>Frontiers in Psychology</t>
  </si>
  <si>
    <t>1664-2201</t>
  </si>
  <si>
    <t>1664-221X</t>
  </si>
  <si>
    <t>Alpine Botany</t>
  </si>
  <si>
    <t>1664-2295</t>
  </si>
  <si>
    <t>Frontiers in Neurology</t>
  </si>
  <si>
    <t>1664-2368</t>
  </si>
  <si>
    <t>1664-235X</t>
  </si>
  <si>
    <t>Analysis and Mathematical Physics</t>
  </si>
  <si>
    <t>1664-302X</t>
  </si>
  <si>
    <t>Frontiers in Microbiology</t>
  </si>
  <si>
    <t>1664-3224</t>
  </si>
  <si>
    <t>Frontiers in Immunology</t>
  </si>
  <si>
    <t>1664-3607</t>
  </si>
  <si>
    <t>1664-3615</t>
  </si>
  <si>
    <t>Bulletin of Mathematical Sciences</t>
  </si>
  <si>
    <t>1664-3828</t>
  </si>
  <si>
    <t>1664-5502</t>
  </si>
  <si>
    <t>CardioRenal Medicine</t>
  </si>
  <si>
    <t>1665-2037</t>
  </si>
  <si>
    <t>POLITICA Y GOBIERNO</t>
  </si>
  <si>
    <t>1665-2436</t>
  </si>
  <si>
    <t>2007-6819</t>
  </si>
  <si>
    <t>Revista Latinoamericana de Investigacion en Matematica Educativa-RELIME</t>
  </si>
  <si>
    <t>1665-2681</t>
  </si>
  <si>
    <t>Annals of Hepatology</t>
  </si>
  <si>
    <t>1665-2738</t>
  </si>
  <si>
    <t>Revista Mexicana de Ingenieria Quimica</t>
  </si>
  <si>
    <t>1670-567X</t>
  </si>
  <si>
    <t>Icelandic Agricultural Sciences</t>
  </si>
  <si>
    <t>1671-2234</t>
  </si>
  <si>
    <t>1749-124X</t>
  </si>
  <si>
    <t>China &amp; World Economy</t>
  </si>
  <si>
    <t>1671-3664</t>
  </si>
  <si>
    <t>1993-503X</t>
  </si>
  <si>
    <t>Earthquake Engineering and Engineering Vibration</t>
  </si>
  <si>
    <t>1671-4083</t>
  </si>
  <si>
    <t>1745-7254</t>
  </si>
  <si>
    <t>ACTA PHARMACOLOGICA SINICA</t>
  </si>
  <si>
    <t>1671-5411</t>
  </si>
  <si>
    <t>Journal of Geriatric Cardiology</t>
  </si>
  <si>
    <t>1671-7694</t>
  </si>
  <si>
    <t>Chinese Optics Letters</t>
  </si>
  <si>
    <t>1672-0415</t>
  </si>
  <si>
    <t>1993-0402</t>
  </si>
  <si>
    <t>Chinese Journal of Integrative Medicine</t>
  </si>
  <si>
    <t>1672-0733</t>
  </si>
  <si>
    <t>1993-1352</t>
  </si>
  <si>
    <t>Journal of Huazhong University of Science and Technology-Medical Sciences</t>
  </si>
  <si>
    <t>1672-5107</t>
  </si>
  <si>
    <t>1995-8226</t>
  </si>
  <si>
    <t>Petroleum Science</t>
  </si>
  <si>
    <t>1672-5182</t>
  </si>
  <si>
    <t>1993-5021</t>
  </si>
  <si>
    <t>Journal of Ocean University of China</t>
  </si>
  <si>
    <t>1672-6316</t>
  </si>
  <si>
    <t>1993-0321</t>
  </si>
  <si>
    <t>Journal of Mountain Science</t>
  </si>
  <si>
    <t>1672-6421</t>
  </si>
  <si>
    <t>China Foundry</t>
  </si>
  <si>
    <t>1672-6529</t>
  </si>
  <si>
    <t>Journal of Bionic Engineering</t>
  </si>
  <si>
    <t>1672-7681</t>
  </si>
  <si>
    <t>2042-0226</t>
  </si>
  <si>
    <t>Cellular &amp; Molecular Immunology</t>
  </si>
  <si>
    <t>1672-7975</t>
  </si>
  <si>
    <t>1993-0658</t>
  </si>
  <si>
    <t>Applied Geophysics</t>
  </si>
  <si>
    <t>1672-9072</t>
  </si>
  <si>
    <t>1744-7909</t>
  </si>
  <si>
    <t>Journal of Integrative Plant Biology</t>
  </si>
  <si>
    <t>1672-9145</t>
  </si>
  <si>
    <t>1745-7270</t>
  </si>
  <si>
    <t>ACTA BIOCHIMICA ET BIOPHYSICA SINICA</t>
  </si>
  <si>
    <t>1744-7917</t>
  </si>
  <si>
    <t>1673-1581</t>
  </si>
  <si>
    <t>1862-1783</t>
  </si>
  <si>
    <t>Journal of Zhejiang University-SCIENCE B</t>
  </si>
  <si>
    <t>1673-3452</t>
  </si>
  <si>
    <t>1673-3576</t>
  </si>
  <si>
    <t>Frontiers of Mathematics in China</t>
  </si>
  <si>
    <t>1673-5374</t>
  </si>
  <si>
    <t>1876-7958</t>
  </si>
  <si>
    <t>Neural Regeneration Research</t>
  </si>
  <si>
    <t>1673-5447</t>
  </si>
  <si>
    <t>China Communications</t>
  </si>
  <si>
    <t>1673-565X</t>
  </si>
  <si>
    <t>1862-1775</t>
  </si>
  <si>
    <t>Journal of Zhejiang University-SCIENCE A</t>
  </si>
  <si>
    <t>1673-7067</t>
  </si>
  <si>
    <t>1995-8218</t>
  </si>
  <si>
    <t>Neuroscience Bulletin</t>
  </si>
  <si>
    <t>1673-8527</t>
  </si>
  <si>
    <t>1873-5533</t>
  </si>
  <si>
    <t>Journal of Genetics and Genomics</t>
  </si>
  <si>
    <t>1674-0068</t>
  </si>
  <si>
    <t>1003-7713</t>
  </si>
  <si>
    <t>CHINESE JOURNAL OF CHEMICAL PHYSICS</t>
  </si>
  <si>
    <t>1674-0769</t>
  </si>
  <si>
    <t>1995-820X</t>
  </si>
  <si>
    <t>VIROLOGICA SINICA</t>
  </si>
  <si>
    <t>1674-1056</t>
  </si>
  <si>
    <t>1741-4199</t>
  </si>
  <si>
    <t>Chinese Physics B</t>
  </si>
  <si>
    <t>1674-1137</t>
  </si>
  <si>
    <t>Chinese Physics C</t>
  </si>
  <si>
    <t>1674-2001</t>
  </si>
  <si>
    <t>2210-4291</t>
  </si>
  <si>
    <t>Particuology</t>
  </si>
  <si>
    <t>1752-9867</t>
  </si>
  <si>
    <t>1674-2788</t>
  </si>
  <si>
    <t>1759-4685</t>
  </si>
  <si>
    <t>Journal of Molecular Cell Biology</t>
  </si>
  <si>
    <t>1674-2818</t>
  </si>
  <si>
    <t>2049-3169</t>
  </si>
  <si>
    <t>International Journal of Oral Science</t>
  </si>
  <si>
    <t>1674-4527</t>
  </si>
  <si>
    <t>Research in Astronomy and Astrophysics</t>
  </si>
  <si>
    <t>1674-4799</t>
  </si>
  <si>
    <t>1869-103X</t>
  </si>
  <si>
    <t>International Journal of Minerals Metallurgy and Materials</t>
  </si>
  <si>
    <t>1674-487X</t>
  </si>
  <si>
    <t>1867-111X</t>
  </si>
  <si>
    <t>Journal of Earth Science</t>
  </si>
  <si>
    <t>1674-4918</t>
  </si>
  <si>
    <t>1759-6831</t>
  </si>
  <si>
    <t>Journal of Systematics and Evolution</t>
  </si>
  <si>
    <t>1674-5507</t>
  </si>
  <si>
    <t>Current Zoology</t>
  </si>
  <si>
    <t>1674-6767</t>
  </si>
  <si>
    <t>2194-7783</t>
  </si>
  <si>
    <t>Journal of Arid Land</t>
  </si>
  <si>
    <t>1674-7283</t>
  </si>
  <si>
    <t>1869-1862</t>
  </si>
  <si>
    <t>Science China-Mathematics</t>
  </si>
  <si>
    <t>1674-7291</t>
  </si>
  <si>
    <t>1869-1870</t>
  </si>
  <si>
    <t>Science China-Chemistry</t>
  </si>
  <si>
    <t>1674-7305</t>
  </si>
  <si>
    <t>1869-1889</t>
  </si>
  <si>
    <t>Science China-Life Sciences</t>
  </si>
  <si>
    <t>1674-7313</t>
  </si>
  <si>
    <t>1869-1897</t>
  </si>
  <si>
    <t>Science China-Earth Sciences</t>
  </si>
  <si>
    <t>1674-7321</t>
  </si>
  <si>
    <t>1869-1900</t>
  </si>
  <si>
    <t>Science China-Technological Sciences</t>
  </si>
  <si>
    <t>1674-733X</t>
  </si>
  <si>
    <t>1869-1919</t>
  </si>
  <si>
    <t>Science China-Information Sciences</t>
  </si>
  <si>
    <t>1674-7348</t>
  </si>
  <si>
    <t>1869-1927</t>
  </si>
  <si>
    <t>Science China-Physics Mechanics &amp; Astronomy</t>
  </si>
  <si>
    <t>1674-800X</t>
  </si>
  <si>
    <t>1674-8018</t>
  </si>
  <si>
    <t>Protein &amp; Cell</t>
  </si>
  <si>
    <t>1674-9871</t>
  </si>
  <si>
    <t>Geoscience Frontiers</t>
  </si>
  <si>
    <t>1676-0603</t>
  </si>
  <si>
    <t>BIOTA NEOTROPICA</t>
  </si>
  <si>
    <t>1676-3939</t>
  </si>
  <si>
    <t>Musica Hodie</t>
  </si>
  <si>
    <t>1676-546X</t>
  </si>
  <si>
    <t>1679-0359</t>
  </si>
  <si>
    <t>Semina-Ciencias Agrarias</t>
  </si>
  <si>
    <t>1676-5680</t>
  </si>
  <si>
    <t>GENETICS AND MOLECULAR RESEARCH</t>
  </si>
  <si>
    <t>1677-5538</t>
  </si>
  <si>
    <t>1677-6119</t>
  </si>
  <si>
    <t>International Braz J Urol</t>
  </si>
  <si>
    <t>1678-0345</t>
  </si>
  <si>
    <t>1679-9216</t>
  </si>
  <si>
    <t>Acta Scientiae Veterinariae</t>
  </si>
  <si>
    <t>1678-4499</t>
  </si>
  <si>
    <t>BRAGANTIA</t>
  </si>
  <si>
    <t>1678-5878</t>
  </si>
  <si>
    <t>1806-3691</t>
  </si>
  <si>
    <t>Journal of the Brazilian Society of Mechanical Sciences and Engineering</t>
  </si>
  <si>
    <t>1678-7544</t>
  </si>
  <si>
    <t>1678-7714</t>
  </si>
  <si>
    <t>BULLETIN OF THE BRAZILIAN MATHEMATICAL SOCIETY</t>
  </si>
  <si>
    <t>1678-7757</t>
  </si>
  <si>
    <t>1678-7765</t>
  </si>
  <si>
    <t>Journal of Applied Oral Science</t>
  </si>
  <si>
    <t>1678-9199</t>
  </si>
  <si>
    <t>JOURNAL OF VENOMOUS ANIMALS AND TOXINS INCLUDING TROPICAL DISEASES</t>
  </si>
  <si>
    <t>1679-0073</t>
  </si>
  <si>
    <t>2178-3675</t>
  </si>
  <si>
    <t>Natureza &amp; Conservacao</t>
  </si>
  <si>
    <t>1679-6225</t>
  </si>
  <si>
    <t>Neotropical Ichthyology</t>
  </si>
  <si>
    <t>1679-7825</t>
  </si>
  <si>
    <t>Latin American Journal of Solids and Structures</t>
  </si>
  <si>
    <t>1679-8759</t>
  </si>
  <si>
    <t>1982-436X</t>
  </si>
  <si>
    <t>BRAZILIAN JOURNAL OF OCEANOGRAPHY</t>
  </si>
  <si>
    <t>1680-2012</t>
  </si>
  <si>
    <t>China Review-An Interdisciplinary Journal on Greater China</t>
  </si>
  <si>
    <t>1680-4333</t>
  </si>
  <si>
    <t>1682-0983</t>
  </si>
  <si>
    <t>European Political Science</t>
  </si>
  <si>
    <t>1680-6905</t>
  </si>
  <si>
    <t>1729-0503</t>
  </si>
  <si>
    <t>African Health Sciences</t>
  </si>
  <si>
    <t>1680-7073</t>
  </si>
  <si>
    <t>Journal of Agricultural Science and Technology</t>
  </si>
  <si>
    <t>1680-7324</t>
  </si>
  <si>
    <t>1680-8584</t>
  </si>
  <si>
    <t>2071-1409</t>
  </si>
  <si>
    <t>Aerosol and Air Quality Research</t>
  </si>
  <si>
    <t>1681-5556</t>
  </si>
  <si>
    <t>2305-2562</t>
  </si>
  <si>
    <t>AFRICAN INVERTEBRATES</t>
  </si>
  <si>
    <t>1681-5564</t>
  </si>
  <si>
    <t>Southern African Humanities</t>
  </si>
  <si>
    <t>1682-024X</t>
  </si>
  <si>
    <t>Pakistan Journal of Medical Sciences</t>
  </si>
  <si>
    <t>1682-3141</t>
  </si>
  <si>
    <t>Journal of Nursing Research</t>
  </si>
  <si>
    <t>1682-3206</t>
  </si>
  <si>
    <t>1947-9417</t>
  </si>
  <si>
    <t>Education as Change</t>
  </si>
  <si>
    <t>1682-8631</t>
  </si>
  <si>
    <t>1682-4016</t>
  </si>
  <si>
    <t>European Surgery-Acta Chirurgica Austriaca</t>
  </si>
  <si>
    <t>1683-3198</t>
  </si>
  <si>
    <t>International Arab Journal of Information Technology</t>
  </si>
  <si>
    <t>1683-3511</t>
  </si>
  <si>
    <t>1683-6154</t>
  </si>
  <si>
    <t>Applied and Computational Mathematics</t>
  </si>
  <si>
    <t>1684-1182</t>
  </si>
  <si>
    <t>1995-9133</t>
  </si>
  <si>
    <t>JOURNAL OF MICROBIOLOGY IMMUNOLOGY AND INFECTION</t>
  </si>
  <si>
    <t>1684-3703</t>
  </si>
  <si>
    <t>1811-4857</t>
  </si>
  <si>
    <t>Quality Technology and Quantitative Management</t>
  </si>
  <si>
    <t>1684-4904</t>
  </si>
  <si>
    <t>2224-0039</t>
  </si>
  <si>
    <t>Lexikos</t>
  </si>
  <si>
    <t>1687-1499</t>
  </si>
  <si>
    <t>EURASIP Journal on Wireless Communications and Networking</t>
  </si>
  <si>
    <t>1687-1847</t>
  </si>
  <si>
    <t>Advances in Difference Equations</t>
  </si>
  <si>
    <t>1687-1979</t>
  </si>
  <si>
    <t>2090-2387</t>
  </si>
  <si>
    <t>Arab Journal of Gastroenterology</t>
  </si>
  <si>
    <t>1687-2770</t>
  </si>
  <si>
    <t>Boundary Value Problems</t>
  </si>
  <si>
    <t>1687-4110</t>
  </si>
  <si>
    <t>1687-4129</t>
  </si>
  <si>
    <t>Journal of Nanomaterials</t>
  </si>
  <si>
    <t>1687-4722</t>
  </si>
  <si>
    <t>EURASIP Journal on Audio Speech and Music Processing</t>
  </si>
  <si>
    <t>1687-4757</t>
  </si>
  <si>
    <t>1687-4765</t>
  </si>
  <si>
    <t>PPAR Research</t>
  </si>
  <si>
    <t>1687-5265</t>
  </si>
  <si>
    <t>1687-5273</t>
  </si>
  <si>
    <t>Computational Intelligence and Neuroscience</t>
  </si>
  <si>
    <t>1687-5281</t>
  </si>
  <si>
    <t>EURASIP Journal on Image and Video Processing</t>
  </si>
  <si>
    <t>1687-5869</t>
  </si>
  <si>
    <t>1687-5877</t>
  </si>
  <si>
    <t>International Journal of Antennas and Propagation</t>
  </si>
  <si>
    <t>1687-5966</t>
  </si>
  <si>
    <t>1687-5974</t>
  </si>
  <si>
    <t>International Journal of Aerospace Engineering</t>
  </si>
  <si>
    <t>1687-6075</t>
  </si>
  <si>
    <t>1687-6083</t>
  </si>
  <si>
    <t>Science and Technology of Nuclear Installations</t>
  </si>
  <si>
    <t>1687-6121</t>
  </si>
  <si>
    <t>1687-630X</t>
  </si>
  <si>
    <t>Gastroenterology Research and Practice</t>
  </si>
  <si>
    <t>1687-6180</t>
  </si>
  <si>
    <t>EURASIP Journal on Advances in Signal Processing</t>
  </si>
  <si>
    <t>1687-725X</t>
  </si>
  <si>
    <t>1687-7268</t>
  </si>
  <si>
    <t>Journal of Sensors</t>
  </si>
  <si>
    <t>1687-7357</t>
  </si>
  <si>
    <t>1687-7365</t>
  </si>
  <si>
    <t>Advances in High Energy Physics</t>
  </si>
  <si>
    <t>1687-7969</t>
  </si>
  <si>
    <t>1687-7977</t>
  </si>
  <si>
    <t>Advances in Astronomy</t>
  </si>
  <si>
    <t>1687-8108</t>
  </si>
  <si>
    <t>1687-8124</t>
  </si>
  <si>
    <t>Advances in Condensed Matter Physics</t>
  </si>
  <si>
    <t>1687-8132</t>
  </si>
  <si>
    <t>1687-8140</t>
  </si>
  <si>
    <t>Advances in Mechanical Engineering</t>
  </si>
  <si>
    <t>1687-8337</t>
  </si>
  <si>
    <t>1687-8345</t>
  </si>
  <si>
    <t>International Journal of Endocrinology</t>
  </si>
  <si>
    <t>1687-8434</t>
  </si>
  <si>
    <t>1687-8442</t>
  </si>
  <si>
    <t>Advances in Materials Science and Engineering</t>
  </si>
  <si>
    <t>1687-8760</t>
  </si>
  <si>
    <t>1687-8779</t>
  </si>
  <si>
    <t>International Journal of Analytical Chemistry</t>
  </si>
  <si>
    <t>1687-9120</t>
  </si>
  <si>
    <t>1687-9139</t>
  </si>
  <si>
    <t>Advances in Mathematical Physics</t>
  </si>
  <si>
    <t>1687-9309</t>
  </si>
  <si>
    <t>1687-9317</t>
  </si>
  <si>
    <t>Advances in Meteorology</t>
  </si>
  <si>
    <t>1687-9422</t>
  </si>
  <si>
    <t>1687-9430</t>
  </si>
  <si>
    <t>International Journal of Polymer Science</t>
  </si>
  <si>
    <t>1687-966X</t>
  </si>
  <si>
    <t>1687-9678</t>
  </si>
  <si>
    <t>Stem Cells International</t>
  </si>
  <si>
    <t>1689-832X</t>
  </si>
  <si>
    <t>2081-2841</t>
  </si>
  <si>
    <t>Journal of Contemporary Brachytherapy</t>
  </si>
  <si>
    <t>1690-4648</t>
  </si>
  <si>
    <t>Boletin de Malariologia y Salud Ambiental</t>
  </si>
  <si>
    <t>1695-4033</t>
  </si>
  <si>
    <t>1696-4608</t>
  </si>
  <si>
    <t>ANALES DE PEDIATRIA</t>
  </si>
  <si>
    <t>1695-6133</t>
  </si>
  <si>
    <t>1696-5728</t>
  </si>
  <si>
    <t>GEOLOGICA ACTA</t>
  </si>
  <si>
    <t>1695-971X</t>
  </si>
  <si>
    <t>SPANISH JOURNAL OF AGRICULTURAL RESEARCH</t>
  </si>
  <si>
    <t>1695-9752</t>
  </si>
  <si>
    <t>1578-9705</t>
  </si>
  <si>
    <t>AIBR-Revista de Antropologia Iberoamericana</t>
  </si>
  <si>
    <t>1696-2281</t>
  </si>
  <si>
    <t>2013-8830</t>
  </si>
  <si>
    <t>SORT-Statistics and Operations Research Transactions</t>
  </si>
  <si>
    <t>1697-0381</t>
  </si>
  <si>
    <t>VIAL-Vigo International Journal of Applied Linguistics</t>
  </si>
  <si>
    <t>1697-2600</t>
  </si>
  <si>
    <t>1576-7329</t>
  </si>
  <si>
    <t>International Journal of Clinical and Health Psychology</t>
  </si>
  <si>
    <t>1697-7467</t>
  </si>
  <si>
    <t>Porta Linguarum</t>
  </si>
  <si>
    <t>1697-7912</t>
  </si>
  <si>
    <t>1697-7920</t>
  </si>
  <si>
    <t>Revista Iberoamericana de Automatica e Informatica Industrial</t>
  </si>
  <si>
    <t>1698-031X</t>
  </si>
  <si>
    <t>Revista Internacional de Andrologia</t>
  </si>
  <si>
    <t>1698-6180</t>
  </si>
  <si>
    <t>1886-7995</t>
  </si>
  <si>
    <t>JOURNAL OF IBERIAN GEOLOGY</t>
  </si>
  <si>
    <t>1698-6946</t>
  </si>
  <si>
    <t>Medicina Oral Patologia Oral y Cirugia Bucal</t>
  </si>
  <si>
    <t>1699-048X</t>
  </si>
  <si>
    <t>1699-3055</t>
  </si>
  <si>
    <t>Clinical &amp; Translational Oncology</t>
  </si>
  <si>
    <t>1699-3993</t>
  </si>
  <si>
    <t>1699-4019</t>
  </si>
  <si>
    <t>DRUGS OF TODAY</t>
  </si>
  <si>
    <t>1699-6887</t>
  </si>
  <si>
    <t>ITEA-Informacion Tecnica Economica Agraria</t>
  </si>
  <si>
    <t>1705-5105</t>
  </si>
  <si>
    <t>International Journal of Numerical Analysis and Modeling</t>
  </si>
  <si>
    <t>1707-7753</t>
  </si>
  <si>
    <t>1911-0219</t>
  </si>
  <si>
    <t>CANADIAN JOURNAL OF CRIMINOLOGY AND CRIMINAL JUSTICE</t>
  </si>
  <si>
    <t>1708-3087</t>
  </si>
  <si>
    <t>ECOLOGY AND SOCIETY</t>
  </si>
  <si>
    <t>1708-5381</t>
  </si>
  <si>
    <t>1708-539X</t>
  </si>
  <si>
    <t>Vascular</t>
  </si>
  <si>
    <t>1708-8569</t>
  </si>
  <si>
    <t>1867-0687</t>
  </si>
  <si>
    <t>World Journal of Pediatrics</t>
  </si>
  <si>
    <t>1710-1484</t>
  </si>
  <si>
    <t>1710-1492</t>
  </si>
  <si>
    <t>Allergy Asthma and Clinical Immunology</t>
  </si>
  <si>
    <t>1710-3568</t>
  </si>
  <si>
    <t>2162-5220</t>
  </si>
  <si>
    <t>Dermatitis</t>
  </si>
  <si>
    <t>1712-6568</t>
  </si>
  <si>
    <t>Avian Conservation and Ecology</t>
  </si>
  <si>
    <t>1712-9532</t>
  </si>
  <si>
    <t>1918-1493</t>
  </si>
  <si>
    <t>Canadian Journal of Infectious Diseases &amp; Medical Microbiology</t>
  </si>
  <si>
    <t>1715-0868</t>
  </si>
  <si>
    <t>Contributions to Discrete Mathematics</t>
  </si>
  <si>
    <t>1715-2593</t>
  </si>
  <si>
    <t>Island Studies Journal</t>
  </si>
  <si>
    <t>1715-5312</t>
  </si>
  <si>
    <t>1715-5320</t>
  </si>
  <si>
    <t>Applied Physiology Nutrition and Metabolism</t>
  </si>
  <si>
    <t>1720-8386</t>
  </si>
  <si>
    <t>JOURNAL OF ENDOCRINOLOGICAL INVESTIGATION</t>
  </si>
  <si>
    <t>1720-8424</t>
  </si>
  <si>
    <t>1824-7288</t>
  </si>
  <si>
    <t>Italian Journal of Pediatrics</t>
  </si>
  <si>
    <t>1721-727X</t>
  </si>
  <si>
    <t>European Journal of Inflammation</t>
  </si>
  <si>
    <t>1721-8861</t>
  </si>
  <si>
    <t>BULLETIN OF INSECTOLOGY</t>
  </si>
  <si>
    <t>1722-6996</t>
  </si>
  <si>
    <t>2035-4606</t>
  </si>
  <si>
    <t>AGRO FOOD INDUSTRY HI-TECH</t>
  </si>
  <si>
    <t>1723-2007</t>
  </si>
  <si>
    <t>Blood Transfusion</t>
  </si>
  <si>
    <t>2051-5545</t>
  </si>
  <si>
    <t>1726-2135</t>
  </si>
  <si>
    <t>1684-8799</t>
  </si>
  <si>
    <t>Journal of Environmental Informatics</t>
  </si>
  <si>
    <t>1726-4189</t>
  </si>
  <si>
    <t>1726-4529</t>
  </si>
  <si>
    <t>1996-8566</t>
  </si>
  <si>
    <t>International Journal of Simulation Modelling</t>
  </si>
  <si>
    <t>1726-4901</t>
  </si>
  <si>
    <t>1728-7731</t>
  </si>
  <si>
    <t>Journal of the Chinese Medical Association</t>
  </si>
  <si>
    <t>1726-569X</t>
  </si>
  <si>
    <t>Acta Bioethica</t>
  </si>
  <si>
    <t>1727-7191</t>
  </si>
  <si>
    <t>1811-8216</t>
  </si>
  <si>
    <t>JOURNAL OF MECHANICS</t>
  </si>
  <si>
    <t>1728-1997</t>
  </si>
  <si>
    <t>Iranian Journal of Veterinary Research</t>
  </si>
  <si>
    <t>1728-3043</t>
  </si>
  <si>
    <t>Iranian Journal of Biotechnology</t>
  </si>
  <si>
    <t>1728-869X</t>
  </si>
  <si>
    <t>Journal of Exercise Science &amp; Fitness</t>
  </si>
  <si>
    <t>1729-0376</t>
  </si>
  <si>
    <t>1813-4424</t>
  </si>
  <si>
    <t>Sahara J-Journal of Social Aspects of HIV-AIDS</t>
  </si>
  <si>
    <t>1729-6897</t>
  </si>
  <si>
    <t>1729-8792</t>
  </si>
  <si>
    <t>Concentric-Literary and Cultural Studies</t>
  </si>
  <si>
    <t>1729-8806</t>
  </si>
  <si>
    <t>1729-8814</t>
  </si>
  <si>
    <t>International Journal of Advanced Robotic Systems</t>
  </si>
  <si>
    <t>1730-413X</t>
  </si>
  <si>
    <t>1897-3191</t>
  </si>
  <si>
    <t>OCEANOLOGICAL AND HYDROBIOLOGICAL STUDIES</t>
  </si>
  <si>
    <t>1731-2302</t>
  </si>
  <si>
    <t>1897-4287</t>
  </si>
  <si>
    <t>Hereditary Cancer in Clinical Practice</t>
  </si>
  <si>
    <t>1733-1331</t>
  </si>
  <si>
    <t>Polish Journal of Microbiology</t>
  </si>
  <si>
    <t>1733-3490</t>
  </si>
  <si>
    <t>2300-1909</t>
  </si>
  <si>
    <t>ARCHIVES OF METALLURGY AND MATERIALS</t>
  </si>
  <si>
    <t>1733-7178</t>
  </si>
  <si>
    <t>Central European Journal of Energetic Materials</t>
  </si>
  <si>
    <t>1734-1140</t>
  </si>
  <si>
    <t>Pharmacological Reports</t>
  </si>
  <si>
    <t>1734-1922</t>
  </si>
  <si>
    <t>1896-9151</t>
  </si>
  <si>
    <t>Archives of Medical Science</t>
  </si>
  <si>
    <t>1734-9338</t>
  </si>
  <si>
    <t>1897-4295</t>
  </si>
  <si>
    <t>Postepy w Kardiologii Interwencyjnej</t>
  </si>
  <si>
    <t>1735-0328</t>
  </si>
  <si>
    <t>1726-6890</t>
  </si>
  <si>
    <t>Iranian Journal of Pharmaceutical Research</t>
  </si>
  <si>
    <t>1735-0522</t>
  </si>
  <si>
    <t>International Journal of Civil Engineering</t>
  </si>
  <si>
    <t>1735-0654</t>
  </si>
  <si>
    <t>Iranian Journal of Fuzzy Systems</t>
  </si>
  <si>
    <t>1735-1065</t>
  </si>
  <si>
    <t>2008-2711</t>
  </si>
  <si>
    <t>Iranian Journal of Radiology</t>
  </si>
  <si>
    <t>1735-1308</t>
  </si>
  <si>
    <t>1735-546X</t>
  </si>
  <si>
    <t>Urology Journal</t>
  </si>
  <si>
    <t>1735-1383</t>
  </si>
  <si>
    <t>1735-367X</t>
  </si>
  <si>
    <t>Iranian Journal of Immunology</t>
  </si>
  <si>
    <t>1735-143X</t>
  </si>
  <si>
    <t>1735-3408</t>
  </si>
  <si>
    <t>Hepatitis Monthly</t>
  </si>
  <si>
    <t>1735-1472</t>
  </si>
  <si>
    <t>1735-2630</t>
  </si>
  <si>
    <t>International Journal of Environmental Science and Technology</t>
  </si>
  <si>
    <t>1735-1502</t>
  </si>
  <si>
    <t>1735-5249</t>
  </si>
  <si>
    <t>Iranian Journal of Allergy Asthma and Immunology</t>
  </si>
  <si>
    <t>1735-1995</t>
  </si>
  <si>
    <t>1735-7136</t>
  </si>
  <si>
    <t>Journal of Research in Medical Sciences</t>
  </si>
  <si>
    <t>1735-207X</t>
  </si>
  <si>
    <t>1735-2428</t>
  </si>
  <si>
    <t>Journal of the Iranian Chemical Society</t>
  </si>
  <si>
    <t>1735-3572</t>
  </si>
  <si>
    <t>1735-3645</t>
  </si>
  <si>
    <t>Journal of Applied Fluid Mechanics</t>
  </si>
  <si>
    <t>1735-6814</t>
  </si>
  <si>
    <t>1735-8043</t>
  </si>
  <si>
    <t>International Journal of Plant Production</t>
  </si>
  <si>
    <t>1735-6865</t>
  </si>
  <si>
    <t>2008-2304</t>
  </si>
  <si>
    <t>International Journal of Environmental Research</t>
  </si>
  <si>
    <t>1735-7020</t>
  </si>
  <si>
    <t>2008-238X</t>
  </si>
  <si>
    <t>Iranian Journal of Parasitology</t>
  </si>
  <si>
    <t>1735-8515</t>
  </si>
  <si>
    <t>Bulletin of the Iranian Mathematical Society</t>
  </si>
  <si>
    <t>1735-8582</t>
  </si>
  <si>
    <t>1735-8604</t>
  </si>
  <si>
    <t>Iranian Journal of Kidney Diseases</t>
  </si>
  <si>
    <t>1735-8787</t>
  </si>
  <si>
    <t>Banach Journal of Mathematical Analysis</t>
  </si>
  <si>
    <t>1736-4728</t>
  </si>
  <si>
    <t>1736-7557</t>
  </si>
  <si>
    <t>Estonian Journal of Earth Sciences</t>
  </si>
  <si>
    <t>1736-6046</t>
  </si>
  <si>
    <t>1736-7530</t>
  </si>
  <si>
    <t>Proceedings of the Estonian Academy of Sciences</t>
  </si>
  <si>
    <t>1738-1088</t>
  </si>
  <si>
    <t>2093-4327</t>
  </si>
  <si>
    <t>Clinical Psychopharmacology and Neuroscience</t>
  </si>
  <si>
    <t>1738-1584</t>
  </si>
  <si>
    <t>Smart Structures and Systems</t>
  </si>
  <si>
    <t>1738-2203</t>
  </si>
  <si>
    <t>2234-344X</t>
  </si>
  <si>
    <t>Applied Biological Chemistry</t>
  </si>
  <si>
    <t>1738-2297</t>
  </si>
  <si>
    <t>1748-5967</t>
  </si>
  <si>
    <t>ENTOMOLOGICAL RESEARCH</t>
  </si>
  <si>
    <t>1738-2696</t>
  </si>
  <si>
    <t>Tissue Engineering and Regenerative Medicine</t>
  </si>
  <si>
    <t>1738-3684</t>
  </si>
  <si>
    <t>1976-3026</t>
  </si>
  <si>
    <t>Psychiatry Investigation</t>
  </si>
  <si>
    <t>1738-494X</t>
  </si>
  <si>
    <t>1976-3824</t>
  </si>
  <si>
    <t>Journal of Mechanical Science and Technology</t>
  </si>
  <si>
    <t>1738-5261</t>
  </si>
  <si>
    <t>2005-7172</t>
  </si>
  <si>
    <t>Ocean Science Journal</t>
  </si>
  <si>
    <t>1738-5520</t>
  </si>
  <si>
    <t>1738-5555</t>
  </si>
  <si>
    <t>Korean Circulation Journal</t>
  </si>
  <si>
    <t>1738-5733</t>
  </si>
  <si>
    <t>Nuclear Engineering and Technology</t>
  </si>
  <si>
    <t>1738-642X</t>
  </si>
  <si>
    <t>2092-8467</t>
  </si>
  <si>
    <t>Molecular &amp; Cellular Toxicology</t>
  </si>
  <si>
    <t>1738-6586</t>
  </si>
  <si>
    <t>2005-5013</t>
  </si>
  <si>
    <t>Journal of Clinical Neurology</t>
  </si>
  <si>
    <t>1738-6756</t>
  </si>
  <si>
    <t>2092-9900</t>
  </si>
  <si>
    <t>Journal of Breast Cancer</t>
  </si>
  <si>
    <t>1738-8090</t>
  </si>
  <si>
    <t>2093-6788</t>
  </si>
  <si>
    <t>Electronic Materials Letters</t>
  </si>
  <si>
    <t>1738-8228</t>
  </si>
  <si>
    <t>Korean Journal of Metals and Materials</t>
  </si>
  <si>
    <t>1739-4341</t>
  </si>
  <si>
    <t>KEDI Journal of Educational Policy</t>
  </si>
  <si>
    <t>1740-0228</t>
  </si>
  <si>
    <t>1740-0236</t>
  </si>
  <si>
    <t>Journal of Global History</t>
  </si>
  <si>
    <t>1740-1445</t>
  </si>
  <si>
    <t>1873-6807</t>
  </si>
  <si>
    <t>Body Image</t>
  </si>
  <si>
    <t>1740-1453</t>
  </si>
  <si>
    <t>1740-1461</t>
  </si>
  <si>
    <t>Journal of Empirical Legal Studies</t>
  </si>
  <si>
    <t>1740-1534</t>
  </si>
  <si>
    <t>1740-3553</t>
  </si>
  <si>
    <t>1745-5278</t>
  </si>
  <si>
    <t>Journal of Anglican Studies</t>
  </si>
  <si>
    <t>1740-4681</t>
  </si>
  <si>
    <t>1745-5243</t>
  </si>
  <si>
    <t>Journal of Moral Philosophy</t>
  </si>
  <si>
    <t>1740-4754</t>
  </si>
  <si>
    <t>1740-4762</t>
  </si>
  <si>
    <t>European Management Review</t>
  </si>
  <si>
    <t>1740-5629</t>
  </si>
  <si>
    <t>1740-5610</t>
  </si>
  <si>
    <t>European Journal of Developmental Psychology</t>
  </si>
  <si>
    <t>1740-5904</t>
  </si>
  <si>
    <t>1740-5912</t>
  </si>
  <si>
    <t>Critical Discourse Studies</t>
  </si>
  <si>
    <t>1740-6315</t>
  </si>
  <si>
    <t>1751-7427</t>
  </si>
  <si>
    <t>Home Cultures</t>
  </si>
  <si>
    <t>1740-7745</t>
  </si>
  <si>
    <t>1740-7753</t>
  </si>
  <si>
    <t>Clinical Trials</t>
  </si>
  <si>
    <t>1740-8709</t>
  </si>
  <si>
    <t>1740-8776</t>
  </si>
  <si>
    <t>1740-8784</t>
  </si>
  <si>
    <t>Management and Organization Review</t>
  </si>
  <si>
    <t>1740-8989</t>
  </si>
  <si>
    <t>1742-5786</t>
  </si>
  <si>
    <t>Physical Education and Sport Pedagogy</t>
  </si>
  <si>
    <t>1740-9292</t>
  </si>
  <si>
    <t>1740-9306</t>
  </si>
  <si>
    <t>CONTEMPORARY FRENCH AND FRANCOPHONE STUDIES</t>
  </si>
  <si>
    <t>1741-0126</t>
  </si>
  <si>
    <t>1741-0134</t>
  </si>
  <si>
    <t>PROTEIN ENGINEERING DESIGN &amp; SELECTION</t>
  </si>
  <si>
    <t>1741-0541</t>
  </si>
  <si>
    <t>1744-828X</t>
  </si>
  <si>
    <t>Personalized Medicine</t>
  </si>
  <si>
    <t>1741-1106</t>
  </si>
  <si>
    <t>1741-1114</t>
  </si>
  <si>
    <t>International Journal of Web and Grid Services</t>
  </si>
  <si>
    <t>1741-1122</t>
  </si>
  <si>
    <t>1741-1130</t>
  </si>
  <si>
    <t>Journal of Policy and Practice in Intellectual Disabilities</t>
  </si>
  <si>
    <t>1741-1432</t>
  </si>
  <si>
    <t>1741-1440</t>
  </si>
  <si>
    <t>Educational Management Administration &amp; Leadership</t>
  </si>
  <si>
    <t>1741-1912</t>
  </si>
  <si>
    <t>1741-1920</t>
  </si>
  <si>
    <t>Ethnomusicology Forum</t>
  </si>
  <si>
    <t>1741-2560</t>
  </si>
  <si>
    <t>1741-2552</t>
  </si>
  <si>
    <t>Journal of Neural Engineering</t>
  </si>
  <si>
    <t>1741-3842</t>
  </si>
  <si>
    <t>1741-3850</t>
  </si>
  <si>
    <t>JOURNAL OF PUBLIC HEALTH</t>
  </si>
  <si>
    <t>1741-427X</t>
  </si>
  <si>
    <t>1741-4288</t>
  </si>
  <si>
    <t>Evidence-based Complementary and Alternative Medicine</t>
  </si>
  <si>
    <t>1741-4350</t>
  </si>
  <si>
    <t>1741-4369</t>
  </si>
  <si>
    <t>Literacy</t>
  </si>
  <si>
    <t>1741-5977</t>
  </si>
  <si>
    <t>1741-5985</t>
  </si>
  <si>
    <t>INVERSE PROBLEMS IN SCIENCE AND ENGINEERING</t>
  </si>
  <si>
    <t>1741-5993</t>
  </si>
  <si>
    <t>1741-6000</t>
  </si>
  <si>
    <t>Journal of Sulfur Chemistry</t>
  </si>
  <si>
    <t>1741-6124</t>
  </si>
  <si>
    <t>1749-6268</t>
  </si>
  <si>
    <t>Arms &amp; Armour</t>
  </si>
  <si>
    <t>1741-6590</t>
  </si>
  <si>
    <t>1741-6604</t>
  </si>
  <si>
    <t>Crime Media Culture</t>
  </si>
  <si>
    <t>1741-7589</t>
  </si>
  <si>
    <t>PROCEEDINGS OF THE INSTITUTION OF CIVIL ENGINEERS-WATER MANAGEMENT</t>
  </si>
  <si>
    <t>1741-7597</t>
  </si>
  <si>
    <t>PROCEEDINGS OF THE INSTITUTION OF CIVIL ENGINEERS-MARITIME ENGINEERING</t>
  </si>
  <si>
    <t>1742-058X</t>
  </si>
  <si>
    <t>1742-0598</t>
  </si>
  <si>
    <t>Du Bois Review-Social Science Research on Race</t>
  </si>
  <si>
    <t>1742-1705</t>
  </si>
  <si>
    <t>1742-1713</t>
  </si>
  <si>
    <t>RENEWABLE AGRICULTURE AND FOOD SYSTEMS</t>
  </si>
  <si>
    <t>1742-1772</t>
  </si>
  <si>
    <t>1742-1780</t>
  </si>
  <si>
    <t>Spatial Economic Analysis</t>
  </si>
  <si>
    <t>1742-206X</t>
  </si>
  <si>
    <t>1742-2051</t>
  </si>
  <si>
    <t>Molecular BioSystems</t>
  </si>
  <si>
    <t>1742-2094</t>
  </si>
  <si>
    <t>Journal of Neuroinflammation</t>
  </si>
  <si>
    <t>1742-2132</t>
  </si>
  <si>
    <t>1742-2140</t>
  </si>
  <si>
    <t>Journal of Geophysics and Engineering</t>
  </si>
  <si>
    <t>1742-2876</t>
  </si>
  <si>
    <t>1873-202X</t>
  </si>
  <si>
    <t>Digital Investigation</t>
  </si>
  <si>
    <t>1742-3600</t>
  </si>
  <si>
    <t>1750-0117</t>
  </si>
  <si>
    <t>Episteme-A Journal of Individual and Social Epistemology</t>
  </si>
  <si>
    <t>1742-464X</t>
  </si>
  <si>
    <t>1742-4658</t>
  </si>
  <si>
    <t>FEBS Journal</t>
  </si>
  <si>
    <t>1742-4682</t>
  </si>
  <si>
    <t>Theoretical Biology and Medical Modelling</t>
  </si>
  <si>
    <t>1742-4690</t>
  </si>
  <si>
    <t>Retrovirology</t>
  </si>
  <si>
    <t>1742-4755</t>
  </si>
  <si>
    <t>Reproductive Health</t>
  </si>
  <si>
    <t>1742-4801</t>
  </si>
  <si>
    <t>1742-481X</t>
  </si>
  <si>
    <t>International Wound Journal</t>
  </si>
  <si>
    <t>1742-4933</t>
  </si>
  <si>
    <t>Immunity &amp; Ageing</t>
  </si>
  <si>
    <t>1744-7593</t>
  </si>
  <si>
    <t>1742-5255</t>
  </si>
  <si>
    <t>1744-7607</t>
  </si>
  <si>
    <t>Expert Opinion on Drug Metabolism &amp; Toxicology</t>
  </si>
  <si>
    <t>1742-5468</t>
  </si>
  <si>
    <t>JOURNAL OF STATISTICAL MECHANICS-THEORY AND EXPERIMENT</t>
  </si>
  <si>
    <t>1742-5689</t>
  </si>
  <si>
    <t>1742-5662</t>
  </si>
  <si>
    <t>Journal of the Royal Society Interface</t>
  </si>
  <si>
    <t>1742-6405</t>
  </si>
  <si>
    <t>AIDS Research and Therapy</t>
  </si>
  <si>
    <t>1742-6731</t>
  </si>
  <si>
    <t>1742-6723</t>
  </si>
  <si>
    <t>Emergency Medicine Australasia</t>
  </si>
  <si>
    <t>1878-7568</t>
  </si>
  <si>
    <t>1742-7150</t>
  </si>
  <si>
    <t>1742-7169</t>
  </si>
  <si>
    <t>Leadership</t>
  </si>
  <si>
    <t>1742-7355</t>
  </si>
  <si>
    <t>1742-7363</t>
  </si>
  <si>
    <t>International Journal of Economic Theory</t>
  </si>
  <si>
    <t>1742-7584</t>
  </si>
  <si>
    <t>1742-7592</t>
  </si>
  <si>
    <t>INTERNATIONAL JOURNAL OF TROPICAL INSECT SCIENCE</t>
  </si>
  <si>
    <t>1742-7835</t>
  </si>
  <si>
    <t>1742-7843</t>
  </si>
  <si>
    <t>BASIC &amp; CLINICAL PHARMACOLOGY &amp; TOXICOLOGY</t>
  </si>
  <si>
    <t>1742-7932</t>
  </si>
  <si>
    <t>1742-7924</t>
  </si>
  <si>
    <t>Japan Journal of Nursing Science</t>
  </si>
  <si>
    <t>1742-8297</t>
  </si>
  <si>
    <t>1742-8300</t>
  </si>
  <si>
    <t>International Journal of Exergy</t>
  </si>
  <si>
    <t>1742-9145</t>
  </si>
  <si>
    <t>1742-9153</t>
  </si>
  <si>
    <t>Journal of Plant Interactions</t>
  </si>
  <si>
    <t>Journal of NeuroEngineering and Rehabilitation</t>
  </si>
  <si>
    <t>1743-0585</t>
  </si>
  <si>
    <t>1743-0593</t>
  </si>
  <si>
    <t>Archives of Disease in Childhood-Education and Practice Edition</t>
  </si>
  <si>
    <t>1743-2200</t>
  </si>
  <si>
    <t>1751-8342</t>
  </si>
  <si>
    <t>Material Religion</t>
  </si>
  <si>
    <t>1743-422X</t>
  </si>
  <si>
    <t>Virology Journal</t>
  </si>
  <si>
    <t>1743-4440</t>
  </si>
  <si>
    <t>1745-2422</t>
  </si>
  <si>
    <t>Expert Review of Medical Devices</t>
  </si>
  <si>
    <t>1743-4521</t>
  </si>
  <si>
    <t>1755-1714</t>
  </si>
  <si>
    <t>Journal of British Cinema and Television</t>
  </si>
  <si>
    <t>1743-5404</t>
  </si>
  <si>
    <t>Nanotoxicology</t>
  </si>
  <si>
    <t>1743-5889</t>
  </si>
  <si>
    <t>1748-6963</t>
  </si>
  <si>
    <t>Nanomedicine</t>
  </si>
  <si>
    <t>1743-6095</t>
  </si>
  <si>
    <t>1743-6109</t>
  </si>
  <si>
    <t>Journal of Sexual Medicine</t>
  </si>
  <si>
    <t>1743-6753</t>
  </si>
  <si>
    <t>1743-6761</t>
  </si>
  <si>
    <t>Advances in Applied Ceramics</t>
  </si>
  <si>
    <t>1743-7075</t>
  </si>
  <si>
    <t>Nutrition &amp; Metabolism</t>
  </si>
  <si>
    <t>1743-7202</t>
  </si>
  <si>
    <t>1743-7555</t>
  </si>
  <si>
    <t>1743-7563</t>
  </si>
  <si>
    <t>Asia-Pacific Journal of Clinical Oncology</t>
  </si>
  <si>
    <t>1743-8225</t>
  </si>
  <si>
    <t>1743-8233</t>
  </si>
  <si>
    <t>International Journal of Ad Hoc and Ubiquitous Computing</t>
  </si>
  <si>
    <t>1743-8586</t>
  </si>
  <si>
    <t>1743-8594</t>
  </si>
  <si>
    <t>Foreign Policy Analysis</t>
  </si>
  <si>
    <t>1743-9191</t>
  </si>
  <si>
    <t>1743-9159</t>
  </si>
  <si>
    <t>International Journal of Surgery</t>
  </si>
  <si>
    <t>1743-923X</t>
  </si>
  <si>
    <t>1743-9248</t>
  </si>
  <si>
    <t>Politics &amp; Gender</t>
  </si>
  <si>
    <t>1743-9671</t>
  </si>
  <si>
    <t>1746-0220</t>
  </si>
  <si>
    <t>JOURNAL OF THE ENERGY INSTITUTE</t>
  </si>
  <si>
    <t>1743-9760</t>
  </si>
  <si>
    <t>1743-9779</t>
  </si>
  <si>
    <t>Journal of Positive Psychology</t>
  </si>
  <si>
    <t>1743-9884</t>
  </si>
  <si>
    <t>1743-9892</t>
  </si>
  <si>
    <t>Learning Media and Technology</t>
  </si>
  <si>
    <t>1744-117X</t>
  </si>
  <si>
    <t>1878-0407</t>
  </si>
  <si>
    <t>Comparative Biochemistry and Physiology D-Genomics &amp; Proteomics</t>
  </si>
  <si>
    <t>1744-1331</t>
  </si>
  <si>
    <t>1744-134X</t>
  </si>
  <si>
    <t>Health Economics Policy and Law</t>
  </si>
  <si>
    <t>1744-1374</t>
  </si>
  <si>
    <t>1744-1382</t>
  </si>
  <si>
    <t>Journal of Institutional Economics</t>
  </si>
  <si>
    <t>1744-165X</t>
  </si>
  <si>
    <t>1878-0946</t>
  </si>
  <si>
    <t>Seminars in Fetal &amp; Neonatal Medicine</t>
  </si>
  <si>
    <t>1744-1692</t>
  </si>
  <si>
    <t>1744-1706</t>
  </si>
  <si>
    <t>Global Public Health</t>
  </si>
  <si>
    <t>1744-1730</t>
  </si>
  <si>
    <t>1744-1749</t>
  </si>
  <si>
    <t>Asian Population Studies</t>
  </si>
  <si>
    <t>1744-1854</t>
  </si>
  <si>
    <t>1750-0109</t>
  </si>
  <si>
    <t>Comparative Critical Studies</t>
  </si>
  <si>
    <t>1744-232X</t>
  </si>
  <si>
    <t>1741-5152</t>
  </si>
  <si>
    <t>International Journal of Heavy Vehicle Systems</t>
  </si>
  <si>
    <t>1744-2508</t>
  </si>
  <si>
    <t>1744-2516</t>
  </si>
  <si>
    <t>Stochastics-An International Journal of Probability and Stochastic Reports</t>
  </si>
  <si>
    <t>1744-2591</t>
  </si>
  <si>
    <t>1744-2583</t>
  </si>
  <si>
    <t>Journal of Building Physics</t>
  </si>
  <si>
    <t>1744-2648</t>
  </si>
  <si>
    <t>1744-2656</t>
  </si>
  <si>
    <t>Evidence &amp; Policy</t>
  </si>
  <si>
    <t>1744-3121</t>
  </si>
  <si>
    <t>1744-313X</t>
  </si>
  <si>
    <t>International Journal of Immunogenetics</t>
  </si>
  <si>
    <t>1744-3881</t>
  </si>
  <si>
    <t>1873-6947</t>
  </si>
  <si>
    <t>Complementary Therapies in Clinical Practice</t>
  </si>
  <si>
    <t>1744-5302</t>
  </si>
  <si>
    <t>1754-212X</t>
  </si>
  <si>
    <t>Ships and Offshore Structures</t>
  </si>
  <si>
    <t>1744-5647</t>
  </si>
  <si>
    <t>Journal of Maps</t>
  </si>
  <si>
    <t>1744-6414</t>
  </si>
  <si>
    <t>1744-6422</t>
  </si>
  <si>
    <t>Journal of Competition Law &amp; Economics</t>
  </si>
  <si>
    <t>1744-6619</t>
  </si>
  <si>
    <t>1755-9723</t>
  </si>
  <si>
    <t>Journal of Credit Risk</t>
  </si>
  <si>
    <t>1744-666X</t>
  </si>
  <si>
    <t>1744-8409</t>
  </si>
  <si>
    <t>Expert Review of Clinical Immunology</t>
  </si>
  <si>
    <t>1744-6740</t>
  </si>
  <si>
    <t>1755-2710</t>
  </si>
  <si>
    <t>Journal of Operational Risk</t>
  </si>
  <si>
    <t>1744-683X</t>
  </si>
  <si>
    <t>1744-6848</t>
  </si>
  <si>
    <t>Soft Matter</t>
  </si>
  <si>
    <t>1744-6872</t>
  </si>
  <si>
    <t>1744-6880</t>
  </si>
  <si>
    <t>Pharmacogenetics and Genomics</t>
  </si>
  <si>
    <t>1744-6961</t>
  </si>
  <si>
    <t>1744-697X</t>
  </si>
  <si>
    <t>GRASSLAND SCIENCE</t>
  </si>
  <si>
    <t>1744-8069</t>
  </si>
  <si>
    <t>Molecular Pain</t>
  </si>
  <si>
    <t>1744-859X</t>
  </si>
  <si>
    <t>Annals of General Psychiatry</t>
  </si>
  <si>
    <t>1744-8603</t>
  </si>
  <si>
    <t>Globalization and Health</t>
  </si>
  <si>
    <t>1744-9081</t>
  </si>
  <si>
    <t>Behavioral and Brain Functions</t>
  </si>
  <si>
    <t>1744-9561</t>
  </si>
  <si>
    <t>1744-957X</t>
  </si>
  <si>
    <t>Biology Letters</t>
  </si>
  <si>
    <t>1744-9855</t>
  </si>
  <si>
    <t>1744-9863</t>
  </si>
  <si>
    <t>Journal of Postcolonial Writing</t>
  </si>
  <si>
    <t>1744-9979</t>
  </si>
  <si>
    <t>1744-9987</t>
  </si>
  <si>
    <t>THERAPEUTIC APHERESIS AND DIALYSIS</t>
  </si>
  <si>
    <t>1745-0101</t>
  </si>
  <si>
    <t>1745-011X</t>
  </si>
  <si>
    <t>Mobilities</t>
  </si>
  <si>
    <t>1745-039X</t>
  </si>
  <si>
    <t>1477-2817</t>
  </si>
  <si>
    <t>ARCHIVES OF ANIMAL NUTRITION</t>
  </si>
  <si>
    <t>1745-0918</t>
  </si>
  <si>
    <t>1745-0926</t>
  </si>
  <si>
    <t>Shakespeare</t>
  </si>
  <si>
    <t>1745-1000</t>
  </si>
  <si>
    <t>1745-1019</t>
  </si>
  <si>
    <t>Marine Biology Research</t>
  </si>
  <si>
    <t>1745-1337</t>
  </si>
  <si>
    <t>IEICE TRANSACTIONS ON FUNDAMENTALS OF ELECTRONICS COMMUNICATIONS AND COMPUTER SCIENCES</t>
  </si>
  <si>
    <t>1745-1353</t>
  </si>
  <si>
    <t>IEICE TRANSACTIONS ON ELECTRONICS</t>
  </si>
  <si>
    <t>1745-1361</t>
  </si>
  <si>
    <t>IEICE TRANSACTIONS ON INFORMATION AND SYSTEMS</t>
  </si>
  <si>
    <t>1745-2481</t>
  </si>
  <si>
    <t>1745-3674</t>
  </si>
  <si>
    <t>1745-3682</t>
  </si>
  <si>
    <t>Acta Orthopaedica</t>
  </si>
  <si>
    <t>1745-5030</t>
  </si>
  <si>
    <t>1745-5049</t>
  </si>
  <si>
    <t>Waves in Random and Complex Media</t>
  </si>
  <si>
    <t>1745-5863</t>
  </si>
  <si>
    <t>1745-5871</t>
  </si>
  <si>
    <t>Geographical Research</t>
  </si>
  <si>
    <t>1745-6150</t>
  </si>
  <si>
    <t>Biology Direct</t>
  </si>
  <si>
    <t>1745-6215</t>
  </si>
  <si>
    <t>Trials</t>
  </si>
  <si>
    <t>1745-6673</t>
  </si>
  <si>
    <t>Journal of Occupational Medicine and Toxicology</t>
  </si>
  <si>
    <t>1745-6924</t>
  </si>
  <si>
    <t>Perspectives on Psychological Science</t>
  </si>
  <si>
    <t>1745-7300</t>
  </si>
  <si>
    <t>1745-7319</t>
  </si>
  <si>
    <t>International Journal of Injury Control and Safety Promotion</t>
  </si>
  <si>
    <t>1745-8080</t>
  </si>
  <si>
    <t>1745-8099</t>
  </si>
  <si>
    <t>Journal of Experimental Nanoscience</t>
  </si>
  <si>
    <t>1745-8552</t>
  </si>
  <si>
    <t>1745-8560</t>
  </si>
  <si>
    <t>BioSocieties</t>
  </si>
  <si>
    <t>1745-8927</t>
  </si>
  <si>
    <t>1745-8935</t>
  </si>
  <si>
    <t>Senses &amp; Society</t>
  </si>
  <si>
    <t>1745-9737</t>
  </si>
  <si>
    <t>1745-9745</t>
  </si>
  <si>
    <t>Journal of Mathematics and Music</t>
  </si>
  <si>
    <t>1746-0441</t>
  </si>
  <si>
    <t>1746-045X</t>
  </si>
  <si>
    <t>Expert Opinion on Drug Discovery</t>
  </si>
  <si>
    <t>1746-0654</t>
  </si>
  <si>
    <t>1746-0662</t>
  </si>
  <si>
    <t>Early Popular Visual Culture</t>
  </si>
  <si>
    <t>1746-0689</t>
  </si>
  <si>
    <t>1878-0164</t>
  </si>
  <si>
    <t>International Journal of Osteopathic Medicine</t>
  </si>
  <si>
    <t>1746-0751</t>
  </si>
  <si>
    <t>1746-076X</t>
  </si>
  <si>
    <t>Regenerative Medicine</t>
  </si>
  <si>
    <t>1746-0794</t>
  </si>
  <si>
    <t>1746-0808</t>
  </si>
  <si>
    <t>Future Virology</t>
  </si>
  <si>
    <t>1746-0913</t>
  </si>
  <si>
    <t>1746-0921</t>
  </si>
  <si>
    <t>Future Microbiology</t>
  </si>
  <si>
    <t>1746-1391</t>
  </si>
  <si>
    <t>1536-7290</t>
  </si>
  <si>
    <t>European Journal of Sport Science</t>
  </si>
  <si>
    <t>1746-1596</t>
  </si>
  <si>
    <t>Diagnostic Pathology</t>
  </si>
  <si>
    <t>1746-160X</t>
  </si>
  <si>
    <t>Head &amp; Face Medicine</t>
  </si>
  <si>
    <t>1746-4269</t>
  </si>
  <si>
    <t>Journal of Ethnobiology and Ethnomedicine</t>
  </si>
  <si>
    <t>1746-4811</t>
  </si>
  <si>
    <t>Plant Methods</t>
  </si>
  <si>
    <t>1746-5265</t>
  </si>
  <si>
    <t>1746-5273</t>
  </si>
  <si>
    <t>Baltic Journal of Management</t>
  </si>
  <si>
    <t>1746-6148</t>
  </si>
  <si>
    <t>BMC Veterinary Research</t>
  </si>
  <si>
    <t>1746-630X</t>
  </si>
  <si>
    <t>1746-6318</t>
  </si>
  <si>
    <t>Current Opinion in HIV and AIDS</t>
  </si>
  <si>
    <t>1746-8094</t>
  </si>
  <si>
    <t>1746-8108</t>
  </si>
  <si>
    <t>Biomedical Signal Processing and Control</t>
  </si>
  <si>
    <t>1746-8477</t>
  </si>
  <si>
    <t>1746-8485</t>
  </si>
  <si>
    <t>Animation-An Interdisciplinary Journal</t>
  </si>
  <si>
    <t>1746-918X</t>
  </si>
  <si>
    <t>1746-9198</t>
  </si>
  <si>
    <t>British Politics</t>
  </si>
  <si>
    <t>1747-0218</t>
  </si>
  <si>
    <t>1747-0226</t>
  </si>
  <si>
    <t>QUARTERLY JOURNAL OF EXPERIMENTAL PSYCHOLOGY</t>
  </si>
  <si>
    <t>1747-0277</t>
  </si>
  <si>
    <t>1747-0285</t>
  </si>
  <si>
    <t>Chemical Biology &amp; Drug Design</t>
  </si>
  <si>
    <t>1747-079X</t>
  </si>
  <si>
    <t>1747-0803</t>
  </si>
  <si>
    <t>Congenital Heart Disease</t>
  </si>
  <si>
    <t>1747-0919</t>
  </si>
  <si>
    <t>1747-0927</t>
  </si>
  <si>
    <t>Social Neuroscience</t>
  </si>
  <si>
    <t>1747-1028</t>
  </si>
  <si>
    <t>Cell Division</t>
  </si>
  <si>
    <t>1747-4086</t>
  </si>
  <si>
    <t>1747-4094</t>
  </si>
  <si>
    <t>Expert Review of Hematology</t>
  </si>
  <si>
    <t>1747-4124</t>
  </si>
  <si>
    <t>1747-4132</t>
  </si>
  <si>
    <t>Expert Review of Gastroenterology &amp; Hepatology</t>
  </si>
  <si>
    <t>1747-4930</t>
  </si>
  <si>
    <t>1747-4949</t>
  </si>
  <si>
    <t>International Journal of Stroke</t>
  </si>
  <si>
    <t>1747-5198</t>
  </si>
  <si>
    <t>JOURNAL OF CHEMICAL RESEARCH</t>
  </si>
  <si>
    <t>1747-5341</t>
  </si>
  <si>
    <t>Philosophy Ethics and Humanities in Medicine</t>
  </si>
  <si>
    <t>1747-597X</t>
  </si>
  <si>
    <t>Substance Abuse Treatment Prevention and Policy</t>
  </si>
  <si>
    <t>1747-6321</t>
  </si>
  <si>
    <t>1747-633X</t>
  </si>
  <si>
    <t>Gender and Language</t>
  </si>
  <si>
    <t>1747-6348</t>
  </si>
  <si>
    <t>1747-6356</t>
  </si>
  <si>
    <t>Expert Review of Respiratory Medicine</t>
  </si>
  <si>
    <t>1747-6585</t>
  </si>
  <si>
    <t>1747-6593</t>
  </si>
  <si>
    <t>WATER AND ENVIRONMENT JOURNAL</t>
  </si>
  <si>
    <t>1747-6933</t>
  </si>
  <si>
    <t>1747-6941</t>
  </si>
  <si>
    <t>Complex Variables and Elliptic Equations</t>
  </si>
  <si>
    <t>1747-7778</t>
  </si>
  <si>
    <t>1747-7786</t>
  </si>
  <si>
    <t>Journal of Simulation</t>
  </si>
  <si>
    <t>1747-7891</t>
  </si>
  <si>
    <t>1878-0059</t>
  </si>
  <si>
    <t>Environmental Hazards-Human and Policy Dimensions</t>
  </si>
  <si>
    <t>1878-0385</t>
  </si>
  <si>
    <t>1747-9541</t>
  </si>
  <si>
    <t>2048-397X</t>
  </si>
  <si>
    <t>International Journal of Sports Science &amp; Coaching</t>
  </si>
  <si>
    <t>1748-006X</t>
  </si>
  <si>
    <t>1748-0078</t>
  </si>
  <si>
    <t>Proceedings of the Institution of Mechanical Engineers Part O-Journal of Risk and Reliability</t>
  </si>
  <si>
    <t>1878-044X</t>
  </si>
  <si>
    <t>1748-0221</t>
  </si>
  <si>
    <t>Journal of Instrumentation</t>
  </si>
  <si>
    <t>1748-0485</t>
  </si>
  <si>
    <t>1748-0493</t>
  </si>
  <si>
    <t>International Communication Gazette</t>
  </si>
  <si>
    <t>1748-0930</t>
  </si>
  <si>
    <t>1748-0949</t>
  </si>
  <si>
    <t>International Journal of Mining Reclamation and Environment</t>
  </si>
  <si>
    <t>1748-1279</t>
  </si>
  <si>
    <t>1748-1287</t>
  </si>
  <si>
    <t>International Journal of Sensor Networks</t>
  </si>
  <si>
    <t>1748-1708</t>
  </si>
  <si>
    <t>1748-1716</t>
  </si>
  <si>
    <t>Acta Physiologica</t>
  </si>
  <si>
    <t>1748-2623</t>
  </si>
  <si>
    <t>1748-2631</t>
  </si>
  <si>
    <t>International Journal of Qualitative Studies on Health and Well-Being</t>
  </si>
  <si>
    <t>1748-3190</t>
  </si>
  <si>
    <t>1748-3395</t>
  </si>
  <si>
    <t>1748-5673</t>
  </si>
  <si>
    <t>1748-5681</t>
  </si>
  <si>
    <t>International Journal of Data Mining and Bioinformatics</t>
  </si>
  <si>
    <t>1748-5991</t>
  </si>
  <si>
    <t>1748-6041</t>
  </si>
  <si>
    <t>1748-605X</t>
  </si>
  <si>
    <t>Biomedical Materials</t>
  </si>
  <si>
    <t>1748-6645</t>
  </si>
  <si>
    <t>1748-6653</t>
  </si>
  <si>
    <t>Journal of Neuropsychology</t>
  </si>
  <si>
    <t>1748-670X</t>
  </si>
  <si>
    <t>1748-6718</t>
  </si>
  <si>
    <t>Computational and Mathematical Methods in Medicine</t>
  </si>
  <si>
    <t>1748-6815</t>
  </si>
  <si>
    <t>1878-0539</t>
  </si>
  <si>
    <t>Journal of Plastic Reconstructive and Aesthetic Surgery</t>
  </si>
  <si>
    <t>1748-717X</t>
  </si>
  <si>
    <t>Radiation Oncology</t>
  </si>
  <si>
    <t>1748-7188</t>
  </si>
  <si>
    <t>Algorithms for Molecular Biology</t>
  </si>
  <si>
    <t>1748-7870</t>
  </si>
  <si>
    <t>1748-7889</t>
  </si>
  <si>
    <t>Journal of Economic Policy Reform</t>
  </si>
  <si>
    <t>1748-8842</t>
  </si>
  <si>
    <t>1758-4213</t>
  </si>
  <si>
    <t>AIRCRAFT ENGINEERING AND AEROSPACE TECHNOLOGY</t>
  </si>
  <si>
    <t>1748-8885</t>
  </si>
  <si>
    <t>1748-8893</t>
  </si>
  <si>
    <t>International Journal of Speech Language and the Law</t>
  </si>
  <si>
    <t>1748-8958</t>
  </si>
  <si>
    <t>1748-8966</t>
  </si>
  <si>
    <t>Criminology &amp; Criminal Justice</t>
  </si>
  <si>
    <t>1748-9326</t>
  </si>
  <si>
    <t>Environmental Research Letters</t>
  </si>
  <si>
    <t>1748-9423</t>
  </si>
  <si>
    <t>Journal of Shia Islamic Studies</t>
  </si>
  <si>
    <t>1749-0774</t>
  </si>
  <si>
    <t>Human Cell</t>
  </si>
  <si>
    <t>1749-4478</t>
  </si>
  <si>
    <t>1749-4486</t>
  </si>
  <si>
    <t>CLINICAL OTOLARYNGOLOGY</t>
  </si>
  <si>
    <t>1749-4613</t>
  </si>
  <si>
    <t>1878-0253</t>
  </si>
  <si>
    <t>Fungal Biology Reviews</t>
  </si>
  <si>
    <t>1749-4877</t>
  </si>
  <si>
    <t>1749-4869</t>
  </si>
  <si>
    <t>Integrative Zoology</t>
  </si>
  <si>
    <t>1749-4893</t>
  </si>
  <si>
    <t>1749-5024</t>
  </si>
  <si>
    <t>1749-5679</t>
  </si>
  <si>
    <t>1749-5687</t>
  </si>
  <si>
    <t>International Political Sociology</t>
  </si>
  <si>
    <t>1749-6772</t>
  </si>
  <si>
    <t>1749-6780</t>
  </si>
  <si>
    <t>Journal of Modern Craft</t>
  </si>
  <si>
    <t>1749-785X</t>
  </si>
  <si>
    <t>1749-7868</t>
  </si>
  <si>
    <t>International Journal of Surface Science and Engineering</t>
  </si>
  <si>
    <t>1749-7922</t>
  </si>
  <si>
    <t>World Journal of Emergency Surgery</t>
  </si>
  <si>
    <t>1749-799X</t>
  </si>
  <si>
    <t>Journal of Orthopaedic Surgery and Research</t>
  </si>
  <si>
    <t>1749-8090</t>
  </si>
  <si>
    <t>Journal of Cardiothoracic Surgery</t>
  </si>
  <si>
    <t>1749-8104</t>
  </si>
  <si>
    <t>Neural Development</t>
  </si>
  <si>
    <t>1749-8546</t>
  </si>
  <si>
    <t>Chinese Medicine</t>
  </si>
  <si>
    <t>1749-9755</t>
  </si>
  <si>
    <t>1749-9763</t>
  </si>
  <si>
    <t>Cultural Sociology</t>
  </si>
  <si>
    <t>1750-0443</t>
  </si>
  <si>
    <t>Micro &amp; Nano Letters</t>
  </si>
  <si>
    <t>1750-1172</t>
  </si>
  <si>
    <t>Orphanet Journal of Rare Diseases</t>
  </si>
  <si>
    <t>1750-1911</t>
  </si>
  <si>
    <t>1750-192X</t>
  </si>
  <si>
    <t>Epigenomics</t>
  </si>
  <si>
    <t>1750-2640</t>
  </si>
  <si>
    <t>1750-2659</t>
  </si>
  <si>
    <t>Influenza and Other Respiratory Viruses</t>
  </si>
  <si>
    <t>1750-2705</t>
  </si>
  <si>
    <t>2047-993X</t>
  </si>
  <si>
    <t>Cambridge Classical Journal</t>
  </si>
  <si>
    <t>1750-399X</t>
  </si>
  <si>
    <t>1757-0417</t>
  </si>
  <si>
    <t>Interpreter and Translator Trainer</t>
  </si>
  <si>
    <t>1750-4708</t>
  </si>
  <si>
    <t>1750-4716</t>
  </si>
  <si>
    <t>Negotiation and Conflict Management Research</t>
  </si>
  <si>
    <t>1750-4813</t>
  </si>
  <si>
    <t>1750-4821</t>
  </si>
  <si>
    <t>Discourse &amp; Communication</t>
  </si>
  <si>
    <t>1750-5836</t>
  </si>
  <si>
    <t>1878-0148</t>
  </si>
  <si>
    <t>International Journal of Greenhouse Gas Control</t>
  </si>
  <si>
    <t>1750-614X</t>
  </si>
  <si>
    <t>1750-6158</t>
  </si>
  <si>
    <t>Chinese Management Studies</t>
  </si>
  <si>
    <t>1750-6824</t>
  </si>
  <si>
    <t>1750-6980</t>
  </si>
  <si>
    <t>1750-6999</t>
  </si>
  <si>
    <t>Memory Studies</t>
  </si>
  <si>
    <t>1750-743X</t>
  </si>
  <si>
    <t>1750-7448</t>
  </si>
  <si>
    <t>Immunotherapy</t>
  </si>
  <si>
    <t>1750-8061</t>
  </si>
  <si>
    <t>1750-807X</t>
  </si>
  <si>
    <t>Journal of Chinese Cinemas</t>
  </si>
  <si>
    <t>1750-8460</t>
  </si>
  <si>
    <t>1759-7390</t>
  </si>
  <si>
    <t>BRITISH JOURNAL OF HOSPITAL MEDICINE</t>
  </si>
  <si>
    <t>1750-8487</t>
  </si>
  <si>
    <t>1750-8495</t>
  </si>
  <si>
    <t>Critical Studies in Education</t>
  </si>
  <si>
    <t>1750-8592</t>
  </si>
  <si>
    <t>1750-8606</t>
  </si>
  <si>
    <t>Child Development Perspectives</t>
  </si>
  <si>
    <t>1750-8916</t>
  </si>
  <si>
    <t>1750-8924</t>
  </si>
  <si>
    <t>Chinese Journal of International Politics</t>
  </si>
  <si>
    <t>1750-9378</t>
  </si>
  <si>
    <t>Infectious Agents and Cancer</t>
  </si>
  <si>
    <t>1750-9467</t>
  </si>
  <si>
    <t>1878-0237</t>
  </si>
  <si>
    <t>Research in Autism Spectrum Disorders</t>
  </si>
  <si>
    <t>1750-9858</t>
  </si>
  <si>
    <t>1751-1577</t>
  </si>
  <si>
    <t>1875-5879</t>
  </si>
  <si>
    <t>Journal of Informetrics</t>
  </si>
  <si>
    <t>1751-2271</t>
  </si>
  <si>
    <t>1751-228X</t>
  </si>
  <si>
    <t>Mind Brain and Education</t>
  </si>
  <si>
    <t>1751-2409</t>
  </si>
  <si>
    <t>1751-2433</t>
  </si>
  <si>
    <t>1751-2441</t>
  </si>
  <si>
    <t>Expert Review of Clinical Pharmacology</t>
  </si>
  <si>
    <t>1751-2972</t>
  </si>
  <si>
    <t>1751-2980</t>
  </si>
  <si>
    <t>Journal of Digestive Diseases</t>
  </si>
  <si>
    <t>1751-3758</t>
  </si>
  <si>
    <t>1751-3766</t>
  </si>
  <si>
    <t>Journal of Biological Dynamics</t>
  </si>
  <si>
    <t>1751-4223</t>
  </si>
  <si>
    <t>1751-4231</t>
  </si>
  <si>
    <t>Proceedings of the Institution of Civil Engineers-Energy</t>
  </si>
  <si>
    <t>1751-4258</t>
  </si>
  <si>
    <t>1751-4266</t>
  </si>
  <si>
    <t>Current Opinion in Supportive and Palliative Care</t>
  </si>
  <si>
    <t>1751-4517</t>
  </si>
  <si>
    <t>1751-4525</t>
  </si>
  <si>
    <t>Photography and Culture</t>
  </si>
  <si>
    <t>1751-5254</t>
  </si>
  <si>
    <t>1751-5262</t>
  </si>
  <si>
    <t>European Journal of Industrial Engineering</t>
  </si>
  <si>
    <t>1751-5521</t>
  </si>
  <si>
    <t>1751-553X</t>
  </si>
  <si>
    <t>International Journal of Laboratory Hematology</t>
  </si>
  <si>
    <t>1878-7460</t>
  </si>
  <si>
    <t>1751-6161</t>
  </si>
  <si>
    <t>1878-0180</t>
  </si>
  <si>
    <t>Journal of the Mechanical Behavior of Biomedical Materials</t>
  </si>
  <si>
    <t>1751-6757</t>
  </si>
  <si>
    <t>1751-6765</t>
  </si>
  <si>
    <t>European Journal of International Management</t>
  </si>
  <si>
    <t>1751-696X</t>
  </si>
  <si>
    <t>1751-6978</t>
  </si>
  <si>
    <t>Time &amp; Mind-The Journal of Archaeology Consciousness and Culture</t>
  </si>
  <si>
    <t>1751-7311</t>
  </si>
  <si>
    <t>1751-732X</t>
  </si>
  <si>
    <t>Animal</t>
  </si>
  <si>
    <t>1751-7370</t>
  </si>
  <si>
    <t>1751-7575</t>
  </si>
  <si>
    <t>1751-7583</t>
  </si>
  <si>
    <t>Enterprise Information Systems</t>
  </si>
  <si>
    <t>1751-7885</t>
  </si>
  <si>
    <t>1751-7893</t>
  </si>
  <si>
    <t>Early Intervention in Psychiatry</t>
  </si>
  <si>
    <t>1751-7907</t>
  </si>
  <si>
    <t>1751-7915</t>
  </si>
  <si>
    <t>Microbial Biotechnology</t>
  </si>
  <si>
    <t>1751-8113</t>
  </si>
  <si>
    <t>1751-8121</t>
  </si>
  <si>
    <t>Journal of Physics A-Mathematical and Theoretical</t>
  </si>
  <si>
    <t>1751-8253</t>
  </si>
  <si>
    <t>1751-7192</t>
  </si>
  <si>
    <t>Green Chemistry Letters and Reviews</t>
  </si>
  <si>
    <t>1751-8423</t>
  </si>
  <si>
    <t>1751-8431</t>
  </si>
  <si>
    <t>Developmental Neurorehabilitation</t>
  </si>
  <si>
    <t>1751-858X</t>
  </si>
  <si>
    <t>1751-8598</t>
  </si>
  <si>
    <t>IET Circuits Devices &amp; Systems</t>
  </si>
  <si>
    <t>1751-8601</t>
  </si>
  <si>
    <t>1751-861X</t>
  </si>
  <si>
    <t>IET Computers and Digital Techniques</t>
  </si>
  <si>
    <t>1751-8628</t>
  </si>
  <si>
    <t>1751-8636</t>
  </si>
  <si>
    <t>IET Communications</t>
  </si>
  <si>
    <t>1751-8644</t>
  </si>
  <si>
    <t>1751-8652</t>
  </si>
  <si>
    <t>IET Control Theory and Applications</t>
  </si>
  <si>
    <t>1751-8660</t>
  </si>
  <si>
    <t>1751-8679</t>
  </si>
  <si>
    <t>IET Electric Power Applications</t>
  </si>
  <si>
    <t>1751-8687</t>
  </si>
  <si>
    <t>1751-8695</t>
  </si>
  <si>
    <t>IET Generation Transmission &amp; Distribution</t>
  </si>
  <si>
    <t>1751-8709</t>
  </si>
  <si>
    <t>1751-8717</t>
  </si>
  <si>
    <t>IET Information Security</t>
  </si>
  <si>
    <t>1751-8725</t>
  </si>
  <si>
    <t>1751-8733</t>
  </si>
  <si>
    <t>IET Microwaves Antennas &amp; Propagation</t>
  </si>
  <si>
    <t>1751-8741</t>
  </si>
  <si>
    <t>1751-875X</t>
  </si>
  <si>
    <t>IET Nanobiotechnology</t>
  </si>
  <si>
    <t>1751-8768</t>
  </si>
  <si>
    <t>1751-8776</t>
  </si>
  <si>
    <t>IET Optoelectronics</t>
  </si>
  <si>
    <t>1751-8784</t>
  </si>
  <si>
    <t>1751-8792</t>
  </si>
  <si>
    <t>IET Radar Sonar and Navigation</t>
  </si>
  <si>
    <t>1751-8806</t>
  </si>
  <si>
    <t>1751-8814</t>
  </si>
  <si>
    <t>IET Software</t>
  </si>
  <si>
    <t>1751-8822</t>
  </si>
  <si>
    <t>1751-8830</t>
  </si>
  <si>
    <t>IET Science Measurement &amp; Technology</t>
  </si>
  <si>
    <t>1751-8849</t>
  </si>
  <si>
    <t>1751-8857</t>
  </si>
  <si>
    <t>IET Systems Biology</t>
  </si>
  <si>
    <t>1751-956X</t>
  </si>
  <si>
    <t>1751-9578</t>
  </si>
  <si>
    <t>IET Intelligent Transport Systems</t>
  </si>
  <si>
    <t>1751-9632</t>
  </si>
  <si>
    <t>1751-9640</t>
  </si>
  <si>
    <t>IET Computer Vision</t>
  </si>
  <si>
    <t>1751-9659</t>
  </si>
  <si>
    <t>1751-9667</t>
  </si>
  <si>
    <t>IET Image Processing</t>
  </si>
  <si>
    <t>1751-9675</t>
  </si>
  <si>
    <t>1751-9683</t>
  </si>
  <si>
    <t>IET Signal Processing</t>
  </si>
  <si>
    <t>1751-9918</t>
  </si>
  <si>
    <t>1878-0210</t>
  </si>
  <si>
    <t>Primary Care Diabetes</t>
  </si>
  <si>
    <t>1752-0363</t>
  </si>
  <si>
    <t>1752-0371</t>
  </si>
  <si>
    <t>Biomarkers in Medicine</t>
  </si>
  <si>
    <t>1752-0509</t>
  </si>
  <si>
    <t>BMC Systems Biology</t>
  </si>
  <si>
    <t>1752-0908</t>
  </si>
  <si>
    <t>1752-1378</t>
  </si>
  <si>
    <t>1752-1386</t>
  </si>
  <si>
    <t>Cambridge Journal of Regions Economy and Society</t>
  </si>
  <si>
    <t>1752-1416</t>
  </si>
  <si>
    <t>1752-1424</t>
  </si>
  <si>
    <t>IET Renewable Power Generation</t>
  </si>
  <si>
    <t>1752-153X</t>
  </si>
  <si>
    <t>Chemistry Central Journal</t>
  </si>
  <si>
    <t>1752-1963</t>
  </si>
  <si>
    <t>1752-1971</t>
  </si>
  <si>
    <t>Journal of the Society for American Music</t>
  </si>
  <si>
    <t>1752-2439</t>
  </si>
  <si>
    <t>1752-2447</t>
  </si>
  <si>
    <t>Psychosis-Psychological Social and Integrative Approaches</t>
  </si>
  <si>
    <t>1752-296X</t>
  </si>
  <si>
    <t>1752-2978</t>
  </si>
  <si>
    <t>Current Opinion in Endocrinology Diabetes and Obesity</t>
  </si>
  <si>
    <t>1752-4032</t>
  </si>
  <si>
    <t>1752-4040</t>
  </si>
  <si>
    <t>Environmental Communication-A Journal of Nature and Culture</t>
  </si>
  <si>
    <t>1752-4458</t>
  </si>
  <si>
    <t>International Journal of Mental Health Systems</t>
  </si>
  <si>
    <t>1752-4571</t>
  </si>
  <si>
    <t>Evolutionary Applications</t>
  </si>
  <si>
    <t>1752-458X</t>
  </si>
  <si>
    <t>1752-4598</t>
  </si>
  <si>
    <t>Insect Conservation and Diversity</t>
  </si>
  <si>
    <t>1752-6981</t>
  </si>
  <si>
    <t>1752-699X</t>
  </si>
  <si>
    <t>Clinical Respiratory Journal</t>
  </si>
  <si>
    <t>1752-7155</t>
  </si>
  <si>
    <t>1752-7163</t>
  </si>
  <si>
    <t>Journal of Breath Research</t>
  </si>
  <si>
    <t>1752-7716</t>
  </si>
  <si>
    <t>1752-7724</t>
  </si>
  <si>
    <t>International Journal of Transitional Justice</t>
  </si>
  <si>
    <t>1752-8054</t>
  </si>
  <si>
    <t>1752-8062</t>
  </si>
  <si>
    <t>CTS-Clinical and Translational Science</t>
  </si>
  <si>
    <t>1752-928X</t>
  </si>
  <si>
    <t>1532-2009</t>
  </si>
  <si>
    <t>Journal of Forensic and Legal Medicine</t>
  </si>
  <si>
    <t>1752-9719</t>
  </si>
  <si>
    <t>1752-9727</t>
  </si>
  <si>
    <t>International Theory</t>
  </si>
  <si>
    <t>1752-9921</t>
  </si>
  <si>
    <t>1752-993X</t>
  </si>
  <si>
    <t>Journal of Plant Ecology</t>
  </si>
  <si>
    <t>1753-0350</t>
  </si>
  <si>
    <t>1753-0369</t>
  </si>
  <si>
    <t>Journal of Cultural Economy</t>
  </si>
  <si>
    <t>1753-0393</t>
  </si>
  <si>
    <t>1753-0407</t>
  </si>
  <si>
    <t>Journal of Diabetes</t>
  </si>
  <si>
    <t>1753-1055</t>
  </si>
  <si>
    <t>1753-1063</t>
  </si>
  <si>
    <t>Journal of Eastern African Studies</t>
  </si>
  <si>
    <t>1753-1934</t>
  </si>
  <si>
    <t>2043-6289</t>
  </si>
  <si>
    <t>Journal of Hand Surgery-European Volume</t>
  </si>
  <si>
    <t>1753-2000</t>
  </si>
  <si>
    <t>Child and Adolescent Psychiatry and Mental Health</t>
  </si>
  <si>
    <t>1753-3015</t>
  </si>
  <si>
    <t>1753-3023</t>
  </si>
  <si>
    <t>Arts &amp; Health</t>
  </si>
  <si>
    <t>1753-318X</t>
  </si>
  <si>
    <t>Journal of Flood Risk Management</t>
  </si>
  <si>
    <t>1753-3309</t>
  </si>
  <si>
    <t>1753-3317</t>
  </si>
  <si>
    <t>International Journal of Oil Gas and Coal Technology</t>
  </si>
  <si>
    <t>1753-3546</t>
  </si>
  <si>
    <t>1753-3554</t>
  </si>
  <si>
    <t>Glass Technology-European Journal of Glass Science and Technology Part A</t>
  </si>
  <si>
    <t>1753-3562</t>
  </si>
  <si>
    <t>Physics and Chemistry of Glasses-European Journal of Glass Science and Technology Part B</t>
  </si>
  <si>
    <t>1753-4259</t>
  </si>
  <si>
    <t>1753-4267</t>
  </si>
  <si>
    <t>Innate Immunity</t>
  </si>
  <si>
    <t>1753-4658</t>
  </si>
  <si>
    <t>1753-4666</t>
  </si>
  <si>
    <t>Therapeutic Advances in Respiratory Disease</t>
  </si>
  <si>
    <t>1753-5131</t>
  </si>
  <si>
    <t>1753-8157</t>
  </si>
  <si>
    <t>1753-8165</t>
  </si>
  <si>
    <t>Informatics for Health &amp; Social Care</t>
  </si>
  <si>
    <t>1753-8424</t>
  </si>
  <si>
    <t>1753-8947</t>
  </si>
  <si>
    <t>1753-8955</t>
  </si>
  <si>
    <t>International Journal of Digital Earth</t>
  </si>
  <si>
    <t>1753-9129</t>
  </si>
  <si>
    <t>1753-9137</t>
  </si>
  <si>
    <t>Communication Culture &amp; Critique</t>
  </si>
  <si>
    <t>1753-9579</t>
  </si>
  <si>
    <t>1753-9587</t>
  </si>
  <si>
    <t>Journal of Risk Model Validation</t>
  </si>
  <si>
    <t>1754-0194</t>
  </si>
  <si>
    <t>1754-0208</t>
  </si>
  <si>
    <t>Journal for Eighteenth-Century Studies</t>
  </si>
  <si>
    <t>1754-0747</t>
  </si>
  <si>
    <t>1754-0925</t>
  </si>
  <si>
    <t>SURFACE COATINGS INTERNATIONAL</t>
  </si>
  <si>
    <t>1754-1476</t>
  </si>
  <si>
    <t>1754-1484</t>
  </si>
  <si>
    <t>Contemporary Womens Writing</t>
  </si>
  <si>
    <t>1754-1611</t>
  </si>
  <si>
    <t>Journal of Biological Engineering</t>
  </si>
  <si>
    <t>1750-2799</t>
  </si>
  <si>
    <t>1754-3371</t>
  </si>
  <si>
    <t>1754-338X</t>
  </si>
  <si>
    <t>Proceedings of the Institution of Mechanical Engineers Part P-Journal of Sports Engineering and Technology</t>
  </si>
  <si>
    <t>1754-4750</t>
  </si>
  <si>
    <t>1754-4769</t>
  </si>
  <si>
    <t>Chinese Journal of Communication</t>
  </si>
  <si>
    <t>1754-5048</t>
  </si>
  <si>
    <t>1878-0083</t>
  </si>
  <si>
    <t>Fungal Ecology</t>
  </si>
  <si>
    <t>1754-5706</t>
  </si>
  <si>
    <t>1754-6559</t>
  </si>
  <si>
    <t>1754-6567</t>
  </si>
  <si>
    <t>Journal of Medieval Iberian Studies</t>
  </si>
  <si>
    <t>1754-7075</t>
  </si>
  <si>
    <t>1754-7083</t>
  </si>
  <si>
    <t>Design and Culture</t>
  </si>
  <si>
    <t>1754-8403</t>
  </si>
  <si>
    <t>1754-8411</t>
  </si>
  <si>
    <t>Disease Models &amp; Mechanisms</t>
  </si>
  <si>
    <t>1754-9426</t>
  </si>
  <si>
    <t>1754-9434</t>
  </si>
  <si>
    <t>Industrial and Organizational Psychology-Perspectives on Science and Practice</t>
  </si>
  <si>
    <t>1754-9477</t>
  </si>
  <si>
    <t>1754-9485</t>
  </si>
  <si>
    <t>Journal of Medical Imaging and Radiation Oncology</t>
  </si>
  <si>
    <t>1754-9507</t>
  </si>
  <si>
    <t>1754-9515</t>
  </si>
  <si>
    <t>International Journal of Speech-Language Pathology</t>
  </si>
  <si>
    <t>1754-9957</t>
  </si>
  <si>
    <t>1754-9965</t>
  </si>
  <si>
    <t>Journal of World Energy Law &amp; Business</t>
  </si>
  <si>
    <t>1754-9973</t>
  </si>
  <si>
    <t>1754-9981</t>
  </si>
  <si>
    <t>Public Health Ethics</t>
  </si>
  <si>
    <t>1755-0203</t>
  </si>
  <si>
    <t>1755-0211</t>
  </si>
  <si>
    <t>Review of Symbolic Logic</t>
  </si>
  <si>
    <t>1755-0483</t>
  </si>
  <si>
    <t>1755-0491</t>
  </si>
  <si>
    <t>Politics and Religion</t>
  </si>
  <si>
    <t>1755-0637</t>
  </si>
  <si>
    <t>1755-0645</t>
  </si>
  <si>
    <t>Adaptation-The Journal of Literature on Screen Studies</t>
  </si>
  <si>
    <t>1755-0874</t>
  </si>
  <si>
    <t>1755-1668</t>
  </si>
  <si>
    <t>Plant Ecology &amp; Diversity</t>
  </si>
  <si>
    <t>1755-0998</t>
  </si>
  <si>
    <t>1755-148X</t>
  </si>
  <si>
    <t>1755-2966</t>
  </si>
  <si>
    <t>Mental Health and Physical Activity</t>
  </si>
  <si>
    <t>1755-375X</t>
  </si>
  <si>
    <t>1755-3768</t>
  </si>
  <si>
    <t>ACTA OPHTHALMOLOGICA</t>
  </si>
  <si>
    <t>1755-4349</t>
  </si>
  <si>
    <t>1755-4365</t>
  </si>
  <si>
    <t>Epidemics</t>
  </si>
  <si>
    <t>1755-4535</t>
  </si>
  <si>
    <t>1755-4543</t>
  </si>
  <si>
    <t>IET Power Electronics</t>
  </si>
  <si>
    <t>1755-4586</t>
  </si>
  <si>
    <t>1878-0040</t>
  </si>
  <si>
    <t>Emotion Space and Society</t>
  </si>
  <si>
    <t>1755-5345</t>
  </si>
  <si>
    <t>Journal of Choice Modelling</t>
  </si>
  <si>
    <t>1755-5914</t>
  </si>
  <si>
    <t>1755-5922</t>
  </si>
  <si>
    <t>Cardiovascular Therapeutics</t>
  </si>
  <si>
    <t>1755-5930</t>
  </si>
  <si>
    <t>1755-5949</t>
  </si>
  <si>
    <t>CNS Neuroscience &amp; Therapeutics</t>
  </si>
  <si>
    <t>1755-599X</t>
  </si>
  <si>
    <t>1878-013X</t>
  </si>
  <si>
    <t>International Emergency Nursing</t>
  </si>
  <si>
    <t>1755-6171</t>
  </si>
  <si>
    <t>1755-618X</t>
  </si>
  <si>
    <t>Canadian Review of Sociology-Revue Canadienne de Sociologie</t>
  </si>
  <si>
    <t>1755-6198</t>
  </si>
  <si>
    <t>1755-6201</t>
  </si>
  <si>
    <t>International Research in Childrens Literature</t>
  </si>
  <si>
    <t>1755-6929</t>
  </si>
  <si>
    <t>Earth and Environmental Science Transactions of the Royal Society of Edinburgh</t>
  </si>
  <si>
    <t>1755-7739</t>
  </si>
  <si>
    <t>1755-7747</t>
  </si>
  <si>
    <t>European Political Science Review</t>
  </si>
  <si>
    <t>1755-8166</t>
  </si>
  <si>
    <t>Molecular Cytogenetics</t>
  </si>
  <si>
    <t>1755-876X</t>
  </si>
  <si>
    <t>1755-8778</t>
  </si>
  <si>
    <t>Journal of Operational Oceanography</t>
  </si>
  <si>
    <t>1755-8794</t>
  </si>
  <si>
    <t>BMC Medical Genomics</t>
  </si>
  <si>
    <t>1755-9278</t>
  </si>
  <si>
    <t>Journal of the Institute of Telecommunications Professionals</t>
  </si>
  <si>
    <t>1756-0381</t>
  </si>
  <si>
    <t>BioData Mining</t>
  </si>
  <si>
    <t>1756-0616</t>
  </si>
  <si>
    <t>1876-763X</t>
  </si>
  <si>
    <t>International Journal of Law Crime and Justice</t>
  </si>
  <si>
    <t>1756-137X</t>
  </si>
  <si>
    <t>1756-1388</t>
  </si>
  <si>
    <t>China Agricultural Economic Review</t>
  </si>
  <si>
    <t>1756-1841</t>
  </si>
  <si>
    <t>1756-185X</t>
  </si>
  <si>
    <t>International Journal of Rheumatic Diseases</t>
  </si>
  <si>
    <t>1756-2406</t>
  </si>
  <si>
    <t>1756-2414</t>
  </si>
  <si>
    <t>European Journal of Oral Implantology</t>
  </si>
  <si>
    <t>1756-2570</t>
  </si>
  <si>
    <t>1756-2589</t>
  </si>
  <si>
    <t>Journal of Family Theory &amp; Review</t>
  </si>
  <si>
    <t>1756-283X</t>
  </si>
  <si>
    <t>1756-2848</t>
  </si>
  <si>
    <t>Therapeutic Advances in Gastroenterology</t>
  </si>
  <si>
    <t>1756-2856</t>
  </si>
  <si>
    <t>1756-2864</t>
  </si>
  <si>
    <t>Therapeutic Advances in Neurological Disorders</t>
  </si>
  <si>
    <t>1756-3305</t>
  </si>
  <si>
    <t>Parasites &amp; Vectors</t>
  </si>
  <si>
    <t>1756-5529</t>
  </si>
  <si>
    <t>1756-5537</t>
  </si>
  <si>
    <t>Climate and Development</t>
  </si>
  <si>
    <t>1756-5634</t>
  </si>
  <si>
    <t>2050-6678</t>
  </si>
  <si>
    <t>Scottish Literary Review</t>
  </si>
  <si>
    <t>1756-5901</t>
  </si>
  <si>
    <t>1756-591X</t>
  </si>
  <si>
    <t>Metallomics</t>
  </si>
  <si>
    <t>1756-6517</t>
  </si>
  <si>
    <t>1756-6525</t>
  </si>
  <si>
    <t>International Journal of Shipping and Transport Logistics</t>
  </si>
  <si>
    <t>1756-6606</t>
  </si>
  <si>
    <t>Molecular Brain</t>
  </si>
  <si>
    <t>1756-7505</t>
  </si>
  <si>
    <t>1756-7513</t>
  </si>
  <si>
    <t>Historic Environment-Policy &amp; Practice</t>
  </si>
  <si>
    <t>1756-8277</t>
  </si>
  <si>
    <t>1756-8285</t>
  </si>
  <si>
    <t>International Journal of Spray and Combustion Dynamics</t>
  </si>
  <si>
    <t>1756-8293</t>
  </si>
  <si>
    <t>1756-8307</t>
  </si>
  <si>
    <t>International Journal of Micro Air Vehicles</t>
  </si>
  <si>
    <t>1756-8692</t>
  </si>
  <si>
    <t>1756-8706</t>
  </si>
  <si>
    <t>International Journal of Climate Change Strategies and Management</t>
  </si>
  <si>
    <t>1756-8757</t>
  </si>
  <si>
    <t>1756-8765</t>
  </si>
  <si>
    <t>Topics in Cognitive Science</t>
  </si>
  <si>
    <t>1756-8919</t>
  </si>
  <si>
    <t>1756-8927</t>
  </si>
  <si>
    <t>Future Medicinal Chemistry</t>
  </si>
  <si>
    <t>1756-8935</t>
  </si>
  <si>
    <t>Epigenetics &amp; Chromatin</t>
  </si>
  <si>
    <t>1756-932X</t>
  </si>
  <si>
    <t>1756-9338</t>
  </si>
  <si>
    <t>Environmental Policy and Governance</t>
  </si>
  <si>
    <t>1756-9370</t>
  </si>
  <si>
    <t>1756-9389</t>
  </si>
  <si>
    <t>Fashion Practice-The Journal of Design Creative Process &amp; the Fashion Industry</t>
  </si>
  <si>
    <t>1756-994X</t>
  </si>
  <si>
    <t>Genome Medicine</t>
  </si>
  <si>
    <t>1756-9966</t>
  </si>
  <si>
    <t>JOURNAL OF EXPERIMENTAL &amp; CLINICAL CANCER RESEARCH</t>
  </si>
  <si>
    <t>1757-1146</t>
  </si>
  <si>
    <t>Journal of Foot and Ankle Research</t>
  </si>
  <si>
    <t>1757-1707</t>
  </si>
  <si>
    <t>1757-2215</t>
  </si>
  <si>
    <t>Journal of Ovarian Research</t>
  </si>
  <si>
    <t>1757-4684</t>
  </si>
  <si>
    <t>1757-4749</t>
  </si>
  <si>
    <t>Gut Pathogens</t>
  </si>
  <si>
    <t>1757-5664</t>
  </si>
  <si>
    <t>1757-5672</t>
  </si>
  <si>
    <t>LUTS-Lower Urinary Tract Symptoms</t>
  </si>
  <si>
    <t>1757-5818</t>
  </si>
  <si>
    <t>1757-5826</t>
  </si>
  <si>
    <t>Journal of Service Management</t>
  </si>
  <si>
    <t>1757-6180</t>
  </si>
  <si>
    <t>1757-6199</t>
  </si>
  <si>
    <t>Bioanalysis</t>
  </si>
  <si>
    <t>1757-6512</t>
  </si>
  <si>
    <t>Stem Cell Research &amp; Therapy</t>
  </si>
  <si>
    <t>1757-7004</t>
  </si>
  <si>
    <t>1757-7012</t>
  </si>
  <si>
    <t>Wiley Interdisciplinary Reviews-RNA</t>
  </si>
  <si>
    <t>1757-7241</t>
  </si>
  <si>
    <t>Scandinavian Journal of Trauma Resuscitation &amp; Emergency Medicine</t>
  </si>
  <si>
    <t>1757-7799</t>
  </si>
  <si>
    <t>1757-7853</t>
  </si>
  <si>
    <t>1757-7861</t>
  </si>
  <si>
    <t>Orthopaedic Surgery</t>
  </si>
  <si>
    <t>1757-8361</t>
  </si>
  <si>
    <t>1757-837X</t>
  </si>
  <si>
    <t>Quality Assurance and Safety of Crops &amp; Foods</t>
  </si>
  <si>
    <t>1757-9139</t>
  </si>
  <si>
    <t>1757-9147</t>
  </si>
  <si>
    <t>Perspectives in Public Health</t>
  </si>
  <si>
    <t>1757-9694</t>
  </si>
  <si>
    <t>1757-9708</t>
  </si>
  <si>
    <t>Integrative Biology</t>
  </si>
  <si>
    <t>1757-9759</t>
  </si>
  <si>
    <t>1757-9767</t>
  </si>
  <si>
    <t>Global Health Promotion</t>
  </si>
  <si>
    <t>1758-0366</t>
  </si>
  <si>
    <t>1758-0374</t>
  </si>
  <si>
    <t>International Journal of Bio-Inspired Computation</t>
  </si>
  <si>
    <t>1758-0463</t>
  </si>
  <si>
    <t>Database-The Journal of Biological Databases and Curation</t>
  </si>
  <si>
    <t>1758-0846</t>
  </si>
  <si>
    <t>1758-0854</t>
  </si>
  <si>
    <t>Applied Psychology-Health and Well Being</t>
  </si>
  <si>
    <t>1758-1559</t>
  </si>
  <si>
    <t>1758-1567</t>
  </si>
  <si>
    <t>Avian Biology Research</t>
  </si>
  <si>
    <t>1758-2008</t>
  </si>
  <si>
    <t>1758-2016</t>
  </si>
  <si>
    <t>Neuropsychiatry</t>
  </si>
  <si>
    <t>1758-2083</t>
  </si>
  <si>
    <t>1758-2091</t>
  </si>
  <si>
    <t>International Journal of Global Warming</t>
  </si>
  <si>
    <t>1758-2229</t>
  </si>
  <si>
    <t>Environmental Microbiology Reports</t>
  </si>
  <si>
    <t>1758-3004</t>
  </si>
  <si>
    <t>1758-3012</t>
  </si>
  <si>
    <t>Carbon Management</t>
  </si>
  <si>
    <t>1758-4299</t>
  </si>
  <si>
    <t>1758-4302</t>
  </si>
  <si>
    <t>Clinical Lipidology</t>
  </si>
  <si>
    <t>1758-5090</t>
  </si>
  <si>
    <t>1758-5864</t>
  </si>
  <si>
    <t>1758-5872</t>
  </si>
  <si>
    <t>Asia-Pacific Psychiatry</t>
  </si>
  <si>
    <t>1758-5880</t>
  </si>
  <si>
    <t>1758-5899</t>
  </si>
  <si>
    <t>Global Policy</t>
  </si>
  <si>
    <t>1758-5996</t>
  </si>
  <si>
    <t>Diabetology &amp; Metabolic Syndrome</t>
  </si>
  <si>
    <t>1758-6798</t>
  </si>
  <si>
    <t>1758-8251</t>
  </si>
  <si>
    <t>1758-826X</t>
  </si>
  <si>
    <t>International Journal of Applied Mechanics</t>
  </si>
  <si>
    <t>1758-8340</t>
  </si>
  <si>
    <t>1758-8359</t>
  </si>
  <si>
    <t>Therapeutic Advances in Medical Oncology</t>
  </si>
  <si>
    <t>1758-8928</t>
  </si>
  <si>
    <t>1758-8936</t>
  </si>
  <si>
    <t>Cognitive Neuroscience</t>
  </si>
  <si>
    <t>1759-0787</t>
  </si>
  <si>
    <t>1759-0795</t>
  </si>
  <si>
    <t>International Journal of Microwave and Wireless Technologies</t>
  </si>
  <si>
    <t>1759-0884</t>
  </si>
  <si>
    <t>1759-0914</t>
  </si>
  <si>
    <t>ASN Neuro</t>
  </si>
  <si>
    <t>1759-2879</t>
  </si>
  <si>
    <t>1759-2887</t>
  </si>
  <si>
    <t>Research Synthesis Methods</t>
  </si>
  <si>
    <t>1759-4766</t>
  </si>
  <si>
    <t>1759-4782</t>
  </si>
  <si>
    <t>1759-4804</t>
  </si>
  <si>
    <t>Nature Reviews Rheumatology</t>
  </si>
  <si>
    <t>1759-4820</t>
  </si>
  <si>
    <t>1759-5010</t>
  </si>
  <si>
    <t>1759-5037</t>
  </si>
  <si>
    <t>1759-5053</t>
  </si>
  <si>
    <t>1759-507X</t>
  </si>
  <si>
    <t>1759-5134</t>
  </si>
  <si>
    <t>1759-5142</t>
  </si>
  <si>
    <t>Classical Receptions Journal</t>
  </si>
  <si>
    <t>1759-6653</t>
  </si>
  <si>
    <t>Genome Biology and Evolution</t>
  </si>
  <si>
    <t>1759-7137</t>
  </si>
  <si>
    <t>1759-7145</t>
  </si>
  <si>
    <t>Journal of Screenwriting</t>
  </si>
  <si>
    <t>1759-7323</t>
  </si>
  <si>
    <t>1759-7331</t>
  </si>
  <si>
    <t>Quantitative Economics</t>
  </si>
  <si>
    <t>1759-7536</t>
  </si>
  <si>
    <t>1759-7544</t>
  </si>
  <si>
    <t>Language &amp; History</t>
  </si>
  <si>
    <t>1759-7684</t>
  </si>
  <si>
    <t>1759-7692</t>
  </si>
  <si>
    <t>Wiley Interdisciplinary Reviews-Developmental Biology</t>
  </si>
  <si>
    <t>1759-7706</t>
  </si>
  <si>
    <t>1759-7714</t>
  </si>
  <si>
    <t>Thoracic Cancer</t>
  </si>
  <si>
    <t>1759-8478</t>
  </si>
  <si>
    <t>1759-8486</t>
  </si>
  <si>
    <t>Journal of NeuroInterventional Surgery</t>
  </si>
  <si>
    <t>1759-8753</t>
  </si>
  <si>
    <t>Mobile DNA</t>
  </si>
  <si>
    <t>1759-9660</t>
  </si>
  <si>
    <t>1759-9679</t>
  </si>
  <si>
    <t>Analytical Methods</t>
  </si>
  <si>
    <t>1759-9962</t>
  </si>
  <si>
    <t>Polymer Chemistry</t>
  </si>
  <si>
    <t>1760-2734</t>
  </si>
  <si>
    <t>1875-0834</t>
  </si>
  <si>
    <t>Journal of Veterinary Cardiology</t>
  </si>
  <si>
    <t>1766-2923</t>
  </si>
  <si>
    <t>2111-4528</t>
  </si>
  <si>
    <t>Culture et Musees</t>
  </si>
  <si>
    <t>1768-6733</t>
  </si>
  <si>
    <t>2116-7176</t>
  </si>
  <si>
    <t>Quantitative InfraRed Thermography Journal</t>
  </si>
  <si>
    <t>1769-7212</t>
  </si>
  <si>
    <t>1878-0849</t>
  </si>
  <si>
    <t>European Journal of Medical Genetics</t>
  </si>
  <si>
    <t>1769-7255</t>
  </si>
  <si>
    <t>1872-9177</t>
  </si>
  <si>
    <t>Nephrologie &amp; Therapeutique</t>
  </si>
  <si>
    <t>1773-2247</t>
  </si>
  <si>
    <t>JOURNAL OF DRUG DELIVERY SCIENCE AND TECHNOLOGY</t>
  </si>
  <si>
    <t>1774-024X</t>
  </si>
  <si>
    <t>1969-6213</t>
  </si>
  <si>
    <t>EuroIntervention</t>
  </si>
  <si>
    <t>1773-0155</t>
  </si>
  <si>
    <t>1774-4466</t>
  </si>
  <si>
    <t>Seizieme Siecle</t>
  </si>
  <si>
    <t>1775-8785</t>
  </si>
  <si>
    <t>1778-4190</t>
  </si>
  <si>
    <t>Archives des Maladies Professionnelles et de l Environnement</t>
  </si>
  <si>
    <t>1776-2596</t>
  </si>
  <si>
    <t>1776-260X</t>
  </si>
  <si>
    <t>Targeted Oncology</t>
  </si>
  <si>
    <t>1777-7852</t>
  </si>
  <si>
    <t>Perspective-La revue de l INHA</t>
  </si>
  <si>
    <t>1778-3798</t>
  </si>
  <si>
    <t>1778-381X</t>
  </si>
  <si>
    <t>Psycho-Oncologie</t>
  </si>
  <si>
    <t>1780-2393</t>
  </si>
  <si>
    <t>JBR-BTR</t>
  </si>
  <si>
    <t>1782-348X</t>
  </si>
  <si>
    <t>Constructivist Foundations</t>
  </si>
  <si>
    <t>1783-7677</t>
  </si>
  <si>
    <t>1783-8738</t>
  </si>
  <si>
    <t>Journal on Multimodal User Interfaces</t>
  </si>
  <si>
    <t>1784-3286</t>
  </si>
  <si>
    <t>2295-3337</t>
  </si>
  <si>
    <t>ACTA CLINICA BELGICA</t>
  </si>
  <si>
    <t>1785-8860</t>
  </si>
  <si>
    <t>Acta Polytechnica Hungarica</t>
  </si>
  <si>
    <t>1786-3341</t>
  </si>
  <si>
    <t>Civil Szemle</t>
  </si>
  <si>
    <t>1787-2405</t>
  </si>
  <si>
    <t>1787-2413</t>
  </si>
  <si>
    <t>Miskolc Mathematical Notes</t>
  </si>
  <si>
    <t>1788-618X</t>
  </si>
  <si>
    <t>Express Polymer Letters</t>
  </si>
  <si>
    <t>1788-6244</t>
  </si>
  <si>
    <t>1789-2422</t>
  </si>
  <si>
    <t>Studia Musicologica</t>
  </si>
  <si>
    <t>1790-3572</t>
  </si>
  <si>
    <t>1791-7603</t>
  </si>
  <si>
    <t>Historical Review-La Revue Historique</t>
  </si>
  <si>
    <t>1790-5427</t>
  </si>
  <si>
    <t>Hellenic Journal of Nuclear Medicine</t>
  </si>
  <si>
    <t>1790-7632</t>
  </si>
  <si>
    <t>Global NEST Journal</t>
  </si>
  <si>
    <t>1791-2997</t>
  </si>
  <si>
    <t>1791-3004</t>
  </si>
  <si>
    <t>Molecular Medicine Reports</t>
  </si>
  <si>
    <t>1792-0981</t>
  </si>
  <si>
    <t>1792-1015</t>
  </si>
  <si>
    <t>Experimental and Therapeutic Medicine</t>
  </si>
  <si>
    <t>1792-1074</t>
  </si>
  <si>
    <t>1792-1082</t>
  </si>
  <si>
    <t>Oncology Letters</t>
  </si>
  <si>
    <t>1792-2720</t>
  </si>
  <si>
    <t>Journal of the Hellenic Veterinary Medical Society</t>
  </si>
  <si>
    <t>1793-0421</t>
  </si>
  <si>
    <t>1793-7310</t>
  </si>
  <si>
    <t>International Journal of Number Theory</t>
  </si>
  <si>
    <t>1793-2920</t>
  </si>
  <si>
    <t>1793-7094</t>
  </si>
  <si>
    <t>NANO</t>
  </si>
  <si>
    <t>1793-4311</t>
  </si>
  <si>
    <t>1793-7116</t>
  </si>
  <si>
    <t>Journal of Earthquake and Tsunami</t>
  </si>
  <si>
    <t>1793-5245</t>
  </si>
  <si>
    <t>1793-7159</t>
  </si>
  <si>
    <t>International Journal of Biomathematics</t>
  </si>
  <si>
    <t>1793-5253</t>
  </si>
  <si>
    <t>1793-7167</t>
  </si>
  <si>
    <t>Journal of Topology and Analysis</t>
  </si>
  <si>
    <t>1793-5458</t>
  </si>
  <si>
    <t>1793-7205</t>
  </si>
  <si>
    <t>Journal of Innovative Optical Health Sciences</t>
  </si>
  <si>
    <t>1793-6047</t>
  </si>
  <si>
    <t>1793-7213</t>
  </si>
  <si>
    <t>Functional Materials Letters</t>
  </si>
  <si>
    <t>1794-5887</t>
  </si>
  <si>
    <t>Co-herencia</t>
  </si>
  <si>
    <t>1794-6190</t>
  </si>
  <si>
    <t>Earth Sciences Research Journal</t>
  </si>
  <si>
    <t>1798-6540</t>
  </si>
  <si>
    <t>1818-5487</t>
  </si>
  <si>
    <t>Aquatic Invasions</t>
  </si>
  <si>
    <t>1801-5395</t>
  </si>
  <si>
    <t>1805-9384</t>
  </si>
  <si>
    <t>Soil and Water Research</t>
  </si>
  <si>
    <t>1802-5439</t>
  </si>
  <si>
    <t>Fottea</t>
  </si>
  <si>
    <t>1802-6222</t>
  </si>
  <si>
    <t>1803-1943</t>
  </si>
  <si>
    <t>Journal of Geosciences</t>
  </si>
  <si>
    <t>1802-8829</t>
  </si>
  <si>
    <t>EUROPEAN JOURNAL OF ENTOMOLOGY</t>
  </si>
  <si>
    <t>1806-2563</t>
  </si>
  <si>
    <t>1807-8664</t>
  </si>
  <si>
    <t>ACTA SCIENTIARUM-TECHNOLOGY</t>
  </si>
  <si>
    <t>1806-3713</t>
  </si>
  <si>
    <t>1806-3756</t>
  </si>
  <si>
    <t>Jornal Brasileiro de Pneumologia</t>
  </si>
  <si>
    <t>1806-4892</t>
  </si>
  <si>
    <t>RBGN-Revista Brasileira de Gestao de Negocios</t>
  </si>
  <si>
    <t>1806-6690</t>
  </si>
  <si>
    <t>Revista Ciencia Agronomica</t>
  </si>
  <si>
    <t>1806-8324</t>
  </si>
  <si>
    <t>1678-8079</t>
  </si>
  <si>
    <t>Brazilian Oral Research</t>
  </si>
  <si>
    <t>1806-9290</t>
  </si>
  <si>
    <t>REVISTA BRASILEIRA DE ZOOTECNIA-BRAZILIAN JOURNAL OF ANIMAL SCIENCE</t>
  </si>
  <si>
    <t>1806-9614</t>
  </si>
  <si>
    <t>1984-3143</t>
  </si>
  <si>
    <t>Animal Reproduction</t>
  </si>
  <si>
    <t>1806-9959</t>
  </si>
  <si>
    <t>Brazilian Journal of Botany</t>
  </si>
  <si>
    <t>1807-1929</t>
  </si>
  <si>
    <t>Revista Brasileira de Engenharia Agricola e Ambiental</t>
  </si>
  <si>
    <t>1807-5932</t>
  </si>
  <si>
    <t>1980-5322</t>
  </si>
  <si>
    <t>Clinics</t>
  </si>
  <si>
    <t>1807-8621</t>
  </si>
  <si>
    <t>ACTA SCIENTIARUM-AGRONOMY</t>
  </si>
  <si>
    <t>1808-2882</t>
  </si>
  <si>
    <t>Custos e Agronegocio On Line</t>
  </si>
  <si>
    <t>1808-5741</t>
  </si>
  <si>
    <t>Arquitetura Revista</t>
  </si>
  <si>
    <t>1808-8694</t>
  </si>
  <si>
    <t>1808-8686</t>
  </si>
  <si>
    <t>Brazilian Journal of Otorhinolaryngology</t>
  </si>
  <si>
    <t>1808-9798</t>
  </si>
  <si>
    <t>South American Journal of Herpetology</t>
  </si>
  <si>
    <t>1809-4678</t>
  </si>
  <si>
    <t>Medicina Veterinaria-Recife</t>
  </si>
  <si>
    <t>1810-2328</t>
  </si>
  <si>
    <t>1990-5432</t>
  </si>
  <si>
    <t>Journal of Engineering Thermophysics</t>
  </si>
  <si>
    <t>1811-2382</t>
  </si>
  <si>
    <t>1555-614X</t>
  </si>
  <si>
    <t>POLYMER SCIENCE SERIES C</t>
  </si>
  <si>
    <t>1811-5217</t>
  </si>
  <si>
    <t>1811-7775</t>
  </si>
  <si>
    <t>1812-5700</t>
  </si>
  <si>
    <t>International Journal of Pharmacology</t>
  </si>
  <si>
    <t>1812-0784</t>
  </si>
  <si>
    <t>Ocean Science</t>
  </si>
  <si>
    <t>1812-1004</t>
  </si>
  <si>
    <t>2070-626X</t>
  </si>
  <si>
    <t>Journal of the Musical Arts in Africa</t>
  </si>
  <si>
    <t>1812-9471</t>
  </si>
  <si>
    <t>1817-5805</t>
  </si>
  <si>
    <t>Journal of Mathematical Physics Analysis Geometry</t>
  </si>
  <si>
    <t>1813-7253</t>
  </si>
  <si>
    <t>1861-6909</t>
  </si>
  <si>
    <t>European Review of Aging and Physical Activity</t>
  </si>
  <si>
    <t>1814-232X</t>
  </si>
  <si>
    <t>1814-2338</t>
  </si>
  <si>
    <t>AFRICAN JOURNAL OF MARINE SCIENCE</t>
  </si>
  <si>
    <t>1814-7453</t>
  </si>
  <si>
    <t>Hong Kong Journal of Dermatology &amp; Venereology</t>
  </si>
  <si>
    <t>1814-9324</t>
  </si>
  <si>
    <t>Climate of the Past</t>
  </si>
  <si>
    <t>1815-0659</t>
  </si>
  <si>
    <t>Symmetry Integrability and Geometry-Methods and Applications</t>
  </si>
  <si>
    <t>1815-2406</t>
  </si>
  <si>
    <t>1991-7120</t>
  </si>
  <si>
    <t>Communications in Computational Physics</t>
  </si>
  <si>
    <t>1815-4654</t>
  </si>
  <si>
    <t>1815-7556</t>
  </si>
  <si>
    <t>International Journal of Central Banking</t>
  </si>
  <si>
    <t>1816-112X</t>
  </si>
  <si>
    <t>Advanced Steel Construction</t>
  </si>
  <si>
    <t>1816-3831</t>
  </si>
  <si>
    <t>1607-5889</t>
  </si>
  <si>
    <t>International Review of the Red Cross</t>
  </si>
  <si>
    <t>1817-1737</t>
  </si>
  <si>
    <t>1998-3557</t>
  </si>
  <si>
    <t>Annals of Thoracic Medicine</t>
  </si>
  <si>
    <t>1819-5164</t>
  </si>
  <si>
    <t>Asian Journal of WTO &amp; International Health Law and Policy</t>
  </si>
  <si>
    <t>1819-7124</t>
  </si>
  <si>
    <t>1819-7132</t>
  </si>
  <si>
    <t>Neurochemical Journal</t>
  </si>
  <si>
    <t>1819-7140</t>
  </si>
  <si>
    <t>1819-7159</t>
  </si>
  <si>
    <t>Russian Journal of Pacific Geology</t>
  </si>
  <si>
    <t>1819-754X</t>
  </si>
  <si>
    <t>Mires and Peat</t>
  </si>
  <si>
    <t>1820-0214</t>
  </si>
  <si>
    <t>Computer Science and Information Systems</t>
  </si>
  <si>
    <t>1820-6131</t>
  </si>
  <si>
    <t>2406-1034</t>
  </si>
  <si>
    <t>Processing and Application of Ceramics</t>
  </si>
  <si>
    <t>1822-427X</t>
  </si>
  <si>
    <t>1822-4288</t>
  </si>
  <si>
    <t>Baltic Journal of Road and Bridge Engineering</t>
  </si>
  <si>
    <t>1823-6138</t>
  </si>
  <si>
    <t>Neurology Asia</t>
  </si>
  <si>
    <t>1824-307X</t>
  </si>
  <si>
    <t>ISJ-Invertebrate Survival Journal</t>
  </si>
  <si>
    <t>1824-4785</t>
  </si>
  <si>
    <t>1827-1936</t>
  </si>
  <si>
    <t>QUARTERLY JOURNAL OF NUCLEAR MEDICINE AND MOLECULAR IMAGING</t>
  </si>
  <si>
    <t>1827-1987</t>
  </si>
  <si>
    <t>1970-7096</t>
  </si>
  <si>
    <t>Geospatial Health</t>
  </si>
  <si>
    <t>2037-0644</t>
  </si>
  <si>
    <t>1827-9635</t>
  </si>
  <si>
    <t>1827-9643</t>
  </si>
  <si>
    <t>Acta Herpetologica</t>
  </si>
  <si>
    <t>1828-0447</t>
  </si>
  <si>
    <t>1970-9366</t>
  </si>
  <si>
    <t>Internal and Emergency Medicine</t>
  </si>
  <si>
    <t>1828-230X</t>
  </si>
  <si>
    <t>Mediterranea-Ricerche Storiche</t>
  </si>
  <si>
    <t>1832-4274</t>
  </si>
  <si>
    <t>1839-2628</t>
  </si>
  <si>
    <t>Twin Research and Human Genetics</t>
  </si>
  <si>
    <t>1832-8105</t>
  </si>
  <si>
    <t>1748-3131</t>
  </si>
  <si>
    <t>Asian Economic Policy Review</t>
  </si>
  <si>
    <t>1833-3516</t>
  </si>
  <si>
    <t>Diving and Hyperbaric Medicine</t>
  </si>
  <si>
    <t>1833-3583</t>
  </si>
  <si>
    <t>1833-3575</t>
  </si>
  <si>
    <t>Health Information Management Journal</t>
  </si>
  <si>
    <t>1833-3672</t>
  </si>
  <si>
    <t>1839-3527</t>
  </si>
  <si>
    <t>Journal of Management &amp; Organization</t>
  </si>
  <si>
    <t>1834-4909</t>
  </si>
  <si>
    <t>Journal of Pacific Rim Psychology</t>
  </si>
  <si>
    <t>1836-0939</t>
  </si>
  <si>
    <t>1836-5787</t>
  </si>
  <si>
    <t>Animal Production Science</t>
  </si>
  <si>
    <t>1836-0947</t>
  </si>
  <si>
    <t>1836-5795</t>
  </si>
  <si>
    <t>Crop &amp; Pasture Science</t>
  </si>
  <si>
    <t>1836-716X</t>
  </si>
  <si>
    <t>Australian Meteorological and Oceanographic Journal</t>
  </si>
  <si>
    <t>1836-9561</t>
  </si>
  <si>
    <t>1837-9303</t>
  </si>
  <si>
    <t>Popular Entertainment Studies</t>
  </si>
  <si>
    <t>1837-9664</t>
  </si>
  <si>
    <t>Journal of Cancer</t>
  </si>
  <si>
    <t>1838-675X</t>
  </si>
  <si>
    <t>1838-6768</t>
  </si>
  <si>
    <t>Soil Research</t>
  </si>
  <si>
    <t>1839-2571</t>
  </si>
  <si>
    <t>Acoustics Australia</t>
  </si>
  <si>
    <t>1841-0987</t>
  </si>
  <si>
    <t>1843-066X</t>
  </si>
  <si>
    <t>Acta Endocrinologica-Bucharest</t>
  </si>
  <si>
    <t>1841-6624</t>
  </si>
  <si>
    <t>2284-5623</t>
  </si>
  <si>
    <t>Revista Romana de Medicina de Laborator</t>
  </si>
  <si>
    <t>1841-8724</t>
  </si>
  <si>
    <t>1842-1121</t>
  </si>
  <si>
    <t>Journal of Gastrointestinal and Liver Diseases</t>
  </si>
  <si>
    <t>1841-9836</t>
  </si>
  <si>
    <t>1841-9844</t>
  </si>
  <si>
    <t>International Journal of Computers Communications &amp; Control</t>
  </si>
  <si>
    <t>1842-2403</t>
  </si>
  <si>
    <t>1584-9953</t>
  </si>
  <si>
    <t>Journal of Ovonic Research</t>
  </si>
  <si>
    <t>1842-2845</t>
  </si>
  <si>
    <t>2247-8310</t>
  </si>
  <si>
    <t>Transylvanian Review of Administrative Sciences</t>
  </si>
  <si>
    <t>1842-3582</t>
  </si>
  <si>
    <t>Digest Journal of Nanomaterials and Biostructures</t>
  </si>
  <si>
    <t>1842-4090</t>
  </si>
  <si>
    <t>1844-489X</t>
  </si>
  <si>
    <t>Carpathian Journal of Earth and Environmental Sciences</t>
  </si>
  <si>
    <t>1842-6573</t>
  </si>
  <si>
    <t>2065-3824</t>
  </si>
  <si>
    <t>Optoelectronics and Advanced Materials-Rapid Communications</t>
  </si>
  <si>
    <t>1844-4172</t>
  </si>
  <si>
    <t>2066-8643</t>
  </si>
  <si>
    <t>Medical Ultrasonography</t>
  </si>
  <si>
    <t>1844-8135</t>
  </si>
  <si>
    <t>Annals of Forest Research</t>
  </si>
  <si>
    <t>1845-5719</t>
  </si>
  <si>
    <t>Croatian Journal of Forest Engineering</t>
  </si>
  <si>
    <t>1845-7789</t>
  </si>
  <si>
    <t>Vjesnik za arheologiju i povijest dalmatinsku</t>
  </si>
  <si>
    <t>1846-3886</t>
  </si>
  <si>
    <t>Operators and Matrices</t>
  </si>
  <si>
    <t>1846-5412</t>
  </si>
  <si>
    <t>Ljetopis Socijalnog Rada</t>
  </si>
  <si>
    <t>1846-579X</t>
  </si>
  <si>
    <t>Journal of Mathematical Inequalities</t>
  </si>
  <si>
    <t>1847-9804</t>
  </si>
  <si>
    <t>Nanomaterials and Nanotechnology</t>
  </si>
  <si>
    <t>1848-5189</t>
  </si>
  <si>
    <t>1848-5197</t>
  </si>
  <si>
    <t>Croatian Journal of Education-Hrvatski Casopis za Odgoj i obrazovanje</t>
  </si>
  <si>
    <t>1850-373X</t>
  </si>
  <si>
    <t>Intersecciones en Antropologia</t>
  </si>
  <si>
    <t>1851-2372</t>
  </si>
  <si>
    <t>Boletin de la Sociedad Argentina de Botanica</t>
  </si>
  <si>
    <t>1851-5657</t>
  </si>
  <si>
    <t>PHYTON-INTERNATIONAL JOURNAL OF EXPERIMENTAL BOTANY</t>
  </si>
  <si>
    <t>1851-8265</t>
  </si>
  <si>
    <t>Salud Colectiva</t>
  </si>
  <si>
    <t>1853-8665</t>
  </si>
  <si>
    <t>REVISTA DE LA FACULTAD DE CIENCIAS AGRARIAS</t>
  </si>
  <si>
    <t>1854-0171</t>
  </si>
  <si>
    <t>Acta Geotechnica Slovenica</t>
  </si>
  <si>
    <t>1854-6250</t>
  </si>
  <si>
    <t>1855-6531</t>
  </si>
  <si>
    <t>Advances in Production Engineering &amp; Management</t>
  </si>
  <si>
    <t>1855-3966</t>
  </si>
  <si>
    <t>1855-3974</t>
  </si>
  <si>
    <t>ARS Mathematica Contemporanea</t>
  </si>
  <si>
    <t>1857-5552</t>
  </si>
  <si>
    <t>1857-5625</t>
  </si>
  <si>
    <t>Macedonian Journal of Chemistry and Chemical engineering</t>
  </si>
  <si>
    <t>1860-0743</t>
  </si>
  <si>
    <t>Zoosystematics and Evolution</t>
  </si>
  <si>
    <t>1860-1480</t>
  </si>
  <si>
    <t>1860-1499</t>
  </si>
  <si>
    <t>Medical Molecular Morphology</t>
  </si>
  <si>
    <t>1860-1804</t>
  </si>
  <si>
    <t>Zeitschrift der Deutschen Gesellschaft fur Geowissenschaften</t>
  </si>
  <si>
    <t>1860-1871</t>
  </si>
  <si>
    <t>1860-188X</t>
  </si>
  <si>
    <t>Landscape and Ecological Engineering</t>
  </si>
  <si>
    <t>1860-5397</t>
  </si>
  <si>
    <t>Beilstein Journal of Organic Chemistry</t>
  </si>
  <si>
    <t>1860-5974</t>
  </si>
  <si>
    <t>Logical Methods in Computer Science</t>
  </si>
  <si>
    <t>1860-6768</t>
  </si>
  <si>
    <t>1860-7314</t>
  </si>
  <si>
    <t>Biotechnology Journal</t>
  </si>
  <si>
    <t>1860-711X</t>
  </si>
  <si>
    <t>1860-7128</t>
  </si>
  <si>
    <t>Journal of Economic Interaction and Coordination</t>
  </si>
  <si>
    <t>1860-7179</t>
  </si>
  <si>
    <t>1860-7187</t>
  </si>
  <si>
    <t>ChemMedChem</t>
  </si>
  <si>
    <t>1860-7330</t>
  </si>
  <si>
    <t>1860-7349</t>
  </si>
  <si>
    <t>Text &amp; Talk</t>
  </si>
  <si>
    <t>1860-8965</t>
  </si>
  <si>
    <t>1860-8973</t>
  </si>
  <si>
    <t>Forensic Toxicology</t>
  </si>
  <si>
    <t>1860-9716</t>
  </si>
  <si>
    <t>1860-9724</t>
  </si>
  <si>
    <t>Diabetologe</t>
  </si>
  <si>
    <t>1861-0684</t>
  </si>
  <si>
    <t>1861-0692</t>
  </si>
  <si>
    <t>Clinical Research in Cardiology</t>
  </si>
  <si>
    <t>1861-1133</t>
  </si>
  <si>
    <t>1861-2776</t>
  </si>
  <si>
    <t>1861-2784</t>
  </si>
  <si>
    <t>Intelligent Service Robotics</t>
  </si>
  <si>
    <t>1861-3829</t>
  </si>
  <si>
    <t>1861-3837</t>
  </si>
  <si>
    <t>Journal of Plant Diseases and Protection</t>
  </si>
  <si>
    <t>1861-4728</t>
  </si>
  <si>
    <t>1861-471X</t>
  </si>
  <si>
    <t>Chemistry-An Asian Journal</t>
  </si>
  <si>
    <t>1861-6410</t>
  </si>
  <si>
    <t>1861-6429</t>
  </si>
  <si>
    <t>International Journal of Computer Assisted Radiology and Surgery</t>
  </si>
  <si>
    <t>1861-7603</t>
  </si>
  <si>
    <t>Diabetes Stoffwechsel und Herz</t>
  </si>
  <si>
    <t>1861-8200</t>
  </si>
  <si>
    <t>1861-8219</t>
  </si>
  <si>
    <t>Journal of Real-Time Image Processing</t>
  </si>
  <si>
    <t>1861-9002</t>
  </si>
  <si>
    <t>1861-9010</t>
  </si>
  <si>
    <t>Diabetologie und Stoffwechsel</t>
  </si>
  <si>
    <t>1862-3522</t>
  </si>
  <si>
    <t>1862-3514</t>
  </si>
  <si>
    <t>Archives of Osteoporosis</t>
  </si>
  <si>
    <t>1862-4065</t>
  </si>
  <si>
    <t>1862-4057</t>
  </si>
  <si>
    <t>Sustainability Science</t>
  </si>
  <si>
    <t>1862-4472</t>
  </si>
  <si>
    <t>1862-4480</t>
  </si>
  <si>
    <t>Optimization Letters</t>
  </si>
  <si>
    <t>1862-5282</t>
  </si>
  <si>
    <t>2195-8556</t>
  </si>
  <si>
    <t>International Journal of Materials Research</t>
  </si>
  <si>
    <t>1862-5347</t>
  </si>
  <si>
    <t>1862-5355</t>
  </si>
  <si>
    <t>Advances in Data Analysis and Classification</t>
  </si>
  <si>
    <t>1862-6033</t>
  </si>
  <si>
    <t>Journal of Landscape Architecture</t>
  </si>
  <si>
    <t>1862-6254</t>
  </si>
  <si>
    <t>1862-6270</t>
  </si>
  <si>
    <t>Physica Status Solidi-Rapid Research Letters</t>
  </si>
  <si>
    <t>1862-6300</t>
  </si>
  <si>
    <t>1862-6319</t>
  </si>
  <si>
    <t>PHYSICA STATUS SOLIDI A-APPLICATIONS AND MATERIALS SCIENCE</t>
  </si>
  <si>
    <t>1862-832X</t>
  </si>
  <si>
    <t>1862-8338</t>
  </si>
  <si>
    <t>Macromolecular Reaction Engineering</t>
  </si>
  <si>
    <t>1862-8346</t>
  </si>
  <si>
    <t>1862-8354</t>
  </si>
  <si>
    <t>Proteomics Clinical Applications</t>
  </si>
  <si>
    <t>1862-8516</t>
  </si>
  <si>
    <t>1862-8508</t>
  </si>
  <si>
    <t>Service Business</t>
  </si>
  <si>
    <t>1862-9679</t>
  </si>
  <si>
    <t>1862-9660</t>
  </si>
  <si>
    <t>Mathematics and Financial Economics</t>
  </si>
  <si>
    <t>1863-0650</t>
  </si>
  <si>
    <t>1863-0669</t>
  </si>
  <si>
    <t>CLEAN-Soil Air Water</t>
  </si>
  <si>
    <t>1863-1703</t>
  </si>
  <si>
    <t>1863-1711</t>
  </si>
  <si>
    <t>Signal Image and Video Processing</t>
  </si>
  <si>
    <t>1863-2378</t>
  </si>
  <si>
    <t>1863-2300</t>
  </si>
  <si>
    <t>Seminars in Immunopathology</t>
  </si>
  <si>
    <t>1863-2513</t>
  </si>
  <si>
    <t>1863-2661</t>
  </si>
  <si>
    <t>1863-5407</t>
  </si>
  <si>
    <t>1613-4796</t>
  </si>
  <si>
    <t>Endangered Species Research</t>
  </si>
  <si>
    <t>1863-5466</t>
  </si>
  <si>
    <t>1863-5474</t>
  </si>
  <si>
    <t>Plant Biotechnology Reports</t>
  </si>
  <si>
    <t>1863-5490</t>
  </si>
  <si>
    <t>Medizinische Genetik</t>
  </si>
  <si>
    <t>1863-6683</t>
  </si>
  <si>
    <t>1863-6691</t>
  </si>
  <si>
    <t>Review of Managerial Science</t>
  </si>
  <si>
    <t>1863-7221</t>
  </si>
  <si>
    <t>1864-8312</t>
  </si>
  <si>
    <t>Arthropod Systematics &amp; Phylogeny</t>
  </si>
  <si>
    <t>1863-8171</t>
  </si>
  <si>
    <t>1863-818X</t>
  </si>
  <si>
    <t>AStA-Advances in Statistical Analysis</t>
  </si>
  <si>
    <t>1863-8899</t>
  </si>
  <si>
    <t>1863-9135</t>
  </si>
  <si>
    <t>Fundamental and Applied Limnology</t>
  </si>
  <si>
    <t>1863-9933</t>
  </si>
  <si>
    <t>1863-9941</t>
  </si>
  <si>
    <t>European Journal of Trauma and Emergency Surgery</t>
  </si>
  <si>
    <t>1864-063X</t>
  </si>
  <si>
    <t>1864-0648</t>
  </si>
  <si>
    <t>Journal of Biophotonics</t>
  </si>
  <si>
    <t>1864-1105</t>
  </si>
  <si>
    <t>2151-2388</t>
  </si>
  <si>
    <t>Journal of Media Psychology-Theories Methods and Applications</t>
  </si>
  <si>
    <t>1864-1385</t>
  </si>
  <si>
    <t>International Journal of Conflict and Violence</t>
  </si>
  <si>
    <t>1864-3361</t>
  </si>
  <si>
    <t>Survey Research Methods</t>
  </si>
  <si>
    <t>1864-564X</t>
  </si>
  <si>
    <t>1864-5755</t>
  </si>
  <si>
    <t>Vertebrate Zoology</t>
  </si>
  <si>
    <t>1864-6042</t>
  </si>
  <si>
    <t>Economics-The Open Access Open-Assessment E-Journal</t>
  </si>
  <si>
    <t>1864-6697</t>
  </si>
  <si>
    <t>1864-6743</t>
  </si>
  <si>
    <t>Zeitschrift fur Orthopadie und Unfallchirurgie</t>
  </si>
  <si>
    <t>1864-7790</t>
  </si>
  <si>
    <t>1864-7782</t>
  </si>
  <si>
    <t>Aquatic Biology</t>
  </si>
  <si>
    <t>1864-8258</t>
  </si>
  <si>
    <t>1864-8266</t>
  </si>
  <si>
    <t>Advances in Calculus of Variations</t>
  </si>
  <si>
    <t>1864-9335</t>
  </si>
  <si>
    <t>2151-2590</t>
  </si>
  <si>
    <t>Social Psychology</t>
  </si>
  <si>
    <t>1865-0473</t>
  </si>
  <si>
    <t>1865-0481</t>
  </si>
  <si>
    <t>Earth Science Informatics</t>
  </si>
  <si>
    <t>1865-1682</t>
  </si>
  <si>
    <t>Transboundary and Emerging Diseases</t>
  </si>
  <si>
    <t>1865-2433</t>
  </si>
  <si>
    <t>1865-5394</t>
  </si>
  <si>
    <t>Journal of K-Theory</t>
  </si>
  <si>
    <t>Genes and Nutrition</t>
  </si>
  <si>
    <t>1865-5025</t>
  </si>
  <si>
    <t>1865-5033</t>
  </si>
  <si>
    <t>Cellular and Molecular Bioengineering</t>
  </si>
  <si>
    <t>1865-9284</t>
  </si>
  <si>
    <t>1865-9292</t>
  </si>
  <si>
    <t>Memetic Computing</t>
  </si>
  <si>
    <t>1866-0452</t>
  </si>
  <si>
    <t>Deutsches Arzteblatt International</t>
  </si>
  <si>
    <t>1866-1947</t>
  </si>
  <si>
    <t>1866-1955</t>
  </si>
  <si>
    <t>Journal of Neurodevelopmental Disorders</t>
  </si>
  <si>
    <t>1866-2625</t>
  </si>
  <si>
    <t>1866-2633</t>
  </si>
  <si>
    <t>School Mental Health</t>
  </si>
  <si>
    <t>1866-5888</t>
  </si>
  <si>
    <t>2190-5150</t>
  </si>
  <si>
    <t>Journal of Personnel Psychology</t>
  </si>
  <si>
    <t>1866-6280</t>
  </si>
  <si>
    <t>1866-6299</t>
  </si>
  <si>
    <t>Environmental Earth Sciences</t>
  </si>
  <si>
    <t>1866-6892</t>
  </si>
  <si>
    <t>1866-6906</t>
  </si>
  <si>
    <t>Journal of Infrared Millimeter and Terahertz Waves</t>
  </si>
  <si>
    <t>1866-7511</t>
  </si>
  <si>
    <t>Arabian Journal of Geosciences</t>
  </si>
  <si>
    <t>1866-7929</t>
  </si>
  <si>
    <t>1866-9557</t>
  </si>
  <si>
    <t>1866-9565</t>
  </si>
  <si>
    <t>Archaeological and Anthropological Sciences</t>
  </si>
  <si>
    <t>1866-9956</t>
  </si>
  <si>
    <t>1866-9964</t>
  </si>
  <si>
    <t>Cognitive Computation</t>
  </si>
  <si>
    <t>1867-0202</t>
  </si>
  <si>
    <t>Business &amp; Information Systems Engineering</t>
  </si>
  <si>
    <t>1867-0334</t>
  </si>
  <si>
    <t>1867-0342</t>
  </si>
  <si>
    <t>Food and Environmental Virology</t>
  </si>
  <si>
    <t>1867-0717</t>
  </si>
  <si>
    <t>1866-8887</t>
  </si>
  <si>
    <t>European Transport Research Review</t>
  </si>
  <si>
    <t>1867-1071</t>
  </si>
  <si>
    <t>1867-108X</t>
  </si>
  <si>
    <t>Japanese Journal of Radiology</t>
  </si>
  <si>
    <t>1867-1306</t>
  </si>
  <si>
    <t>1867-1314</t>
  </si>
  <si>
    <t>Probiotics and Antimicrobial Proteins</t>
  </si>
  <si>
    <t>1867-1381</t>
  </si>
  <si>
    <t>1867-8548</t>
  </si>
  <si>
    <t>Atmospheric Measurement Techniques</t>
  </si>
  <si>
    <t>1867-1594</t>
  </si>
  <si>
    <t>1867-1608</t>
  </si>
  <si>
    <t>Palaeobiodiversity and Palaeoenvironments</t>
  </si>
  <si>
    <t>1867-1616</t>
  </si>
  <si>
    <t>1867-1624</t>
  </si>
  <si>
    <t>Marine Biodiversity</t>
  </si>
  <si>
    <t>1867-2477</t>
  </si>
  <si>
    <t>1867-2485</t>
  </si>
  <si>
    <t>Geoheritage</t>
  </si>
  <si>
    <t>1867-3880</t>
  </si>
  <si>
    <t>1867-3899</t>
  </si>
  <si>
    <t>ChemCatChem</t>
  </si>
  <si>
    <t>1868-1743</t>
  </si>
  <si>
    <t>1868-1751</t>
  </si>
  <si>
    <t>Molecular Informatics</t>
  </si>
  <si>
    <t>1868-2529</t>
  </si>
  <si>
    <t>1868-5994</t>
  </si>
  <si>
    <t>Electrocatalysis</t>
  </si>
  <si>
    <t>1868-4483</t>
  </si>
  <si>
    <t>1868-601X</t>
  </si>
  <si>
    <t>Translational Stroke Research</t>
  </si>
  <si>
    <t>1868-5137</t>
  </si>
  <si>
    <t>1868-5145</t>
  </si>
  <si>
    <t>Journal of Ambient Intelligence and Humanized Computing</t>
  </si>
  <si>
    <t>1868-8551</t>
  </si>
  <si>
    <t>1868-6311</t>
  </si>
  <si>
    <t>Applied Linguistics Review</t>
  </si>
  <si>
    <t>1868-6346</t>
  </si>
  <si>
    <t>1868-6354</t>
  </si>
  <si>
    <t>Laboratory Phonology</t>
  </si>
  <si>
    <t>1868-6974</t>
  </si>
  <si>
    <t>1868-6982</t>
  </si>
  <si>
    <t>Journal of Hepato-Biliary-Pancreatic Sciences</t>
  </si>
  <si>
    <t>1868-7083</t>
  </si>
  <si>
    <t>Clinical Epigenetics</t>
  </si>
  <si>
    <t>1868-8071</t>
  </si>
  <si>
    <t>1868-808X</t>
  </si>
  <si>
    <t>International Journal of Machine Learning and Cybernetics</t>
  </si>
  <si>
    <t>1868-8497</t>
  </si>
  <si>
    <t>1868-8500</t>
  </si>
  <si>
    <t>Hormones &amp; Cancer</t>
  </si>
  <si>
    <t>1868-8527</t>
  </si>
  <si>
    <t>1868-8535</t>
  </si>
  <si>
    <t>Mindfulness</t>
  </si>
  <si>
    <t>1868-9256</t>
  </si>
  <si>
    <t>1865-5785</t>
  </si>
  <si>
    <t>Journal of Hematopathology</t>
  </si>
  <si>
    <t>1868-9884</t>
  </si>
  <si>
    <t>1553-6610</t>
  </si>
  <si>
    <t>Sexuality Research and Social Policy</t>
  </si>
  <si>
    <t>1869-0327</t>
  </si>
  <si>
    <t>Applied Clinical Informatics</t>
  </si>
  <si>
    <t>1869-0963</t>
  </si>
  <si>
    <t>ARCHIV FUR MOLLUSKENKUNDE</t>
  </si>
  <si>
    <t>1869-1439</t>
  </si>
  <si>
    <t>1869-1447</t>
  </si>
  <si>
    <t>Clinical Neuroradiology</t>
  </si>
  <si>
    <t>1869-215X</t>
  </si>
  <si>
    <t>1869-7534</t>
  </si>
  <si>
    <t>Aquaculture Environment Interactions</t>
  </si>
  <si>
    <t>1869-408X</t>
  </si>
  <si>
    <t>1869-4098</t>
  </si>
  <si>
    <t>Cardiovascular Engineering and Technology</t>
  </si>
  <si>
    <t>1869-4187</t>
  </si>
  <si>
    <t>1869-4195</t>
  </si>
  <si>
    <t>Series-Journal of the Spanish Economic Association</t>
  </si>
  <si>
    <t>1869-6716</t>
  </si>
  <si>
    <t>1613-9860</t>
  </si>
  <si>
    <t>Translational Behavioral Medicine</t>
  </si>
  <si>
    <t>1869-6953</t>
  </si>
  <si>
    <t>1869-6961</t>
  </si>
  <si>
    <t>Diabetes Therapy</t>
  </si>
  <si>
    <t>1869-7720</t>
  </si>
  <si>
    <t>Tanz</t>
  </si>
  <si>
    <t>1869-9510</t>
  </si>
  <si>
    <t>1869-9529</t>
  </si>
  <si>
    <t>Solid Earth</t>
  </si>
  <si>
    <t>1870-0063</t>
  </si>
  <si>
    <t>Andamios</t>
  </si>
  <si>
    <t>1870-249X</t>
  </si>
  <si>
    <t>1665-9686</t>
  </si>
  <si>
    <t>Journal of the Mexican Chemical Society</t>
  </si>
  <si>
    <t>1870-3453</t>
  </si>
  <si>
    <t>Revista Mexicana de Biodiversidad</t>
  </si>
  <si>
    <t>1871-1014</t>
  </si>
  <si>
    <t>1878-0350</t>
  </si>
  <si>
    <t>Quaternary Geochronology</t>
  </si>
  <si>
    <t>1871-1413</t>
  </si>
  <si>
    <t>1878-0490</t>
  </si>
  <si>
    <t>Livestock Science</t>
  </si>
  <si>
    <t>1871-174X</t>
  </si>
  <si>
    <t>1875-5887</t>
  </si>
  <si>
    <t>Palaeoworld</t>
  </si>
  <si>
    <t>1871-1871</t>
  </si>
  <si>
    <t>1878-0423</t>
  </si>
  <si>
    <t>Thinking Skills and Creativity</t>
  </si>
  <si>
    <t>1871-2584</t>
  </si>
  <si>
    <t>1871-2576</t>
  </si>
  <si>
    <t>Applied Research in Quality of Life</t>
  </si>
  <si>
    <t>1871-403X</t>
  </si>
  <si>
    <t>1878-0318</t>
  </si>
  <si>
    <t>Obesity Research &amp; Clinical Practice</t>
  </si>
  <si>
    <t>1871-4080</t>
  </si>
  <si>
    <t>1871-4099</t>
  </si>
  <si>
    <t>Cognitive Neurodynamics</t>
  </si>
  <si>
    <t>1871-4757</t>
  </si>
  <si>
    <t>1871-4765</t>
  </si>
  <si>
    <t>NanoEthics</t>
  </si>
  <si>
    <t>1871-5192</t>
  </si>
  <si>
    <t>1878-1799</t>
  </si>
  <si>
    <t>Women and Birth</t>
  </si>
  <si>
    <t>1871-5206</t>
  </si>
  <si>
    <t>1875-5992</t>
  </si>
  <si>
    <t>Anti-Cancer Agents in Medicinal Chemistry</t>
  </si>
  <si>
    <t>1871-5273</t>
  </si>
  <si>
    <t>1996-3181</t>
  </si>
  <si>
    <t>CNS &amp; Neurological Disorders-Drug Targets</t>
  </si>
  <si>
    <t>1871-5303</t>
  </si>
  <si>
    <t>2212-3873</t>
  </si>
  <si>
    <t>Endocrine Metabolic &amp; Immune Disorders-Drug Targets</t>
  </si>
  <si>
    <t>1871-6784</t>
  </si>
  <si>
    <t>1876-4347</t>
  </si>
  <si>
    <t>New Biotechnology</t>
  </si>
  <si>
    <t>1872-2105</t>
  </si>
  <si>
    <t>2212-4020</t>
  </si>
  <si>
    <t>Recent Patents on Nanotechnology</t>
  </si>
  <si>
    <t>1872-261X</t>
  </si>
  <si>
    <t>1872-2636</t>
  </si>
  <si>
    <t>Journal of the Philosophy of History</t>
  </si>
  <si>
    <t>1878-0326</t>
  </si>
  <si>
    <t>1872-5082</t>
  </si>
  <si>
    <t>1872-5473</t>
  </si>
  <si>
    <t>International Journal of the Platonic Tradition</t>
  </si>
  <si>
    <t>1872-5120</t>
  </si>
  <si>
    <t>1939-8042</t>
  </si>
  <si>
    <t>Journal of Pharmaceutical Innovation</t>
  </si>
  <si>
    <t>1872-8855</t>
  </si>
  <si>
    <t>1872-8847</t>
  </si>
  <si>
    <t>Arthropod-Plant Interactions</t>
  </si>
  <si>
    <t>1873-5061</t>
  </si>
  <si>
    <t>1876-7753</t>
  </si>
  <si>
    <t>Stem Cell Research</t>
  </si>
  <si>
    <t>1873-7617</t>
  </si>
  <si>
    <t>1873-7854</t>
  </si>
  <si>
    <t>Small-Scale Forestry</t>
  </si>
  <si>
    <t>1873-9318</t>
  </si>
  <si>
    <t>1873-9326</t>
  </si>
  <si>
    <t>Air Quality Atmosphere and Health</t>
  </si>
  <si>
    <t>1873-9598</t>
  </si>
  <si>
    <t>1873-958X</t>
  </si>
  <si>
    <t>International Journal of Gerontology</t>
  </si>
  <si>
    <t>1873-9601</t>
  </si>
  <si>
    <t>1873-961X</t>
  </si>
  <si>
    <t>Journal of Cell Communication and Signaling</t>
  </si>
  <si>
    <t>1873-9652</t>
  </si>
  <si>
    <t>1876-4428</t>
  </si>
  <si>
    <t>Polar Science</t>
  </si>
  <si>
    <t>1876-4479</t>
  </si>
  <si>
    <t>1874-1738</t>
  </si>
  <si>
    <t>1874-1746</t>
  </si>
  <si>
    <t>Theoretical Ecology</t>
  </si>
  <si>
    <t>1874-2718</t>
  </si>
  <si>
    <t>1874-270X</t>
  </si>
  <si>
    <t>Biomolecular NMR Assignments</t>
  </si>
  <si>
    <t>1874-3900</t>
  </si>
  <si>
    <t>1876-7486</t>
  </si>
  <si>
    <t>Phytochemistry Letters</t>
  </si>
  <si>
    <t>1874-3919</t>
  </si>
  <si>
    <t>1876-7737</t>
  </si>
  <si>
    <t>Journal of Proteomics</t>
  </si>
  <si>
    <t>1874-463X</t>
  </si>
  <si>
    <t>1874-4621</t>
  </si>
  <si>
    <t>Applied Spatial Analysis and Policy</t>
  </si>
  <si>
    <t>1874-4907</t>
  </si>
  <si>
    <t>Physical Communication</t>
  </si>
  <si>
    <t>1874-5482</t>
  </si>
  <si>
    <t>2212-2087</t>
  </si>
  <si>
    <t>International Journal of Critical Infrastructure Protection</t>
  </si>
  <si>
    <t>1874-5490</t>
  </si>
  <si>
    <t>1874-5504</t>
  </si>
  <si>
    <t>Neuroethics</t>
  </si>
  <si>
    <t>1874-7787</t>
  </si>
  <si>
    <t>1876-7478</t>
  </si>
  <si>
    <t>Marine Genomics</t>
  </si>
  <si>
    <t>1874-785X</t>
  </si>
  <si>
    <t>1874-7868</t>
  </si>
  <si>
    <t>Vocations and Learning</t>
  </si>
  <si>
    <t>1874-8597</t>
  </si>
  <si>
    <t>1874-8600</t>
  </si>
  <si>
    <t>Educational Assessment Evaluation and Accountability</t>
  </si>
  <si>
    <t>1874-8961</t>
  </si>
  <si>
    <t>1874-8953</t>
  </si>
  <si>
    <t>Mathematical Geosciences</t>
  </si>
  <si>
    <t>1874-897X</t>
  </si>
  <si>
    <t>1874-8988</t>
  </si>
  <si>
    <t>Child Indicators Research</t>
  </si>
  <si>
    <t>1874-9399</t>
  </si>
  <si>
    <t>Biochimica et Biophysica Acta-Gene Regulatory Mechanisms</t>
  </si>
  <si>
    <t>1875-0281</t>
  </si>
  <si>
    <t>International Journal of the Commons</t>
  </si>
  <si>
    <t>1875-0710</t>
  </si>
  <si>
    <t>1875-0796</t>
  </si>
  <si>
    <t>World Mycotoxin Journal</t>
  </si>
  <si>
    <t>1875-1342</t>
  </si>
  <si>
    <t>1875-1350</t>
  </si>
  <si>
    <t>Biosemiotics</t>
  </si>
  <si>
    <t>1875-2136</t>
  </si>
  <si>
    <t>1875-2128</t>
  </si>
  <si>
    <t>Archives of Cardiovascular Diseases</t>
  </si>
  <si>
    <t>1875-4791</t>
  </si>
  <si>
    <t>1875-4805</t>
  </si>
  <si>
    <t>International Journal of Social Robotics</t>
  </si>
  <si>
    <t>1875-5100</t>
  </si>
  <si>
    <t>2212-3865</t>
  </si>
  <si>
    <t>Journal of Natural Gas Science and Engineering</t>
  </si>
  <si>
    <t>1875-6867</t>
  </si>
  <si>
    <t>1875-6859</t>
  </si>
  <si>
    <t>Journal of Mens Health</t>
  </si>
  <si>
    <t>1875-6891</t>
  </si>
  <si>
    <t>1875-6883</t>
  </si>
  <si>
    <t>International Journal of Computational Intelligence Systems</t>
  </si>
  <si>
    <t>1875-9572</t>
  </si>
  <si>
    <t>Pediatrics and Neonatology</t>
  </si>
  <si>
    <t>1875-9637</t>
  </si>
  <si>
    <t>2212-1684</t>
  </si>
  <si>
    <t>Aeolian Research</t>
  </si>
  <si>
    <t>1876-0341</t>
  </si>
  <si>
    <t>1876-035X</t>
  </si>
  <si>
    <t>Journal of Infection and Public Health</t>
  </si>
  <si>
    <t>1876-1070</t>
  </si>
  <si>
    <t>1876-1089</t>
  </si>
  <si>
    <t>Journal of the Taiwan Institute of Chemical Engineers</t>
  </si>
  <si>
    <t>1876-1364</t>
  </si>
  <si>
    <t>1876-1372</t>
  </si>
  <si>
    <t>Journal of Ambient Intelligence and Smart Environments</t>
  </si>
  <si>
    <t>1876-1399</t>
  </si>
  <si>
    <t>1876-1402</t>
  </si>
  <si>
    <t>Clinical Simulation in Nursing</t>
  </si>
  <si>
    <t>1876-1623</t>
  </si>
  <si>
    <t>Advances in Protein Chemistry and Structural Biology</t>
  </si>
  <si>
    <t>1876-2859</t>
  </si>
  <si>
    <t>1876-2867</t>
  </si>
  <si>
    <t>Academic Pediatrics</t>
  </si>
  <si>
    <t>1876-2883</t>
  </si>
  <si>
    <t>1876-2891</t>
  </si>
  <si>
    <t>Beneficial Microbes</t>
  </si>
  <si>
    <t>1876-3413</t>
  </si>
  <si>
    <t>1876-3405</t>
  </si>
  <si>
    <t>International Health</t>
  </si>
  <si>
    <t>1876-3820</t>
  </si>
  <si>
    <t>1876-3839</t>
  </si>
  <si>
    <t>European Journal of Integrative Medicine</t>
  </si>
  <si>
    <t>1876-4045</t>
  </si>
  <si>
    <t>1876-4053</t>
  </si>
  <si>
    <t>Hague Journal on the Rule of Law</t>
  </si>
  <si>
    <t>1876-4517</t>
  </si>
  <si>
    <t>1876-4525</t>
  </si>
  <si>
    <t>Food Security</t>
  </si>
  <si>
    <t>1876-990X</t>
  </si>
  <si>
    <t>1876-9918</t>
  </si>
  <si>
    <t>Silicon</t>
  </si>
  <si>
    <t>1877-0320</t>
  </si>
  <si>
    <t>Revue Francaise d Allergologie</t>
  </si>
  <si>
    <t>1877-0533</t>
  </si>
  <si>
    <t>1877-0541</t>
  </si>
  <si>
    <t>Set-Valued and Variational Analysis</t>
  </si>
  <si>
    <t>1877-0568</t>
  </si>
  <si>
    <t>Orthopaedics &amp; Traumatology-Surgery &amp; Research</t>
  </si>
  <si>
    <t>1877-1173</t>
  </si>
  <si>
    <t>Progress in Molecular Biology and Translational Science</t>
  </si>
  <si>
    <t>1877-2641</t>
  </si>
  <si>
    <t>1877-265X</t>
  </si>
  <si>
    <t>Waste and Biomass Valorization</t>
  </si>
  <si>
    <t>1877-3443</t>
  </si>
  <si>
    <t>1877-5454</t>
  </si>
  <si>
    <t>1877-5462</t>
  </si>
  <si>
    <t>Turkish Historical Review</t>
  </si>
  <si>
    <t>1877-5756</t>
  </si>
  <si>
    <t>1877-5764</t>
  </si>
  <si>
    <t>Sexual &amp; Reproductive Healthcare</t>
  </si>
  <si>
    <t>1877-7171</t>
  </si>
  <si>
    <t>1877-718X</t>
  </si>
  <si>
    <t>Journal of Parkinsons Disease</t>
  </si>
  <si>
    <t>1877-7252</t>
  </si>
  <si>
    <t>1877-7260</t>
  </si>
  <si>
    <t>Conservation Genetics Resources</t>
  </si>
  <si>
    <t>1877-7503</t>
  </si>
  <si>
    <t>Journal of Computational Science</t>
  </si>
  <si>
    <t>1877-7821</t>
  </si>
  <si>
    <t>1877-783X</t>
  </si>
  <si>
    <t>Cancer Epidemiology</t>
  </si>
  <si>
    <t>1877-8127</t>
  </si>
  <si>
    <t>Rijksmuseum Bulletin</t>
  </si>
  <si>
    <t>1877-8585</t>
  </si>
  <si>
    <t>Journal of Family Business Strategy</t>
  </si>
  <si>
    <t>1877-959X</t>
  </si>
  <si>
    <t>1877-9603</t>
  </si>
  <si>
    <t>Ticks and Tick-Borne Diseases</t>
  </si>
  <si>
    <t>1877-9751</t>
  </si>
  <si>
    <t>1877-976X</t>
  </si>
  <si>
    <t>Review of Cognitive Linguistics</t>
  </si>
  <si>
    <t>1878-5190</t>
  </si>
  <si>
    <t>1878-5204</t>
  </si>
  <si>
    <t>Reaction Kinetics Mechanisms and Catalysis</t>
  </si>
  <si>
    <t>1878-5352</t>
  </si>
  <si>
    <t>1878-5379</t>
  </si>
  <si>
    <t>Arabian Journal of Chemistry</t>
  </si>
  <si>
    <t>1878-6146</t>
  </si>
  <si>
    <t>1878-6162</t>
  </si>
  <si>
    <t>Fungal Biology</t>
  </si>
  <si>
    <t>1878-7649</t>
  </si>
  <si>
    <t>1878-7657</t>
  </si>
  <si>
    <t>European Geriatric Medicine</t>
  </si>
  <si>
    <t>1878-7789</t>
  </si>
  <si>
    <t>1878-7797</t>
  </si>
  <si>
    <t>Nano Communication Networks</t>
  </si>
  <si>
    <t>1878-7886</t>
  </si>
  <si>
    <t>Journal of Visceral Surgery</t>
  </si>
  <si>
    <t>1878-8750</t>
  </si>
  <si>
    <t>1878-8769</t>
  </si>
  <si>
    <t>World Neurosurgery</t>
  </si>
  <si>
    <t>1878-9293</t>
  </si>
  <si>
    <t>1878-9307</t>
  </si>
  <si>
    <t>Developmental Cognitive Neuroscience</t>
  </si>
  <si>
    <t>1878-9714</t>
  </si>
  <si>
    <t>1878-9722</t>
  </si>
  <si>
    <t>Pragmatics and Society</t>
  </si>
  <si>
    <t>1879-4068</t>
  </si>
  <si>
    <t>1879-4076</t>
  </si>
  <si>
    <t>Journal of Geriatric Oncology</t>
  </si>
  <si>
    <t>1879-4912</t>
  </si>
  <si>
    <t>1879-4920</t>
  </si>
  <si>
    <t>European Journal for Philosophy of Science</t>
  </si>
  <si>
    <t>1879-7296</t>
  </si>
  <si>
    <t>1879-730X</t>
  </si>
  <si>
    <t>European Annals of Otorhinolaryngology-Head and Neck Diseases</t>
  </si>
  <si>
    <t>1879-9264</t>
  </si>
  <si>
    <t>1879-9272</t>
  </si>
  <si>
    <t>Linguistic Approaches to Bilingualism</t>
  </si>
  <si>
    <t>1879-9817</t>
  </si>
  <si>
    <t>1879-9825</t>
  </si>
  <si>
    <t>International Journal of Paleopathology</t>
  </si>
  <si>
    <t>1880-0688</t>
  </si>
  <si>
    <t>Journal of Laser Micro Nanoengineering</t>
  </si>
  <si>
    <t>1880-5566</t>
  </si>
  <si>
    <t>Journal of Thermal Science and Technology</t>
  </si>
  <si>
    <t>1880-5981</t>
  </si>
  <si>
    <t>EARTH PLANETS AND SPACE</t>
  </si>
  <si>
    <t>1880-6546</t>
  </si>
  <si>
    <t>1880-6562</t>
  </si>
  <si>
    <t>Journal of Physiological Sciences</t>
  </si>
  <si>
    <t>1880-6805</t>
  </si>
  <si>
    <t>Journal of Physiological Anthropology</t>
  </si>
  <si>
    <t>1881-3054</t>
  </si>
  <si>
    <t>Journal of Advanced Mechanical Design Systems and Manufacturing</t>
  </si>
  <si>
    <t>1881-7815</t>
  </si>
  <si>
    <t>1881-7823</t>
  </si>
  <si>
    <t>BioScience Trends</t>
  </si>
  <si>
    <t>1882-0743</t>
  </si>
  <si>
    <t>1348-6535</t>
  </si>
  <si>
    <t>JOURNAL OF THE CERAMIC SOCIETY OF JAPAN</t>
  </si>
  <si>
    <t>1882-0778</t>
  </si>
  <si>
    <t>1882-0786</t>
  </si>
  <si>
    <t>Applied Physics Express</t>
  </si>
  <si>
    <t>1882-6865</t>
  </si>
  <si>
    <t>Asian Ethnology</t>
  </si>
  <si>
    <t>1883-1958</t>
  </si>
  <si>
    <t>2212-4632</t>
  </si>
  <si>
    <t>Journal of Prosthodontic Research</t>
  </si>
  <si>
    <t>1884-4057</t>
  </si>
  <si>
    <t>1885-3730</t>
  </si>
  <si>
    <t>2340-6992</t>
  </si>
  <si>
    <t>Atalante-Revista de Estudios Cinematograficos</t>
  </si>
  <si>
    <t>1888-3931</t>
  </si>
  <si>
    <t>Imago Temporis-Medium Aevum</t>
  </si>
  <si>
    <t>1888-8046</t>
  </si>
  <si>
    <t>Anuario Calderoniano</t>
  </si>
  <si>
    <t>1888-9891</t>
  </si>
  <si>
    <t>1989-4600</t>
  </si>
  <si>
    <t>Revista de Psiquiatria y Salud Mental</t>
  </si>
  <si>
    <t>1889-1861</t>
  </si>
  <si>
    <t>1989-4007</t>
  </si>
  <si>
    <t>European Journal of Psychology Applied to Legal Context</t>
  </si>
  <si>
    <t>1890-3991</t>
  </si>
  <si>
    <t>1890-4009</t>
  </si>
  <si>
    <t>Etikk i Praksis</t>
  </si>
  <si>
    <t>1895-1171</t>
  </si>
  <si>
    <t>Advances in Cognitive Psychology</t>
  </si>
  <si>
    <t>1895-4588</t>
  </si>
  <si>
    <t>2299-0054</t>
  </si>
  <si>
    <t>Videosurgery and Other Miniinvasive Techniques</t>
  </si>
  <si>
    <t>1895-6912</t>
  </si>
  <si>
    <t>Problemy Ekorozwoju</t>
  </si>
  <si>
    <t>1895-7455</t>
  </si>
  <si>
    <t>Acta Geophysica</t>
  </si>
  <si>
    <t>1896-1126</t>
  </si>
  <si>
    <t>1898-4002</t>
  </si>
  <si>
    <t>Advances in Medical Sciences</t>
  </si>
  <si>
    <t>1897-1695</t>
  </si>
  <si>
    <t>Geochronometria</t>
  </si>
  <si>
    <t>1897-5593</t>
  </si>
  <si>
    <t>1898-018X</t>
  </si>
  <si>
    <t>Cardiology Journal</t>
  </si>
  <si>
    <t>1897-7499</t>
  </si>
  <si>
    <t>Poznan Studies in Contemporary Linguistics</t>
  </si>
  <si>
    <t>1898-6196</t>
  </si>
  <si>
    <t>Ecological Chemistry and Engineering S-Chemia I Inzynieria Ekologiczna S</t>
  </si>
  <si>
    <t>1899-3044</t>
  </si>
  <si>
    <t>Kwartalnik Historii Zydow-Jewish History Quarterly</t>
  </si>
  <si>
    <t>1899-5276</t>
  </si>
  <si>
    <t>Advances in Clinical and Experimental Medicine</t>
  </si>
  <si>
    <t>1901-2276</t>
  </si>
  <si>
    <t>1904-0016</t>
  </si>
  <si>
    <t>Nordic Psychology</t>
  </si>
  <si>
    <t>1905-7415</t>
  </si>
  <si>
    <t>1875-855X</t>
  </si>
  <si>
    <t>Asian Biomedicine</t>
  </si>
  <si>
    <t>1905-7873</t>
  </si>
  <si>
    <t>Maejo International Journal of Science and Technology</t>
  </si>
  <si>
    <t>1911-6470</t>
  </si>
  <si>
    <t>1920-1214</t>
  </si>
  <si>
    <t>CUAJ-Canadian Urological Association Journal</t>
  </si>
  <si>
    <t>1913-2751</t>
  </si>
  <si>
    <t>1867-1462</t>
  </si>
  <si>
    <t>Interdisciplinary Sciences-Computational Life Sciences</t>
  </si>
  <si>
    <t>1916-0216</t>
  </si>
  <si>
    <t>Journal of Otolaryngology-Head &amp; Neck Surgery</t>
  </si>
  <si>
    <t>1916-2790</t>
  </si>
  <si>
    <t>1916-2804</t>
  </si>
  <si>
    <t>Botany</t>
  </si>
  <si>
    <t>1927-6311</t>
  </si>
  <si>
    <t>1927-632X</t>
  </si>
  <si>
    <t>J-FOR-Journal of Science &amp; Technology for Forest Products and Processes</t>
  </si>
  <si>
    <t>1930-1855</t>
  </si>
  <si>
    <t>1930-1863</t>
  </si>
  <si>
    <t>SPE Production &amp; Operations</t>
  </si>
  <si>
    <t>1930-2126</t>
  </si>
  <si>
    <t>BioResources</t>
  </si>
  <si>
    <t>1930-2975</t>
  </si>
  <si>
    <t>Judgment and Decision Making</t>
  </si>
  <si>
    <t>1930-5311</t>
  </si>
  <si>
    <t>1930-532X</t>
  </si>
  <si>
    <t>Journal of Modern Dynamics</t>
  </si>
  <si>
    <t>1930-5346</t>
  </si>
  <si>
    <t>1930-5338</t>
  </si>
  <si>
    <t>Advances in Mathematics of Communications</t>
  </si>
  <si>
    <t>1930-7365</t>
  </si>
  <si>
    <t>Pluralist</t>
  </si>
  <si>
    <t>1930-7381</t>
  </si>
  <si>
    <t>1930-739X</t>
  </si>
  <si>
    <t>Obesity</t>
  </si>
  <si>
    <t>1930-8337</t>
  </si>
  <si>
    <t>1930-8345</t>
  </si>
  <si>
    <t>Inverse Problems and Imaging</t>
  </si>
  <si>
    <t>1934-6069</t>
  </si>
  <si>
    <t>1931-3195</t>
  </si>
  <si>
    <t>Journal of Applied Remote Sensing</t>
  </si>
  <si>
    <t>1931-3896</t>
  </si>
  <si>
    <t>1931-390X</t>
  </si>
  <si>
    <t>Psychology of Aesthetics Creativity and the Arts</t>
  </si>
  <si>
    <t>1931-3918</t>
  </si>
  <si>
    <t>1931-3926</t>
  </si>
  <si>
    <t>Training and Education in Professional Psychology</t>
  </si>
  <si>
    <t>1931-4523</t>
  </si>
  <si>
    <t>1931-4531</t>
  </si>
  <si>
    <t>Communications in Number Theory and Physics</t>
  </si>
  <si>
    <t>1931-4973</t>
  </si>
  <si>
    <t>1931-4981</t>
  </si>
  <si>
    <t>IEEJ Transactions on Electrical and Electronic Engineering</t>
  </si>
  <si>
    <t>1878-1810</t>
  </si>
  <si>
    <t>1931-5864</t>
  </si>
  <si>
    <t>1931-5872</t>
  </si>
  <si>
    <t>Journal of Mental Health Research in Intellectual Disabilities</t>
  </si>
  <si>
    <t>1931-6690</t>
  </si>
  <si>
    <t>1936-0975</t>
  </si>
  <si>
    <t>Bayesian Analysis</t>
  </si>
  <si>
    <t>1931-7204</t>
  </si>
  <si>
    <t>1878-7452</t>
  </si>
  <si>
    <t>Journal of Surgical Education</t>
  </si>
  <si>
    <t>1931-7557</t>
  </si>
  <si>
    <t>1931-7565</t>
  </si>
  <si>
    <t>Brain Imaging and Behavior</t>
  </si>
  <si>
    <t>1931-7611</t>
  </si>
  <si>
    <t>1931-762X</t>
  </si>
  <si>
    <t>International Journal of Sexual Health</t>
  </si>
  <si>
    <t>1931-7913</t>
  </si>
  <si>
    <t>CBE-Life Sciences Education</t>
  </si>
  <si>
    <t>1931-857X</t>
  </si>
  <si>
    <t>1522-1466</t>
  </si>
  <si>
    <t>AMERICAN JOURNAL OF PHYSIOLOGY-RENAL PHYSIOLOGY</t>
  </si>
  <si>
    <t>1932-0620</t>
  </si>
  <si>
    <t>1935-3227</t>
  </si>
  <si>
    <t>Journal of Addiction Medicine</t>
  </si>
  <si>
    <t>1932-104X</t>
  </si>
  <si>
    <t>1932-1031</t>
  </si>
  <si>
    <t>Biofuels Bioproducts &amp; Biorefining-Biofpr</t>
  </si>
  <si>
    <t>1932-1058</t>
  </si>
  <si>
    <t>Biomicrofluidics</t>
  </si>
  <si>
    <t>1932-1864</t>
  </si>
  <si>
    <t>1932-1872</t>
  </si>
  <si>
    <t>Statistical Analysis and Data Mining</t>
  </si>
  <si>
    <t>1932-2135</t>
  </si>
  <si>
    <t>1932-2143</t>
  </si>
  <si>
    <t>Asia-Pacific Journal of Chemical Engineering</t>
  </si>
  <si>
    <t>1932-2267</t>
  </si>
  <si>
    <t>1932-2798</t>
  </si>
  <si>
    <t>1876-2700</t>
  </si>
  <si>
    <t>Translation and Interpreting Studies</t>
  </si>
  <si>
    <t>1932-4391</t>
  </si>
  <si>
    <t>1932-443X</t>
  </si>
  <si>
    <t>Strategic Entrepreneurship Journal</t>
  </si>
  <si>
    <t>1932-4502</t>
  </si>
  <si>
    <t>1936-3567</t>
  </si>
  <si>
    <t>Integrative Psychological and Behavioral Science</t>
  </si>
  <si>
    <t>1941-0115</t>
  </si>
  <si>
    <t>1932-4537</t>
  </si>
  <si>
    <t>IEEE Transactions on Network and Service Management</t>
  </si>
  <si>
    <t>1932-4545</t>
  </si>
  <si>
    <t>1940-9990</t>
  </si>
  <si>
    <t>IEEE Transactions on Biomedical Circuits and Systems</t>
  </si>
  <si>
    <t>1932-4553</t>
  </si>
  <si>
    <t>1941-0484</t>
  </si>
  <si>
    <t>IEEE Journal of Selected Topics in Signal Processing</t>
  </si>
  <si>
    <t>1932-5150</t>
  </si>
  <si>
    <t>1932-5134</t>
  </si>
  <si>
    <t>Journal of Micro-Nanolithography MEMS and MOEMS</t>
  </si>
  <si>
    <t>1932-5223</t>
  </si>
  <si>
    <t>1932-5231</t>
  </si>
  <si>
    <t>Journal of Experimental Zoology Part A-Ecological Genetics and Physiology</t>
  </si>
  <si>
    <t>1932-6157</t>
  </si>
  <si>
    <t>Annals of Applied Statistics</t>
  </si>
  <si>
    <t>1932-6181</t>
  </si>
  <si>
    <t>1932-619X</t>
  </si>
  <si>
    <t>Journal of Medical Devices-Transactions of the ASME</t>
  </si>
  <si>
    <t>1932-6203</t>
  </si>
  <si>
    <t>PLoS One</t>
  </si>
  <si>
    <t>1932-7005</t>
  </si>
  <si>
    <t>1932-7447</t>
  </si>
  <si>
    <t>Journal of Physical Chemistry C</t>
  </si>
  <si>
    <t>1932-7501</t>
  </si>
  <si>
    <t>1932-751X</t>
  </si>
  <si>
    <t>Journal of Cardiopulmonary Rehabilitation and Prevention</t>
  </si>
  <si>
    <t>1932-7587</t>
  </si>
  <si>
    <t>2193-4134</t>
  </si>
  <si>
    <t>Journal of Food Measurement and Characterization</t>
  </si>
  <si>
    <t>1932-8036</t>
  </si>
  <si>
    <t>International Journal of Communication</t>
  </si>
  <si>
    <t>1932-8184</t>
  </si>
  <si>
    <t>1937-9234</t>
  </si>
  <si>
    <t>IEEE Systems Journal</t>
  </si>
  <si>
    <t>1932-8451</t>
  </si>
  <si>
    <t>1932-846X</t>
  </si>
  <si>
    <t>Developmental Neurobiology</t>
  </si>
  <si>
    <t>1932-8486</t>
  </si>
  <si>
    <t>1932-8494</t>
  </si>
  <si>
    <t>Anatomical Record-Advances in Integrative Anatomy and Evolutionary Biology</t>
  </si>
  <si>
    <t>1932-8575</t>
  </si>
  <si>
    <t>1932-8664</t>
  </si>
  <si>
    <t>Journal of Human Capital</t>
  </si>
  <si>
    <t>1932-8621</t>
  </si>
  <si>
    <t>1932-863X</t>
  </si>
  <si>
    <t>Personality and Mental Health</t>
  </si>
  <si>
    <t>1933-0065</t>
  </si>
  <si>
    <t>Early Modern Women-An Interdisciplinary Journal</t>
  </si>
  <si>
    <t>1933-0219</t>
  </si>
  <si>
    <t>1935-3456</t>
  </si>
  <si>
    <t>Mucosal Immunology</t>
  </si>
  <si>
    <t>1933-0707</t>
  </si>
  <si>
    <t>1933-0715</t>
  </si>
  <si>
    <t>Journal of Neurosurgery-Pediatrics</t>
  </si>
  <si>
    <t>1933-1711</t>
  </si>
  <si>
    <t>1878-7436</t>
  </si>
  <si>
    <t>Journal of the American Society of Hypertension</t>
  </si>
  <si>
    <t>1876-4789</t>
  </si>
  <si>
    <t>Journal of Clinical Lipidology</t>
  </si>
  <si>
    <t>1933-527X</t>
  </si>
  <si>
    <t>Econ Journal Watch</t>
  </si>
  <si>
    <t>1933-6837</t>
  </si>
  <si>
    <t>1555-7561</t>
  </si>
  <si>
    <t>Theoretical Economics</t>
  </si>
  <si>
    <t>1933-6896</t>
  </si>
  <si>
    <t>1933-690X</t>
  </si>
  <si>
    <t>Prion</t>
  </si>
  <si>
    <t>1933-6918</t>
  </si>
  <si>
    <t>1933-6926</t>
  </si>
  <si>
    <t>Cell Adhesion &amp; Migration</t>
  </si>
  <si>
    <t>1933-6934</t>
  </si>
  <si>
    <t>1933-6942</t>
  </si>
  <si>
    <t>FLY</t>
  </si>
  <si>
    <t>1933-6950</t>
  </si>
  <si>
    <t>1933-6969</t>
  </si>
  <si>
    <t>Channels</t>
  </si>
  <si>
    <t>1933-7191</t>
  </si>
  <si>
    <t>1933-7205</t>
  </si>
  <si>
    <t>Reproductive Sciences</t>
  </si>
  <si>
    <t>1933-7213</t>
  </si>
  <si>
    <t>1878-7479</t>
  </si>
  <si>
    <t>Neurotherapeutics</t>
  </si>
  <si>
    <t>1933-8244</t>
  </si>
  <si>
    <t>2154-4700</t>
  </si>
  <si>
    <t>Archives of Environmental &amp; Occupational Health</t>
  </si>
  <si>
    <t>1933-9747</t>
  </si>
  <si>
    <t>Fire Ecology</t>
  </si>
  <si>
    <t>1934-1482</t>
  </si>
  <si>
    <t>1934-1563</t>
  </si>
  <si>
    <t>PM&amp;R</t>
  </si>
  <si>
    <t>1934-2039</t>
  </si>
  <si>
    <t>1934-2047</t>
  </si>
  <si>
    <t>Jung Journal-Culture &amp; Psyche</t>
  </si>
  <si>
    <t>1934-2608</t>
  </si>
  <si>
    <t>Journal of Nanophotonics</t>
  </si>
  <si>
    <t>1934-4392</t>
  </si>
  <si>
    <t>1936-8046</t>
  </si>
  <si>
    <t>Human-Wildlife Interactions</t>
  </si>
  <si>
    <t>1934-5747</t>
  </si>
  <si>
    <t>1934-5739</t>
  </si>
  <si>
    <t>Journal of Research on Educational Effectiveness</t>
  </si>
  <si>
    <t>1934-578X</t>
  </si>
  <si>
    <t>1555-9475</t>
  </si>
  <si>
    <t>Natural Product Communications</t>
  </si>
  <si>
    <t>1875-9777</t>
  </si>
  <si>
    <t>1934-5925</t>
  </si>
  <si>
    <t>Journal of Cardiovascular Computed Tomography</t>
  </si>
  <si>
    <t>1934-6344</t>
  </si>
  <si>
    <t>1934-6352</t>
  </si>
  <si>
    <t>International Journal of Agricultural and Biological Engineering</t>
  </si>
  <si>
    <t>1934-662X</t>
  </si>
  <si>
    <t>1934-6638</t>
  </si>
  <si>
    <t>CANCER CYTOPATHOLOGY</t>
  </si>
  <si>
    <t>1934-8630</t>
  </si>
  <si>
    <t>1559-4106</t>
  </si>
  <si>
    <t>Biointerphases</t>
  </si>
  <si>
    <t>1934-9491</t>
  </si>
  <si>
    <t>1934-9556</t>
  </si>
  <si>
    <t>Intellectual and Developmental Disabilities</t>
  </si>
  <si>
    <t>1935-1682</t>
  </si>
  <si>
    <t>B E Journal of Economic Analysis &amp; Policy</t>
  </si>
  <si>
    <t>1935-1690</t>
  </si>
  <si>
    <t>B E Journal of Macroeconomics</t>
  </si>
  <si>
    <t>1935-1704</t>
  </si>
  <si>
    <t>B E Journal of Theoretical Economics</t>
  </si>
  <si>
    <t>PLoS Neglected Tropical Diseases</t>
  </si>
  <si>
    <t>1935-3820</t>
  </si>
  <si>
    <t>1935-3952</t>
  </si>
  <si>
    <t>1094-8074</t>
  </si>
  <si>
    <t>PALAEONTOLOGIA ELECTRONICA</t>
  </si>
  <si>
    <t>1935-5130</t>
  </si>
  <si>
    <t>1935-5149</t>
  </si>
  <si>
    <t>Food and Bioprocess Technology</t>
  </si>
  <si>
    <t>1935-7001</t>
  </si>
  <si>
    <t>Architect</t>
  </si>
  <si>
    <t>1935-7524</t>
  </si>
  <si>
    <t>Electronic Journal of Statistics</t>
  </si>
  <si>
    <t>1935-7893</t>
  </si>
  <si>
    <t>1938-744X</t>
  </si>
  <si>
    <t>Disaster Medicine and Public Health Preparedness</t>
  </si>
  <si>
    <t>1935-861X</t>
  </si>
  <si>
    <t>1876-4754</t>
  </si>
  <si>
    <t>Brain Stimulation</t>
  </si>
  <si>
    <t>1935-9179</t>
  </si>
  <si>
    <t>Electronic Research Announcements in Mathematical Sciences</t>
  </si>
  <si>
    <t>1935-9756</t>
  </si>
  <si>
    <t>1935-9764</t>
  </si>
  <si>
    <t>Tropical Plant Biology</t>
  </si>
  <si>
    <t>1935-9772</t>
  </si>
  <si>
    <t>1935-9780</t>
  </si>
  <si>
    <t>Anatomical Sciences Education</t>
  </si>
  <si>
    <t>1936-0533</t>
  </si>
  <si>
    <t>1936-0541</t>
  </si>
  <si>
    <t>Hepatology International</t>
  </si>
  <si>
    <t>1936-0584</t>
  </si>
  <si>
    <t>1936-0592</t>
  </si>
  <si>
    <t>Ecohydrology</t>
  </si>
  <si>
    <t>1936-086X</t>
  </si>
  <si>
    <t>1936-0886</t>
  </si>
  <si>
    <t>1934-6832</t>
  </si>
  <si>
    <t>Buildings &amp; Landscapes-Journal of the Vernacular Architecture Forum</t>
  </si>
  <si>
    <t>1936-2447</t>
  </si>
  <si>
    <t>1936-2455</t>
  </si>
  <si>
    <t>Cryptography and Communications-Discrete-Structures Boolean Functions and Sequences</t>
  </si>
  <si>
    <t>1936-2625</t>
  </si>
  <si>
    <t>International Journal of Clinical and Experimental Pathology</t>
  </si>
  <si>
    <t>1936-5209</t>
  </si>
  <si>
    <t>1940-3496</t>
  </si>
  <si>
    <t>Journal of Plant Registrations</t>
  </si>
  <si>
    <t>1936-5802</t>
  </si>
  <si>
    <t>1936-5810</t>
  </si>
  <si>
    <t>Chemosensory Perception</t>
  </si>
  <si>
    <t>1936-6442</t>
  </si>
  <si>
    <t>1936-6450</t>
  </si>
  <si>
    <t>Peer-to-Peer Networking and Applications</t>
  </si>
  <si>
    <t>1936-6574</t>
  </si>
  <si>
    <t>1876-7583</t>
  </si>
  <si>
    <t>Disability and Health Journal</t>
  </si>
  <si>
    <t>1936-6582</t>
  </si>
  <si>
    <t>1936-6590</t>
  </si>
  <si>
    <t>Flexible Services and Manufacturing Journal</t>
  </si>
  <si>
    <t>1936-7406</t>
  </si>
  <si>
    <t>1936-7414</t>
  </si>
  <si>
    <t>ACM Transactions on Reconfigurable Technology and Systems</t>
  </si>
  <si>
    <t>1876-7591</t>
  </si>
  <si>
    <t>1876-7605</t>
  </si>
  <si>
    <t>1936-9735</t>
  </si>
  <si>
    <t>1936-9743</t>
  </si>
  <si>
    <t>Operations Management Research</t>
  </si>
  <si>
    <t>1936-9751</t>
  </si>
  <si>
    <t>1936-976X</t>
  </si>
  <si>
    <t>Food Analytical Methods</t>
  </si>
  <si>
    <t>1937-0652</t>
  </si>
  <si>
    <t>1944-7833</t>
  </si>
  <si>
    <t>Algebra &amp; Number Theory</t>
  </si>
  <si>
    <t>1937-1209</t>
  </si>
  <si>
    <t>1937-1217</t>
  </si>
  <si>
    <t>International Journal of Cognitive Therapy</t>
  </si>
  <si>
    <t>1937-1632</t>
  </si>
  <si>
    <t>1937-1179</t>
  </si>
  <si>
    <t>Discrete and Continuous Dynamical Systems-Series S</t>
  </si>
  <si>
    <t>1937-1888</t>
  </si>
  <si>
    <t>1938-4114</t>
  </si>
  <si>
    <t>Journal of Studies on Alcohol and Drugs</t>
  </si>
  <si>
    <t>1937-1918</t>
  </si>
  <si>
    <t>1937-190X</t>
  </si>
  <si>
    <t>Social Work in Public Health</t>
  </si>
  <si>
    <t>1937-321X</t>
  </si>
  <si>
    <t>2151-318X</t>
  </si>
  <si>
    <t>Journal of Neuroscience Psychology and Economics</t>
  </si>
  <si>
    <t>1937-3341</t>
  </si>
  <si>
    <t>1937-335X</t>
  </si>
  <si>
    <t>Tissue Engineering Part A</t>
  </si>
  <si>
    <t>1937-3368</t>
  </si>
  <si>
    <t>1937-3376</t>
  </si>
  <si>
    <t>Tissue Engineering Part B-Reviews</t>
  </si>
  <si>
    <t>1937-3384</t>
  </si>
  <si>
    <t>1937-3392</t>
  </si>
  <si>
    <t>Tissue Engineering Part C-Methods</t>
  </si>
  <si>
    <t>1937-4585</t>
  </si>
  <si>
    <t>1937-4577</t>
  </si>
  <si>
    <t>International Journal of Feminist Approaches To Bioethics</t>
  </si>
  <si>
    <t>1937-5077</t>
  </si>
  <si>
    <t>1937-5387</t>
  </si>
  <si>
    <t>1937-5395</t>
  </si>
  <si>
    <t>Journal of Cardiovascular Translational Research</t>
  </si>
  <si>
    <t>1937-5867</t>
  </si>
  <si>
    <t>2167-5112</t>
  </si>
  <si>
    <t>HERD-Health Environments Research &amp; Design Journal</t>
  </si>
  <si>
    <t>1937-6448</t>
  </si>
  <si>
    <t>International Review of Cell and Molecular Biology</t>
  </si>
  <si>
    <t>1937-8629</t>
  </si>
  <si>
    <t>1940-8374</t>
  </si>
  <si>
    <t>Engineering Studies</t>
  </si>
  <si>
    <t>1938-0283</t>
  </si>
  <si>
    <t>University of Pennsylvania Journal of International Law</t>
  </si>
  <si>
    <t>1938-2014</t>
  </si>
  <si>
    <t>1938-2022</t>
  </si>
  <si>
    <t>Islets</t>
  </si>
  <si>
    <t>1938-5463</t>
  </si>
  <si>
    <t>WILDLIFE SOCIETY BULLETIN</t>
  </si>
  <si>
    <t>1938-663X</t>
  </si>
  <si>
    <t>1938-6648</t>
  </si>
  <si>
    <t>JOURNAL OF THE PROFESSIONAL ASSOCIATION FOR CACTUS DEVELOPMENT</t>
  </si>
  <si>
    <t>1938-7849</t>
  </si>
  <si>
    <t>Journal of Transport and Land Use</t>
  </si>
  <si>
    <t>1938-7989</t>
  </si>
  <si>
    <t>1938-7997</t>
  </si>
  <si>
    <t>Statistics and Its Interface</t>
  </si>
  <si>
    <t>1938-8926</t>
  </si>
  <si>
    <t>1938-8934</t>
  </si>
  <si>
    <t>Journal of Diversity in Higher Education</t>
  </si>
  <si>
    <t>1938-9663</t>
  </si>
  <si>
    <t>1938-9736</t>
  </si>
  <si>
    <t>1946-9837</t>
  </si>
  <si>
    <t>Topics in Companion Animal Medicine</t>
  </si>
  <si>
    <t>1939-0114</t>
  </si>
  <si>
    <t>1939-0122</t>
  </si>
  <si>
    <t>Security and Communication Networks</t>
  </si>
  <si>
    <t>1939-0807</t>
  </si>
  <si>
    <t>1939-2346</t>
  </si>
  <si>
    <t>Journal of Commutative Algebra</t>
  </si>
  <si>
    <t>1939-1234</t>
  </si>
  <si>
    <t>1939-1242</t>
  </si>
  <si>
    <t>BioEnergy Research</t>
  </si>
  <si>
    <t>1939-1382</t>
  </si>
  <si>
    <t>IEEE Transactions on Learning Technologies</t>
  </si>
  <si>
    <t>1939-1390</t>
  </si>
  <si>
    <t>IEEE Intelligent Transportation Systems Magazine</t>
  </si>
  <si>
    <t>1939-1404</t>
  </si>
  <si>
    <t>2151-1535</t>
  </si>
  <si>
    <t>IEEE Journal of Selected Topics in Applied Earth Observations and Remote Sensing</t>
  </si>
  <si>
    <t>1939-1412</t>
  </si>
  <si>
    <t>2329-4051</t>
  </si>
  <si>
    <t>IEEE Transactions on Haptics</t>
  </si>
  <si>
    <t>1939-1811</t>
  </si>
  <si>
    <t>1939-182X</t>
  </si>
  <si>
    <t>Historical Studies in the Natural Sciences</t>
  </si>
  <si>
    <t>1939-2699</t>
  </si>
  <si>
    <t>1939-2702</t>
  </si>
  <si>
    <t>International Journal of Coal Preparation and Utilization</t>
  </si>
  <si>
    <t>1939-3210</t>
  </si>
  <si>
    <t>1939-3229</t>
  </si>
  <si>
    <t>Food Additives &amp; Contaminants Part B-Surveillance</t>
  </si>
  <si>
    <t>1939-3792</t>
  </si>
  <si>
    <t>1939-3806</t>
  </si>
  <si>
    <t>Autism Research</t>
  </si>
  <si>
    <t>1939-5078</t>
  </si>
  <si>
    <t>1939-5086</t>
  </si>
  <si>
    <t>Wiley Interdisciplinary Reviews-Cognitive Science</t>
  </si>
  <si>
    <t>1939-5094</t>
  </si>
  <si>
    <t>1939-005X</t>
  </si>
  <si>
    <t>Wiley Interdisciplinary Reviews-Systems Biology and Medicine</t>
  </si>
  <si>
    <t>1939-5116</t>
  </si>
  <si>
    <t>1939-0041</t>
  </si>
  <si>
    <t>Wiley Interdisciplinary Reviews-Nanomedicine and Nanobiotechnology</t>
  </si>
  <si>
    <t>1939-5981</t>
  </si>
  <si>
    <t>2163-3193</t>
  </si>
  <si>
    <t>International Journal of Metalcasting</t>
  </si>
  <si>
    <t>1939-6368</t>
  </si>
  <si>
    <t>1939-6376</t>
  </si>
  <si>
    <t>Systems Biology in Reproductive Medicine</t>
  </si>
  <si>
    <t>1939-7291</t>
  </si>
  <si>
    <t>1939-747X</t>
  </si>
  <si>
    <t>Invasive Plant Science and Management</t>
  </si>
  <si>
    <t>1939-8018</t>
  </si>
  <si>
    <t>1939-8115</t>
  </si>
  <si>
    <t>Journal of Signal Processing Systems for Signal Image and Video Technology</t>
  </si>
  <si>
    <t>1939-8433</t>
  </si>
  <si>
    <t>1940-0829</t>
  </si>
  <si>
    <t>Tropical Conservation Science</t>
  </si>
  <si>
    <t>1940-087X</t>
  </si>
  <si>
    <t>Jove-Journal of Visualized Experiments</t>
  </si>
  <si>
    <t>1940-1493</t>
  </si>
  <si>
    <t>1940-1507</t>
  </si>
  <si>
    <t>Journal of Building Performance Simulation</t>
  </si>
  <si>
    <t>1940-1620</t>
  </si>
  <si>
    <t>1940-1736</t>
  </si>
  <si>
    <t>1940-1744</t>
  </si>
  <si>
    <t>Mitochondrial DNA</t>
  </si>
  <si>
    <t>1940-3151</t>
  </si>
  <si>
    <t>2327-3097</t>
  </si>
  <si>
    <t>Journal of Aerospace Information Systems</t>
  </si>
  <si>
    <t>1940-3372</t>
  </si>
  <si>
    <t>Plant Genome</t>
  </si>
  <si>
    <t>1940-4921</t>
  </si>
  <si>
    <t>1938-2464</t>
  </si>
  <si>
    <t>Research in Gerontological Nursing</t>
  </si>
  <si>
    <t>1940-5510</t>
  </si>
  <si>
    <t>1940-5529</t>
  </si>
  <si>
    <t>Developmental Disabilities Research Reviews</t>
  </si>
  <si>
    <t>1940-5901</t>
  </si>
  <si>
    <t>International Journal of Clinical and Experimental Medicine</t>
  </si>
  <si>
    <t>1940-6207</t>
  </si>
  <si>
    <t>1940-6215</t>
  </si>
  <si>
    <t>Cancer Prevention Research</t>
  </si>
  <si>
    <t>1940-8307</t>
  </si>
  <si>
    <t>1940-8315</t>
  </si>
  <si>
    <t>Compendium-Continuing Education for Veterinarians</t>
  </si>
  <si>
    <t>1941-1022</t>
  </si>
  <si>
    <t>1943-1562</t>
  </si>
  <si>
    <t>Psychology of Religion and Spirituality</t>
  </si>
  <si>
    <t>1941-1340</t>
  </si>
  <si>
    <t>Annual Review of Resource Economics</t>
  </si>
  <si>
    <t>1941-1383</t>
  </si>
  <si>
    <t>Annual Review of Economics</t>
  </si>
  <si>
    <t>1941-2711</t>
  </si>
  <si>
    <t>1941-2703</t>
  </si>
  <si>
    <t>Journal of Aerosol Medicine and Pulmonary Drug Delivery</t>
  </si>
  <si>
    <t>1941-3149</t>
  </si>
  <si>
    <t>1941-3084</t>
  </si>
  <si>
    <t>Circulation-Arrhythmia and Electrophysiology</t>
  </si>
  <si>
    <t>1941-3297</t>
  </si>
  <si>
    <t>1941-4889</t>
  </si>
  <si>
    <t>1941-4897</t>
  </si>
  <si>
    <t>Journal of Geometric Mechanics</t>
  </si>
  <si>
    <t>1941-4900</t>
  </si>
  <si>
    <t>1941-4919</t>
  </si>
  <si>
    <t>Nanoscience and Nanotechnology Letters</t>
  </si>
  <si>
    <t>1941-6067</t>
  </si>
  <si>
    <t>1941-7012</t>
  </si>
  <si>
    <t>Journal of Renewable and Sustainable Energy</t>
  </si>
  <si>
    <t>1941-7640</t>
  </si>
  <si>
    <t>1941-7632</t>
  </si>
  <si>
    <t>Circulation-Cardiovascular Interventions</t>
  </si>
  <si>
    <t>1941-7705</t>
  </si>
  <si>
    <t>1941-7713</t>
  </si>
  <si>
    <t>Circulation-Cardiovascular Quality and Outcomes</t>
  </si>
  <si>
    <t>1947-4253</t>
  </si>
  <si>
    <t>1942-0080</t>
  </si>
  <si>
    <t>Circulation-Cardiovascular Imaging</t>
  </si>
  <si>
    <t>1942-0862</t>
  </si>
  <si>
    <t>1942-0870</t>
  </si>
  <si>
    <t>mAbs</t>
  </si>
  <si>
    <t>1942-0900</t>
  </si>
  <si>
    <t>1942-0994</t>
  </si>
  <si>
    <t>Oxidative Medicine and Cellular Longevity</t>
  </si>
  <si>
    <t>1942-325X</t>
  </si>
  <si>
    <t>1942-3268</t>
  </si>
  <si>
    <t>Circulation-Cardiovascular Genetics</t>
  </si>
  <si>
    <t>1942-4302</t>
  </si>
  <si>
    <t>1942-4310</t>
  </si>
  <si>
    <t>Journal of Mechanisms and Robotics-Transactions of the ASME</t>
  </si>
  <si>
    <t>1942-4787</t>
  </si>
  <si>
    <t>1942-4795</t>
  </si>
  <si>
    <t>Wiley Interdisciplinary Reviews-Data Mining and Knowledge Discovery</t>
  </si>
  <si>
    <t>1942-5120</t>
  </si>
  <si>
    <t>Marine and Coastal Fisheries</t>
  </si>
  <si>
    <t>1942-7603</t>
  </si>
  <si>
    <t>1942-7611</t>
  </si>
  <si>
    <t>Drug Testing and Analysis</t>
  </si>
  <si>
    <t>1942-7867</t>
  </si>
  <si>
    <t>1942-7875</t>
  </si>
  <si>
    <t>Transportation Letters-The International Journal of Transportation Research</t>
  </si>
  <si>
    <t>1942-7891</t>
  </si>
  <si>
    <t>1942-7905</t>
  </si>
  <si>
    <t>Population Health Management</t>
  </si>
  <si>
    <t>1942-9533</t>
  </si>
  <si>
    <t>1942-9541</t>
  </si>
  <si>
    <t>Electronics and Communications in Japan</t>
  </si>
  <si>
    <t>1942-9681</t>
  </si>
  <si>
    <t>1942-969X</t>
  </si>
  <si>
    <t>Psychological Trauma-Theory Research Practice and Policy</t>
  </si>
  <si>
    <t>1943-0604</t>
  </si>
  <si>
    <t>1943-0612</t>
  </si>
  <si>
    <t>IEEE Transactions on Autonomous Mental Development</t>
  </si>
  <si>
    <t>1943-0620</t>
  </si>
  <si>
    <t>1943-0639</t>
  </si>
  <si>
    <t>Journal of Optical Communications and Networking</t>
  </si>
  <si>
    <t>1943-0655</t>
  </si>
  <si>
    <t>1943-0647</t>
  </si>
  <si>
    <t>IEEE Photonics Journal</t>
  </si>
  <si>
    <t>1943-068X</t>
  </si>
  <si>
    <t>1943-0698</t>
  </si>
  <si>
    <t>IEEE Transactions on Computational Intelligence and AI in Games</t>
  </si>
  <si>
    <t>1943-3921</t>
  </si>
  <si>
    <t>1943-393X</t>
  </si>
  <si>
    <t>Attention Perception &amp; Psychophysics</t>
  </si>
  <si>
    <t>1943-670X</t>
  </si>
  <si>
    <t>INTERNATIONAL JOURNAL OF INDUSTRIAL ENGINEERING-THEORY APPLICATIONS AND PRACTICE</t>
  </si>
  <si>
    <t>1943-8141</t>
  </si>
  <si>
    <t>American Journal of Translational Research</t>
  </si>
  <si>
    <t>1943-815X</t>
  </si>
  <si>
    <t>1943-8168</t>
  </si>
  <si>
    <t>Journal of Integrative Environmental Sciences</t>
  </si>
  <si>
    <t>1943-9342</t>
  </si>
  <si>
    <t>1943-9407</t>
  </si>
  <si>
    <t>Journal of Development Effectiveness</t>
  </si>
  <si>
    <t>1943-9962</t>
  </si>
  <si>
    <t>1943-9970</t>
  </si>
  <si>
    <t>Journal of Transportation Safety &amp; Security</t>
  </si>
  <si>
    <t>1944-0049</t>
  </si>
  <si>
    <t>1944-0057</t>
  </si>
  <si>
    <t>Food Additives and Contaminants Part A-Chemistry Analysis Control Exposure &amp; Risk Assessment</t>
  </si>
  <si>
    <t>1944-0391</t>
  </si>
  <si>
    <t>1944-0405</t>
  </si>
  <si>
    <t>International Perspectives on Sexual and Reproductive Health</t>
  </si>
  <si>
    <t>1944-3277</t>
  </si>
  <si>
    <t>Standards in Genomic Sciences</t>
  </si>
  <si>
    <t>1944-3994</t>
  </si>
  <si>
    <t>1944-3986</t>
  </si>
  <si>
    <t>Desalination and Water Treatment</t>
  </si>
  <si>
    <t>1944-687X</t>
  </si>
  <si>
    <t>Journal of Fish and Wildlife Management</t>
  </si>
  <si>
    <t>1944-7124</t>
  </si>
  <si>
    <t>1936-5233</t>
  </si>
  <si>
    <t>Translational Oncology</t>
  </si>
  <si>
    <t>1944-7442</t>
  </si>
  <si>
    <t>1944-7450</t>
  </si>
  <si>
    <t>Environmental Progress &amp; Sustainable Energy</t>
  </si>
  <si>
    <t>1944-7515</t>
  </si>
  <si>
    <t>1944-7558</t>
  </si>
  <si>
    <t>AJIDD-American Journal on Intellectual and Developmental Disabilities</t>
  </si>
  <si>
    <t>1944-8740</t>
  </si>
  <si>
    <t>2329-1249</t>
  </si>
  <si>
    <t>Getty Research Journal</t>
  </si>
  <si>
    <t>1944-8953</t>
  </si>
  <si>
    <t>1944-8961</t>
  </si>
  <si>
    <t>Journal of Balkan and Near Eastern Studies</t>
  </si>
  <si>
    <t>1945-0265</t>
  </si>
  <si>
    <t>1945-0257</t>
  </si>
  <si>
    <t>Genetic Testing and Molecular Biomarkers</t>
  </si>
  <si>
    <t>1937-9145</t>
  </si>
  <si>
    <t>1945-2829</t>
  </si>
  <si>
    <t>1945-2837</t>
  </si>
  <si>
    <t>Journal of Human Development and Capabilities</t>
  </si>
  <si>
    <t>1945-4589</t>
  </si>
  <si>
    <t>Aging-US</t>
  </si>
  <si>
    <t>1945-497X</t>
  </si>
  <si>
    <t>SIAM Journal on Financial Mathematics</t>
  </si>
  <si>
    <t>1945-7359</t>
  </si>
  <si>
    <t>AMERICAN JOURNAL OF HEALTH BEHAVIOR</t>
  </si>
  <si>
    <t>1945-7669</t>
  </si>
  <si>
    <t>1945-7685</t>
  </si>
  <si>
    <t>American Economic Journal-Microeconomics</t>
  </si>
  <si>
    <t>1945-7715</t>
  </si>
  <si>
    <t>1945-774X</t>
  </si>
  <si>
    <t>1945-7790</t>
  </si>
  <si>
    <t>1945-8924</t>
  </si>
  <si>
    <t>1945-8932</t>
  </si>
  <si>
    <t>American Journal of Rhinology &amp; Allergy</t>
  </si>
  <si>
    <t>1945-9645</t>
  </si>
  <si>
    <t>1935-3804</t>
  </si>
  <si>
    <t>Journal of Coatings Technology and Research</t>
  </si>
  <si>
    <t>2161-7201</t>
  </si>
  <si>
    <t>1946-6226</t>
  </si>
  <si>
    <t>ACM Transactions on Computing Education</t>
  </si>
  <si>
    <t>1946-6242</t>
  </si>
  <si>
    <t>1946-6315</t>
  </si>
  <si>
    <t>Statistics in Biopharmaceutical Research</t>
  </si>
  <si>
    <t>1946-6536</t>
  </si>
  <si>
    <t>1946-6544</t>
  </si>
  <si>
    <t>Human Gene Therapy Methods</t>
  </si>
  <si>
    <t>1947-2935</t>
  </si>
  <si>
    <t>1947-2943</t>
  </si>
  <si>
    <t>Science of Advanced Materials</t>
  </si>
  <si>
    <t>1947-4644</t>
  </si>
  <si>
    <t>1754-6095</t>
  </si>
  <si>
    <t>Poe Studies-History Theory Interpretation</t>
  </si>
  <si>
    <t>1947-5136</t>
  </si>
  <si>
    <t>1947-5144</t>
  </si>
  <si>
    <t>Entomologica Americana</t>
  </si>
  <si>
    <t>Annual Review of Condensed Matter Physics</t>
  </si>
  <si>
    <t>1947-5535</t>
  </si>
  <si>
    <t>1947-5543</t>
  </si>
  <si>
    <t>Biopreservation and Biobanking</t>
  </si>
  <si>
    <t>1947-5705</t>
  </si>
  <si>
    <t>Geomatics Natural Hazards &amp; Risk</t>
  </si>
  <si>
    <t>1947-6035</t>
  </si>
  <si>
    <t>1947-6043</t>
  </si>
  <si>
    <t>Cartilage</t>
  </si>
  <si>
    <t>1947-6337</t>
  </si>
  <si>
    <t>1947-6345</t>
  </si>
  <si>
    <t>CyTA-Journal of Food</t>
  </si>
  <si>
    <t>1947-7988</t>
  </si>
  <si>
    <t>Journal of Photonics for Energy</t>
  </si>
  <si>
    <t>1948-1985</t>
  </si>
  <si>
    <t>1948-1993</t>
  </si>
  <si>
    <t>Asian American Journal of Psychology</t>
  </si>
  <si>
    <t>1948-5085</t>
  </si>
  <si>
    <t>1948-5093</t>
  </si>
  <si>
    <t>Journal of Thermal Science and Engineering Applications</t>
  </si>
  <si>
    <t>1948-5506</t>
  </si>
  <si>
    <t>1948-5514</t>
  </si>
  <si>
    <t>Social Psychological and Personality Science</t>
  </si>
  <si>
    <t>1948-5565</t>
  </si>
  <si>
    <t>1948-5573</t>
  </si>
  <si>
    <t>Biodemography and Social Biology</t>
  </si>
  <si>
    <t>1948-5875</t>
  </si>
  <si>
    <t>ACS Medicinal Chemistry Letters</t>
  </si>
  <si>
    <t>1948-8327</t>
  </si>
  <si>
    <t>1948-8335</t>
  </si>
  <si>
    <t>Weather Climate and Society</t>
  </si>
  <si>
    <t>1949-1034</t>
  </si>
  <si>
    <t>1949-1042</t>
  </si>
  <si>
    <t>Nucleus</t>
  </si>
  <si>
    <t>1949-1190</t>
  </si>
  <si>
    <t>1949-1204</t>
  </si>
  <si>
    <t>Journal of Pipeline Systems Engineering and Practice</t>
  </si>
  <si>
    <t>1949-2553</t>
  </si>
  <si>
    <t>Oncotarget</t>
  </si>
  <si>
    <t>1949-2715</t>
  </si>
  <si>
    <t>1949-2723</t>
  </si>
  <si>
    <t>Personality Disorders-Theory Research and Treatment</t>
  </si>
  <si>
    <t>1949-3045</t>
  </si>
  <si>
    <t>IEEE Transactions on Affective Computing</t>
  </si>
  <si>
    <t>1949-3061</t>
  </si>
  <si>
    <t>1949-307X</t>
  </si>
  <si>
    <t>IEEE Magnetics Letters</t>
  </si>
  <si>
    <t>1949-3584</t>
  </si>
  <si>
    <t>1949-3592</t>
  </si>
  <si>
    <t>Cytoskeleton</t>
  </si>
  <si>
    <t>1951-6355</t>
  </si>
  <si>
    <t>1951-6401</t>
  </si>
  <si>
    <t>European Physical Journal-Special Topics</t>
  </si>
  <si>
    <t>1958-5586</t>
  </si>
  <si>
    <t>1958-5594</t>
  </si>
  <si>
    <t>Dairy Science &amp; Technology</t>
  </si>
  <si>
    <t>1959-0318</t>
  </si>
  <si>
    <t>1876-0988</t>
  </si>
  <si>
    <t>IRBM</t>
  </si>
  <si>
    <t>1960-1360</t>
  </si>
  <si>
    <t>2104-3728</t>
  </si>
  <si>
    <t>ArcheoSciences-Revue d Archeometrie</t>
  </si>
  <si>
    <t>1960-6206</t>
  </si>
  <si>
    <t>1960-6214</t>
  </si>
  <si>
    <t>International Journal of Material Forming</t>
  </si>
  <si>
    <t>1961-9502</t>
  </si>
  <si>
    <t>Knowledge and Management of Aquatic Ecosystems</t>
  </si>
  <si>
    <t>1962-4271</t>
  </si>
  <si>
    <t>REVUE DES MUSEES DE FRANCE-REVUE DU LOUVRE</t>
  </si>
  <si>
    <t>1964-8189</t>
  </si>
  <si>
    <t>2116-7214</t>
  </si>
  <si>
    <t>European Journal of Environmental and Civil Engineering</t>
  </si>
  <si>
    <t>1971-1093</t>
  </si>
  <si>
    <t>1971-1131</t>
  </si>
  <si>
    <t>History of Education &amp; Childrens Literature</t>
  </si>
  <si>
    <t>1971-6052</t>
  </si>
  <si>
    <t>1825-3903</t>
  </si>
  <si>
    <t>Galilaeana-Studies in Renaissance and Early Modern Science</t>
  </si>
  <si>
    <t>1971-7458</t>
  </si>
  <si>
    <t>iForest-Biogeosciences and Forestry</t>
  </si>
  <si>
    <t>1972-2680</t>
  </si>
  <si>
    <t>Journal of Infection in Developing Countries</t>
  </si>
  <si>
    <t>1973-9087</t>
  </si>
  <si>
    <t>1973-9095</t>
  </si>
  <si>
    <t>European Journal of Physical and Rehabilitation Medicine</t>
  </si>
  <si>
    <t>1975-0102</t>
  </si>
  <si>
    <t>2093-7423</t>
  </si>
  <si>
    <t>Journal of Electrical Engineering &amp; Technology</t>
  </si>
  <si>
    <t>1975-3586</t>
  </si>
  <si>
    <t>1975-4019</t>
  </si>
  <si>
    <t>International Journal of Intangible Heritage</t>
  </si>
  <si>
    <t>1976-0280</t>
  </si>
  <si>
    <t>2092-7843</t>
  </si>
  <si>
    <t>BioChip Journal</t>
  </si>
  <si>
    <t>1976-0485</t>
  </si>
  <si>
    <t>2234-1315</t>
  </si>
  <si>
    <t>International Journal of Concrete Structures and Materials</t>
  </si>
  <si>
    <t>1976-1317</t>
  </si>
  <si>
    <t>2093-7482</t>
  </si>
  <si>
    <t>Asian Nursing Research</t>
  </si>
  <si>
    <t>1976-1457</t>
  </si>
  <si>
    <t>2005-6168</t>
  </si>
  <si>
    <t>Nutrition Research and Practice</t>
  </si>
  <si>
    <t>1976-1597</t>
  </si>
  <si>
    <t>2158-6721</t>
  </si>
  <si>
    <t>Asian Journal of Technology Innovation</t>
  </si>
  <si>
    <t>1976-2283</t>
  </si>
  <si>
    <t>2005-1212</t>
  </si>
  <si>
    <t>Gut and Liver</t>
  </si>
  <si>
    <t>1976-4251</t>
  </si>
  <si>
    <t>2233-4998</t>
  </si>
  <si>
    <t>Carbon Letters</t>
  </si>
  <si>
    <t>1976-6696</t>
  </si>
  <si>
    <t>1976-670X</t>
  </si>
  <si>
    <t>BMB Reports</t>
  </si>
  <si>
    <t>1976-7277</t>
  </si>
  <si>
    <t>KSII Transactions on Internet and Information Systems</t>
  </si>
  <si>
    <t>1976-7633</t>
  </si>
  <si>
    <t>1976-7951</t>
  </si>
  <si>
    <t>Asia-Pacific Journal of Atmospheric Sciences</t>
  </si>
  <si>
    <t>1976-8354</t>
  </si>
  <si>
    <t>2151-2485</t>
  </si>
  <si>
    <t>Animal Cells and Systems</t>
  </si>
  <si>
    <t>1976-8710</t>
  </si>
  <si>
    <t>2005-0720</t>
  </si>
  <si>
    <t>Clinical and Experimental Otorhinolaryngology</t>
  </si>
  <si>
    <t>1976-9148</t>
  </si>
  <si>
    <t>2005-4483</t>
  </si>
  <si>
    <t>Biomolecules &amp; Therapeutics</t>
  </si>
  <si>
    <t>1976-9229</t>
  </si>
  <si>
    <t>Journal of East Asia and International Law</t>
  </si>
  <si>
    <t>1976-9571</t>
  </si>
  <si>
    <t>2092-9293</t>
  </si>
  <si>
    <t>Genes &amp; Genomics</t>
  </si>
  <si>
    <t>1980-0436</t>
  </si>
  <si>
    <t>ALEA-Latin American Journal of Probability and Mathematical Statistics</t>
  </si>
  <si>
    <t>1981-3163</t>
  </si>
  <si>
    <t>Bioscience Journal</t>
  </si>
  <si>
    <t>1983-2052</t>
  </si>
  <si>
    <t>Tropical Plant Pathology</t>
  </si>
  <si>
    <t>1984-2961</t>
  </si>
  <si>
    <t>REVISTA BRASILEIRA DE PARASITOLOGIA VETERINARIA</t>
  </si>
  <si>
    <t>1984-4670</t>
  </si>
  <si>
    <t>Zoologia</t>
  </si>
  <si>
    <t>1984-7033</t>
  </si>
  <si>
    <t>Crop Breeding and Applied Biotechnology</t>
  </si>
  <si>
    <t>1984-8250</t>
  </si>
  <si>
    <t>2175-9790</t>
  </si>
  <si>
    <t>Brazilian Journal of Pharmaceutical Sciences</t>
  </si>
  <si>
    <t>1985-1944</t>
  </si>
  <si>
    <t>Asian Myrmecology</t>
  </si>
  <si>
    <t>1988-2408</t>
  </si>
  <si>
    <t>Arte Individuo y Sociedad</t>
  </si>
  <si>
    <t>1990-2573</t>
  </si>
  <si>
    <t>Journal of the European Optical Society-Rapid Publications</t>
  </si>
  <si>
    <t>1990-2670</t>
  </si>
  <si>
    <t>Sino-Christian Studies</t>
  </si>
  <si>
    <t>1990-3413</t>
  </si>
  <si>
    <t>1990-3421</t>
  </si>
  <si>
    <t>Astrophysical Bulletin</t>
  </si>
  <si>
    <t>1990-7931</t>
  </si>
  <si>
    <t>1990-7923</t>
  </si>
  <si>
    <t>Russian Journal of Physical Chemistry B</t>
  </si>
  <si>
    <t>1991-007X</t>
  </si>
  <si>
    <t>1991-0088</t>
  </si>
  <si>
    <t>Bangladesh Journal of Pharmacology</t>
  </si>
  <si>
    <t>1991-3761</t>
  </si>
  <si>
    <t>1994-036X</t>
  </si>
  <si>
    <t>International Journal of Design</t>
  </si>
  <si>
    <t>1991-7902</t>
  </si>
  <si>
    <t>Journal of Dental Sciences</t>
  </si>
  <si>
    <t>1991-959X</t>
  </si>
  <si>
    <t>1991-9603</t>
  </si>
  <si>
    <t>Geoscientific Model Development</t>
  </si>
  <si>
    <t>1993-0771</t>
  </si>
  <si>
    <t>1993-078X</t>
  </si>
  <si>
    <t>Comparative Cytogenetics</t>
  </si>
  <si>
    <t>1993-2820</t>
  </si>
  <si>
    <t>1819-6357</t>
  </si>
  <si>
    <t>Libyan Journal of Medicine</t>
  </si>
  <si>
    <t>1994-0424</t>
  </si>
  <si>
    <t>1994-2060</t>
  </si>
  <si>
    <t>1997-003X</t>
  </si>
  <si>
    <t>Engineering Applications of Computational Fluid Mechanics</t>
  </si>
  <si>
    <t>1994-4136</t>
  </si>
  <si>
    <t>Myrmecological News</t>
  </si>
  <si>
    <t>1995-0829</t>
  </si>
  <si>
    <t>1995-0837</t>
  </si>
  <si>
    <t>Inland Water Biology</t>
  </si>
  <si>
    <t>1995-1892</t>
  </si>
  <si>
    <t>1680-0745</t>
  </si>
  <si>
    <t>Cardiovascular Journal of Africa</t>
  </si>
  <si>
    <t>1995-4255</t>
  </si>
  <si>
    <t>1995-4263</t>
  </si>
  <si>
    <t>Contemporary Problems of Ecology</t>
  </si>
  <si>
    <t>1995-7262</t>
  </si>
  <si>
    <t>1995-7270</t>
  </si>
  <si>
    <t>Malawi Medical Journal</t>
  </si>
  <si>
    <t>1995-7645</t>
  </si>
  <si>
    <t>Asian Pacific Journal of Tropical Medicine</t>
  </si>
  <si>
    <t>1995-8692</t>
  </si>
  <si>
    <t>Journal of Eye Movement Research</t>
  </si>
  <si>
    <t>1996-1073</t>
  </si>
  <si>
    <t>Energies</t>
  </si>
  <si>
    <t>1996-1944</t>
  </si>
  <si>
    <t>Materials</t>
  </si>
  <si>
    <t>1996-3599</t>
  </si>
  <si>
    <t>1996-8744</t>
  </si>
  <si>
    <t>Building Simulation</t>
  </si>
  <si>
    <t>1998-0000</t>
  </si>
  <si>
    <t>1998-9539</t>
  </si>
  <si>
    <t>Macroheterocycles</t>
  </si>
  <si>
    <t>1998-9563</t>
  </si>
  <si>
    <t>2224-7955</t>
  </si>
  <si>
    <t>Hydrology Research</t>
  </si>
  <si>
    <t>1999-3110</t>
  </si>
  <si>
    <t>Botanical Studies</t>
  </si>
  <si>
    <t>1999-4907</t>
  </si>
  <si>
    <t>Forests</t>
  </si>
  <si>
    <t>1999-4915</t>
  </si>
  <si>
    <t>Viruses-Basel</t>
  </si>
  <si>
    <t>2000-0898</t>
  </si>
  <si>
    <t>Opuscula-Annual of the Swedish Institutes at Athens and Rome</t>
  </si>
  <si>
    <t>2000-2297</t>
  </si>
  <si>
    <t>Journal of Oral Microbiology</t>
  </si>
  <si>
    <t>2000-3560</t>
  </si>
  <si>
    <t>MODERNA SPRAK</t>
  </si>
  <si>
    <t>2000-656X</t>
  </si>
  <si>
    <t>2000-6764</t>
  </si>
  <si>
    <t>Journal of Plastic Surgery and Hand Surgery</t>
  </si>
  <si>
    <t>2000-8066</t>
  </si>
  <si>
    <t>European Journal of Psychotraumatology</t>
  </si>
  <si>
    <t>2005-0380</t>
  </si>
  <si>
    <t>2005-0399</t>
  </si>
  <si>
    <t>Journal of Gynecologic Oncology</t>
  </si>
  <si>
    <t>2005-307X</t>
  </si>
  <si>
    <t>Geomechanics and Engineering</t>
  </si>
  <si>
    <t>2005-3673</t>
  </si>
  <si>
    <t>2093-758X</t>
  </si>
  <si>
    <t>Journal of Korean Academy of Nursing</t>
  </si>
  <si>
    <t>2005-3711</t>
  </si>
  <si>
    <t>1598-7876</t>
  </si>
  <si>
    <t>Journal of Korean Neurosurgical Society</t>
  </si>
  <si>
    <t>2005-7806</t>
  </si>
  <si>
    <t>2005-7814</t>
  </si>
  <si>
    <t>Journal of Advanced Prosthodontics</t>
  </si>
  <si>
    <t>2005-8624</t>
  </si>
  <si>
    <t>2092-7037</t>
  </si>
  <si>
    <t>Membrane Water Treatment</t>
  </si>
  <si>
    <t>2007-1124</t>
  </si>
  <si>
    <t>Revista Mexicana de Ciencias Pecuarias</t>
  </si>
  <si>
    <t>2007-4298</t>
  </si>
  <si>
    <t>2007-4476</t>
  </si>
  <si>
    <t>Botanical Sciences</t>
  </si>
  <si>
    <t>2008-1898</t>
  </si>
  <si>
    <t>2008-1901</t>
  </si>
  <si>
    <t>Journal of Nonlinear Sciences and Applications</t>
  </si>
  <si>
    <t>2008-2142</t>
  </si>
  <si>
    <t>2008-2150</t>
  </si>
  <si>
    <t>Iranian Journal of Pediatrics</t>
  </si>
  <si>
    <t>2008-2231</t>
  </si>
  <si>
    <t>DARU-Journal of Pharmaceutical Sciences</t>
  </si>
  <si>
    <t>2008-3645</t>
  </si>
  <si>
    <t>2008-4161</t>
  </si>
  <si>
    <t>Jundishapur Journal of Microbiology</t>
  </si>
  <si>
    <t>2008-3866</t>
  </si>
  <si>
    <t>2008-3874</t>
  </si>
  <si>
    <t>Iranian Journal of Basic Medical Sciences</t>
  </si>
  <si>
    <t>2008-8752</t>
  </si>
  <si>
    <t>Annals of Functional Analysis</t>
  </si>
  <si>
    <t>2010-3247</t>
  </si>
  <si>
    <t>2010-3255</t>
  </si>
  <si>
    <t>SPIN</t>
  </si>
  <si>
    <t>2010-3263</t>
  </si>
  <si>
    <t>2010-3271</t>
  </si>
  <si>
    <t>Random Matrices-Theory and Applications</t>
  </si>
  <si>
    <t>2029-4913</t>
  </si>
  <si>
    <t>2029-4921</t>
  </si>
  <si>
    <t>Technological and Economic Development of Economy</t>
  </si>
  <si>
    <t>2032-3913</t>
  </si>
  <si>
    <t>2032-3921</t>
  </si>
  <si>
    <t>Plant Ecology and Evolution</t>
  </si>
  <si>
    <t>2033-4753</t>
  </si>
  <si>
    <t>2033-5016</t>
  </si>
  <si>
    <t>LIAS-Journal of Early Modern Intellectual Culture and its Sources</t>
  </si>
  <si>
    <t>2037-4631</t>
  </si>
  <si>
    <t>1720-0776</t>
  </si>
  <si>
    <t>RENDICONTI LINCEI-SCIENZE FISICHE E NATURALI</t>
  </si>
  <si>
    <t>2038-1719</t>
  </si>
  <si>
    <t>2038-1727</t>
  </si>
  <si>
    <t>Italian Journal of Geosciences</t>
  </si>
  <si>
    <t>2038-5625</t>
  </si>
  <si>
    <t>Italian Journal of Agrometeorology-Rivista Italiana di Agrometeorologia</t>
  </si>
  <si>
    <t>2040-1116</t>
  </si>
  <si>
    <t>2040-1124</t>
  </si>
  <si>
    <t>Journal of Diabetes Investigation</t>
  </si>
  <si>
    <t>2040-1744</t>
  </si>
  <si>
    <t>2040-1752</t>
  </si>
  <si>
    <t>Journal of Developmental Origins of Health and Disease</t>
  </si>
  <si>
    <t>2040-199X</t>
  </si>
  <si>
    <t>1751-7974</t>
  </si>
  <si>
    <t>Journal of African Media Studies</t>
  </si>
  <si>
    <t>2040-2244</t>
  </si>
  <si>
    <t>Journal of Water and Climate Change</t>
  </si>
  <si>
    <t>2040-2295</t>
  </si>
  <si>
    <t>2040-2309</t>
  </si>
  <si>
    <t>Journal of Healthcare Engineering</t>
  </si>
  <si>
    <t>2040-2392</t>
  </si>
  <si>
    <t>Molecular Autism</t>
  </si>
  <si>
    <t>2040-2503</t>
  </si>
  <si>
    <t>2040-2511</t>
  </si>
  <si>
    <t>MedChemComm</t>
  </si>
  <si>
    <t>2040-3372</t>
  </si>
  <si>
    <t>Comprehensive Physiology</t>
  </si>
  <si>
    <t>2040-5790</t>
  </si>
  <si>
    <t>2040-5804</t>
  </si>
  <si>
    <t>Applied Economic Perspectives and Policy</t>
  </si>
  <si>
    <t>2040-5960</t>
  </si>
  <si>
    <t>2040-5979</t>
  </si>
  <si>
    <t>Postmedieval-A Journal of Medieval Cultural Studies</t>
  </si>
  <si>
    <t>2040-7939</t>
  </si>
  <si>
    <t>2040-7947</t>
  </si>
  <si>
    <t>International Journal for Numerical Methods in Biomedical Engineering</t>
  </si>
  <si>
    <t>2040-8978</t>
  </si>
  <si>
    <t>2040-8986</t>
  </si>
  <si>
    <t>Journal of Optics</t>
  </si>
  <si>
    <t>2041-1014</t>
  </si>
  <si>
    <t>2041-1286</t>
  </si>
  <si>
    <t>2041-1294</t>
  </si>
  <si>
    <t>International Journal of Applied Glass Science</t>
  </si>
  <si>
    <t>2041-1480</t>
  </si>
  <si>
    <t>Journal of Biomedical Semantics</t>
  </si>
  <si>
    <t>2041-1723</t>
  </si>
  <si>
    <t>Nature Communications</t>
  </si>
  <si>
    <t>2041-2096</t>
  </si>
  <si>
    <t>2041-2649</t>
  </si>
  <si>
    <t>2041-2657</t>
  </si>
  <si>
    <t>Briefings in Functional Genomics</t>
  </si>
  <si>
    <t>2041-2851</t>
  </si>
  <si>
    <t>AoB Plants</t>
  </si>
  <si>
    <t>2041-3866</t>
  </si>
  <si>
    <t>2041-3874</t>
  </si>
  <si>
    <t>Organizational Psychology Review</t>
  </si>
  <si>
    <t>2041-417X</t>
  </si>
  <si>
    <t>2041-4889</t>
  </si>
  <si>
    <t>Cell Death &amp; Disease</t>
  </si>
  <si>
    <t>2041-6539</t>
  </si>
  <si>
    <t>2041-6695</t>
  </si>
  <si>
    <t>i-Perception</t>
  </si>
  <si>
    <t>2041-8205</t>
  </si>
  <si>
    <t>2041-8213</t>
  </si>
  <si>
    <t>Astrophysical Journal Letters</t>
  </si>
  <si>
    <t>2041-8396</t>
  </si>
  <si>
    <t>2041-840X</t>
  </si>
  <si>
    <t>Wiley Interdisciplinary Reviews-Energy and Environment</t>
  </si>
  <si>
    <t>2041-9112</t>
  </si>
  <si>
    <t>2041-9120</t>
  </si>
  <si>
    <t>Interiors-Design Architecture Culture</t>
  </si>
  <si>
    <t>2041-9139</t>
  </si>
  <si>
    <t>EvoDevo</t>
  </si>
  <si>
    <t>2041-9945</t>
  </si>
  <si>
    <t>2041-6156</t>
  </si>
  <si>
    <t>Asia-Pacific Journal of Financial Studies</t>
  </si>
  <si>
    <t>2042-5791</t>
  </si>
  <si>
    <t>2042-5805</t>
  </si>
  <si>
    <t>Global Strategy Journal</t>
  </si>
  <si>
    <t>2042-6305</t>
  </si>
  <si>
    <t>2042-6313</t>
  </si>
  <si>
    <t>Journal of Comparative Effectiveness Research</t>
  </si>
  <si>
    <t>2042-6410</t>
  </si>
  <si>
    <t>Biology of Sex Differences</t>
  </si>
  <si>
    <t>2042-6496</t>
  </si>
  <si>
    <t>2042-650X</t>
  </si>
  <si>
    <t>Food &amp; Function</t>
  </si>
  <si>
    <t>2042-6976</t>
  </si>
  <si>
    <t>2042-6984</t>
  </si>
  <si>
    <t>International Forum of Allergy &amp; Rhinology</t>
  </si>
  <si>
    <t>2042-8898</t>
  </si>
  <si>
    <t>2042-8901</t>
  </si>
  <si>
    <t>Interface Focus</t>
  </si>
  <si>
    <t>2043-6254</t>
  </si>
  <si>
    <t>2043-6262</t>
  </si>
  <si>
    <t>Advances in Natural Sciences-Nanoscience and Nanotechnology</t>
  </si>
  <si>
    <t>2043-8087</t>
  </si>
  <si>
    <t>Journal of Experimental Psychopathology</t>
  </si>
  <si>
    <t>2043-8206</t>
  </si>
  <si>
    <t>2043-8214</t>
  </si>
  <si>
    <t>Dialogues in Human Geography</t>
  </si>
  <si>
    <t>2043-8567</t>
  </si>
  <si>
    <t>2043-8575</t>
  </si>
  <si>
    <t>Britain and the World</t>
  </si>
  <si>
    <t>2043-9083</t>
  </si>
  <si>
    <t>Journal of Water Sanitation and Hygiene for Development</t>
  </si>
  <si>
    <t>2044-2041</t>
  </si>
  <si>
    <t>2044-205X</t>
  </si>
  <si>
    <t>Inland Waters</t>
  </si>
  <si>
    <t>2044-4052</t>
  </si>
  <si>
    <t>Nutrition &amp; Diabetes</t>
  </si>
  <si>
    <t>2044-4753</t>
  </si>
  <si>
    <t>2044-4761</t>
  </si>
  <si>
    <t>Catalysis Science &amp; Technology</t>
  </si>
  <si>
    <t>2044-5040</t>
  </si>
  <si>
    <t>Skeletal Muscle</t>
  </si>
  <si>
    <t>2044-5385</t>
  </si>
  <si>
    <t>Blood Cancer Journal</t>
  </si>
  <si>
    <t>2044-5423</t>
  </si>
  <si>
    <t>2044-5911</t>
  </si>
  <si>
    <t>2044-592X</t>
  </si>
  <si>
    <t>Journal of Cognitive Psychology</t>
  </si>
  <si>
    <t>2044-6055</t>
  </si>
  <si>
    <t>BMJ Open</t>
  </si>
  <si>
    <t>2045-2322</t>
  </si>
  <si>
    <t>Scientific Reports</t>
  </si>
  <si>
    <t>2045-3701</t>
  </si>
  <si>
    <t>Cell and Bioscience</t>
  </si>
  <si>
    <t>2045-4015</t>
  </si>
  <si>
    <t>Israel Journal of Health Policy Research</t>
  </si>
  <si>
    <t>2045-452X</t>
  </si>
  <si>
    <t>2045-4538</t>
  </si>
  <si>
    <t>Toxicology Research</t>
  </si>
  <si>
    <t>2045-7634</t>
  </si>
  <si>
    <t>Cancer Medicine</t>
  </si>
  <si>
    <t>2045-7758</t>
  </si>
  <si>
    <t>Ecology and Evolution</t>
  </si>
  <si>
    <t>2045-7960</t>
  </si>
  <si>
    <t>2045-7979</t>
  </si>
  <si>
    <t>Epidemiology and Psychiatric Sciences</t>
  </si>
  <si>
    <t>2045-8827</t>
  </si>
  <si>
    <t>MicrobiologyOpen</t>
  </si>
  <si>
    <t>2045-8932</t>
  </si>
  <si>
    <t>2045-8940</t>
  </si>
  <si>
    <t>Pulmonary Circulation</t>
  </si>
  <si>
    <t>2045-9807</t>
  </si>
  <si>
    <t>2045-9815</t>
  </si>
  <si>
    <t>Queen Mary Journal of Intellectual Property</t>
  </si>
  <si>
    <t>2045-9858</t>
  </si>
  <si>
    <t>2045-9866</t>
  </si>
  <si>
    <t>Bioinspired Biomimetic and Nanobiomaterials</t>
  </si>
  <si>
    <t>2046-0147</t>
  </si>
  <si>
    <t>2046-0155</t>
  </si>
  <si>
    <t>Emerging Materials Research</t>
  </si>
  <si>
    <t>2046-1682</t>
  </si>
  <si>
    <t>BMC Biophysics</t>
  </si>
  <si>
    <t>2046-2069</t>
  </si>
  <si>
    <t>RSC Advances</t>
  </si>
  <si>
    <t>2046-2441</t>
  </si>
  <si>
    <t>Open Biology</t>
  </si>
  <si>
    <t>2046-3758</t>
  </si>
  <si>
    <t>Bone &amp; Joint Research</t>
  </si>
  <si>
    <t>2046-4177</t>
  </si>
  <si>
    <t>2056-8487</t>
  </si>
  <si>
    <t>Journal of Marine Engineering and Technology</t>
  </si>
  <si>
    <t>2046-6390</t>
  </si>
  <si>
    <t>Biology Open</t>
  </si>
  <si>
    <t>2046-7435</t>
  </si>
  <si>
    <t>2046-7443</t>
  </si>
  <si>
    <t>Families Relationships and Societies</t>
  </si>
  <si>
    <t>2046-9047</t>
  </si>
  <si>
    <t>2046-9055</t>
  </si>
  <si>
    <t>Paediatrics and International Child Health</t>
  </si>
  <si>
    <t>2047-1025</t>
  </si>
  <si>
    <t>2047-1033</t>
  </si>
  <si>
    <t>Transnational Environmental Law</t>
  </si>
  <si>
    <t>2047-217X</t>
  </si>
  <si>
    <t>GigaScience</t>
  </si>
  <si>
    <t>2047-2404</t>
  </si>
  <si>
    <t>2047-2412</t>
  </si>
  <si>
    <t>European Heart Journal-Cardiovascular Imaging</t>
  </si>
  <si>
    <t>2047-2927</t>
  </si>
  <si>
    <t>2047-2978</t>
  </si>
  <si>
    <t>2047-2986</t>
  </si>
  <si>
    <t>Journal of Global Health</t>
  </si>
  <si>
    <t>2047-2994</t>
  </si>
  <si>
    <t>Antimicrobial Resistance and Infection Control</t>
  </si>
  <si>
    <t>2047-3087</t>
  </si>
  <si>
    <t>2047-3095</t>
  </si>
  <si>
    <t>International Journal of Nursing Knowledge</t>
  </si>
  <si>
    <t>2047-3869</t>
  </si>
  <si>
    <t>2047-3877</t>
  </si>
  <si>
    <t>International Journal of Developmental Disabilities</t>
  </si>
  <si>
    <t>2047-4830</t>
  </si>
  <si>
    <t>2047-4849</t>
  </si>
  <si>
    <t>Biomaterials Science</t>
  </si>
  <si>
    <t>2047-4873</t>
  </si>
  <si>
    <t>2047-4881</t>
  </si>
  <si>
    <t>European Journal of Preventive Cardiology</t>
  </si>
  <si>
    <t>2047-4938</t>
  </si>
  <si>
    <t>2047-4946</t>
  </si>
  <si>
    <t>IET Biometrics</t>
  </si>
  <si>
    <t>2047-6302</t>
  </si>
  <si>
    <t>2047-7473</t>
  </si>
  <si>
    <t>2047-7481</t>
  </si>
  <si>
    <t>Journal of Software-Evolution and Process</t>
  </si>
  <si>
    <t>2047-7724</t>
  </si>
  <si>
    <t>2047-7732</t>
  </si>
  <si>
    <t>Pathogens and Global Health</t>
  </si>
  <si>
    <t>2047-9956</t>
  </si>
  <si>
    <t>2047-9964</t>
  </si>
  <si>
    <t>European Journal of Hospital Pharmacy-Science and Practice</t>
  </si>
  <si>
    <t>2047-9980</t>
  </si>
  <si>
    <t>Journal of the American Heart Association</t>
  </si>
  <si>
    <t>2049-4394</t>
  </si>
  <si>
    <t>Bone &amp; Joint Journal</t>
  </si>
  <si>
    <t>2049-5323</t>
  </si>
  <si>
    <t>2049-5331</t>
  </si>
  <si>
    <t>Review of Keynesian Economics</t>
  </si>
  <si>
    <t>2049-6060</t>
  </si>
  <si>
    <t>Geoscience Data Journal</t>
  </si>
  <si>
    <t>2049-632X</t>
  </si>
  <si>
    <t>Pathogens and Disease</t>
  </si>
  <si>
    <t>2049-825X</t>
  </si>
  <si>
    <t>2045-2543</t>
  </si>
  <si>
    <t>Geotechnique Letters</t>
  </si>
  <si>
    <t>2049-9957</t>
  </si>
  <si>
    <t>Infectious Diseases of Poverty</t>
  </si>
  <si>
    <t>2050-0505</t>
  </si>
  <si>
    <t>Energy Science &amp; Engineering</t>
  </si>
  <si>
    <t>2050-1161</t>
  </si>
  <si>
    <t>Sexual Medicine</t>
  </si>
  <si>
    <t>2050-3806</t>
  </si>
  <si>
    <t>1758-3748</t>
  </si>
  <si>
    <t>Aslib Journal of Information Management</t>
  </si>
  <si>
    <t>2050-3911</t>
  </si>
  <si>
    <t>Progress of Theoretical and Experimental Physics</t>
  </si>
  <si>
    <t>2050-6120</t>
  </si>
  <si>
    <t>Methods and Applications in Fluorescence</t>
  </si>
  <si>
    <t>2050-6252</t>
  </si>
  <si>
    <t>2050-6260</t>
  </si>
  <si>
    <t>Surface Innovations</t>
  </si>
  <si>
    <t>2050-6406</t>
  </si>
  <si>
    <t>2050-6414</t>
  </si>
  <si>
    <t>United European Gastroenterology Journal</t>
  </si>
  <si>
    <t>2050-6511</t>
  </si>
  <si>
    <t>BMC Pharmacology &amp; Toxicology</t>
  </si>
  <si>
    <t>2050-7038</t>
  </si>
  <si>
    <t>International Transactions on Electrical Energy Systems</t>
  </si>
  <si>
    <t>2050-7496</t>
  </si>
  <si>
    <t>2050-750X</t>
  </si>
  <si>
    <t>2050-7518</t>
  </si>
  <si>
    <t>Journal of Materials Chemistry B</t>
  </si>
  <si>
    <t>2050-7526</t>
  </si>
  <si>
    <t>2050-7534</t>
  </si>
  <si>
    <t>Journal of Materials Chemistry C</t>
  </si>
  <si>
    <t>2050-7887</t>
  </si>
  <si>
    <t>2050-7895</t>
  </si>
  <si>
    <t>Environmental Science-Processes &amp; Impacts</t>
  </si>
  <si>
    <t>2051-1434</t>
  </si>
  <si>
    <t>Conservation Physiology</t>
  </si>
  <si>
    <t>2051-2856</t>
  </si>
  <si>
    <t>2051-2864</t>
  </si>
  <si>
    <t>Journal of Language Literature and Culture</t>
  </si>
  <si>
    <t>2051-6355</t>
  </si>
  <si>
    <t>2051-8161</t>
  </si>
  <si>
    <t>2052-1553</t>
  </si>
  <si>
    <t>Inorganic Chemistry Frontiers</t>
  </si>
  <si>
    <t>2052-1758</t>
  </si>
  <si>
    <t>2052-174X</t>
  </si>
  <si>
    <t>Austral Entomology</t>
  </si>
  <si>
    <t>2052-2525</t>
  </si>
  <si>
    <t>IUCrJ</t>
  </si>
  <si>
    <t>2052-336X</t>
  </si>
  <si>
    <t>Journal of Environmental Health Science and Engineering</t>
  </si>
  <si>
    <t>2052-4129</t>
  </si>
  <si>
    <t>Organic Chemistry Frontiers</t>
  </si>
  <si>
    <t>2052-5206</t>
  </si>
  <si>
    <t>Acta Crystallographica Section B-Structural Science Crystal Engineering and Materials</t>
  </si>
  <si>
    <t>2053-1400</t>
  </si>
  <si>
    <t>2053-1419</t>
  </si>
  <si>
    <t>Environmental Science-Water Research &amp; Technology</t>
  </si>
  <si>
    <t>2053-1591</t>
  </si>
  <si>
    <t>Materials Research Express</t>
  </si>
  <si>
    <t>2053-2296</t>
  </si>
  <si>
    <t>Acta Crystallographica Section C-Structural Chemistry</t>
  </si>
  <si>
    <t>2053-230X</t>
  </si>
  <si>
    <t>Acta Crystallographica Section F-Structural Biology Communications</t>
  </si>
  <si>
    <t>2053-2733</t>
  </si>
  <si>
    <t>Acta Crystallographica A-Foundation and Advances</t>
  </si>
  <si>
    <t>2053-7166</t>
  </si>
  <si>
    <t>Avian Research</t>
  </si>
  <si>
    <t>2054-0892</t>
  </si>
  <si>
    <t>2054-0906</t>
  </si>
  <si>
    <t>Journal of Demographic Economics</t>
  </si>
  <si>
    <t>2054-1988</t>
  </si>
  <si>
    <t>2054-1996</t>
  </si>
  <si>
    <t>Journal of Holy Land and Palestine Studies</t>
  </si>
  <si>
    <t>2054-5703</t>
  </si>
  <si>
    <t>Royal Society Open Science</t>
  </si>
  <si>
    <t>2054-9318</t>
  </si>
  <si>
    <t>2054-9326</t>
  </si>
  <si>
    <t>Bulletin of the John Rylands Library</t>
  </si>
  <si>
    <t>2055-026X</t>
  </si>
  <si>
    <t>2055-0278</t>
  </si>
  <si>
    <t>Nature Plants</t>
  </si>
  <si>
    <t>2055-1010</t>
  </si>
  <si>
    <t>npj Primary Care Respiratory Medicine</t>
  </si>
  <si>
    <t>2055-6225</t>
  </si>
  <si>
    <t>Journal of Service Theory and Practice</t>
  </si>
  <si>
    <t>2055-7671</t>
  </si>
  <si>
    <t>2055-768X</t>
  </si>
  <si>
    <t>Digital Scholarship in the Humanities</t>
  </si>
  <si>
    <t>2056-2799</t>
  </si>
  <si>
    <t>2056-2802</t>
  </si>
  <si>
    <t>Papers in Palaeontology</t>
  </si>
  <si>
    <t>2056-3035</t>
  </si>
  <si>
    <t>Early Modern French Studies</t>
  </si>
  <si>
    <t>2056-5135</t>
  </si>
  <si>
    <t>Johnson Matthey Technology Review</t>
  </si>
  <si>
    <t>2059-2302</t>
  </si>
  <si>
    <t>2059-2310</t>
  </si>
  <si>
    <t>HLA</t>
  </si>
  <si>
    <t>2059-5794</t>
  </si>
  <si>
    <t>Cross Cultural &amp; Strategic Management</t>
  </si>
  <si>
    <t>2059-7983</t>
  </si>
  <si>
    <t>Acta Crystallographica Section D-Structural Biology</t>
  </si>
  <si>
    <t>2062-249X</t>
  </si>
  <si>
    <t>2060-5587</t>
  </si>
  <si>
    <t>Journal of Flow Chemistry</t>
  </si>
  <si>
    <t>2062-5871</t>
  </si>
  <si>
    <t>2063-5303</t>
  </si>
  <si>
    <t>Journal of Behavioral Addictions</t>
  </si>
  <si>
    <t>2070-0733</t>
  </si>
  <si>
    <t>2075-1354</t>
  </si>
  <si>
    <t>Advances in Applied Mathematics and Mechanics</t>
  </si>
  <si>
    <t>2070-2051</t>
  </si>
  <si>
    <t>2070-206X</t>
  </si>
  <si>
    <t>Protection of Metals and Physical Chemistry of Surfaces</t>
  </si>
  <si>
    <t>2070-2620</t>
  </si>
  <si>
    <t>2070-2639</t>
  </si>
  <si>
    <t>Southern Forests</t>
  </si>
  <si>
    <t>2071-1050</t>
  </si>
  <si>
    <t>Sustainability</t>
  </si>
  <si>
    <t>2072-1439</t>
  </si>
  <si>
    <t>2077-6624</t>
  </si>
  <si>
    <t>Journal of Thoracic Disease</t>
  </si>
  <si>
    <t>2072-4292</t>
  </si>
  <si>
    <t>2072-6643</t>
  </si>
  <si>
    <t>Nutrients</t>
  </si>
  <si>
    <t>2072-6651</t>
  </si>
  <si>
    <t>Toxins</t>
  </si>
  <si>
    <t>2072-666X</t>
  </si>
  <si>
    <t>Micromachines</t>
  </si>
  <si>
    <t>2072-7151</t>
  </si>
  <si>
    <t>Austrian Journal of Earth Sciences</t>
  </si>
  <si>
    <t>2073-106X</t>
  </si>
  <si>
    <t>2073-1558</t>
  </si>
  <si>
    <t>Eco mont-Journal on Protected Mountain Areas Research</t>
  </si>
  <si>
    <t>2073-4344</t>
  </si>
  <si>
    <t>Catalysts</t>
  </si>
  <si>
    <t>2073-4352</t>
  </si>
  <si>
    <t>Crystals</t>
  </si>
  <si>
    <t>2073-4360</t>
  </si>
  <si>
    <t>Polymers</t>
  </si>
  <si>
    <t>2073-4425</t>
  </si>
  <si>
    <t>Genes</t>
  </si>
  <si>
    <t>2073-4433</t>
  </si>
  <si>
    <t>Atmosphere</t>
  </si>
  <si>
    <t>2073-4441</t>
  </si>
  <si>
    <t>Water</t>
  </si>
  <si>
    <t>2073-4859</t>
  </si>
  <si>
    <t>R Journal</t>
  </si>
  <si>
    <t>2073-8994</t>
  </si>
  <si>
    <t>Symmetry-Basel</t>
  </si>
  <si>
    <t>2074-1804</t>
  </si>
  <si>
    <t>2074-1812</t>
  </si>
  <si>
    <t>Iranian Red Crescent Medical Journal</t>
  </si>
  <si>
    <t>2075-163X</t>
  </si>
  <si>
    <t>Minerals</t>
  </si>
  <si>
    <t>2075-4701</t>
  </si>
  <si>
    <t>Metals</t>
  </si>
  <si>
    <t>2075-8251</t>
  </si>
  <si>
    <t>Acta Naturae</t>
  </si>
  <si>
    <t>2076-3417</t>
  </si>
  <si>
    <t>Applied Sciences-Basel</t>
  </si>
  <si>
    <t>2077-1444</t>
  </si>
  <si>
    <t>Religions</t>
  </si>
  <si>
    <t>2077-7000</t>
  </si>
  <si>
    <t>Mycosphere</t>
  </si>
  <si>
    <t>2078-5585</t>
  </si>
  <si>
    <t>2078-5976</t>
  </si>
  <si>
    <t>South African Journal of Business Management</t>
  </si>
  <si>
    <t>2079-052X</t>
  </si>
  <si>
    <t>2079-0538</t>
  </si>
  <si>
    <t>Emirates Journal of Food and Agriculture</t>
  </si>
  <si>
    <t>2079-4991</t>
  </si>
  <si>
    <t>Nanomaterials</t>
  </si>
  <si>
    <t>2079-6412</t>
  </si>
  <si>
    <t>Coatings</t>
  </si>
  <si>
    <t>2079-7362</t>
  </si>
  <si>
    <t>2079-7370</t>
  </si>
  <si>
    <t>East Asian Journal on Applied Mathematics</t>
  </si>
  <si>
    <t>2081-3856</t>
  </si>
  <si>
    <t>2081-6936</t>
  </si>
  <si>
    <t>Translational Neuroscience</t>
  </si>
  <si>
    <t>2083-134X</t>
  </si>
  <si>
    <t>MATERIALS SCIENCE-POLAND</t>
  </si>
  <si>
    <t>2083-4772</t>
  </si>
  <si>
    <t>2083-4810</t>
  </si>
  <si>
    <t>Archives of Environmental Protection</t>
  </si>
  <si>
    <t>2090-004X</t>
  </si>
  <si>
    <t>2090-0058</t>
  </si>
  <si>
    <t>Journal of Ophthalmology</t>
  </si>
  <si>
    <t>2090-5904</t>
  </si>
  <si>
    <t>1687-5443</t>
  </si>
  <si>
    <t>NEURAL PLASTICITY</t>
  </si>
  <si>
    <t>2090-8083</t>
  </si>
  <si>
    <t>2042-0080</t>
  </si>
  <si>
    <t>Parkinsons Disease</t>
  </si>
  <si>
    <t>2090-8865</t>
  </si>
  <si>
    <t>2090-8873</t>
  </si>
  <si>
    <t>Journal of Analytical Methods in Chemistry</t>
  </si>
  <si>
    <t>2090-9063</t>
  </si>
  <si>
    <t>2090-9071</t>
  </si>
  <si>
    <t>Journal of Chemistry</t>
  </si>
  <si>
    <t>2092-6782</t>
  </si>
  <si>
    <t>2092-6790</t>
  </si>
  <si>
    <t>International Journal of Naval Architecture and Ocean Engineering</t>
  </si>
  <si>
    <t>2092-7355</t>
  </si>
  <si>
    <t>2092-7363</t>
  </si>
  <si>
    <t>Allergy Asthma &amp; Immunology Research</t>
  </si>
  <si>
    <t>2092-7614</t>
  </si>
  <si>
    <t>2092-7622</t>
  </si>
  <si>
    <t>Earthquakes and Structures</t>
  </si>
  <si>
    <t>2093-0879</t>
  </si>
  <si>
    <t>2093-0887</t>
  </si>
  <si>
    <t>Journal of Neurogastroenterology and Motility</t>
  </si>
  <si>
    <t>2093-2278</t>
  </si>
  <si>
    <t>2093-2286</t>
  </si>
  <si>
    <t>Journal of Periodontal and Implant Science</t>
  </si>
  <si>
    <t>2093-274X</t>
  </si>
  <si>
    <t>2093-2480</t>
  </si>
  <si>
    <t>International Journal of Aeronautical and Space Sciences</t>
  </si>
  <si>
    <t>2093-4777</t>
  </si>
  <si>
    <t>2093-6931</t>
  </si>
  <si>
    <t>International Neurourology Journal</t>
  </si>
  <si>
    <t>2093-7288</t>
  </si>
  <si>
    <t>2167-2040</t>
  </si>
  <si>
    <t>Journal of Korean Religions</t>
  </si>
  <si>
    <t>2093-8551</t>
  </si>
  <si>
    <t>Journal of Electrochemical Science and Technology</t>
  </si>
  <si>
    <t>2094-6937</t>
  </si>
  <si>
    <t>Kritika Kultura</t>
  </si>
  <si>
    <t>2095-0055</t>
  </si>
  <si>
    <t>2192-6395</t>
  </si>
  <si>
    <t>International Journal of Disaster Risk Science</t>
  </si>
  <si>
    <t>2095-0179</t>
  </si>
  <si>
    <t>2095-0187</t>
  </si>
  <si>
    <t>Frontiers of Chemical Science and Engineering</t>
  </si>
  <si>
    <t>2095-0195</t>
  </si>
  <si>
    <t>2095-0209</t>
  </si>
  <si>
    <t>Frontiers of Earth Science</t>
  </si>
  <si>
    <t>2095-0217</t>
  </si>
  <si>
    <t>2095-0225</t>
  </si>
  <si>
    <t>Frontiers of Medicine</t>
  </si>
  <si>
    <t>2095-025X</t>
  </si>
  <si>
    <t>2095-0268</t>
  </si>
  <si>
    <t>Frontiers of Materials Science</t>
  </si>
  <si>
    <t>2095-0357</t>
  </si>
  <si>
    <t>Asian Herpetological Research</t>
  </si>
  <si>
    <t>2095-0462</t>
  </si>
  <si>
    <t>Frontiers of Physics</t>
  </si>
  <si>
    <t>2095-2201</t>
  </si>
  <si>
    <t>2095-221X</t>
  </si>
  <si>
    <t>Frontiers of Environmental Science &amp; Engineering</t>
  </si>
  <si>
    <t>2095-2228</t>
  </si>
  <si>
    <t>2095-2236</t>
  </si>
  <si>
    <t>Frontiers of Computer Science</t>
  </si>
  <si>
    <t>2095-2546</t>
  </si>
  <si>
    <t>2213-2961</t>
  </si>
  <si>
    <t>Journal of Sport and Health Science</t>
  </si>
  <si>
    <t>2095-2899</t>
  </si>
  <si>
    <t>1993-0666</t>
  </si>
  <si>
    <t>Journal of Central South University</t>
  </si>
  <si>
    <t>2095-3119</t>
  </si>
  <si>
    <t>Journal of Integrative Agriculture</t>
  </si>
  <si>
    <t>2095-4700</t>
  </si>
  <si>
    <t>2095-6231</t>
  </si>
  <si>
    <t>Bone Research</t>
  </si>
  <si>
    <t>2095-4956</t>
  </si>
  <si>
    <t>Journal of Energy Chemistry</t>
  </si>
  <si>
    <t>2095-5138</t>
  </si>
  <si>
    <t>2053-714X</t>
  </si>
  <si>
    <t>National Science Review</t>
  </si>
  <si>
    <t>2095-6037</t>
  </si>
  <si>
    <t>2198-0934</t>
  </si>
  <si>
    <t>Journal of Meteorological Research</t>
  </si>
  <si>
    <t>2095-6975</t>
  </si>
  <si>
    <t>1875-5364</t>
  </si>
  <si>
    <t>Chinese Journal of Natural Medicines</t>
  </si>
  <si>
    <t>2095-9184</t>
  </si>
  <si>
    <t>2095-9230</t>
  </si>
  <si>
    <t>Frontiers of Information Technology &amp; Electronic Engineering</t>
  </si>
  <si>
    <t>2095-9273</t>
  </si>
  <si>
    <t>2095-9281</t>
  </si>
  <si>
    <t>Science Bulletin</t>
  </si>
  <si>
    <t>2100-9619</t>
  </si>
  <si>
    <t>Correspondances en Metabolismes Hormones Diabetes et Nutrition</t>
  </si>
  <si>
    <t>2102-6459</t>
  </si>
  <si>
    <t>2102-6467</t>
  </si>
  <si>
    <t>European Physical Journal H</t>
  </si>
  <si>
    <t>2110-5820</t>
  </si>
  <si>
    <t>Annals of Intensive Care</t>
  </si>
  <si>
    <t>2115-7251</t>
  </si>
  <si>
    <t>Journal of Space Weather and Space Climate</t>
  </si>
  <si>
    <t>2115-8789</t>
  </si>
  <si>
    <t>2115-7863</t>
  </si>
  <si>
    <t>Geriatrie et Psychologie Neuropsychiatrie de Vieillissement</t>
  </si>
  <si>
    <t>2118-9773</t>
  </si>
  <si>
    <t>European Journal of Taxonomy</t>
  </si>
  <si>
    <t>2146-3123</t>
  </si>
  <si>
    <t>2146-3131</t>
  </si>
  <si>
    <t>Balkan Medical Journal</t>
  </si>
  <si>
    <t>2149-2263</t>
  </si>
  <si>
    <t>2149-2271</t>
  </si>
  <si>
    <t>Anatolian Journal of Cardiology</t>
  </si>
  <si>
    <t>2150-5608</t>
  </si>
  <si>
    <t>2150-704X</t>
  </si>
  <si>
    <t>2150-7058</t>
  </si>
  <si>
    <t>Remote Sensing Letters</t>
  </si>
  <si>
    <t>2150-7511</t>
  </si>
  <si>
    <t>mBio</t>
  </si>
  <si>
    <t>2150-8925</t>
  </si>
  <si>
    <t>Ecosphere</t>
  </si>
  <si>
    <t>2151-0032</t>
  </si>
  <si>
    <t>2151-0040</t>
  </si>
  <si>
    <t>Transactions of the ASABE</t>
  </si>
  <si>
    <t>2151-0733</t>
  </si>
  <si>
    <t>1931-7603</t>
  </si>
  <si>
    <t>Herpetological Conservation and Biology</t>
  </si>
  <si>
    <t>2151-321X</t>
  </si>
  <si>
    <t>2151-3228</t>
  </si>
  <si>
    <t>Pediatric Allergy Immunology and Pulmonology</t>
  </si>
  <si>
    <t>2151-464X</t>
  </si>
  <si>
    <t>2151-4658</t>
  </si>
  <si>
    <t>ARTHRITIS CARE &amp; RESEARCH</t>
  </si>
  <si>
    <t>2151-8378</t>
  </si>
  <si>
    <t>2154-4212</t>
  </si>
  <si>
    <t>Female Pelvic Medicine and Reconstructive Surgery</t>
  </si>
  <si>
    <t>2152-081X</t>
  </si>
  <si>
    <t>2152-2650</t>
  </si>
  <si>
    <t>2152-2669</t>
  </si>
  <si>
    <t>Clinical Lymphoma Myeloma &amp; Leukemia</t>
  </si>
  <si>
    <t>2152-2715</t>
  </si>
  <si>
    <t>2152-2723</t>
  </si>
  <si>
    <t>Cyberpsychology Behavior and Social Networking</t>
  </si>
  <si>
    <t>2152-3878</t>
  </si>
  <si>
    <t>Greenhouse Gases-Science and Technology</t>
  </si>
  <si>
    <t>2152-4971</t>
  </si>
  <si>
    <t>2152-4998</t>
  </si>
  <si>
    <t>Cellular Reprogramming</t>
  </si>
  <si>
    <t>2152-5080</t>
  </si>
  <si>
    <t>2152-5099</t>
  </si>
  <si>
    <t>International Journal for Uncertainty Quantification</t>
  </si>
  <si>
    <t>2152-5250</t>
  </si>
  <si>
    <t>Aging and Disease</t>
  </si>
  <si>
    <t>2153-053X</t>
  </si>
  <si>
    <t>2153-0548</t>
  </si>
  <si>
    <t>Change Over Time-An International Journal of Conservation and the Built Environment</t>
  </si>
  <si>
    <t>2153-0785</t>
  </si>
  <si>
    <t>2153-0793</t>
  </si>
  <si>
    <t>Dynamic Games and Applications</t>
  </si>
  <si>
    <t>2153-2168</t>
  </si>
  <si>
    <t>2153-2176</t>
  </si>
  <si>
    <t>Childhood Obesity</t>
  </si>
  <si>
    <t>2153-7658</t>
  </si>
  <si>
    <t>2153-7933</t>
  </si>
  <si>
    <t>Therapeutic Hypothermia and Temperature Management</t>
  </si>
  <si>
    <t>2154-0993</t>
  </si>
  <si>
    <t>Islamic Africa</t>
  </si>
  <si>
    <t>2154-1647</t>
  </si>
  <si>
    <t>Education and Training in Autism and Developmental Disabilities</t>
  </si>
  <si>
    <t>2154-2287</t>
  </si>
  <si>
    <t>IEEE Pulse</t>
  </si>
  <si>
    <t>2155-3769</t>
  </si>
  <si>
    <t>2155-3777</t>
  </si>
  <si>
    <t>Frontiers in Life Science</t>
  </si>
  <si>
    <t>2155-384X</t>
  </si>
  <si>
    <t>Clinical and Translational Gastroenterology</t>
  </si>
  <si>
    <t>2156-2261</t>
  </si>
  <si>
    <t>2154-3321</t>
  </si>
  <si>
    <t>Kyoto Journal of Mathematics</t>
  </si>
  <si>
    <t>2156-3357</t>
  </si>
  <si>
    <t>IEEE Journal on Emerging and Selected Topics in Circuits and Systems</t>
  </si>
  <si>
    <t>2156-3381</t>
  </si>
  <si>
    <t>IEEE Journal of Photovoltaics</t>
  </si>
  <si>
    <t>2156-342X</t>
  </si>
  <si>
    <t>IEEE Transactions on Terahertz Science and Technology</t>
  </si>
  <si>
    <t>2156-3950</t>
  </si>
  <si>
    <t>2156-3985</t>
  </si>
  <si>
    <t>IEEE Transactions on Components Packaging and Manufacturing Technology</t>
  </si>
  <si>
    <t>2156-4574</t>
  </si>
  <si>
    <t>2153-3660</t>
  </si>
  <si>
    <t>AFRICAN JOURNAL OF HERPETOLOGY</t>
  </si>
  <si>
    <t>2156-5333</t>
  </si>
  <si>
    <t>2156-535X</t>
  </si>
  <si>
    <t>Journal of Adolescent and Young Adult Oncology</t>
  </si>
  <si>
    <t>2156-6976</t>
  </si>
  <si>
    <t>American Journal of Cancer Research</t>
  </si>
  <si>
    <t>2156-7018</t>
  </si>
  <si>
    <t>2156-7026</t>
  </si>
  <si>
    <t>Journal of Medical Imaging and Health Informatics</t>
  </si>
  <si>
    <t>2156-7085</t>
  </si>
  <si>
    <t>Biomedical Optics Express</t>
  </si>
  <si>
    <t>2156-8472</t>
  </si>
  <si>
    <t>2156-8499</t>
  </si>
  <si>
    <t>Mathematical Control and Related Fields</t>
  </si>
  <si>
    <t>2156-8693</t>
  </si>
  <si>
    <t>2156-8731</t>
  </si>
  <si>
    <t>Society and Mental Health</t>
  </si>
  <si>
    <t>2156-8952</t>
  </si>
  <si>
    <t>2156-8944</t>
  </si>
  <si>
    <t>ACS Combinatorial Science</t>
  </si>
  <si>
    <t>2156-907X</t>
  </si>
  <si>
    <t>2158-5644</t>
  </si>
  <si>
    <t>Journal of Applied Analysis and Computation</t>
  </si>
  <si>
    <t>2157-1422</t>
  </si>
  <si>
    <t>Cold Spring Harbor Perspectives in Medicine</t>
  </si>
  <si>
    <t>2157-1716</t>
  </si>
  <si>
    <t>2157-3905</t>
  </si>
  <si>
    <t>2157-3913</t>
  </si>
  <si>
    <t>Sport Exercise and Performance Psychology</t>
  </si>
  <si>
    <t>2157-6564</t>
  </si>
  <si>
    <t>2157-6580</t>
  </si>
  <si>
    <t>Stem Cells Translational Medicine</t>
  </si>
  <si>
    <t>2157-6904</t>
  </si>
  <si>
    <t>2157-6912</t>
  </si>
  <si>
    <t>ACM Transactions on Intelligent Systems and Technology</t>
  </si>
  <si>
    <t>2157-9024</t>
  </si>
  <si>
    <t>Oncogenesis</t>
  </si>
  <si>
    <t>2157-9083</t>
  </si>
  <si>
    <t>2157-9091</t>
  </si>
  <si>
    <t>Journal of Biomaterials and Tissue Engineering</t>
  </si>
  <si>
    <t>2158-2866</t>
  </si>
  <si>
    <t>2158-2874</t>
  </si>
  <si>
    <t>Journal of Ship Production and Design</t>
  </si>
  <si>
    <t>2158-3226</t>
  </si>
  <si>
    <t>AIP Advances</t>
  </si>
  <si>
    <t>2158-5849</t>
  </si>
  <si>
    <t>2158-5857</t>
  </si>
  <si>
    <t>Materials Express</t>
  </si>
  <si>
    <t>2159-3337</t>
  </si>
  <si>
    <t>2159-3345</t>
  </si>
  <si>
    <t>Nucleic Acid Therapeutics</t>
  </si>
  <si>
    <t>2159-3930</t>
  </si>
  <si>
    <t>Optical Materials Express</t>
  </si>
  <si>
    <t>2159-6859</t>
  </si>
  <si>
    <t>2159-6867</t>
  </si>
  <si>
    <t>MRS Communications</t>
  </si>
  <si>
    <t>2159-8290</t>
  </si>
  <si>
    <t>Cancer Discovery</t>
  </si>
  <si>
    <t>2160-1836</t>
  </si>
  <si>
    <t>G3-Genes Genomes Genetics</t>
  </si>
  <si>
    <t>2160-5882</t>
  </si>
  <si>
    <t>2160-5890</t>
  </si>
  <si>
    <t>Economics of Energy &amp; Environmental Policy</t>
  </si>
  <si>
    <t>2160-7648</t>
  </si>
  <si>
    <t>Clinical Pharmacology in Drug Development</t>
  </si>
  <si>
    <t>2161-3915</t>
  </si>
  <si>
    <t>Transactions on Emerging Telecommunications Technologies</t>
  </si>
  <si>
    <t>2161-783X</t>
  </si>
  <si>
    <t>2161-7856</t>
  </si>
  <si>
    <t>Games for Health Journal</t>
  </si>
  <si>
    <t>2161-8313</t>
  </si>
  <si>
    <t>2156-5376</t>
  </si>
  <si>
    <t>Advances in Nutrition</t>
  </si>
  <si>
    <t>2161-9549</t>
  </si>
  <si>
    <t>2161-9565</t>
  </si>
  <si>
    <t>Freshwater Science</t>
  </si>
  <si>
    <t>2162-0555</t>
  </si>
  <si>
    <t>2162-0563</t>
  </si>
  <si>
    <t>Chinese Sociological Review</t>
  </si>
  <si>
    <t>2162-2337</t>
  </si>
  <si>
    <t>2162-2345</t>
  </si>
  <si>
    <t>IEEE Wireless Communications Letters</t>
  </si>
  <si>
    <t>2162-2388</t>
  </si>
  <si>
    <t>2162-2531</t>
  </si>
  <si>
    <t>Molecular Therapy-Nucleic Acids</t>
  </si>
  <si>
    <t>2162-2574</t>
  </si>
  <si>
    <t>2162-2582</t>
  </si>
  <si>
    <t>ARTMargins</t>
  </si>
  <si>
    <t>2162-2965</t>
  </si>
  <si>
    <t>2162-2973</t>
  </si>
  <si>
    <t>Applied Neuropsychology-Child</t>
  </si>
  <si>
    <t>2162-3279</t>
  </si>
  <si>
    <t>Brain and Behavior</t>
  </si>
  <si>
    <t>2162-8726</t>
  </si>
  <si>
    <t>2162-8734</t>
  </si>
  <si>
    <t>ECS Electrochemistry Letters</t>
  </si>
  <si>
    <t>2162-8769</t>
  </si>
  <si>
    <t>ECS Journal of Solid State Science and Technology</t>
  </si>
  <si>
    <t>2163-0755</t>
  </si>
  <si>
    <t>2163-0763</t>
  </si>
  <si>
    <t>Journal of Trauma and Acute Care Surgery</t>
  </si>
  <si>
    <t>2163-2480</t>
  </si>
  <si>
    <t>Evolution Equations and Control Theory</t>
  </si>
  <si>
    <t>2164-3962</t>
  </si>
  <si>
    <t>2164-3970</t>
  </si>
  <si>
    <t>Service Science</t>
  </si>
  <si>
    <t>2164-4535</t>
  </si>
  <si>
    <t>JOURNAL AMERICAN WATER WORKS ASSOCIATION</t>
  </si>
  <si>
    <t>2164-5515</t>
  </si>
  <si>
    <t>2164-554X</t>
  </si>
  <si>
    <t>Human Vaccines &amp; Immunotherapeutics</t>
  </si>
  <si>
    <t>2164-6325</t>
  </si>
  <si>
    <t>2164-6341</t>
  </si>
  <si>
    <t>Journal of Renewable Materials</t>
  </si>
  <si>
    <t>2164-8034</t>
  </si>
  <si>
    <t>2166-3033</t>
  </si>
  <si>
    <t>Information &amp; Culture</t>
  </si>
  <si>
    <t>2165-0799</t>
  </si>
  <si>
    <t>2165-0969</t>
  </si>
  <si>
    <t>Workplace Health &amp; Safety</t>
  </si>
  <si>
    <t>2165-5979</t>
  </si>
  <si>
    <t>2165-5987</t>
  </si>
  <si>
    <t>Bioengineered</t>
  </si>
  <si>
    <t>2166-3831</t>
  </si>
  <si>
    <t>Materials Research Letters</t>
  </si>
  <si>
    <t>2166-532X</t>
  </si>
  <si>
    <t>APL Materials</t>
  </si>
  <si>
    <t>2167-6461</t>
  </si>
  <si>
    <t>2167-647X</t>
  </si>
  <si>
    <t>Big Data</t>
  </si>
  <si>
    <t>2167-8359</t>
  </si>
  <si>
    <t>PeerJ</t>
  </si>
  <si>
    <t>2167-8421</t>
  </si>
  <si>
    <t>2167-9223</t>
  </si>
  <si>
    <t>Amyotrophic Lateral Sclerosis and Frontotemporal Degeneration</t>
  </si>
  <si>
    <t>2167-8707</t>
  </si>
  <si>
    <t>Expert Opinion on Orphan Drugs</t>
  </si>
  <si>
    <t>2168-023X</t>
  </si>
  <si>
    <t>2168-0248</t>
  </si>
  <si>
    <t>Bariatric Surgical Practice and Patient Care</t>
  </si>
  <si>
    <t>2168-0418</t>
  </si>
  <si>
    <t>2168-0450</t>
  </si>
  <si>
    <t>Applications in Plant Sciences</t>
  </si>
  <si>
    <t>2168-0566</t>
  </si>
  <si>
    <t>2168-0582</t>
  </si>
  <si>
    <t>Transportmetrica B-Transport Dynamics</t>
  </si>
  <si>
    <t>2168-1805</t>
  </si>
  <si>
    <t>2168-1813</t>
  </si>
  <si>
    <t>Scandinavian Journal of Urology</t>
  </si>
  <si>
    <t>2168-2194</t>
  </si>
  <si>
    <t>IEEE Journal of Biomedical and Health Informatics</t>
  </si>
  <si>
    <t>2168-2216</t>
  </si>
  <si>
    <t>IEEE Transactions on Systems Man Cybernetics-Systems</t>
  </si>
  <si>
    <t>2168-2275</t>
  </si>
  <si>
    <t>2168-2291</t>
  </si>
  <si>
    <t>2168-2305</t>
  </si>
  <si>
    <t>IEEE Transactions on Human-Machine Systems</t>
  </si>
  <si>
    <t>2168-2356</t>
  </si>
  <si>
    <t>IEEE Design &amp; Test</t>
  </si>
  <si>
    <t>2168-3565</t>
  </si>
  <si>
    <t>2168-3573</t>
  </si>
  <si>
    <t>Agroecology and Sustainable Food Systems</t>
  </si>
  <si>
    <t>2168-4790</t>
  </si>
  <si>
    <t>2168-4804</t>
  </si>
  <si>
    <t>Therapeutic Innovation &amp; Regulatory Science</t>
  </si>
  <si>
    <t>2168-6084</t>
  </si>
  <si>
    <t>2168-6076</t>
  </si>
  <si>
    <t>2168-6092</t>
  </si>
  <si>
    <t>JAMA Facial Plastic Surgery</t>
  </si>
  <si>
    <t>2168-6114</t>
  </si>
  <si>
    <t>2168-6157</t>
  </si>
  <si>
    <t>2168-6173</t>
  </si>
  <si>
    <t>JAMA Ophthalmology</t>
  </si>
  <si>
    <t>2168-619X</t>
  </si>
  <si>
    <t>JAMA Otolaryngology-Head &amp; Neck Surgery</t>
  </si>
  <si>
    <t>2168-6211</t>
  </si>
  <si>
    <t>JAMA Pediatrics</t>
  </si>
  <si>
    <t>2168-6238</t>
  </si>
  <si>
    <t>2168-6262</t>
  </si>
  <si>
    <t>2168-6734</t>
  </si>
  <si>
    <t>IEEE Journal of the Electron Devices Society</t>
  </si>
  <si>
    <t>2168-9105</t>
  </si>
  <si>
    <t>2168-9113</t>
  </si>
  <si>
    <t>Res Philosophica</t>
  </si>
  <si>
    <t>2169-1401</t>
  </si>
  <si>
    <t>2169-141X</t>
  </si>
  <si>
    <t>Artificial Cells Nanomedicine and Biotechnology</t>
  </si>
  <si>
    <t>2169-3536</t>
  </si>
  <si>
    <t>IEEE Access</t>
  </si>
  <si>
    <t>2169-5180</t>
  </si>
  <si>
    <t>2169-8953</t>
  </si>
  <si>
    <t>2169-8961</t>
  </si>
  <si>
    <t>Journal of Geophysical Research-Biogeosciences</t>
  </si>
  <si>
    <t>2169-897X</t>
  </si>
  <si>
    <t>2169-8996</t>
  </si>
  <si>
    <t>JOURNAL OF GEOPHYSICAL RESEARCH-ATMOSPHERES</t>
  </si>
  <si>
    <t>2169-9003</t>
  </si>
  <si>
    <t>2169-9011</t>
  </si>
  <si>
    <t>JOURNAL OF GEOPHYSICAL RESEARCH-EARTH SURFACE</t>
  </si>
  <si>
    <t>2169-9097</t>
  </si>
  <si>
    <t>2169-9100</t>
  </si>
  <si>
    <t>JOURNAL OF GEOPHYSICAL RESEARCH-PLANETS</t>
  </si>
  <si>
    <t>2169-9275</t>
  </si>
  <si>
    <t>2169-9291</t>
  </si>
  <si>
    <t>JOURNAL OF GEOPHYSICAL RESEARCH-OCEANS</t>
  </si>
  <si>
    <t>2169-9313</t>
  </si>
  <si>
    <t>2169-9356</t>
  </si>
  <si>
    <t>JOURNAL OF GEOPHYSICAL RESEARCH-SOLID EARTH</t>
  </si>
  <si>
    <t>2169-9380</t>
  </si>
  <si>
    <t>2169-9402</t>
  </si>
  <si>
    <t>JOURNAL OF GEOPHYSICAL RESEARCH-SPACE PHYSICS</t>
  </si>
  <si>
    <t>2171-5068</t>
  </si>
  <si>
    <t>2171-9845</t>
  </si>
  <si>
    <t>Forest Systems</t>
  </si>
  <si>
    <t>2183-6051</t>
  </si>
  <si>
    <t>Revista Iberoamericana de Diagnostico y Evaluacion-e Avaliacao Psicologica</t>
  </si>
  <si>
    <t>2186-3326</t>
  </si>
  <si>
    <t>0027-7622</t>
  </si>
  <si>
    <t>Nagoya Journal of Medical Science</t>
  </si>
  <si>
    <t>2189-0102</t>
  </si>
  <si>
    <t>2189-0110</t>
  </si>
  <si>
    <t>Horticulture Journal</t>
  </si>
  <si>
    <t>2190-3328</t>
  </si>
  <si>
    <t>RIHA Journal</t>
  </si>
  <si>
    <t>2190-393X</t>
  </si>
  <si>
    <t>2190-3948</t>
  </si>
  <si>
    <t>Drug Delivery and Translational Research</t>
  </si>
  <si>
    <t>2190-4286</t>
  </si>
  <si>
    <t>Beilstein Journal of Nanotechnology</t>
  </si>
  <si>
    <t>2190-4987</t>
  </si>
  <si>
    <t>2190-5010</t>
  </si>
  <si>
    <t>History of Geo- and Space Sciences</t>
  </si>
  <si>
    <t>2190-5444</t>
  </si>
  <si>
    <t>European Physical Journal Plus</t>
  </si>
  <si>
    <t>2190-5738</t>
  </si>
  <si>
    <t>2190-572X</t>
  </si>
  <si>
    <t>3 Biotech</t>
  </si>
  <si>
    <t>2190-6009</t>
  </si>
  <si>
    <t>2190-8370</t>
  </si>
  <si>
    <t>2151-2604</t>
  </si>
  <si>
    <t>Zeitschrift fur Psychologie-Journal of Psychology</t>
  </si>
  <si>
    <t>2190-9385</t>
  </si>
  <si>
    <t>Journal of Ceramic Science and Technology</t>
  </si>
  <si>
    <t>2191-0855</t>
  </si>
  <si>
    <t>AMB Express</t>
  </si>
  <si>
    <t>2191-1363</t>
  </si>
  <si>
    <t>ChemistryOpen</t>
  </si>
  <si>
    <t>2191-219X</t>
  </si>
  <si>
    <t>EJNMMI Research</t>
  </si>
  <si>
    <t>2191-9089</t>
  </si>
  <si>
    <t>2191-9097</t>
  </si>
  <si>
    <t>Nanotechnology Reviews</t>
  </si>
  <si>
    <t>2191-9151</t>
  </si>
  <si>
    <t>2191-916X</t>
  </si>
  <si>
    <t>Mechanical Sciences</t>
  </si>
  <si>
    <t>2191-9399</t>
  </si>
  <si>
    <t>2191-9402</t>
  </si>
  <si>
    <t>European Journal of Scandinavian Studies</t>
  </si>
  <si>
    <t>2191-9496</t>
  </si>
  <si>
    <t>2191-950X</t>
  </si>
  <si>
    <t>Advances in Nonlinear Analysis</t>
  </si>
  <si>
    <t>2191-9542</t>
  </si>
  <si>
    <t>2191-9550</t>
  </si>
  <si>
    <t>Green Processing and Synthesis</t>
  </si>
  <si>
    <t>2192-2659</t>
  </si>
  <si>
    <t>2192-6506</t>
  </si>
  <si>
    <t>ChemPlusChem</t>
  </si>
  <si>
    <t>2192-8614</t>
  </si>
  <si>
    <t>Nanophotonics</t>
  </si>
  <si>
    <t>2193-0066</t>
  </si>
  <si>
    <t>2193-0074</t>
  </si>
  <si>
    <t>Fossil Record</t>
  </si>
  <si>
    <t>2193-0856</t>
  </si>
  <si>
    <t>2193-0864</t>
  </si>
  <si>
    <t>Geoscientific Instrumentation Methods and Data Systems</t>
  </si>
  <si>
    <t>2193-1127</t>
  </si>
  <si>
    <t>EPJ Data Science</t>
  </si>
  <si>
    <t>2193-1801</t>
  </si>
  <si>
    <t>SpringerPlus</t>
  </si>
  <si>
    <t>2193-2336</t>
  </si>
  <si>
    <t>2196-6850</t>
  </si>
  <si>
    <t>MILITARGESCHICHTLICHE ZEITSCHRIFT</t>
  </si>
  <si>
    <t>2193-567X</t>
  </si>
  <si>
    <t>2191-4281</t>
  </si>
  <si>
    <t>ARABIAN JOURNAL FOR SCIENCE AND ENGINEERING</t>
  </si>
  <si>
    <t>2193-5807</t>
  </si>
  <si>
    <t>2193-5815</t>
  </si>
  <si>
    <t>Asian Journal of Organic Chemistry</t>
  </si>
  <si>
    <t>2193-6218</t>
  </si>
  <si>
    <t>Medizinische Klinik-Intensivmedizin und Notfallmedizin</t>
  </si>
  <si>
    <t>2193-6315</t>
  </si>
  <si>
    <t>2193-6323</t>
  </si>
  <si>
    <t>Journal of Neurological Surgery Part A-Central European Neurosurgery</t>
  </si>
  <si>
    <t>2193-6331</t>
  </si>
  <si>
    <t>2193-634X</t>
  </si>
  <si>
    <t>Journal of Neurological Surgery Part B-Skull Base</t>
  </si>
  <si>
    <t>2193-8407</t>
  </si>
  <si>
    <t>1512-2891</t>
  </si>
  <si>
    <t>Journal of Homotopy and Related Structures</t>
  </si>
  <si>
    <t>2194-4288</t>
  </si>
  <si>
    <t>2194-4296</t>
  </si>
  <si>
    <t>Energy Technology</t>
  </si>
  <si>
    <t>2194-4946</t>
  </si>
  <si>
    <t>2196-7105</t>
  </si>
  <si>
    <t>Zeitschrift fur Kristallographie-Crystalline Materials</t>
  </si>
  <si>
    <t>2194-573X</t>
  </si>
  <si>
    <t>1557-4679</t>
  </si>
  <si>
    <t>International Journal of Biostatistics</t>
  </si>
  <si>
    <t>2194-5748</t>
  </si>
  <si>
    <t>1542-6580</t>
  </si>
  <si>
    <t>International Journal of Chemical Reactor Engineering</t>
  </si>
  <si>
    <t>2194-5764</t>
  </si>
  <si>
    <t>1556-3758</t>
  </si>
  <si>
    <t>International Journal of Food Engineering</t>
  </si>
  <si>
    <t>2194-5993</t>
  </si>
  <si>
    <t>1446-9022</t>
  </si>
  <si>
    <t>Review of Network Economics</t>
  </si>
  <si>
    <t>2194-6175</t>
  </si>
  <si>
    <t>2157-5665</t>
  </si>
  <si>
    <t>Entrepreneurship Research Journal</t>
  </si>
  <si>
    <t>2194-6183</t>
  </si>
  <si>
    <t>1540-8884</t>
  </si>
  <si>
    <t>Forum-A Journal of Applied Research in Contemporary Politics</t>
  </si>
  <si>
    <t>2194-6302</t>
  </si>
  <si>
    <t>1544-6115</t>
  </si>
  <si>
    <t>Statistical Applications in Genetics and Molecular Biology</t>
  </si>
  <si>
    <t>2194-6361</t>
  </si>
  <si>
    <t>1547-7355</t>
  </si>
  <si>
    <t>Journal of Homeland Security and Emergency Management</t>
  </si>
  <si>
    <t>2194-7228</t>
  </si>
  <si>
    <t>2194-7236</t>
  </si>
  <si>
    <t>Urolithiasis</t>
  </si>
  <si>
    <t>2194-7953</t>
  </si>
  <si>
    <t>2194-7961</t>
  </si>
  <si>
    <t>Plant Reproduction</t>
  </si>
  <si>
    <t>2196-0216</t>
  </si>
  <si>
    <t>ChemElectroChem</t>
  </si>
  <si>
    <t>2196-5099</t>
  </si>
  <si>
    <t>BERICHTE UBER LANDWIRTSCHAFT</t>
  </si>
  <si>
    <t>2196-5625</t>
  </si>
  <si>
    <t>2196-5420</t>
  </si>
  <si>
    <t>Journal of Modern Power Systems and Clean Energy</t>
  </si>
  <si>
    <t>2196-6311</t>
  </si>
  <si>
    <t>2196-632X</t>
  </si>
  <si>
    <t>Earth Surface Dynamics</t>
  </si>
  <si>
    <t>2196-7350</t>
  </si>
  <si>
    <t>Advanced Materials Interfaces</t>
  </si>
  <si>
    <t>2197-0025</t>
  </si>
  <si>
    <t>Theoretical and Experimental Plant Physiology</t>
  </si>
  <si>
    <t>2198-3526</t>
  </si>
  <si>
    <t>2196-436X</t>
  </si>
  <si>
    <t>Latin American Economic Review</t>
  </si>
  <si>
    <t>2198-3844</t>
  </si>
  <si>
    <t>Advanced Science</t>
  </si>
  <si>
    <t>2199-160X</t>
  </si>
  <si>
    <t>Advanced Electronic Materials</t>
  </si>
  <si>
    <t>2199-2401</t>
  </si>
  <si>
    <t>2199-241X</t>
  </si>
  <si>
    <t>Mammal Research</t>
  </si>
  <si>
    <t>2199-9023</t>
  </si>
  <si>
    <t>2199-9031</t>
  </si>
  <si>
    <t>International Journal of Health  Economics and Management</t>
  </si>
  <si>
    <t>2210-271X</t>
  </si>
  <si>
    <t>1872-7999</t>
  </si>
  <si>
    <t>Computational and Theoretical Chemistry</t>
  </si>
  <si>
    <t>2210-5379</t>
  </si>
  <si>
    <t>2210-5387</t>
  </si>
  <si>
    <t>Sustainable Computing-Informatics &amp; Systems</t>
  </si>
  <si>
    <t>2210-6510</t>
  </si>
  <si>
    <t>2210-6561</t>
  </si>
  <si>
    <t>Learning Culture and Social Interaction</t>
  </si>
  <si>
    <t>2210-6715</t>
  </si>
  <si>
    <t>Sustainable Cities and Society</t>
  </si>
  <si>
    <t>2210-7177</t>
  </si>
  <si>
    <t>2210-7185</t>
  </si>
  <si>
    <t>Analytical Cellular Pathology</t>
  </si>
  <si>
    <t>2210-7401</t>
  </si>
  <si>
    <t>2210-741X</t>
  </si>
  <si>
    <t>Clinics and Research in Hepatology and Gastroenterology</t>
  </si>
  <si>
    <t>2210-7703</t>
  </si>
  <si>
    <t>2210-7711</t>
  </si>
  <si>
    <t>International Journal of Clinical Pharmacy</t>
  </si>
  <si>
    <t>2210-7762</t>
  </si>
  <si>
    <t>2210-7770</t>
  </si>
  <si>
    <t>Cancer Genetics</t>
  </si>
  <si>
    <t>2210-7789</t>
  </si>
  <si>
    <t>Pregnancy Hypertension-An International Journal of Womens Cardiovascular Health</t>
  </si>
  <si>
    <t>2210-8033</t>
  </si>
  <si>
    <t>Journal of Herbal Medicine</t>
  </si>
  <si>
    <t>2211-0348</t>
  </si>
  <si>
    <t>2211-0356</t>
  </si>
  <si>
    <t>Multiple Sclerosis and Related Disorders</t>
  </si>
  <si>
    <t>2211-0682</t>
  </si>
  <si>
    <t>1540-2452</t>
  </si>
  <si>
    <t>JALA</t>
  </si>
  <si>
    <t>2211-1247</t>
  </si>
  <si>
    <t>Cell Reports</t>
  </si>
  <si>
    <t>2211-3282</t>
  </si>
  <si>
    <t>2211-3207</t>
  </si>
  <si>
    <t>International Journal for Parasitology-Drugs and Drug Resistance</t>
  </si>
  <si>
    <t>2211-3398</t>
  </si>
  <si>
    <t>Current Opinion in Chemical Engineering</t>
  </si>
  <si>
    <t>2211-3428</t>
  </si>
  <si>
    <t>2211-3436</t>
  </si>
  <si>
    <t>CELLULAR ONCOLOGY</t>
  </si>
  <si>
    <t>2211-3452</t>
  </si>
  <si>
    <t>2211-3460</t>
  </si>
  <si>
    <t>Horticulture Environment and Biotechnology</t>
  </si>
  <si>
    <t>2211-3649</t>
  </si>
  <si>
    <t>Journal of Obsessive-Compulsive and Related Disorders</t>
  </si>
  <si>
    <t>2211-3681</t>
  </si>
  <si>
    <t>2211-369X</t>
  </si>
  <si>
    <t>Journal of Applied Research in Memory and Cognition</t>
  </si>
  <si>
    <t>2211-3797</t>
  </si>
  <si>
    <t>Results in Physics</t>
  </si>
  <si>
    <t>2211-5463</t>
  </si>
  <si>
    <t>FEBS Open Bio</t>
  </si>
  <si>
    <t>2211-5684</t>
  </si>
  <si>
    <t>Diagnostic and Interventional Imaging</t>
  </si>
  <si>
    <t>2211-6095</t>
  </si>
  <si>
    <t>International Review of Research in Developmental Disabilities</t>
  </si>
  <si>
    <t>2211-6753</t>
  </si>
  <si>
    <t>Spatial Statistics</t>
  </si>
  <si>
    <t>2211-6958</t>
  </si>
  <si>
    <t>Discourse Context &amp; Media</t>
  </si>
  <si>
    <t>2211-8837</t>
  </si>
  <si>
    <t>Health Policy and Technology</t>
  </si>
  <si>
    <t>2211-9124</t>
  </si>
  <si>
    <t>Global Food Security-Agriculture Policy Economics and Environment</t>
  </si>
  <si>
    <t>2211-9264</t>
  </si>
  <si>
    <t>Algal Research-Biomass Biofuels and Bioproducts</t>
  </si>
  <si>
    <t>2212-1366</t>
  </si>
  <si>
    <t>2212-1374</t>
  </si>
  <si>
    <t>Journal of Bone Oncology</t>
  </si>
  <si>
    <t>2212-2672</t>
  </si>
  <si>
    <t>2212-2680</t>
  </si>
  <si>
    <t>Journal of the Academy of Nutrition and Dietetics</t>
  </si>
  <si>
    <t>2212-4209</t>
  </si>
  <si>
    <t>International Journal of Disaster Risk Reduction</t>
  </si>
  <si>
    <t>2212-4403</t>
  </si>
  <si>
    <t>1528-395X</t>
  </si>
  <si>
    <t>Oral Surgery Oral Medicine Oral Pathology Oral Radiology</t>
  </si>
  <si>
    <t>2212-571X</t>
  </si>
  <si>
    <t>Journal of Destination Marketing &amp; Management</t>
  </si>
  <si>
    <t>2212-683X</t>
  </si>
  <si>
    <t>2212-6848</t>
  </si>
  <si>
    <t>Biologically Inspired Cognitive Architectures</t>
  </si>
  <si>
    <t>2212-6864</t>
  </si>
  <si>
    <t>Physics of the Dark Universe</t>
  </si>
  <si>
    <t>2212-8778</t>
  </si>
  <si>
    <t>Molecular Metabolism</t>
  </si>
  <si>
    <t>2212-9839</t>
  </si>
  <si>
    <t>2213-1337</t>
  </si>
  <si>
    <t>2213-1345</t>
  </si>
  <si>
    <t>Astronomy and Computing</t>
  </si>
  <si>
    <t>2213-1582</t>
  </si>
  <si>
    <t>NeuroImage-Clinical</t>
  </si>
  <si>
    <t>2213-1787</t>
  </si>
  <si>
    <t>2213-2198</t>
  </si>
  <si>
    <t>2213-2201</t>
  </si>
  <si>
    <t>Journal of Allergy and Clinical Immunology-In Practice</t>
  </si>
  <si>
    <t>2213-2317</t>
  </si>
  <si>
    <t>Redox Biology</t>
  </si>
  <si>
    <t>2213-333X</t>
  </si>
  <si>
    <t>Journal of Vascular Surgery-Venous and Lymphatic Disorders</t>
  </si>
  <si>
    <t>2213-4794</t>
  </si>
  <si>
    <t>2213-4808</t>
  </si>
  <si>
    <t>Multisensory Research</t>
  </si>
  <si>
    <t>2213-5812</t>
  </si>
  <si>
    <t>2213-5820</t>
  </si>
  <si>
    <t>Acta Geodaetica et Geophysica</t>
  </si>
  <si>
    <t>2213-6533</t>
  </si>
  <si>
    <t>Revue de Stomatologie de Chirurgie Maxillo-faciale et de Chirurgie Orale</t>
  </si>
  <si>
    <t>2213-7165</t>
  </si>
  <si>
    <t>2213-7173</t>
  </si>
  <si>
    <t>Journal of Global Antimicrobial Resistance</t>
  </si>
  <si>
    <t>2214-1405</t>
  </si>
  <si>
    <t>Journal of Transport &amp; Health</t>
  </si>
  <si>
    <t>2214-5753</t>
  </si>
  <si>
    <t>2214-8043</t>
  </si>
  <si>
    <t>2214-8051</t>
  </si>
  <si>
    <t>Journal of Behavioral and Experimental Economics</t>
  </si>
  <si>
    <t>2214-9996</t>
  </si>
  <si>
    <t>Annals of Global Health</t>
  </si>
  <si>
    <t>2218-676X</t>
  </si>
  <si>
    <t>2219-6803</t>
  </si>
  <si>
    <t>Translational Cancer Research</t>
  </si>
  <si>
    <t>2220-1319</t>
  </si>
  <si>
    <t>Journal of Water Reuse and Desalination</t>
  </si>
  <si>
    <t>2220-9964</t>
  </si>
  <si>
    <t>ISPRS International Journal of Geo-Information</t>
  </si>
  <si>
    <t>2222-1751</t>
  </si>
  <si>
    <t>Emerging Microbes &amp; Infections</t>
  </si>
  <si>
    <t>2222-3436</t>
  </si>
  <si>
    <t>South African Journal of Economic and Management Sciences</t>
  </si>
  <si>
    <t>2222-3959</t>
  </si>
  <si>
    <t>2227-4898</t>
  </si>
  <si>
    <t>International Journal of Ophthalmology</t>
  </si>
  <si>
    <t>2224-2759</t>
  </si>
  <si>
    <t>2224-7890</t>
  </si>
  <si>
    <t>South African Journal of Industrial Engineering</t>
  </si>
  <si>
    <t>2225-6253</t>
  </si>
  <si>
    <t>2411-9717</t>
  </si>
  <si>
    <t>Journal of the Southern African Institute of Mining and Metallurgy</t>
  </si>
  <si>
    <t>2226-4108</t>
  </si>
  <si>
    <t>2227-8508</t>
  </si>
  <si>
    <t>Journal of Advanced Ceramics</t>
  </si>
  <si>
    <t>2228-5806</t>
  </si>
  <si>
    <t>2228-5814</t>
  </si>
  <si>
    <t>Cell Journal</t>
  </si>
  <si>
    <t>2228-6160</t>
  </si>
  <si>
    <t>Iranian Journal of Science and Technology-Transactions of Civil Engineering</t>
  </si>
  <si>
    <t>2228-6179</t>
  </si>
  <si>
    <t>Iranian Journal of Science and Technology-Transactions of Electrical Engineering</t>
  </si>
  <si>
    <t>2228-6187</t>
  </si>
  <si>
    <t>Iranian Journal of Science and Technology-Transactions of Mechanical Engineering</t>
  </si>
  <si>
    <t>2234-3806</t>
  </si>
  <si>
    <t>2234-3814</t>
  </si>
  <si>
    <t>Annals of Laboratory Medicine</t>
  </si>
  <si>
    <t>2234-7518</t>
  </si>
  <si>
    <t>2005-372X</t>
  </si>
  <si>
    <t>Korean Journal of Orthodontics</t>
  </si>
  <si>
    <t>2234-7593</t>
  </si>
  <si>
    <t>2005-4602</t>
  </si>
  <si>
    <t>International Journal of Precision Engineering and Manufacturing</t>
  </si>
  <si>
    <t>2235-2988</t>
  </si>
  <si>
    <t>Frontiers in Cellular and Infection Microbiology</t>
  </si>
  <si>
    <t>2241-5793</t>
  </si>
  <si>
    <t>Journal of Biological Research-Thessaloniki</t>
  </si>
  <si>
    <t>2244-1875</t>
  </si>
  <si>
    <t>2244-1883</t>
  </si>
  <si>
    <t>Philosophia-International Journal of Philosophy</t>
  </si>
  <si>
    <t>2245-1919</t>
  </si>
  <si>
    <t>Danish Medical Journal</t>
  </si>
  <si>
    <t>2245-7070</t>
  </si>
  <si>
    <t>BULLETIN OF THE GEOLOGICAL SOCIETY OF DENMARK</t>
  </si>
  <si>
    <t>2251-6085</t>
  </si>
  <si>
    <t>2251-6093</t>
  </si>
  <si>
    <t>Iranian Journal of Public Health</t>
  </si>
  <si>
    <t>2253-654X</t>
  </si>
  <si>
    <t>Revista Espanola de Medicina Nuclear e Imagen Molecular</t>
  </si>
  <si>
    <t>2257-7777</t>
  </si>
  <si>
    <t>2257-7750</t>
  </si>
  <si>
    <t>Mechanics &amp; Industry</t>
  </si>
  <si>
    <t>2271-3646</t>
  </si>
  <si>
    <t>2271-3654</t>
  </si>
  <si>
    <t>Metallurgical Research &amp; Technology</t>
  </si>
  <si>
    <t>2278-4535</t>
  </si>
  <si>
    <t>Research Journal of Biotechnology</t>
  </si>
  <si>
    <t>2279-7254</t>
  </si>
  <si>
    <t>European Journal of Remote Sensing</t>
  </si>
  <si>
    <t>2280-8000</t>
  </si>
  <si>
    <t>Journal of Applied Biomaterials &amp; Functional Materials</t>
  </si>
  <si>
    <t>2287-6391</t>
  </si>
  <si>
    <t>2287-6405</t>
  </si>
  <si>
    <t>Journal of Stroke</t>
  </si>
  <si>
    <t>2288-6206</t>
  </si>
  <si>
    <t>2198-0810</t>
  </si>
  <si>
    <t>International Journal of Precision Engineering and Manufacturing-Green Technology</t>
  </si>
  <si>
    <t>2288-6575</t>
  </si>
  <si>
    <t>2288-6796</t>
  </si>
  <si>
    <t>Annals of Surgical Treatment and Research</t>
  </si>
  <si>
    <t>2291-2797</t>
  </si>
  <si>
    <t>Canadian Journal of Gastroenterology and Hepatology</t>
  </si>
  <si>
    <t>2296-5270</t>
  </si>
  <si>
    <t>2296-5262</t>
  </si>
  <si>
    <t>Oncology Research and Treatment</t>
  </si>
  <si>
    <t>2300-8733</t>
  </si>
  <si>
    <t>Annals of Animal Science</t>
  </si>
  <si>
    <t>2303-9027</t>
  </si>
  <si>
    <t>2226-7190</t>
  </si>
  <si>
    <t>Endoscopic Ultrasound</t>
  </si>
  <si>
    <t>2305-7963</t>
  </si>
  <si>
    <t>African Natural History</t>
  </si>
  <si>
    <t>2307-1877</t>
  </si>
  <si>
    <t>2307-1885</t>
  </si>
  <si>
    <t>Journal of Engineering Research</t>
  </si>
  <si>
    <t>2307-4108</t>
  </si>
  <si>
    <t>2307-4116</t>
  </si>
  <si>
    <t>Kuwait Journal of Science</t>
  </si>
  <si>
    <t>2311-6706</t>
  </si>
  <si>
    <t>2150-5551</t>
  </si>
  <si>
    <t>Nano-Micro Letters</t>
  </si>
  <si>
    <t>2313-5433</t>
  </si>
  <si>
    <t>Austrian Journal of Political Science</t>
  </si>
  <si>
    <t>2314-436X</t>
  </si>
  <si>
    <t>2314-4378</t>
  </si>
  <si>
    <t>International Journal of Genomics</t>
  </si>
  <si>
    <t>2314-4920</t>
  </si>
  <si>
    <t>2314-4939</t>
  </si>
  <si>
    <t>Journal of Spectroscopy</t>
  </si>
  <si>
    <t>2314-6133</t>
  </si>
  <si>
    <t>2314-6141</t>
  </si>
  <si>
    <t>Biomed Research International</t>
  </si>
  <si>
    <t>2314-6745</t>
  </si>
  <si>
    <t>2314-6753</t>
  </si>
  <si>
    <t>Journal of Diabetes Research</t>
  </si>
  <si>
    <t>2314-8861</t>
  </si>
  <si>
    <t>2314-7156</t>
  </si>
  <si>
    <t>Journal of Immunology Research</t>
  </si>
  <si>
    <t>2314-8896</t>
  </si>
  <si>
    <t>2314-8888</t>
  </si>
  <si>
    <t>Journal of Function Spaces</t>
  </si>
  <si>
    <t>2317-4889</t>
  </si>
  <si>
    <t>Brazilian Journal of Geology</t>
  </si>
  <si>
    <t>2321-3558</t>
  </si>
  <si>
    <t>Journal of Vibration Engineering &amp; Technologies</t>
  </si>
  <si>
    <t>2322-1984</t>
  </si>
  <si>
    <t>2322-2271</t>
  </si>
  <si>
    <t>Journal of Arthropod-Borne Diseases</t>
  </si>
  <si>
    <t>2322-3243</t>
  </si>
  <si>
    <t>International Journal of Radiation Research</t>
  </si>
  <si>
    <t>2324-8637</t>
  </si>
  <si>
    <t>2324-8645</t>
  </si>
  <si>
    <t>Human Gene Therapy Clinical Development</t>
  </si>
  <si>
    <t>2324-8858</t>
  </si>
  <si>
    <t>2324-8866</t>
  </si>
  <si>
    <t>Interpretation-A Journal of Subsurface Characterization</t>
  </si>
  <si>
    <t>2324-9935</t>
  </si>
  <si>
    <t>2324-9943</t>
  </si>
  <si>
    <t>Transportmetrica A-Transport Science</t>
  </si>
  <si>
    <t>2325-7962</t>
  </si>
  <si>
    <t>2325-7989</t>
  </si>
  <si>
    <t>Archives and Records-The Journal of the Archives and Records Association</t>
  </si>
  <si>
    <t>2325-8160</t>
  </si>
  <si>
    <t>2325-8179</t>
  </si>
  <si>
    <t>Ophthalmic Surgery Lasers &amp; Imaging Retina</t>
  </si>
  <si>
    <t>2325-8292</t>
  </si>
  <si>
    <t>2325-8306</t>
  </si>
  <si>
    <t>LGBT Health</t>
  </si>
  <si>
    <t>2326-5094</t>
  </si>
  <si>
    <t>2326-5108</t>
  </si>
  <si>
    <t>Health Security</t>
  </si>
  <si>
    <t>2326-5191</t>
  </si>
  <si>
    <t>2326-5205</t>
  </si>
  <si>
    <t>Arthritis &amp; Rheumatology</t>
  </si>
  <si>
    <t>2326-6074</t>
  </si>
  <si>
    <t>2327-056X</t>
  </si>
  <si>
    <t>Annual Review of Virology</t>
  </si>
  <si>
    <t>2327-3798</t>
  </si>
  <si>
    <t>2327-3801</t>
  </si>
  <si>
    <t>Language Cognition and Neuroscience</t>
  </si>
  <si>
    <t>2327-4662</t>
  </si>
  <si>
    <t>IEEE Internet of Things Journal</t>
  </si>
  <si>
    <t>2327-6886</t>
  </si>
  <si>
    <t>2327-6924</t>
  </si>
  <si>
    <t>Journal of the American Association of Nurse Practitioners</t>
  </si>
  <si>
    <t>2327-9095</t>
  </si>
  <si>
    <t>2327-9109</t>
  </si>
  <si>
    <t>Applied Neuropsychology-Adult</t>
  </si>
  <si>
    <t>2327-9125</t>
  </si>
  <si>
    <t>Photonics Research</t>
  </si>
  <si>
    <t>2329-7662</t>
  </si>
  <si>
    <t>2329-7670</t>
  </si>
  <si>
    <t>3D Printing and Additive Manufacturing</t>
  </si>
  <si>
    <t>2329-7778</t>
  </si>
  <si>
    <t>Structural Dynamics</t>
  </si>
  <si>
    <t>2329-9290</t>
  </si>
  <si>
    <t>IEEE-ACM Transactions on Audio Speech and Language Processing</t>
  </si>
  <si>
    <t>2330-1635</t>
  </si>
  <si>
    <t>2330-1643</t>
  </si>
  <si>
    <t>Journal of the Association for Information Science and Technology</t>
  </si>
  <si>
    <t>2330-3131</t>
  </si>
  <si>
    <t>2330-314X</t>
  </si>
  <si>
    <t>Human Service Organizations Management Leadership &amp; Governance</t>
  </si>
  <si>
    <t>2330-5517</t>
  </si>
  <si>
    <t>AATCC Journal of Research</t>
  </si>
  <si>
    <t>2330-8249</t>
  </si>
  <si>
    <t>2330-8257</t>
  </si>
  <si>
    <t>Reviews in Fisheries Science &amp; Aquaculture</t>
  </si>
  <si>
    <t>2331-2165</t>
  </si>
  <si>
    <t>Trends in Hearing</t>
  </si>
  <si>
    <t>2331-7019</t>
  </si>
  <si>
    <t>Physical Review Applied</t>
  </si>
  <si>
    <t>2332-3256</t>
  </si>
  <si>
    <t>2332-3264</t>
  </si>
  <si>
    <t>Anthropology Southern Africa</t>
  </si>
  <si>
    <t>2332-4252</t>
  </si>
  <si>
    <t>Operative Neurosurgery</t>
  </si>
  <si>
    <t>2333-0384</t>
  </si>
  <si>
    <t>2333-0376</t>
  </si>
  <si>
    <t>Journal of Oral &amp; Facial Pain and Headache</t>
  </si>
  <si>
    <t>2333-9691</t>
  </si>
  <si>
    <t>Annual Review of Linguistics</t>
  </si>
  <si>
    <t>2340-9436</t>
  </si>
  <si>
    <t>BRQ-Business Research Quarterly</t>
  </si>
  <si>
    <t>2352-2208</t>
  </si>
  <si>
    <t>Journal of Logical and Algebraic Methods in Programming</t>
  </si>
  <si>
    <t>2352-3026</t>
  </si>
  <si>
    <t>Lancet Haematology</t>
  </si>
  <si>
    <t>2352-5568</t>
  </si>
  <si>
    <t>Anaesthesia Critical Care &amp; Pain Medicine</t>
  </si>
  <si>
    <t>2359-3997</t>
  </si>
  <si>
    <t>2359-4292</t>
  </si>
  <si>
    <t>Archives of Endocrinology Metabolism</t>
  </si>
  <si>
    <t>2360-0853</t>
  </si>
  <si>
    <t>Journal of Evidence-Based Psychotherapies</t>
  </si>
  <si>
    <t>2366-004X</t>
  </si>
  <si>
    <t>2366-0058</t>
  </si>
  <si>
    <t>Abdominal Radiology</t>
  </si>
  <si>
    <t>2368-738X</t>
  </si>
  <si>
    <t>Health Promotion and Chronic Disease Prevention in Canada-Research Policy and Practice</t>
  </si>
  <si>
    <t>2373-8227</t>
  </si>
  <si>
    <t>ACS Infectious Diseases</t>
  </si>
  <si>
    <t>2373-9878</t>
  </si>
  <si>
    <t>ACS Biomaterials-Science &amp; Engineering</t>
  </si>
  <si>
    <t>2374-4235</t>
  </si>
  <si>
    <t>2374-4243</t>
  </si>
  <si>
    <t>2374-4731</t>
  </si>
  <si>
    <t>2374-474X</t>
  </si>
  <si>
    <t>Science and Technology for the Built Environment</t>
  </si>
  <si>
    <t>2375-4699</t>
  </si>
  <si>
    <t>2375-4702</t>
  </si>
  <si>
    <t>ACM Transactions on Asian and Low-Resource Language Information Processing</t>
  </si>
  <si>
    <t>2375-6314</t>
  </si>
  <si>
    <t>2375-6322</t>
  </si>
  <si>
    <t>Aerospace Medicine and Human Performance</t>
  </si>
  <si>
    <t>2376-0540</t>
  </si>
  <si>
    <t>2376-1032</t>
  </si>
  <si>
    <t>Journal of Managed Care &amp; Specialty Pharmacy</t>
  </si>
  <si>
    <t>2381-6872</t>
  </si>
  <si>
    <t>2381-6910</t>
  </si>
  <si>
    <t>Journal of Electrochemical Energy Conversion and Storage</t>
  </si>
  <si>
    <t>2385-3956</t>
  </si>
  <si>
    <t>Revista de Investigacion Clinica-Clinical and Translational Investigation</t>
  </si>
  <si>
    <t>2391-5412</t>
  </si>
  <si>
    <t>Open Life Sciences</t>
  </si>
  <si>
    <t>2391-5420</t>
  </si>
  <si>
    <t>Open Chemistry</t>
  </si>
  <si>
    <t>2391-5447</t>
  </si>
  <si>
    <t>Open Geosciences</t>
  </si>
  <si>
    <t>2391-5455</t>
  </si>
  <si>
    <t>Open Mathematics</t>
  </si>
  <si>
    <t>2391-5463</t>
  </si>
  <si>
    <t>Open Medicine</t>
  </si>
  <si>
    <t>2391-5471</t>
  </si>
  <si>
    <t>Open Physics</t>
  </si>
  <si>
    <t>2410-7220</t>
  </si>
  <si>
    <t>2410-8200</t>
  </si>
  <si>
    <t>African Journal of Wildlife Research</t>
  </si>
  <si>
    <t>2451-9766</t>
  </si>
  <si>
    <t>2451-9685</t>
  </si>
  <si>
    <t>Exposure and Health</t>
  </si>
  <si>
    <t>2468-1229</t>
  </si>
  <si>
    <t>Hand Surgery &amp; Rehabilitation</t>
  </si>
  <si>
    <t>2469-4452</t>
  </si>
  <si>
    <t>2469-4460</t>
  </si>
  <si>
    <t>Annals of the American Association of Geographers</t>
  </si>
  <si>
    <t>2469-9888</t>
  </si>
  <si>
    <t>Physical Review Accelerators and Beams</t>
  </si>
  <si>
    <t>2469-9896</t>
  </si>
  <si>
    <t>Physical Review Physics Education Research</t>
  </si>
  <si>
    <t>2469-9926</t>
  </si>
  <si>
    <t>2469-9934</t>
  </si>
  <si>
    <t>PHYSICAL REVIEW A</t>
  </si>
  <si>
    <t>2469-9950</t>
  </si>
  <si>
    <t>2469-9969</t>
  </si>
  <si>
    <t>PHYSICAL REVIEW B</t>
  </si>
  <si>
    <t>2469-9985</t>
  </si>
  <si>
    <t>2469-9993</t>
  </si>
  <si>
    <t>PHYSICAL REVIEW C</t>
  </si>
  <si>
    <t>2470-0010</t>
  </si>
  <si>
    <t>2470-0029</t>
  </si>
  <si>
    <t>PHYSICAL REVIEW D</t>
  </si>
  <si>
    <t>2470-0045</t>
  </si>
  <si>
    <t>2470-0053</t>
  </si>
  <si>
    <t>PHYSICAL REVIEW E</t>
  </si>
  <si>
    <t>8750-7315</t>
  </si>
  <si>
    <t>1930-8264</t>
  </si>
  <si>
    <t>JOURNAL OF THE AMERICAN PODIATRIC MEDICAL ASSOCIATION</t>
  </si>
  <si>
    <t>8750-7587</t>
  </si>
  <si>
    <t>1522-1601</t>
  </si>
  <si>
    <t>JOURNAL OF APPLIED PHYSIOLOGY</t>
  </si>
  <si>
    <t>8755-1039</t>
  </si>
  <si>
    <t>1097-0339</t>
  </si>
  <si>
    <t>DIAGNOSTIC CYTOPATHOLOGY</t>
  </si>
  <si>
    <t>1944-9208</t>
  </si>
  <si>
    <t>8755-2930</t>
  </si>
  <si>
    <t>1944-8201</t>
  </si>
  <si>
    <t>EARTHQUAKE SPECTRA</t>
  </si>
  <si>
    <t>8755-4178</t>
  </si>
  <si>
    <t>1553-3913</t>
  </si>
  <si>
    <t>JOURNAL OF FEMINIST STUDIES IN RELIGION</t>
  </si>
  <si>
    <t>8755-6863</t>
  </si>
  <si>
    <t>1099-0496</t>
  </si>
  <si>
    <t>PEDIATRIC PULMONOLOGY</t>
  </si>
  <si>
    <t>8755-7223</t>
  </si>
  <si>
    <t>1532-8481</t>
  </si>
  <si>
    <t>JOURNAL OF PROFESSIONAL NURSING</t>
  </si>
  <si>
    <t>8755-9129</t>
  </si>
  <si>
    <t>1525-6103</t>
  </si>
  <si>
    <t>FOOD REVIEWS INTERNATIONAL</t>
  </si>
  <si>
    <t>8756-0879</t>
  </si>
  <si>
    <t>1530-8014</t>
  </si>
  <si>
    <t>JOURNAL OF PLASTIC FILM &amp; SHEETING</t>
  </si>
  <si>
    <t>8756-3282</t>
  </si>
  <si>
    <t>1873-2763</t>
  </si>
  <si>
    <t>BONE</t>
  </si>
  <si>
    <t>8756-5641</t>
  </si>
  <si>
    <t>1532-6942</t>
  </si>
  <si>
    <t>DEVELOPMENTAL NEUROPSYCHOLOGY</t>
  </si>
  <si>
    <t>8756-6222</t>
  </si>
  <si>
    <t>1465-7341</t>
  </si>
  <si>
    <t>JOURNAL OF LAW ECONOMICS &amp; ORGANIZATION</t>
  </si>
  <si>
    <t>8756-6583</t>
  </si>
  <si>
    <t>1476-7937</t>
  </si>
  <si>
    <t>HOLOCAUST AND GENOCIDE STUDIES</t>
  </si>
  <si>
    <t>8756-758X</t>
  </si>
  <si>
    <t>1460-2695</t>
  </si>
  <si>
    <t>FATIGUE &amp; FRACTURE OF ENGINEERING MATERIALS &amp; STRUCTURES</t>
  </si>
  <si>
    <t>8756-7938</t>
  </si>
  <si>
    <t>1520-6033</t>
  </si>
  <si>
    <t>BIOTECHNOLOGY PROGRESS</t>
  </si>
  <si>
    <t>8756-8160</t>
  </si>
  <si>
    <t>ISSUES IN LAW &amp; MEDICINE</t>
  </si>
  <si>
    <t>8756-971X</t>
  </si>
  <si>
    <t>1943-6270</t>
  </si>
  <si>
    <t>JOURNAL OF THE AMERICAN MOSQUITO CONTROL ASSOCIATION</t>
  </si>
  <si>
    <t>8756-9728</t>
  </si>
  <si>
    <t>1938-9507</t>
  </si>
  <si>
    <t>Project Management Journal</t>
  </si>
  <si>
    <t>2048-4046</t>
  </si>
  <si>
    <t>JOURNAL OF LOW FREQUENCY NOISE VIBRATION AND ACTIVE CONTROL</t>
  </si>
  <si>
    <t>2296-2646</t>
  </si>
  <si>
    <t>Frontiers in Chemistry</t>
  </si>
  <si>
    <t>2058-5276</t>
  </si>
  <si>
    <t>Nature Microbiology</t>
  </si>
  <si>
    <t>0263-0923</t>
  </si>
  <si>
    <t xml:space="preserve">0036-8075 </t>
  </si>
  <si>
    <t>eISSN</t>
  </si>
  <si>
    <t xml:space="preserve">0028-0836 </t>
  </si>
  <si>
    <t>Journal Title</t>
  </si>
  <si>
    <t>J_20 Abbrev</t>
  </si>
  <si>
    <t>AIAA J</t>
  </si>
  <si>
    <t>AICHE J</t>
  </si>
  <si>
    <t>ASSOC OPER ROOM NURS</t>
  </si>
  <si>
    <t>ASHRAE J</t>
  </si>
  <si>
    <t>0001-253X</t>
  </si>
  <si>
    <t>ASLIB PROCEEDINGS</t>
  </si>
  <si>
    <t>ASLIB PROC</t>
  </si>
  <si>
    <t>0001-2815</t>
  </si>
  <si>
    <t>TISSUE ANTIGENS</t>
  </si>
  <si>
    <t>SEMIN NUCL MED</t>
  </si>
  <si>
    <t>ABACUS</t>
  </si>
  <si>
    <t>AN ACAD BRAS CIENC</t>
  </si>
  <si>
    <t>B ACAD NAT MED PARIS</t>
  </si>
  <si>
    <t>IZV ATMOS OCEAN PHY+</t>
  </si>
  <si>
    <t>MATH NOTES+</t>
  </si>
  <si>
    <t>OCEANOLOGY+</t>
  </si>
  <si>
    <t>ACCOUNT BUS RES</t>
  </si>
  <si>
    <t>ACCOUNT REV</t>
  </si>
  <si>
    <t>J ACOUST SOC AM</t>
  </si>
  <si>
    <t>ACTA ADRIAT</t>
  </si>
  <si>
    <t>ACTA ANAESTH SCAND</t>
  </si>
  <si>
    <t>ACTA ASTRONOM</t>
  </si>
  <si>
    <t>ACTA BIOCHIM POL</t>
  </si>
  <si>
    <t>ACTA BIOL CRACOV BOT</t>
  </si>
  <si>
    <t>ACTA BIOTHEOR</t>
  </si>
  <si>
    <t>ACTA CARDIOL</t>
  </si>
  <si>
    <t>ACTA CHIR ORTHOP TR</t>
  </si>
  <si>
    <t>ACTA CHIR BELG</t>
  </si>
  <si>
    <t>ACTA DERM-VENEREOL</t>
  </si>
  <si>
    <t>ACTA GASTRO-ENT BELG</t>
  </si>
  <si>
    <t>HUM HERED</t>
  </si>
  <si>
    <t>ACTA GEOL POL</t>
  </si>
  <si>
    <t>CHINESE J GEOPHYS-CH</t>
  </si>
  <si>
    <t>ACTA HAEMATOL-BASEL</t>
  </si>
  <si>
    <t>ACTA INFORM</t>
  </si>
  <si>
    <t>ACTA MECH</t>
  </si>
  <si>
    <t>ACTA NEUROCHIR</t>
  </si>
  <si>
    <t>ACTA NEUROL SCAND</t>
  </si>
  <si>
    <t>ACTA OBSTET GYN SCAN</t>
  </si>
  <si>
    <t>ACTA ODONTOL SCAND</t>
  </si>
  <si>
    <t>ACTA OECON</t>
  </si>
  <si>
    <t>ACTA ORNITHOL</t>
  </si>
  <si>
    <t>ACTA ORTHOP BELG</t>
  </si>
  <si>
    <t>ACTA OTO-LARYNGOL</t>
  </si>
  <si>
    <t>ACTA POLIT</t>
  </si>
  <si>
    <t>ACTA POL HIST</t>
  </si>
  <si>
    <t>ACTA POL PHARM</t>
  </si>
  <si>
    <t>ACTA PSYCHOL</t>
  </si>
  <si>
    <t>ACTA SOC BOT POL</t>
  </si>
  <si>
    <t>ACTA SOCIOL</t>
  </si>
  <si>
    <t>0001-7051</t>
  </si>
  <si>
    <t>ACTA THERIOLOG ICA</t>
  </si>
  <si>
    <t>ACTA THERIOL</t>
  </si>
  <si>
    <t>ACTA TROP</t>
  </si>
  <si>
    <t>ACTA VET BRNO</t>
  </si>
  <si>
    <t>ACTA VIROL</t>
  </si>
  <si>
    <t>ACTA ZOOL-STOCKHOLM</t>
  </si>
  <si>
    <t>GEN RELAT GRAVIT</t>
  </si>
  <si>
    <t>AKTUEL UROL</t>
  </si>
  <si>
    <t>BEHAV GENET</t>
  </si>
  <si>
    <t>ADMIN LAW REV</t>
  </si>
  <si>
    <t>ADV APPL PROBAB</t>
  </si>
  <si>
    <t>ADV COLLOID INTERFAC</t>
  </si>
  <si>
    <t>J VOCAT BEHAV</t>
  </si>
  <si>
    <t>AEQUATIONES MATH</t>
  </si>
  <si>
    <t>AERONAUT J</t>
  </si>
  <si>
    <t>AEVUM-RASS SCI STOR</t>
  </si>
  <si>
    <t>AFR ARTS</t>
  </si>
  <si>
    <t>AFR STUD-UK</t>
  </si>
  <si>
    <t>AFR STUD REV</t>
  </si>
  <si>
    <t>AFR SPECTR</t>
  </si>
  <si>
    <t>J NURS ADMIN</t>
  </si>
  <si>
    <t>AGE AGEING</t>
  </si>
  <si>
    <t>GER J AGR ECON</t>
  </si>
  <si>
    <t>AGR HIST</t>
  </si>
  <si>
    <t>AGR HIST REV</t>
  </si>
  <si>
    <t>AGRON J</t>
  </si>
  <si>
    <t>AKZENTE-Z LIT</t>
  </si>
  <si>
    <t>ALGEBR LOG+</t>
  </si>
  <si>
    <t>ALGEBR UNIV</t>
  </si>
  <si>
    <t>ALLG FORST JAGDZTG</t>
  </si>
  <si>
    <t>AMBIX</t>
  </si>
  <si>
    <t>ANN AM ACAD POLIT SS</t>
  </si>
  <si>
    <t>J AM ACAD RELIG</t>
  </si>
  <si>
    <t>AM ANN DEAF</t>
  </si>
  <si>
    <t>AM ANTHROPOL</t>
  </si>
  <si>
    <t>AM ANTIQUITY</t>
  </si>
  <si>
    <t>AM BIOL TEACH</t>
  </si>
  <si>
    <t>AM BUS LAW J</t>
  </si>
  <si>
    <t>AM CERAM SOC BULL</t>
  </si>
  <si>
    <t>J AM DENT ASSOC</t>
  </si>
  <si>
    <t>T AM ENTOMOL SOC</t>
  </si>
  <si>
    <t>AM FAM PHYSICIAN</t>
  </si>
  <si>
    <t>AM FERN J</t>
  </si>
  <si>
    <t>T AM FISH SOC</t>
  </si>
  <si>
    <t>AM HEART J</t>
  </si>
  <si>
    <t>J AM HELICOPTER SOC</t>
  </si>
  <si>
    <t>AM J AGR ECON</t>
  </si>
  <si>
    <t>AM J ARCHAEOL</t>
  </si>
  <si>
    <t>AM J BOT</t>
  </si>
  <si>
    <t>AM J CARDIOL</t>
  </si>
  <si>
    <t>AM J CLIN HYPN</t>
  </si>
  <si>
    <t>AM J CLIN PATHOL</t>
  </si>
  <si>
    <t>AM J COMP LAW</t>
  </si>
  <si>
    <t>AM J ECON SOCIOL</t>
  </si>
  <si>
    <t>AM J ENOL VITICULT</t>
  </si>
  <si>
    <t>AM J INT LAW</t>
  </si>
  <si>
    <t>AM J MATH</t>
  </si>
  <si>
    <t>AM J NURS</t>
  </si>
  <si>
    <t>AM J OPHTHALMOL</t>
  </si>
  <si>
    <t>AM J ORTHOPSYCHIAT</t>
  </si>
  <si>
    <t>AM J PATHOL</t>
  </si>
  <si>
    <t>AM J PHARM EDUC</t>
  </si>
  <si>
    <t>AM J PHILOLOGY</t>
  </si>
  <si>
    <t>AM J PHYS</t>
  </si>
  <si>
    <t>AM J PSYCHOL</t>
  </si>
  <si>
    <t>AM J SCI</t>
  </si>
  <si>
    <t>AM J SURG</t>
  </si>
  <si>
    <t>AM J MED SCI</t>
  </si>
  <si>
    <t>AM J TROP MED HYG</t>
  </si>
  <si>
    <t>AM J VET RES</t>
  </si>
  <si>
    <t>J AM LEATHER CHEM AS</t>
  </si>
  <si>
    <t>AM LIT REALISM</t>
  </si>
  <si>
    <t>AM LIT</t>
  </si>
  <si>
    <t>AM MATH MON</t>
  </si>
  <si>
    <t>P AM MATH SOC</t>
  </si>
  <si>
    <t>T AM MATH SOC</t>
  </si>
  <si>
    <t>AM MIDL NAT</t>
  </si>
  <si>
    <t>AM MINERAL</t>
  </si>
  <si>
    <t>AM MUS NOVIT</t>
  </si>
  <si>
    <t>J AM MUSIC SOC</t>
  </si>
  <si>
    <t>AM NAT</t>
  </si>
  <si>
    <t>J AM OIL CHEM SOC</t>
  </si>
  <si>
    <t>J AM ORIENTAL SOC</t>
  </si>
  <si>
    <t>AM PHILOS QUART</t>
  </si>
  <si>
    <t>P AM PHILOS SOC</t>
  </si>
  <si>
    <t>J AM PSYCHOANAL ASS</t>
  </si>
  <si>
    <t>AM QUART</t>
  </si>
  <si>
    <t>AM SCHOLAR</t>
  </si>
  <si>
    <t>AM SCI</t>
  </si>
  <si>
    <t>J AM SOC HORTIC SCI</t>
  </si>
  <si>
    <t>B AM SOC PAPYROLOGIS</t>
  </si>
  <si>
    <t>AM SPEECH</t>
  </si>
  <si>
    <t>AM STAT</t>
  </si>
  <si>
    <t>AM SURGEON</t>
  </si>
  <si>
    <t>JAVMA-J AM VET MED A</t>
  </si>
  <si>
    <t>ANALYSIS-UK</t>
  </si>
  <si>
    <t>ANAL BIOCHEM</t>
  </si>
  <si>
    <t>ANAL LETT</t>
  </si>
  <si>
    <t>J ANAT SOC INDIA</t>
  </si>
  <si>
    <t>ANESTH ANALG</t>
  </si>
  <si>
    <t>ANGLE ORTHOD</t>
  </si>
  <si>
    <t>ANN SCI</t>
  </si>
  <si>
    <t>ANN PHYS-BERLIN</t>
  </si>
  <si>
    <t>ANN BOT FENN</t>
  </si>
  <si>
    <t>ANN BIOL CLIN-PARIS</t>
  </si>
  <si>
    <t>ANN LIMNOL-INT J LIM</t>
  </si>
  <si>
    <t>ANN ENDOCRINOL-PARIS</t>
  </si>
  <si>
    <t>ANN TELECOMMUN</t>
  </si>
  <si>
    <t>ANN HIST REVOL FR</t>
  </si>
  <si>
    <t>ANN MED-PSYCHOL</t>
  </si>
  <si>
    <t>ANN ZOOL</t>
  </si>
  <si>
    <t>ANN ZOOL FENN</t>
  </si>
  <si>
    <t>ANN ITAL CHIR</t>
  </si>
  <si>
    <t>ANN HUM GENET</t>
  </si>
  <si>
    <t>ANN OCCUP HYG</t>
  </si>
  <si>
    <t>ANN OTO RHINOL LARYN</t>
  </si>
  <si>
    <t>ANN PHYS-NEW YORK</t>
  </si>
  <si>
    <t>ANN THORAC SURG</t>
  </si>
  <si>
    <t>ANN PSYCHOL</t>
  </si>
  <si>
    <t>ANTHROPOL QUART</t>
  </si>
  <si>
    <t>ANTHROPOL ANZ</t>
  </si>
  <si>
    <t>ANTI-CORROS METHOD M</t>
  </si>
  <si>
    <t>ANTIGONISH REV</t>
  </si>
  <si>
    <t>ANTIKE ABENDLAND</t>
  </si>
  <si>
    <t>ANTIOCH REV</t>
  </si>
  <si>
    <t>ANTITRUST LAW J</t>
  </si>
  <si>
    <t>ANTON LEEUW INT J G</t>
  </si>
  <si>
    <t>APOLLO</t>
  </si>
  <si>
    <t>APPL ANAL</t>
  </si>
  <si>
    <t>APPL ACOUST</t>
  </si>
  <si>
    <t>APPL BIOCHEM MICRO+</t>
  </si>
  <si>
    <t>APPL ECON</t>
  </si>
  <si>
    <t>APPL ENTOMOL ZOOL</t>
  </si>
  <si>
    <t>APPL PHYS LETT</t>
  </si>
  <si>
    <t>APPL SPECTROSC</t>
  </si>
  <si>
    <t>J WATER SUPPLY RES T</t>
  </si>
  <si>
    <t>ARCHAEOL OCEAN</t>
  </si>
  <si>
    <t>ARCHIT DESIGN</t>
  </si>
  <si>
    <t>ARCHIT REC</t>
  </si>
  <si>
    <t>ARCHIT REV</t>
  </si>
  <si>
    <t>ARCHIT SCI REV</t>
  </si>
  <si>
    <t>ARCH MATH</t>
  </si>
  <si>
    <t>ARCH STUD NEUE SPR</t>
  </si>
  <si>
    <t>0003-9098</t>
  </si>
  <si>
    <t>ARCHIV FUR GEFLUGELKUNDE</t>
  </si>
  <si>
    <t>ARCH GEFLUGELKD</t>
  </si>
  <si>
    <t>ARCH GESCH PHILOS</t>
  </si>
  <si>
    <t>J FOOD SAF FOOD QUAL</t>
  </si>
  <si>
    <t>ARCH MUSIKWISS</t>
  </si>
  <si>
    <t>ARCH REFORMATIONSGES</t>
  </si>
  <si>
    <t>ARCH TIERZUCHT</t>
  </si>
  <si>
    <t>ARCH HIST EXACT SCI</t>
  </si>
  <si>
    <t>ARCH RATION MECH AN</t>
  </si>
  <si>
    <t>ARCH EUR SOCIOL</t>
  </si>
  <si>
    <t>ARCH ITAL BIOL</t>
  </si>
  <si>
    <t>ARCH AM ART J</t>
  </si>
  <si>
    <t>ARCH BIOCHEM BIOPHYS</t>
  </si>
  <si>
    <t>ARCH DIS CHILD</t>
  </si>
  <si>
    <t>ARCH ORAL BIOL</t>
  </si>
  <si>
    <t>ARCH PATHOL LAB MED</t>
  </si>
  <si>
    <t>ARCH ESPAN ART</t>
  </si>
  <si>
    <t>ARCH ESP UROL</t>
  </si>
  <si>
    <t>ARCH LATINOAM NUTR</t>
  </si>
  <si>
    <t>ARCH IMMUNOL THER EX</t>
  </si>
  <si>
    <t>ARH HIG RADA TOKSIKO</t>
  </si>
  <si>
    <t>ARIEL-REV INT ENGL</t>
  </si>
  <si>
    <t>ARKANSAS HIST QUART</t>
  </si>
  <si>
    <t>ARK MAT</t>
  </si>
  <si>
    <t>0004-2730</t>
  </si>
  <si>
    <t>Arquivos Brasileiros de Endocrinologia e Metabologia</t>
  </si>
  <si>
    <t>ARQ BRAS ENDOCRINOL</t>
  </si>
  <si>
    <t>ARQ BRAS OFTALMOL</t>
  </si>
  <si>
    <t>ARQ NEURO-PSIQUIAT</t>
  </si>
  <si>
    <t>ART BULL</t>
  </si>
  <si>
    <t>ART AM</t>
  </si>
  <si>
    <t>ART J</t>
  </si>
  <si>
    <t>ART NEWS</t>
  </si>
  <si>
    <t>ARTIF INTELL</t>
  </si>
  <si>
    <t>ART ASIA</t>
  </si>
  <si>
    <t>ASIAN SURV</t>
  </si>
  <si>
    <t>J ACM</t>
  </si>
  <si>
    <t>ANN CLIN BIOCHEM</t>
  </si>
  <si>
    <t>ASTRON J</t>
  </si>
  <si>
    <t>PUBL ASTRON SOC JPN</t>
  </si>
  <si>
    <t>PUBL ASTRON SOC PAC</t>
  </si>
  <si>
    <t>ASTRON NACHR</t>
  </si>
  <si>
    <t>ASTROPHYS J</t>
  </si>
  <si>
    <t>ASTROPHYS SPACE SCI</t>
  </si>
  <si>
    <t>ATENE ROMA</t>
  </si>
  <si>
    <t>ATHENAEUM</t>
  </si>
  <si>
    <t>AUSTRALAS J DERMATOL</t>
  </si>
  <si>
    <t>AUSTRALAS J PHILOS</t>
  </si>
  <si>
    <t>AUST ACAD RES LIBR</t>
  </si>
  <si>
    <t>AUST NZ J CRIMINOL</t>
  </si>
  <si>
    <t>AUST NZ J OBSTET GYN</t>
  </si>
  <si>
    <t>AUST NZ J PSYCHIAT</t>
  </si>
  <si>
    <t>J AUST CERAM SOC</t>
  </si>
  <si>
    <t>AUST ECON HIST REV</t>
  </si>
  <si>
    <t>AUST ECON PAP</t>
  </si>
  <si>
    <t>AUST ECON REV</t>
  </si>
  <si>
    <t>AUST FORESTRY</t>
  </si>
  <si>
    <t>AUST GEOGR</t>
  </si>
  <si>
    <t>AUST J CHEM</t>
  </si>
  <si>
    <t>AUST J EDUC</t>
  </si>
  <si>
    <t>AUST J FR STUD</t>
  </si>
  <si>
    <t>AUST J POLIT HIST</t>
  </si>
  <si>
    <t>AUST J PSYCHOL</t>
  </si>
  <si>
    <t>AUST J ZOOL</t>
  </si>
  <si>
    <t>AUST LIBR J</t>
  </si>
  <si>
    <t>AUST LIT STUD</t>
  </si>
  <si>
    <t>B AUST MATH SOC</t>
  </si>
  <si>
    <t>AUST PSYCHOL</t>
  </si>
  <si>
    <t>AUST VET J</t>
  </si>
  <si>
    <t>AUTOMATIKA</t>
  </si>
  <si>
    <t>AUTOMAT REM CONTR+</t>
  </si>
  <si>
    <t>AVIAN DIS</t>
  </si>
  <si>
    <t>BBA-BIOENERGETICS</t>
  </si>
  <si>
    <t>BBA-BIOMEMBRANES</t>
  </si>
  <si>
    <t>BAUINGENIEUR-GERMANY</t>
  </si>
  <si>
    <t>BEHAV THER</t>
  </si>
  <si>
    <t>J BEHAV THER EXP PSY</t>
  </si>
  <si>
    <t>BEITR GESCH DEUT SPR</t>
  </si>
  <si>
    <t>BERL MUNCH TIERARZTL</t>
  </si>
  <si>
    <t>BETON- STAHLBETONBAU</t>
  </si>
  <si>
    <t>PAP BIBLIOGR SOC AM</t>
  </si>
  <si>
    <t>BIBL HUM RENAISSANCE</t>
  </si>
  <si>
    <t>BIBLISCHE Z</t>
  </si>
  <si>
    <t>BIJDR TAAL-LAND-V</t>
  </si>
  <si>
    <t>BIOCHEM BIOPH RES CO</t>
  </si>
  <si>
    <t>BIOCHEM GENET</t>
  </si>
  <si>
    <t>BIOCHEM PHARMACOL</t>
  </si>
  <si>
    <t>BIOCHEMISTRY-US</t>
  </si>
  <si>
    <t>BIOCHEMISTRY-MOSCOW+</t>
  </si>
  <si>
    <t>BIOL PLANTARUM</t>
  </si>
  <si>
    <t>BIOL BULL-US</t>
  </si>
  <si>
    <t>BIOL CONSERV</t>
  </si>
  <si>
    <t>P BIOL SOC WASH</t>
  </si>
  <si>
    <t>BIOL REPROD</t>
  </si>
  <si>
    <t>BIOPHYS J</t>
  </si>
  <si>
    <t>BIOTECHNOL BIOENG</t>
  </si>
  <si>
    <t>BIT</t>
  </si>
  <si>
    <t>BOIS FOR TROP</t>
  </si>
  <si>
    <t>B GEOFIS TEOR APPL</t>
  </si>
  <si>
    <t>BOOK COLLECT</t>
  </si>
  <si>
    <t>BOSTON U LAW REV</t>
  </si>
  <si>
    <t>BOT MAR</t>
  </si>
  <si>
    <t>BOT REV</t>
  </si>
  <si>
    <t>BOUND-LAY METEOROL</t>
  </si>
  <si>
    <t>BRAIN BEHAV EVOLUT</t>
  </si>
  <si>
    <t>BRAIN RES</t>
  </si>
  <si>
    <t>BRATISL MED J</t>
  </si>
  <si>
    <t>BYU STUD Q</t>
  </si>
  <si>
    <t>BRIT DENT J</t>
  </si>
  <si>
    <t>BRIT FOOD J</t>
  </si>
  <si>
    <t>BRIT J HIST SCI</t>
  </si>
  <si>
    <t>BRIT J AESTHET</t>
  </si>
  <si>
    <t>BRIT J CANCER</t>
  </si>
  <si>
    <t>BRIT J CRIMINOL</t>
  </si>
  <si>
    <t>BRIT J EDUC PSYCHOL</t>
  </si>
  <si>
    <t>BRIT J EDUC STUD</t>
  </si>
  <si>
    <t>BRIT J EDUC TECHNOL</t>
  </si>
  <si>
    <t>BRIT J HAEMATOL</t>
  </si>
  <si>
    <t>BRIT J IND RELAT</t>
  </si>
  <si>
    <t>BRIT J NUTR</t>
  </si>
  <si>
    <t>BRIT J OPHTHALMOL</t>
  </si>
  <si>
    <t>BRIT J PHARMACOL</t>
  </si>
  <si>
    <t>BRIT J PSYCHOL</t>
  </si>
  <si>
    <t>BRIT J RADIOL</t>
  </si>
  <si>
    <t>BRIT J SOCIOL</t>
  </si>
  <si>
    <t>BRIT MED BULL</t>
  </si>
  <si>
    <t>BRIT POULTRY SCI</t>
  </si>
  <si>
    <t>J BRIT SOC PHENOMEN</t>
  </si>
  <si>
    <t>BRODOGRADNJA</t>
  </si>
  <si>
    <t>BROOKINGS PAP ECO AC</t>
  </si>
  <si>
    <t>B CORRESP HELLENIQUE</t>
  </si>
  <si>
    <t>B SCI MATH</t>
  </si>
  <si>
    <t>B CANCER</t>
  </si>
  <si>
    <t>B HISPANIQUE</t>
  </si>
  <si>
    <t>B MONUMENTAL</t>
  </si>
  <si>
    <t>B ENTOMOL RES</t>
  </si>
  <si>
    <t>B ENVIRON CONTAM TOX</t>
  </si>
  <si>
    <t>B EXP BIOL MED+</t>
  </si>
  <si>
    <t>B INDONES ECON STUD</t>
  </si>
  <si>
    <t>B MAR SCI</t>
  </si>
  <si>
    <t>LAB MED</t>
  </si>
  <si>
    <t>B COMEDIANTES</t>
  </si>
  <si>
    <t>B HIST MED</t>
  </si>
  <si>
    <t>MITT KLOSTERNEUBURG</t>
  </si>
  <si>
    <t>BURLINGTON MAG</t>
  </si>
  <si>
    <t>BUS SOC</t>
  </si>
  <si>
    <t>BUS HIST</t>
  </si>
  <si>
    <t>BUS HIST REV</t>
  </si>
  <si>
    <t>BUS HORIZONS</t>
  </si>
  <si>
    <t>BUS LAWYER</t>
  </si>
  <si>
    <t>BYZANTINISCHE Z</t>
  </si>
  <si>
    <t>CAN REV AM STUD</t>
  </si>
  <si>
    <t>CLA J</t>
  </si>
  <si>
    <t>CA-CANCER J CLIN</t>
  </si>
  <si>
    <t>CAH BIOL MAR</t>
  </si>
  <si>
    <t>CAH CIVILIS MEDIEVAL</t>
  </si>
  <si>
    <t>CALIF AGR</t>
  </si>
  <si>
    <t>CALIF FISH GAME</t>
  </si>
  <si>
    <t>CALIF MANAGE REV</t>
  </si>
  <si>
    <t>CAMB LAW J</t>
  </si>
  <si>
    <t>CAMBRIDGE QUART</t>
  </si>
  <si>
    <t>CAN ENTOMOL</t>
  </si>
  <si>
    <t>CAN FAM PHYSICIAN</t>
  </si>
  <si>
    <t>CAN GEOGR-GEOGR CAN</t>
  </si>
  <si>
    <t>CAN GEOTECH J</t>
  </si>
  <si>
    <t>CAN HIST REV</t>
  </si>
  <si>
    <t>CAN J AGR ECON</t>
  </si>
  <si>
    <t>CAN J ANIM SCI</t>
  </si>
  <si>
    <t>CAN J BEHAV SCI</t>
  </si>
  <si>
    <t>CAN J CHEM ENG</t>
  </si>
  <si>
    <t>CAN J CHEM</t>
  </si>
  <si>
    <t>CAN J EARTH SCI</t>
  </si>
  <si>
    <t>CAN J ECON</t>
  </si>
  <si>
    <t>CAN J LING/REV CAN L</t>
  </si>
  <si>
    <t>CAN J MATH</t>
  </si>
  <si>
    <t>CAN J MICROBIOL</t>
  </si>
  <si>
    <t>CAN J OCCUP THER</t>
  </si>
  <si>
    <t>CAN J OPHTHALMOL</t>
  </si>
  <si>
    <t>CAN J PHYS</t>
  </si>
  <si>
    <t>CAN J PHYSIOL PHARM</t>
  </si>
  <si>
    <t>CAN J PLANT SCI</t>
  </si>
  <si>
    <t>CAN J POLIT SCI</t>
  </si>
  <si>
    <t>CAN J PUBLIC HEALTH</t>
  </si>
  <si>
    <t>CAN J SOIL SCI</t>
  </si>
  <si>
    <t>CAN J SURG</t>
  </si>
  <si>
    <t>STUD RELIG-SCI RELIG</t>
  </si>
  <si>
    <t>CAN J ZOOL</t>
  </si>
  <si>
    <t>CAN LITERATURE</t>
  </si>
  <si>
    <t>CAN MATH BULL</t>
  </si>
  <si>
    <t>CAN METALL QUART</t>
  </si>
  <si>
    <t>CAN MINERAL</t>
  </si>
  <si>
    <t>CAN MOD LANG REV</t>
  </si>
  <si>
    <t>CAN PUBLIC ADMIN</t>
  </si>
  <si>
    <t>CAN VET J</t>
  </si>
  <si>
    <t>CANCER-AM CANCER SOC</t>
  </si>
  <si>
    <t>CARBOHYD RES</t>
  </si>
  <si>
    <t>CARDIOVASC RES</t>
  </si>
  <si>
    <t>CARIBB J SCI</t>
  </si>
  <si>
    <t>CARIES RES</t>
  </si>
  <si>
    <t>CARTOGR J</t>
  </si>
  <si>
    <t>CATH BIBLICAL QUART</t>
  </si>
  <si>
    <t>CATHOL HIST REV</t>
  </si>
  <si>
    <t>CATHOL U LAW REV</t>
  </si>
  <si>
    <t>CELL IMMUNOL</t>
  </si>
  <si>
    <t>CENT ASIATIC J</t>
  </si>
  <si>
    <t>CENT EUR HIST</t>
  </si>
  <si>
    <t>CEREAL CHEM</t>
  </si>
  <si>
    <t>CESK LIT</t>
  </si>
  <si>
    <t>CESK PSYCHOL</t>
  </si>
  <si>
    <t>T C S PEIRCE SOC</t>
  </si>
  <si>
    <t>CHAUCER REV</t>
  </si>
  <si>
    <t>CHEM ENG NEWS</t>
  </si>
  <si>
    <t>CHEM PHARM BULL</t>
  </si>
  <si>
    <t>CHEM ENG-NEW YORK</t>
  </si>
  <si>
    <t>CHEM ENG SCI</t>
  </si>
  <si>
    <t>CHEM GEOL</t>
  </si>
  <si>
    <t>CHEM PHYS LETT</t>
  </si>
  <si>
    <t>B CHEM SOC JPN</t>
  </si>
  <si>
    <t>CHEM LISTY</t>
  </si>
  <si>
    <t>CHEM-BIOL INTERACT</t>
  </si>
  <si>
    <t>CHEM ERDE-GEOCHEM</t>
  </si>
  <si>
    <t>CHEM UNSERER ZEIT</t>
  </si>
  <si>
    <t>CHEM-ING-TECH</t>
  </si>
  <si>
    <t>CHEM IND-LONDON</t>
  </si>
  <si>
    <t>CHEM PHYS LIPIDS</t>
  </si>
  <si>
    <t>CHEM TECH FUELS OIL+</t>
  </si>
  <si>
    <t>CHEM HETEROCYCL COM+</t>
  </si>
  <si>
    <t>CHEM NAT COMPD+</t>
  </si>
  <si>
    <t>CHICAGO REV</t>
  </si>
  <si>
    <t>CHILD PSYCHIAT HUM D</t>
  </si>
  <si>
    <t>J CHIN CHEM SOC-TAIP</t>
  </si>
  <si>
    <t>CHINESE STUD HIST</t>
  </si>
  <si>
    <t>CHURCH HIST</t>
  </si>
  <si>
    <t>U CINCI LAW REV</t>
  </si>
  <si>
    <t>CINEMA J</t>
  </si>
  <si>
    <t>CIR ESPAN</t>
  </si>
  <si>
    <t>CIR CIR</t>
  </si>
  <si>
    <t>CITHARA</t>
  </si>
  <si>
    <t>CIVIL WAR HIST</t>
  </si>
  <si>
    <t>CLASSICAL BULL</t>
  </si>
  <si>
    <t>CLASSICAL J</t>
  </si>
  <si>
    <t>CLASSICAL PHILOL</t>
  </si>
  <si>
    <t>CLASSICAL QUART</t>
  </si>
  <si>
    <t>CLASSICAL REV</t>
  </si>
  <si>
    <t>CLAY MINER</t>
  </si>
  <si>
    <t>CLAY CLAY MINER</t>
  </si>
  <si>
    <t>CLIN CHIM ACTA</t>
  </si>
  <si>
    <t>CLIN EXP IMMUNOL</t>
  </si>
  <si>
    <t>CLIN BIOCHEM</t>
  </si>
  <si>
    <t>CLIN GENET</t>
  </si>
  <si>
    <t>CLIN OBSTET GYNECOL</t>
  </si>
  <si>
    <t>CLIN PEDIATR</t>
  </si>
  <si>
    <t>CLIN PHARMACOL THER</t>
  </si>
  <si>
    <t>CLIN RADIOL</t>
  </si>
  <si>
    <t>COLEOPTS BULL</t>
  </si>
  <si>
    <t>COLLECT MATH</t>
  </si>
  <si>
    <t>COLL RES LIBR</t>
  </si>
  <si>
    <t>COLL COMPOS COMMUN</t>
  </si>
  <si>
    <t>COLL ENGL</t>
  </si>
  <si>
    <t>COLLOQ GERMANICA</t>
  </si>
  <si>
    <t>COLLOQ MATH-WARSAW</t>
  </si>
  <si>
    <t>COLUMBIA J LAW SOC P</t>
  </si>
  <si>
    <t>COLUMBIA J TRANS LAW</t>
  </si>
  <si>
    <t>COMBUST SCI TECHNOL</t>
  </si>
  <si>
    <t>COMMENT MATH HELV</t>
  </si>
  <si>
    <t>COMMUN SOIL SCI PLAN</t>
  </si>
  <si>
    <t>COMMUNIO VIAT</t>
  </si>
  <si>
    <t>COMMUNITY DEV J</t>
  </si>
  <si>
    <t>COMMUNITY MENT HLT J</t>
  </si>
  <si>
    <t>COMP DRAMA</t>
  </si>
  <si>
    <t>COMP EDUC REV</t>
  </si>
  <si>
    <t>COMP LITERATURE</t>
  </si>
  <si>
    <t>COMP LITERATURE STUD</t>
  </si>
  <si>
    <t>COMP POLIT</t>
  </si>
  <si>
    <t>COMPOS MATH</t>
  </si>
  <si>
    <t>COMPR PSYCHIAT</t>
  </si>
  <si>
    <t>COMPUT J</t>
  </si>
  <si>
    <t>COMPUT BIOL MED</t>
  </si>
  <si>
    <t>COMBUST EXPLO SHOCK+</t>
  </si>
  <si>
    <t>CONTEMP LITERATURE</t>
  </si>
  <si>
    <t>CONTEMP PSYCHOANAL</t>
  </si>
  <si>
    <t>CONTRIB MINERAL PETR</t>
  </si>
  <si>
    <t>CONVIVIUM</t>
  </si>
  <si>
    <t>COOP CONFL</t>
  </si>
  <si>
    <t>CORNELL INT LAW J</t>
  </si>
  <si>
    <t>CORROSION-US</t>
  </si>
  <si>
    <t>COSMIC RES+</t>
  </si>
  <si>
    <t>B COUN RES MUSIC ED</t>
  </si>
  <si>
    <t>COUNS PSYCHOL</t>
  </si>
  <si>
    <t>CRIME DELINQUENCY</t>
  </si>
  <si>
    <t>CRIM LAW REV</t>
  </si>
  <si>
    <t>CRITICA ARTE</t>
  </si>
  <si>
    <t>CRIT QUART</t>
  </si>
  <si>
    <t>CRIT-Q LIT ART</t>
  </si>
  <si>
    <t>CRITIQUE-ST CONTEMP</t>
  </si>
  <si>
    <t>CROAT CHEM ACTA</t>
  </si>
  <si>
    <t>CROP SCI</t>
  </si>
  <si>
    <t>CUADERNOS HISPANOAM</t>
  </si>
  <si>
    <t>CURATOR</t>
  </si>
  <si>
    <t>CURR ANTHROPOL</t>
  </si>
  <si>
    <t>CURR HIST</t>
  </si>
  <si>
    <t>CURR PROB SURG</t>
  </si>
  <si>
    <t>CURR SCI INDIA</t>
  </si>
  <si>
    <t>CURR SOCIOL</t>
  </si>
  <si>
    <t>CZECH MATH J</t>
  </si>
  <si>
    <t>DM-DIS MON</t>
  </si>
  <si>
    <t>DADOS-REV CIENC SOC</t>
  </si>
  <si>
    <t>DAEDALUS-US</t>
  </si>
  <si>
    <t>DALHOUSIE REV</t>
  </si>
  <si>
    <t>DANCE MAG</t>
  </si>
  <si>
    <t>DECISION SCI</t>
  </si>
  <si>
    <t>DEFENCE SCI J</t>
  </si>
  <si>
    <t>INT J DERMATOL</t>
  </si>
  <si>
    <t>DEUT LEBENSM-RUNDSCH</t>
  </si>
  <si>
    <t>DEUT MED WOCHENSCHR</t>
  </si>
  <si>
    <t>DEUT VIER LIT GEIST</t>
  </si>
  <si>
    <t>DEUT Z PHILOS</t>
  </si>
  <si>
    <t>Z DEUT PALASTINA-VER</t>
  </si>
  <si>
    <t>DEV ECON</t>
  </si>
  <si>
    <t>DEV CHANGE</t>
  </si>
  <si>
    <t>DEV GROWTH DIFFER</t>
  </si>
  <si>
    <t>DEV BIOL</t>
  </si>
  <si>
    <t>DEV PSYCHOBIOL</t>
  </si>
  <si>
    <t>DEV PSYCHOL</t>
  </si>
  <si>
    <t>DIALOG-J THEOLOGY</t>
  </si>
  <si>
    <t>DIALOGUE-CAN PHILOS</t>
  </si>
  <si>
    <t>DIFF EQUAT+</t>
  </si>
  <si>
    <t>DISCRETE MATH</t>
  </si>
  <si>
    <t>DOC OPHTHALMOL</t>
  </si>
  <si>
    <t>DOKL CHEM</t>
  </si>
  <si>
    <t>DOKL PHYS CHEM</t>
  </si>
  <si>
    <t>DRVNA IND</t>
  </si>
  <si>
    <t>DU-Z KULTUR</t>
  </si>
  <si>
    <t>DUKE LAW J</t>
  </si>
  <si>
    <t>DYNA-BILBAO</t>
  </si>
  <si>
    <t>0012-7515</t>
  </si>
  <si>
    <t>EDN</t>
  </si>
  <si>
    <t>EARLY AM LITERATURE</t>
  </si>
  <si>
    <t>EASTERN EUR ECON</t>
  </si>
  <si>
    <t>ECON SOC REV</t>
  </si>
  <si>
    <t>ECON BOT</t>
  </si>
  <si>
    <t>ECON REC</t>
  </si>
  <si>
    <t>ECONOMIST-NETHERLAND</t>
  </si>
  <si>
    <t>ECUMENICAL REV</t>
  </si>
  <si>
    <t>P EDINBURGH MATH SOC</t>
  </si>
  <si>
    <t>EDUC URBAN SOC</t>
  </si>
  <si>
    <t>EDUC ADMIN QUART</t>
  </si>
  <si>
    <t>EDUC PSYCHOL MEAS</t>
  </si>
  <si>
    <t>EDUC LEADERSHIP</t>
  </si>
  <si>
    <t>EDUC PHILOS THEORY</t>
  </si>
  <si>
    <t>EDUC RES-UK</t>
  </si>
  <si>
    <t>EDUC REV</t>
  </si>
  <si>
    <t>EDUC STUD MATH</t>
  </si>
  <si>
    <t>EIGHTEENTH-CENT STUD</t>
  </si>
  <si>
    <t>EIGSE-J IRISH STUD</t>
  </si>
  <si>
    <t>EKON CAS</t>
  </si>
  <si>
    <t>ELECTRON LETT</t>
  </si>
  <si>
    <t>BIOMED ENG-BIOMED TE</t>
  </si>
  <si>
    <t>ELEM SCHOOL J</t>
  </si>
  <si>
    <t>EMERITA</t>
  </si>
  <si>
    <t>ENCEPHALE</t>
  </si>
  <si>
    <t>ENG ECON</t>
  </si>
  <si>
    <t>ENG FRACT MECH</t>
  </si>
  <si>
    <t>ENG GEOL</t>
  </si>
  <si>
    <t>ENG J AISC</t>
  </si>
  <si>
    <t>ENGL HIST REV</t>
  </si>
  <si>
    <t>ENGL LANG NOTES</t>
  </si>
  <si>
    <t>ENGL LITERARY RENAIS</t>
  </si>
  <si>
    <t>ENGL LIT TRANSITION</t>
  </si>
  <si>
    <t>ENGL STUD</t>
  </si>
  <si>
    <t>ENGL STUD AFR</t>
  </si>
  <si>
    <t>ENTOMOL EXP APPL</t>
  </si>
  <si>
    <t>ENTOMOL NEWS</t>
  </si>
  <si>
    <t>ANN ENTOMOL SOC AM</t>
  </si>
  <si>
    <t>P ENTOMOL SOC WASH</t>
  </si>
  <si>
    <t>ENVIRON BEHAV</t>
  </si>
  <si>
    <t>ENVIRON RES</t>
  </si>
  <si>
    <t>EPHEMER THEOL LOVAN</t>
  </si>
  <si>
    <t>ERDKUNDE</t>
  </si>
  <si>
    <t>ERWERBS-OBSTBAU</t>
  </si>
  <si>
    <t>ESSAYS CRITICISM</t>
  </si>
  <si>
    <t>ESTETIKA</t>
  </si>
  <si>
    <t>ETUD ANGLAISES</t>
  </si>
  <si>
    <t>ETUD CLASSIQUES</t>
  </si>
  <si>
    <t>ETUD FR</t>
  </si>
  <si>
    <t>ETUD GER</t>
  </si>
  <si>
    <t>ETUD LITTERAIRES</t>
  </si>
  <si>
    <t>ETUD PHILOS</t>
  </si>
  <si>
    <t>ETUD THEOL RELIG</t>
  </si>
  <si>
    <t>EUPHORION-Z LIT</t>
  </si>
  <si>
    <t>REV CLIN ESP</t>
  </si>
  <si>
    <t>EUROPE-REV LIT MENS</t>
  </si>
  <si>
    <t>EUR ECON REV</t>
  </si>
  <si>
    <t>EUR J CLIN INVEST</t>
  </si>
  <si>
    <t>EUR J IMMUNOL</t>
  </si>
  <si>
    <t>EUR J PHARMACOL</t>
  </si>
  <si>
    <t>EUR NEUROL</t>
  </si>
  <si>
    <t>EUR POLYM J</t>
  </si>
  <si>
    <t>POTATO RES</t>
  </si>
  <si>
    <t>EUR SURG RES</t>
  </si>
  <si>
    <t>EVOL PSYCHIATR</t>
  </si>
  <si>
    <t>EXP AGR</t>
  </si>
  <si>
    <t>EXP MOL PATHOL</t>
  </si>
  <si>
    <t>EXP BRAIN RES</t>
  </si>
  <si>
    <t>EXP CELL RES</t>
  </si>
  <si>
    <t>EXP EYE RES</t>
  </si>
  <si>
    <t>EXP MECH</t>
  </si>
  <si>
    <t>EXP NEUROL</t>
  </si>
  <si>
    <t>EXP PARASITOL</t>
  </si>
  <si>
    <t>FEBS LETT</t>
  </si>
  <si>
    <t>FF COMMUN</t>
  </si>
  <si>
    <t>FAM LAW QUART</t>
  </si>
  <si>
    <t>FAM PROCESS</t>
  </si>
  <si>
    <t>FED RESERVE BANK ST</t>
  </si>
  <si>
    <t>FIBRE CHEM+</t>
  </si>
  <si>
    <t>FILM QUART</t>
  </si>
  <si>
    <t>FILOS CAS</t>
  </si>
  <si>
    <t>FILTR SEPARAT</t>
  </si>
  <si>
    <t>FINANC UVER</t>
  </si>
  <si>
    <t>FINANC ANAL J</t>
  </si>
  <si>
    <t>FINANZARCHIV</t>
  </si>
  <si>
    <t>FIRE TECHNOL</t>
  </si>
  <si>
    <t>FLA ENTOMOL</t>
  </si>
  <si>
    <t>FLUID DYNAM+</t>
  </si>
  <si>
    <t>FOCUS EXCEPT CHILD</t>
  </si>
  <si>
    <t>FOLIA BIOL-KRAKOW</t>
  </si>
  <si>
    <t>FOLIA BIOL-PRAGUE</t>
  </si>
  <si>
    <t>FOLIA MICROBIOL</t>
  </si>
  <si>
    <t>FOLIA MORPHOL</t>
  </si>
  <si>
    <t>FOLIA PARASIT</t>
  </si>
  <si>
    <t>FOLIA PRIMATOL</t>
  </si>
  <si>
    <t>FOOD HYG SAFE SCI</t>
  </si>
  <si>
    <t>FOOD TECHNOL-CHICAGO</t>
  </si>
  <si>
    <t>FORDHAM LAW REV</t>
  </si>
  <si>
    <t>FOREIGN LANG ANN</t>
  </si>
  <si>
    <t>FOREST PROD J</t>
  </si>
  <si>
    <t>FOREST SCI</t>
  </si>
  <si>
    <t>FOREST CHRON</t>
  </si>
  <si>
    <t>FORNVANNEN</t>
  </si>
  <si>
    <t>FORSCH INGENIEURWES</t>
  </si>
  <si>
    <t>FORUM MOD LANG STUD</t>
  </si>
  <si>
    <t>FOUND PHYS</t>
  </si>
  <si>
    <t>FRANCAIS MODERN</t>
  </si>
  <si>
    <t>J FRANKLIN I</t>
  </si>
  <si>
    <t>FR HIST STUD</t>
  </si>
  <si>
    <t>FR REV</t>
  </si>
  <si>
    <t>FR STUD</t>
  </si>
  <si>
    <t>FUJITSU SCI TECH J</t>
  </si>
  <si>
    <t>FUNCT ANAL APPL+</t>
  </si>
  <si>
    <t>FUND MATH</t>
  </si>
  <si>
    <t>GAC MED MEX</t>
  </si>
  <si>
    <t>GASTROINTEST ENDOSC</t>
  </si>
  <si>
    <t>GEBURTSH FRAUENHEILK</t>
  </si>
  <si>
    <t>GEMS GEMOL</t>
  </si>
  <si>
    <t>GEN COMP ENDOCR</t>
  </si>
  <si>
    <t>GENET RES</t>
  </si>
  <si>
    <t>GEOBIOS-LYON</t>
  </si>
  <si>
    <t>GEOCHEM J</t>
  </si>
  <si>
    <t>GEOCHEM INT+</t>
  </si>
  <si>
    <t>GEOFIS INT</t>
  </si>
  <si>
    <t>GEOGR TIDSSKR-DEN</t>
  </si>
  <si>
    <t>GEOGR ANAL</t>
  </si>
  <si>
    <t>GEOGR REV</t>
  </si>
  <si>
    <t>GEOL MAG</t>
  </si>
  <si>
    <t>J GEOL SOC INDIA</t>
  </si>
  <si>
    <t>J GEOL SOC LONDON</t>
  </si>
  <si>
    <t>NETH J GEOSCI</t>
  </si>
  <si>
    <t>P GEOLOGIST ASSOC</t>
  </si>
  <si>
    <t>GEOMAGN AERONOMY+</t>
  </si>
  <si>
    <t>GEOPHYS PROSPECT</t>
  </si>
  <si>
    <t>GEORGE WASH LAW REV</t>
  </si>
  <si>
    <t>GEORGIA REV</t>
  </si>
  <si>
    <t>GEOTECTONICS+</t>
  </si>
  <si>
    <t>GER LIFE LETT</t>
  </si>
  <si>
    <t>GER QUART</t>
  </si>
  <si>
    <t>GER NOTES REV</t>
  </si>
  <si>
    <t>GER REV</t>
  </si>
  <si>
    <t>GER-ROMAN MONATSSCHR</t>
  </si>
  <si>
    <t>GESNERUS</t>
  </si>
  <si>
    <t>GESTA</t>
  </si>
  <si>
    <t>GIFTED CHILD QUART</t>
  </si>
  <si>
    <t>GINEKOL POL</t>
  </si>
  <si>
    <t>GIORN CRIT FILOS IT</t>
  </si>
  <si>
    <t>GIORN STORICO LETT</t>
  </si>
  <si>
    <t>GLASGOW MATH J</t>
  </si>
  <si>
    <t>GLAS MAT</t>
  </si>
  <si>
    <t>GLOTTA</t>
  </si>
  <si>
    <t>GNOMON</t>
  </si>
  <si>
    <t>GOLD BULL</t>
  </si>
  <si>
    <t>GORTERIA</t>
  </si>
  <si>
    <t>GOV OPPOS</t>
  </si>
  <si>
    <t>GRASAS ACEITES</t>
  </si>
  <si>
    <t>GREECE ROME</t>
  </si>
  <si>
    <t>GREEK ROMAN BYZANTIN</t>
  </si>
  <si>
    <t>GROUNDWATER</t>
  </si>
  <si>
    <t>GROWTH CHANGE</t>
  </si>
  <si>
    <t>GRUPPENPSYCHOTHER GR</t>
  </si>
  <si>
    <t>HARVARD BUS REV</t>
  </si>
  <si>
    <t>HARVARD CIVIL RIGHTS</t>
  </si>
  <si>
    <t>HARVARD EDUC REV</t>
  </si>
  <si>
    <t>HARVARD INT LAW J</t>
  </si>
  <si>
    <t>HARVARD J LEGIS</t>
  </si>
  <si>
    <t>HARVARD LIBR BULL</t>
  </si>
  <si>
    <t>HARVARD THEOL REV</t>
  </si>
  <si>
    <t>HASTINGS LAW J</t>
  </si>
  <si>
    <t>HEALTH EDUC J</t>
  </si>
  <si>
    <t>HEALTH PHYS</t>
  </si>
  <si>
    <t>HEALTH SERV RES</t>
  </si>
  <si>
    <t>HELV CHIM ACTA</t>
  </si>
  <si>
    <t>HERMES-Z KLASS PHILO</t>
  </si>
  <si>
    <t>HEYTHROP J</t>
  </si>
  <si>
    <t>HIGH ENERG CHEM+</t>
  </si>
  <si>
    <t>HIGH TEMP+</t>
  </si>
  <si>
    <t>HIGH TEMP-HIGH PRESS</t>
  </si>
  <si>
    <t>HIGH EDUC</t>
  </si>
  <si>
    <t>HIROSHIMA MATH J</t>
  </si>
  <si>
    <t>HISPANIA-J DEV INTER</t>
  </si>
  <si>
    <t>HISPANIA</t>
  </si>
  <si>
    <t>HISP SACRA</t>
  </si>
  <si>
    <t>HISPANIC REV</t>
  </si>
  <si>
    <t>HIST SOC/SOC HIST</t>
  </si>
  <si>
    <t>HISTORIA-Z ALTE GES</t>
  </si>
  <si>
    <t>HIST J</t>
  </si>
  <si>
    <t>HIST CASOPIS</t>
  </si>
  <si>
    <t>HIST Z</t>
  </si>
  <si>
    <t>HIST JAHRB</t>
  </si>
  <si>
    <t>HIST TIDSSKR-NORWAY</t>
  </si>
  <si>
    <t>HISTORY-UK</t>
  </si>
  <si>
    <t>HIST POLIT ECON</t>
  </si>
  <si>
    <t>HIST RELIGIONS</t>
  </si>
  <si>
    <t>HIST TODAY</t>
  </si>
  <si>
    <t>HITOTSUB J ECON</t>
  </si>
  <si>
    <t>EUR J WOOD WOOD PROD</t>
  </si>
  <si>
    <t>HOMO</t>
  </si>
  <si>
    <t>HORM METAB RES</t>
  </si>
  <si>
    <t>HORM BEHAV</t>
  </si>
  <si>
    <t>HOUILLE BLANCHE</t>
  </si>
  <si>
    <t>HUDSON REV</t>
  </si>
  <si>
    <t>HUM BIOL</t>
  </si>
  <si>
    <t>HUM DEV</t>
  </si>
  <si>
    <t>HUM FACTORS</t>
  </si>
  <si>
    <t>HUM ORGAN</t>
  </si>
  <si>
    <t>HUNTINGTON LIBR Q</t>
  </si>
  <si>
    <t>IBM J RES DEV</t>
  </si>
  <si>
    <t>IEEE J QUANTUM ELECT</t>
  </si>
  <si>
    <t>IEEE T ANTENN PROPAG</t>
  </si>
  <si>
    <t>IEEE T AUTOMAT CONTR</t>
  </si>
  <si>
    <t>IEEE T BIO-MED ENG</t>
  </si>
  <si>
    <t>IEEE T BROADCAST</t>
  </si>
  <si>
    <t>IEEE T COMPUT</t>
  </si>
  <si>
    <t>IEEE T EDUC</t>
  </si>
  <si>
    <t>IEEE T ELECTROMAGN C</t>
  </si>
  <si>
    <t>IEEE T ELECTRON DEV</t>
  </si>
  <si>
    <t>IEEE T ENG MANAGE</t>
  </si>
  <si>
    <t>IEEE T INFORM THEORY</t>
  </si>
  <si>
    <t>IEEE T INSTRUM MEAS</t>
  </si>
  <si>
    <t>IEEE T MAGN</t>
  </si>
  <si>
    <t>IEEE T MICROW THEORY</t>
  </si>
  <si>
    <t>IEEE T NUCL SCI</t>
  </si>
  <si>
    <t>IEEE T VEH TECHNOL</t>
  </si>
  <si>
    <t>INT PHILOS QUART</t>
  </si>
  <si>
    <t>IDEGGYOGY SZEMLE</t>
  </si>
  <si>
    <t>INDAGAT MATH NEW SER</t>
  </si>
  <si>
    <t>J INDIAN CHEM SOC</t>
  </si>
  <si>
    <t>INDIAN ECON SOC HIST</t>
  </si>
  <si>
    <t>INDIAN J AGR SCI</t>
  </si>
  <si>
    <t>INDIAN J CANCER</t>
  </si>
  <si>
    <t>INDIAN J DERMATOL</t>
  </si>
  <si>
    <t>INDIAN J EXP BIOL</t>
  </si>
  <si>
    <t>INDIAN J GENET PL BR</t>
  </si>
  <si>
    <t>INDIAN J ORTHOP</t>
  </si>
  <si>
    <t>INDIAN J PEDIATR</t>
  </si>
  <si>
    <t>INDIAN J PHARM EDUC</t>
  </si>
  <si>
    <t>INDIAN J PSYCHIAT</t>
  </si>
  <si>
    <t>INDIAN J PURE AP MAT</t>
  </si>
  <si>
    <t>INDIAN J PURE AP PHY</t>
  </si>
  <si>
    <t>INDIAN PEDIATR</t>
  </si>
  <si>
    <t>INDIANA LAW J</t>
  </si>
  <si>
    <t>INDO-IRAN J</t>
  </si>
  <si>
    <t>INDOGER FORSCH</t>
  </si>
  <si>
    <t>ILR REV</t>
  </si>
  <si>
    <t>IND HEALTH</t>
  </si>
  <si>
    <t>IND MARKET MANAG</t>
  </si>
  <si>
    <t>IND RELAT</t>
  </si>
  <si>
    <t>INFECT IMMUN</t>
  </si>
  <si>
    <t>INFORM PROCESS LETT</t>
  </si>
  <si>
    <t>INF CONSTR</t>
  </si>
  <si>
    <t>RESP CARE</t>
  </si>
  <si>
    <t>INJURY</t>
  </si>
  <si>
    <t>INORG MATER+</t>
  </si>
  <si>
    <t>INORG CHIM ACTA</t>
  </si>
  <si>
    <t>INQUIRY</t>
  </si>
  <si>
    <t>INSECT SOC</t>
  </si>
  <si>
    <t>MEAS CONTROL-UK</t>
  </si>
  <si>
    <t>T I MET FINISH</t>
  </si>
  <si>
    <t>ANN I STAT MATH</t>
  </si>
  <si>
    <t>INSTR SCI</t>
  </si>
  <si>
    <t>INSTRUM EXP TECH+</t>
  </si>
  <si>
    <t>INSULA</t>
  </si>
  <si>
    <t>INT POLIT-OSLO</t>
  </si>
  <si>
    <t>INT AFF</t>
  </si>
  <si>
    <t>INT COMP LAW Q</t>
  </si>
  <si>
    <t>INT DENT J</t>
  </si>
  <si>
    <t>INT ECON REV</t>
  </si>
  <si>
    <t>INT GEOL REV</t>
  </si>
  <si>
    <t>INT J-TORONTO</t>
  </si>
  <si>
    <t>INT J PHILOS RELIG</t>
  </si>
  <si>
    <t>INT J AM LINGUIST</t>
  </si>
  <si>
    <t>INT J BIOMETEOROL</t>
  </si>
  <si>
    <t>INT J CANCER</t>
  </si>
  <si>
    <t>INT J CLIN EXP HYP</t>
  </si>
  <si>
    <t>INT J COMP SOCIOL</t>
  </si>
  <si>
    <t>INT J COMPUT MATH</t>
  </si>
  <si>
    <t>INT J CONTROL</t>
  </si>
  <si>
    <t>INT J ELEC ENG EDUC</t>
  </si>
  <si>
    <t>INT J ELECTRON</t>
  </si>
  <si>
    <t>INT J GAME THEORY</t>
  </si>
  <si>
    <t>INT J GROUP PSYCHOTH</t>
  </si>
  <si>
    <t>INT J GYNECOL OBSTET</t>
  </si>
  <si>
    <t>INT J HEALTH SERV</t>
  </si>
  <si>
    <t>INT J MECH SCI</t>
  </si>
  <si>
    <t>INT J NEUROSCI</t>
  </si>
  <si>
    <t>INT J NONLIN MECH</t>
  </si>
  <si>
    <t>INT J PARASITOL</t>
  </si>
  <si>
    <t>INT J PROD RES</t>
  </si>
  <si>
    <t>INT J PSYCHOANAL</t>
  </si>
  <si>
    <t>INT J PSYCHOL</t>
  </si>
  <si>
    <t>INT J QUANTUM CHEM</t>
  </si>
  <si>
    <t>INT J SOC PSYCHIATR</t>
  </si>
  <si>
    <t>INT J SOLIDS STRUCT</t>
  </si>
  <si>
    <t>INT J SYST SCI</t>
  </si>
  <si>
    <t>INT J THEOR PHYS</t>
  </si>
  <si>
    <t>INT LABOUR REV</t>
  </si>
  <si>
    <t>INT MIGR</t>
  </si>
  <si>
    <t>INT NURS REV</t>
  </si>
  <si>
    <t>INT REV ADM SCI</t>
  </si>
  <si>
    <t>INT REV SOC HIST</t>
  </si>
  <si>
    <t>INT SOC WORK</t>
  </si>
  <si>
    <t>INT STUD QUART</t>
  </si>
  <si>
    <t>INT SUGAR J</t>
  </si>
  <si>
    <t>INT SURG</t>
  </si>
  <si>
    <t>INTERPRETATION-J POL</t>
  </si>
  <si>
    <t>INTERPRETATION</t>
  </si>
  <si>
    <t>IOWA LAW REV</t>
  </si>
  <si>
    <t>IRAN STUD-UK</t>
  </si>
  <si>
    <t>IRAN ANTIQ</t>
  </si>
  <si>
    <t>IRISH HIST STUD</t>
  </si>
  <si>
    <t>IRISH J MED SCI</t>
  </si>
  <si>
    <t>IRISH UNIV REV</t>
  </si>
  <si>
    <t>TETSU TO HAGANE</t>
  </si>
  <si>
    <t>ISLAM</t>
  </si>
  <si>
    <t>ISRAEL EXPLOR J</t>
  </si>
  <si>
    <t>ISR J CHEM</t>
  </si>
  <si>
    <t>ISR J MATH</t>
  </si>
  <si>
    <t>ANN I SUPER SANITA</t>
  </si>
  <si>
    <t>JARQ-JPN AGR RES Q</t>
  </si>
  <si>
    <t>J ECON ISSUES</t>
  </si>
  <si>
    <t>JETP LETT+</t>
  </si>
  <si>
    <t>JAHRB GESCH OSTEUR</t>
  </si>
  <si>
    <t>JAHRB NATL STAT</t>
  </si>
  <si>
    <t>JAMES JOYCE QUART</t>
  </si>
  <si>
    <t>J JPN I MET</t>
  </si>
  <si>
    <t>JPN J APPL ENTOMOL Z</t>
  </si>
  <si>
    <t>JPN J APPL PHYS</t>
  </si>
  <si>
    <t>JPN J OPHTHALMOL</t>
  </si>
  <si>
    <t>JPN PSYCHOL RES</t>
  </si>
  <si>
    <t>NIPPON SUISAN GAKK</t>
  </si>
  <si>
    <t>J PEDIAT-BRAZIL</t>
  </si>
  <si>
    <t>J ANAL MATH</t>
  </si>
  <si>
    <t>J RES MATH EDUC</t>
  </si>
  <si>
    <t>J HIST ASTRON</t>
  </si>
  <si>
    <t>J SCI STUD RELIG</t>
  </si>
  <si>
    <t>J THEOR SOC BEHAV</t>
  </si>
  <si>
    <t>J ORNITHOL</t>
  </si>
  <si>
    <t>J ACCOUNT RES</t>
  </si>
  <si>
    <t>J ADHESION</t>
  </si>
  <si>
    <t>J ADVERTISING RES</t>
  </si>
  <si>
    <t>J AEROSOL SCI</t>
  </si>
  <si>
    <t>J AESTHET EDUC</t>
  </si>
  <si>
    <t>J AESTHET ART CRITIC</t>
  </si>
  <si>
    <t>J AFR LAW</t>
  </si>
  <si>
    <t>J AGR ECON</t>
  </si>
  <si>
    <t>J AGRIC METEOROL</t>
  </si>
  <si>
    <t>J AGR SCI-CAMBRIDGE</t>
  </si>
  <si>
    <t>J AIRCRAFT</t>
  </si>
  <si>
    <t>J ALGEBRA</t>
  </si>
  <si>
    <t>J AM FOLKLORE</t>
  </si>
  <si>
    <t>J AM HIST</t>
  </si>
  <si>
    <t>J AM STUD</t>
  </si>
  <si>
    <t>J ANAT</t>
  </si>
  <si>
    <t>J ANTIBIOT</t>
  </si>
  <si>
    <t>J APICULT RES</t>
  </si>
  <si>
    <t>J APPL BEHAV ANAL</t>
  </si>
  <si>
    <t>J APPL BEHAV SCI</t>
  </si>
  <si>
    <t>J APPL ECOL</t>
  </si>
  <si>
    <t>J APPL ELECTROCHEM</t>
  </si>
  <si>
    <t>PMM-J APPL MATH MEC+</t>
  </si>
  <si>
    <t>J APPL MECH-T ASME</t>
  </si>
  <si>
    <t>J APPL MECH TECH PH+</t>
  </si>
  <si>
    <t>J APPL PHYS</t>
  </si>
  <si>
    <t>J APPL POLYM SCI</t>
  </si>
  <si>
    <t>J APPL PROBAB</t>
  </si>
  <si>
    <t>J APPL SOC PSYCHOL</t>
  </si>
  <si>
    <t>J APPL SPECTROSC+</t>
  </si>
  <si>
    <t>J APPROX THEORY</t>
  </si>
  <si>
    <t>J ASIAN AFR STUD</t>
  </si>
  <si>
    <t>J ASIAN HIST</t>
  </si>
  <si>
    <t>J ASIAN STUD</t>
  </si>
  <si>
    <t>J ASTRONAUT SCI</t>
  </si>
  <si>
    <t>J BACTERIOL</t>
  </si>
  <si>
    <t>J BAND RES</t>
  </si>
  <si>
    <t>J BIBLICAL LIT</t>
  </si>
  <si>
    <t>J BIOCHEM</t>
  </si>
  <si>
    <t>J BIOL CHEM</t>
  </si>
  <si>
    <t>J BIOL EDUC</t>
  </si>
  <si>
    <t>J BIOMECH</t>
  </si>
  <si>
    <t>J BIOSOC SCI</t>
  </si>
  <si>
    <t>J BLACK STUD</t>
  </si>
  <si>
    <t>J BRIT STUD</t>
  </si>
  <si>
    <t>J CAN PETROL TECHNOL</t>
  </si>
  <si>
    <t>J CAN STUD</t>
  </si>
  <si>
    <t>J CARDIOVASC SURG</t>
  </si>
  <si>
    <t>J CELL BIOL</t>
  </si>
  <si>
    <t>J CELL SCI</t>
  </si>
  <si>
    <t>J CELL PHYSIOL</t>
  </si>
  <si>
    <t>J CELL PLAST</t>
  </si>
  <si>
    <t>J CHEM ENG DATA</t>
  </si>
  <si>
    <t>J CHEM EDUC</t>
  </si>
  <si>
    <t>J CHEM ENG JPN</t>
  </si>
  <si>
    <t>J CHEM PHYS</t>
  </si>
  <si>
    <t>J CHEM THERMODYN</t>
  </si>
  <si>
    <t>J CHROMATOGR SCI</t>
  </si>
  <si>
    <t>J CHROMATOGR A</t>
  </si>
  <si>
    <t>J CHURCH STATE</t>
  </si>
  <si>
    <t>J CLIN ENDOCR METAB</t>
  </si>
  <si>
    <t>J CLIN PATHOL</t>
  </si>
  <si>
    <t>J CLIN PSYCHOL</t>
  </si>
  <si>
    <t>J COLLOID INTERF SCI</t>
  </si>
  <si>
    <t>JCMS-J COMMON MARK S</t>
  </si>
  <si>
    <t>J COMMONW LIT</t>
  </si>
  <si>
    <t>J COMMUN DISORD</t>
  </si>
  <si>
    <t>J COMP PATHOL</t>
  </si>
  <si>
    <t>J COMPOS MATER</t>
  </si>
  <si>
    <t>J COMPUT SYST SCI</t>
  </si>
  <si>
    <t>J CONCHOL</t>
  </si>
  <si>
    <t>J CONFLICT RESOLUT</t>
  </si>
  <si>
    <t>J CONSUM AFF</t>
  </si>
  <si>
    <t>J CONTEMP HIST</t>
  </si>
  <si>
    <t>J CONTIN EDUC NURS</t>
  </si>
  <si>
    <t>J CREATIVE BEHAV</t>
  </si>
  <si>
    <t>J CROSS CULT PSYCHOL</t>
  </si>
  <si>
    <t>J CRYST GROWTH</t>
  </si>
  <si>
    <t>J CURRICULUM STUD</t>
  </si>
  <si>
    <t>J DAIRY RES</t>
  </si>
  <si>
    <t>J DENT EDUC</t>
  </si>
  <si>
    <t>J DEV STUD</t>
  </si>
  <si>
    <t>J DIFFER GEOM</t>
  </si>
  <si>
    <t>J DOC</t>
  </si>
  <si>
    <t>J DRUG ISSUES</t>
  </si>
  <si>
    <t>J DYN SYST-T ASME</t>
  </si>
  <si>
    <t>J ECCLESIAST HIST</t>
  </si>
  <si>
    <t>J ECON EDUC</t>
  </si>
  <si>
    <t>J ECON ENTOMOL</t>
  </si>
  <si>
    <t>J ECON THEORY</t>
  </si>
  <si>
    <t>J ECUMENICAL STUD</t>
  </si>
  <si>
    <t>J EDUC MEAS</t>
  </si>
  <si>
    <t>J EDUC RES</t>
  </si>
  <si>
    <t>J ELECTROCARDIOL</t>
  </si>
  <si>
    <t>MICROSCOPY-JPN</t>
  </si>
  <si>
    <t>J EMPLOYMENT COUNS</t>
  </si>
  <si>
    <t>J ENDOCRINOL</t>
  </si>
  <si>
    <t>J ENG MATH</t>
  </si>
  <si>
    <t>J ENVIRON HEALTH</t>
  </si>
  <si>
    <t>J EVOL BIOCHEM PHYS+</t>
  </si>
  <si>
    <t>J EXP BIOL</t>
  </si>
  <si>
    <t>J EXP CHILD PSYCHOL</t>
  </si>
  <si>
    <t>J EXP EDUC</t>
  </si>
  <si>
    <t>J EXP MAR BIOL ECOL</t>
  </si>
  <si>
    <t>J EXP SOC PSYCHOL</t>
  </si>
  <si>
    <t>J FINANC QUANT ANAL</t>
  </si>
  <si>
    <t>J FISH BIOL</t>
  </si>
  <si>
    <t>J FLUID MECH</t>
  </si>
  <si>
    <t>J FLUORINE CHEM</t>
  </si>
  <si>
    <t>J FOOD SCI</t>
  </si>
  <si>
    <t>J FOOD SCI TECH MYS</t>
  </si>
  <si>
    <t>J FORENSIC SCI</t>
  </si>
  <si>
    <t>J FOREST</t>
  </si>
  <si>
    <t>J GEN APPL MICROBIOL</t>
  </si>
  <si>
    <t>J GEN PHYSIOL</t>
  </si>
  <si>
    <t>J GEN PSYCHOL</t>
  </si>
  <si>
    <t>J GEN VIROL</t>
  </si>
  <si>
    <t>J GENET PSYCHOL</t>
  </si>
  <si>
    <t>J GENET</t>
  </si>
  <si>
    <t>J GEOGR</t>
  </si>
  <si>
    <t>J GEOL</t>
  </si>
  <si>
    <t>J GLACIOL</t>
  </si>
  <si>
    <t>J HEALTH SOC BEHAV</t>
  </si>
  <si>
    <t>J HEAT TRANS-T ASME</t>
  </si>
  <si>
    <t>J HELMINTHOL</t>
  </si>
  <si>
    <t>J HERED</t>
  </si>
  <si>
    <t>J HERPETOL</t>
  </si>
  <si>
    <t>J HETEROCYCLIC CHEM</t>
  </si>
  <si>
    <t>J HIGH EDUC</t>
  </si>
  <si>
    <t>J HISTOCHEM CYTOCHEM</t>
  </si>
  <si>
    <t>J HUM RESOUR</t>
  </si>
  <si>
    <t>J HUMANIST PSYCHOL</t>
  </si>
  <si>
    <t>J HYDRAUL RES</t>
  </si>
  <si>
    <t>J IMMUNOL METHODS</t>
  </si>
  <si>
    <t>J IMMUNOL</t>
  </si>
  <si>
    <t>J INDIAN PHILOS</t>
  </si>
  <si>
    <t>J IND ECON</t>
  </si>
  <si>
    <t>J IND RELAT</t>
  </si>
  <si>
    <t>J INSECT PHYSIOL</t>
  </si>
  <si>
    <t>J INTERDISCIPL HIST</t>
  </si>
  <si>
    <t>J INT ECON</t>
  </si>
  <si>
    <t>J INVERTEBR PATHOL</t>
  </si>
  <si>
    <t>J JEWISH STUD</t>
  </si>
  <si>
    <t>J LARYNGOL OTOL</t>
  </si>
  <si>
    <t>J LAT AM STUD</t>
  </si>
  <si>
    <t>J LAW ECON</t>
  </si>
  <si>
    <t>J LEARN DISABIL-US</t>
  </si>
  <si>
    <t>J LEGAL EDUC</t>
  </si>
  <si>
    <t>J LEISURE RES</t>
  </si>
  <si>
    <t>J LINGUIST</t>
  </si>
  <si>
    <t>J LIPID RES</t>
  </si>
  <si>
    <t>J LOW TEMP PHYS</t>
  </si>
  <si>
    <t>J LUMIN</t>
  </si>
  <si>
    <t>J MACROMOL SCI B</t>
  </si>
  <si>
    <t>J MAMMAL</t>
  </si>
  <si>
    <t>J MAR RES</t>
  </si>
  <si>
    <t>J MARKETING RES</t>
  </si>
  <si>
    <t>J MARRIAGE FAM</t>
  </si>
  <si>
    <t>J MATER SCI</t>
  </si>
  <si>
    <t>J MATH ANAL APPL</t>
  </si>
  <si>
    <t>J MATH PHYS</t>
  </si>
  <si>
    <t>J MATH PSYCHOL</t>
  </si>
  <si>
    <t>J MATH SOCIOL</t>
  </si>
  <si>
    <t>INDIANA U MATH J</t>
  </si>
  <si>
    <t>STUD APPL MATH</t>
  </si>
  <si>
    <t>J MED ENTOMOL</t>
  </si>
  <si>
    <t>J MED GENET</t>
  </si>
  <si>
    <t>J MED MICROBIOL</t>
  </si>
  <si>
    <t>J MEMBRANE BIOL</t>
  </si>
  <si>
    <t>J MICROSC-OXFORD</t>
  </si>
  <si>
    <t>J MOD AFR STUD</t>
  </si>
  <si>
    <t>J MOD HIST</t>
  </si>
  <si>
    <t>J MOL CELL CARDIOL</t>
  </si>
  <si>
    <t>J MOL BIOL</t>
  </si>
  <si>
    <t>J MOL EVOL</t>
  </si>
  <si>
    <t>J MOL SPECTROSC</t>
  </si>
  <si>
    <t>J MOL STRUCT</t>
  </si>
  <si>
    <t>J MONEY CREDIT BANK</t>
  </si>
  <si>
    <t>J MOTOR BEHAV</t>
  </si>
  <si>
    <t>J MUSIC THEORY</t>
  </si>
  <si>
    <t>J MUSIC THER</t>
  </si>
  <si>
    <t>J NAT HIST</t>
  </si>
  <si>
    <t>J NEAR EASTERN STUD</t>
  </si>
  <si>
    <t>J NEMATOL</t>
  </si>
  <si>
    <t>J NERV MENT DIS</t>
  </si>
  <si>
    <t>J NEUROCHEM</t>
  </si>
  <si>
    <t>J NEUROPATH EXP NEUR</t>
  </si>
  <si>
    <t>J NEUROPHYSIOL</t>
  </si>
  <si>
    <t>J NEUROSURG</t>
  </si>
  <si>
    <t>J NON-CRYST SOLIDS</t>
  </si>
  <si>
    <t>J NUCL SCI TECHNOL</t>
  </si>
  <si>
    <t>J NUMBER THEORY</t>
  </si>
  <si>
    <t>J NUTR</t>
  </si>
  <si>
    <t>J OPTIMIZ THEORY APP</t>
  </si>
  <si>
    <t>J ORG CHEM</t>
  </si>
  <si>
    <t>J ORGANOMET CHEM</t>
  </si>
  <si>
    <t>J PAC HIST</t>
  </si>
  <si>
    <t>J PALEONTOL</t>
  </si>
  <si>
    <t>J PARASITOL</t>
  </si>
  <si>
    <t>J PEDIATR SURG</t>
  </si>
  <si>
    <t>J PEDIATR-US</t>
  </si>
  <si>
    <t>J PERIODONTAL RES</t>
  </si>
  <si>
    <t>J PERIODONTOL</t>
  </si>
  <si>
    <t>J PETROL</t>
  </si>
  <si>
    <t>J PHARM SCI-US</t>
  </si>
  <si>
    <t>J PHARMACOL EXP THER</t>
  </si>
  <si>
    <t>J PHARM PHARMACOL</t>
  </si>
  <si>
    <t>J PHILOS LOGIC</t>
  </si>
  <si>
    <t>J PHILOS</t>
  </si>
  <si>
    <t>J PHYCOL</t>
  </si>
  <si>
    <t>J PHYS OCEANOGR</t>
  </si>
  <si>
    <t>J PHYS CHEM SOLIDS</t>
  </si>
  <si>
    <t>J PHYS D APPL PHYS</t>
  </si>
  <si>
    <t>J PHYSIOL-LONDON</t>
  </si>
  <si>
    <t>J PLASMA PHYS</t>
  </si>
  <si>
    <t>J POLIT</t>
  </si>
  <si>
    <t>J POP CULT</t>
  </si>
  <si>
    <t>J POSTGRAD MED</t>
  </si>
  <si>
    <t>J PERS ASSESS</t>
  </si>
  <si>
    <t>J PROSTHET DENT</t>
  </si>
  <si>
    <t>J PSYCHIATR RES</t>
  </si>
  <si>
    <t>J PSYCHOL</t>
  </si>
  <si>
    <t>J PSYCHOSOM RES</t>
  </si>
  <si>
    <t>J PUBLIC HEALTH DENT</t>
  </si>
  <si>
    <t>J PURE APPL ALGEBRA</t>
  </si>
  <si>
    <t>J QUAL TECHNOL</t>
  </si>
  <si>
    <t>J QUANT SPECTROSC RA</t>
  </si>
  <si>
    <t>J REGIONAL SCI</t>
  </si>
  <si>
    <t>J REHABIL</t>
  </si>
  <si>
    <t>J RELIG</t>
  </si>
  <si>
    <t>J RELIG HEALTH</t>
  </si>
  <si>
    <t>J RELIG AFR</t>
  </si>
  <si>
    <t>J RELIG HIST</t>
  </si>
  <si>
    <t>J RES MUSIC EDUC</t>
  </si>
  <si>
    <t>J RETAILING</t>
  </si>
  <si>
    <t>J RISK INSUR</t>
  </si>
  <si>
    <t>J SAFETY RES</t>
  </si>
  <si>
    <t>J SCHOOL HEALTH</t>
  </si>
  <si>
    <t>J SCI IND RES INDIA</t>
  </si>
  <si>
    <t>J SEMITIC STUD</t>
  </si>
  <si>
    <t>J SHIP RES</t>
  </si>
  <si>
    <t>J SMALL ANIM PRACT</t>
  </si>
  <si>
    <t>J SOC HIST</t>
  </si>
  <si>
    <t>J SOC ISSUES</t>
  </si>
  <si>
    <t>J SOC PSYCHOL</t>
  </si>
  <si>
    <t>J SOIL WATER CONSERV</t>
  </si>
  <si>
    <t>J SOLID STATE CHEM</t>
  </si>
  <si>
    <t>J SOUND VIB</t>
  </si>
  <si>
    <t>J SOUTHEAST ASIAN ST</t>
  </si>
  <si>
    <t>J SOUTHERN HIST</t>
  </si>
  <si>
    <t>J SPACECRAFT ROCKETS</t>
  </si>
  <si>
    <t>J SPEC EDUC</t>
  </si>
  <si>
    <t>J SPORT MED PHYS FIT</t>
  </si>
  <si>
    <t>J STAT PHYS</t>
  </si>
  <si>
    <t>J STORED PROD RES</t>
  </si>
  <si>
    <t>J STRUCT CHEM+</t>
  </si>
  <si>
    <t>J SURG ONCOL</t>
  </si>
  <si>
    <t>J SURG RES</t>
  </si>
  <si>
    <t>J SYMBOLIC LOGIC</t>
  </si>
  <si>
    <t>J TERRAMECHANICS</t>
  </si>
  <si>
    <t>J TEXTURE STUD</t>
  </si>
  <si>
    <t>J ATMOS SCI</t>
  </si>
  <si>
    <t>J ECON SOC HIST ORIE</t>
  </si>
  <si>
    <t>J EXP ANAL BEHAV</t>
  </si>
  <si>
    <t>J HIST BIOL</t>
  </si>
  <si>
    <t>J HIST IDEAS</t>
  </si>
  <si>
    <t>J HIST MED ALL SCI</t>
  </si>
  <si>
    <t>J HIST PHILOS</t>
  </si>
  <si>
    <t>J HIST BEHAV SCI</t>
  </si>
  <si>
    <t>J NEUROL SCI</t>
  </si>
  <si>
    <t>J WEST</t>
  </si>
  <si>
    <t>J THEOL STUD</t>
  </si>
  <si>
    <t>J THEOR BIOL</t>
  </si>
  <si>
    <t>J TRANSP ECON POLICY</t>
  </si>
  <si>
    <t>J VALUE INQUIRY</t>
  </si>
  <si>
    <t>J VIROL</t>
  </si>
  <si>
    <t>J WILDLIFE MANAGE</t>
  </si>
  <si>
    <t>JUD BOHEM</t>
  </si>
  <si>
    <t>J KANSAS ENTOMOL SOC</t>
  </si>
  <si>
    <t>KANT-STUD</t>
  </si>
  <si>
    <t>KARDIOL POL</t>
  </si>
  <si>
    <t>KINET CATAL+</t>
  </si>
  <si>
    <t>KLIN MONATSBL AUGENH</t>
  </si>
  <si>
    <t>KOLNER Z SOZIOL SOZ</t>
  </si>
  <si>
    <t>KONSTHIST TIDSKR</t>
  </si>
  <si>
    <t>KOREA J</t>
  </si>
  <si>
    <t>KOREA OBS</t>
  </si>
  <si>
    <t>KOREAN J PARASITOL</t>
  </si>
  <si>
    <t>KOVOVE MATER</t>
  </si>
  <si>
    <t>KUWAIT MED J</t>
  </si>
  <si>
    <t>J FAC AGR KYUSHU U</t>
  </si>
  <si>
    <t>LWT-FOOD SCI TECHNOL</t>
  </si>
  <si>
    <t>LABOR HIST-UK</t>
  </si>
  <si>
    <t>LAB ANIM-UK</t>
  </si>
  <si>
    <t>LAB INVEST</t>
  </si>
  <si>
    <t>LABOUR HIST-AUST</t>
  </si>
  <si>
    <t>LAEKNABLADID</t>
  </si>
  <si>
    <t>LAND ECON</t>
  </si>
  <si>
    <t>LANDSC ARCHIT MAG</t>
  </si>
  <si>
    <t>LANG SPEECH</t>
  </si>
  <si>
    <t>LAT AM RES REV</t>
  </si>
  <si>
    <t>LAT AM THEATRE REV</t>
  </si>
  <si>
    <t>LAVAL THEOL PHILOS</t>
  </si>
  <si>
    <t>LAW SOC REV</t>
  </si>
  <si>
    <t>LAW LIBR J</t>
  </si>
  <si>
    <t>BUFFALO LAW REV</t>
  </si>
  <si>
    <t>LEARN MOTIV</t>
  </si>
  <si>
    <t>J LEPID SOC</t>
  </si>
  <si>
    <t>LETT ITAL</t>
  </si>
  <si>
    <t>LIBR QUART</t>
  </si>
  <si>
    <t>LIBR RESOUR TECH SER</t>
  </si>
  <si>
    <t>LIBR TRENDS</t>
  </si>
  <si>
    <t>LIFE SCI</t>
  </si>
  <si>
    <t>LINEAR ALGEBRA APPL</t>
  </si>
  <si>
    <t>LINGUA STILE</t>
  </si>
  <si>
    <t>LINGUIST INQ</t>
  </si>
  <si>
    <t>BIOL J LINN SOC</t>
  </si>
  <si>
    <t>BOT J LINN SOC</t>
  </si>
  <si>
    <t>ZOOL J LINN SOC-LOND</t>
  </si>
  <si>
    <t>LIST FILOL</t>
  </si>
  <si>
    <t>LITERARY REV</t>
  </si>
  <si>
    <t>LIT KRITIK</t>
  </si>
  <si>
    <t>LITHOL MINER RESOUR+</t>
  </si>
  <si>
    <t>LOG ANAL</t>
  </si>
  <si>
    <t>B LOND MATH SOC</t>
  </si>
  <si>
    <t>J LOND MATH SOC</t>
  </si>
  <si>
    <t>P LOND MATH SOC</t>
  </si>
  <si>
    <t>LUSO-BRAZ REV</t>
  </si>
  <si>
    <t>J REPROD MED</t>
  </si>
  <si>
    <t>MAG CONCRETE RES</t>
  </si>
  <si>
    <t>MAGNETOHYDRODYNAMICS</t>
  </si>
  <si>
    <t>MAGY ALLATORVOSOK</t>
  </si>
  <si>
    <t>MAIA-RIV LETT CLASS</t>
  </si>
  <si>
    <t>J INT PHON ASSOC</t>
  </si>
  <si>
    <t>MANAGE DECIS</t>
  </si>
  <si>
    <t>MANUSCRIPTA MATH</t>
  </si>
  <si>
    <t>J MAR BIOL ASSOC UK</t>
  </si>
  <si>
    <t>MAR BIOL</t>
  </si>
  <si>
    <t>MAR GEOL</t>
  </si>
  <si>
    <t>MAR GEOPHYS RES</t>
  </si>
  <si>
    <t>MAR TECHNOL SOC J</t>
  </si>
  <si>
    <t>MASS REV</t>
  </si>
  <si>
    <t>MATER PLAST</t>
  </si>
  <si>
    <t>MATER TEST</t>
  </si>
  <si>
    <t>MATER EVAL</t>
  </si>
  <si>
    <t>MATER RES BULL</t>
  </si>
  <si>
    <t>MATH SCAND</t>
  </si>
  <si>
    <t>MATH BIOSCI</t>
  </si>
  <si>
    <t>J MATH SOC JPN</t>
  </si>
  <si>
    <t>MATH COMPUT</t>
  </si>
  <si>
    <t>MATH NACHR</t>
  </si>
  <si>
    <t>ABH MATH SEM HAMBURG</t>
  </si>
  <si>
    <t>MATH Z</t>
  </si>
  <si>
    <t>MECH ENG</t>
  </si>
  <si>
    <t>MECH SOLIDS+</t>
  </si>
  <si>
    <t>MED CLIN N AM</t>
  </si>
  <si>
    <t>MED HIST</t>
  </si>
  <si>
    <t>MED J AUSTRALIA</t>
  </si>
  <si>
    <t>MED LETT DRUGS THER</t>
  </si>
  <si>
    <t>MEDICINA-BUENOS AIRE</t>
  </si>
  <si>
    <t>MED CLIN-BARCELONA</t>
  </si>
  <si>
    <t>MED LAV</t>
  </si>
  <si>
    <t>MED SPORT</t>
  </si>
  <si>
    <t>MED SCI LAW</t>
  </si>
  <si>
    <t>MED WETER</t>
  </si>
  <si>
    <t>MELB UNIV LAW REV</t>
  </si>
  <si>
    <t>B MENNINGER CLIN</t>
  </si>
  <si>
    <t>MERKUR-DEUT Z EUR D</t>
  </si>
  <si>
    <t>METABOLISM</t>
  </si>
  <si>
    <t>MET SCI HEAT TREAT+</t>
  </si>
  <si>
    <t>METALL ITAL</t>
  </si>
  <si>
    <t>METALLURGIST+</t>
  </si>
  <si>
    <t>J METEOROL SOC JPN</t>
  </si>
  <si>
    <t>METHOD INFORM MED</t>
  </si>
  <si>
    <t>METROECONOMICA</t>
  </si>
  <si>
    <t>METROPOL MUS ART B</t>
  </si>
  <si>
    <t>MICH MATH J</t>
  </si>
  <si>
    <t>MICH QUART REV</t>
  </si>
  <si>
    <t>MICROBIOLOGY+</t>
  </si>
  <si>
    <t>MICROCHEM J</t>
  </si>
  <si>
    <t>MICROELECTRON J</t>
  </si>
  <si>
    <t>MICROELECTRON RELIAB</t>
  </si>
  <si>
    <t>MICROVASC RES</t>
  </si>
  <si>
    <t>MIDDLE EAST J</t>
  </si>
  <si>
    <t>MIDDLE EASTERN STUD</t>
  </si>
  <si>
    <t>MIDWEST QUART</t>
  </si>
  <si>
    <t>MIL LAW REV</t>
  </si>
  <si>
    <t>MIL MED</t>
  </si>
  <si>
    <t>MILTON QUART</t>
  </si>
  <si>
    <t>MINER DEPOSITA</t>
  </si>
  <si>
    <t>MINERAL MAG</t>
  </si>
  <si>
    <t>MINERVA CARDIOANGIOL</t>
  </si>
  <si>
    <t>MINERVA CHIR</t>
  </si>
  <si>
    <t>MINERVA MED</t>
  </si>
  <si>
    <t>MINERVA PEDIATR</t>
  </si>
  <si>
    <t>MINN LAW REV</t>
  </si>
  <si>
    <t>MINN REV</t>
  </si>
  <si>
    <t>MISS QUART</t>
  </si>
  <si>
    <t>ANN MO BOT GARD</t>
  </si>
  <si>
    <t>MLJEKARSTVO</t>
  </si>
  <si>
    <t>MOD ASIAN STUD</t>
  </si>
  <si>
    <t>MOD DRAMA</t>
  </si>
  <si>
    <t>MFS-MOD FICT STUD</t>
  </si>
  <si>
    <t>MOD LANG J</t>
  </si>
  <si>
    <t>MOD LANG QUART</t>
  </si>
  <si>
    <t>MOD LANG REV</t>
  </si>
  <si>
    <t>MOD LAW REV</t>
  </si>
  <si>
    <t>MOD PHILOLOGY</t>
  </si>
  <si>
    <t>MOL BIOL+</t>
  </si>
  <si>
    <t>MOL PHARMACOL</t>
  </si>
  <si>
    <t>MOL PHYS</t>
  </si>
  <si>
    <t>MONATSH CHEM</t>
  </si>
  <si>
    <t>MONATSH MATH</t>
  </si>
  <si>
    <t>MONATSSCHR KINDERH</t>
  </si>
  <si>
    <t>MONATS KRIMINOL</t>
  </si>
  <si>
    <t>MONTANA</t>
  </si>
  <si>
    <t>MON REV</t>
  </si>
  <si>
    <t>MON WEATHER REV</t>
  </si>
  <si>
    <t>MONUM NIPPON</t>
  </si>
  <si>
    <t>MOSAIC</t>
  </si>
  <si>
    <t>MOSC U PHYS B+</t>
  </si>
  <si>
    <t>MOUVEMENT SOC</t>
  </si>
  <si>
    <t>MULTIVAR BEHAV RES</t>
  </si>
  <si>
    <t>MUSIC LETT</t>
  </si>
  <si>
    <t>MUSIC QUART</t>
  </si>
  <si>
    <t>MUSIC TIMES</t>
  </si>
  <si>
    <t>MUSIK KIRCHE</t>
  </si>
  <si>
    <t>MUTAT RES-FUND MOL M</t>
  </si>
  <si>
    <t>NAGOYA MATH J</t>
  </si>
  <si>
    <t>NAMES</t>
  </si>
  <si>
    <t>P NATL ACAD SCI USA</t>
  </si>
  <si>
    <t>AM BANKRUPT LAW J</t>
  </si>
  <si>
    <t>J NATL MED ASSOC</t>
  </si>
  <si>
    <t>NATL TAX J</t>
  </si>
  <si>
    <t>NAT HIST</t>
  </si>
  <si>
    <t>NAT RESOUR J</t>
  </si>
  <si>
    <t>SCI NAT-HEIDELBERG</t>
  </si>
  <si>
    <t>N-S ARCH PHARMACOL</t>
  </si>
  <si>
    <t>NAV ENG J</t>
  </si>
  <si>
    <t>NAVIGATION-US</t>
  </si>
  <si>
    <t>J NEPAL MED ASSOC</t>
  </si>
  <si>
    <t>NEUE RUNDSCH</t>
  </si>
  <si>
    <t>NEUE Z SYST THEOL R</t>
  </si>
  <si>
    <t>NEUPHILOL MITT</t>
  </si>
  <si>
    <t>NEUROL NEUROCHIR POL</t>
  </si>
  <si>
    <t>NEUROL INDIA</t>
  </si>
  <si>
    <t>NEW ENGL QUART</t>
  </si>
  <si>
    <t>HUNG QUART</t>
  </si>
  <si>
    <t>NEW LEFT REV</t>
  </si>
  <si>
    <t>NEW LITERARY HIST</t>
  </si>
  <si>
    <t>NEW MEX HIST REV</t>
  </si>
  <si>
    <t>NEW ORLEANS REV</t>
  </si>
  <si>
    <t>NEW TESTAMENT STUD</t>
  </si>
  <si>
    <t>NEW YORK REV BOOKS</t>
  </si>
  <si>
    <t>NY TIMES BK REV</t>
  </si>
  <si>
    <t>NEW YORK U LAW REV</t>
  </si>
  <si>
    <t>NEW ZEAL GEOGR</t>
  </si>
  <si>
    <t>NEW ZEAL J AGR RES</t>
  </si>
  <si>
    <t>NEW ZEAL J BOT</t>
  </si>
  <si>
    <t>NEW ZEAL J GEOL GEOP</t>
  </si>
  <si>
    <t>NEW ZEAL J HIST</t>
  </si>
  <si>
    <t>NEW ZEAL J MAR FRESH</t>
  </si>
  <si>
    <t>NORSK GEOGR TIDSSKR</t>
  </si>
  <si>
    <t>NORW J GEOL</t>
  </si>
  <si>
    <t>N AM REV</t>
  </si>
  <si>
    <t>NORTHWEST SCI</t>
  </si>
  <si>
    <t>NORTHWEST U LAW REV</t>
  </si>
  <si>
    <t>NOR ARCHAEOL REV</t>
  </si>
  <si>
    <t>NOTES QUERIES</t>
  </si>
  <si>
    <t>NOTRE DAME J FORM L</t>
  </si>
  <si>
    <t>NOTTINGHAM FR STUD</t>
  </si>
  <si>
    <t>NOUV REV FR</t>
  </si>
  <si>
    <t>NOVEL-FORUM FICT</t>
  </si>
  <si>
    <t>NUCL TECHNOL</t>
  </si>
  <si>
    <t>NUCL ENG DES</t>
  </si>
  <si>
    <t>NUCL ENG INT</t>
  </si>
  <si>
    <t>NUKLEARMED-NUCL MED</t>
  </si>
  <si>
    <t>NUCL SCI ENG</t>
  </si>
  <si>
    <t>NUMEN</t>
  </si>
  <si>
    <t>INT J NUMER METH ENG</t>
  </si>
  <si>
    <t>NUMER MATH</t>
  </si>
  <si>
    <t>NUOVA RIV MUSIC ITAL</t>
  </si>
  <si>
    <t>NUOVA RIV STORICA</t>
  </si>
  <si>
    <t>NURS CLIN N AM</t>
  </si>
  <si>
    <t>NURS RES</t>
  </si>
  <si>
    <t>OBSTET GYNECOL SURV</t>
  </si>
  <si>
    <t>OCEAN ENG</t>
  </si>
  <si>
    <t>OCEAN LINGUIST</t>
  </si>
  <si>
    <t>MITT OSTERR GEOGR G</t>
  </si>
  <si>
    <t>OSTERR MUSIKZ</t>
  </si>
  <si>
    <t>OSTERR Z VOLSKUNDE</t>
  </si>
  <si>
    <t>OIL GAS J</t>
  </si>
  <si>
    <t>OMEGA-J DEATH DYING</t>
  </si>
  <si>
    <t>ONCOLOGY-BASEL</t>
  </si>
  <si>
    <t>ONDERSTEPOORT J VET</t>
  </si>
  <si>
    <t>OPER RES</t>
  </si>
  <si>
    <t>OPHTHALMIC RES</t>
  </si>
  <si>
    <t>OPT LASER TECHNOL</t>
  </si>
  <si>
    <t>OPT SPECTROSC+</t>
  </si>
  <si>
    <t>OPT COMMUN</t>
  </si>
  <si>
    <t>OREG HIST QUART</t>
  </si>
  <si>
    <t>ORG PREP PROCED INT</t>
  </si>
  <si>
    <t>ORIENT INSECTS</t>
  </si>
  <si>
    <t>ORTHOP CLIN N AM</t>
  </si>
  <si>
    <t>OSAKA J MATH</t>
  </si>
  <si>
    <t>OTOLARYNG CLIN N AM</t>
  </si>
  <si>
    <t>OUTLOOK AGR</t>
  </si>
  <si>
    <t>OXFORD ECON PAP</t>
  </si>
  <si>
    <t>OXID MET</t>
  </si>
  <si>
    <t>PMLA</t>
  </si>
  <si>
    <t>PAC AFF</t>
  </si>
  <si>
    <t>PAC HIST REV</t>
  </si>
  <si>
    <t>PAC J MATH</t>
  </si>
  <si>
    <t>PAC NORTHWEST QUART</t>
  </si>
  <si>
    <t>PAC SCI</t>
  </si>
  <si>
    <t>PAEDAGOG HIST</t>
  </si>
  <si>
    <t>PAK J ZOOL</t>
  </si>
  <si>
    <t>J PAK MED ASSOC</t>
  </si>
  <si>
    <t>PALAEOGEOGR PALAEOCL</t>
  </si>
  <si>
    <t>PALAEONTOL Z</t>
  </si>
  <si>
    <t>PALEONTOL J+</t>
  </si>
  <si>
    <t>PALEST EXPLOR Q</t>
  </si>
  <si>
    <t>PAMATKY ARCHEOL</t>
  </si>
  <si>
    <t>PAN-PAC ENTOMOL</t>
  </si>
  <si>
    <t>PANMINERVA MED</t>
  </si>
  <si>
    <t>PAP LANG LIT</t>
  </si>
  <si>
    <t>PARIS REV</t>
  </si>
  <si>
    <t>PARLIAMENT AFF</t>
  </si>
  <si>
    <t>PAST PRESENT</t>
  </si>
  <si>
    <t>PATTERNS PREJUDICE</t>
  </si>
  <si>
    <t>SCAND J EDUC RES</t>
  </si>
  <si>
    <t>PEDIATR CLIN N AM</t>
  </si>
  <si>
    <t>PEDIATR RES</t>
  </si>
  <si>
    <t>PENN MAG HIST BIOG</t>
  </si>
  <si>
    <t>PERCEPT MOTOR SKILL</t>
  </si>
  <si>
    <t>PERIOD MATH HUNG</t>
  </si>
  <si>
    <t>PERIOD BIOL</t>
  </si>
  <si>
    <t>PERSPECT BIOL MED</t>
  </si>
  <si>
    <t>PERSPECT PSYCHIATR C</t>
  </si>
  <si>
    <t>PFLUG ARCH EUR J PHY</t>
  </si>
  <si>
    <t>YAKUGAKU ZASSHI</t>
  </si>
  <si>
    <t>EUR J CLIN PHARMACOL</t>
  </si>
  <si>
    <t>PHARMACOL REV</t>
  </si>
  <si>
    <t>PHILIPP AGRIC SCI</t>
  </si>
  <si>
    <t>PHILOLOGICAL QUART</t>
  </si>
  <si>
    <t>PHILOS MATH</t>
  </si>
  <si>
    <t>PHILOS FORUM</t>
  </si>
  <si>
    <t>PHILOS QUART</t>
  </si>
  <si>
    <t>PHILOS REV</t>
  </si>
  <si>
    <t>PHILOS STUD</t>
  </si>
  <si>
    <t>PHILOS RUNDSCH</t>
  </si>
  <si>
    <t>PHILOS JAHRB</t>
  </si>
  <si>
    <t>PHILOS PHENOMEN RES</t>
  </si>
  <si>
    <t>PHILOS RHETORIC</t>
  </si>
  <si>
    <t>PHILOS EAST WEST</t>
  </si>
  <si>
    <t>PHILOS SCI</t>
  </si>
  <si>
    <t>PHILOS TODAY</t>
  </si>
  <si>
    <t>PHOENIX-J CLASS ASSN</t>
  </si>
  <si>
    <t>PHOTOCHEM PHOTOBIOL</t>
  </si>
  <si>
    <t>PHOTOGRAMM REC</t>
  </si>
  <si>
    <t>PHRONESIS</t>
  </si>
  <si>
    <t>PHYS SCRIPTA</t>
  </si>
  <si>
    <t>J PHYS SOC JPN</t>
  </si>
  <si>
    <t>PHYS CHEM LIQ</t>
  </si>
  <si>
    <t>PHYS MED BIOL</t>
  </si>
  <si>
    <t>PHYS MET METALLOGR+</t>
  </si>
  <si>
    <t>PHYS EARTH PLANET IN</t>
  </si>
  <si>
    <t>PHYS TEACH</t>
  </si>
  <si>
    <t>PHYS TODAY</t>
  </si>
  <si>
    <t>PHYSIOL PLANTARUM</t>
  </si>
  <si>
    <t>PHYSIOL BEHAV</t>
  </si>
  <si>
    <t>PHYSIOTHERAPY</t>
  </si>
  <si>
    <t>PHYTOPATHOL MEDITERR</t>
  </si>
  <si>
    <t>PLANET SPACE SCI</t>
  </si>
  <si>
    <t>PLANT SOIL</t>
  </si>
  <si>
    <t>PLANT PATHOL</t>
  </si>
  <si>
    <t>PLANTA MED</t>
  </si>
  <si>
    <t>PLAST RECONSTR SURG</t>
  </si>
  <si>
    <t>0032-1400</t>
  </si>
  <si>
    <t>PLATINUM METALS REVIEW</t>
  </si>
  <si>
    <t>PLATIN MET REV</t>
  </si>
  <si>
    <t>POETRY REV</t>
  </si>
  <si>
    <t>POLAR REC</t>
  </si>
  <si>
    <t>POLICY SCI</t>
  </si>
  <si>
    <t>POLIMERY-W</t>
  </si>
  <si>
    <t>POLIT QUART</t>
  </si>
  <si>
    <t>POLIT SCI</t>
  </si>
  <si>
    <t>POLIT SCI QUART</t>
  </si>
  <si>
    <t>POLIT STUD-LONDON</t>
  </si>
  <si>
    <t>POLIT EKON</t>
  </si>
  <si>
    <t>POLIT SOC</t>
  </si>
  <si>
    <t>POLIT VIERTELJAHR</t>
  </si>
  <si>
    <t>POL ARCH MED WEWN</t>
  </si>
  <si>
    <t>POLYM ENG SCI</t>
  </si>
  <si>
    <t>POLYM J</t>
  </si>
  <si>
    <t>J POLYNESIAN SOC</t>
  </si>
  <si>
    <t>POP STUD-J DEMOG</t>
  </si>
  <si>
    <t>PORT MATH</t>
  </si>
  <si>
    <t>POSTEP HIG MED DOSW</t>
  </si>
  <si>
    <t>POSTGRAD MED J</t>
  </si>
  <si>
    <t>POSTGRAD MED</t>
  </si>
  <si>
    <t>POULTRY SCI</t>
  </si>
  <si>
    <t>POWDER METALL</t>
  </si>
  <si>
    <t>POWDER TECHNOL</t>
  </si>
  <si>
    <t>PRAKT METALLOGR-PR M</t>
  </si>
  <si>
    <t>PRAX KINDERPSYCHOL K</t>
  </si>
  <si>
    <t>PRISON J</t>
  </si>
  <si>
    <t>PROBL INFORM TRANSM+</t>
  </si>
  <si>
    <t>PROF GEOGR</t>
  </si>
  <si>
    <t>PROGRAM-ELECTRON LIB</t>
  </si>
  <si>
    <t>PROG CARDIOVASC DIS</t>
  </si>
  <si>
    <t>PROLOGUE</t>
  </si>
  <si>
    <t>PRZEM CHEM</t>
  </si>
  <si>
    <t>PSYCHE-Z PSYCHOANAL</t>
  </si>
  <si>
    <t>PSYCHIATR POL</t>
  </si>
  <si>
    <t>PSYCHIAT QUART</t>
  </si>
  <si>
    <t>PSYCHIATRY</t>
  </si>
  <si>
    <t>PSYCHOANAL QUART</t>
  </si>
  <si>
    <t>PSYCHOL BELG</t>
  </si>
  <si>
    <t>PSYCHOL REC</t>
  </si>
  <si>
    <t>PSYCHOL REP</t>
  </si>
  <si>
    <t>PSYCHOL FR</t>
  </si>
  <si>
    <t>PSYCHOL RUNDSCH</t>
  </si>
  <si>
    <t>PSYCHOL SCHOOLS</t>
  </si>
  <si>
    <t>PSYCHOSOM MED</t>
  </si>
  <si>
    <t>PSYCHOTHER PSYCHOSOM</t>
  </si>
  <si>
    <t>PUBLIC ADMIN</t>
  </si>
  <si>
    <t>PUBLIC HEALTH REP</t>
  </si>
  <si>
    <t>PUBLIC OPIN QUART</t>
  </si>
  <si>
    <t>PUBL MATH-DEBRECEN</t>
  </si>
  <si>
    <t>PURE APPL CHEM</t>
  </si>
  <si>
    <t>PURE APPL GEOPHYS</t>
  </si>
  <si>
    <t>QUAD URBIN CULT CLAS</t>
  </si>
  <si>
    <t>QUAL QUANT</t>
  </si>
  <si>
    <t>Q J MATH</t>
  </si>
  <si>
    <t>Q J MECH APPL MATH</t>
  </si>
  <si>
    <t>Q J SPEECH</t>
  </si>
  <si>
    <t>Q APPL MATH</t>
  </si>
  <si>
    <t>QUATERNARY RES</t>
  </si>
  <si>
    <t>QUEENS QUART</t>
  </si>
  <si>
    <t>QUINTESSENCE INT</t>
  </si>
  <si>
    <t>R&amp;D MANAGE</t>
  </si>
  <si>
    <t>RADIAT RES</t>
  </si>
  <si>
    <t>RADIOCHIM ACTA</t>
  </si>
  <si>
    <t>RADIOL MED</t>
  </si>
  <si>
    <t>RADIOL CLIN N AM</t>
  </si>
  <si>
    <t>RADIOPHYS QUANT EL+</t>
  </si>
  <si>
    <t>RASS LETT ITAL</t>
  </si>
  <si>
    <t>RASS STOR RISORGIMEN</t>
  </si>
  <si>
    <t>RATIO</t>
  </si>
  <si>
    <t>READ TEACH</t>
  </si>
  <si>
    <t>REG STUD</t>
  </si>
  <si>
    <t>REHABIL COUNS BULL</t>
  </si>
  <si>
    <t>RELAT IND-IND RELAT</t>
  </si>
  <si>
    <t>RELIG EDUC</t>
  </si>
  <si>
    <t>RELIG HUMANISM</t>
  </si>
  <si>
    <t>RELIG STUD</t>
  </si>
  <si>
    <t>RENAISSANCE REFORM</t>
  </si>
  <si>
    <t>RENAISSANCE QUART</t>
  </si>
  <si>
    <t>RENASCENCE</t>
  </si>
  <si>
    <t>REP MATH PHYS</t>
  </si>
  <si>
    <t>RES AFR LITERATURES</t>
  </si>
  <si>
    <t>RES TEACH ENGL</t>
  </si>
  <si>
    <t>RES VET SCI</t>
  </si>
  <si>
    <t>PUBL RES I MATH SCI</t>
  </si>
  <si>
    <t>RESTAURATOR</t>
  </si>
  <si>
    <t>REV ENGL STUD</t>
  </si>
  <si>
    <t>REV INCOME WEALTH</t>
  </si>
  <si>
    <t>REV METAPHYS</t>
  </si>
  <si>
    <t>REV PALAEOBOT PALYNO</t>
  </si>
  <si>
    <t>REV RELIG RES</t>
  </si>
  <si>
    <t>REV SCI INSTRUM</t>
  </si>
  <si>
    <t>REV KRIMINALISTIKO K</t>
  </si>
  <si>
    <t>REV BRAS ANESTESIOL</t>
  </si>
  <si>
    <t>REV BRAS POLIT INT</t>
  </si>
  <si>
    <t>RAE-REV ADMIN EMPRES</t>
  </si>
  <si>
    <t>REV BIOL TROP</t>
  </si>
  <si>
    <t>REV CHIM-BUCHAREST</t>
  </si>
  <si>
    <t>REV DIALECT TRAD POP</t>
  </si>
  <si>
    <t>REV EDUC</t>
  </si>
  <si>
    <t>REV ESTUD HISPAN</t>
  </si>
  <si>
    <t>REV ETNOGR FOLC</t>
  </si>
  <si>
    <t>REV FILOS-SANTIAGO</t>
  </si>
  <si>
    <t>REV INDIAS</t>
  </si>
  <si>
    <t>REV LITERATURA</t>
  </si>
  <si>
    <t>REV METAL MADRID</t>
  </si>
  <si>
    <t>REV OCCIDENTE</t>
  </si>
  <si>
    <t>REV SAUDE PUBL</t>
  </si>
  <si>
    <t>REV ESP PEDAGOG</t>
  </si>
  <si>
    <t>REV IBEROAMERICANA</t>
  </si>
  <si>
    <t>REV INT SOCIOL</t>
  </si>
  <si>
    <t>REV MED CHILE</t>
  </si>
  <si>
    <t>REV MEX FIS</t>
  </si>
  <si>
    <t>REV BELGE PHILOL HIS</t>
  </si>
  <si>
    <t>J BELG HIST</t>
  </si>
  <si>
    <t>REV BIBLIQUE</t>
  </si>
  <si>
    <t>REV GEOGR ALP</t>
  </si>
  <si>
    <t>REV ART</t>
  </si>
  <si>
    <t>REV HIST RELIG</t>
  </si>
  <si>
    <t>REV LINGUIST ROMAN</t>
  </si>
  <si>
    <t>RLC-REV LIT COMP</t>
  </si>
  <si>
    <t>REV MED VET-TOULOUSE</t>
  </si>
  <si>
    <t>0035-1563</t>
  </si>
  <si>
    <t>REVUE DE METALLURGIE-CAHIERS D INFORMATIONS TECHNIQUES</t>
  </si>
  <si>
    <t>REV METALL-PARIS</t>
  </si>
  <si>
    <t>REV METAPHYS MORALE</t>
  </si>
  <si>
    <t>REV MUSICOL</t>
  </si>
  <si>
    <t>REV PHILOL LIT HIST</t>
  </si>
  <si>
    <t>REV SYNTH</t>
  </si>
  <si>
    <t>REV ETUD ITAL</t>
  </si>
  <si>
    <t>REV SCI PHILOS THEOL</t>
  </si>
  <si>
    <t>REV HIST AM FR</t>
  </si>
  <si>
    <t>REV HIST ECCLESIAST</t>
  </si>
  <si>
    <t>REV HIST LIT FR</t>
  </si>
  <si>
    <t>REV NORD</t>
  </si>
  <si>
    <t>REV FR SOCIOL</t>
  </si>
  <si>
    <t>REV HISTORIQUE</t>
  </si>
  <si>
    <t>REV NEUROL-FRANCE</t>
  </si>
  <si>
    <t>REV PHILOS FR ETRANG</t>
  </si>
  <si>
    <t>REV PHILOS LOUVAIN</t>
  </si>
  <si>
    <t>REV ROMANE</t>
  </si>
  <si>
    <t>REV ROUM CHIM</t>
  </si>
  <si>
    <t>REV ROUM LINGUIST</t>
  </si>
  <si>
    <t>REV ROUM SCI TECH-EL</t>
  </si>
  <si>
    <t>REV SUISSE ZOOL</t>
  </si>
  <si>
    <t>RHEOL ACTA</t>
  </si>
  <si>
    <t>THEOR BIOL FORUM</t>
  </si>
  <si>
    <t>RIV ESTET</t>
  </si>
  <si>
    <t>RIV FILOL ISTR CLASS</t>
  </si>
  <si>
    <t>RIV FILOS NEO-SCOLAS</t>
  </si>
  <si>
    <t>RIV PSICHIATR</t>
  </si>
  <si>
    <t>RIV STOR LETT RELIG</t>
  </si>
  <si>
    <t>RIV ITAL SOSTANZE GR</t>
  </si>
  <si>
    <t>RIV ITAL MUSIC</t>
  </si>
  <si>
    <t>RIV ITAL PALEONTOL S</t>
  </si>
  <si>
    <t>RIV STORICA ITAL</t>
  </si>
  <si>
    <t>ROCKY MT J MATH</t>
  </si>
  <si>
    <t>ROMANCE PHILOL</t>
  </si>
  <si>
    <t>ROMAN FORSCH</t>
  </si>
  <si>
    <t>J ROY ARMY MED CORPS</t>
  </si>
  <si>
    <t>MON NOT R ASTRON SOC</t>
  </si>
  <si>
    <t>ANN ROY COLL SURG</t>
  </si>
  <si>
    <t>P ROY IRISH ACAD C</t>
  </si>
  <si>
    <t>Q J ROY METEOR SOC</t>
  </si>
  <si>
    <t>NOTES REC</t>
  </si>
  <si>
    <t>T ROY SOC TROP MED H</t>
  </si>
  <si>
    <t>J R STAT SOC C-APPL</t>
  </si>
  <si>
    <t>RUBBER CHEM TECHNOL</t>
  </si>
  <si>
    <t>RUSSELL</t>
  </si>
  <si>
    <t>RUSS CHEM REV+</t>
  </si>
  <si>
    <t>RUSS J INORG CHEM+</t>
  </si>
  <si>
    <t>RUSS J PHYS CHEM A+</t>
  </si>
  <si>
    <t>RUSS MATH SURV+</t>
  </si>
  <si>
    <t>RUSS REV</t>
  </si>
  <si>
    <t>RUTGERS LAW REV</t>
  </si>
  <si>
    <t>SIAM J APPL MATH</t>
  </si>
  <si>
    <t>SIAM J MATH ANAL</t>
  </si>
  <si>
    <t>SALUD PUBLICA MEXICO</t>
  </si>
  <si>
    <t>REV INST MED TROP SP</t>
  </si>
  <si>
    <t>SCAND J CLIN LAB INV</t>
  </si>
  <si>
    <t>SCAND J GASTROENTERO</t>
  </si>
  <si>
    <t>0036-5548</t>
  </si>
  <si>
    <t>SCANDINAVIAN JOURNAL OF INFECTIOUS DISEASES</t>
  </si>
  <si>
    <t>SCAND J INFECT DIS</t>
  </si>
  <si>
    <t>SCAND J PSYCHOL</t>
  </si>
  <si>
    <t>SCAND STUD</t>
  </si>
  <si>
    <t>NTM-J HIST SCI TECHN</t>
  </si>
  <si>
    <t>SCHWEIZ ARCH TIERH</t>
  </si>
  <si>
    <t>SCHWEIZ ARCH VOLKSKU</t>
  </si>
  <si>
    <t>SCI SOC</t>
  </si>
  <si>
    <t>SCI EDUC</t>
  </si>
  <si>
    <t>SCI PROGRESS-UK</t>
  </si>
  <si>
    <t>SCI AM</t>
  </si>
  <si>
    <t>IND LUBR TRIBOL</t>
  </si>
  <si>
    <t>SCOT HIST REV</t>
  </si>
  <si>
    <t>SCOT J GEOL</t>
  </si>
  <si>
    <t>SCOT J POLIT ECON</t>
  </si>
  <si>
    <t>SCOT J THEOLOGY</t>
  </si>
  <si>
    <t>SCOT MED J</t>
  </si>
  <si>
    <t>SCRIBLERIAN KIT-CATS</t>
  </si>
  <si>
    <t>SEDIMENT GEOL</t>
  </si>
  <si>
    <t>B SEISMOL SOC AM</t>
  </si>
  <si>
    <t>SEMINAR-J GER STUD</t>
  </si>
  <si>
    <t>SEMIN HEMATOL</t>
  </si>
  <si>
    <t>SEMIN ROENTGENOL</t>
  </si>
  <si>
    <t>SEWANEE REV</t>
  </si>
  <si>
    <t>SHAKESPEARE QUART</t>
  </si>
  <si>
    <t>SIBERIAN MATH J+</t>
  </si>
  <si>
    <t>SIGHT SOUND</t>
  </si>
  <si>
    <t>SILVA FENN</t>
  </si>
  <si>
    <t>SILVAE GENET</t>
  </si>
  <si>
    <t>SIMIOLUS</t>
  </si>
  <si>
    <t>SIMUL-T SOC MOD SIM</t>
  </si>
  <si>
    <t>SINGAP MED J</t>
  </si>
  <si>
    <t>SINN FORM</t>
  </si>
  <si>
    <t>SLAVIC E EUR J</t>
  </si>
  <si>
    <t>SLAVIC REV</t>
  </si>
  <si>
    <t>SLAVON E EUR REV</t>
  </si>
  <si>
    <t>SLOVO SLOVESNOST</t>
  </si>
  <si>
    <t>SMITH COLL STUD SOC</t>
  </si>
  <si>
    <t>SOC COMPASS</t>
  </si>
  <si>
    <t>SOC FORCES</t>
  </si>
  <si>
    <t>SOC PROBL</t>
  </si>
  <si>
    <t>SOC RES</t>
  </si>
  <si>
    <t>SOC SERV REV</t>
  </si>
  <si>
    <t>SOC WORK</t>
  </si>
  <si>
    <t>REV SOC BRAS MED TRO</t>
  </si>
  <si>
    <t>ANN SOC ENTOMOL FR</t>
  </si>
  <si>
    <t>B SOC GEOL FR</t>
  </si>
  <si>
    <t>B SOC MATH FR</t>
  </si>
  <si>
    <t>MONOGR SOC RES CHILD</t>
  </si>
  <si>
    <t>J SOC ARCHIT HIST</t>
  </si>
  <si>
    <t>J SYN ORG CHEM JPN</t>
  </si>
  <si>
    <t>SOCIO-ECON PLAN SCI</t>
  </si>
  <si>
    <t>SOCIOL RURALIS</t>
  </si>
  <si>
    <t>SOCIOL INQ</t>
  </si>
  <si>
    <t>SOCIOL QUART</t>
  </si>
  <si>
    <t>SOCIOL REV</t>
  </si>
  <si>
    <t>SOCIOL CAS</t>
  </si>
  <si>
    <t>SOCIOL TRAV</t>
  </si>
  <si>
    <t>SOCIOL FORSKNIN</t>
  </si>
  <si>
    <t>SOCIOLOGUS</t>
  </si>
  <si>
    <t>SOFTWARE PRACT EXPER</t>
  </si>
  <si>
    <t>SOIL MECH FOUND ENG+</t>
  </si>
  <si>
    <t>SOIL SCI</t>
  </si>
  <si>
    <t>SOIL SCI PLANT NUTR</t>
  </si>
  <si>
    <t>SOILS FOUND</t>
  </si>
  <si>
    <t>SOL ENERGY</t>
  </si>
  <si>
    <t>SOL PHYS</t>
  </si>
  <si>
    <t>SOLAR SYST RES+</t>
  </si>
  <si>
    <t>SOLID STATE COMMUN</t>
  </si>
  <si>
    <t>SOLID STATE ELECTRON</t>
  </si>
  <si>
    <t>SOLID STATE TECHNOL</t>
  </si>
  <si>
    <t>SOPHIA</t>
  </si>
  <si>
    <t>S AFR ARCHAEOL BULL</t>
  </si>
  <si>
    <t>S AFR J ECON</t>
  </si>
  <si>
    <t>S AFR J SCI</t>
  </si>
  <si>
    <t>S AFR J SURG</t>
  </si>
  <si>
    <t>S ATL Q</t>
  </si>
  <si>
    <t>S DAK REV</t>
  </si>
  <si>
    <t>SOUTH CALIF LAW REV</t>
  </si>
  <si>
    <t>SOUTH ECON J</t>
  </si>
  <si>
    <t>SOUTHERN HUMAN REV</t>
  </si>
  <si>
    <t>SOUTHERN J PHILOS</t>
  </si>
  <si>
    <t>SOUTHERN LIT J</t>
  </si>
  <si>
    <t>SOUTH MED J</t>
  </si>
  <si>
    <t>SOUTHWEST HIST QUART</t>
  </si>
  <si>
    <t>SOUTHWEST NAT</t>
  </si>
  <si>
    <t>SOC SCI QUART</t>
  </si>
  <si>
    <t>SOZ WELT</t>
  </si>
  <si>
    <t>SPEC PAP PALAEONTOL</t>
  </si>
  <si>
    <t>SPECTROSC LETT</t>
  </si>
  <si>
    <t>SPECULUM</t>
  </si>
  <si>
    <t>SPIEGEL LETT</t>
  </si>
  <si>
    <t>STAHLBAU</t>
  </si>
  <si>
    <t>STAT NEERL</t>
  </si>
  <si>
    <t>STRENGTH MATER+</t>
  </si>
  <si>
    <t>STROJ VESTN-J MECH E</t>
  </si>
  <si>
    <t>STUD FRANCESI</t>
  </si>
  <si>
    <t>STUD ROMANI</t>
  </si>
  <si>
    <t>STUD STORICI</t>
  </si>
  <si>
    <t>STUD CANONICA</t>
  </si>
  <si>
    <t>STUD GEOPHYS GEOD</t>
  </si>
  <si>
    <t>STUD LEIBNITIANA</t>
  </si>
  <si>
    <t>STUD LINGUISTICA</t>
  </si>
  <si>
    <t>STUD LOGICA</t>
  </si>
  <si>
    <t>STUD MATH</t>
  </si>
  <si>
    <t>STUD MONASTICA</t>
  </si>
  <si>
    <t>STUD NEOPHILOL</t>
  </si>
  <si>
    <t>STUD PSYCHOL</t>
  </si>
  <si>
    <t>STUD ROSENTHALIANA</t>
  </si>
  <si>
    <t>STUD COMP INT DEV</t>
  </si>
  <si>
    <t>STUD CONSERV</t>
  </si>
  <si>
    <t>STUD ENGL LIT-1500</t>
  </si>
  <si>
    <t>STUD FAMILY PLANN</t>
  </si>
  <si>
    <t>STUD HIST PHILOS SCI</t>
  </si>
  <si>
    <t>STUD PHILOL</t>
  </si>
  <si>
    <t>STUD PHILOS EDUC</t>
  </si>
  <si>
    <t>STUD ROMANTICISM</t>
  </si>
  <si>
    <t>STUD LIT IMAGINATION</t>
  </si>
  <si>
    <t>STUD NOVEL</t>
  </si>
  <si>
    <t>SURF SCI</t>
  </si>
  <si>
    <t>SURG CLIN N AM</t>
  </si>
  <si>
    <t>SURV OPHTHALMOL</t>
  </si>
  <si>
    <t>SURV REV</t>
  </si>
  <si>
    <t>SYLWAN</t>
  </si>
  <si>
    <t>SYMB OSLO</t>
  </si>
  <si>
    <t>SYMPOSIUM</t>
  </si>
  <si>
    <t>SYNTHETIC COMMUN</t>
  </si>
  <si>
    <t>TESOL QUART</t>
  </si>
  <si>
    <t>TECHNOL CULT</t>
  </si>
  <si>
    <t>TEMPO-UK</t>
  </si>
  <si>
    <t>TERAPEVT ARKH</t>
  </si>
  <si>
    <t>TETRAHEDRON LETT</t>
  </si>
  <si>
    <t>TEX STUD LIT LANG</t>
  </si>
  <si>
    <t>TEXT HIST</t>
  </si>
  <si>
    <t>J TEXT I</t>
  </si>
  <si>
    <t>TEXT RES J</t>
  </si>
  <si>
    <t>TEXT KRITIK</t>
  </si>
  <si>
    <t>THEOL STUD</t>
  </si>
  <si>
    <t>THEOL TODAY</t>
  </si>
  <si>
    <t>THEOR EXP CHEM+</t>
  </si>
  <si>
    <t>THEOR MATH PHYS+</t>
  </si>
  <si>
    <t>THEOR FOUND CHEM EN+</t>
  </si>
  <si>
    <t>THEOR POPUL BIOL</t>
  </si>
  <si>
    <t>THEORIA-SWED J PHILO</t>
  </si>
  <si>
    <t>THEOR DECIS</t>
  </si>
  <si>
    <t>THEOR PRACT</t>
  </si>
  <si>
    <t>THEOR PROBAB APPL+</t>
  </si>
  <si>
    <t>THERMOCHIM ACTA</t>
  </si>
  <si>
    <t>TIDSSKR SAMFUNNSFOR</t>
  </si>
  <si>
    <t>TIJDSCHR DIERGENEESK</t>
  </si>
  <si>
    <t>TIJDSCHR ECON SOC GE</t>
  </si>
  <si>
    <t>TIJDSCHR FILOS</t>
  </si>
  <si>
    <t>TIJDSCHR GESCHIEDEN</t>
  </si>
  <si>
    <t>TIJDSCHR NED TAAL L</t>
  </si>
  <si>
    <t>TIJDSCHR RECHTSGESCH</t>
  </si>
  <si>
    <t>TISSUE CELL</t>
  </si>
  <si>
    <t>TOHOKU J EXP MED</t>
  </si>
  <si>
    <t>TOHOKU MATH J</t>
  </si>
  <si>
    <t>TOXICOL APPL PHARM</t>
  </si>
  <si>
    <t>TRADITION</t>
  </si>
  <si>
    <t>TRANSPL P</t>
  </si>
  <si>
    <t>TRANSPORT THEOR STAT</t>
  </si>
  <si>
    <t>TRANSPORT J</t>
  </si>
  <si>
    <t>TRANSPORT SCI</t>
  </si>
  <si>
    <t>TRAV HUMAIN</t>
  </si>
  <si>
    <t>TRIMEST ECON</t>
  </si>
  <si>
    <t>BELLETEN</t>
  </si>
  <si>
    <t>TURKISH J PEDIATR</t>
  </si>
  <si>
    <t>TWENTIETH CENT LIT</t>
  </si>
  <si>
    <t>TYDSKR GEESTESWET</t>
  </si>
  <si>
    <t>TYDSKR LETT</t>
  </si>
  <si>
    <t>UKR MATH J+</t>
  </si>
  <si>
    <t>REV UNION MAT ARGENT</t>
  </si>
  <si>
    <t>REND SEMIN MAT U PAD</t>
  </si>
  <si>
    <t>U CHICAGO LAW REV</t>
  </si>
  <si>
    <t>B SCH ORIENT AFR ST</t>
  </si>
  <si>
    <t>U PITT LAW REV</t>
  </si>
  <si>
    <t>U TORONTO QUART</t>
  </si>
  <si>
    <t>URBAN EDUC</t>
  </si>
  <si>
    <t>URBAN STUD</t>
  </si>
  <si>
    <t>UROL INT</t>
  </si>
  <si>
    <t>VANDERBILT LAW REV</t>
  </si>
  <si>
    <t>VEHICLE SYST DYN</t>
  </si>
  <si>
    <t>B VET I PULAWY</t>
  </si>
  <si>
    <t>VET REC</t>
  </si>
  <si>
    <t>VICTORIAN STUD</t>
  </si>
  <si>
    <t>VIERTELJAHR ZEITGES</t>
  </si>
  <si>
    <t>VIGILIAE CHRISTIAN</t>
  </si>
  <si>
    <t>VA LAW REV</t>
  </si>
  <si>
    <t>VA QUART REV</t>
  </si>
  <si>
    <t>VISION RES</t>
  </si>
  <si>
    <t>VIVARIUM</t>
  </si>
  <si>
    <t>J HYDROL HYDROMECH</t>
  </si>
  <si>
    <t>VOJNOSANIT PREGL</t>
  </si>
  <si>
    <t>VOLTA REV</t>
  </si>
  <si>
    <t>VOP FILOS</t>
  </si>
  <si>
    <t>VOP ISTORII</t>
  </si>
  <si>
    <t>VOP PSIKHOL+</t>
  </si>
  <si>
    <t>VOX SANG</t>
  </si>
  <si>
    <t>WAFFEN-KOSTUMKUNDE</t>
  </si>
  <si>
    <t>WASH LAW REV</t>
  </si>
  <si>
    <t>WASSERWIRTSCHAFT</t>
  </si>
  <si>
    <t>WEATHER</t>
  </si>
  <si>
    <t>WEED RES</t>
  </si>
  <si>
    <t>WEED SCI</t>
  </si>
  <si>
    <t>WEIMARER BEITR</t>
  </si>
  <si>
    <t>WELD WORLD</t>
  </si>
  <si>
    <t>WELD J</t>
  </si>
  <si>
    <t>WELSH HIST REV</t>
  </si>
  <si>
    <t>WELT SLAVEN</t>
  </si>
  <si>
    <t>WELT ISLAM</t>
  </si>
  <si>
    <t>W INDIAN MED J</t>
  </si>
  <si>
    <t>WESTERN AM LIT</t>
  </si>
  <si>
    <t>WESTERN HIST QUART</t>
  </si>
  <si>
    <t>WESTERN HUM REV</t>
  </si>
  <si>
    <t>WIEN KLIN WOCHENSCHR</t>
  </si>
  <si>
    <t>WIEN TIERARZTL MONAT</t>
  </si>
  <si>
    <t>WILLIAM MARY QUART</t>
  </si>
  <si>
    <t>WISC LAW REV</t>
  </si>
  <si>
    <t>WOCHENBL PAPIERFABR</t>
  </si>
  <si>
    <t>WOOD SCI TECHNOL</t>
  </si>
  <si>
    <t>WORLD ARCHAEOL</t>
  </si>
  <si>
    <t>WORLD MUSIC-NEW SER</t>
  </si>
  <si>
    <t>WORLD POULTRY SCI J</t>
  </si>
  <si>
    <t>YALE FR STUD</t>
  </si>
  <si>
    <t>YALE REV</t>
  </si>
  <si>
    <t>P YORKS GEOL SOC</t>
  </si>
  <si>
    <t>YOUTH SOC</t>
  </si>
  <si>
    <t>Z DIALEKTOL LINGUIST</t>
  </si>
  <si>
    <t>Z DEUT VER KUNSTWISS</t>
  </si>
  <si>
    <t>Z AGYPT SPRACHE ALT</t>
  </si>
  <si>
    <t>ZAMM-Z ANGEW MATH ME</t>
  </si>
  <si>
    <t>Z ANGEW MATH PHYS</t>
  </si>
  <si>
    <t>Z ANGLIST AM</t>
  </si>
  <si>
    <t>Z ANORG ALLG CHEM</t>
  </si>
  <si>
    <t>Z BIBL BIBL</t>
  </si>
  <si>
    <t>Z DEUT PHILOL</t>
  </si>
  <si>
    <t>Z DEUT ALTERTUM DEUT</t>
  </si>
  <si>
    <t>Z ALTTESTAMENT WISS</t>
  </si>
  <si>
    <t>Z NEUTESTAMENT WISS</t>
  </si>
  <si>
    <t>Z ETHNOL</t>
  </si>
  <si>
    <t>Z EVANGEL ETHIK</t>
  </si>
  <si>
    <t>Z FR SPRACHE LIT</t>
  </si>
  <si>
    <t>Z GASTROENTEROL</t>
  </si>
  <si>
    <t>Z GESCHICHTSWISS</t>
  </si>
  <si>
    <t>Z KIRCHENGESCH</t>
  </si>
  <si>
    <t>Z KUNSTGESCHICHTE</t>
  </si>
  <si>
    <t>Z PADAGOGIK</t>
  </si>
  <si>
    <t>Z PHILOS FORSCH</t>
  </si>
  <si>
    <t>Z RELIG GEISTESGESCH</t>
  </si>
  <si>
    <t>Z SLAV PHILOL</t>
  </si>
  <si>
    <t>Z SLAWISTIK</t>
  </si>
  <si>
    <t>Z THEOL KIRCHE</t>
  </si>
  <si>
    <t>Z VOLKSKUNDE</t>
  </si>
  <si>
    <t>Z WIRTSCHAFTSGEOGR</t>
  </si>
  <si>
    <t>ZBL CHIR</t>
  </si>
  <si>
    <t>ZH OBSHCH BIOL</t>
  </si>
  <si>
    <t>ZH VYSSH NERV DEYAT+</t>
  </si>
  <si>
    <t>ZOOL ZH</t>
  </si>
  <si>
    <t>ZOOL ANZ</t>
  </si>
  <si>
    <t>ACTA AMAZON</t>
  </si>
  <si>
    <t>ACTA HISTOCHEM CYTOC</t>
  </si>
  <si>
    <t>ACTA VET SCAND</t>
  </si>
  <si>
    <t>AMERASIA J</t>
  </si>
  <si>
    <t>AM LAB</t>
  </si>
  <si>
    <t>AM STUD SCAND</t>
  </si>
  <si>
    <t>ARCHIPEL</t>
  </si>
  <si>
    <t>ARCHITECTURA</t>
  </si>
  <si>
    <t>ARCHITEKT URBAN</t>
  </si>
  <si>
    <t>ARCH ORIENT</t>
  </si>
  <si>
    <t>AUST DENT J</t>
  </si>
  <si>
    <t>AUST J FORENSIC SCI</t>
  </si>
  <si>
    <t>AUST OCCUP THER J</t>
  </si>
  <si>
    <t>BIOORG CHEM</t>
  </si>
  <si>
    <t>BRIT J SOC WORK</t>
  </si>
  <si>
    <t>CAN J FOREST RES</t>
  </si>
  <si>
    <t>CAN J PHILOS</t>
  </si>
  <si>
    <t>CHILD LIT EDUC</t>
  </si>
  <si>
    <t>COMPUT ELECTR ENG</t>
  </si>
  <si>
    <t>COMPUT FLUIDS</t>
  </si>
  <si>
    <t>COMPUT STRUCT</t>
  </si>
  <si>
    <t>ECOL LAW QUART</t>
  </si>
  <si>
    <t>EIRENE</t>
  </si>
  <si>
    <t>ENGL AUST</t>
  </si>
  <si>
    <t>ENVIRON ENTOMOL</t>
  </si>
  <si>
    <t>EUR J SOC PSYCHOL</t>
  </si>
  <si>
    <t>FEMINIST STUD</t>
  </si>
  <si>
    <t>FINANC MANAGE</t>
  </si>
  <si>
    <t>FRESHWATER BIOL</t>
  </si>
  <si>
    <t>HIST EDUC</t>
  </si>
  <si>
    <t>HUM PATHOL</t>
  </si>
  <si>
    <t>IDEALISTIC STUD</t>
  </si>
  <si>
    <t>INDIAN J MICROBIOL</t>
  </si>
  <si>
    <t>INQUIRY-J HEALTH CAR</t>
  </si>
  <si>
    <t>J I BREWING</t>
  </si>
  <si>
    <t>BOL INST PESCA</t>
  </si>
  <si>
    <t>INT J SPORT PSYCHOL</t>
  </si>
  <si>
    <t>INT RELAT</t>
  </si>
  <si>
    <t>JPN J VET RES</t>
  </si>
  <si>
    <t>J STUDY JUD</t>
  </si>
  <si>
    <t>J COMP FAM STUD</t>
  </si>
  <si>
    <t>J CONTEMP ASIA</t>
  </si>
  <si>
    <t>J ENVIRON QUAL</t>
  </si>
  <si>
    <t>J EUR STUD</t>
  </si>
  <si>
    <t>J LEGAL STUD</t>
  </si>
  <si>
    <t>J MED PRIMATOL</t>
  </si>
  <si>
    <t>J MULTIVARIATE ANAL</t>
  </si>
  <si>
    <t>J PHYS CHEM REF DATA</t>
  </si>
  <si>
    <t>J PUBLIC ECON</t>
  </si>
  <si>
    <t>J SMALL BUS MANAGE</t>
  </si>
  <si>
    <t>J SOC PHILOS</t>
  </si>
  <si>
    <t>J SOC POLICY</t>
  </si>
  <si>
    <t>J YOUTH ADOLESCENCE</t>
  </si>
  <si>
    <t>LANG SOC</t>
  </si>
  <si>
    <t>MECH AGEING DEV</t>
  </si>
  <si>
    <t>NZ J FORESTRY SCI</t>
  </si>
  <si>
    <t>NEW ZEAL VET J</t>
  </si>
  <si>
    <t>PARNASSUS-POETRY REV</t>
  </si>
  <si>
    <t>PERS REV</t>
  </si>
  <si>
    <t>PESTIC BIOCHEM PHYS</t>
  </si>
  <si>
    <t>PHILOS PUBLIC AFF</t>
  </si>
  <si>
    <t>PHILOS SOC SCI</t>
  </si>
  <si>
    <t>PSIHOLOGIJA</t>
  </si>
  <si>
    <t>PSYCHIAT ANN</t>
  </si>
  <si>
    <t>PUBLIUS J FEDERALISM</t>
  </si>
  <si>
    <t>RADIO SCI</t>
  </si>
  <si>
    <t>RAMUS</t>
  </si>
  <si>
    <t>RESOUR AM LIT STUD</t>
  </si>
  <si>
    <t>REV AM HIST</t>
  </si>
  <si>
    <t>REV ESTUD POLIT</t>
  </si>
  <si>
    <t>REV HIST MOD CONTEMP</t>
  </si>
  <si>
    <t>REV INT PHILOS</t>
  </si>
  <si>
    <t>SCI TOTAL ENVIRON</t>
  </si>
  <si>
    <t>SEMIN ARTHRITIS RHEU</t>
  </si>
  <si>
    <t>SOC SCI RES</t>
  </si>
  <si>
    <t>SOCIOLOGIA-BRATISLAV</t>
  </si>
  <si>
    <t>STUD PROBL CRIT TEST</t>
  </si>
  <si>
    <t>TECH COMMUN-STC</t>
  </si>
  <si>
    <t>TEOL VIDA</t>
  </si>
  <si>
    <t>THROMB RES</t>
  </si>
  <si>
    <t>TIERAERZTL UMSCHAU</t>
  </si>
  <si>
    <t>TROP ANIM HEALTH PRO</t>
  </si>
  <si>
    <t>TROP DOCT</t>
  </si>
  <si>
    <t>UMENI-ART</t>
  </si>
  <si>
    <t>WATER AIR SOIL POLL</t>
  </si>
  <si>
    <t>WOMEN STUD</t>
  </si>
  <si>
    <t>X-RAY SPECTROM</t>
  </si>
  <si>
    <t>Z ENTWICKL PADAGOGIS</t>
  </si>
  <si>
    <t>LILI</t>
  </si>
  <si>
    <t>Z ROMAN PHILOL</t>
  </si>
  <si>
    <t>CR ACAD INSCR BELLE</t>
  </si>
  <si>
    <t>ACTA ARCHAEOL-DEN</t>
  </si>
  <si>
    <t>ACTA ARITH</t>
  </si>
  <si>
    <t>ACTA CLASS</t>
  </si>
  <si>
    <t>ACTA HISTOCHEM</t>
  </si>
  <si>
    <t>ACTA NEUROBIOL EXP</t>
  </si>
  <si>
    <t>ACTA PROTOZOOL</t>
  </si>
  <si>
    <t>ADOLESCENT PSYCHIA-S</t>
  </si>
  <si>
    <t>ADV APPL MICROBIOL</t>
  </si>
  <si>
    <t>ADV BIOPHYS</t>
  </si>
  <si>
    <t>ADV BOT RES</t>
  </si>
  <si>
    <t>ADV CANCER RES</t>
  </si>
  <si>
    <t>ADV CARBOHYD CHEM BI</t>
  </si>
  <si>
    <t>ADV CHEM PHYS</t>
  </si>
  <si>
    <t>ADV CHILD DEV BEHAV</t>
  </si>
  <si>
    <t>ADV CHROMATOGR</t>
  </si>
  <si>
    <t>ADV CLIN CHEM</t>
  </si>
  <si>
    <t>ADV COMPUT</t>
  </si>
  <si>
    <t>ADV ECOL RES</t>
  </si>
  <si>
    <t>ADV EXP MED BIOL</t>
  </si>
  <si>
    <t>ADV GENET</t>
  </si>
  <si>
    <t>ADV HETEROCYCL CHEM</t>
  </si>
  <si>
    <t>ADV HUM GENET</t>
  </si>
  <si>
    <t>ADV IMMUNOL</t>
  </si>
  <si>
    <t>ADV INORG CHEM RA&lt;D&gt;</t>
  </si>
  <si>
    <t>ADV MAR BIOL</t>
  </si>
  <si>
    <t>ADV MICROB PHYSIOL</t>
  </si>
  <si>
    <t>ADV PHYS ORG CHEM</t>
  </si>
  <si>
    <t>ADV POLYM SCI</t>
  </si>
  <si>
    <t>ADV PSYCHOSOM MED</t>
  </si>
  <si>
    <t>ADV QUANTUM CHEM</t>
  </si>
  <si>
    <t>ADV STUD BEHAV</t>
  </si>
  <si>
    <t>ADV VIRUS RES</t>
  </si>
  <si>
    <t>AFR LINGUIST</t>
  </si>
  <si>
    <t>ABSTR PAP AM CHEM S</t>
  </si>
  <si>
    <t>ANNU REP MED CHEM</t>
  </si>
  <si>
    <t>AM IMAGO</t>
  </si>
  <si>
    <t>MEM AM MATH SOC</t>
  </si>
  <si>
    <t>T AM PHILOS SOC</t>
  </si>
  <si>
    <t>ANATOL STUD</t>
  </si>
  <si>
    <t>ANN POL MATH</t>
  </si>
  <si>
    <t>ANNU REP NMR SPECTRO</t>
  </si>
  <si>
    <t>ANNU REV PHYTOPATHOL</t>
  </si>
  <si>
    <t>ANTHROPOL FORUM</t>
  </si>
  <si>
    <t>ANTIMICROB AGENTS CH</t>
  </si>
  <si>
    <t>ANU ESTUD MEDIEV</t>
  </si>
  <si>
    <t>ANU FILOS</t>
  </si>
  <si>
    <t>ARCHIT HIST</t>
  </si>
  <si>
    <t>ARCH SOZIALGESCH</t>
  </si>
  <si>
    <t>ARCH ESPAN ARQUEOL</t>
  </si>
  <si>
    <t>ARCTIC ANTHROPOL</t>
  </si>
  <si>
    <t>ARQ BRAS CARDIOL</t>
  </si>
  <si>
    <t>AUST J BOT</t>
  </si>
  <si>
    <t>REC AUST MUS</t>
  </si>
  <si>
    <t>AUSTRIAN HIST YEARB</t>
  </si>
  <si>
    <t>AZANIA</t>
  </si>
  <si>
    <t>BALTICA</t>
  </si>
  <si>
    <t>BRITANNIA-CAMBRIDGE</t>
  </si>
  <si>
    <t>J BR ARCHAEOL ASSOC</t>
  </si>
  <si>
    <t>ANNU BRIT SCH ATHENS</t>
  </si>
  <si>
    <t>PAP BRIT SCH ROME</t>
  </si>
  <si>
    <t>CHEM PHYS CARBON</t>
  </si>
  <si>
    <t>COMITATUS</t>
  </si>
  <si>
    <t>CONTRIB INDIAN SOC</t>
  </si>
  <si>
    <t>CURR LEGAL PROBL</t>
  </si>
  <si>
    <t>CURR TOP DEV BIOL</t>
  </si>
  <si>
    <t>CURR TOP MICROBIOL</t>
  </si>
  <si>
    <t>ESSAYS STUD</t>
  </si>
  <si>
    <t>ESSAYS BIOCHEM</t>
  </si>
  <si>
    <t>ESTUD FILOL-VALDIVIA</t>
  </si>
  <si>
    <t>EVOL BIOL</t>
  </si>
  <si>
    <t>GEOL J</t>
  </si>
  <si>
    <t>HARVARD J ASIAT STUD</t>
  </si>
  <si>
    <t>HARV STUD CLASS PHIL</t>
  </si>
  <si>
    <t>HARVEY LECT</t>
  </si>
  <si>
    <t>HEGEL-STUD</t>
  </si>
  <si>
    <t>HIST SCI</t>
  </si>
  <si>
    <t>IHERINGIA SER BOT</t>
  </si>
  <si>
    <t>IHERINGIA SER ZOOL</t>
  </si>
  <si>
    <t>MEM I OSWALDO CRUZ</t>
  </si>
  <si>
    <t>INT REV NEUROBIOL</t>
  </si>
  <si>
    <t>ITAL STUD</t>
  </si>
  <si>
    <t>JAHRB BERLIN MUSEEN</t>
  </si>
  <si>
    <t>J ENGL LINGUIST</t>
  </si>
  <si>
    <t>J GLASS STUD</t>
  </si>
  <si>
    <t>J HELLENIC STUD</t>
  </si>
  <si>
    <t>J JURISTIC PAPYROL</t>
  </si>
  <si>
    <t>J ROMAN STUD</t>
  </si>
  <si>
    <t>J WARBURG COURTAULD</t>
  </si>
  <si>
    <t>KEW BULL</t>
  </si>
  <si>
    <t>LECT NOTES MATH</t>
  </si>
  <si>
    <t>LEVANT</t>
  </si>
  <si>
    <t>B I CLASS STUD</t>
  </si>
  <si>
    <t>MELANGES CASA VELAZQ</t>
  </si>
  <si>
    <t>MEDIEV ARCHAEOL</t>
  </si>
  <si>
    <t>METHOD ENZYMOL</t>
  </si>
  <si>
    <t>MILTON STUD</t>
  </si>
  <si>
    <t>MINN SYM CHILD PSYCH</t>
  </si>
  <si>
    <t>NEUES JAHRB GEOL P-A</t>
  </si>
  <si>
    <t>NEUES JB MINER ABH</t>
  </si>
  <si>
    <t>ANN NY ACAD SCI</t>
  </si>
  <si>
    <t>METROPOL MUSEUM J</t>
  </si>
  <si>
    <t>NZ ENTOMOL</t>
  </si>
  <si>
    <t>NEWSL STRATIGR</t>
  </si>
  <si>
    <t>NORTHERN HIST</t>
  </si>
  <si>
    <t>OPT APPL</t>
  </si>
  <si>
    <t>OXFORD GER STUD</t>
  </si>
  <si>
    <t>PATHOL ANNU</t>
  </si>
  <si>
    <t>B PEABODY MUS NAT HI</t>
  </si>
  <si>
    <t>T PHILOL SOC</t>
  </si>
  <si>
    <t>PHYTON-ANN REI BOT A</t>
  </si>
  <si>
    <t>POST-MEDIEV ARCHAEOL</t>
  </si>
  <si>
    <t>POSTEP MIKROBIOL</t>
  </si>
  <si>
    <t>PRAEHIST Z</t>
  </si>
  <si>
    <t>PROG BIOPHYS MOL BIO</t>
  </si>
  <si>
    <t>PROG BRAIN RES</t>
  </si>
  <si>
    <t>PROG TUMOR RES</t>
  </si>
  <si>
    <t>PROG HISTOCHEM CYTO</t>
  </si>
  <si>
    <t>PROG INORG CHEM</t>
  </si>
  <si>
    <t>PROG OPTICS</t>
  </si>
  <si>
    <t>PROG SURF SCI</t>
  </si>
  <si>
    <t>PSYCHIAT ENFANT</t>
  </si>
  <si>
    <t>PSYCHOANAL STUD CHIL</t>
  </si>
  <si>
    <t>PSYCHOL LEARN MOTIV</t>
  </si>
  <si>
    <t>REV THEOL LOUVAIN</t>
  </si>
  <si>
    <t>REV ESC ENFERM USP</t>
  </si>
  <si>
    <t>SCAND POLIT STUD</t>
  </si>
  <si>
    <t>SEMICONDUCT SEMIMET</t>
  </si>
  <si>
    <t>SHAKESPEARE SURV</t>
  </si>
  <si>
    <t>SOCIOL METHODOL</t>
  </si>
  <si>
    <t>SOLID STATE PHYS</t>
  </si>
  <si>
    <t>S AFR J PSYCHOL</t>
  </si>
  <si>
    <t>P STEKLOV I MATH+</t>
  </si>
  <si>
    <t>STRUCT BOND</t>
  </si>
  <si>
    <t>STUD SECENTESCHI</t>
  </si>
  <si>
    <t>STUD SCI MATH HUNG</t>
  </si>
  <si>
    <t>SUPREME COURT REV</t>
  </si>
  <si>
    <t>TRABAJOS PREHIST</t>
  </si>
  <si>
    <t>TYNDALE BULL</t>
  </si>
  <si>
    <t>VIATOR-MEDIEV REN</t>
  </si>
  <si>
    <t>VITAM HORM</t>
  </si>
  <si>
    <t>WINTERTHUR PORTFOLIO</t>
  </si>
  <si>
    <t>WORLD REV NUTR DIET</t>
  </si>
  <si>
    <t>Z ASSYRIOL VORDERASI</t>
  </si>
  <si>
    <t>AMA-AGR MECH ASIA AF</t>
  </si>
  <si>
    <t>ANNU REV ANTHROPOL</t>
  </si>
  <si>
    <t>ARCH PSYCHOL RELIG</t>
  </si>
  <si>
    <t>J ARABIC LIT</t>
  </si>
  <si>
    <t>RES PHENOMENOL</t>
  </si>
  <si>
    <t>REV BRAS ENTOMOL</t>
  </si>
  <si>
    <t>S ASIA</t>
  </si>
  <si>
    <t>FISH B-NOAA</t>
  </si>
  <si>
    <t>ORGAN DYN</t>
  </si>
  <si>
    <t>NEUROPHYSIOLOGY+</t>
  </si>
  <si>
    <t>CRIT CARE MED</t>
  </si>
  <si>
    <t>J WILDLIFE DIS</t>
  </si>
  <si>
    <t>NUCL DATA SHEETS</t>
  </si>
  <si>
    <t>APPALACHIAN J</t>
  </si>
  <si>
    <t>J TEST EVAL</t>
  </si>
  <si>
    <t>LIT-FILM QUART</t>
  </si>
  <si>
    <t>ARCH ENVIRON CON TOX</t>
  </si>
  <si>
    <t>J COMMUNITY PSYCHOL</t>
  </si>
  <si>
    <t>PEDIATR ANN</t>
  </si>
  <si>
    <t>HUM RESOUR MANAGE-US</t>
  </si>
  <si>
    <t>MEM COGNITION</t>
  </si>
  <si>
    <t>POE STUD-DARK ROMAN</t>
  </si>
  <si>
    <t>REHABIL PSYCHOL</t>
  </si>
  <si>
    <t>PAIDEUMA</t>
  </si>
  <si>
    <t>POLIT THEORY</t>
  </si>
  <si>
    <t>TELOS-US</t>
  </si>
  <si>
    <t>IEEE T COMMUN</t>
  </si>
  <si>
    <t>J PSYCHOLINGUIST RES</t>
  </si>
  <si>
    <t>ANN BIOMED ENG</t>
  </si>
  <si>
    <t>OCEAN DEV INT LAW</t>
  </si>
  <si>
    <t>DRUG METAB DISPOS</t>
  </si>
  <si>
    <t>J APPL COMMUN RES</t>
  </si>
  <si>
    <t>PUBLIC PERS MANAGE</t>
  </si>
  <si>
    <t>J ABNORM CHILD PSYCH</t>
  </si>
  <si>
    <t>SAMPE J</t>
  </si>
  <si>
    <t>PHARM CHEM J+</t>
  </si>
  <si>
    <t>CLIN SOC WORK J</t>
  </si>
  <si>
    <t>ANN PROBAB</t>
  </si>
  <si>
    <t>INT J PSYCHIAT MED</t>
  </si>
  <si>
    <t>J CLIN PHARMACOL</t>
  </si>
  <si>
    <t>J CLIN ULTRASOUND</t>
  </si>
  <si>
    <t>PHARMACOL BIOCHEM BE</t>
  </si>
  <si>
    <t>OPT ENG</t>
  </si>
  <si>
    <t>J CHINESE LINGUIST</t>
  </si>
  <si>
    <t>PHYSICIAN SPORTSMED</t>
  </si>
  <si>
    <t>INT J POLYM MATER PO</t>
  </si>
  <si>
    <t>INT J AGING HUM DEV</t>
  </si>
  <si>
    <t>J CRIM LAW CRIM</t>
  </si>
  <si>
    <t>J PSYCHOL THEOL</t>
  </si>
  <si>
    <t>METHOD CELL BIOL</t>
  </si>
  <si>
    <t>REV RES EDUC</t>
  </si>
  <si>
    <t>ANN CLIN LAB SCI</t>
  </si>
  <si>
    <t>PREV MED</t>
  </si>
  <si>
    <t>J ANTHROPOL RES</t>
  </si>
  <si>
    <t>SCI-FICTION STUD</t>
  </si>
  <si>
    <t>STUD AM FICTION</t>
  </si>
  <si>
    <t>J HOMOSEXUAL</t>
  </si>
  <si>
    <t>TEACH SOCIOL</t>
  </si>
  <si>
    <t>J BIOL PHYS</t>
  </si>
  <si>
    <t>J INDO-EUR STUD</t>
  </si>
  <si>
    <t>SYNTAX SEMANTICS</t>
  </si>
  <si>
    <t>J SEX MARITAL THER</t>
  </si>
  <si>
    <t>ATOM DATA NUCL DATA</t>
  </si>
  <si>
    <t>J RES PERS</t>
  </si>
  <si>
    <t>COMMUN ALGEBRA</t>
  </si>
  <si>
    <t>B MATH BIOL</t>
  </si>
  <si>
    <t>HASTINGS CENT REP</t>
  </si>
  <si>
    <t>CRIT INQUIRY</t>
  </si>
  <si>
    <t>COLL LITERATURE</t>
  </si>
  <si>
    <t>SEA TECHNOL</t>
  </si>
  <si>
    <t>IEEE T PLASMA SCI</t>
  </si>
  <si>
    <t>J FIELD ARCHAEOL</t>
  </si>
  <si>
    <t>J CONSUM RES</t>
  </si>
  <si>
    <t>MECH RES COMMUN</t>
  </si>
  <si>
    <t>SEMIN ONCOL</t>
  </si>
  <si>
    <t>ESQ-J AM RENAISSANCE</t>
  </si>
  <si>
    <t>CRIM JUSTICE BEHAV</t>
  </si>
  <si>
    <t>IEEE T IND APPL</t>
  </si>
  <si>
    <t>UROL CLIN N AM</t>
  </si>
  <si>
    <t>NEW GER CRIT</t>
  </si>
  <si>
    <t>AM ETHNOL</t>
  </si>
  <si>
    <t>ORAL HIST REV</t>
  </si>
  <si>
    <t>MECH MACH THEORY</t>
  </si>
  <si>
    <t>CLIN PLAST SURG</t>
  </si>
  <si>
    <t>MATER PERFORMANCE</t>
  </si>
  <si>
    <t>MED PHYS</t>
  </si>
  <si>
    <t>RUSS HIST-HIST RUSS</t>
  </si>
  <si>
    <t>CONTEMP SOCIOL</t>
  </si>
  <si>
    <t>J FAM PRACTICE</t>
  </si>
  <si>
    <t>J ENG MATER-T ASME</t>
  </si>
  <si>
    <t>J COMMUN HEALTH</t>
  </si>
  <si>
    <t>ACTA ASTRONAUT</t>
  </si>
  <si>
    <t>LAT AM PERSPECT</t>
  </si>
  <si>
    <t>SEMIN THROMB HEMOST</t>
  </si>
  <si>
    <t>J PHILOS SPORT</t>
  </si>
  <si>
    <t>J STAT COMPUT SIM</t>
  </si>
  <si>
    <t>J PRESS VESS-T ASME</t>
  </si>
  <si>
    <t>DATA BASE ADV INF SY</t>
  </si>
  <si>
    <t>J ENVIRON ECON MANAG</t>
  </si>
  <si>
    <t>J CLIN MICROBIOL</t>
  </si>
  <si>
    <t>J ELASTOM PLAST</t>
  </si>
  <si>
    <t>ECON INQ</t>
  </si>
  <si>
    <t>AM J DRUG ALCOHOL AB</t>
  </si>
  <si>
    <t>ARMED FORCES SOC</t>
  </si>
  <si>
    <t>ADMIN SOC</t>
  </si>
  <si>
    <t>J PHONETICS</t>
  </si>
  <si>
    <t>CYTOL GENET+</t>
  </si>
  <si>
    <t>APPL MATH OPT</t>
  </si>
  <si>
    <t>J PORTFOLIO MANAGE</t>
  </si>
  <si>
    <t>CLIN PERINATOL</t>
  </si>
  <si>
    <t>ARION</t>
  </si>
  <si>
    <t>0095-6562</t>
  </si>
  <si>
    <t>AVIATION SPACE AND ENVIRONM ENTAL MEDICINE</t>
  </si>
  <si>
    <t>AVIAT SPACE ENVIR MD</t>
  </si>
  <si>
    <t>AVIATION SPACE AND ENVIRONMENTAL MEDICINE</t>
  </si>
  <si>
    <t>J JPN STUD</t>
  </si>
  <si>
    <t>J BLACK PSYCHOL</t>
  </si>
  <si>
    <t>J COMB THEORY B</t>
  </si>
  <si>
    <t>J ENVIRON EDUC</t>
  </si>
  <si>
    <t>J COORD CHEM</t>
  </si>
  <si>
    <t>J SOLUTION CHEM</t>
  </si>
  <si>
    <t>J FORAMIN RES</t>
  </si>
  <si>
    <t>AGGRESSIVE BEHAV</t>
  </si>
  <si>
    <t>J URBAN HIST</t>
  </si>
  <si>
    <t>J EXP PSYCHOL HUMAN</t>
  </si>
  <si>
    <t>APPL MATH COMPUT</t>
  </si>
  <si>
    <t>B ATOM SCI</t>
  </si>
  <si>
    <t>P ACAD NAT SCI PHILA</t>
  </si>
  <si>
    <t>J COMB THEORY A</t>
  </si>
  <si>
    <t>ANN CARNEGIE MUS</t>
  </si>
  <si>
    <t>SIAM J COMPUT</t>
  </si>
  <si>
    <t>MOD CHINA</t>
  </si>
  <si>
    <t>J EXP PSYCHOL-ANIM L</t>
  </si>
  <si>
    <t>WATER RESOUR+</t>
  </si>
  <si>
    <t>COMPUT GRAPH-UK</t>
  </si>
  <si>
    <t>SECUR REGUL LAW J</t>
  </si>
  <si>
    <t>J CHEM ECOL</t>
  </si>
  <si>
    <t>COMPUT CHEM ENG</t>
  </si>
  <si>
    <t>SOC WORK HEALTH CARE</t>
  </si>
  <si>
    <t>MON LABOR REV</t>
  </si>
  <si>
    <t>J FLUID ENG-T ASME</t>
  </si>
  <si>
    <t>EIGHTEENTH-CENT LIFE</t>
  </si>
  <si>
    <t>JUSTICE SYST J</t>
  </si>
  <si>
    <t>COMPUT GEOSCI-UK</t>
  </si>
  <si>
    <t>IEEE T CONSUM ELECTR</t>
  </si>
  <si>
    <t>IEEE T SOFTWARE ENG</t>
  </si>
  <si>
    <t>TEACH PSYCHOL</t>
  </si>
  <si>
    <t>CHEM ENG COMMUN</t>
  </si>
  <si>
    <t>SERIALS REV</t>
  </si>
  <si>
    <t>POPUL DEV REV</t>
  </si>
  <si>
    <t>ENVIRON EXP BOT</t>
  </si>
  <si>
    <t>AM J LAW MED</t>
  </si>
  <si>
    <t>EARTHQ ENG STRUCT D</t>
  </si>
  <si>
    <t>J GERONTOL NURS</t>
  </si>
  <si>
    <t>FR FORUM</t>
  </si>
  <si>
    <t>INT J CIRC THEOR APP</t>
  </si>
  <si>
    <t>PHOTOGRAMM ENG REM S</t>
  </si>
  <si>
    <t>J ACAD LIBR</t>
  </si>
  <si>
    <t>J EMERG NURS</t>
  </si>
  <si>
    <t>APPL ENVIRON MICROB</t>
  </si>
  <si>
    <t>J ENDODONT</t>
  </si>
  <si>
    <t>REV BRAS CIENC SOLO</t>
  </si>
  <si>
    <t>PESQUI AGROPECU BRAS</t>
  </si>
  <si>
    <t>REV BRAS FRUTIC</t>
  </si>
  <si>
    <t>REV CAATINGA</t>
  </si>
  <si>
    <t>QUIM NOVA</t>
  </si>
  <si>
    <t>KRITERION-BELO HORIZ</t>
  </si>
  <si>
    <t>REV ARVORE</t>
  </si>
  <si>
    <t>ENG AGR-JABOTICABAL</t>
  </si>
  <si>
    <t>PESQUI VET BRASIL</t>
  </si>
  <si>
    <t>PLANTA DANINHA</t>
  </si>
  <si>
    <t>BRAZ J MED BIOL RES</t>
  </si>
  <si>
    <t>FOOD SCI TECH-BRAZIL</t>
  </si>
  <si>
    <t>TRANS-FORM-ACAO</t>
  </si>
  <si>
    <t>REV LET</t>
  </si>
  <si>
    <t>ESTUD IBERO-AM</t>
  </si>
  <si>
    <t>ARCH CLIN PSYCHIAT</t>
  </si>
  <si>
    <t>COMPUT APPL MATH</t>
  </si>
  <si>
    <t>REV BRAS HIST</t>
  </si>
  <si>
    <t>HORTIC BRAS</t>
  </si>
  <si>
    <t>ARQ BRAS MED VET ZOO</t>
  </si>
  <si>
    <t>CAD SAUDE PUBLICA</t>
  </si>
  <si>
    <t>ACTA BOT BRAS</t>
  </si>
  <si>
    <t>REV BRAS FARMACOGN</t>
  </si>
  <si>
    <t>REV BRAS CIR CARDIOV</t>
  </si>
  <si>
    <t>PSICOL-REFLEX CRIT</t>
  </si>
  <si>
    <t>ACTA CIR BRAS</t>
  </si>
  <si>
    <t>BRAZ J PROBAB STAT</t>
  </si>
  <si>
    <t>TEMPO SOC</t>
  </si>
  <si>
    <t>ACTA PAUL ENFERM</t>
  </si>
  <si>
    <t>TRANSINFORMACAO</t>
  </si>
  <si>
    <t>J BRAZIL CHEM SOC</t>
  </si>
  <si>
    <t>REV BRAS ORNITOL</t>
  </si>
  <si>
    <t>CIENC RURAL</t>
  </si>
  <si>
    <t>SCI AGR</t>
  </si>
  <si>
    <t>BRAZ J PHYS</t>
  </si>
  <si>
    <t>CIENC FLOREST</t>
  </si>
  <si>
    <t>INFORM SOC-ESTUD</t>
  </si>
  <si>
    <t>SAUDE SOC-SAO PAULO</t>
  </si>
  <si>
    <t>POLIMEROS</t>
  </si>
  <si>
    <t>REV ASSOC MED BRAS</t>
  </si>
  <si>
    <t>REV FILOS AURORA</t>
  </si>
  <si>
    <t>HIST CIENC SAUDE-MAN</t>
  </si>
  <si>
    <t>BRAZ J CHEM ENG</t>
  </si>
  <si>
    <t>MOVIMENTO-PORTO ALEG</t>
  </si>
  <si>
    <t>CERNE</t>
  </si>
  <si>
    <t>SOLDAGEM INSP</t>
  </si>
  <si>
    <t>ORBIS LIT</t>
  </si>
  <si>
    <t>NORD J BOT</t>
  </si>
  <si>
    <t>B EUR ASSOC FISH PAT</t>
  </si>
  <si>
    <t>NEW ZEAL J ECOL</t>
  </si>
  <si>
    <t>NEW ZEAL J CROP HORT</t>
  </si>
  <si>
    <t>PHILIPP POLIT SCI J</t>
  </si>
  <si>
    <t>PHILIPP J CROP SCI</t>
  </si>
  <si>
    <t>ASIAN PAC MIGR J</t>
  </si>
  <si>
    <t>J ENVIRON SCI MANAG</t>
  </si>
  <si>
    <t>ASIA-PAC EDUC RES</t>
  </si>
  <si>
    <t>IDEAS VALORES</t>
  </si>
  <si>
    <t>REV COLOMB ENTOMOL</t>
  </si>
  <si>
    <t>REV LAT AM PSICOL</t>
  </si>
  <si>
    <t>REV COLOMB CIENC PEC</t>
  </si>
  <si>
    <t>BIOMEDICA</t>
  </si>
  <si>
    <t>ING INVEST</t>
  </si>
  <si>
    <t>HIST CRITICA</t>
  </si>
  <si>
    <t>REV MVZ CORDOBA</t>
  </si>
  <si>
    <t>CUAD DESARRO RURAL</t>
  </si>
  <si>
    <t>CT F-CIENC TECN FUT</t>
  </si>
  <si>
    <t>REV ESTUD SOC</t>
  </si>
  <si>
    <t>SE ASIAN J TROP MED</t>
  </si>
  <si>
    <t>CHIANG MAI J SCI</t>
  </si>
  <si>
    <t>THAI J VET MED</t>
  </si>
  <si>
    <t>BUFFALO BULL</t>
  </si>
  <si>
    <t>ASIAN PAC J ALLERGY</t>
  </si>
  <si>
    <t>SAINS MALAYS</t>
  </si>
  <si>
    <t>B MALAYS MATH SCI SO</t>
  </si>
  <si>
    <t>MALAYS J PATHOL</t>
  </si>
  <si>
    <t>TROP BIOMED</t>
  </si>
  <si>
    <t>MALAYS J COMPUT SCI</t>
  </si>
  <si>
    <t>J TROP FOR SCI</t>
  </si>
  <si>
    <t>INT J FOUND COMPUT S</t>
  </si>
  <si>
    <t>REV MATH PHYS</t>
  </si>
  <si>
    <t>INT J MATH</t>
  </si>
  <si>
    <t>INT J MOD PHYS C</t>
  </si>
  <si>
    <t>ASIAN J COMMUN</t>
  </si>
  <si>
    <t>SINGAPORE J TROP GEO</t>
  </si>
  <si>
    <t>CONTEMP SE ASIA</t>
  </si>
  <si>
    <t>RUSS LITERATURA</t>
  </si>
  <si>
    <t>SOTSIOL ISSLED+</t>
  </si>
  <si>
    <t>CEREAL RES COMMUN</t>
  </si>
  <si>
    <t>ANAL MATH</t>
  </si>
  <si>
    <t>ACTA ICHTHYOL PISCAT</t>
  </si>
  <si>
    <t>REP MATH LOGIC</t>
  </si>
  <si>
    <t>ARCH ACOUST</t>
  </si>
  <si>
    <t>ACTA PHYSIOL PLANT</t>
  </si>
  <si>
    <t>POL POLAR RES</t>
  </si>
  <si>
    <t>ACTA ALIMENT HUNG</t>
  </si>
  <si>
    <t>AGR ECON-CZECH</t>
  </si>
  <si>
    <t>FOLIA ZOOL</t>
  </si>
  <si>
    <t>MATH SLOVACA</t>
  </si>
  <si>
    <t>MED BIOL ENG COMPUT</t>
  </si>
  <si>
    <t>J ARID ENVIRON</t>
  </si>
  <si>
    <t>J ADOLESCENCE</t>
  </si>
  <si>
    <t>WEST EUR POLIT</t>
  </si>
  <si>
    <t>J STRATEGIC STUD</t>
  </si>
  <si>
    <t>COMPUT COMMUN</t>
  </si>
  <si>
    <t>INT J REFRIG</t>
  </si>
  <si>
    <t>J FISH DIS</t>
  </si>
  <si>
    <t>J VET PHARMACOL THER</t>
  </si>
  <si>
    <t>ENZYME MICROB TECH</t>
  </si>
  <si>
    <t>ENG STRUCT</t>
  </si>
  <si>
    <t>J RES READ</t>
  </si>
  <si>
    <t>J ROY SOC MED</t>
  </si>
  <si>
    <t>MAR ENVIRON RES</t>
  </si>
  <si>
    <t>APPL OCEAN RES</t>
  </si>
  <si>
    <t>PHASE TRANSIT</t>
  </si>
  <si>
    <t>J MUSICOL RES</t>
  </si>
  <si>
    <t>BRIT EDUC RES J</t>
  </si>
  <si>
    <t>POLYM DEGRAD STABIL</t>
  </si>
  <si>
    <t>EUR J ORTHODONT</t>
  </si>
  <si>
    <t>BIOTECHNOL LETT</t>
  </si>
  <si>
    <t>BRIT J RELIG EDUC</t>
  </si>
  <si>
    <t>PRECIS ENG</t>
  </si>
  <si>
    <t>J PETROL GEOL</t>
  </si>
  <si>
    <t>AFR J ECOL</t>
  </si>
  <si>
    <t>ART HIST</t>
  </si>
  <si>
    <t>FEMINIST REV</t>
  </si>
  <si>
    <t>INT J BIOL MACROMOL</t>
  </si>
  <si>
    <t>EUR J EDUC</t>
  </si>
  <si>
    <t>J INHERIT METAB DIS</t>
  </si>
  <si>
    <t>MICROPROCESS MICROSY</t>
  </si>
  <si>
    <t>PARASITE IMMUNOL</t>
  </si>
  <si>
    <t>ETHNIC RACIAL STUD</t>
  </si>
  <si>
    <t>SOCIOL HEALTH ILL</t>
  </si>
  <si>
    <t>INT J ELEC POWER</t>
  </si>
  <si>
    <t>J STUD NEW TESTAMENT</t>
  </si>
  <si>
    <t>INT J FATIGUE</t>
  </si>
  <si>
    <t>MED TEACH</t>
  </si>
  <si>
    <t>SURF INTERFACE ANAL</t>
  </si>
  <si>
    <t>POLIS-J SOC GREEK PO</t>
  </si>
  <si>
    <t>BIOPHARM DRUG DISPOS</t>
  </si>
  <si>
    <t>T I MEAS CONTROL</t>
  </si>
  <si>
    <t>J MUSCLE RES CELL M</t>
  </si>
  <si>
    <t>GRASS FORAGE SCI</t>
  </si>
  <si>
    <t>EMPL RELAT</t>
  </si>
  <si>
    <t>INT J COSMETIC SCI</t>
  </si>
  <si>
    <t>BRIT J SOCIOL EDUC</t>
  </si>
  <si>
    <t>J TROP PEDIATRICS</t>
  </si>
  <si>
    <t>LANDSCAPE RES</t>
  </si>
  <si>
    <t>OXFORD ART J</t>
  </si>
  <si>
    <t>DESIGN STUD</t>
  </si>
  <si>
    <t>FIRST LANG</t>
  </si>
  <si>
    <t>INT J HEAT FLUID FL</t>
  </si>
  <si>
    <t>J PLANKTON RES</t>
  </si>
  <si>
    <t>POLYM TEST</t>
  </si>
  <si>
    <t>SCHOOL PSYCHOL INT</t>
  </si>
  <si>
    <t>EUR J PHYS</t>
  </si>
  <si>
    <t>INT J REMOTE SENS</t>
  </si>
  <si>
    <t>OPTIM CONTR APPL MET</t>
  </si>
  <si>
    <t>STRATEGIC MANAGE J</t>
  </si>
  <si>
    <t>INT ENDOD J</t>
  </si>
  <si>
    <t>INT J VEHICLE DES</t>
  </si>
  <si>
    <t>NUCL MED COMMUN</t>
  </si>
  <si>
    <t>ERGOD THEOR DYN SYST</t>
  </si>
  <si>
    <t>J MULTILING MULTICUL</t>
  </si>
  <si>
    <t>CLIN SCI</t>
  </si>
  <si>
    <t>FISC STUD</t>
  </si>
  <si>
    <t>APPL GEOGR</t>
  </si>
  <si>
    <t>BUILD SERV ENG RES T</t>
  </si>
  <si>
    <t>OXFORD J LEGAL STUD</t>
  </si>
  <si>
    <t>THIRD WORLD Q</t>
  </si>
  <si>
    <t>INT J ADHES ADHES</t>
  </si>
  <si>
    <t>INT J MANPOWER</t>
  </si>
  <si>
    <t>LEADERSHIP ORG DEV J</t>
  </si>
  <si>
    <t>HIST POLIT THOUGHT</t>
  </si>
  <si>
    <t>J PUBLIC POLICY</t>
  </si>
  <si>
    <t>OPT LASER ENG</t>
  </si>
  <si>
    <t>ECON IND DEMOCRACY</t>
  </si>
  <si>
    <t>HIST J FILM RADIO TV</t>
  </si>
  <si>
    <t>J CONSTR STEEL RES</t>
  </si>
  <si>
    <t>J TIME SER ANAL</t>
  </si>
  <si>
    <t>IND ROBOT</t>
  </si>
  <si>
    <t>J SOC LEATH TECH CH</t>
  </si>
  <si>
    <t>J LEGAL HIST</t>
  </si>
  <si>
    <t>SLAVERY ABOLIT</t>
  </si>
  <si>
    <t>TRANSPORT REV</t>
  </si>
  <si>
    <t>POLICY STUD-UK</t>
  </si>
  <si>
    <t>EDUC PSYCHOL-UK</t>
  </si>
  <si>
    <t>INT J OPER PROD MAN</t>
  </si>
  <si>
    <t>J OBSTET GYNAECOL</t>
  </si>
  <si>
    <t>ASSEMBLY AUTOM</t>
  </si>
  <si>
    <t>HIST PHILOS LOGIC</t>
  </si>
  <si>
    <t>SOC POLICY ADMIN</t>
  </si>
  <si>
    <t>ENERG EXPLOR EXPLOIT</t>
  </si>
  <si>
    <t>BRIT J CLIN PSYCHOL</t>
  </si>
  <si>
    <t>BRIT J SOC PSYCHOL</t>
  </si>
  <si>
    <t>AGEING SOC</t>
  </si>
  <si>
    <t>INT REV LAW ECON</t>
  </si>
  <si>
    <t>RADIAT PROT DOSIM</t>
  </si>
  <si>
    <t>BIOSCIENCE REP</t>
  </si>
  <si>
    <t>AQUACULT ENG</t>
  </si>
  <si>
    <t>SOBORNOST E CHURCH R</t>
  </si>
  <si>
    <t>BIOL AGRIC HORTIC</t>
  </si>
  <si>
    <t>BEHAV INFORM TECHNOL</t>
  </si>
  <si>
    <t>DIPLOMATIC HIST</t>
  </si>
  <si>
    <t>LEUKEMIA RES</t>
  </si>
  <si>
    <t>AFR ECON HIST</t>
  </si>
  <si>
    <t>BEHAV MODIF</t>
  </si>
  <si>
    <t>J BIOENERG BIOMEMBR</t>
  </si>
  <si>
    <t>J VISUAL IMPAIR BLIN</t>
  </si>
  <si>
    <t>SOC SCI HIST</t>
  </si>
  <si>
    <t>ENT-EAR NOSE THROAT</t>
  </si>
  <si>
    <t>CELL MOL BIOL</t>
  </si>
  <si>
    <t>TEACH PHILOS</t>
  </si>
  <si>
    <t>ALCOHOL CLIN EXP RES</t>
  </si>
  <si>
    <t>HEAT TRANSFER ENG</t>
  </si>
  <si>
    <t>J FOOD PROCESS ENG</t>
  </si>
  <si>
    <t>J FOOD BIOCHEM</t>
  </si>
  <si>
    <t>J FOOD PROCESS PRES</t>
  </si>
  <si>
    <t>CHASQUI</t>
  </si>
  <si>
    <t>MED ANTHROPOL</t>
  </si>
  <si>
    <t>SEMIN PERINATOL</t>
  </si>
  <si>
    <t>SEX DISABIL</t>
  </si>
  <si>
    <t>PERS SOC PSYCHOL B</t>
  </si>
  <si>
    <t>CURR PROB CARDIOLOGY</t>
  </si>
  <si>
    <t>NEW YORK HIST</t>
  </si>
  <si>
    <t>J ANAL TOXICOL</t>
  </si>
  <si>
    <t>ACM SIGCOMM COMP COM</t>
  </si>
  <si>
    <t>0146-5945</t>
  </si>
  <si>
    <t>POLICY REVIEW</t>
  </si>
  <si>
    <t>POLICY REV</t>
  </si>
  <si>
    <t>APPL PSYCH MEAS</t>
  </si>
  <si>
    <t>CEREAL FOOD WORLD</t>
  </si>
  <si>
    <t>ORG GEOCHEM</t>
  </si>
  <si>
    <t>J MED VIROL</t>
  </si>
  <si>
    <t>J AQUAT PLANT MANAGE</t>
  </si>
  <si>
    <t>MOTIV EMOTION</t>
  </si>
  <si>
    <t>NEBR SYM MOTIV</t>
  </si>
  <si>
    <t>NINETEEN CENT FR ST</t>
  </si>
  <si>
    <t>FIBER INTEGRATED OPT</t>
  </si>
  <si>
    <t>J PEDIATR PSYCHOL</t>
  </si>
  <si>
    <t>J FOOD QUALITY</t>
  </si>
  <si>
    <t>OPT LETT</t>
  </si>
  <si>
    <t>CURR PROB CANCER</t>
  </si>
  <si>
    <t>SOUTHWEST ENTOMOL</t>
  </si>
  <si>
    <t>INT J INTERCULT REL</t>
  </si>
  <si>
    <t>LION UNICORN</t>
  </si>
  <si>
    <t>ADV MICROB ECOL</t>
  </si>
  <si>
    <t>INT LABOR WORK-CLASS</t>
  </si>
  <si>
    <t>COGNITIVE THER RES</t>
  </si>
  <si>
    <t>J COMP ECON</t>
  </si>
  <si>
    <t>ECOTOX ENVIRON SAFE</t>
  </si>
  <si>
    <t>PACE</t>
  </si>
  <si>
    <t>J HISTOTECHNOL</t>
  </si>
  <si>
    <t>HEART LUNG</t>
  </si>
  <si>
    <t>COMP IMMUNOL MICROB</t>
  </si>
  <si>
    <t>CLIN INVEST MED</t>
  </si>
  <si>
    <t>0148-0227</t>
  </si>
  <si>
    <t>JOURNAL OF GEOPHYSICAL RESEARCH</t>
  </si>
  <si>
    <t>J GEOPHYS RES</t>
  </si>
  <si>
    <t>DRUG CHEM TOXICOL</t>
  </si>
  <si>
    <t>J BIOMECH ENG-T ASME</t>
  </si>
  <si>
    <t>NINETEEN CENT MUSIC</t>
  </si>
  <si>
    <t>J BUS RES</t>
  </si>
  <si>
    <t>0148-4419</t>
  </si>
  <si>
    <t>SOUTHERN JOURNAL OF APPLIED FORESTRY</t>
  </si>
  <si>
    <t>SOUTH J APPL FOR</t>
  </si>
  <si>
    <t>J NURS EDUC</t>
  </si>
  <si>
    <t>J MED SYST</t>
  </si>
  <si>
    <t>SEX TRANSM DIS</t>
  </si>
  <si>
    <t>JPEN-PARENTER ENTER</t>
  </si>
  <si>
    <t>MUSCLE NERVE</t>
  </si>
  <si>
    <t>ANN PLAS SURG</t>
  </si>
  <si>
    <t>J SOC SERV RES</t>
  </si>
  <si>
    <t>COMPUT MUSIC J</t>
  </si>
  <si>
    <t>LEISURE SCI</t>
  </si>
  <si>
    <t>MAR GEOD</t>
  </si>
  <si>
    <t>GEOMICROBIOL J</t>
  </si>
  <si>
    <t>AAPG BULL</t>
  </si>
  <si>
    <t>PROG NUCL ENERG</t>
  </si>
  <si>
    <t>MMWR-MORBID MORTAL W</t>
  </si>
  <si>
    <t>CLIN THER</t>
  </si>
  <si>
    <t>J THERM STRESSES</t>
  </si>
  <si>
    <t>J FOOD SAFETY</t>
  </si>
  <si>
    <t>GEOTECH TEST J</t>
  </si>
  <si>
    <t>SEP SCI TECHNOL</t>
  </si>
  <si>
    <t>EVAL PROGRAM PLANN</t>
  </si>
  <si>
    <t>DANCE RES J</t>
  </si>
  <si>
    <t>GER STUD REV</t>
  </si>
  <si>
    <t>AM BOOK REV</t>
  </si>
  <si>
    <t>ADV NUTR RES</t>
  </si>
  <si>
    <t>J NEURORADIOLOGY</t>
  </si>
  <si>
    <t>ANN DERMATOL VENER</t>
  </si>
  <si>
    <t>AUST HEALTH REV</t>
  </si>
  <si>
    <t>J AUST POLIT ECON</t>
  </si>
  <si>
    <t>RES SCI EDUC</t>
  </si>
  <si>
    <t>AUST J SOC ISSUES</t>
  </si>
  <si>
    <t>STUD CONTIN EDUC</t>
  </si>
  <si>
    <t>AUSTRALAS PHYS ENG S</t>
  </si>
  <si>
    <t>DISCOURSE-ABINGDON</t>
  </si>
  <si>
    <t>INT REGIONAL SCI REV</t>
  </si>
  <si>
    <t>J CARDIOVASC PHARM</t>
  </si>
  <si>
    <t>INT J LAW PSYCHIAT</t>
  </si>
  <si>
    <t>J POST KEYNESIAN EC</t>
  </si>
  <si>
    <t>ARTIF ORGANS</t>
  </si>
  <si>
    <t>J OPER RES SOC</t>
  </si>
  <si>
    <t>FAM COMMUNITY HEALTH</t>
  </si>
  <si>
    <t>RES NURS HEALTH</t>
  </si>
  <si>
    <t>J ORAL IMPLANTOL</t>
  </si>
  <si>
    <t>J BEHAV MED</t>
  </si>
  <si>
    <t>J ORGAN BEHAV MANAGE</t>
  </si>
  <si>
    <t>FRONTIERS</t>
  </si>
  <si>
    <t>CLIN CARDIOL</t>
  </si>
  <si>
    <t>LANG SPEECH HEAR SER</t>
  </si>
  <si>
    <t>ISSUES MENT HEALTH N</t>
  </si>
  <si>
    <t>VET SURG</t>
  </si>
  <si>
    <t>TEACH COLL REC</t>
  </si>
  <si>
    <t>J MANIP PHYSIOL THER</t>
  </si>
  <si>
    <t>CATAL REV</t>
  </si>
  <si>
    <t>HIST METHOD</t>
  </si>
  <si>
    <t>MOL IMMUNOL</t>
  </si>
  <si>
    <t>NEUROL RES</t>
  </si>
  <si>
    <t>AM INDIAN CULT RES J</t>
  </si>
  <si>
    <t>JUVENILE FAM COURT J</t>
  </si>
  <si>
    <t>ANTHROPOL EDUC QUART</t>
  </si>
  <si>
    <t>J ARACHNOL</t>
  </si>
  <si>
    <t>J POLICY MODEL</t>
  </si>
  <si>
    <t>ADV NURS SCI</t>
  </si>
  <si>
    <t>MAG ANTIQUES</t>
  </si>
  <si>
    <t>J INORG BIOCHEM</t>
  </si>
  <si>
    <t>QUAL SOCIOL</t>
  </si>
  <si>
    <t>J AM STAT ASSOC</t>
  </si>
  <si>
    <t>CALIF HIST</t>
  </si>
  <si>
    <t>J AUTISM DEV DISORD</t>
  </si>
  <si>
    <t>BIOGRAPHY</t>
  </si>
  <si>
    <t>REV HIGH EDUC</t>
  </si>
  <si>
    <t>ITE J</t>
  </si>
  <si>
    <t>POLIT PSYCHOL</t>
  </si>
  <si>
    <t>J BALTIC STUD</t>
  </si>
  <si>
    <t>LAT AM MUSIC REV</t>
  </si>
  <si>
    <t>NUMER FUNC ANAL OPT</t>
  </si>
  <si>
    <t>KENYON REV</t>
  </si>
  <si>
    <t>DIGEST DIS SCI</t>
  </si>
  <si>
    <t>STUD SYMB  INTERACT</t>
  </si>
  <si>
    <t>EVAL HEALTH PROF</t>
  </si>
  <si>
    <t>J NAT PROD</t>
  </si>
  <si>
    <t>ENVIRON ETHICS</t>
  </si>
  <si>
    <t>THER DRUG MONIT</t>
  </si>
  <si>
    <t>MEDIA CULT SOC</t>
  </si>
  <si>
    <t>J FAM THER</t>
  </si>
  <si>
    <t>J INFECTION</t>
  </si>
  <si>
    <t>BIOL TRACE ELEM RES</t>
  </si>
  <si>
    <t>NUTR CANCER</t>
  </si>
  <si>
    <t>SIGMOD REC</t>
  </si>
  <si>
    <t>INFANT BEHAV DEV</t>
  </si>
  <si>
    <t>RADICAL HIST REV</t>
  </si>
  <si>
    <t>WASH QUART</t>
  </si>
  <si>
    <t>PHARMACOL THERAPEUT</t>
  </si>
  <si>
    <t>GEN HOSP PSYCHIAT</t>
  </si>
  <si>
    <t>DISCOURSE PROCESS</t>
  </si>
  <si>
    <t>HUM STUD</t>
  </si>
  <si>
    <t>DEVIANT BEHAV</t>
  </si>
  <si>
    <t>INFANT MENT HEALTH J</t>
  </si>
  <si>
    <t>AM JEWISH HIST</t>
  </si>
  <si>
    <t>RES AGING</t>
  </si>
  <si>
    <t>INT J PRIMATOL</t>
  </si>
  <si>
    <t>J FUSION ENERG</t>
  </si>
  <si>
    <t>AM CRIM LAW REV</t>
  </si>
  <si>
    <t>J MACROECON</t>
  </si>
  <si>
    <t>ACM T PROGR LANG SYS</t>
  </si>
  <si>
    <t>J SYST SOFTWARE</t>
  </si>
  <si>
    <t>PEDIATR DENT</t>
  </si>
  <si>
    <t>INT J ACAROL</t>
  </si>
  <si>
    <t>CULT MED PSYCHIAT</t>
  </si>
  <si>
    <t>LINGUIST PHILOS</t>
  </si>
  <si>
    <t>NAT RESOUR FORUM</t>
  </si>
  <si>
    <t>INT J BEHAV DEV</t>
  </si>
  <si>
    <t>J NEUROSCI METH</t>
  </si>
  <si>
    <t>J AFFECT DISORDERS</t>
  </si>
  <si>
    <t>J REPROD IMMUNOL</t>
  </si>
  <si>
    <t>AQUAT INSECT</t>
  </si>
  <si>
    <t>BMGN</t>
  </si>
  <si>
    <t>STUD NEOTROP FAUNA E</t>
  </si>
  <si>
    <t>PEDAGOG STUD</t>
  </si>
  <si>
    <t>COMMON MKT LAW REV</t>
  </si>
  <si>
    <t>ITINERARIO</t>
  </si>
  <si>
    <t>EUR REV AGRIC ECON</t>
  </si>
  <si>
    <t>SIGNAL PROCESS</t>
  </si>
  <si>
    <t>ECON LETT</t>
  </si>
  <si>
    <t>PSYCHIAT RES</t>
  </si>
  <si>
    <t>J ECON DYN CONTROL</t>
  </si>
  <si>
    <t>VET QUART</t>
  </si>
  <si>
    <t>COLD REG SCI TECHNOL</t>
  </si>
  <si>
    <t>J ANAL APPL PYROL</t>
  </si>
  <si>
    <t>VET IMMUNOL IMMUNOP</t>
  </si>
  <si>
    <t>IMMUNOL LETT</t>
  </si>
  <si>
    <t>FOLIA LINGUIST</t>
  </si>
  <si>
    <t>MATH SOC SCI</t>
  </si>
  <si>
    <t>J INF SCI</t>
  </si>
  <si>
    <t>INT OPHTHALMOL</t>
  </si>
  <si>
    <t>J NEUROIMMUNOL</t>
  </si>
  <si>
    <t>SYST PARASITOL</t>
  </si>
  <si>
    <t>INT J PEDIATR OTORHI</t>
  </si>
  <si>
    <t>TRENDS PHARMACOL SCI</t>
  </si>
  <si>
    <t>VET RES COMMUN</t>
  </si>
  <si>
    <t>FISH RES</t>
  </si>
  <si>
    <t>REG SCI URBAN ECON</t>
  </si>
  <si>
    <t>J VIROL METHODS</t>
  </si>
  <si>
    <t>DISCRETE APPL MATH</t>
  </si>
  <si>
    <t>COMPUT IND</t>
  </si>
  <si>
    <t>BEHAV BRAIN RES</t>
  </si>
  <si>
    <t>INT J COAL GEOL</t>
  </si>
  <si>
    <t>PERFORM EVALUATION</t>
  </si>
  <si>
    <t>MOL BIOCHEM PARASIT</t>
  </si>
  <si>
    <t>PHOTOSYNTH RES</t>
  </si>
  <si>
    <t>TOPOL APPL</t>
  </si>
  <si>
    <t>0167-0115</t>
  </si>
  <si>
    <t>REGULATORY PEPTIDES</t>
  </si>
  <si>
    <t>REGUL PEPTIDES</t>
  </si>
  <si>
    <t>SOIL TILL RES</t>
  </si>
  <si>
    <t>J ECON BEHAV ORGAN</t>
  </si>
  <si>
    <t>PHYSICA D</t>
  </si>
  <si>
    <t>COMPUT SECUR</t>
  </si>
  <si>
    <t>AGROFOREST SYST</t>
  </si>
  <si>
    <t>STRUCT SAF</t>
  </si>
  <si>
    <t>J PSYCHOSOM OBST GYN</t>
  </si>
  <si>
    <t>J ECON PSYCHOL</t>
  </si>
  <si>
    <t>BBA-MOL CELL RES</t>
  </si>
  <si>
    <t>ARCH GERONTOL GERIAT</t>
  </si>
  <si>
    <t>J SEMANT</t>
  </si>
  <si>
    <t>LAW PHILOS</t>
  </si>
  <si>
    <t>INT J CARDIOL</t>
  </si>
  <si>
    <t>AQUAT MAMM</t>
  </si>
  <si>
    <t>SURF SCI REP</t>
  </si>
  <si>
    <t>MATER LETT</t>
  </si>
  <si>
    <t>POPUL RES POLICY REV</t>
  </si>
  <si>
    <t>J NEURO-ONCOL</t>
  </si>
  <si>
    <t>J WIND ENG IND AEROD</t>
  </si>
  <si>
    <t>J AFR LANG LINGUIST</t>
  </si>
  <si>
    <t>INF ECON POLICY</t>
  </si>
  <si>
    <t>LINGUIST REV</t>
  </si>
  <si>
    <t>ENVIRON MONIT ASSESS</t>
  </si>
  <si>
    <t>OPER RES LETT</t>
  </si>
  <si>
    <t>SPEECH COMMUN</t>
  </si>
  <si>
    <t>SCI COMPUT PROGRAM</t>
  </si>
  <si>
    <t>MECH MATER</t>
  </si>
  <si>
    <t>INSUR MATH ECON</t>
  </si>
  <si>
    <t>BREAST CANCER RES TR</t>
  </si>
  <si>
    <t>PLANT CELL TISS ORG</t>
  </si>
  <si>
    <t>PLANT GROWTH REGUL</t>
  </si>
  <si>
    <t>SYST CONTROL LETT</t>
  </si>
  <si>
    <t>INVEST NEW DRUG</t>
  </si>
  <si>
    <t>J MICROBIOL METH</t>
  </si>
  <si>
    <t>COMPUT GRAPH FORUM</t>
  </si>
  <si>
    <t>J NEUROGENET</t>
  </si>
  <si>
    <t>STAT PROBABIL LETT</t>
  </si>
  <si>
    <t>INT J IND ORGAN</t>
  </si>
  <si>
    <t>J MOL LIQ</t>
  </si>
  <si>
    <t>TOPOI-INT REV PHILOS</t>
  </si>
  <si>
    <t>CANCER METAST REV</t>
  </si>
  <si>
    <t>J ATMOS CHEM</t>
  </si>
  <si>
    <t>ACTA APPL MATH</t>
  </si>
  <si>
    <t>NAT LANG LINGUIST TH</t>
  </si>
  <si>
    <t>ORDER</t>
  </si>
  <si>
    <t>INT J RES MARK</t>
  </si>
  <si>
    <t>PARALLEL COMPUT</t>
  </si>
  <si>
    <t>REV CHEM ENG</t>
  </si>
  <si>
    <t>COMPUT AIDED GEOM D</t>
  </si>
  <si>
    <t>THEOR APPL FRACT MEC</t>
  </si>
  <si>
    <t>MULTILINGUA</t>
  </si>
  <si>
    <t>PATTERN RECOGN LETT</t>
  </si>
  <si>
    <t>INT J PSYCHOPHYSIOL</t>
  </si>
  <si>
    <t>INTEGRATION</t>
  </si>
  <si>
    <t>EARTH MOON PLANETS</t>
  </si>
  <si>
    <t>MICROELECTRON ENG</t>
  </si>
  <si>
    <t>HUM MOVEMENT SCI</t>
  </si>
  <si>
    <t>COMPUT STAT DATA AN</t>
  </si>
  <si>
    <t>HUSSERL STUD</t>
  </si>
  <si>
    <t>ANN PURE APPL LOGIC</t>
  </si>
  <si>
    <t>NEUROSCI RES</t>
  </si>
  <si>
    <t>INT J FOOD MICROBIOL</t>
  </si>
  <si>
    <t>J BIOTECHNOL</t>
  </si>
  <si>
    <t>COMPUT ELECTRON AGR</t>
  </si>
  <si>
    <t>VIRUS RES</t>
  </si>
  <si>
    <t>NUCL INSTRUM METH B</t>
  </si>
  <si>
    <t>FOLIA LINGUIST HIST</t>
  </si>
  <si>
    <t>FEMS MICROBIOL ECOL</t>
  </si>
  <si>
    <t>J AUTOM REASONING</t>
  </si>
  <si>
    <t>EXP APPL ACAROL</t>
  </si>
  <si>
    <t>DIABETES RES CLIN PR</t>
  </si>
  <si>
    <t>NUCL INSTRUM METH A</t>
  </si>
  <si>
    <t>APPL NUMER MATH</t>
  </si>
  <si>
    <t>PLANT SCI</t>
  </si>
  <si>
    <t>ACTA MATH APPL SIN-E</t>
  </si>
  <si>
    <t>DATA KNOWL ENG</t>
  </si>
  <si>
    <t>APPL CLAY SCI</t>
  </si>
  <si>
    <t>ADV ROBOTICS</t>
  </si>
  <si>
    <t>INT J FORECASTING</t>
  </si>
  <si>
    <t>COMPUT METH PROG BIO</t>
  </si>
  <si>
    <t>FUND INFORM</t>
  </si>
  <si>
    <t>SURV GEOPHYS</t>
  </si>
  <si>
    <t>NETH Q HUM RIGHTS</t>
  </si>
  <si>
    <t>TRANSPORT POROUS MED</t>
  </si>
  <si>
    <t>J ADHES SCI TECHNOL</t>
  </si>
  <si>
    <t>NEW FOREST</t>
  </si>
  <si>
    <t>FLUID DYN RES</t>
  </si>
  <si>
    <t>ORIGINS LIFE EVOL B</t>
  </si>
  <si>
    <t>NETH YEARB HIST  ART</t>
  </si>
  <si>
    <t>CHEMOMETR INTELL LAB</t>
  </si>
  <si>
    <t>J CONTAM HYDROL</t>
  </si>
  <si>
    <t>ATMOS RES</t>
  </si>
  <si>
    <t>INT J IND ERGONOM</t>
  </si>
  <si>
    <t>POLYM BULL</t>
  </si>
  <si>
    <t>MATH METHOD APPL SCI</t>
  </si>
  <si>
    <t>ANASTH INTENSIVMED</t>
  </si>
  <si>
    <t>BER WISSGESCH</t>
  </si>
  <si>
    <t>Z SEMIOTIK</t>
  </si>
  <si>
    <t>ORGAN STUD</t>
  </si>
  <si>
    <t>J CANCER RES CLIN</t>
  </si>
  <si>
    <t>AAA-ARB ANGLIST AM</t>
  </si>
  <si>
    <t>BAUPHYSIK</t>
  </si>
  <si>
    <t>THORAC CARDIOV SURG</t>
  </si>
  <si>
    <t>TM-TECH MESS</t>
  </si>
  <si>
    <t>ENTOMOL GEN</t>
  </si>
  <si>
    <t>MAR ECOL PROG SER</t>
  </si>
  <si>
    <t>EUR J CELL BIOL</t>
  </si>
  <si>
    <t>CALCIFIED TISSUE INT</t>
  </si>
  <si>
    <t>PEDIATR CARDIOL</t>
  </si>
  <si>
    <t>INT J SPORTS MED</t>
  </si>
  <si>
    <t>HEPATO-GASTROENTEROL</t>
  </si>
  <si>
    <t>HIST SOC RES</t>
  </si>
  <si>
    <t>NEUROENDOCRINOL LETT</t>
  </si>
  <si>
    <t>CURR GENET</t>
  </si>
  <si>
    <t>RHEUMATOL INT</t>
  </si>
  <si>
    <t>ENGL WORLD-WIDE</t>
  </si>
  <si>
    <t>MAR ECOL-EVOL PERSP</t>
  </si>
  <si>
    <t>CARDIOVASC INTER RAD</t>
  </si>
  <si>
    <t>J COMP PHYSIOL B</t>
  </si>
  <si>
    <t>EUR BIOPHYS J BIOPHY</t>
  </si>
  <si>
    <t>APPL MICROBIOL BIOT</t>
  </si>
  <si>
    <t>J APPL ICHTHYOL</t>
  </si>
  <si>
    <t>J PLANT PHYSIOL</t>
  </si>
  <si>
    <t>SOC CHOICE WELFARE</t>
  </si>
  <si>
    <t>EUR J POLIT ECON</t>
  </si>
  <si>
    <t>DIACHRONICA</t>
  </si>
  <si>
    <t>J CLASSIF</t>
  </si>
  <si>
    <t>ENG COMPUT-GERMANY</t>
  </si>
  <si>
    <t>NOTARZT</t>
  </si>
  <si>
    <t>DIS AQUAT ORGAN</t>
  </si>
  <si>
    <t>FEW-BODY SYST</t>
  </si>
  <si>
    <t>METEOROL ATMOS PHYS</t>
  </si>
  <si>
    <t>THEOR APPL CLIMATOL</t>
  </si>
  <si>
    <t>AT-AUTOM</t>
  </si>
  <si>
    <t>BIOL FERT SOILS</t>
  </si>
  <si>
    <t>DISTRIB COMPUT</t>
  </si>
  <si>
    <t>VISUAL COMPUT</t>
  </si>
  <si>
    <t>FORUM PSYCHOANAL</t>
  </si>
  <si>
    <t>MYCOTOXIN RES</t>
  </si>
  <si>
    <t>PEDIATR SURG INT</t>
  </si>
  <si>
    <t>INT J COLORECTAL DIS</t>
  </si>
  <si>
    <t>DISCRETE COMPUT GEOM</t>
  </si>
  <si>
    <t>REV ENVIRON CONTAM T</t>
  </si>
  <si>
    <t>Z PERSONALFORSCH</t>
  </si>
  <si>
    <t>STRAHLENTHER ONKOL</t>
  </si>
  <si>
    <t>CRYPTOGAMIE ALGOL</t>
  </si>
  <si>
    <t>CRYPTOGAMIE MYCOL</t>
  </si>
  <si>
    <t>J FR OPHTALMOL</t>
  </si>
  <si>
    <t>CAH ELISABETHAINS</t>
  </si>
  <si>
    <t>HIST MEXICANA</t>
  </si>
  <si>
    <t>REV MEX ASTRON ASTR</t>
  </si>
  <si>
    <t>INVEST ECON-MEX</t>
  </si>
  <si>
    <t>SALUD MENT</t>
  </si>
  <si>
    <t>CIENC MAR</t>
  </si>
  <si>
    <t>REV MEX PSICOL</t>
  </si>
  <si>
    <t>REV CHAPINGO SER CIE</t>
  </si>
  <si>
    <t>INVESTIG BIBLIOTECOL</t>
  </si>
  <si>
    <t>ACTA BOT MEX</t>
  </si>
  <si>
    <t>REV FITOTEC MEX</t>
  </si>
  <si>
    <t>TECNOL CIENC AGUA</t>
  </si>
  <si>
    <t>ARCH MED RES</t>
  </si>
  <si>
    <t>REV INT CONTAM AMBIE</t>
  </si>
  <si>
    <t>ADV APPL CLIFFORD AL</t>
  </si>
  <si>
    <t>PERFILES LATINOAM</t>
  </si>
  <si>
    <t>HIDROBIOLOGICA</t>
  </si>
  <si>
    <t>AFR J TRADIT COMPLEM</t>
  </si>
  <si>
    <t>PHILOS LITERATURE</t>
  </si>
  <si>
    <t>PHILOS INVEST</t>
  </si>
  <si>
    <t>EXP LUNG RES</t>
  </si>
  <si>
    <t>SOC PSYCHOL QUART</t>
  </si>
  <si>
    <t>POLICY STUD J</t>
  </si>
  <si>
    <t>BOUNDARY TWO</t>
  </si>
  <si>
    <t>J PLANT NUTR</t>
  </si>
  <si>
    <t>CHILD YOUTH SERV REV</t>
  </si>
  <si>
    <t>POLIT BEHAV</t>
  </si>
  <si>
    <t>MISSOURI REV</t>
  </si>
  <si>
    <t>PLANT DIS</t>
  </si>
  <si>
    <t>RES ORGAN BEHAV</t>
  </si>
  <si>
    <t>ULTRASTRUCT PATHOL</t>
  </si>
  <si>
    <t>J PEDIAT OPHTH STRAB</t>
  </si>
  <si>
    <t>PHILOS SOC CRIT</t>
  </si>
  <si>
    <t>STUD EDUC EVAL</t>
  </si>
  <si>
    <t>MECH COMPOS MATER</t>
  </si>
  <si>
    <t>J NONVERBAL BEHAV</t>
  </si>
  <si>
    <t>HIST EUR IDEA</t>
  </si>
  <si>
    <t>J STRUCT GEOL</t>
  </si>
  <si>
    <t>PERS INDIV DIFFER</t>
  </si>
  <si>
    <t>OZONE-SCI ENG</t>
  </si>
  <si>
    <t>J CLIN GASTROENTEROL</t>
  </si>
  <si>
    <t>THEATRE J</t>
  </si>
  <si>
    <t>AM J CHINESE MED</t>
  </si>
  <si>
    <t>INT POLIT SCI REV</t>
  </si>
  <si>
    <t>J FAM ISSUES</t>
  </si>
  <si>
    <t>AM J FAM THER</t>
  </si>
  <si>
    <t>MICROWAVE J</t>
  </si>
  <si>
    <t>TOXICOL PATHOL</t>
  </si>
  <si>
    <t>J COMPUT CHEM</t>
  </si>
  <si>
    <t>AM J DERMATOPATH</t>
  </si>
  <si>
    <t>AM J PHYSIOL-ENDOC M</t>
  </si>
  <si>
    <t>AM J PHYSIOL-GASTR L</t>
  </si>
  <si>
    <t>J DISPER SCI TECHNOL</t>
  </si>
  <si>
    <t>J APPL DEV PSYCHOL</t>
  </si>
  <si>
    <t>HARVARD J LAW PUBL P</t>
  </si>
  <si>
    <t>REV INORG CHEM</t>
  </si>
  <si>
    <t>EIGHTEENTH CENT-THEO</t>
  </si>
  <si>
    <t>J SPORT SOC ISSUES</t>
  </si>
  <si>
    <t>EVALUATION REV</t>
  </si>
  <si>
    <t>WESTERN J NURS RES</t>
  </si>
  <si>
    <t>PSYCHIAT CLIN N AM</t>
  </si>
  <si>
    <t>PHYS OCCUP THER PEDI</t>
  </si>
  <si>
    <t>J AM PLANN ASSOC</t>
  </si>
  <si>
    <t>J MARITAL FAM THER</t>
  </si>
  <si>
    <t>OTOLARYNG HEAD NECK</t>
  </si>
  <si>
    <t>J LEGAL MED</t>
  </si>
  <si>
    <t>J ENERG RESOUR-ASME</t>
  </si>
  <si>
    <t>J LABOR RES</t>
  </si>
  <si>
    <t>ATOM SPECTROSC</t>
  </si>
  <si>
    <t>VET CLIN N AM-SMALL</t>
  </si>
  <si>
    <t>J POP FILM TV</t>
  </si>
  <si>
    <t>SYMB INTERACT</t>
  </si>
  <si>
    <t>AM J NEURORADIOL</t>
  </si>
  <si>
    <t>MUSIC THEOR SPECTRUM</t>
  </si>
  <si>
    <t>ENERG J</t>
  </si>
  <si>
    <t>CRETACEOUS RES</t>
  </si>
  <si>
    <t>EUR J COMBIN</t>
  </si>
  <si>
    <t>J HOSP INFECT</t>
  </si>
  <si>
    <t>AM J EDUC</t>
  </si>
  <si>
    <t>AM J FOREN MED PATH</t>
  </si>
  <si>
    <t>ENVIRON IMPACT ASSES</t>
  </si>
  <si>
    <t>INT J THERMOPHYS</t>
  </si>
  <si>
    <t>J NONDESTRUCT EVAL</t>
  </si>
  <si>
    <t>EAR HEARING</t>
  </si>
  <si>
    <t>AM J OTOLARYNG</t>
  </si>
  <si>
    <t>J DEV BEHAV PEDIATR</t>
  </si>
  <si>
    <t>NW J INT LAW BUS</t>
  </si>
  <si>
    <t>WORLD LITERATURE TOD</t>
  </si>
  <si>
    <t>AM J INFECT CONTROL</t>
  </si>
  <si>
    <t>LASER SURG MED</t>
  </si>
  <si>
    <t>ADV APPL MATH</t>
  </si>
  <si>
    <t>CYBERNET SYST</t>
  </si>
  <si>
    <t>NEUROCHEM INT</t>
  </si>
  <si>
    <t>J AM INST CONSERV</t>
  </si>
  <si>
    <t>INFORM SOC</t>
  </si>
  <si>
    <t>BASIC APPL SOC PSYCH</t>
  </si>
  <si>
    <t>PRENATAL DIAG</t>
  </si>
  <si>
    <t>HABITAT INT</t>
  </si>
  <si>
    <t>ART PSYCHOTHER</t>
  </si>
  <si>
    <t>GERIATR NURS</t>
  </si>
  <si>
    <t>J PUBLIC HEALTH POL</t>
  </si>
  <si>
    <t>FAM RELAT</t>
  </si>
  <si>
    <t>J ADV TRANSPORT</t>
  </si>
  <si>
    <t>N AM ARCHAEOL</t>
  </si>
  <si>
    <t>INT MIGR REV</t>
  </si>
  <si>
    <t>EARTH SURF PROC LAND</t>
  </si>
  <si>
    <t>BEHAV DISORDERS</t>
  </si>
  <si>
    <t>INT J PERIODONT REST</t>
  </si>
  <si>
    <t>HUM IMMUNOL</t>
  </si>
  <si>
    <t>COMPUT ENVIRON URBAN</t>
  </si>
  <si>
    <t>POPUL ENVIRON</t>
  </si>
  <si>
    <t>J SOL ENERG-T ASME</t>
  </si>
  <si>
    <t>GRAVIT COSMOL-RUSSIA</t>
  </si>
  <si>
    <t>BULG HIST REV-REV B</t>
  </si>
  <si>
    <t>PSIKHOL ZH</t>
  </si>
  <si>
    <t>PROBAB MATH STAT-POL</t>
  </si>
  <si>
    <t>BIOCYBERN BIOMED ENG</t>
  </si>
  <si>
    <t>CHEM PROCESS ENG-INZ</t>
  </si>
  <si>
    <t>ANN SOC GEOL POL</t>
  </si>
  <si>
    <t>OXID COMMUN</t>
  </si>
  <si>
    <t>REV NEUROLOGIA</t>
  </si>
  <si>
    <t>REV ESP DOC CIENT</t>
  </si>
  <si>
    <t>HACIENDA PUBLICA ESP</t>
  </si>
  <si>
    <t>TEOREMA</t>
  </si>
  <si>
    <t>ARBOR</t>
  </si>
  <si>
    <t>SPAN J FINANC ACCOUN</t>
  </si>
  <si>
    <t>INFANC APRENDIZ</t>
  </si>
  <si>
    <t>ASCLEPIO</t>
  </si>
  <si>
    <t>ACTAS UROL ESP</t>
  </si>
  <si>
    <t>B REAL ACAD ESPAN</t>
  </si>
  <si>
    <t>REV ESP INVESTIG SOC</t>
  </si>
  <si>
    <t>MED INTENSIVA</t>
  </si>
  <si>
    <t>GASTROENT HEPAT-BARC</t>
  </si>
  <si>
    <t>ANU ESTUD AM</t>
  </si>
  <si>
    <t>ATLANTIS-SPAIN</t>
  </si>
  <si>
    <t>REV FILOL ESPAN</t>
  </si>
  <si>
    <t>ESTUD PSICOL-MADRID</t>
  </si>
  <si>
    <t>LAZAROA</t>
  </si>
  <si>
    <t>AN JARDIN BOT MADRID</t>
  </si>
  <si>
    <t>PSICOLOGICA</t>
  </si>
  <si>
    <t>AN SEMIN HIST FILOS</t>
  </si>
  <si>
    <t>REV ESP DERECHO CONS</t>
  </si>
  <si>
    <t>DYNAMIS</t>
  </si>
  <si>
    <t>NUTR HOSP</t>
  </si>
  <si>
    <t>ENSEN CIENC</t>
  </si>
  <si>
    <t>AULA ORIENT</t>
  </si>
  <si>
    <t>REV HIST ECON</t>
  </si>
  <si>
    <t>ATEN PRIM</t>
  </si>
  <si>
    <t>B ASOC GEOGR ESP</t>
  </si>
  <si>
    <t>AN PSICOL-SPAIN</t>
  </si>
  <si>
    <t>ENFERM INFEC MICR CL</t>
  </si>
  <si>
    <t>REV INT METOD NUMER</t>
  </si>
  <si>
    <t>REV ESP LINGUIST APL</t>
  </si>
  <si>
    <t>REV MAT IBEROAM</t>
  </si>
  <si>
    <t>RILCE-REV FILOL HISP</t>
  </si>
  <si>
    <t>HISTOL HISTOPATHOL</t>
  </si>
  <si>
    <t>REV PSICOL SOC</t>
  </si>
  <si>
    <t>EUR J PSYCHIAT</t>
  </si>
  <si>
    <t>GAC SANIT</t>
  </si>
  <si>
    <t>PUBL MAT</t>
  </si>
  <si>
    <t>REV ESP QUIM</t>
  </si>
  <si>
    <t>ADICCIONES</t>
  </si>
  <si>
    <t>INT J DEV BIOL</t>
  </si>
  <si>
    <t>SCI MAR</t>
  </si>
  <si>
    <t>SINTAGMA</t>
  </si>
  <si>
    <t>RAFFLES B ZOOL</t>
  </si>
  <si>
    <t>ASIA PAC J MANAG</t>
  </si>
  <si>
    <t>SINGAP ECON REV</t>
  </si>
  <si>
    <t>ASIA PAC J OPER RES</t>
  </si>
  <si>
    <t>MOD PHYS LETT A</t>
  </si>
  <si>
    <t>INT J MOD PHYS A</t>
  </si>
  <si>
    <t>INT J MOD PHYS B</t>
  </si>
  <si>
    <t>MOD PHYS LETT B</t>
  </si>
  <si>
    <t>ANN COMB</t>
  </si>
  <si>
    <t>INT J PATTERN RECOGN</t>
  </si>
  <si>
    <t>J CIRCUIT SYST COMP</t>
  </si>
  <si>
    <t>INT J BIFURCAT CHAOS</t>
  </si>
  <si>
    <t>INT J SOFTW ENG KNOW</t>
  </si>
  <si>
    <t>INT J ALGEBR COMPUT</t>
  </si>
  <si>
    <t>INT J ARTIF INTELL T</t>
  </si>
  <si>
    <t>J KNOT THEOR RAMIF</t>
  </si>
  <si>
    <t>INT J MOD PHYS D</t>
  </si>
  <si>
    <t>INT J MOD PHYS E</t>
  </si>
  <si>
    <t>J BIOL SYST</t>
  </si>
  <si>
    <t>FRACTALS</t>
  </si>
  <si>
    <t>J COMPUT ACOUST</t>
  </si>
  <si>
    <t>INT J UNCERTAIN FUZZ</t>
  </si>
  <si>
    <t>ASIA PAC J SOC WORK</t>
  </si>
  <si>
    <t>SURF REV LETT</t>
  </si>
  <si>
    <t>INT J COOP INF SYST</t>
  </si>
  <si>
    <t>J NONLINEAR OPT PHYS</t>
  </si>
  <si>
    <t>ASIA PAC J EDUC</t>
  </si>
  <si>
    <t>INFIN DIMENS ANAL QU</t>
  </si>
  <si>
    <t>J MATH LOG</t>
  </si>
  <si>
    <t>KNOWL INF SYST</t>
  </si>
  <si>
    <t>COMMUN CONTEMP MATH</t>
  </si>
  <si>
    <t>INT J STRUCT STAB DY</t>
  </si>
  <si>
    <t>FLUCT NOISE LETT</t>
  </si>
  <si>
    <t>STOCH DYNAM</t>
  </si>
  <si>
    <t>J ALGEBRA APPL</t>
  </si>
  <si>
    <t>J MECH MED BIOL</t>
  </si>
  <si>
    <t>ADV COMPLEX SYST</t>
  </si>
  <si>
    <t>ANAL APPL</t>
  </si>
  <si>
    <t>INT J INF TECH DECIS</t>
  </si>
  <si>
    <t>J THEOR COMPUT CHEM</t>
  </si>
  <si>
    <t>J INTEGR NEUROSCI</t>
  </si>
  <si>
    <t>INT J WAVELETS MULTI</t>
  </si>
  <si>
    <t>J BIOINF COMPUT BIOL</t>
  </si>
  <si>
    <t>CHINA INT J</t>
  </si>
  <si>
    <t>INT J QUANTUM INF</t>
  </si>
  <si>
    <t>INT J HUM ROBOT</t>
  </si>
  <si>
    <t>INT J COMP METH-SING</t>
  </si>
  <si>
    <t>INT J GEOM METHODS M</t>
  </si>
  <si>
    <t>J HYPERBOL DIFFER EQ</t>
  </si>
  <si>
    <t>CAH VICTOR EDOUARD</t>
  </si>
  <si>
    <t>REV LANGUES ROMANES</t>
  </si>
  <si>
    <t>CAN J DEV STUD</t>
  </si>
  <si>
    <t>QUAD ITAL</t>
  </si>
  <si>
    <t>CRISIS</t>
  </si>
  <si>
    <t>ACTA PHYSIOL HUNG</t>
  </si>
  <si>
    <t>GEN PHYSIOL BIOPHYS</t>
  </si>
  <si>
    <t>CRYST RES TECHNOL</t>
  </si>
  <si>
    <t>Z ANAL ANWEND</t>
  </si>
  <si>
    <t>ANN GLOB ANAL GEOM</t>
  </si>
  <si>
    <t>J BASIC MICROB</t>
  </si>
  <si>
    <t>STATISTICS-ABINGDON</t>
  </si>
  <si>
    <t>BIOL MEMBRANY</t>
  </si>
  <si>
    <t>GEMATOL TRANSFUZIOL</t>
  </si>
  <si>
    <t>FILOS-SOCIOL</t>
  </si>
  <si>
    <t>CHEMIJA</t>
  </si>
  <si>
    <t>LIGHT ENG</t>
  </si>
  <si>
    <t>ACTA MATH HUNG</t>
  </si>
  <si>
    <t>ACTA BIOL HUNG</t>
  </si>
  <si>
    <t>J RADIOANAL NUCL CH</t>
  </si>
  <si>
    <t>ACTA VET HUNG</t>
  </si>
  <si>
    <t>INT AGROPHYS</t>
  </si>
  <si>
    <t>B POL ACAD SCI-TECH</t>
  </si>
  <si>
    <t>FOLIA HISTOCHEM CYTO</t>
  </si>
  <si>
    <t>VIE MILIEU</t>
  </si>
  <si>
    <t>ANN PATHOL</t>
  </si>
  <si>
    <t>ANN I H POINCARE-PR</t>
  </si>
  <si>
    <t>FRUITS</t>
  </si>
  <si>
    <t>BIOL CELL</t>
  </si>
  <si>
    <t>REV MED INTERNE</t>
  </si>
  <si>
    <t>REV ECOL-TERRE VIE</t>
  </si>
  <si>
    <t>TURK J BIOCHEM</t>
  </si>
  <si>
    <t>B MATER SCI</t>
  </si>
  <si>
    <t>INDIAN J PHARM SCI</t>
  </si>
  <si>
    <t>LEGUME RES</t>
  </si>
  <si>
    <t>NATL ACAD SCI LETT</t>
  </si>
  <si>
    <t>J BIOSCIENCES</t>
  </si>
  <si>
    <t>J ASTROPHYS ASTRON</t>
  </si>
  <si>
    <t>ANN NUTR METAB</t>
  </si>
  <si>
    <t>ANTICANCER RES</t>
  </si>
  <si>
    <t>EURE</t>
  </si>
  <si>
    <t>WATER INT</t>
  </si>
  <si>
    <t>AM J NEPHROL</t>
  </si>
  <si>
    <t>DENTOMAXILLOFAC RAD</t>
  </si>
  <si>
    <t>CHEM J CHINESE U</t>
  </si>
  <si>
    <t>SEED SCI TECHNOL</t>
  </si>
  <si>
    <t>INT J EDUC VOCAT GUI</t>
  </si>
  <si>
    <t>CEPAL REV</t>
  </si>
  <si>
    <t>DISP</t>
  </si>
  <si>
    <t>REV CRIT LIT LATINO</t>
  </si>
  <si>
    <t>MAUSAM</t>
  </si>
  <si>
    <t>CHINESE ANN MATH B</t>
  </si>
  <si>
    <t>ACTA MATH SCI</t>
  </si>
  <si>
    <t>REV SCI TECH OIE</t>
  </si>
  <si>
    <t>CHINESE J ORG CHEM</t>
  </si>
  <si>
    <t>B KOREAN CHEM SOC</t>
  </si>
  <si>
    <t>CHINESE J ANAL CHEM</t>
  </si>
  <si>
    <t>J CHIN INST ENG</t>
  </si>
  <si>
    <t>SOC DYNAMICS</t>
  </si>
  <si>
    <t>J EARTH SYST SCI</t>
  </si>
  <si>
    <t>P INDIAN AS-MATH SCI</t>
  </si>
  <si>
    <t>APPL MATH MECH-ENGL</t>
  </si>
  <si>
    <t>DIGEST SURG</t>
  </si>
  <si>
    <t>ACTA OCEANOL SIN</t>
  </si>
  <si>
    <t>BLOOD PURIFICAT</t>
  </si>
  <si>
    <t>J CHEM SOC PAKISTAN</t>
  </si>
  <si>
    <t>BANGL J BOT</t>
  </si>
  <si>
    <t>COMMUN THEOR PHYS</t>
  </si>
  <si>
    <t>ARCH PHARM RES</t>
  </si>
  <si>
    <t>J DHARMA</t>
  </si>
  <si>
    <t>INDIAN J PHARMACOL</t>
  </si>
  <si>
    <t>PAK VET J</t>
  </si>
  <si>
    <t>S AFR J ENOL VITIC</t>
  </si>
  <si>
    <t>CHINESE J CATAL</t>
  </si>
  <si>
    <t>CIENC TEC VITIVINIC</t>
  </si>
  <si>
    <t>MATER CHEM PHYS</t>
  </si>
  <si>
    <t>ARGOS-VENEZUELA</t>
  </si>
  <si>
    <t>KOREAN ECON REV</t>
  </si>
  <si>
    <t>CHIN J OCEANOL LIMN</t>
  </si>
  <si>
    <t>ANN OPER RES</t>
  </si>
  <si>
    <t>CHINESE J STRUC CHEM</t>
  </si>
  <si>
    <t>S AFR J BOT</t>
  </si>
  <si>
    <t>NEOTESTAMENTICA</t>
  </si>
  <si>
    <t>J ENVIRON BIOL</t>
  </si>
  <si>
    <t>J COMPUT MATH</t>
  </si>
  <si>
    <t>OSMAN ARASTIRMALARI</t>
  </si>
  <si>
    <t>INDIAN J MED MICROBI</t>
  </si>
  <si>
    <t>CHEM ENG PROCESS</t>
  </si>
  <si>
    <t>J TRADIT CHIN MED</t>
  </si>
  <si>
    <t>J INDIAN SOC REMOTE</t>
  </si>
  <si>
    <t>INT J MUSIC EDUC</t>
  </si>
  <si>
    <t>NOT BOT HORTI AGROBO</t>
  </si>
  <si>
    <t>CRIT ARTS</t>
  </si>
  <si>
    <t>ECQUID NOVI-AFR JOUR</t>
  </si>
  <si>
    <t>S AFR J EDUC</t>
  </si>
  <si>
    <t>KOREAN J CHEM ENG</t>
  </si>
  <si>
    <t>ADV ATMOS SCI</t>
  </si>
  <si>
    <t>SADHANA-ACAD P ENG S</t>
  </si>
  <si>
    <t>EUR J PSYCHOL EDUC</t>
  </si>
  <si>
    <t>CHINESE PHYS LETT</t>
  </si>
  <si>
    <t>IETE TECH REV</t>
  </si>
  <si>
    <t>ANN SAUDI MED</t>
  </si>
  <si>
    <t>CHILD NERV SYST</t>
  </si>
  <si>
    <t>CHINESE J POLYM SCI</t>
  </si>
  <si>
    <t>SAMJ S AFR MED J</t>
  </si>
  <si>
    <t>QUEUEING SYST</t>
  </si>
  <si>
    <t>DIGEST DIS</t>
  </si>
  <si>
    <t>IMMUNOL RES</t>
  </si>
  <si>
    <t>WORLD BANK RES OBSER</t>
  </si>
  <si>
    <t>SURF COAT TECH</t>
  </si>
  <si>
    <t>J CHIN SOC MECH ENG</t>
  </si>
  <si>
    <t>S AFR J PHILOS</t>
  </si>
  <si>
    <t>S AFR HIST J</t>
  </si>
  <si>
    <t>METU J FAC ARCHIT</t>
  </si>
  <si>
    <t>WORLD BANK ECON REV</t>
  </si>
  <si>
    <t>S AFR J HUM RIGHTS</t>
  </si>
  <si>
    <t>B VOLCANOL</t>
  </si>
  <si>
    <t>ASIAN PERSPECT-SEOUL</t>
  </si>
  <si>
    <t>POLITIKON-UK</t>
  </si>
  <si>
    <t>HTS TEOL STUD-THEOL</t>
  </si>
  <si>
    <t>J MATH CHEM</t>
  </si>
  <si>
    <t>J MOLLUS STUD</t>
  </si>
  <si>
    <t>REV INT STUD</t>
  </si>
  <si>
    <t>SENSOR REV</t>
  </si>
  <si>
    <t>ASSESS EVAL HIGH EDU</t>
  </si>
  <si>
    <t>ANN GLACIOL</t>
  </si>
  <si>
    <t>COMMENT INORG CHEM</t>
  </si>
  <si>
    <t>J APPL TOXICOL</t>
  </si>
  <si>
    <t>NURS EDUC TODAY</t>
  </si>
  <si>
    <t>J EDUC TEACHING</t>
  </si>
  <si>
    <t>J FOOD ENG</t>
  </si>
  <si>
    <t>ARCH NAT HIST</t>
  </si>
  <si>
    <t>CRIT SOC POLICY</t>
  </si>
  <si>
    <t>EARLY MUSIC HIST</t>
  </si>
  <si>
    <t>POP MUSIC</t>
  </si>
  <si>
    <t>ATLA-ALTERN LAB ANIM</t>
  </si>
  <si>
    <t>CROP PROT</t>
  </si>
  <si>
    <t>B LAT AM RES</t>
  </si>
  <si>
    <t>0261-3069</t>
  </si>
  <si>
    <t>MATER DESIGN</t>
  </si>
  <si>
    <t>ELECT STUD</t>
  </si>
  <si>
    <t>LEISURE STUD</t>
  </si>
  <si>
    <t>BRIT J DEV PSYCHOL</t>
  </si>
  <si>
    <t>J INT MONEY FINANC</t>
  </si>
  <si>
    <t>CLIN NUTR</t>
  </si>
  <si>
    <t>J LANG SOC PSYCHOL</t>
  </si>
  <si>
    <t>EUR J TEACH EDUC</t>
  </si>
  <si>
    <t>CLIN EXP METASTAS</t>
  </si>
  <si>
    <t>NEW SCI</t>
  </si>
  <si>
    <t>CELL POLYM</t>
  </si>
  <si>
    <t>MUSIC ANAL</t>
  </si>
  <si>
    <t>OXFORD J ARCHAEOL</t>
  </si>
  <si>
    <t>HYDROLOG SCI J</t>
  </si>
  <si>
    <t>J MICROPALAEONTOL</t>
  </si>
  <si>
    <t>IMAGE VISION COMPUT</t>
  </si>
  <si>
    <t>AFR ARCHAEOL REV</t>
  </si>
  <si>
    <t>LASER PART BEAMS</t>
  </si>
  <si>
    <t>J LOW FREQ NOISE V A</t>
  </si>
  <si>
    <t>FAM PRACT</t>
  </si>
  <si>
    <t>EUR MANAG J</t>
  </si>
  <si>
    <t>J LAW SOC</t>
  </si>
  <si>
    <t>POLITICS-OXFORD</t>
  </si>
  <si>
    <t>INT J REFRACT MET H</t>
  </si>
  <si>
    <t>RES SCI TECHNOL EDUC</t>
  </si>
  <si>
    <t>IND MANAGE DATA SYST</t>
  </si>
  <si>
    <t>ADSORPT SCI TECHNOL</t>
  </si>
  <si>
    <t>J HYPERTENS</t>
  </si>
  <si>
    <t>CELL BIOCHEM FUNCT</t>
  </si>
  <si>
    <t>ENVIRON PLANN C</t>
  </si>
  <si>
    <t>ENVIRON PLANN D</t>
  </si>
  <si>
    <t>INT J PROJ MANAG</t>
  </si>
  <si>
    <t>THIN WALL STRUCT</t>
  </si>
  <si>
    <t>CHEM ENG RES DES</t>
  </si>
  <si>
    <t>ROMAN STUD</t>
  </si>
  <si>
    <t>J SPORT SCI</t>
  </si>
  <si>
    <t>ELECTRON LIBR</t>
  </si>
  <si>
    <t>INTERLEND DOC SUPPLY</t>
  </si>
  <si>
    <t>SERV IND J</t>
  </si>
  <si>
    <t>PARLIAM HIST</t>
  </si>
  <si>
    <t>DANCE RES</t>
  </si>
  <si>
    <t>COGN NEUROPSYCHOL</t>
  </si>
  <si>
    <t>J GEODYN</t>
  </si>
  <si>
    <t>J APPL PHILOS</t>
  </si>
  <si>
    <t>ENG COMPUTATION</t>
  </si>
  <si>
    <t>BIOCHEM J</t>
  </si>
  <si>
    <t>J REPROD INFANT PSYC</t>
  </si>
  <si>
    <t>MAR PETROL GEOL</t>
  </si>
  <si>
    <t>BIOTECHNOL GENET ENG</t>
  </si>
  <si>
    <t>CLASSICAL QUANT GRAV</t>
  </si>
  <si>
    <t>ECON MODEL</t>
  </si>
  <si>
    <t>EUR J ANAESTH</t>
  </si>
  <si>
    <t>INT J ADVERT</t>
  </si>
  <si>
    <t>BRIT J MUSIC EDUC</t>
  </si>
  <si>
    <t>SOC PHILOS POLICY</t>
  </si>
  <si>
    <t>J SOC WORK PRACT</t>
  </si>
  <si>
    <t>IMA J MATH CONTROL I</t>
  </si>
  <si>
    <t>BRADLEYA</t>
  </si>
  <si>
    <t>INT MARKET REV</t>
  </si>
  <si>
    <t>J MICROENCAPSUL</t>
  </si>
  <si>
    <t>BUDDH STUD REV</t>
  </si>
  <si>
    <t>J SOC PERS RELAT</t>
  </si>
  <si>
    <t>IDS BULL-I DEV STUD</t>
  </si>
  <si>
    <t>LANG TEST</t>
  </si>
  <si>
    <t>COMMUNITY DENT HLTH</t>
  </si>
  <si>
    <t>CHILD LANG TEACH THE</t>
  </si>
  <si>
    <t>INT J HYPERTHER</t>
  </si>
  <si>
    <t>EUR HIST Q</t>
  </si>
  <si>
    <t>ENVIRON PLANN B</t>
  </si>
  <si>
    <t>LAW POLICY</t>
  </si>
  <si>
    <t>PRINT Q</t>
  </si>
  <si>
    <t>J ENVIRON RADIOACTIV</t>
  </si>
  <si>
    <t>SOIL USE MANAGE</t>
  </si>
  <si>
    <t>ENGL TODAY</t>
  </si>
  <si>
    <t>INT SMALL BUS J</t>
  </si>
  <si>
    <t>ECON PHILOS</t>
  </si>
  <si>
    <t>COMPUT GEOTECH</t>
  </si>
  <si>
    <t>GER HIST</t>
  </si>
  <si>
    <t>BRIT J ORAL MAX SURG</t>
  </si>
  <si>
    <t>INT J TECHNOL ASSESS</t>
  </si>
  <si>
    <t>NEW THEAT Q</t>
  </si>
  <si>
    <t>ECON POLICY</t>
  </si>
  <si>
    <t>ECONOMET THEOR</t>
  </si>
  <si>
    <t>J TROP ECOL</t>
  </si>
  <si>
    <t>EXPERT SYST</t>
  </si>
  <si>
    <t>J APPL STAT</t>
  </si>
  <si>
    <t>J COMPUT ASSIST LEAR</t>
  </si>
  <si>
    <t>PLAN PERSPECT</t>
  </si>
  <si>
    <t>INVERSE PROBL</t>
  </si>
  <si>
    <t>WORD IMAGE</t>
  </si>
  <si>
    <t>INFORM DEV</t>
  </si>
  <si>
    <t>MOD THEOL</t>
  </si>
  <si>
    <t>EUR SOCIOL REV</t>
  </si>
  <si>
    <t>LETT APPL MICROBIOL</t>
  </si>
  <si>
    <t>PROBABILIST ENG MECH</t>
  </si>
  <si>
    <t>OXFORD REV ECON POL</t>
  </si>
  <si>
    <t>MATER SCI TECH-LOND</t>
  </si>
  <si>
    <t>SURF ENG</t>
  </si>
  <si>
    <t>CURR OPIN GASTROEN</t>
  </si>
  <si>
    <t>RES PAP EDUC</t>
  </si>
  <si>
    <t>ANNU REV APPL LINGUI</t>
  </si>
  <si>
    <t>HOUSING STUD</t>
  </si>
  <si>
    <t>EUR J COMMUN</t>
  </si>
  <si>
    <t>COMPUT LAW SECUR REV</t>
  </si>
  <si>
    <t>PORTUGUESE STUD</t>
  </si>
  <si>
    <t>INT J TECHNOL MANAGE</t>
  </si>
  <si>
    <t>COMPUT SYST SCI ENG</t>
  </si>
  <si>
    <t>SECOND LANG RES</t>
  </si>
  <si>
    <t>SOIL DYN EARTHQ ENG</t>
  </si>
  <si>
    <t>CONSTR HIST</t>
  </si>
  <si>
    <t>J QUATERNARY SCI</t>
  </si>
  <si>
    <t>LIQ CRYST</t>
  </si>
  <si>
    <t>WORK STRESS</t>
  </si>
  <si>
    <t>J ANAL ATOM SPECTROM</t>
  </si>
  <si>
    <t>CLIN BIOMECH</t>
  </si>
  <si>
    <t>HERPETOL J</t>
  </si>
  <si>
    <t>NEW TECH WORK EMPLOY</t>
  </si>
  <si>
    <t>HEALTH POLICY PLANN</t>
  </si>
  <si>
    <t>INFORM TECHNOL DEV</t>
  </si>
  <si>
    <t>0268-1145</t>
  </si>
  <si>
    <t>Literary and Linguistic Computing</t>
  </si>
  <si>
    <t>LIT LINGUIST COMPUT</t>
  </si>
  <si>
    <t>HEALTH EDUC RES</t>
  </si>
  <si>
    <t>SEVENTEENTH CENT</t>
  </si>
  <si>
    <t>SEMICOND SCI TECH</t>
  </si>
  <si>
    <t>INT CLIN PSYCHOPHARM</t>
  </si>
  <si>
    <t>INT J MATER PROD TEC</t>
  </si>
  <si>
    <t>J CHEM TECHNOL BIOT</t>
  </si>
  <si>
    <t>APPL ORGANOMET CHEM</t>
  </si>
  <si>
    <t>BONE MARROW TRANSPL</t>
  </si>
  <si>
    <t>INT J ADV MANUF TECH</t>
  </si>
  <si>
    <t>J MANAGE PSYCHOL</t>
  </si>
  <si>
    <t>CONTINUITY CHANGE</t>
  </si>
  <si>
    <t>CURR OPIN CARDIOL</t>
  </si>
  <si>
    <t>INT SOCIOL</t>
  </si>
  <si>
    <t>BRIT J NEUROSURG</t>
  </si>
  <si>
    <t>LASER MED SCI</t>
  </si>
  <si>
    <t>ANIM GENET</t>
  </si>
  <si>
    <t>WASAFIRI</t>
  </si>
  <si>
    <t>J ROY MUSIC ASSN</t>
  </si>
  <si>
    <t>FR HIST</t>
  </si>
  <si>
    <t>LIT THEOL</t>
  </si>
  <si>
    <t>RENAISS STUD</t>
  </si>
  <si>
    <t>SOC EPISTEMOL</t>
  </si>
  <si>
    <t>CLIN REHABIL</t>
  </si>
  <si>
    <t>DIATOM RES</t>
  </si>
  <si>
    <t>ARTIF INTELL REV</t>
  </si>
  <si>
    <t>BIOMED CHROMATOGR</t>
  </si>
  <si>
    <t>ENVIRON GEOCHEM HLTH</t>
  </si>
  <si>
    <t>J CLIN PHARM THER</t>
  </si>
  <si>
    <t>PAEDIATR PERINAT EP</t>
  </si>
  <si>
    <t>EVOL ECOL</t>
  </si>
  <si>
    <t>INT STUD PHILOS SCI</t>
  </si>
  <si>
    <t>J PSYCHOPHYSIOL</t>
  </si>
  <si>
    <t>J PSYCHOPHARMACOL</t>
  </si>
  <si>
    <t>KNOWL ENG REV</t>
  </si>
  <si>
    <t>SCI CONTEXT</t>
  </si>
  <si>
    <t>CLIN LINGUIST PHONET</t>
  </si>
  <si>
    <t>BRIT J CAN STUD</t>
  </si>
  <si>
    <t>PROBAB ENG INFORM SC</t>
  </si>
  <si>
    <t>COGNITION EMOTION</t>
  </si>
  <si>
    <t>APPL PSYCHOL-INT REV</t>
  </si>
  <si>
    <t>RES Q EXERCISE SPORT</t>
  </si>
  <si>
    <t>J FINANC RES</t>
  </si>
  <si>
    <t>WOMEN THER</t>
  </si>
  <si>
    <t>J FRESHWATER ECOL</t>
  </si>
  <si>
    <t>MOL CELL BIOL</t>
  </si>
  <si>
    <t>J FUTURES MARKETS</t>
  </si>
  <si>
    <t>WOMAN ART J</t>
  </si>
  <si>
    <t>SEMIN NEPHROL</t>
  </si>
  <si>
    <t>J CLIN PSYCHOPHARM</t>
  </si>
  <si>
    <t>TOP EARLY CHILD SPEC</t>
  </si>
  <si>
    <t>PUBLIC ADMIN DEVELOP</t>
  </si>
  <si>
    <t>INT J NUMER METH FL</t>
  </si>
  <si>
    <t>AM J IND MED</t>
  </si>
  <si>
    <t>CURR EYE RES</t>
  </si>
  <si>
    <t>LANG COMMUN</t>
  </si>
  <si>
    <t>NUTR RES</t>
  </si>
  <si>
    <t>J CEREBR BLOOD F MET</t>
  </si>
  <si>
    <t>J PEDIATR ORTHOPED</t>
  </si>
  <si>
    <t>SEMIN NEUROL</t>
  </si>
  <si>
    <t>TOP LANG DISORD</t>
  </si>
  <si>
    <t>J CLIN IMMUNOL</t>
  </si>
  <si>
    <t>STUD AM JEW LIT</t>
  </si>
  <si>
    <t>AN LIT ESPAN CONTEMP</t>
  </si>
  <si>
    <t>IEEE COMPUT GRAPH</t>
  </si>
  <si>
    <t>LANG PROBL LANG PLAN</t>
  </si>
  <si>
    <t>CLIN LAB MED</t>
  </si>
  <si>
    <t>PUBL HISTORIAN</t>
  </si>
  <si>
    <t>URBAN GEOGR</t>
  </si>
  <si>
    <t>PHYS GEOGR</t>
  </si>
  <si>
    <t>J EARLY ADOLESCENCE</t>
  </si>
  <si>
    <t>PLASMA CHEM PLASMA P</t>
  </si>
  <si>
    <t>RISK ANAL</t>
  </si>
  <si>
    <t>CELL MOL NEUROBIOL</t>
  </si>
  <si>
    <t>DRUG DEVELOP RES</t>
  </si>
  <si>
    <t>J VERTEBR PALEONTOL</t>
  </si>
  <si>
    <t>J ENVIRON PSYCHOL</t>
  </si>
  <si>
    <t>IMA J APPL MATH</t>
  </si>
  <si>
    <t>CLIN CHEST MED</t>
  </si>
  <si>
    <t>PARTICUL SCI TECHNOL</t>
  </si>
  <si>
    <t>ESTUAR COAST SHELF S</t>
  </si>
  <si>
    <t>ECON EDUC REV</t>
  </si>
  <si>
    <t>SEMIN LIVER DIS</t>
  </si>
  <si>
    <t>POLYM COMPOSITE</t>
  </si>
  <si>
    <t>MERRILL PALMER QUART</t>
  </si>
  <si>
    <t>AM J OCCUP THER</t>
  </si>
  <si>
    <t>PROOFTEXTS</t>
  </si>
  <si>
    <t>MED DECIS MAKING</t>
  </si>
  <si>
    <t>HENRY JAMES REV</t>
  </si>
  <si>
    <t>ADV SPACE RES</t>
  </si>
  <si>
    <t>WATER SCI TECHNOL</t>
  </si>
  <si>
    <t>SOCIOL SPECTRUM</t>
  </si>
  <si>
    <t>APPL BIOCHEM BIOTECH</t>
  </si>
  <si>
    <t>REGUL TOXICOL PHARM</t>
  </si>
  <si>
    <t>J TEACH PHYS EDUC</t>
  </si>
  <si>
    <t>J FIELD ORNITHOL</t>
  </si>
  <si>
    <t>CHILD HEALTH CARE</t>
  </si>
  <si>
    <t>RETINA-J RET VIT DIS</t>
  </si>
  <si>
    <t>HUM RIGHTS QUART</t>
  </si>
  <si>
    <t>AM REV PUBLIC ADM</t>
  </si>
  <si>
    <t>J EARLY REPUBL</t>
  </si>
  <si>
    <t>RARITAN</t>
  </si>
  <si>
    <t>AM J PRIMATOL</t>
  </si>
  <si>
    <t>OPHTHAL PHYSL OPT</t>
  </si>
  <si>
    <t>MIL OPER RES</t>
  </si>
  <si>
    <t>N AM J FISH MANAGE</t>
  </si>
  <si>
    <t>VET CLIN PATH</t>
  </si>
  <si>
    <t>CHEM ECOL</t>
  </si>
  <si>
    <t>GREAT PLAINS QUART</t>
  </si>
  <si>
    <t>GEO-MAR LETT</t>
  </si>
  <si>
    <t>MOD JUDAISM</t>
  </si>
  <si>
    <t>J MACROMARKETING</t>
  </si>
  <si>
    <t>EMPIR STUD ARTS</t>
  </si>
  <si>
    <t>BLACK MUSIC RES J</t>
  </si>
  <si>
    <t>MT RES DEV</t>
  </si>
  <si>
    <t>RES SOC STRAT MOBIL</t>
  </si>
  <si>
    <t>THOMAS WOLFE REV</t>
  </si>
  <si>
    <t>U ILLINOIS LAW REV</t>
  </si>
  <si>
    <t>J ASTHMA</t>
  </si>
  <si>
    <t>INT J GYNECOL PATHOL</t>
  </si>
  <si>
    <t>J PEDIATR GASTR NUTR</t>
  </si>
  <si>
    <t>TOXICOL ENVIRON CHEM</t>
  </si>
  <si>
    <t>AM J CLIN ONCOL-CANC</t>
  </si>
  <si>
    <t>RHETOR SOC Q</t>
  </si>
  <si>
    <t>WOMEN STUD INT FORUM</t>
  </si>
  <si>
    <t>J FORECASTING</t>
  </si>
  <si>
    <t>STAT MED</t>
  </si>
  <si>
    <t>J MUSICOLOGY</t>
  </si>
  <si>
    <t>SOC SCI MED</t>
  </si>
  <si>
    <t>IEEE T COMPUT AID D</t>
  </si>
  <si>
    <t>IEEE TECHNOL SOC MAG</t>
  </si>
  <si>
    <t>SOC COGNITION</t>
  </si>
  <si>
    <t>HEMATOL ONCOL</t>
  </si>
  <si>
    <t>DIS MARKERS</t>
  </si>
  <si>
    <t>J CRUSTACEAN BIOL</t>
  </si>
  <si>
    <t>AUDITING-J PRACT TH</t>
  </si>
  <si>
    <t>J ETHNOBIOL</t>
  </si>
  <si>
    <t>CIRC SYST SIGNAL PR</t>
  </si>
  <si>
    <t>J PRIM PREV</t>
  </si>
  <si>
    <t>CURR PERSPECT SOC TH</t>
  </si>
  <si>
    <t>J ORAL MAXIL SURG</t>
  </si>
  <si>
    <t>BRAIN COGNITION</t>
  </si>
  <si>
    <t>J ANTHROPOL ARCHAEOL</t>
  </si>
  <si>
    <t>J ACCOUNT PUBLIC POL</t>
  </si>
  <si>
    <t>J ULTRAS MED</t>
  </si>
  <si>
    <t>INT J HOSP MANAG</t>
  </si>
  <si>
    <t>CONT SHELF RES</t>
  </si>
  <si>
    <t>REHABIL NURS</t>
  </si>
  <si>
    <t>PROG NEURO-PSYCHOPH</t>
  </si>
  <si>
    <t>CLIN SPORT MED</t>
  </si>
  <si>
    <t>J AM ETHNIC HIST</t>
  </si>
  <si>
    <t>J MANUF SYST</t>
  </si>
  <si>
    <t>HEALTH PSYCHOL</t>
  </si>
  <si>
    <t>AEROSOL SCI TECH</t>
  </si>
  <si>
    <t>J EXP PSYCHOL LEARN</t>
  </si>
  <si>
    <t>LIT MED</t>
  </si>
  <si>
    <t>PAC PHILOS QUART</t>
  </si>
  <si>
    <t>J PSYCHOACTIVE DRUGS</t>
  </si>
  <si>
    <t>J PSYCHOSOC NURS MEN</t>
  </si>
  <si>
    <t>CRIT CARE NURSE</t>
  </si>
  <si>
    <t>SCHOOL PSYCHOL REV</t>
  </si>
  <si>
    <t>TELLUS A</t>
  </si>
  <si>
    <t>TELLUS B</t>
  </si>
  <si>
    <t>SCAND J PRIM HEALTH</t>
  </si>
  <si>
    <t>GLYCOCONJUGATE J</t>
  </si>
  <si>
    <t>J OFF STAT</t>
  </si>
  <si>
    <t>SCAND J FOREST RES</t>
  </si>
  <si>
    <t>NORD PULP PAP RES J</t>
  </si>
  <si>
    <t>SCAND J CARING SCI</t>
  </si>
  <si>
    <t>ACTA RADIOL</t>
  </si>
  <si>
    <t>ACTA ONCOL</t>
  </si>
  <si>
    <t>DENT MATER J</t>
  </si>
  <si>
    <t>NEW GENERAT COMPUT</t>
  </si>
  <si>
    <t>KONA POWDER PART J</t>
  </si>
  <si>
    <t>ZOOL SCI</t>
  </si>
  <si>
    <t>J ETHOL</t>
  </si>
  <si>
    <t>CONNAISSANCE ARTS</t>
  </si>
  <si>
    <t>SCI SOC SANTE</t>
  </si>
  <si>
    <t>ANN CHIR PLAST ESTH</t>
  </si>
  <si>
    <t>VINGTIEME SIECLE-REV</t>
  </si>
  <si>
    <t>POLITIX</t>
  </si>
  <si>
    <t>EPL-EUROPHYS LETT</t>
  </si>
  <si>
    <t>PHYSIOTHER CAN</t>
  </si>
  <si>
    <t>J INT MED RES</t>
  </si>
  <si>
    <t>CLIN ENDOCRINOL</t>
  </si>
  <si>
    <t>RADICAL PHILOS</t>
  </si>
  <si>
    <t>ARCH BRONCONEUMOL</t>
  </si>
  <si>
    <t>NETH J MED</t>
  </si>
  <si>
    <t>RIV STOR ANTICH</t>
  </si>
  <si>
    <t>LOCAL GOV STUD</t>
  </si>
  <si>
    <t>BIOCHEM SOC T</t>
  </si>
  <si>
    <t>SHILAP-REV LEPIDOPT</t>
  </si>
  <si>
    <t>J PERINAT MED</t>
  </si>
  <si>
    <t>DAPHNIS</t>
  </si>
  <si>
    <t>DIACRITICS</t>
  </si>
  <si>
    <t>POP MUSIC SOC</t>
  </si>
  <si>
    <t>HUM ECOL</t>
  </si>
  <si>
    <t>CURR MED RES OPIN</t>
  </si>
  <si>
    <t>MOL CELL BIOCHEM</t>
  </si>
  <si>
    <t>CONNECT TISSUE RES</t>
  </si>
  <si>
    <t>AUST FAM PHYSICIAN</t>
  </si>
  <si>
    <t>MED MICROBIOL IMMUN</t>
  </si>
  <si>
    <t>KLIN PADIATR</t>
  </si>
  <si>
    <t>REV ESP CARDIOL</t>
  </si>
  <si>
    <t>ACTA NEUROL BELG</t>
  </si>
  <si>
    <t>PROG ORG COAT</t>
  </si>
  <si>
    <t>SCAND J IMMUNOL</t>
  </si>
  <si>
    <t>J NEURAL TRANSM</t>
  </si>
  <si>
    <t>UPSALA J MED SCI</t>
  </si>
  <si>
    <t>SCAND J RHEUMATOL</t>
  </si>
  <si>
    <t>INT J VITAM NUTR RES</t>
  </si>
  <si>
    <t>CHEM PHYS</t>
  </si>
  <si>
    <t>CLIN NEPHROL</t>
  </si>
  <si>
    <t>PEDIATR RADIOL</t>
  </si>
  <si>
    <t>BIOL PSYCHOL</t>
  </si>
  <si>
    <t>ALLERGOL IMMUNOPATH</t>
  </si>
  <si>
    <t>INDIAN J BIOCHEM BIO</t>
  </si>
  <si>
    <t>VASA</t>
  </si>
  <si>
    <t>ORL J OTO-RHINO-LARY</t>
  </si>
  <si>
    <t>INT UROL NEPHROL</t>
  </si>
  <si>
    <t>EUR J OBSTET GYN R B</t>
  </si>
  <si>
    <t>SOC BEHAV PERSONAL</t>
  </si>
  <si>
    <t>FRONT HORM RES</t>
  </si>
  <si>
    <t>Z GER LINGUISTIK</t>
  </si>
  <si>
    <t>RESOUR POLICY</t>
  </si>
  <si>
    <t>ENERG POLICY</t>
  </si>
  <si>
    <t>NEW ZEAL J ZOOL</t>
  </si>
  <si>
    <t>THEOR LINGUIST</t>
  </si>
  <si>
    <t>ANN HUM BIOL</t>
  </si>
  <si>
    <t>BIOPHYS CHEM</t>
  </si>
  <si>
    <t>EXP HEMATOL</t>
  </si>
  <si>
    <t>INDIAN J OPHTHALMOL</t>
  </si>
  <si>
    <t>J ENVIRON MANAGE</t>
  </si>
  <si>
    <t>J NUTR SCI VITAMINOL</t>
  </si>
  <si>
    <t>MOL BIOL REP</t>
  </si>
  <si>
    <t>VET MEXICO</t>
  </si>
  <si>
    <t>ADV ANAT EMBRYOL CEL</t>
  </si>
  <si>
    <t>ULTRASOUND MED BIOL</t>
  </si>
  <si>
    <t>COMMUNITY DENT ORAL</t>
  </si>
  <si>
    <t>QUAD STORICI</t>
  </si>
  <si>
    <t>RADIAT ENVIRON BIOPH</t>
  </si>
  <si>
    <t>TRIBOL INT</t>
  </si>
  <si>
    <t>ARCH MED VET</t>
  </si>
  <si>
    <t>INT J MINER PROCESS</t>
  </si>
  <si>
    <t>J CHINESE PHILOS</t>
  </si>
  <si>
    <t>IRONMAK STEELMAK</t>
  </si>
  <si>
    <t>INT J MULTIPHAS FLOW</t>
  </si>
  <si>
    <t>SCI PUBL POLICY</t>
  </si>
  <si>
    <t>CONTRIB NEPHROL</t>
  </si>
  <si>
    <t>HIST LINGUIST</t>
  </si>
  <si>
    <t>CELL TISSUE RES</t>
  </si>
  <si>
    <t>ARCH MICROBIOL</t>
  </si>
  <si>
    <t>AGREKON</t>
  </si>
  <si>
    <t>COLLOID POLYM SCI</t>
  </si>
  <si>
    <t>POETICA</t>
  </si>
  <si>
    <t>TOP APPL PHYS</t>
  </si>
  <si>
    <t>PSYCHIAT PRAX</t>
  </si>
  <si>
    <t>ACTA REUMATOL PORT</t>
  </si>
  <si>
    <t>0303-6286</t>
  </si>
  <si>
    <t>TIERARZTLI CHE PRAXIS</t>
  </si>
  <si>
    <t>TIERAERZT L PRAX</t>
  </si>
  <si>
    <t>J ROY SOC NEW ZEAL</t>
  </si>
  <si>
    <t>J MATH BIOL</t>
  </si>
  <si>
    <t>SCAND J STAT</t>
  </si>
  <si>
    <t>J CUTAN PATHOL</t>
  </si>
  <si>
    <t>MOL CELL ENDOCRINOL</t>
  </si>
  <si>
    <t>SOC INDIC RES</t>
  </si>
  <si>
    <t>CLIN NEUROL NEUROSUR</t>
  </si>
  <si>
    <t>VLAAMS DIERGEN TIJDS</t>
  </si>
  <si>
    <t>JPN J RELIG STUD</t>
  </si>
  <si>
    <t>LING ANTVERP NEW SER</t>
  </si>
  <si>
    <t>THEOR SOC</t>
  </si>
  <si>
    <t>RUSS LITERATURE</t>
  </si>
  <si>
    <t>RUSS LINGUIST</t>
  </si>
  <si>
    <t>AQUAT BOT</t>
  </si>
  <si>
    <t>ECOL MODEL</t>
  </si>
  <si>
    <t>CANCER LETT</t>
  </si>
  <si>
    <t>J DEV ECON</t>
  </si>
  <si>
    <t>J ELECTROSTAT</t>
  </si>
  <si>
    <t>NEUROSCI LETT</t>
  </si>
  <si>
    <t>THEOR COMPUT SCI</t>
  </si>
  <si>
    <t>J MATH ECON</t>
  </si>
  <si>
    <t>J ECONOMETRICS</t>
  </si>
  <si>
    <t>STOCH PROC APPL</t>
  </si>
  <si>
    <t>BBA-GEN SUBJECTS</t>
  </si>
  <si>
    <t>J MEDIEVAL HIST</t>
  </si>
  <si>
    <t>MAR CHEM</t>
  </si>
  <si>
    <t>SCI HORTIC-AMSTERDAM</t>
  </si>
  <si>
    <t>PRAMANA-J PHYS</t>
  </si>
  <si>
    <t>ANN ACAD MED SINGAP</t>
  </si>
  <si>
    <t>CHINESE J PHYSIOL</t>
  </si>
  <si>
    <t>ARCH VIROL</t>
  </si>
  <si>
    <t>J MAGN MAGN MATER</t>
  </si>
  <si>
    <t>0304-9523</t>
  </si>
  <si>
    <t>Bulletin of the Astronomical Society of India</t>
  </si>
  <si>
    <t>B ASTRON SOC INDIA</t>
  </si>
  <si>
    <t>J KOREAN MATH SOC</t>
  </si>
  <si>
    <t>J CHILD LANG</t>
  </si>
  <si>
    <t>MATH PROC CAMBRIDGE</t>
  </si>
  <si>
    <t>COMP EDUC</t>
  </si>
  <si>
    <t>COMPUT OPER RES</t>
  </si>
  <si>
    <t>INT INTERACT</t>
  </si>
  <si>
    <t>OXFORD LITERARY REV</t>
  </si>
  <si>
    <t>J ORAL REHABIL</t>
  </si>
  <si>
    <t>NEUROPATH APPL NEURO</t>
  </si>
  <si>
    <t>CHILD CARE HLTH DEV</t>
  </si>
  <si>
    <t>BIOCHEM SYST ECOL</t>
  </si>
  <si>
    <t>ENG OPTIMIZ</t>
  </si>
  <si>
    <t>J ARCHAEOL SCI</t>
  </si>
  <si>
    <t>OXFORD REV EDUC</t>
  </si>
  <si>
    <t>VERNAC ARCHIT</t>
  </si>
  <si>
    <t>EDUC STUD-UK</t>
  </si>
  <si>
    <t>POLICY POLIT</t>
  </si>
  <si>
    <t>REV AFR POLIT ECON</t>
  </si>
  <si>
    <t>J S AFR STUD</t>
  </si>
  <si>
    <t>J MORAL EDUC</t>
  </si>
  <si>
    <t>PSYCHOL MUSIC</t>
  </si>
  <si>
    <t>ANN BOT-LONDON</t>
  </si>
  <si>
    <t>J ANTIMICROB CHEMOTH</t>
  </si>
  <si>
    <t>J HIST GEOGR</t>
  </si>
  <si>
    <t>LEPROSY REV</t>
  </si>
  <si>
    <t>CAMB J EDUC</t>
  </si>
  <si>
    <t>COMPARE</t>
  </si>
  <si>
    <t>LOND J</t>
  </si>
  <si>
    <t>MILLENNIUM-J INT ST</t>
  </si>
  <si>
    <t>PROG PLANN</t>
  </si>
  <si>
    <t>OXFORD B ECON STAT</t>
  </si>
  <si>
    <t>LIT HIST-THIRD SER</t>
  </si>
  <si>
    <t>RACE CLASS</t>
  </si>
  <si>
    <t>INDEX CENSORSHIP</t>
  </si>
  <si>
    <t>INFORM SYST</t>
  </si>
  <si>
    <t>PSYCHONEUROENDOCRINO</t>
  </si>
  <si>
    <t>ANN NUCL ENERGY</t>
  </si>
  <si>
    <t>J THERM BIOL</t>
  </si>
  <si>
    <t>INFORM PROCESS MANAG</t>
  </si>
  <si>
    <t>ADDICT BEHAV</t>
  </si>
  <si>
    <t>BRIT J CLIN PHARMACO</t>
  </si>
  <si>
    <t>INT J OFFENDER THER</t>
  </si>
  <si>
    <t>J BUS FINAN ACCOUNT</t>
  </si>
  <si>
    <t>INT J ENVIRON AN CH</t>
  </si>
  <si>
    <t>INT STAT REV</t>
  </si>
  <si>
    <t>OPT QUANT ELECTRON</t>
  </si>
  <si>
    <t>MED HYPOTHESES</t>
  </si>
  <si>
    <t>BRIT J GUID COUNS</t>
  </si>
  <si>
    <t>BYZANTINE MOD GREEK</t>
  </si>
  <si>
    <t>SOC HIST</t>
  </si>
  <si>
    <t>B ECON RES</t>
  </si>
  <si>
    <t>STUD HIGH EDUC</t>
  </si>
  <si>
    <t>J EGYPT ARCHAEOL</t>
  </si>
  <si>
    <t>EUR LAW REV</t>
  </si>
  <si>
    <t>TLS-TIMES LIT SUPPL</t>
  </si>
  <si>
    <t>CLIN EXP DERMATOL</t>
  </si>
  <si>
    <t>ECOL ENTOMOL</t>
  </si>
  <si>
    <t>PHYSIOL ENTOMOL</t>
  </si>
  <si>
    <t>THEATRE RES INT</t>
  </si>
  <si>
    <t>APPL MATH MODEL</t>
  </si>
  <si>
    <t>AVIAN PATHOL</t>
  </si>
  <si>
    <t>INT J PRES VES PIP</t>
  </si>
  <si>
    <t>INTERDISCIPL SCI REV</t>
  </si>
  <si>
    <t>BRIT J OCCUP THER</t>
  </si>
  <si>
    <t>FIRE MATER</t>
  </si>
  <si>
    <t>TRANSPORT PLAN TECHN</t>
  </si>
  <si>
    <t>INT J GEN SYST</t>
  </si>
  <si>
    <t>LINEAR MULTILINEAR A</t>
  </si>
  <si>
    <t>P ROY SOC EDINB A</t>
  </si>
  <si>
    <t>CRIT ANTHROPOL</t>
  </si>
  <si>
    <t>ECON SOC</t>
  </si>
  <si>
    <t>ENVIRON PLANN A</t>
  </si>
  <si>
    <t>IMAGO MUNDI</t>
  </si>
  <si>
    <t>TELECOMMUN POLICY</t>
  </si>
  <si>
    <t>J IMP COMMONW HIST</t>
  </si>
  <si>
    <t>HIST PHOTOGR</t>
  </si>
  <si>
    <t>MARIT POLICY MANAG</t>
  </si>
  <si>
    <t>EUR J MARKETING</t>
  </si>
  <si>
    <t>IND ARCHAEOL REV</t>
  </si>
  <si>
    <t>J STUD OLD TESTAM</t>
  </si>
  <si>
    <t>INT J URBAN REGIONAL</t>
  </si>
  <si>
    <t>PROG PHYS GEOG</t>
  </si>
  <si>
    <t>CAMB J ECON</t>
  </si>
  <si>
    <t>MEAT SCI</t>
  </si>
  <si>
    <t>GEOPHYS ASTRO FLUID</t>
  </si>
  <si>
    <t>PUBL HIST</t>
  </si>
  <si>
    <t>J STRAIN ANAL ENG</t>
  </si>
  <si>
    <t>PROSTHET ORTHOT INT</t>
  </si>
  <si>
    <t>J BECKETT STUD</t>
  </si>
  <si>
    <t>DUTCH CROSSING</t>
  </si>
  <si>
    <t>J PHILOS EDUC</t>
  </si>
  <si>
    <t>J GEOGR HIGHER EDUC</t>
  </si>
  <si>
    <t>AUST MAMMAL</t>
  </si>
  <si>
    <t>ANAESTH INTENS CARE</t>
  </si>
  <si>
    <t>AUST EDUC RES</t>
  </si>
  <si>
    <t>AUST ARCHAEOL</t>
  </si>
  <si>
    <t>AUST SOC WORK</t>
  </si>
  <si>
    <t>AUST J EARLY CHILD</t>
  </si>
  <si>
    <t>CLIN PHARMACOKINET</t>
  </si>
  <si>
    <t>AUST J MANAGE</t>
  </si>
  <si>
    <t>AUST J PUBL ADMIN</t>
  </si>
  <si>
    <t>CAN THEATRE REV</t>
  </si>
  <si>
    <t>HIST MATH</t>
  </si>
  <si>
    <t>GEOSCI CAN</t>
  </si>
  <si>
    <t>CAN J CIVIL ENG</t>
  </si>
  <si>
    <t>J RHEUMATOL</t>
  </si>
  <si>
    <t>HIST REFLECTIONS</t>
  </si>
  <si>
    <t>T CAN SOC MECH ENG</t>
  </si>
  <si>
    <t>PULP PAP-CANADA</t>
  </si>
  <si>
    <t>ENGL STUD CAN</t>
  </si>
  <si>
    <t>CAN PUBLIC POL</t>
  </si>
  <si>
    <t>CAN J NEUROL SCI</t>
  </si>
  <si>
    <t>CAN J SOCIOL</t>
  </si>
  <si>
    <t>VOIX IMAGE</t>
  </si>
  <si>
    <t>RELIG STUD REV</t>
  </si>
  <si>
    <t>CAN J STAT</t>
  </si>
  <si>
    <t>HUME STUD</t>
  </si>
  <si>
    <t>ACTA PHYS SLOVACA</t>
  </si>
  <si>
    <t>ARCHEOL ROZHL</t>
  </si>
  <si>
    <t>BIOMETRICAL J</t>
  </si>
  <si>
    <t>GOETHE JAHRB</t>
  </si>
  <si>
    <t>Z GERMANISTIK</t>
  </si>
  <si>
    <t>ACTA ZOOL BULGAR</t>
  </si>
  <si>
    <t>BULG CHEM COMMUN</t>
  </si>
  <si>
    <t>PERIOD POLYTECH-CHEM</t>
  </si>
  <si>
    <t>IDOJARAS</t>
  </si>
  <si>
    <t>POSTEPY BIOL KOMORKI</t>
  </si>
  <si>
    <t>ENVIRON PROT ENG</t>
  </si>
  <si>
    <t>ARCH ARGENT PEDIATR</t>
  </si>
  <si>
    <t>ACTA BIOQUIM CLIN L</t>
  </si>
  <si>
    <t>REV ARGENT MICROBIOL</t>
  </si>
  <si>
    <t>LAT AM J PHARM</t>
  </si>
  <si>
    <t>REV NEFROL DIAL TRAS</t>
  </si>
  <si>
    <t>LAT AM APPL RES</t>
  </si>
  <si>
    <t>REV ARGENT CLIN PSIC</t>
  </si>
  <si>
    <t>SYNTHESIS-LA PLATA</t>
  </si>
  <si>
    <t>COMPEL</t>
  </si>
  <si>
    <t>IRISH EDUC STUD</t>
  </si>
  <si>
    <t>NORD J LINGUIST</t>
  </si>
  <si>
    <t>MODEL IDENT CONTROL</t>
  </si>
  <si>
    <t>ISR J PSYCHIATR REL</t>
  </si>
  <si>
    <t>INT J TURBO JET ENG</t>
  </si>
  <si>
    <t>J PEDIATR ENDOCR MET</t>
  </si>
  <si>
    <t>REV NEUROSCIENCE</t>
  </si>
  <si>
    <t>TEL AVIV</t>
  </si>
  <si>
    <t>CORROS REV</t>
  </si>
  <si>
    <t>J POLYM ENG</t>
  </si>
  <si>
    <t>HIGH TEMP MAT PR-ISR</t>
  </si>
  <si>
    <t>JEW HIST</t>
  </si>
  <si>
    <t>ISR J VET MED</t>
  </si>
  <si>
    <t>ACTES RECH SCI SOC</t>
  </si>
  <si>
    <t>REV ETUD COMP EST-O</t>
  </si>
  <si>
    <t>INT ARCH OCC ENV HEA</t>
  </si>
  <si>
    <t>Z HIST FORSCH</t>
  </si>
  <si>
    <t>J NON-EQUIL THERMODY</t>
  </si>
  <si>
    <t>PSYCHOL RES-PSYCH FO</t>
  </si>
  <si>
    <t>TOP CURR CHEM</t>
  </si>
  <si>
    <t>BIOL CYBERN</t>
  </si>
  <si>
    <t>Z SOZIOL</t>
  </si>
  <si>
    <t>Z RHEUMATOL</t>
  </si>
  <si>
    <t>ANAT HISTOL EMBRYOL</t>
  </si>
  <si>
    <t>ARCH DERMATOL RES</t>
  </si>
  <si>
    <t>TRANSIT METAL CHEM</t>
  </si>
  <si>
    <t>INT ARCH SOZIALGESCH</t>
  </si>
  <si>
    <t>ANGLIA-Z ENGL PHILOL</t>
  </si>
  <si>
    <t>J NEUROL</t>
  </si>
  <si>
    <t>BETRIEB FORSCH PRAX</t>
  </si>
  <si>
    <t>GESCH GES</t>
  </si>
  <si>
    <t>EUR J PEDIATR</t>
  </si>
  <si>
    <t>THROMB HAEMOSTASIS</t>
  </si>
  <si>
    <t>HUM GENET</t>
  </si>
  <si>
    <t>CANCER IMMUNOL IMMUN</t>
  </si>
  <si>
    <t>J COMP PHYSIOL A</t>
  </si>
  <si>
    <t>ALLG Z PHILOS</t>
  </si>
  <si>
    <t>EMPIRICA</t>
  </si>
  <si>
    <t>DEUT SPRACHE</t>
  </si>
  <si>
    <t>Z DEUT MORGENLAND G</t>
  </si>
  <si>
    <t>AKTUEL RHEUMATOL</t>
  </si>
  <si>
    <t>COMMUNICATIONS-GER</t>
  </si>
  <si>
    <t>INT ORTHOP</t>
  </si>
  <si>
    <t>J LITERARY SEMANTICS</t>
  </si>
  <si>
    <t>MITT KUNSTHIST I FLO</t>
  </si>
  <si>
    <t>PHYS CHEM MINER</t>
  </si>
  <si>
    <t>PSYCHOL ERZ UNTERR</t>
  </si>
  <si>
    <t>LABORATORIUMSMEDIZIN</t>
  </si>
  <si>
    <t>INT J REHABIL RES</t>
  </si>
  <si>
    <t>OIL GAS-EUR MAG</t>
  </si>
  <si>
    <t>IRRIGATION SCI</t>
  </si>
  <si>
    <t>ARCHAOL KORRESPONDEN</t>
  </si>
  <si>
    <t>ROMAN Z LIT-CAH HIST</t>
  </si>
  <si>
    <t>MATH INTELL</t>
  </si>
  <si>
    <t>CURR MICROBIOL</t>
  </si>
  <si>
    <t>PATHOL RES PRACT</t>
  </si>
  <si>
    <t>NEUROSURG REV</t>
  </si>
  <si>
    <t>CANCER CHEMOTH PHARM</t>
  </si>
  <si>
    <t>SUGAR IND</t>
  </si>
  <si>
    <t>HIST TIDSKR-SWEDEN</t>
  </si>
  <si>
    <t>SCAND ACTUAR J</t>
  </si>
  <si>
    <t>SCAND J HIST</t>
  </si>
  <si>
    <t>SCAND J ECON</t>
  </si>
  <si>
    <t>SWED DENT J</t>
  </si>
  <si>
    <t>ETHNOL SCAND</t>
  </si>
  <si>
    <t>ZOGRAF</t>
  </si>
  <si>
    <t>GRADEVINAR</t>
  </si>
  <si>
    <t>SCI SINTER</t>
  </si>
  <si>
    <t>ZDRAV VARST</t>
  </si>
  <si>
    <t>GEOD VESTN</t>
  </si>
  <si>
    <t>PRIM KNJIZEV</t>
  </si>
  <si>
    <t>FILOZ ISTRAZ</t>
  </si>
  <si>
    <t>INT REV AESTHET SOC</t>
  </si>
  <si>
    <t>GEOFIZIKA</t>
  </si>
  <si>
    <t>J SERB CHEM SOC</t>
  </si>
  <si>
    <t>SYNTH PHILOS</t>
  </si>
  <si>
    <t>INFORM MIDEM</t>
  </si>
  <si>
    <t>CHEM BIOCHEM ENG Q</t>
  </si>
  <si>
    <t>FILOZ VESTN</t>
  </si>
  <si>
    <t>PSYCHIAT DANUB</t>
  </si>
  <si>
    <t>ACTA ANAL</t>
  </si>
  <si>
    <t>PROMET-ZAGREB</t>
  </si>
  <si>
    <t>ACTA CLIN CROAT</t>
  </si>
  <si>
    <t>CROAT MED J</t>
  </si>
  <si>
    <t>ARCH BIOL SCI</t>
  </si>
  <si>
    <t>FILOMAT</t>
  </si>
  <si>
    <t>THERM SCI</t>
  </si>
  <si>
    <t>ADV CATAL</t>
  </si>
  <si>
    <t>J ENVIRON SCI HEAL B</t>
  </si>
  <si>
    <t>EDUC GERONTOL</t>
  </si>
  <si>
    <t>ACUPUNCTURE ELECTRO</t>
  </si>
  <si>
    <t>MICH HIST REV</t>
  </si>
  <si>
    <t>DRUG METAB REV</t>
  </si>
  <si>
    <t>POLYM-PLAST TECHNOL</t>
  </si>
  <si>
    <t>INT J HYDROGEN ENERG</t>
  </si>
  <si>
    <t>AM POETRY REV</t>
  </si>
  <si>
    <t>J NEUROSCI RES</t>
  </si>
  <si>
    <t>J MED PHILOS</t>
  </si>
  <si>
    <t>T AM PHILOL ASSOC</t>
  </si>
  <si>
    <t>CHEM ENG PROG</t>
  </si>
  <si>
    <t>HEALTH SOC WORK</t>
  </si>
  <si>
    <t>COMPUT IND ENG</t>
  </si>
  <si>
    <t>ECON GEOL</t>
  </si>
  <si>
    <t>SIXTEENTH CENT J</t>
  </si>
  <si>
    <t>RES HIGH EDUC</t>
  </si>
  <si>
    <t>J AM SOC BREW CHEM</t>
  </si>
  <si>
    <t>EXP AGING RES</t>
  </si>
  <si>
    <t>MANUF ENG</t>
  </si>
  <si>
    <t>COMMUN STAT-SIMUL C</t>
  </si>
  <si>
    <t>COMMUN STAT-THEOR M</t>
  </si>
  <si>
    <t>IEEE T PROF COMMUN</t>
  </si>
  <si>
    <t>TRANSPORT RES REC</t>
  </si>
  <si>
    <t>VOICES</t>
  </si>
  <si>
    <t>DRESS</t>
  </si>
  <si>
    <t>COLOR RES APPL</t>
  </si>
  <si>
    <t>CONTEMP EDUC PSYCHOL</t>
  </si>
  <si>
    <t>SOLID FUEL CHEM+</t>
  </si>
  <si>
    <t>J ELECTRON MATER</t>
  </si>
  <si>
    <t>SOIL SCI SOC AM J</t>
  </si>
  <si>
    <t>HEALTH CARE MANAGE R</t>
  </si>
  <si>
    <t>J HEALTH POLIT POLIC</t>
  </si>
  <si>
    <t>GLASS CERAM+</t>
  </si>
  <si>
    <t>PROGRAM COMPUT SOFT+</t>
  </si>
  <si>
    <t>OPER DENT</t>
  </si>
  <si>
    <t>INT J AFR HIST STUD</t>
  </si>
  <si>
    <t>AM J ROENTGENOL</t>
  </si>
  <si>
    <t>AM J HEMATOL</t>
  </si>
  <si>
    <t>BRAIN RES BULL</t>
  </si>
  <si>
    <t>MCN-AM J MATERN-CHIL</t>
  </si>
  <si>
    <t>J FOOD PROTECT</t>
  </si>
  <si>
    <t>TRADITIO</t>
  </si>
  <si>
    <t>HOUSTON J MATH</t>
  </si>
  <si>
    <t>ANNU REV PHARMACOL</t>
  </si>
  <si>
    <t>J MORPHOL</t>
  </si>
  <si>
    <t>SOC SCI J</t>
  </si>
  <si>
    <t>J LABELLED COMPD RAD</t>
  </si>
  <si>
    <t>NONLINEAR ANAL-THEOR</t>
  </si>
  <si>
    <t>CLIN NEUROPHARMACOL</t>
  </si>
  <si>
    <t>ACM T DATABASE SYST</t>
  </si>
  <si>
    <t>CURRICULUM INQ</t>
  </si>
  <si>
    <t>LEGIS STUD QUART</t>
  </si>
  <si>
    <t>SIAM J CONTROL OPTIM</t>
  </si>
  <si>
    <t>SUICIDE LIFE-THREAT</t>
  </si>
  <si>
    <t>WOMEN HEALTH</t>
  </si>
  <si>
    <t>LIBR J</t>
  </si>
  <si>
    <t>HISPAMERICA-REV LIT</t>
  </si>
  <si>
    <t>LITH MATH J</t>
  </si>
  <si>
    <t>J FAM HIST</t>
  </si>
  <si>
    <t>NURS EDUC</t>
  </si>
  <si>
    <t>J HAND SURG-AM</t>
  </si>
  <si>
    <t>AM J PHYSIOL-REG I</t>
  </si>
  <si>
    <t>AM J PHYSIOL-HEART C</t>
  </si>
  <si>
    <t>AM J PHYSIOL-CELL PH</t>
  </si>
  <si>
    <t>SYST BOT</t>
  </si>
  <si>
    <t>MIDWEST STUD PHILOS</t>
  </si>
  <si>
    <t>J ENGL GER PHILOL</t>
  </si>
  <si>
    <t>COMMUN MONOGR</t>
  </si>
  <si>
    <t>PUBLIC RELAT REV</t>
  </si>
  <si>
    <t>J COMPUT ASSIST TOMO</t>
  </si>
  <si>
    <t>DRUG DEV IND PHARM</t>
  </si>
  <si>
    <t>INT J NUMER ANAL MET</t>
  </si>
  <si>
    <t>CLIN NUCL MED</t>
  </si>
  <si>
    <t>AJS REV</t>
  </si>
  <si>
    <t>COGNITIVE SCI</t>
  </si>
  <si>
    <t>ENVIRON MANAGE</t>
  </si>
  <si>
    <t>AESTHET PLAST SURG</t>
  </si>
  <si>
    <t>WORLD J SURG</t>
  </si>
  <si>
    <t>SKELETAL RADIOL</t>
  </si>
  <si>
    <t>0364-3107</t>
  </si>
  <si>
    <t>ADMINISTR ATION IN SOCIAL WORK</t>
  </si>
  <si>
    <t>ADMIN SOC WORK</t>
  </si>
  <si>
    <t>NEUROCHEM RES</t>
  </si>
  <si>
    <t>CALPHAD</t>
  </si>
  <si>
    <t>MATH OPER RES</t>
  </si>
  <si>
    <t>J GRAPH THEOR</t>
  </si>
  <si>
    <t>IEEE J OCEANIC ENG</t>
  </si>
  <si>
    <t>ARCH AGRON SOIL SCI</t>
  </si>
  <si>
    <t>ACTA BOT CROAT</t>
  </si>
  <si>
    <t>AN BRAS DERMATOL</t>
  </si>
  <si>
    <t>ARCH PHARM</t>
  </si>
  <si>
    <t>B MENS SOC LINN LYON</t>
  </si>
  <si>
    <t>BOL SOC ESP CERAM V</t>
  </si>
  <si>
    <t>CHEM PAP</t>
  </si>
  <si>
    <t>CHINESE MED J-PEKING</t>
  </si>
  <si>
    <t>CHEM LETT</t>
  </si>
  <si>
    <t>ECOL FOOD NUTR</t>
  </si>
  <si>
    <t>ESTUD GEOL-MADRID</t>
  </si>
  <si>
    <t>GESUNDE PFLANZ</t>
  </si>
  <si>
    <t>B GEOL SOC FINLAND</t>
  </si>
  <si>
    <t>HEM IND</t>
  </si>
  <si>
    <t>INDIAN J ANIM RES</t>
  </si>
  <si>
    <t>INDIAN J ANIM SCI</t>
  </si>
  <si>
    <t>IRISH VET J</t>
  </si>
  <si>
    <t>J ELECTRON SPECTROSC</t>
  </si>
  <si>
    <t>J GYNECOL OBST BIO R</t>
  </si>
  <si>
    <t>JPN J CLIN ONCOL</t>
  </si>
  <si>
    <t>PATHOL BIOL</t>
  </si>
  <si>
    <t>P NATL A SCI INDIA A</t>
  </si>
  <si>
    <t>PERIOD MINERAL</t>
  </si>
  <si>
    <t>PIGM RESIN TECHNOL</t>
  </si>
  <si>
    <t>P LINN SOC N S W</t>
  </si>
  <si>
    <t>PHYS STATUS SOLIDI B</t>
  </si>
  <si>
    <t>PHYS LETT B</t>
  </si>
  <si>
    <t>REDIA</t>
  </si>
  <si>
    <t>SRP ARK CELOK LEK</t>
  </si>
  <si>
    <t>T INDIAN CERAM SOC</t>
  </si>
  <si>
    <t>T ROY SOC SOUTH AUST</t>
  </si>
  <si>
    <t>VET ARHIV</t>
  </si>
  <si>
    <t>Z GEOMORPHOL</t>
  </si>
  <si>
    <t>ANN I FOURIER</t>
  </si>
  <si>
    <t>SUMAR LIST</t>
  </si>
  <si>
    <t>ARCH MECH</t>
  </si>
  <si>
    <t>REV ECON POLIT</t>
  </si>
  <si>
    <t>ANN MAT PUR APPL</t>
  </si>
  <si>
    <t>LIBR INFORM SC</t>
  </si>
  <si>
    <t>J NAVIGATION</t>
  </si>
  <si>
    <t>BIBL EC CHARTES</t>
  </si>
  <si>
    <t>S AFR GEOGR J</t>
  </si>
  <si>
    <t>J BRYOL</t>
  </si>
  <si>
    <t>ACTA ENT MUS NAT PRA</t>
  </si>
  <si>
    <t>J ELASTICITY</t>
  </si>
  <si>
    <t>J KOREAN PHYS SOC</t>
  </si>
  <si>
    <t>MIKROBIYOL BUL</t>
  </si>
  <si>
    <t>PALAEONTOGR ABT B</t>
  </si>
  <si>
    <t>PALAEONTOGR ABT A</t>
  </si>
  <si>
    <t>S AFR J ANIM SCI</t>
  </si>
  <si>
    <t>J GEOCHEM EXPLOR</t>
  </si>
  <si>
    <t>B SOC PALEONTOL ITAL</t>
  </si>
  <si>
    <t>VET MED-CZECH</t>
  </si>
  <si>
    <t>MINERVA ANESTESIOL</t>
  </si>
  <si>
    <t>NUCL PHYS A</t>
  </si>
  <si>
    <t>PHYS LETT A</t>
  </si>
  <si>
    <t>ESA BULL-EUR SPACE</t>
  </si>
  <si>
    <t>INDIAN J CHEM B</t>
  </si>
  <si>
    <t>INDIAN J CHEM A</t>
  </si>
  <si>
    <t>BEHAV PROCESS</t>
  </si>
  <si>
    <t>DEV SO AFR</t>
  </si>
  <si>
    <t>DRUG ALCOHOL DEPEN</t>
  </si>
  <si>
    <t>ENVIRON CONSERV</t>
  </si>
  <si>
    <t>INT J FRACTURE</t>
  </si>
  <si>
    <t>INDIAN HIST REV</t>
  </si>
  <si>
    <t>J NON-NEWTON FLUID</t>
  </si>
  <si>
    <t>DYNAM ATMOS OCEANS</t>
  </si>
  <si>
    <t>J VOLCANOL GEOTH RES</t>
  </si>
  <si>
    <t>J COMPUT APPL MATH</t>
  </si>
  <si>
    <t>J RAMAN SPECTROSC</t>
  </si>
  <si>
    <t>IETE J RES</t>
  </si>
  <si>
    <t>EUR J OPER RES</t>
  </si>
  <si>
    <t>INDIAN J PATHOL MICR</t>
  </si>
  <si>
    <t>EMPIR ECON</t>
  </si>
  <si>
    <t>DRUG FUTURE</t>
  </si>
  <si>
    <t>MAR MICROPALEONTOL</t>
  </si>
  <si>
    <t>ANIM FEED SCI TECH</t>
  </si>
  <si>
    <t>LETT MATH PHYS</t>
  </si>
  <si>
    <t>J PALESTINE STUD</t>
  </si>
  <si>
    <t>HONG KONG LAW J</t>
  </si>
  <si>
    <t>FEMS MICROBIOL LETT</t>
  </si>
  <si>
    <t>ENVIRON BIOL FISH</t>
  </si>
  <si>
    <t>J PRAGMATICS</t>
  </si>
  <si>
    <t>PLANT SYST EVOL</t>
  </si>
  <si>
    <t>J STAT PLAN INFER</t>
  </si>
  <si>
    <t>AGR WATER MANAGE</t>
  </si>
  <si>
    <t>EARLY HUM DEV</t>
  </si>
  <si>
    <t>FLUID PHASE EQUILIBR</t>
  </si>
  <si>
    <t>FUEL PROCESS TECHNOL</t>
  </si>
  <si>
    <t>STUD LANG</t>
  </si>
  <si>
    <t>J BANK FINANC</t>
  </si>
  <si>
    <t>TOXICOL LETT</t>
  </si>
  <si>
    <t>FIELD CROP RES</t>
  </si>
  <si>
    <t>ANIM REPROD SCI</t>
  </si>
  <si>
    <t>PHYSICA A</t>
  </si>
  <si>
    <t>MATH COMPUT SIMULAT</t>
  </si>
  <si>
    <t>INT J PHARMACEUT</t>
  </si>
  <si>
    <t>0378-584X</t>
  </si>
  <si>
    <t>ONKOLOGI E</t>
  </si>
  <si>
    <t>DEV NEUROSCI-BASEL</t>
  </si>
  <si>
    <t>WORLD ECON</t>
  </si>
  <si>
    <t>INTEGR EQUAT OPER TH</t>
  </si>
  <si>
    <t>INDIAN J DERMATOL VE</t>
  </si>
  <si>
    <t>INFORM MANAGE-AMSTER</t>
  </si>
  <si>
    <t>GYNECOL OBSTET INVES</t>
  </si>
  <si>
    <t>ELECTR POW SYST RES</t>
  </si>
  <si>
    <t>REV FAC AGRON LUZ</t>
  </si>
  <si>
    <t>DEVIANCE SOC</t>
  </si>
  <si>
    <t>EUR J DRUG METAB PH</t>
  </si>
  <si>
    <t>FORENSIC SCI INT</t>
  </si>
  <si>
    <t>POLYM-KOREA</t>
  </si>
  <si>
    <t>J OPERAT THEOR</t>
  </si>
  <si>
    <t>S AFR J CHEM-S-AFR T</t>
  </si>
  <si>
    <t>0379-4369</t>
  </si>
  <si>
    <t>SOUTH AFRICAN JOURNAL OF WILDLIFE RESEARCH</t>
  </si>
  <si>
    <t>S AFR J WILDL RES</t>
  </si>
  <si>
    <t>INDIAN J GEO-MAR SCI</t>
  </si>
  <si>
    <t>AUSTRIAN J FOR SCI</t>
  </si>
  <si>
    <t>FOOD NUTR BULL</t>
  </si>
  <si>
    <t>SYNTHETIC MET</t>
  </si>
  <si>
    <t>FIRE SAFETY J</t>
  </si>
  <si>
    <t>CHEM SENSES</t>
  </si>
  <si>
    <t>S AFR J RES SPORT PH</t>
  </si>
  <si>
    <t>J GREAT LAKES RES</t>
  </si>
  <si>
    <t>CAN STUD POPUL</t>
  </si>
  <si>
    <t>STUD CAN LIT</t>
  </si>
  <si>
    <t>J RELIG ETHICS</t>
  </si>
  <si>
    <t>J DERMATOL</t>
  </si>
  <si>
    <t>HOKKAIDO MATH J</t>
  </si>
  <si>
    <t>MICROBIOL IMMUNOL</t>
  </si>
  <si>
    <t>KAGAKU KOGAKU RONBUN</t>
  </si>
  <si>
    <t>P JPN ACAD A-MATH</t>
  </si>
  <si>
    <t>P JPN ACAD B-PHYS</t>
  </si>
  <si>
    <t>ACTA MED OKAYAMA</t>
  </si>
  <si>
    <t>KODAI MATH J</t>
  </si>
  <si>
    <t>CELL STRUCT FUNCT</t>
  </si>
  <si>
    <t>NIHON REOROJI GAKK</t>
  </si>
  <si>
    <t>TOKYO J MATH</t>
  </si>
  <si>
    <t>BRAIN DEV-JPN</t>
  </si>
  <si>
    <t>LANG SCI</t>
  </si>
  <si>
    <t>J TOXICOL SCI</t>
  </si>
  <si>
    <t>BIOMED RES-TOKYO</t>
  </si>
  <si>
    <t>FISH PATHOL</t>
  </si>
  <si>
    <t>A U-ARCHIT URBAN</t>
  </si>
  <si>
    <t>CRITICA LETT</t>
  </si>
  <si>
    <t>J NEUROSURG SCI</t>
  </si>
  <si>
    <t>CLIN EXP OBSTET GYN</t>
  </si>
  <si>
    <t>ANN SCUOLA NORM-SCI</t>
  </si>
  <si>
    <t>MINERVA ENDOCRINOL</t>
  </si>
  <si>
    <t>RIV LETT MOD COMP</t>
  </si>
  <si>
    <t>MEDIOEVO</t>
  </si>
  <si>
    <t>ITALIANISTICA</t>
  </si>
  <si>
    <t>INT J ARTIF ORGANS</t>
  </si>
  <si>
    <t>ARCH STORICO ITAL</t>
  </si>
  <si>
    <t>STUD MUSIC</t>
  </si>
  <si>
    <t>INT J TRANSP ECON</t>
  </si>
  <si>
    <t>STUD MEDIEV</t>
  </si>
  <si>
    <t>ARTIBUS HIST</t>
  </si>
  <si>
    <t>HIST PHIL LIFE SCI</t>
  </si>
  <si>
    <t>GEOGR FIS DIN QUAT</t>
  </si>
  <si>
    <t>GIORN ITAL DERMAT V</t>
  </si>
  <si>
    <t>ACTA OTORHINOLARYNGO</t>
  </si>
  <si>
    <t>EUR J GYNAECOL ONCOL</t>
  </si>
  <si>
    <t>B STOR SCI MAT</t>
  </si>
  <si>
    <t>STORIA ARTE</t>
  </si>
  <si>
    <t>MATER DISCUSS ANAL T</t>
  </si>
  <si>
    <t>INT J SPELEOL</t>
  </si>
  <si>
    <t>RIC STOR ARTE</t>
  </si>
  <si>
    <t>STUD PIEMONTESI</t>
  </si>
  <si>
    <t>CHIM OGGI</t>
  </si>
  <si>
    <t>CLIN EXP RHEUMATOL</t>
  </si>
  <si>
    <t>INT ANGIOL</t>
  </si>
  <si>
    <t>EPISTEMOLOGIA</t>
  </si>
  <si>
    <t>J GEOM PHYS</t>
  </si>
  <si>
    <t>ING SISMICA-ITAL</t>
  </si>
  <si>
    <t>MINERVA UROL NEFROL</t>
  </si>
  <si>
    <t>RIV STOR FILOS</t>
  </si>
  <si>
    <t>INT J BIOL MARKER</t>
  </si>
  <si>
    <t>ACTA MEDICA MEDITERR</t>
  </si>
  <si>
    <t>RIV NUOVO CIMENTO</t>
  </si>
  <si>
    <t>J BIOL REG HOMEOS AG</t>
  </si>
  <si>
    <t>PROSPETTIVA</t>
  </si>
  <si>
    <t>INT J IMMUNOPATH PH</t>
  </si>
  <si>
    <t>TROP ZOOL</t>
  </si>
  <si>
    <t>NUNCIUS</t>
  </si>
  <si>
    <t>ETHOL ECOL EVOL</t>
  </si>
  <si>
    <t>REV FR ETUD AMER</t>
  </si>
  <si>
    <t>REV EPIDEMIOL SANTE</t>
  </si>
  <si>
    <t>RAIRO-OPER RES</t>
  </si>
  <si>
    <t>MED MALADIES INFECT</t>
  </si>
  <si>
    <t>ANN BRETAGNE PAYS</t>
  </si>
  <si>
    <t>ACTA METALL SIN</t>
  </si>
  <si>
    <t>ENDOKRYNOL POL</t>
  </si>
  <si>
    <t>ECON COMPUT ECON CYB</t>
  </si>
  <si>
    <t>ELECTR ENG JPN</t>
  </si>
  <si>
    <t>ENGL EDUC-UK</t>
  </si>
  <si>
    <t>FOURRAGES</t>
  </si>
  <si>
    <t>FOLK LIFE</t>
  </si>
  <si>
    <t>GEOGR ANN A</t>
  </si>
  <si>
    <t>GEOGR ANN B</t>
  </si>
  <si>
    <t>GLADIUS</t>
  </si>
  <si>
    <t>HIST ARCHAEOL</t>
  </si>
  <si>
    <t>JOKULL</t>
  </si>
  <si>
    <t>J RADIAT RES</t>
  </si>
  <si>
    <t>JAHRB INT GERMAN</t>
  </si>
  <si>
    <t>KEATS-SHELLEY J</t>
  </si>
  <si>
    <t>KJNIZEV SMOTRA</t>
  </si>
  <si>
    <t>LANDBAUFORSCHUNG-GER</t>
  </si>
  <si>
    <t>LANGAGES</t>
  </si>
  <si>
    <t>MATER CONSTRUCC</t>
  </si>
  <si>
    <t>MED PR</t>
  </si>
  <si>
    <t>NEUROL MED-CHIR</t>
  </si>
  <si>
    <t>REV BRAS REUMATOL</t>
  </si>
  <si>
    <t>REV ETUD JUIVES</t>
  </si>
  <si>
    <t>PAP REG SCI ASSOC</t>
  </si>
  <si>
    <t>REV RADICAL POL ECON</t>
  </si>
  <si>
    <t>THEORIA-SPAIN</t>
  </si>
  <si>
    <t>VET ITAL</t>
  </si>
  <si>
    <t>WILLDENOWIA</t>
  </si>
  <si>
    <t>WHO TECH REP SER</t>
  </si>
  <si>
    <t>YONAGO ACTA MED</t>
  </si>
  <si>
    <t>YONSEI MED J</t>
  </si>
  <si>
    <t>ZIV UMJET</t>
  </si>
  <si>
    <t>ASTIN BULL</t>
  </si>
  <si>
    <t>BABEL-AMSTERDAM</t>
  </si>
  <si>
    <t>BALLET REV</t>
  </si>
  <si>
    <t>EXP GERONTOL</t>
  </si>
  <si>
    <t>FOLK MUSIC J</t>
  </si>
  <si>
    <t>FUNKC EKVACIOJ-SER I</t>
  </si>
  <si>
    <t>GENETIKA-BELGRADE</t>
  </si>
  <si>
    <t>INVEST CLIN</t>
  </si>
  <si>
    <t>INT J CHEM KINET</t>
  </si>
  <si>
    <t>SOC SCI INFORM</t>
  </si>
  <si>
    <t>MEAS TECH+</t>
  </si>
  <si>
    <t>T JPN SOC AERONAUT S</t>
  </si>
  <si>
    <t>NUCL PHYS B</t>
  </si>
  <si>
    <t>PAK J AGR SCI</t>
  </si>
  <si>
    <t>J PALAEONTOL SOC IND</t>
  </si>
  <si>
    <t>PERIOD POLYTECH-CIV</t>
  </si>
  <si>
    <t>PAK J BOT</t>
  </si>
  <si>
    <t>PHILOS PAP</t>
  </si>
  <si>
    <t>TROP ECOL</t>
  </si>
  <si>
    <t>ACTA CHIM SINICA</t>
  </si>
  <si>
    <t>ACTA MECH SINICA-PRC</t>
  </si>
  <si>
    <t>ACTA PALAEONTOL POL</t>
  </si>
  <si>
    <t>ACTA VET-BEOGRAD</t>
  </si>
  <si>
    <t>AN CERVANTINOS</t>
  </si>
  <si>
    <t>ANN REGIONAL SCI</t>
  </si>
  <si>
    <t>ARABICA</t>
  </si>
  <si>
    <t>ARHEOLOSKI VESTN</t>
  </si>
  <si>
    <t>ARS ORIENTALIS</t>
  </si>
  <si>
    <t>ASTROPHYSICS+</t>
  </si>
  <si>
    <t>CAL COOP OCEAN FISH</t>
  </si>
  <si>
    <t>CELL CHEM TECHNOL</t>
  </si>
  <si>
    <t>CHINESE J PHYS</t>
  </si>
  <si>
    <t>COAST ENG J</t>
  </si>
  <si>
    <t>IRAN</t>
  </si>
  <si>
    <t>MUZIKOLOSKI ZB</t>
  </si>
  <si>
    <t>METHOD MICROBIOL</t>
  </si>
  <si>
    <t>SPECTROCHIM ACTA B</t>
  </si>
  <si>
    <t>SCHIZOPHRENIA BULL</t>
  </si>
  <si>
    <t>J AM ANIM HOSP ASSOC</t>
  </si>
  <si>
    <t>AUST ORTHOD J</t>
  </si>
  <si>
    <t>ACTA PHYS POL A</t>
  </si>
  <si>
    <t>ACTA PHYS POL B</t>
  </si>
  <si>
    <t>ARTI MUSIC</t>
  </si>
  <si>
    <t>COSTUME</t>
  </si>
  <si>
    <t>LABOUR-TRAVAIL</t>
  </si>
  <si>
    <t>CAN WATER RESOUR J</t>
  </si>
  <si>
    <t>URBAN HIST REV</t>
  </si>
  <si>
    <t>J EUR INTEGR</t>
  </si>
  <si>
    <t>CAN J REMOTE SENS</t>
  </si>
  <si>
    <t>CAN POET</t>
  </si>
  <si>
    <t>ATMOS OCEAN</t>
  </si>
  <si>
    <t>CAN J PLANT PATHOL</t>
  </si>
  <si>
    <t>CAN J FISH AQUAT SCI</t>
  </si>
  <si>
    <t>CAN J PSYCHIAT</t>
  </si>
  <si>
    <t>INT HIST REV</t>
  </si>
  <si>
    <t>CAN PSYCHOL</t>
  </si>
  <si>
    <t>VIC PERIOD REV</t>
  </si>
  <si>
    <t>SURV METHODOL</t>
  </si>
  <si>
    <t>CAN J AGING</t>
  </si>
  <si>
    <t>TEXTE</t>
  </si>
  <si>
    <t>REV CHIL HIST NAT</t>
  </si>
  <si>
    <t>TALLER LET</t>
  </si>
  <si>
    <t>REV CHIL INFECTOL</t>
  </si>
  <si>
    <t>REV CIENC POLIT-SANT</t>
  </si>
  <si>
    <t>B MUS CHIL ARTE PREC</t>
  </si>
  <si>
    <t>REV MUSIC CHIL</t>
  </si>
  <si>
    <t>BIOL RES</t>
  </si>
  <si>
    <t>ONOMAZEIN</t>
  </si>
  <si>
    <t>REV BIOL MAR OCEANOG</t>
  </si>
  <si>
    <t>ELECTRON J BIOTECHN</t>
  </si>
  <si>
    <t>AN LIT CHIL</t>
  </si>
  <si>
    <t>GAYANA BOT</t>
  </si>
  <si>
    <t>ACTA LIT</t>
  </si>
  <si>
    <t>HISTORIA-SANTIAGO</t>
  </si>
  <si>
    <t>CHUNGARA</t>
  </si>
  <si>
    <t>B LATINOAM CARIBE PL</t>
  </si>
  <si>
    <t>INT J MORPHOL</t>
  </si>
  <si>
    <t>J CHIL CHEM SOC</t>
  </si>
  <si>
    <t>ATENEA-CONCEPC</t>
  </si>
  <si>
    <t>REV SIGNOS</t>
  </si>
  <si>
    <t>ESTUD ATACAMENOS</t>
  </si>
  <si>
    <t>CIENC INVESTIG AGRAR</t>
  </si>
  <si>
    <t>J THEOR APPL EL COMM</t>
  </si>
  <si>
    <t>ALPHA-REV ARTES LET</t>
  </si>
  <si>
    <t>MADERAS-CIENC TECNOL</t>
  </si>
  <si>
    <t>MAGALLANIA</t>
  </si>
  <si>
    <t>REV CHIL LIT</t>
  </si>
  <si>
    <t>REV 180</t>
  </si>
  <si>
    <t>REV GEOGR NORTE GD</t>
  </si>
  <si>
    <t>REV CHIL DERECH-PUCC</t>
  </si>
  <si>
    <t>TER PSICOL</t>
  </si>
  <si>
    <t>RLA-REV LINGUIST TEO</t>
  </si>
  <si>
    <t>ESTUD ECONOMIA</t>
  </si>
  <si>
    <t>LAT AM J AQUAT RES</t>
  </si>
  <si>
    <t>CHIL J AGR RES</t>
  </si>
  <si>
    <t>ANDEAN GEOL</t>
  </si>
  <si>
    <t>REV CONSTR</t>
  </si>
  <si>
    <t>J SOIL SCI PLANT NUT</t>
  </si>
  <si>
    <t>EUR J RADIOL</t>
  </si>
  <si>
    <t>FORTSCHR NEUROL PSYC</t>
  </si>
  <si>
    <t>HAMOSTASEOLOGIE</t>
  </si>
  <si>
    <t>PROPELL EXPLOS PYROT</t>
  </si>
  <si>
    <t>J PLANT GROWTH REGUL</t>
  </si>
  <si>
    <t>PLANT CELL REP</t>
  </si>
  <si>
    <t>GRAEF ARCH CLIN EXP</t>
  </si>
  <si>
    <t>Z SPRACHWISS</t>
  </si>
  <si>
    <t>HANDCHIR MIKROCHIR P</t>
  </si>
  <si>
    <t>POLAR BIOL</t>
  </si>
  <si>
    <t>CLIN NEUROPATHOL</t>
  </si>
  <si>
    <t>EXPO MATH</t>
  </si>
  <si>
    <t>SYST APPL MICROBIOL</t>
  </si>
  <si>
    <t>EXP FLUIDS</t>
  </si>
  <si>
    <t>FEMINISTISCHE STUD</t>
  </si>
  <si>
    <t>RECHT PSYCHIATR</t>
  </si>
  <si>
    <t>WORLD J UROL</t>
  </si>
  <si>
    <t>ADV BIOCHEM ENG BIOT</t>
  </si>
  <si>
    <t>PHARM RES-DORDR</t>
  </si>
  <si>
    <t>AUST J LINGUIST</t>
  </si>
  <si>
    <t>HIST REC AUST SCI</t>
  </si>
  <si>
    <t>WAR SOC</t>
  </si>
  <si>
    <t>AUST ABORIG STUD</t>
  </si>
  <si>
    <t>HIGH EDUC RES DEV</t>
  </si>
  <si>
    <t>BIOTECHNOL LAW REP</t>
  </si>
  <si>
    <t>J CELL BIOCHEM</t>
  </si>
  <si>
    <t>STUD AM INDIAN LIT</t>
  </si>
  <si>
    <t>ADV POLYM TECH</t>
  </si>
  <si>
    <t>MAGN RESON IMAGING</t>
  </si>
  <si>
    <t>ENVIRON TOXICOL CHEM</t>
  </si>
  <si>
    <t>MUSIC PERCEPT</t>
  </si>
  <si>
    <t>J SHELLFISH RES</t>
  </si>
  <si>
    <t>STUD LAT AM POP CULT</t>
  </si>
  <si>
    <t>INFORM TECHNOL LIBR</t>
  </si>
  <si>
    <t>SOCIOL PERSPECT</t>
  </si>
  <si>
    <t>PHOTONIC SPECTRA</t>
  </si>
  <si>
    <t>J KOREAN STUD</t>
  </si>
  <si>
    <t>EDUC MEAS-ISSUES PRA</t>
  </si>
  <si>
    <t>STANFORD J INT LAW</t>
  </si>
  <si>
    <t>J GUID CONTROL DYNAM</t>
  </si>
  <si>
    <t>FERROELECTRICS LETT</t>
  </si>
  <si>
    <t>J AM COLL NUTR</t>
  </si>
  <si>
    <t>J REINF PLAST COMP</t>
  </si>
  <si>
    <t>J PHARMACEUT BIOMED</t>
  </si>
  <si>
    <t>CHILD FAM BEHAV THER</t>
  </si>
  <si>
    <t>CLIN GERONTOLOGIST</t>
  </si>
  <si>
    <t>J ENVIRON PATHOL TOX</t>
  </si>
  <si>
    <t>LEARN DISABILITY Q</t>
  </si>
  <si>
    <t>NEW IDEAS PSYCHOL</t>
  </si>
  <si>
    <t>MARKET SCI</t>
  </si>
  <si>
    <t>MUQARNAS</t>
  </si>
  <si>
    <t>TULSA STUD WOMEN LIT</t>
  </si>
  <si>
    <t>J CARBOHYD CHEM</t>
  </si>
  <si>
    <t>EXP TECHNIQUES</t>
  </si>
  <si>
    <t>DIAGN MICR INFEC DIS</t>
  </si>
  <si>
    <t>HERPETOL MONOGR</t>
  </si>
  <si>
    <t>THEATRE HIST STUD</t>
  </si>
  <si>
    <t>J CLIN APHERESIS</t>
  </si>
  <si>
    <t>NEUROUROL URODYNAM</t>
  </si>
  <si>
    <t>ZOO BIOL</t>
  </si>
  <si>
    <t>J APPL GERONTOL</t>
  </si>
  <si>
    <t>J CEREAL SCI</t>
  </si>
  <si>
    <t>NEUROL CLIN</t>
  </si>
  <si>
    <t>EMERG MED CLIN N AM</t>
  </si>
  <si>
    <t>DERMATOL CLIN</t>
  </si>
  <si>
    <t>CARDIOL CLIN</t>
  </si>
  <si>
    <t>J LIGHTWAVE TECHNOL</t>
  </si>
  <si>
    <t>J CONSTR ENG M</t>
  </si>
  <si>
    <t>J ENVIRON ENG</t>
  </si>
  <si>
    <t>J ENG MECH</t>
  </si>
  <si>
    <t>J ENERG ENG</t>
  </si>
  <si>
    <t>J HYDRAUL ENG</t>
  </si>
  <si>
    <t>J IRRIG DRAIN ENG</t>
  </si>
  <si>
    <t>J STRUCT ENG</t>
  </si>
  <si>
    <t>J SURV ENG</t>
  </si>
  <si>
    <t>J TRANSP ENG</t>
  </si>
  <si>
    <t>J WATERW PORT COAST</t>
  </si>
  <si>
    <t>SEMIN SPEECH LANG</t>
  </si>
  <si>
    <t>TAPPI J</t>
  </si>
  <si>
    <t>HIST TECHNOL</t>
  </si>
  <si>
    <t>ACM T COMPUT SYST</t>
  </si>
  <si>
    <t>J VAC SCI TECHNOL A</t>
  </si>
  <si>
    <t>WASTE MANAGE RES</t>
  </si>
  <si>
    <t>J PSYCHOEDUC ASSESS</t>
  </si>
  <si>
    <t>REV PUBLIC PERS ADM</t>
  </si>
  <si>
    <t>AM MUSIC</t>
  </si>
  <si>
    <t>J PSYCHOSOC ONCOL</t>
  </si>
  <si>
    <t>RHETORICA</t>
  </si>
  <si>
    <t>J FIRE SCI</t>
  </si>
  <si>
    <t>J BUS ECON STAT</t>
  </si>
  <si>
    <t>RHETOR REV</t>
  </si>
  <si>
    <t>ALCOHOL ALCOHOLISM</t>
  </si>
  <si>
    <t>AM J PERINAT</t>
  </si>
  <si>
    <t>PSYCHOANAL INQ</t>
  </si>
  <si>
    <t>INT COMMUN HEAT MASS</t>
  </si>
  <si>
    <t>J URBAN AFF</t>
  </si>
  <si>
    <t>SOCIOL THEOR</t>
  </si>
  <si>
    <t>J BUS LOGIST</t>
  </si>
  <si>
    <t>BEHAV SCI LAW</t>
  </si>
  <si>
    <t>WOOD FIBER SCI</t>
  </si>
  <si>
    <t>J EDUC COMPUT RES</t>
  </si>
  <si>
    <t>AM J EMERG MED</t>
  </si>
  <si>
    <t>PROF PSYCHOL-RES PR</t>
  </si>
  <si>
    <t>BEHAV NEUROSCI</t>
  </si>
  <si>
    <t>CANCER INVEST</t>
  </si>
  <si>
    <t>PLANT MOL BIOL REP</t>
  </si>
  <si>
    <t>OPERA QUART</t>
  </si>
  <si>
    <t>J CLIN NEUROPHYSIOL</t>
  </si>
  <si>
    <t>J ORTHOP RES</t>
  </si>
  <si>
    <t>NOISE CONTROL ENG J</t>
  </si>
  <si>
    <t>STOCH ANAL APPL</t>
  </si>
  <si>
    <t>J EMERG MED</t>
  </si>
  <si>
    <t>INT J DEV NEUROSCI</t>
  </si>
  <si>
    <t>ADAPT PHYS ACT Q</t>
  </si>
  <si>
    <t>ROBOT CIM-INT MANUF</t>
  </si>
  <si>
    <t>TELEMAT INFORM</t>
  </si>
  <si>
    <t>EARTH SCI HIST</t>
  </si>
  <si>
    <t>SOLVENT EXTR ION EXC</t>
  </si>
  <si>
    <t>FACIAL PLAST SURG</t>
  </si>
  <si>
    <t>J SOC CLIN PSYCHOL</t>
  </si>
  <si>
    <t>PEDIATR DERMATOL</t>
  </si>
  <si>
    <t>ANN DYSLEXIA</t>
  </si>
  <si>
    <t>PSYCHOANAL PSYCHOL</t>
  </si>
  <si>
    <t>COGNITION INSTRUCT</t>
  </si>
  <si>
    <t>J COMMUN HEALTH NURS</t>
  </si>
  <si>
    <t>J ENERG MATER</t>
  </si>
  <si>
    <t>WALT WHITMAN Q REV</t>
  </si>
  <si>
    <t>J EQUINE VET SCI</t>
  </si>
  <si>
    <t>PUBLIC HEALTH NURS</t>
  </si>
  <si>
    <t>DRY TECHNOL</t>
  </si>
  <si>
    <t>SOURCE-NOTE HIST ART</t>
  </si>
  <si>
    <t>TRANSLATION REV</t>
  </si>
  <si>
    <t>J PROD INNOVAT MANAG</t>
  </si>
  <si>
    <t>J FOLKLORE RES</t>
  </si>
  <si>
    <t>LIBR HI TECH</t>
  </si>
  <si>
    <t>INT J EDUC DEV</t>
  </si>
  <si>
    <t>P R HEALTH SCI J</t>
  </si>
  <si>
    <t>CLIN DERMATOL</t>
  </si>
  <si>
    <t>J ARCHIT PLAN RES</t>
  </si>
  <si>
    <t>MICROSURG</t>
  </si>
  <si>
    <t>MAR RESOUR ECON</t>
  </si>
  <si>
    <t>J MOD GREEK STUD</t>
  </si>
  <si>
    <t>LAW HIST REV</t>
  </si>
  <si>
    <t>AI MAG</t>
  </si>
  <si>
    <t>BEHAV ANALYST</t>
  </si>
  <si>
    <t>GENERATIONS</t>
  </si>
  <si>
    <t>J MATER EDUC</t>
  </si>
  <si>
    <t>CONFLICT MANAG PEACE</t>
  </si>
  <si>
    <t>J ATMOS OCEAN TECH</t>
  </si>
  <si>
    <t>J BIOMOL STRUCT DYN</t>
  </si>
  <si>
    <t>ARCH INSECT BIOCHEM</t>
  </si>
  <si>
    <t>J PLAN EDUC RES</t>
  </si>
  <si>
    <t>DOMEST ANIM ENDOCRIN</t>
  </si>
  <si>
    <t>RES TRANSP ECON</t>
  </si>
  <si>
    <t>HEALTH CARE WOMEN IN</t>
  </si>
  <si>
    <t>SEMIN INTERVENT RAD</t>
  </si>
  <si>
    <t>HISPANIC J BEHAV SCI</t>
  </si>
  <si>
    <t>YEARB TRADIT MUSIC</t>
  </si>
  <si>
    <t>SEMIN DIAGN PATHOL</t>
  </si>
  <si>
    <t>AM MALACOL BULL</t>
  </si>
  <si>
    <t>MAGN RESON MED</t>
  </si>
  <si>
    <t>J OPT SOC AM B</t>
  </si>
  <si>
    <t>J SUBST ABUSE TREAT</t>
  </si>
  <si>
    <t>GOV INFORM Q</t>
  </si>
  <si>
    <t>AEROSPACE AM</t>
  </si>
  <si>
    <t>IIE TRANS</t>
  </si>
  <si>
    <t>LIBR INFORM SCI RES</t>
  </si>
  <si>
    <t>OPHTHAL PLAST RECONS</t>
  </si>
  <si>
    <t>GENET EPIDEMIOL</t>
  </si>
  <si>
    <t>SOCIOL SPORT J</t>
  </si>
  <si>
    <t>ADV THER</t>
  </si>
  <si>
    <t>IEEE ELECTR DEVICE L</t>
  </si>
  <si>
    <t>PLASMA PHYS CONTR F</t>
  </si>
  <si>
    <t>J VASC SURG</t>
  </si>
  <si>
    <t>J LEUKOCYTE BIOL</t>
  </si>
  <si>
    <t>SHAW-J BERNARD SHAW</t>
  </si>
  <si>
    <t>RAND J ECON</t>
  </si>
  <si>
    <t>ADULT EDUC QUART</t>
  </si>
  <si>
    <t>JUSTICE Q</t>
  </si>
  <si>
    <t>J VOLCANOL SEISMOL+</t>
  </si>
  <si>
    <t>TEACH TEACH EDUC</t>
  </si>
  <si>
    <t>CHRONOBIOL INT</t>
  </si>
  <si>
    <t>CELL BIOL TOXICOL</t>
  </si>
  <si>
    <t>ECHOCARDIOGR-J CARD</t>
  </si>
  <si>
    <t>DIABETIC MED</t>
  </si>
  <si>
    <t>FAM MED</t>
  </si>
  <si>
    <t>ADV STRATEG MANAGE</t>
  </si>
  <si>
    <t>AGRIBUSINESS</t>
  </si>
  <si>
    <t>J FILM VIDEO</t>
  </si>
  <si>
    <t>J TRIBOL-T ASME</t>
  </si>
  <si>
    <t>J ENG GAS TURB POWER</t>
  </si>
  <si>
    <t>ASIAN THEATRE J</t>
  </si>
  <si>
    <t>DICKENS QUART</t>
  </si>
  <si>
    <t>J MIDWEST MOD LANG</t>
  </si>
  <si>
    <t>J MANAGE ENG</t>
  </si>
  <si>
    <t>PSYCHOL MARKET</t>
  </si>
  <si>
    <t>0742-6348</t>
  </si>
  <si>
    <t>NORTHERN JOURNAL OF APPLIED FORESTRY</t>
  </si>
  <si>
    <t>NORTH J APPL FOR</t>
  </si>
  <si>
    <t>MEX STUD</t>
  </si>
  <si>
    <t>J ADOLESCENT RES</t>
  </si>
  <si>
    <t>ENDOCR RES</t>
  </si>
  <si>
    <t>S CENT REV</t>
  </si>
  <si>
    <t>J RECONSTR MICROSURG</t>
  </si>
  <si>
    <t>J PARALLEL DISTR COM</t>
  </si>
  <si>
    <t>J PERINATOL</t>
  </si>
  <si>
    <t>J PUBLIC POLICY MARK</t>
  </si>
  <si>
    <t>ORTHOP NURS</t>
  </si>
  <si>
    <t>J AM COLL HEALTH</t>
  </si>
  <si>
    <t>NOTRE DAME LAW REV</t>
  </si>
  <si>
    <t>MED ANTHROPOL Q</t>
  </si>
  <si>
    <t>NURS ECON</t>
  </si>
  <si>
    <t>R&amp;D MAG</t>
  </si>
  <si>
    <t>ECONOMET REV</t>
  </si>
  <si>
    <t>SEQUENTIAL ANAL</t>
  </si>
  <si>
    <t>SCULPT REV</t>
  </si>
  <si>
    <t>COMPUT HUM BEHAV</t>
  </si>
  <si>
    <t>J SYMB COMPUT</t>
  </si>
  <si>
    <t>MINER METALL PROC</t>
  </si>
  <si>
    <t>DES ISSUES</t>
  </si>
  <si>
    <t>0747-9664</t>
  </si>
  <si>
    <t>J ENG TECHNOL</t>
  </si>
  <si>
    <t>DEATH STUD</t>
  </si>
  <si>
    <t>MEAS EVAL COUNS DEV</t>
  </si>
  <si>
    <t>TOXICOL IND HEALTH</t>
  </si>
  <si>
    <t>J VET MED EDUC</t>
  </si>
  <si>
    <t>J QUANT CRIMINOL</t>
  </si>
  <si>
    <t>NEGOTIATION J</t>
  </si>
  <si>
    <t>J PROPUL POWER</t>
  </si>
  <si>
    <t>ISSUES SCI TECHNOL</t>
  </si>
  <si>
    <t>J BIOL RHYTHM</t>
  </si>
  <si>
    <t>J REHABIL RES DEV</t>
  </si>
  <si>
    <t>EJSO-EUR J SURG ONC</t>
  </si>
  <si>
    <t>QUAL RELIAB ENG INT</t>
  </si>
  <si>
    <t>EDUC TREAT CHILD</t>
  </si>
  <si>
    <t>J COUNS DEV</t>
  </si>
  <si>
    <t>J COASTAL RES</t>
  </si>
  <si>
    <t>CLIN GERIATR MED</t>
  </si>
  <si>
    <t>CRIT CARE CLIN</t>
  </si>
  <si>
    <t>HAND CLIN</t>
  </si>
  <si>
    <t>VET CLIN N AM-FOOD A</t>
  </si>
  <si>
    <t>VET CLIN N AM-EQUINE</t>
  </si>
  <si>
    <t>MAGN RESON CHEM</t>
  </si>
  <si>
    <t>NUMER METH PART D E</t>
  </si>
  <si>
    <t>CONTEMP MUSIC REV</t>
  </si>
  <si>
    <t>PEDIATR EMERG CARE</t>
  </si>
  <si>
    <t>ORGAN BEHAV HUM DEC</t>
  </si>
  <si>
    <t>SUPERLATTICE MICROST</t>
  </si>
  <si>
    <t>INT J HEALTH PLAN M</t>
  </si>
  <si>
    <t>J ENTOMOL SCI</t>
  </si>
  <si>
    <t>CLIN J PAIN</t>
  </si>
  <si>
    <t>ARTHROSCOPY</t>
  </si>
  <si>
    <t>0750-7658</t>
  </si>
  <si>
    <t>ANNALES FRANCAISES D ANESTHESIE ET DE REANIMATION</t>
  </si>
  <si>
    <t>ANN FR ANESTH</t>
  </si>
  <si>
    <t>BIOMED PHARMACOTHER</t>
  </si>
  <si>
    <t>ANN PALEONTOL</t>
  </si>
  <si>
    <t>PRESSE MED</t>
  </si>
  <si>
    <t>REV PNEUMOL CLIN</t>
  </si>
  <si>
    <t>REV MAL RESPIR</t>
  </si>
  <si>
    <t>ESAIM-MATH MODEL NUM</t>
  </si>
  <si>
    <t>TRAIT SIGNAL</t>
  </si>
  <si>
    <t>SCI SPORT</t>
  </si>
  <si>
    <t>M S-MED SCI</t>
  </si>
  <si>
    <t>FUND CLIN PHARMACOL</t>
  </si>
  <si>
    <t>CLIN RHEUMATOL</t>
  </si>
  <si>
    <t>0770-4518</t>
  </si>
  <si>
    <t>Recherches Economiques de Louvain-Louvain Economic Review</t>
  </si>
  <si>
    <t>RECH ECON LOUVAIN</t>
  </si>
  <si>
    <t>MUSEON</t>
  </si>
  <si>
    <t>BELG J ZOOL</t>
  </si>
  <si>
    <t>ANN MED</t>
  </si>
  <si>
    <t>ENTOMOL FENNICA</t>
  </si>
  <si>
    <t>INT J WATER RESOUR D</t>
  </si>
  <si>
    <t>IRISH POLIT STUD</t>
  </si>
  <si>
    <t>LANG CULT CURRIC</t>
  </si>
  <si>
    <t>IRISH J AGR FOOD RES</t>
  </si>
  <si>
    <t>BIOL ENVIRON</t>
  </si>
  <si>
    <t>SCI ENG COMPOS MATER</t>
  </si>
  <si>
    <t>MAIN GROUP MET CHEM</t>
  </si>
  <si>
    <t>ISR J AQUACULT-BAMID</t>
  </si>
  <si>
    <t>INVERTEBR REPROD DEV</t>
  </si>
  <si>
    <t>ISR J PLANT SCI</t>
  </si>
  <si>
    <t>REV ANAL CHEM</t>
  </si>
  <si>
    <t>HETEROCYCL COMMUN</t>
  </si>
  <si>
    <t>AFR J LIBR ARCH INFO</t>
  </si>
  <si>
    <t>REV CIENT-FAC CIEN V</t>
  </si>
  <si>
    <t>ACTA MICROSC</t>
  </si>
  <si>
    <t>POLAR RES</t>
  </si>
  <si>
    <t>ACTA BOREAL</t>
  </si>
  <si>
    <t>ACTA PAEDIATR</t>
  </si>
  <si>
    <t>NORD J PSYCHIAT</t>
  </si>
  <si>
    <t>EUR J ENDOCRINOL</t>
  </si>
  <si>
    <t>NORD J RELIG SOC</t>
  </si>
  <si>
    <t>NORD J MUSIC THER</t>
  </si>
  <si>
    <t>AUSTRALAS DRAMA STUD</t>
  </si>
  <si>
    <t>ACCOUNT FINANC</t>
  </si>
  <si>
    <t>URBAN POLICY RES</t>
  </si>
  <si>
    <t>AUST J EARTH SCI</t>
  </si>
  <si>
    <t>EXPLOR GEOPHYS</t>
  </si>
  <si>
    <t>REC AUST MUS SUPPL</t>
  </si>
  <si>
    <t>ROCK ART RES</t>
  </si>
  <si>
    <t>AUST J ADV NURS</t>
  </si>
  <si>
    <t>BEHAV CHANGE</t>
  </si>
  <si>
    <t>AUST NZ J FAM THER</t>
  </si>
  <si>
    <t>AUSTRALAS PLANT PATH</t>
  </si>
  <si>
    <t>J GASTROEN HEPATOL</t>
  </si>
  <si>
    <t>CLIN EXP OPTOM</t>
  </si>
  <si>
    <t>AUST FEMINIST STUD</t>
  </si>
  <si>
    <t>IMMUNOL CELL BIOL</t>
  </si>
  <si>
    <t>ASIAN-PAC ECON LIT</t>
  </si>
  <si>
    <t>CONTEMP ACCOUNT RES</t>
  </si>
  <si>
    <t>MAR MAMMAL SCI</t>
  </si>
  <si>
    <t>INFORMAL LOG</t>
  </si>
  <si>
    <t>COMPUT INTELL-US</t>
  </si>
  <si>
    <t>CAN J ADM SCI</t>
  </si>
  <si>
    <t>J PALLIAT CARE</t>
  </si>
  <si>
    <t>INT J ROBOT AUTOM</t>
  </si>
  <si>
    <t>CAN J CARDIOL</t>
  </si>
  <si>
    <t>BIOCHEM CELL BIOL</t>
  </si>
  <si>
    <t>CAN J VET RES</t>
  </si>
  <si>
    <t>CAN J ANESTH</t>
  </si>
  <si>
    <t>J MICROWAVE POWER EE</t>
  </si>
  <si>
    <t>EIGHTEENTH-CENTURY F</t>
  </si>
  <si>
    <t>HEALTH REP</t>
  </si>
  <si>
    <t>CAN J ELECT COMPUT E</t>
  </si>
  <si>
    <t>ATL GEOL</t>
  </si>
  <si>
    <t>CAN ASSOC RADIOL J</t>
  </si>
  <si>
    <t>CAN J FILM STUD</t>
  </si>
  <si>
    <t>BIOL SPORT</t>
  </si>
  <si>
    <t>GOSPOD SUROWCAMI MIN</t>
  </si>
  <si>
    <t>ANIM SCI PAP REP</t>
  </si>
  <si>
    <t>ARCH MIN SCI</t>
  </si>
  <si>
    <t>METROL MEAS SYST</t>
  </si>
  <si>
    <t>CERAM-SILIKATY</t>
  </si>
  <si>
    <t>APPL MATH-CZECH</t>
  </si>
  <si>
    <t>PHYSIOL RES</t>
  </si>
  <si>
    <t>HORTIC SCI</t>
  </si>
  <si>
    <t>CONTRIB PLASM PHYS</t>
  </si>
  <si>
    <t>BERL J SOZIOL</t>
  </si>
  <si>
    <t>TEKSTY DRUGIE</t>
  </si>
  <si>
    <t>J PHYSIOL PHARMACOL</t>
  </si>
  <si>
    <t>INFORMATICA-LITHUAN</t>
  </si>
  <si>
    <t>LOGOS-VILNIUS</t>
  </si>
  <si>
    <t>ROSS ISTOR</t>
  </si>
  <si>
    <t>PETROLOGY+</t>
  </si>
  <si>
    <t>STRATIGR GEO CORREL+</t>
  </si>
  <si>
    <t>NOV LIT OBOZR</t>
  </si>
  <si>
    <t>RUSS J NEMATOL</t>
  </si>
  <si>
    <t>THERMOPHYS AEROMECH+</t>
  </si>
  <si>
    <t>EUPHROSYNE</t>
  </si>
  <si>
    <t>REV PORT CARDIOL</t>
  </si>
  <si>
    <t>REV PORT PNEUMOL</t>
  </si>
  <si>
    <t>ACTA ETHOL</t>
  </si>
  <si>
    <t>AGORA-ESTUD CLASS DE</t>
  </si>
  <si>
    <t>IMMUNOL INVEST</t>
  </si>
  <si>
    <t>SEMIN OPHTHALMOL</t>
  </si>
  <si>
    <t>J PSYCHOPATHOL BEHAV</t>
  </si>
  <si>
    <t>INT J ORAL MAX IMPL</t>
  </si>
  <si>
    <t>MICROB PATHOGENESIS</t>
  </si>
  <si>
    <t>CULT CRIT</t>
  </si>
  <si>
    <t>FLAVOUR FRAG J</t>
  </si>
  <si>
    <t>J PEDIATR NURS</t>
  </si>
  <si>
    <t>MIN PROC EXT MET REV</t>
  </si>
  <si>
    <t>TOP GERIATR REHABIL</t>
  </si>
  <si>
    <t>ADV MATER PROCESS</t>
  </si>
  <si>
    <t>PSYCHOL AGING</t>
  </si>
  <si>
    <t>WEATHER FORECAST</t>
  </si>
  <si>
    <t>VIRAL IMMUNOL</t>
  </si>
  <si>
    <t>SHOFAR</t>
  </si>
  <si>
    <t>INT REV IMMUNOL</t>
  </si>
  <si>
    <t>INT J EDUC RES</t>
  </si>
  <si>
    <t>J CHILD NEUROL</t>
  </si>
  <si>
    <t>ROMANCE QUART</t>
  </si>
  <si>
    <t>WORLD ENGLISH</t>
  </si>
  <si>
    <t>APPL GEOCHEM</t>
  </si>
  <si>
    <t>J ARTHROPLASTY</t>
  </si>
  <si>
    <t>TOP CLIN NUTR</t>
  </si>
  <si>
    <t>J THORAC IMAG</t>
  </si>
  <si>
    <t>GEOARCHAEOLOGY</t>
  </si>
  <si>
    <t>SYST DYNAM REV</t>
  </si>
  <si>
    <t>J APPL ECONOMET</t>
  </si>
  <si>
    <t>IEEE ELECTR INSUL M</t>
  </si>
  <si>
    <t>J BROADCAST ELECTRON</t>
  </si>
  <si>
    <t>J MULTICULT COUNS D</t>
  </si>
  <si>
    <t>APPL ENG AGRIC</t>
  </si>
  <si>
    <t>J BIOACT COMPAT POL</t>
  </si>
  <si>
    <t>DENVER U LAW REV</t>
  </si>
  <si>
    <t>ARCH PSYCHIAT NURS</t>
  </si>
  <si>
    <t>J CRIT CARE</t>
  </si>
  <si>
    <t>APPL ARTIF INTELL</t>
  </si>
  <si>
    <t>J BONE MINER RES</t>
  </si>
  <si>
    <t>CLIO</t>
  </si>
  <si>
    <t>JOGNN-J OBST GYN NEO</t>
  </si>
  <si>
    <t>J MATER RES</t>
  </si>
  <si>
    <t>LATE IMP CHINA</t>
  </si>
  <si>
    <t>NUTR CLIN PRACT</t>
  </si>
  <si>
    <t>KINEMAT PHYS CELEST+</t>
  </si>
  <si>
    <t>ANAL QUANT CYTOPATHO</t>
  </si>
  <si>
    <t>INT J INTELL SYST</t>
  </si>
  <si>
    <t>J GEN INTERN MED</t>
  </si>
  <si>
    <t>SOCIOL FORUM</t>
  </si>
  <si>
    <t>J COMPLEXITY</t>
  </si>
  <si>
    <t>J INTENSIVE CARE MED</t>
  </si>
  <si>
    <t>MED PROBL PERFORM AR</t>
  </si>
  <si>
    <t>EARLY CHILD RES Q</t>
  </si>
  <si>
    <t>COGNITIVE DEV</t>
  </si>
  <si>
    <t>COMPUT SPEECH LANG</t>
  </si>
  <si>
    <t>J CULT ECON</t>
  </si>
  <si>
    <t>IEEE T ULTRASON FERR</t>
  </si>
  <si>
    <t>J BIOMATER APPL</t>
  </si>
  <si>
    <t>J PAIN SYMPTOM MANAG</t>
  </si>
  <si>
    <t>J PLAN LIT</t>
  </si>
  <si>
    <t>BIOTECHNOL APPL BIOC</t>
  </si>
  <si>
    <t>PHYSIOL MOL PLANT P</t>
  </si>
  <si>
    <t>J PERS DISORD</t>
  </si>
  <si>
    <t>0885-6095</t>
  </si>
  <si>
    <t>WESTERN JOURNAL OF APPLIED FORESTRY</t>
  </si>
  <si>
    <t>WEST J APPL FOR</t>
  </si>
  <si>
    <t>MACH LEARN</t>
  </si>
  <si>
    <t>HUM PSYCHOPHARM CLIN</t>
  </si>
  <si>
    <t>INT J GERIATR PSYCH</t>
  </si>
  <si>
    <t>EUR J SPEC NEEDS EDU</t>
  </si>
  <si>
    <t>CIVIL ENG</t>
  </si>
  <si>
    <t>POWDER DIFFR</t>
  </si>
  <si>
    <t>INT J PARALLEL PROG</t>
  </si>
  <si>
    <t>SOC JUSTICE RES</t>
  </si>
  <si>
    <t>J FAM VIOLENCE</t>
  </si>
  <si>
    <t>METAB BRAIN DIS</t>
  </si>
  <si>
    <t>J CANCER EDUC</t>
  </si>
  <si>
    <t>NAT AREA J</t>
  </si>
  <si>
    <t>J BUS IND MARK</t>
  </si>
  <si>
    <t>IEEE T ENERGY CONVER</t>
  </si>
  <si>
    <t>IEEE T POWER DELIVER</t>
  </si>
  <si>
    <t>IEEE AERO EL SYS MAG</t>
  </si>
  <si>
    <t>J CARDIAC SURG</t>
  </si>
  <si>
    <t>AFFILIA J WOM SOC WO</t>
  </si>
  <si>
    <t>J INTERPERS VIOLENCE</t>
  </si>
  <si>
    <t>J CATARACT REFR SURG</t>
  </si>
  <si>
    <t>J COPYRIGHT SOC USA</t>
  </si>
  <si>
    <t>VIOLENCE VICTIMS</t>
  </si>
  <si>
    <t>CULT ANTHROPOL</t>
  </si>
  <si>
    <t>TUNN UNDERGR SP TECH</t>
  </si>
  <si>
    <t>J CHEMOMETR</t>
  </si>
  <si>
    <t>CRANIO</t>
  </si>
  <si>
    <t>PSYCHOL HEALTH</t>
  </si>
  <si>
    <t>ENERG FUEL</t>
  </si>
  <si>
    <t>SEMIN ULTRASOUND CT</t>
  </si>
  <si>
    <t>TOXICOL IN VITRO</t>
  </si>
  <si>
    <t>CLOTH TEXT RES J</t>
  </si>
  <si>
    <t>PROTEINS</t>
  </si>
  <si>
    <t>MILBANK Q</t>
  </si>
  <si>
    <t>J COMPUT CIVIL ENG</t>
  </si>
  <si>
    <t>J COLD REG ENG</t>
  </si>
  <si>
    <t>J PERFORM CONSTR FAC</t>
  </si>
  <si>
    <t>J COMPUT INFORM SYST</t>
  </si>
  <si>
    <t>HYPATIA</t>
  </si>
  <si>
    <t>J SERV MARK</t>
  </si>
  <si>
    <t>ARCH CLIN NEUROPSYCH</t>
  </si>
  <si>
    <t>J ANXIETY DISORD</t>
  </si>
  <si>
    <t>J POLYM SCI POL CHEM</t>
  </si>
  <si>
    <t>J POLYM SCI POL PHYS</t>
  </si>
  <si>
    <t>CLIN NURSE SPEC</t>
  </si>
  <si>
    <t>SPECTROSCOPY-US</t>
  </si>
  <si>
    <t>TRANSFUS MED REV</t>
  </si>
  <si>
    <t>J CLIN LAB ANAL</t>
  </si>
  <si>
    <t>J SENS STUD</t>
  </si>
  <si>
    <t>J THERMOPHYS HEAT TR</t>
  </si>
  <si>
    <t>PEDIATR NEUROL</t>
  </si>
  <si>
    <t>HOLIST NURS PRACT</t>
  </si>
  <si>
    <t>PCI J</t>
  </si>
  <si>
    <t>PEDIATR HEMAT ONCOL</t>
  </si>
  <si>
    <t>J NEUROSCI NURS</t>
  </si>
  <si>
    <t>E EUR POLIT SOC</t>
  </si>
  <si>
    <t>RELIG LIT</t>
  </si>
  <si>
    <t>TEACH EDUC SPEC EDUC</t>
  </si>
  <si>
    <t>APPL COGNITIVE PSYCH</t>
  </si>
  <si>
    <t>J SPORT MANAGE</t>
  </si>
  <si>
    <t>SPORT PSYCHOL</t>
  </si>
  <si>
    <t>LAT AM INDIAN LIT J</t>
  </si>
  <si>
    <t>IND ENG CHEM RES</t>
  </si>
  <si>
    <t>CONFLUENCIA</t>
  </si>
  <si>
    <t>INT J APPROX REASON</t>
  </si>
  <si>
    <t>INT J POWDER METALL</t>
  </si>
  <si>
    <t>ACCOUNT HORIZ</t>
  </si>
  <si>
    <t>MOL ENDOCRINOL</t>
  </si>
  <si>
    <t>CONSERV BIOL</t>
  </si>
  <si>
    <t>J FOOD COMPOS ANAL</t>
  </si>
  <si>
    <t>J JPN INT ECON</t>
  </si>
  <si>
    <t>BRAIN BEHAV IMMUN</t>
  </si>
  <si>
    <t>AIDS RES HUM RETROV</t>
  </si>
  <si>
    <t>CRYSTALLOGR REV</t>
  </si>
  <si>
    <t>ACI STRUCT J</t>
  </si>
  <si>
    <t>ACI MATER J</t>
  </si>
  <si>
    <t>J BUS PSYCHOL</t>
  </si>
  <si>
    <t>NBER MACROECON ANNU</t>
  </si>
  <si>
    <t>CAREER DEV Q</t>
  </si>
  <si>
    <t>ENGL SPECIF PURP</t>
  </si>
  <si>
    <t>J TURBOMACH</t>
  </si>
  <si>
    <t>AM J ORTHOD DENTOFAC</t>
  </si>
  <si>
    <t>OSTOMY WOUND MANAG</t>
  </si>
  <si>
    <t>SUBST ABUS</t>
  </si>
  <si>
    <t>MATH POPUL STUD</t>
  </si>
  <si>
    <t>ENDOCRIN METAB CLIN</t>
  </si>
  <si>
    <t>OBSTET GYN CLIN N AM</t>
  </si>
  <si>
    <t>GASTROENTEROL CLIN N</t>
  </si>
  <si>
    <t>IMMUNOL ALLERGY CLIN</t>
  </si>
  <si>
    <t>RHEUM DIS CLIN N AM</t>
  </si>
  <si>
    <t>HEMATOL ONCOL CLIN N</t>
  </si>
  <si>
    <t>REV IND ORGAN</t>
  </si>
  <si>
    <t>J FLUID STRUCT</t>
  </si>
  <si>
    <t>WEED TECHNOL</t>
  </si>
  <si>
    <t>J MASS MEDIA ETHICS</t>
  </si>
  <si>
    <t>AI EDAM</t>
  </si>
  <si>
    <t>AM J HEALTH PROMOT</t>
  </si>
  <si>
    <t>EUR J PERSONALITY</t>
  </si>
  <si>
    <t>J AGING STUD</t>
  </si>
  <si>
    <t>ANN VASC SURG</t>
  </si>
  <si>
    <t>J ORTHOP TRAUMA</t>
  </si>
  <si>
    <t>INFORM COMPUT</t>
  </si>
  <si>
    <t>FOOD BIOTECHNOL</t>
  </si>
  <si>
    <t>CHINA OCEAN ENG</t>
  </si>
  <si>
    <t>19 CENTURY CONTEXTS</t>
  </si>
  <si>
    <t>REVIEW</t>
  </si>
  <si>
    <t>REPROD TOXICOL</t>
  </si>
  <si>
    <t>INT J ADAPT CONTROL</t>
  </si>
  <si>
    <t>J RURAL HEALTH</t>
  </si>
  <si>
    <t>BRIT ACCOUNT REV</t>
  </si>
  <si>
    <t>MOL CELL PROBE</t>
  </si>
  <si>
    <t>NAT RESOUR MODEL</t>
  </si>
  <si>
    <t>ONCOLOGY-NY</t>
  </si>
  <si>
    <t>J CHEM NEUROANAT</t>
  </si>
  <si>
    <t>CLEV CLIN J MED</t>
  </si>
  <si>
    <t>J CONTEMP ETHNOGR</t>
  </si>
  <si>
    <t>ECON DEV Q</t>
  </si>
  <si>
    <t>CARBONATE EVAPORITE</t>
  </si>
  <si>
    <t>HIST BIOL</t>
  </si>
  <si>
    <t>PEDIATR INFECT DIS J</t>
  </si>
  <si>
    <t>CRIT REV</t>
  </si>
  <si>
    <t>MOL GENET MICROBIOL+</t>
  </si>
  <si>
    <t>RES DEV DISABIL</t>
  </si>
  <si>
    <t>J PEDIATR HEALTH CAR</t>
  </si>
  <si>
    <t>INFECT DIS CLIN N AM</t>
  </si>
  <si>
    <t>FREE RADICAL BIO MED</t>
  </si>
  <si>
    <t>EXP HEAT TRANSFER</t>
  </si>
  <si>
    <t>J SPECUL PHILOS</t>
  </si>
  <si>
    <t>J VET INTERN MED</t>
  </si>
  <si>
    <t>CLIN PODIATR MED SUR</t>
  </si>
  <si>
    <t>NINETEEN CENT LIT</t>
  </si>
  <si>
    <t>J GERIATR PSYCH NEUR</t>
  </si>
  <si>
    <t>NEUROTOXICOL TERATOL</t>
  </si>
  <si>
    <t>COAST MANAGE</t>
  </si>
  <si>
    <t>J RAPTOR RES</t>
  </si>
  <si>
    <t>J VOICE</t>
  </si>
  <si>
    <t>IMMUNOPHARM IMMUNOT</t>
  </si>
  <si>
    <t>ETHICS INT AFF</t>
  </si>
  <si>
    <t>MINER ENG</t>
  </si>
  <si>
    <t>MOL SIMULAT</t>
  </si>
  <si>
    <t>J THERMOPLAST COMPOS</t>
  </si>
  <si>
    <t>J OFFSHORE MECH ARCT</t>
  </si>
  <si>
    <t>J WORLD PREHIST</t>
  </si>
  <si>
    <t>J INSECT BEHAV</t>
  </si>
  <si>
    <t>J ENDOUROL</t>
  </si>
  <si>
    <t>J TECHNOL TRANSFER</t>
  </si>
  <si>
    <t>ALZ DIS ASSOC DIS</t>
  </si>
  <si>
    <t>J AEROSPACE ENG</t>
  </si>
  <si>
    <t>PSYCHOL ADDICT BEHAV</t>
  </si>
  <si>
    <t>INT J PROSTHODONT</t>
  </si>
  <si>
    <t>J PERINAT NEONAT NUR</t>
  </si>
  <si>
    <t>CHEM RES TOXICOL</t>
  </si>
  <si>
    <t>MANAGE COMMUN Q</t>
  </si>
  <si>
    <t>J FAM PSYCHOL</t>
  </si>
  <si>
    <t>DIFFER INTEGRAL EQU</t>
  </si>
  <si>
    <t>AM INDIAN ALASKA NAT</t>
  </si>
  <si>
    <t>ENVIRON MOL MUTAGEN</t>
  </si>
  <si>
    <t>MOL NEUROBIOL</t>
  </si>
  <si>
    <t>J WORLD AQUACULT SOC</t>
  </si>
  <si>
    <t>APPL MATH LETT</t>
  </si>
  <si>
    <t>0894-0525</t>
  </si>
  <si>
    <t>Acta Meteorologica Sinica</t>
  </si>
  <si>
    <t>ACTA METEOROL SIN</t>
  </si>
  <si>
    <t>NAV RES LOG</t>
  </si>
  <si>
    <t>SEMIN DIALYSIS</t>
  </si>
  <si>
    <t>J HAND THER</t>
  </si>
  <si>
    <t>EXP THERM FLUID SCI</t>
  </si>
  <si>
    <t>J CONTIN EDUC HEALTH</t>
  </si>
  <si>
    <t>SOC NATUR RESOUR</t>
  </si>
  <si>
    <t>J INVEST SURG</t>
  </si>
  <si>
    <t>NURS SCI QUART</t>
  </si>
  <si>
    <t>PACKAG TECHNOL SCI</t>
  </si>
  <si>
    <t>J PHYS ORG CHEM</t>
  </si>
  <si>
    <t>J BEHAV DECIS MAKING</t>
  </si>
  <si>
    <t>INT J NUMER MODEL EL</t>
  </si>
  <si>
    <t>SOC SCI COMPUT REV</t>
  </si>
  <si>
    <t>ADM POLICY MENT HLTH</t>
  </si>
  <si>
    <t>IEEE T SEMICONDUCT M</t>
  </si>
  <si>
    <t>J AM SOC ECHOCARDIOG</t>
  </si>
  <si>
    <t>AM J DENT</t>
  </si>
  <si>
    <t>J SOUTHWEST</t>
  </si>
  <si>
    <t>J CAREER DEV</t>
  </si>
  <si>
    <t>ULTRASOUND Q</t>
  </si>
  <si>
    <t>J RATION-EMOT COGN-B</t>
  </si>
  <si>
    <t>AM J PHYS MED REHAB</t>
  </si>
  <si>
    <t>ACTA MECH SOLIDA SIN</t>
  </si>
  <si>
    <t>J THEOR PROBAB</t>
  </si>
  <si>
    <t>J TRAUMA STRESS</t>
  </si>
  <si>
    <t>J NEUROPSYCH CLIN N</t>
  </si>
  <si>
    <t>SEISMOL RES LETT</t>
  </si>
  <si>
    <t>MICROW OPT TECHN LET</t>
  </si>
  <si>
    <t>J SPORT EXERCISE PSY</t>
  </si>
  <si>
    <t>J WOMEN AGING</t>
  </si>
  <si>
    <t>BIOMED ENVIRON SCI</t>
  </si>
  <si>
    <t>J X-RAY SCI TECHNOL</t>
  </si>
  <si>
    <t>SIAM J DISCRETE MATH</t>
  </si>
  <si>
    <t>J PROD ANAL</t>
  </si>
  <si>
    <t>J REAL ESTATE FINANC</t>
  </si>
  <si>
    <t>J RISK UNCERTAINTY</t>
  </si>
  <si>
    <t>COMPUT MED IMAG GRAP</t>
  </si>
  <si>
    <t>RES TECHNOL MANAGE</t>
  </si>
  <si>
    <t>AM J HYPERTENS</t>
  </si>
  <si>
    <t>0895-7177</t>
  </si>
  <si>
    <t>MATHEMATICAL AND COMPUTER MODELLING</t>
  </si>
  <si>
    <t>MATH COMPUT MODEL</t>
  </si>
  <si>
    <t>APPL MEAS EDUC</t>
  </si>
  <si>
    <t>ANQ-Q J SHORT ART N</t>
  </si>
  <si>
    <t>HIGH PRESSURE RES</t>
  </si>
  <si>
    <t>SEMIN VASC SURG</t>
  </si>
  <si>
    <t>INHAL TOXICOL</t>
  </si>
  <si>
    <t>J MOL NEUROSCI</t>
  </si>
  <si>
    <t>EDUC POLICY</t>
  </si>
  <si>
    <t>HUM PERFORM</t>
  </si>
  <si>
    <t>J AGING SOC POLICY</t>
  </si>
  <si>
    <t>J S AM EARTH SCI</t>
  </si>
  <si>
    <t>BRAIN TOPOGR</t>
  </si>
  <si>
    <t>INFANT YOUNG CHILD</t>
  </si>
  <si>
    <t>BEHAV MED</t>
  </si>
  <si>
    <t>J INTERV CARDIOL</t>
  </si>
  <si>
    <t>J REAL ESTATE RES</t>
  </si>
  <si>
    <t>NEW PERSPECT TURK</t>
  </si>
  <si>
    <t>AM LIT HIST</t>
  </si>
  <si>
    <t>J SUPERCRIT FLUID</t>
  </si>
  <si>
    <t>PERITON DIALYSIS INT</t>
  </si>
  <si>
    <t>CRIT SOCIOL</t>
  </si>
  <si>
    <t>J DIGIT IMAGING</t>
  </si>
  <si>
    <t>APPL NURS RES</t>
  </si>
  <si>
    <t>CLIN ANAT</t>
  </si>
  <si>
    <t>J INTEGRAL EQU APPL</t>
  </si>
  <si>
    <t>J COLL STUDENT DEV</t>
  </si>
  <si>
    <t>LAW SOCIAL INQUIRY</t>
  </si>
  <si>
    <t>J NEUROTRAUM</t>
  </si>
  <si>
    <t>J POLICY HIST</t>
  </si>
  <si>
    <t>COMPUT MATH APPL</t>
  </si>
  <si>
    <t>LASER ENG</t>
  </si>
  <si>
    <t>J LIPOSOME RES</t>
  </si>
  <si>
    <t>QUAL ENG</t>
  </si>
  <si>
    <t>J AGING HEALTH</t>
  </si>
  <si>
    <t>J NEUROSURG ANESTH</t>
  </si>
  <si>
    <t>ENTREP REGION DEV</t>
  </si>
  <si>
    <t>PEDIATR PHYS THER</t>
  </si>
  <si>
    <t>STUD AM POLIT DEV</t>
  </si>
  <si>
    <t>LINGUIST EDUC</t>
  </si>
  <si>
    <t>CELL SIGNAL</t>
  </si>
  <si>
    <t>J VET DENT</t>
  </si>
  <si>
    <t>ADV INORG CHEM</t>
  </si>
  <si>
    <t>ACCOUNT RES</t>
  </si>
  <si>
    <t>SOMATOSENS MOT RES</t>
  </si>
  <si>
    <t>J MATER CIVIL ENG</t>
  </si>
  <si>
    <t>MOL CARCINOGEN</t>
  </si>
  <si>
    <t>J MILITARY HIST</t>
  </si>
  <si>
    <t>MIL PSYCHOL</t>
  </si>
  <si>
    <t>CRIT CARE NURS CLIN</t>
  </si>
  <si>
    <t>CLIN IMAG</t>
  </si>
  <si>
    <t>NONPROF VOLUNT SEC Q</t>
  </si>
  <si>
    <t>J AQUAT ANIM HEALTH</t>
  </si>
  <si>
    <t>NEURAL COMPUT</t>
  </si>
  <si>
    <t>J MEDIA ECON</t>
  </si>
  <si>
    <t>GAME ECON BEHAV</t>
  </si>
  <si>
    <t>INT J CLIMATOL</t>
  </si>
  <si>
    <t>PEDIATR EXERC SCI</t>
  </si>
  <si>
    <t>INT J IMAG SYST TECH</t>
  </si>
  <si>
    <t>AIDS EDUC PREV</t>
  </si>
  <si>
    <t>SCAND J LAB ANIM SCI</t>
  </si>
  <si>
    <t>INT J ORAL MAX SURG</t>
  </si>
  <si>
    <t>SCAND J OLD TESTAM</t>
  </si>
  <si>
    <t>CLIN TRANSPLANT</t>
  </si>
  <si>
    <t>EUR J HAEMATOL</t>
  </si>
  <si>
    <t>J ORAL PATHOL MED</t>
  </si>
  <si>
    <t>NORD THEATRE STUD</t>
  </si>
  <si>
    <t>PHOTODERMATOL PHOTO</t>
  </si>
  <si>
    <t>SCAND J MED SCI SPOR</t>
  </si>
  <si>
    <t>ARAB ARCHAEOL EPIGR</t>
  </si>
  <si>
    <t>ACTA AGR SCAND A-AN</t>
  </si>
  <si>
    <t>ACTA AGR SCAND B-S P</t>
  </si>
  <si>
    <t>ECOL FRESHW FISH</t>
  </si>
  <si>
    <t>EXP DERMATOL</t>
  </si>
  <si>
    <t>CHILDHOOD</t>
  </si>
  <si>
    <t>PERSPECT STUD TRANSL</t>
  </si>
  <si>
    <t>WILDLIFE BIOL</t>
  </si>
  <si>
    <t>SKIN RES TECHNOL</t>
  </si>
  <si>
    <t>EUR J ORAL SCI</t>
  </si>
  <si>
    <t>ANAL SCI</t>
  </si>
  <si>
    <t>HEART VESSELS</t>
  </si>
  <si>
    <t>GRAPH COMBINATOR</t>
  </si>
  <si>
    <t>ORAL RADIOL</t>
  </si>
  <si>
    <t>J NEUROLINGUIST</t>
  </si>
  <si>
    <t>J CLIN BIOCHEM NUTR</t>
  </si>
  <si>
    <t>ECOL RES</t>
  </si>
  <si>
    <t>PLANT SPEC BIOL</t>
  </si>
  <si>
    <t>J ANESTH</t>
  </si>
  <si>
    <t>CONGENIT ANOM</t>
  </si>
  <si>
    <t>SENSOR MATER</t>
  </si>
  <si>
    <t>J CARDIOL</t>
  </si>
  <si>
    <t>ANN NUCL MED</t>
  </si>
  <si>
    <t>J BONE MINER METAB</t>
  </si>
  <si>
    <t>J TOXICOL PATHOL</t>
  </si>
  <si>
    <t>J PHOTOPOLYM SCI TEC</t>
  </si>
  <si>
    <t>ISIJ INT</t>
  </si>
  <si>
    <t>DIGEST ENDOSC</t>
  </si>
  <si>
    <t>TRENDS GLYCOSCI GLYC</t>
  </si>
  <si>
    <t>JPN J IND APPL MATH</t>
  </si>
  <si>
    <t>J VET MED SCI</t>
  </si>
  <si>
    <t>J OCEANOGR</t>
  </si>
  <si>
    <t>BIOSCI BIOTECH BIOCH</t>
  </si>
  <si>
    <t>IEICE T COMMUN</t>
  </si>
  <si>
    <t>J REPROD DEVELOP</t>
  </si>
  <si>
    <t>HYPERTENS RES</t>
  </si>
  <si>
    <t>J EPIDEMIOL</t>
  </si>
  <si>
    <t>INTERNAL MED</t>
  </si>
  <si>
    <t>BIOL PHARM BULL</t>
  </si>
  <si>
    <t>ANTHROPOL SCI</t>
  </si>
  <si>
    <t>ENDOCR J</t>
  </si>
  <si>
    <t>J PLANT RES</t>
  </si>
  <si>
    <t>INT J UROL</t>
  </si>
  <si>
    <t>FISHERIES SCI</t>
  </si>
  <si>
    <t>EPILEPSY RES</t>
  </si>
  <si>
    <t>FISH PHYSIOL BIOCHEM</t>
  </si>
  <si>
    <t>CHINA INFORM</t>
  </si>
  <si>
    <t>CARDIOVASC DRUG THER</t>
  </si>
  <si>
    <t>FUSION ENG DES</t>
  </si>
  <si>
    <t>ARGUMENTATION</t>
  </si>
  <si>
    <t>J BIOMAT SCI-POLYM E</t>
  </si>
  <si>
    <t>J ELECTROMAGNET WAVE</t>
  </si>
  <si>
    <t>COMPUT STAND INTER</t>
  </si>
  <si>
    <t>J COMPUT AID MOL DES</t>
  </si>
  <si>
    <t>J SUPERCOMPUT</t>
  </si>
  <si>
    <t>J FINANC SERV RES</t>
  </si>
  <si>
    <t>J PIDGIN CREOLE LANG</t>
  </si>
  <si>
    <t>SCHIZOPHR RES</t>
  </si>
  <si>
    <t>J INTELL ROBOT SYST</t>
  </si>
  <si>
    <t>NAT HAZARDS</t>
  </si>
  <si>
    <t>J PALEOLIMNOL</t>
  </si>
  <si>
    <t>RESOUR CONSERV RECY</t>
  </si>
  <si>
    <t>SMALL RUMINANT RES</t>
  </si>
  <si>
    <t>PHYSICA B</t>
  </si>
  <si>
    <t>PHYSICA C</t>
  </si>
  <si>
    <t>GEDRAG ORGAN</t>
  </si>
  <si>
    <t>MATER SCI ENG B-ADV</t>
  </si>
  <si>
    <t>AI COMMUN</t>
  </si>
  <si>
    <t>ASYMPTOTIC ANAL</t>
  </si>
  <si>
    <t>GLOBAL PLANET CHANGE</t>
  </si>
  <si>
    <t>ADV POWDER TECHNOL</t>
  </si>
  <si>
    <t>ROBOT AUTON SYST</t>
  </si>
  <si>
    <t>J APPL PHYCOL</t>
  </si>
  <si>
    <t>SMALL BUS ECON</t>
  </si>
  <si>
    <t>PLANT FOOD HUM NUTR</t>
  </si>
  <si>
    <t>JPN WORLD ECON</t>
  </si>
  <si>
    <t>LEIDEN J INT LAW</t>
  </si>
  <si>
    <t>READ WRIT</t>
  </si>
  <si>
    <t>RESTOR NEUROL NEUROS</t>
  </si>
  <si>
    <t>RES CHEM INTERMEDIAT</t>
  </si>
  <si>
    <t>EXP ASTRON</t>
  </si>
  <si>
    <t>REAL-TIME SYST</t>
  </si>
  <si>
    <t>J REGUL ECON</t>
  </si>
  <si>
    <t>MARKET LETT</t>
  </si>
  <si>
    <t>J INCL PHENOM MACRO</t>
  </si>
  <si>
    <t>J DERMATOL SCI</t>
  </si>
  <si>
    <t>RES MICROBIOL</t>
  </si>
  <si>
    <t>0923-2532</t>
  </si>
  <si>
    <t>Immuno-analyse &amp; Biologie specialisee</t>
  </si>
  <si>
    <t>IMMUNO-ANAL BIOL SPE</t>
  </si>
  <si>
    <t>CELEST MECH DYN ASTR</t>
  </si>
  <si>
    <t>J ENG TECHNOL MANAGE</t>
  </si>
  <si>
    <t>WETL ECOL MANAG</t>
  </si>
  <si>
    <t>SIGNAL PROCESS-IMAGE</t>
  </si>
  <si>
    <t>MULTIDIM SYST SIGN P</t>
  </si>
  <si>
    <t>OPEN ECON REV</t>
  </si>
  <si>
    <t>J ELECTRON TEST</t>
  </si>
  <si>
    <t>J MATER PROCESS TECH</t>
  </si>
  <si>
    <t>USER MODEL USER-ADAP</t>
  </si>
  <si>
    <t>TARGET-NETH</t>
  </si>
  <si>
    <t>VIB SPECTROSC</t>
  </si>
  <si>
    <t>ADV COMPOS MATER</t>
  </si>
  <si>
    <t>SCH EFF SCH IMPROV</t>
  </si>
  <si>
    <t>SENSOR ACTUAT A-PHYS</t>
  </si>
  <si>
    <t>ENVIRON RESOUR ECON</t>
  </si>
  <si>
    <t>MIND MACH</t>
  </si>
  <si>
    <t>APPL INTELL</t>
  </si>
  <si>
    <t>DISCRETE EVENT DYN S</t>
  </si>
  <si>
    <t>J MARINE SYST</t>
  </si>
  <si>
    <t>INT J ANTIMICROB AG</t>
  </si>
  <si>
    <t>EUR PSYCHIAT</t>
  </si>
  <si>
    <t>EUR NEUROPSYCHOPHARM</t>
  </si>
  <si>
    <t>J MATH IMAGING VIS</t>
  </si>
  <si>
    <t>DESIGN CODE CRYPTOGR</t>
  </si>
  <si>
    <t>ANALOG INTEGR CIRC S</t>
  </si>
  <si>
    <t>J BIOMOL NMR</t>
  </si>
  <si>
    <t>OPT MATER</t>
  </si>
  <si>
    <t>BBA-MOL BASIS DIS</t>
  </si>
  <si>
    <t>J GEN PHILOS SCI</t>
  </si>
  <si>
    <t>MECH DEVELOP</t>
  </si>
  <si>
    <t>PSYCHIAT RES-NEUROIM</t>
  </si>
  <si>
    <t>CRIME LAW SOCIAL CH</t>
  </si>
  <si>
    <t>J GLOBAL OPTIM</t>
  </si>
  <si>
    <t>INT J HEMATOL</t>
  </si>
  <si>
    <t>SAFETY SCI</t>
  </si>
  <si>
    <t>COMP GEOM-THEOR APPL</t>
  </si>
  <si>
    <t>J LOGIC LANG INFORM</t>
  </si>
  <si>
    <t>NAT LANG SEMANT</t>
  </si>
  <si>
    <t>J EAST ASIAN LINGUIS</t>
  </si>
  <si>
    <t>ECOL ENG</t>
  </si>
  <si>
    <t>STUD E EUR THOUGHT</t>
  </si>
  <si>
    <t>DIAM RELAT MATER</t>
  </si>
  <si>
    <t>COMPUT SUPP COOP W J</t>
  </si>
  <si>
    <t>FORM METHOD SYST DES</t>
  </si>
  <si>
    <t>GENET RESOUR CROP EV</t>
  </si>
  <si>
    <t>REV CENT E EUR LAW</t>
  </si>
  <si>
    <t>J ALGEBR COMB</t>
  </si>
  <si>
    <t>J INTELL INF SYST</t>
  </si>
  <si>
    <t>SOLID STATE NUCL MAG</t>
  </si>
  <si>
    <t>DIFFER GEOM APPL</t>
  </si>
  <si>
    <t>POTENTIAL ANAL</t>
  </si>
  <si>
    <t>GROUP DECIS NEGOT</t>
  </si>
  <si>
    <t>COMPUT OPTIM APPL</t>
  </si>
  <si>
    <t>SCI EDUC-NETHERLANDS</t>
  </si>
  <si>
    <t>APPL CATAL A-GEN</t>
  </si>
  <si>
    <t>DISTRIB PARALLEL DAT</t>
  </si>
  <si>
    <t>J APPL GEOPHYS</t>
  </si>
  <si>
    <t>J EUR ACAD DERMATOL</t>
  </si>
  <si>
    <t>SOL ENERG MAT SOL C</t>
  </si>
  <si>
    <t>COMP MATER SCI</t>
  </si>
  <si>
    <t>APPL CATEGOR STRUCT</t>
  </si>
  <si>
    <t>INT J MAR COAST LAW</t>
  </si>
  <si>
    <t>OCUL IMMUNOL INFLAMM</t>
  </si>
  <si>
    <t>LABOUR ECON</t>
  </si>
  <si>
    <t>PAC-BASIN FINANC J</t>
  </si>
  <si>
    <t>J EMPIR FINANC</t>
  </si>
  <si>
    <t>INT TAX PUBLIC FINAN</t>
  </si>
  <si>
    <t>COMPOS INTERFACE</t>
  </si>
  <si>
    <t>RUSS J NUMER ANAL M</t>
  </si>
  <si>
    <t>ASTROPART PHYS</t>
  </si>
  <si>
    <t>COMPUT ECON</t>
  </si>
  <si>
    <t>COLLOID SURFACE A</t>
  </si>
  <si>
    <t>COLLOID SURFACE B</t>
  </si>
  <si>
    <t>J INVERSE ILL-POSE P</t>
  </si>
  <si>
    <t>J SOL-GEL SCI TECHN</t>
  </si>
  <si>
    <t>EUR J PHARM SCI</t>
  </si>
  <si>
    <t>MED NUCL</t>
  </si>
  <si>
    <t>EUR J CRIM POLICY RE</t>
  </si>
  <si>
    <t>IAWA J</t>
  </si>
  <si>
    <t>J PHYSIOL-PARIS</t>
  </si>
  <si>
    <t>MAT SCI ENG C-MATER</t>
  </si>
  <si>
    <t>OPHTHAL EPIDEMIOL</t>
  </si>
  <si>
    <t>TECHNOL HEALTH CARE</t>
  </si>
  <si>
    <t>RESOUR ENERGY ECON</t>
  </si>
  <si>
    <t>AUTOMAT SOFTW ENG</t>
  </si>
  <si>
    <t>PRAGMAT COGN</t>
  </si>
  <si>
    <t>BIOL RHYTHM RES</t>
  </si>
  <si>
    <t>J CORP FINANC</t>
  </si>
  <si>
    <t>EUR J LAW ECON</t>
  </si>
  <si>
    <t>APPL SOIL ECOL</t>
  </si>
  <si>
    <t>EUR J PLANT PATHOL</t>
  </si>
  <si>
    <t>APPL COMPOS MATER</t>
  </si>
  <si>
    <t>CANCER GENE THER</t>
  </si>
  <si>
    <t>J THROMB THROMBOLYS</t>
  </si>
  <si>
    <t>J COMPUT NEUROSCI</t>
  </si>
  <si>
    <t>DES AUTOM EMBED SYST</t>
  </si>
  <si>
    <t>AUTON ROBOT</t>
  </si>
  <si>
    <t>ADSORPTION</t>
  </si>
  <si>
    <t>J QUANT LINGUIST</t>
  </si>
  <si>
    <t>WIRELESS PERS COMMUN</t>
  </si>
  <si>
    <t>J FORMOS MED ASSOC</t>
  </si>
  <si>
    <t>ARCH PEDIATRIE</t>
  </si>
  <si>
    <t>CHILD NEUROPSYCHOL</t>
  </si>
  <si>
    <t>J NEW MUSIC RES</t>
  </si>
  <si>
    <t>PROTEIN PEPTIDE LETT</t>
  </si>
  <si>
    <t>CURR MED CHEM</t>
  </si>
  <si>
    <t>TERMINOLOGY</t>
  </si>
  <si>
    <t>FUNCT LANG</t>
  </si>
  <si>
    <t>MINER PETROL</t>
  </si>
  <si>
    <t>SURG RADIOL ANAT</t>
  </si>
  <si>
    <t>FORUM MOD THEATER</t>
  </si>
  <si>
    <t>CHEM ENG TECHNOL</t>
  </si>
  <si>
    <t>INT POLYM PROC</t>
  </si>
  <si>
    <t>PEDIATR NEPHROL</t>
  </si>
  <si>
    <t>J PHYTOPATHOL</t>
  </si>
  <si>
    <t>TREES-STRUCT FUNCT</t>
  </si>
  <si>
    <t>J APPL ENTOMOL</t>
  </si>
  <si>
    <t>J AGRON CROP SCI</t>
  </si>
  <si>
    <t>J ANIM PHYSIOL AN N</t>
  </si>
  <si>
    <t>J ANIM BREED GENET</t>
  </si>
  <si>
    <t>J ECON</t>
  </si>
  <si>
    <t>ARCH GYNECOL OBSTET</t>
  </si>
  <si>
    <t>PARASITOL RES</t>
  </si>
  <si>
    <t>SPORTVERLETZ SPORTSC</t>
  </si>
  <si>
    <t>Z NATURFORSCH B</t>
  </si>
  <si>
    <t>Z NATURFORSCH A</t>
  </si>
  <si>
    <t>VET COMP ORTHOPAED</t>
  </si>
  <si>
    <t>Z KATALAN</t>
  </si>
  <si>
    <t>TENSIDE SURFACT DET</t>
  </si>
  <si>
    <t>Z ARB ORGAN</t>
  </si>
  <si>
    <t>MATH CONTROL SIGNAL</t>
  </si>
  <si>
    <t>J INST THEOR ECON</t>
  </si>
  <si>
    <t>EUR J PROTISTOL</t>
  </si>
  <si>
    <t>STAT PAP</t>
  </si>
  <si>
    <t>MACH VISION APPL</t>
  </si>
  <si>
    <t>Z SEXUALFORSCH</t>
  </si>
  <si>
    <t>BAUTECHNIK</t>
  </si>
  <si>
    <t>J POPUL ECON</t>
  </si>
  <si>
    <t>HUMOR</t>
  </si>
  <si>
    <t>J CRYPTOL</t>
  </si>
  <si>
    <t>ARTIF INTELL MED</t>
  </si>
  <si>
    <t>JPC-J PLANAR CHROMAT</t>
  </si>
  <si>
    <t>MATERIALWISS WERKST</t>
  </si>
  <si>
    <t>ARCH MATH LOGIC</t>
  </si>
  <si>
    <t>FORUM MATH</t>
  </si>
  <si>
    <t>SOC PSYCH PSYCH EPID</t>
  </si>
  <si>
    <t>ENDOSKOPIE HEUTE</t>
  </si>
  <si>
    <t>PART PART SYST CHAR</t>
  </si>
  <si>
    <t>TRANSPL INT</t>
  </si>
  <si>
    <t>FORM ASP COMPUT</t>
  </si>
  <si>
    <t>OPER ORTHOP TRAUMATO</t>
  </si>
  <si>
    <t>EUR J CLIN MICROBIOL</t>
  </si>
  <si>
    <t>RES ENG DES</t>
  </si>
  <si>
    <t>RES NONDESTRUCT EVAL</t>
  </si>
  <si>
    <t>CONTINUUM MECH THERM</t>
  </si>
  <si>
    <t>EUR J MINERAL</t>
  </si>
  <si>
    <t>THEOR COMP FLUID DYN</t>
  </si>
  <si>
    <t>HIST MEM</t>
  </si>
  <si>
    <t>ETHIK MED</t>
  </si>
  <si>
    <t>LARYNGO RHINO OTOL</t>
  </si>
  <si>
    <t>EXCEPTIONALITY</t>
  </si>
  <si>
    <t>CLIM RES</t>
  </si>
  <si>
    <t>COGN LINGUIST</t>
  </si>
  <si>
    <t>CLIN ONCOL-UK</t>
  </si>
  <si>
    <t>REPROD DOMEST ANIM</t>
  </si>
  <si>
    <t>ARCH ORTHOP TRAUM SU</t>
  </si>
  <si>
    <t>ICHTHYOL EXPLOR FRES</t>
  </si>
  <si>
    <t>J EVOL ECON</t>
  </si>
  <si>
    <t>PSYCHOTHER PSYCH MED</t>
  </si>
  <si>
    <t>INT UROGYNECOL J</t>
  </si>
  <si>
    <t>EUR ARCH OTO-RHINO-L</t>
  </si>
  <si>
    <t>MUSIK BAYERN</t>
  </si>
  <si>
    <t>APPL MAGN RESON</t>
  </si>
  <si>
    <t>OSTEOPOROSIS INT</t>
  </si>
  <si>
    <t>RECHTSMEDIZIN</t>
  </si>
  <si>
    <t>MICROGRAVITY SCI TEC</t>
  </si>
  <si>
    <t>APPL ALGEBR ENG COMM</t>
  </si>
  <si>
    <t>ECON THEOR</t>
  </si>
  <si>
    <t>EUR J INT LAW</t>
  </si>
  <si>
    <t>EUR RADIOL</t>
  </si>
  <si>
    <t>MANAGE INT REV</t>
  </si>
  <si>
    <t>LEARN DISABIL RES PR</t>
  </si>
  <si>
    <t>MAMM GENOME</t>
  </si>
  <si>
    <t>ARCH APPL MECH</t>
  </si>
  <si>
    <t>ANASTH INTENSIV NOTF</t>
  </si>
  <si>
    <t>ECON SYST</t>
  </si>
  <si>
    <t>Z MED PHYS</t>
  </si>
  <si>
    <t>NUTR METAB CARDIOVAS</t>
  </si>
  <si>
    <t>Z NATURFORSCH C</t>
  </si>
  <si>
    <t>ANN HEMATOL</t>
  </si>
  <si>
    <t>VEG HIST ARCHAEOBOT</t>
  </si>
  <si>
    <t>EUR J PHARM BIOPHARM</t>
  </si>
  <si>
    <t>ZOOL MIDDLE EAST</t>
  </si>
  <si>
    <t>EUR J PEDIATR SURG</t>
  </si>
  <si>
    <t>EPE J</t>
  </si>
  <si>
    <t>EUR ARCH PSY CLIN N</t>
  </si>
  <si>
    <t>EXP TOXICOL PATHOL</t>
  </si>
  <si>
    <t>ACTA DIABETOL</t>
  </si>
  <si>
    <t>GAIA</t>
  </si>
  <si>
    <t>PHYS MED REHAB KUROR</t>
  </si>
  <si>
    <t>EUR SPINE J</t>
  </si>
  <si>
    <t>ANN ANAT</t>
  </si>
  <si>
    <t>NEURAL COMPUT APPL</t>
  </si>
  <si>
    <t>SURG TODAY</t>
  </si>
  <si>
    <t>METEOROL Z</t>
  </si>
  <si>
    <t>DIALECTOL GEOLINGUIS</t>
  </si>
  <si>
    <t>MULTIMEDIA SYST</t>
  </si>
  <si>
    <t>KINDH ENTWICKL</t>
  </si>
  <si>
    <t>MATH LOGIC QUART</t>
  </si>
  <si>
    <t>0942-8925</t>
  </si>
  <si>
    <t>ABDOMINAL IMAGING</t>
  </si>
  <si>
    <t>ABDOM IMAGING</t>
  </si>
  <si>
    <t>Z PHYS CHEM</t>
  </si>
  <si>
    <t>METH THEORY STUD REL</t>
  </si>
  <si>
    <t>COMPUTATION STAT</t>
  </si>
  <si>
    <t>KNOWL ORGAN</t>
  </si>
  <si>
    <t>Z GESUNDHEITSPSYCHOL</t>
  </si>
  <si>
    <t>IMPLANTOLOGIE</t>
  </si>
  <si>
    <t>J GASTROENTEROL</t>
  </si>
  <si>
    <t>ENVIRON SCI POLLUT R</t>
  </si>
  <si>
    <t>MICROBIOL RES</t>
  </si>
  <si>
    <t>J CONVEX ANAL</t>
  </si>
  <si>
    <t>MATRIX BIOL</t>
  </si>
  <si>
    <t>VIRCHOWS ARCH</t>
  </si>
  <si>
    <t>NEUE Z MUSIK</t>
  </si>
  <si>
    <t>INT J CLIN PHARM TH</t>
  </si>
  <si>
    <t>TRACE ELEM ELECTROLY</t>
  </si>
  <si>
    <t>APPL PHYS B-LASERS O</t>
  </si>
  <si>
    <t>J MOL MED</t>
  </si>
  <si>
    <t>J TRACE ELEM MED BIO</t>
  </si>
  <si>
    <t>MICROSYST TECHNOL</t>
  </si>
  <si>
    <t>0947-0875</t>
  </si>
  <si>
    <t>Neuroforum</t>
  </si>
  <si>
    <t>NEUROFORUM</t>
  </si>
  <si>
    <t>EUR J CONTROL</t>
  </si>
  <si>
    <t>REQUIR ENG</t>
  </si>
  <si>
    <t>MATER CORROS</t>
  </si>
  <si>
    <t>J ZOOL SYST EVOL RES</t>
  </si>
  <si>
    <t>CHEM-EUR J</t>
  </si>
  <si>
    <t>EXP CLIN ENDOCR DIAB</t>
  </si>
  <si>
    <t>HEAT MASS TRANSFER</t>
  </si>
  <si>
    <t>APPL PHYS A-MATER</t>
  </si>
  <si>
    <t>ONKOLOGE</t>
  </si>
  <si>
    <t>CHEM VAPOR DEPOS</t>
  </si>
  <si>
    <t>Z GEBURTSH NEONATOL</t>
  </si>
  <si>
    <t>AQUAT MICROB ECOL</t>
  </si>
  <si>
    <t>KGK-KAUT GUMMI KUNST</t>
  </si>
  <si>
    <t>INT J LIFE CYCLE ASS</t>
  </si>
  <si>
    <t>J MAR SCI TECH-JAPAN</t>
  </si>
  <si>
    <t>HISTOCHEM CELL BIOL</t>
  </si>
  <si>
    <t>Z GERONTOL GERIATR</t>
  </si>
  <si>
    <t>J UNIVERS COMPUT SCI</t>
  </si>
  <si>
    <t>ELECTR ENG</t>
  </si>
  <si>
    <t>ZKG INT</t>
  </si>
  <si>
    <t>INT J ENG EDUC</t>
  </si>
  <si>
    <t>ACCREDIT QUAL ASSUR</t>
  </si>
  <si>
    <t>EUR J MED RES</t>
  </si>
  <si>
    <t>J ORTHOP SCI</t>
  </si>
  <si>
    <t>J LIE THEORY</t>
  </si>
  <si>
    <t>J E EUR MANAG STUD</t>
  </si>
  <si>
    <t>J GEODESY</t>
  </si>
  <si>
    <t>GEFAHRST REINHALT L</t>
  </si>
  <si>
    <t>J BIOL INORG CHEM</t>
  </si>
  <si>
    <t>DEV GENES EVOL</t>
  </si>
  <si>
    <t>Z ANTIKES CHRIST-J A</t>
  </si>
  <si>
    <t>J MOD OPTIC</t>
  </si>
  <si>
    <t>CONSTR BUILD MATER</t>
  </si>
  <si>
    <t>INT J SCI EDUC</t>
  </si>
  <si>
    <t>LANG EDUC-UK</t>
  </si>
  <si>
    <t>J ECON SURV</t>
  </si>
  <si>
    <t>PHIL MAG LETT</t>
  </si>
  <si>
    <t>BASIN RES</t>
  </si>
  <si>
    <t>TEXTUAL PRACT</t>
  </si>
  <si>
    <t>CULT STUD</t>
  </si>
  <si>
    <t>EPIDEMIOL INFECT</t>
  </si>
  <si>
    <t>AL-MASAQ</t>
  </si>
  <si>
    <t>HIST RES</t>
  </si>
  <si>
    <t>MOL MICROBIOL</t>
  </si>
  <si>
    <t>INT J LEXICOGR</t>
  </si>
  <si>
    <t>J LOSS PREVENT PROC</t>
  </si>
  <si>
    <t>INT J FOOD SCI TECH</t>
  </si>
  <si>
    <t>INFORM SOFTWARE TECH</t>
  </si>
  <si>
    <t>DEV POLICY REV</t>
  </si>
  <si>
    <t>KNOWL-BASED SYST</t>
  </si>
  <si>
    <t>J HUM HYPERTENS</t>
  </si>
  <si>
    <t>T ANCIENT MONUMENT</t>
  </si>
  <si>
    <t>CHILD SOC</t>
  </si>
  <si>
    <t>ELT J</t>
  </si>
  <si>
    <t>INT J COMPUT INTEG M</t>
  </si>
  <si>
    <t>PAC REV</t>
  </si>
  <si>
    <t>ACCOUNT AUDIT ACCOUN</t>
  </si>
  <si>
    <t>GYNECOL ENDOCRINOL</t>
  </si>
  <si>
    <t>PHYTOTHER RES</t>
  </si>
  <si>
    <t>RAPID COMMUN MASS SP</t>
  </si>
  <si>
    <t>PHILOS PSYCHOL</t>
  </si>
  <si>
    <t>J THEOR POLIT</t>
  </si>
  <si>
    <t>SOC HIST MED</t>
  </si>
  <si>
    <t>J REFUG STUD</t>
  </si>
  <si>
    <t>ADV CEM RES</t>
  </si>
  <si>
    <t>CURR OPIN PSYCHIATR</t>
  </si>
  <si>
    <t>CURR OPIN INFECT DIS</t>
  </si>
  <si>
    <t>MEDITERR HIST REV</t>
  </si>
  <si>
    <t>PUBLIC POLICY ADMIN</t>
  </si>
  <si>
    <t>GOVERNANCE</t>
  </si>
  <si>
    <t>J HIST SOCIOL</t>
  </si>
  <si>
    <t>ENG APPL ARTIF INTEL</t>
  </si>
  <si>
    <t>PROSTAG LEUKOTR ESS</t>
  </si>
  <si>
    <t>INT J HIST SPORT</t>
  </si>
  <si>
    <t>NMR BIOMED</t>
  </si>
  <si>
    <t>J MOL RECOGNIT</t>
  </si>
  <si>
    <t>J HUM NUTR DIET</t>
  </si>
  <si>
    <t>KEATS-SHELLEY REV</t>
  </si>
  <si>
    <t>BIOACOUSTICS</t>
  </si>
  <si>
    <t>J DES HIST</t>
  </si>
  <si>
    <t>J RADIOL PROT</t>
  </si>
  <si>
    <t>J MOL ENDOCRINOL</t>
  </si>
  <si>
    <t>VISUAL NEUROSCI</t>
  </si>
  <si>
    <t>PHONOLOGY</t>
  </si>
  <si>
    <t>HIST HUM SCI</t>
  </si>
  <si>
    <t>J MEDITERR ARCHAEOL</t>
  </si>
  <si>
    <t>CURR OPIN ANESTHESIO</t>
  </si>
  <si>
    <t>J EXP THEOR ARTIF IN</t>
  </si>
  <si>
    <t>J CLIN ANESTH</t>
  </si>
  <si>
    <t>J ZOOL</t>
  </si>
  <si>
    <t>HIGH EDUC POLICY</t>
  </si>
  <si>
    <t>THIRD TEXT</t>
  </si>
  <si>
    <t>J ENVIRON LAW</t>
  </si>
  <si>
    <t>CHILD ABUSE REV</t>
  </si>
  <si>
    <t>MAGNESIUM RES</t>
  </si>
  <si>
    <t>LEARN PUBL</t>
  </si>
  <si>
    <t>SUPERCOND SCI TECH</t>
  </si>
  <si>
    <t>J PHYS B-AT MOL OPT</t>
  </si>
  <si>
    <t>BEHAV NEUROL</t>
  </si>
  <si>
    <t>J ORGAN CHANGE MANAG</t>
  </si>
  <si>
    <t>INTERACT COMPUT</t>
  </si>
  <si>
    <t>EUR J INTERN MED</t>
  </si>
  <si>
    <t>PROD PLAN CONTROL</t>
  </si>
  <si>
    <t>TECHNOL ANAL STRATEG</t>
  </si>
  <si>
    <t>EUR J NEUROSCI</t>
  </si>
  <si>
    <t>INT IMMUNOL</t>
  </si>
  <si>
    <t>J NEUROENDOCRINOL</t>
  </si>
  <si>
    <t>UTILITAS</t>
  </si>
  <si>
    <t>PHYS WORLD</t>
  </si>
  <si>
    <t>J PHYS-CONDENS MAT</t>
  </si>
  <si>
    <t>STUD CHRIST ETHICS</t>
  </si>
  <si>
    <t>LUBR SCI</t>
  </si>
  <si>
    <t>HIGH PERFORM POLYM</t>
  </si>
  <si>
    <t>CONNECT SCI</t>
  </si>
  <si>
    <t>FOOD AGR IMMUNOL</t>
  </si>
  <si>
    <t>AIDS CARE</t>
  </si>
  <si>
    <t>GENDER EDUC</t>
  </si>
  <si>
    <t>INT REV PSYCHIATR</t>
  </si>
  <si>
    <t>SOLDER SURF MT TECH</t>
  </si>
  <si>
    <t>PUBLIC MONEY MANAGE</t>
  </si>
  <si>
    <t>ANTARCT SCI</t>
  </si>
  <si>
    <t>J INT FIN MANAG ACC</t>
  </si>
  <si>
    <t>J INT DEV</t>
  </si>
  <si>
    <t>ECON POLIT-OXFORD</t>
  </si>
  <si>
    <t>CHEM SPEC BIOAVAILAB</t>
  </si>
  <si>
    <t>INT J PUBLIC OPIN R</t>
  </si>
  <si>
    <t>EUR J CLIN NUTR</t>
  </si>
  <si>
    <t>STRUCT CHANGE ECON D</t>
  </si>
  <si>
    <t>J PHYS G NUCL PARTIC</t>
  </si>
  <si>
    <t>LANG VAR CHANGE</t>
  </si>
  <si>
    <t>P I MECH ENG B-J ENG</t>
  </si>
  <si>
    <t>P I MECH ENG C-J MEC</t>
  </si>
  <si>
    <t>P I MECH ENG D-J AUT</t>
  </si>
  <si>
    <t>P I MECH ENG E-J PRO</t>
  </si>
  <si>
    <t>P I MECH ENG F-J RAI</t>
  </si>
  <si>
    <t>P I MECH ENG G-J AER</t>
  </si>
  <si>
    <t>P I MECH ENG H</t>
  </si>
  <si>
    <t>NUTR RES REV</t>
  </si>
  <si>
    <t>J ENG DESIGN</t>
  </si>
  <si>
    <t>HUM RESOUR MANAG J</t>
  </si>
  <si>
    <t>DEV PSYCHOPATHOL</t>
  </si>
  <si>
    <t>CAMB OPERA J</t>
  </si>
  <si>
    <t>RESP MED</t>
  </si>
  <si>
    <t>REVOLUT RUSS</t>
  </si>
  <si>
    <t>TERROR POLIT VIOLENC</t>
  </si>
  <si>
    <t>J DERMATOL TREAT</t>
  </si>
  <si>
    <t>J HIST COLLECT</t>
  </si>
  <si>
    <t>SLOVO-LONDON</t>
  </si>
  <si>
    <t>EUR J GASTROEN HEPAT</t>
  </si>
  <si>
    <t>CORONARY ARTERY DIS</t>
  </si>
  <si>
    <t>CLIN EXP ALLERGY</t>
  </si>
  <si>
    <t>NETWORK-COMP NEURAL</t>
  </si>
  <si>
    <t>CURR OPIN CELL BIOL</t>
  </si>
  <si>
    <t>SECUR J</t>
  </si>
  <si>
    <t>J ISLAM STUD</t>
  </si>
  <si>
    <t>TWENT CENTURY BR HIS</t>
  </si>
  <si>
    <t>ASIAN PHILOS</t>
  </si>
  <si>
    <t>INT J DRUG POLICY</t>
  </si>
  <si>
    <t>TRANSPLANT REV-ORLAN</t>
  </si>
  <si>
    <t>FLOW MEAS INSTRUM</t>
  </si>
  <si>
    <t>INT J CLOTH SCI TECH</t>
  </si>
  <si>
    <t>CAMB REV INT AFF</t>
  </si>
  <si>
    <t>J LOGIC COMPUT</t>
  </si>
  <si>
    <t>ENG ANAL BOUND ELEM</t>
  </si>
  <si>
    <t>BEHAV PHARMACOL</t>
  </si>
  <si>
    <t>PSYCHIAT GENET</t>
  </si>
  <si>
    <t>INT J IMPOT RES</t>
  </si>
  <si>
    <t>WASTE MANAGE</t>
  </si>
  <si>
    <t>ENVIRON URBAN</t>
  </si>
  <si>
    <t>INT J STD AIDS</t>
  </si>
  <si>
    <t>SCAND J MANAG</t>
  </si>
  <si>
    <t>ANCIENT MESOAM</t>
  </si>
  <si>
    <t>GEOPHYS J INT</t>
  </si>
  <si>
    <t>J INTELL MANUF</t>
  </si>
  <si>
    <t>ECCLES LAW J</t>
  </si>
  <si>
    <t>EUR J APPL MATH</t>
  </si>
  <si>
    <t>RURAL HIST</t>
  </si>
  <si>
    <t>J FUNCT PROGRAM</t>
  </si>
  <si>
    <t>MEAS SCI TECHNOL</t>
  </si>
  <si>
    <t>HIST PSYCHIATR</t>
  </si>
  <si>
    <t>FR CULT STUD</t>
  </si>
  <si>
    <t>UTIL POLICY</t>
  </si>
  <si>
    <t>J GREY SYST-UK</t>
  </si>
  <si>
    <t>INT J LOGIST MANAG</t>
  </si>
  <si>
    <t>TETRAHEDRON-ASYMMETR</t>
  </si>
  <si>
    <t>ARAB SCI PHILOS</t>
  </si>
  <si>
    <t>J VESTIBUL RES-EQUIL</t>
  </si>
  <si>
    <t>INT J ENVIRON POLLUT</t>
  </si>
  <si>
    <t>J MATER SCI-MATER EL</t>
  </si>
  <si>
    <t>J MATER SCI-MATER M</t>
  </si>
  <si>
    <t>HEALTH PROMOT INT</t>
  </si>
  <si>
    <t>BLOOD COAGUL FIBRIN</t>
  </si>
  <si>
    <t>CANCER CAUSE CONTROL</t>
  </si>
  <si>
    <t>PROCESS SAF ENVIRON</t>
  </si>
  <si>
    <t>P I MECH ENG A-J POW</t>
  </si>
  <si>
    <t>INT J TECHNOL DES ED</t>
  </si>
  <si>
    <t>EQUINE VET EDUC</t>
  </si>
  <si>
    <t>VOLUNTAS</t>
  </si>
  <si>
    <t>EUR J DEV RES</t>
  </si>
  <si>
    <t>DISCOURSE SOC</t>
  </si>
  <si>
    <t>CRIM BEHAV MENT HEAL</t>
  </si>
  <si>
    <t>CURR OPIN LIPIDOL</t>
  </si>
  <si>
    <t>PHYTOCHEM ANALYSIS</t>
  </si>
  <si>
    <t>EXP PHYSIOL</t>
  </si>
  <si>
    <t>CRIT PUBLIC HEALTH</t>
  </si>
  <si>
    <t>RES EVALUAT</t>
  </si>
  <si>
    <t>ENERG ENVIRON-UK</t>
  </si>
  <si>
    <t>BIOCONTROL SCI TECHN</t>
  </si>
  <si>
    <t>RECALL</t>
  </si>
  <si>
    <t>MED DOSIM</t>
  </si>
  <si>
    <t>INT J HUM RESOUR MAN</t>
  </si>
  <si>
    <t>INT DAIRY J</t>
  </si>
  <si>
    <t>TRANSFUSION MED</t>
  </si>
  <si>
    <t>J GENDER STUD</t>
  </si>
  <si>
    <t>J EUR SOC POLICY</t>
  </si>
  <si>
    <t>J PROCESS CONTR</t>
  </si>
  <si>
    <t>J FR LANG STUD</t>
  </si>
  <si>
    <t>BIRD CONSERV INT</t>
  </si>
  <si>
    <t>INT J OBSTET ANESTH</t>
  </si>
  <si>
    <t>BIO-MED MATER ENG</t>
  </si>
  <si>
    <t>ISOKINET EXERC SCI</t>
  </si>
  <si>
    <t>ENVIRON TECHNOL</t>
  </si>
  <si>
    <t>FEM PSYCHOL</t>
  </si>
  <si>
    <t>THEOR PSYCHOL</t>
  </si>
  <si>
    <t>PUBL ENGL GOETHE SOC</t>
  </si>
  <si>
    <t>INFORM TECHNOL PEOPL</t>
  </si>
  <si>
    <t>PHYSIOTHER THEOR PR</t>
  </si>
  <si>
    <t>WORLD J MICROB BIOT</t>
  </si>
  <si>
    <t>CURR OPIN STRUC BIOL</t>
  </si>
  <si>
    <t>VET DERMATOL</t>
  </si>
  <si>
    <t>ANTI-CANCER DRUG</t>
  </si>
  <si>
    <t>DRUG ALCOHOL REV</t>
  </si>
  <si>
    <t>INT J CONTEMP HOSP M</t>
  </si>
  <si>
    <t>ISLAM CHRIST-MUSLIM</t>
  </si>
  <si>
    <t>P I MECH ENG I-J SYS</t>
  </si>
  <si>
    <t>EUR J IND RELAT</t>
  </si>
  <si>
    <t>CAMB ARCHAEOL J</t>
  </si>
  <si>
    <t>EUR J CANCER</t>
  </si>
  <si>
    <t>POLYM INT</t>
  </si>
  <si>
    <t>EUR J CANCER PREV</t>
  </si>
  <si>
    <t>MENDELEEV COMMUN</t>
  </si>
  <si>
    <t>INT J EXP PATHOL</t>
  </si>
  <si>
    <t>CLIN AUTON RES</t>
  </si>
  <si>
    <t>INT J PHYS DISTR LOG</t>
  </si>
  <si>
    <t>J STEROID BIOCHEM</t>
  </si>
  <si>
    <t>CHAOS SOLITON FRACT</t>
  </si>
  <si>
    <t>SOFTW TEST VERIF REL</t>
  </si>
  <si>
    <t>MATH STRUCT COMP SCI</t>
  </si>
  <si>
    <t>J MICROMECH MICROENG</t>
  </si>
  <si>
    <t>RENEW ENERG</t>
  </si>
  <si>
    <t>NEUROPSYCHOL REHABIL</t>
  </si>
  <si>
    <t>SEED SCI RES</t>
  </si>
  <si>
    <t>FOOD BIOPROD PROCESS</t>
  </si>
  <si>
    <t>BIODIVERS CONSERV</t>
  </si>
  <si>
    <t>INT J ENVIRON HEAL R</t>
  </si>
  <si>
    <t>STAT COMPUT</t>
  </si>
  <si>
    <t>HUM EXP TOXICOL</t>
  </si>
  <si>
    <t>MATER HIGH TEMP</t>
  </si>
  <si>
    <t>0960-4529</t>
  </si>
  <si>
    <t>Managing Service Quality</t>
  </si>
  <si>
    <t>MANAG SERV QUAL</t>
  </si>
  <si>
    <t>IND CORP CHANGE</t>
  </si>
  <si>
    <t>INT J PAEDIATR DENT</t>
  </si>
  <si>
    <t>CELL PROLIFERAT</t>
  </si>
  <si>
    <t>CONTEMP EUR HIST</t>
  </si>
  <si>
    <t>BRIT J HIST PHILOS</t>
  </si>
  <si>
    <t>OBES SURG</t>
  </si>
  <si>
    <t>MELANOMA RES</t>
  </si>
  <si>
    <t>BIOORG MED CHEM LETT</t>
  </si>
  <si>
    <t>NEUROMUSCULAR DISORD</t>
  </si>
  <si>
    <t>J LIBR INF SCI</t>
  </si>
  <si>
    <t>LEONARDO MUSIC J</t>
  </si>
  <si>
    <t>PLAINSONG MEDIEV MUS</t>
  </si>
  <si>
    <t>WOMEN HIST REV</t>
  </si>
  <si>
    <t>SOC DEV</t>
  </si>
  <si>
    <t>BUILD RES INF</t>
  </si>
  <si>
    <t>TIME SOC</t>
  </si>
  <si>
    <t>EUR J CANCER CARE</t>
  </si>
  <si>
    <t>INT J NUMER METHOD H</t>
  </si>
  <si>
    <t>LABOUR HIST REV</t>
  </si>
  <si>
    <t>COMMON KNOWL</t>
  </si>
  <si>
    <t>PROTEIN SCI</t>
  </si>
  <si>
    <t>BIOMASS BIOENERG</t>
  </si>
  <si>
    <t>J CLIN NURS</t>
  </si>
  <si>
    <t>J SLEEP RES</t>
  </si>
  <si>
    <t>ANIM WELFARE</t>
  </si>
  <si>
    <t>OCCUP MED-OXFORD</t>
  </si>
  <si>
    <t>BUS ETHICS</t>
  </si>
  <si>
    <t>TRANSGENIC RES</t>
  </si>
  <si>
    <t>CLIN DYSMORPHOL</t>
  </si>
  <si>
    <t>QUAL LIFE RES</t>
  </si>
  <si>
    <t>MEDIAT INFLAMM</t>
  </si>
  <si>
    <t>PLASMA SOURCES SCI T</t>
  </si>
  <si>
    <t>CURR OPIN UROL</t>
  </si>
  <si>
    <t>J SEISM EXPLOR</t>
  </si>
  <si>
    <t>CREAT INNOV MANAG</t>
  </si>
  <si>
    <t>J OCCUP ORGAN PSYCH</t>
  </si>
  <si>
    <t>CAMB Q HEALTHC ETHIC</t>
  </si>
  <si>
    <t>ENVIRON VALUE</t>
  </si>
  <si>
    <t>COMB PROBAB COMPUT</t>
  </si>
  <si>
    <t>SECUR STUD</t>
  </si>
  <si>
    <t>CELL TRANSPLANT</t>
  </si>
  <si>
    <t>ADV COMPOS LETT</t>
  </si>
  <si>
    <t>INT J FOOD SCI NUTR</t>
  </si>
  <si>
    <t>J POLIT PHILOS</t>
  </si>
  <si>
    <t>J AFR ECON</t>
  </si>
  <si>
    <t>EUR ACCOUNT REV</t>
  </si>
  <si>
    <t>J INT TRADE ECON DEV</t>
  </si>
  <si>
    <t>J MENT HEALTH</t>
  </si>
  <si>
    <t>DISABIL REHABIL</t>
  </si>
  <si>
    <t>NDT&amp;E INT</t>
  </si>
  <si>
    <t>URBAN HIST</t>
  </si>
  <si>
    <t>SOFTWARE QUAL J</t>
  </si>
  <si>
    <t>EARLY MEDIEV EUR</t>
  </si>
  <si>
    <t>LANG LIT</t>
  </si>
  <si>
    <t>MOD CONTEMP FR</t>
  </si>
  <si>
    <t>FOOD RES INT</t>
  </si>
  <si>
    <t>J ENVIRON PLANN MAN</t>
  </si>
  <si>
    <t>J R STAT SOC A STAT</t>
  </si>
  <si>
    <t>INTENS CRIT CARE NUR</t>
  </si>
  <si>
    <t>GER POLIT</t>
  </si>
  <si>
    <t>ACUPUNCT MED</t>
  </si>
  <si>
    <t>OCEAN COAST MANAGE</t>
  </si>
  <si>
    <t>SOC LEGAL STUD</t>
  </si>
  <si>
    <t>J HIST NEUROSCI</t>
  </si>
  <si>
    <t>ASIA PAC J CLIN NUTR</t>
  </si>
  <si>
    <t>INT BIODETER BIODEGR</t>
  </si>
  <si>
    <t>CORP GOV-OXFORD</t>
  </si>
  <si>
    <t>MODEL SIMUL MATER SC</t>
  </si>
  <si>
    <t>ONCOL RES</t>
  </si>
  <si>
    <t>INT J SELECT ASSESS</t>
  </si>
  <si>
    <t>P I CIVIL ENG-CIV EN</t>
  </si>
  <si>
    <t>P I CIVIL ENG-MUNIC</t>
  </si>
  <si>
    <t>P I CIVIL ENG-STR B</t>
  </si>
  <si>
    <t>P I CIVIL ENG-TRANSP</t>
  </si>
  <si>
    <t>J TISSUE VIABILITY</t>
  </si>
  <si>
    <t>COMPLEMENT THER MED</t>
  </si>
  <si>
    <t>DISASTER PREV MANAG</t>
  </si>
  <si>
    <t>EUR PLAN STUD</t>
  </si>
  <si>
    <t>COMP MATH MATH PHYS+</t>
  </si>
  <si>
    <t>PETROL CHEM+</t>
  </si>
  <si>
    <t>POLYM SCI SER A+</t>
  </si>
  <si>
    <t>REV INT ECON</t>
  </si>
  <si>
    <t>LANG AWARE</t>
  </si>
  <si>
    <t>TRANSPORT RES A-POL</t>
  </si>
  <si>
    <t>ADV ENG SOFTW</t>
  </si>
  <si>
    <t>HEALTH SOC CARE COMM</t>
  </si>
  <si>
    <t>J NURS MANAGE</t>
  </si>
  <si>
    <t>J CONTING CRISIS MAN</t>
  </si>
  <si>
    <t>TRANSPL IMMUNOL</t>
  </si>
  <si>
    <t>FEM LEGAL STUD</t>
  </si>
  <si>
    <t>GENDER PLACE CULT</t>
  </si>
  <si>
    <t>GAIT POSTURE</t>
  </si>
  <si>
    <t>J TRANSP GEOGR</t>
  </si>
  <si>
    <t>OCCUP THER INT</t>
  </si>
  <si>
    <t>EUROPE-ASIA STUD</t>
  </si>
  <si>
    <t>EUR J PHILOS</t>
  </si>
  <si>
    <t>J HEART VALVE DIS</t>
  </si>
  <si>
    <t>J SUSTAIN TOUR</t>
  </si>
  <si>
    <t>SECUR DIALOGUE</t>
  </si>
  <si>
    <t>EUR J PHYCOL</t>
  </si>
  <si>
    <t>J NEAR INFRARED SPEC</t>
  </si>
  <si>
    <t>DEEP-SEA RES PT I</t>
  </si>
  <si>
    <t>DEEP-SEA RES PT II</t>
  </si>
  <si>
    <t>CONTROL ENG PRACT</t>
  </si>
  <si>
    <t>COMMUNIS POST-COMMUN</t>
  </si>
  <si>
    <t>TRANSPORT POLICY</t>
  </si>
  <si>
    <t>MED LAW REV</t>
  </si>
  <si>
    <t>ECON TRANSIT</t>
  </si>
  <si>
    <t>INT J PEST MANAGE</t>
  </si>
  <si>
    <t>INT J PHILOS STUD</t>
  </si>
  <si>
    <t>EUR J HIST ECON THOU</t>
  </si>
  <si>
    <t>PHYSIOL MEAS</t>
  </si>
  <si>
    <t>CHROMOSOME RES</t>
  </si>
  <si>
    <t>POLYM POLYM COMPOS</t>
  </si>
  <si>
    <t>BRIT J BIOMED SCI</t>
  </si>
  <si>
    <t>J CLIN NEUROSCI</t>
  </si>
  <si>
    <t>AQUACULT INT</t>
  </si>
  <si>
    <t>J MED BIOGR</t>
  </si>
  <si>
    <t>SOUTH EAST ASIA RES</t>
  </si>
  <si>
    <t>SUSTAIN DEV</t>
  </si>
  <si>
    <t>BIOORGAN MED CHEM</t>
  </si>
  <si>
    <t>TRANSPORT RES C-EMER</t>
  </si>
  <si>
    <t>TRANSL LIT</t>
  </si>
  <si>
    <t>WAR HIST</t>
  </si>
  <si>
    <t>MAGN RESON MATER PHY</t>
  </si>
  <si>
    <t>GENDER WORK ORGAN</t>
  </si>
  <si>
    <t>DISABIL SOC</t>
  </si>
  <si>
    <t>DRUG-EDUC PREV POLIC</t>
  </si>
  <si>
    <t>MOL MEMBR BIOL</t>
  </si>
  <si>
    <t>J NIETZSCHE STUD</t>
  </si>
  <si>
    <t>REPROD HEALTH MATTER</t>
  </si>
  <si>
    <t>J WOUND CARE</t>
  </si>
  <si>
    <t>CATTLE PRACT</t>
  </si>
  <si>
    <t>J MED SCREEN</t>
  </si>
  <si>
    <t>CLIN PSYCHOL-SCI PR</t>
  </si>
  <si>
    <t>INT BUS REV</t>
  </si>
  <si>
    <t>INT T OPER RES</t>
  </si>
  <si>
    <t>J AIR TRANSP MANAG</t>
  </si>
  <si>
    <t>GENE THER</t>
  </si>
  <si>
    <t>ANGELAKI</t>
  </si>
  <si>
    <t>NURS ETHICS</t>
  </si>
  <si>
    <t>APPL RADIAT ISOTOPES</t>
  </si>
  <si>
    <t>NUCL MED BIOL</t>
  </si>
  <si>
    <t>RADIAT PHYS CHEM</t>
  </si>
  <si>
    <t>EUR J EMERG MED</t>
  </si>
  <si>
    <t>NEUROBIOL DIS</t>
  </si>
  <si>
    <t>FISHERIES MANAG ECOL</t>
  </si>
  <si>
    <t>J RAMANUJAN MATH SOC</t>
  </si>
  <si>
    <t>NATL MED J INDIA</t>
  </si>
  <si>
    <t>MAPAN-J METROL SOC I</t>
  </si>
  <si>
    <t>J INDIAN I SCI</t>
  </si>
  <si>
    <t>INDIAN J FISH</t>
  </si>
  <si>
    <t>J CYTOL</t>
  </si>
  <si>
    <t>BIOMED RES-INDIA</t>
  </si>
  <si>
    <t>INDIAN J FIBRE TEXT</t>
  </si>
  <si>
    <t>INDIAN J HETEROCY CH</t>
  </si>
  <si>
    <t>RANGE MANAG AGROFOR</t>
  </si>
  <si>
    <t>J APPL ANIM RES</t>
  </si>
  <si>
    <t>INDIAN J HEMATOL BLO</t>
  </si>
  <si>
    <t>INDIAN J CHEM TECHN</t>
  </si>
  <si>
    <t>INDIAN J ENG MATER S</t>
  </si>
  <si>
    <t>ALLELOPATHY J</t>
  </si>
  <si>
    <t>INDIAN J GEND STUD</t>
  </si>
  <si>
    <t>PHYSIOL MOL BIOL PLA</t>
  </si>
  <si>
    <t>INDIAN J MED RES</t>
  </si>
  <si>
    <t>J CAMEL PRACT RES</t>
  </si>
  <si>
    <t>SCI TECHNOL SOC</t>
  </si>
  <si>
    <t>J PLANT BIOCHEM BIOT</t>
  </si>
  <si>
    <t>HIMAL GEOL</t>
  </si>
  <si>
    <t>MEDIEV HIST J</t>
  </si>
  <si>
    <t>ANTHROPOLOGIST</t>
  </si>
  <si>
    <t>J ESSENT OIL BEAR PL</t>
  </si>
  <si>
    <t>SUGAR TECH</t>
  </si>
  <si>
    <t>J AGROMETEOROL</t>
  </si>
  <si>
    <t>INDIAN J SURG</t>
  </si>
  <si>
    <t>ANN INDIAN ACAD NEUR</t>
  </si>
  <si>
    <t>T INDIAN I METALS</t>
  </si>
  <si>
    <t>ANIM NUTR FEED TECHN</t>
  </si>
  <si>
    <t>INT J HUM GENET</t>
  </si>
  <si>
    <t>CONSERV SOC</t>
  </si>
  <si>
    <t>0972-5768</t>
  </si>
  <si>
    <t>Advances in Vibration Engineering</t>
  </si>
  <si>
    <t>ADV VIB ENG</t>
  </si>
  <si>
    <t>INDIAN J BIOTECHNOL</t>
  </si>
  <si>
    <t>INDIAN J TRADIT KNOW</t>
  </si>
  <si>
    <t>INDIAN J HORTIC</t>
  </si>
  <si>
    <t>J VECTOR DIS</t>
  </si>
  <si>
    <t>J MINIM ACCESS SURG</t>
  </si>
  <si>
    <t>ENERGY SUSTAIN DEV</t>
  </si>
  <si>
    <t>PHARMACOGN MAG</t>
  </si>
  <si>
    <t>INDIAN J PHYS</t>
  </si>
  <si>
    <t>J CANCER RES THER</t>
  </si>
  <si>
    <t>J S ASIAN DEV</t>
  </si>
  <si>
    <t>INT J DIABETES DEV C</t>
  </si>
  <si>
    <t>STUD ETHNO-MED</t>
  </si>
  <si>
    <t>MATH MODEL NAT PHENO</t>
  </si>
  <si>
    <t>INT J SHOULDER SURG</t>
  </si>
  <si>
    <t>J POLYM MATER</t>
  </si>
  <si>
    <t>J CHEM SCI</t>
  </si>
  <si>
    <t>CYTOJOURNAL</t>
  </si>
  <si>
    <t>BIOSCOPE</t>
  </si>
  <si>
    <t>PLANT PHYSIOL BIOCH</t>
  </si>
  <si>
    <t>GUERRE MOND CONF CON</t>
  </si>
  <si>
    <t>NUTR CLIN METAB</t>
  </si>
  <si>
    <t>GEODIN ACTA</t>
  </si>
  <si>
    <t>NEUROPHYSIOL CLIN</t>
  </si>
  <si>
    <t>RAIRO-THEOR INF APPL</t>
  </si>
  <si>
    <t>INRA PROD ANIM</t>
  </si>
  <si>
    <t>AQUAT LIVING RESOUR</t>
  </si>
  <si>
    <t>ANN GEOPHYS-GERMANY</t>
  </si>
  <si>
    <t>REV INT PSYCHOL SOC</t>
  </si>
  <si>
    <t>SANTE PUBLIQUE</t>
  </si>
  <si>
    <t>EUR J MECH A-SOLID</t>
  </si>
  <si>
    <t>EUR J MECH B-FLUID</t>
  </si>
  <si>
    <t>ACTA PETROL SIN</t>
  </si>
  <si>
    <t>SPECTROSC SPECT ANAL</t>
  </si>
  <si>
    <t>PETROL EXPLOR DEV+</t>
  </si>
  <si>
    <t>J WUHAN UNIV TECHNOL</t>
  </si>
  <si>
    <t>J INORG MATER</t>
  </si>
  <si>
    <t>PROG BIOCHEM BIOPHYS</t>
  </si>
  <si>
    <t>ACTA PHYS SIN-CH ED</t>
  </si>
  <si>
    <t>ACTA POLYM SIN</t>
  </si>
  <si>
    <t>CHIN J CANCER</t>
  </si>
  <si>
    <t>ACTA PHYS-CHIM SIN</t>
  </si>
  <si>
    <t>J COMPUT SCI TECH-CH</t>
  </si>
  <si>
    <t>CHIN J MECH ENG-EN</t>
  </si>
  <si>
    <t>CHINESE J AERONAUT</t>
  </si>
  <si>
    <t>ACTA GEOL SIN-ENGL</t>
  </si>
  <si>
    <t>CHINESE J CANCER RES</t>
  </si>
  <si>
    <t>J ENVIRON SCI-CHINA</t>
  </si>
  <si>
    <t>CHINESE J INORG CHEM</t>
  </si>
  <si>
    <t>CHINESE J CHEM</t>
  </si>
  <si>
    <t>J HYDRODYN</t>
  </si>
  <si>
    <t>INT J SEDIMENT RES</t>
  </si>
  <si>
    <t>1001-6538</t>
  </si>
  <si>
    <t>CHINESE SCIENCE BULLETIN</t>
  </si>
  <si>
    <t>CHINESE SCI BULL</t>
  </si>
  <si>
    <t>NUCL SCI TECH</t>
  </si>
  <si>
    <t>CHINESE CHEM LETT</t>
  </si>
  <si>
    <t>J INFRARED MILLIM W</t>
  </si>
  <si>
    <t>CHINESE GEOGR SCI</t>
  </si>
  <si>
    <t>PROG NAT SCI-MATER</t>
  </si>
  <si>
    <t>J RARE EARTH</t>
  </si>
  <si>
    <t>RARE METAL MAT ENG</t>
  </si>
  <si>
    <t>J THERM SCI</t>
  </si>
  <si>
    <t>T NONFERR METAL SOC</t>
  </si>
  <si>
    <t>FOREIGN LIT STUD</t>
  </si>
  <si>
    <t>J SYST SCI SYST ENG</t>
  </si>
  <si>
    <t>J SYST ENG ELECTRON</t>
  </si>
  <si>
    <t>NUMER MATH-THEORY ME</t>
  </si>
  <si>
    <t>CHINESE J CHEM ENG</t>
  </si>
  <si>
    <t>J MATER SCI TECHNOL</t>
  </si>
  <si>
    <t>APPL MATH SER B</t>
  </si>
  <si>
    <t>PROG CHEM</t>
  </si>
  <si>
    <t>ALGEBR COLLOQ</t>
  </si>
  <si>
    <t>CHEM RES CHINESE U</t>
  </si>
  <si>
    <t>J IRON STEEL RES INT</t>
  </si>
  <si>
    <t>ACTA METALL SIN-ENGL</t>
  </si>
  <si>
    <t>J TROP METEOROL</t>
  </si>
  <si>
    <t>TSINGHUA SCI TECHNOL</t>
  </si>
  <si>
    <t>J FORESTRY RES</t>
  </si>
  <si>
    <t>NEW CARBON MATER</t>
  </si>
  <si>
    <t>WORLD J GASTROENTERO</t>
  </si>
  <si>
    <t>CHINA PET PROCESS PE</t>
  </si>
  <si>
    <t>PLASMA SCI TECHNOL</t>
  </si>
  <si>
    <t>J SYST SCI COMPLEX</t>
  </si>
  <si>
    <t>J GEOGR SCI</t>
  </si>
  <si>
    <t>J EVOLUTION BIOL</t>
  </si>
  <si>
    <t>Z PADAGOG PSYCHOL</t>
  </si>
  <si>
    <t>TUMOR BIOL</t>
  </si>
  <si>
    <t>J CRANIO MAXILL SURG</t>
  </si>
  <si>
    <t>ASIA-PAC J PUBLIC HE</t>
  </si>
  <si>
    <t>J PHOTOCH PHOTOBIO A</t>
  </si>
  <si>
    <t>GEOCARTO INT</t>
  </si>
  <si>
    <t>MEDICINA-LITHUANIA</t>
  </si>
  <si>
    <t>TURK ENTOMOL DERG-TU</t>
  </si>
  <si>
    <t>EUR J CARDIO-THORAC</t>
  </si>
  <si>
    <t>J PHOTOCH PHOTOBIO B</t>
  </si>
  <si>
    <t>ASIAN AUSTRAL J ANIM</t>
  </si>
  <si>
    <t>CATAL LETT</t>
  </si>
  <si>
    <t>B CHEM SOC ETHIOPIA</t>
  </si>
  <si>
    <t>PAK J PHARM SCI</t>
  </si>
  <si>
    <t>STEREOT FUNCT NEUROS</t>
  </si>
  <si>
    <t>J WORLD TRADE</t>
  </si>
  <si>
    <t>ACTA CARDIOL SIN</t>
  </si>
  <si>
    <t>MED PRIN PRACT</t>
  </si>
  <si>
    <t>J KOREAN MED SCI</t>
  </si>
  <si>
    <t>S AFR J GEOL</t>
  </si>
  <si>
    <t>ANN MATH ARTIF INTEL</t>
  </si>
  <si>
    <t>B INST HIST PHILOL</t>
  </si>
  <si>
    <t>PFLEGE</t>
  </si>
  <si>
    <t>INT REV SOCIOL SPORT</t>
  </si>
  <si>
    <t>ACAD-REV LATINOAM AD</t>
  </si>
  <si>
    <t>ANN DERMATOL</t>
  </si>
  <si>
    <t>HONG KONG J PAEDIATR</t>
  </si>
  <si>
    <t>AQUAT SCI</t>
  </si>
  <si>
    <t>FETAL DIAGN THER</t>
  </si>
  <si>
    <t>EUR J PSYCHOL ASSESS</t>
  </si>
  <si>
    <t>GENET COUNSEL</t>
  </si>
  <si>
    <t>UNIVERSITAS-TAIWAN</t>
  </si>
  <si>
    <t>B KOREAN MATH SOC</t>
  </si>
  <si>
    <t>ACTA THEOL</t>
  </si>
  <si>
    <t>CELL PHYSIOL BIOCHEM</t>
  </si>
  <si>
    <t>ASIAN J SURG</t>
  </si>
  <si>
    <t>CEREBROVASC DIS</t>
  </si>
  <si>
    <t>PEDIATR NEUROSURG</t>
  </si>
  <si>
    <t>J INF SCI ENG</t>
  </si>
  <si>
    <t>Z NEUROPSYCHOL</t>
  </si>
  <si>
    <t>KOREAN J DEF ANAL</t>
  </si>
  <si>
    <t>COMPUT COMPLEX</t>
  </si>
  <si>
    <t>J MEDITERR STUD</t>
  </si>
  <si>
    <t>MOL CELLS</t>
  </si>
  <si>
    <t>STRUCT ENG INT</t>
  </si>
  <si>
    <t>EUR PSYCHOL</t>
  </si>
  <si>
    <t>STAT SINICA</t>
  </si>
  <si>
    <t>TERR ATMOS OCEAN SCI</t>
  </si>
  <si>
    <t>NUMER ALGORITHMS</t>
  </si>
  <si>
    <t>AFR DEV REV</t>
  </si>
  <si>
    <t>J MICROBIOL BIOTECHN</t>
  </si>
  <si>
    <t>KLIN PSIKOFARMAKOL B</t>
  </si>
  <si>
    <t>J ELECTRON IMAGING</t>
  </si>
  <si>
    <t>ACTA ORTHOP TRAUMATO</t>
  </si>
  <si>
    <t>J VASC RES</t>
  </si>
  <si>
    <t>PRAGMATICS</t>
  </si>
  <si>
    <t>INT ARCH ALLERGY IMM</t>
  </si>
  <si>
    <t>FRESEN ENVIRON BULL</t>
  </si>
  <si>
    <t>EUR J HUM GENET</t>
  </si>
  <si>
    <t>TELECOMMUN SYST</t>
  </si>
  <si>
    <t>GRIPLA</t>
  </si>
  <si>
    <t>GENEVA PAP R I-ISS P</t>
  </si>
  <si>
    <t>J ANIM PLANT SCI</t>
  </si>
  <si>
    <t>J INVEST ALLERG CLIN</t>
  </si>
  <si>
    <t>ASIA PAC LAW REV</t>
  </si>
  <si>
    <t>HER RUSS ACAD SCI+</t>
  </si>
  <si>
    <t>TURK NEUROSURG</t>
  </si>
  <si>
    <t>INT J ONCOL</t>
  </si>
  <si>
    <t>ELECTRON MARK</t>
  </si>
  <si>
    <t>ADV COMPUT MATH</t>
  </si>
  <si>
    <t>COMMUN ANAL GEOM</t>
  </si>
  <si>
    <t>J S AFR VET ASSOC</t>
  </si>
  <si>
    <t>E MEDITERR HEALTH J</t>
  </si>
  <si>
    <t>REV PANAM SALUD PUBL</t>
  </si>
  <si>
    <t>J S AFR INST CIV ENG</t>
  </si>
  <si>
    <t>ONCOL REP</t>
  </si>
  <si>
    <t>AFR ENTOMOL</t>
  </si>
  <si>
    <t>RUSS J PLANT PHYSL+</t>
  </si>
  <si>
    <t>J ENERGY SOUTH AFR</t>
  </si>
  <si>
    <t>ZOOL STUD</t>
  </si>
  <si>
    <t>ETHIOP J HEALTH DEV</t>
  </si>
  <si>
    <t>FORSCH KOMPLEMENTMED</t>
  </si>
  <si>
    <t>NEUROIMMUNOMODULAT</t>
  </si>
  <si>
    <t>FOLIA PHONIATR LOGO</t>
  </si>
  <si>
    <t>J BIOMED SCI</t>
  </si>
  <si>
    <t>J FOOD DRUG ANAL</t>
  </si>
  <si>
    <t>NODEA-NONLINEAR DIFF</t>
  </si>
  <si>
    <t>IRAN J CHEM CHEM ENG</t>
  </si>
  <si>
    <t>WIREL NETW</t>
  </si>
  <si>
    <t>AFR J RANGE FOR SCI</t>
  </si>
  <si>
    <t>MACROMOL RAPID COMM</t>
  </si>
  <si>
    <t>MACROMOL THEOR SIMUL</t>
  </si>
  <si>
    <t>MACROMOL CHEM PHYS</t>
  </si>
  <si>
    <t>SEL MATH-NEW SER</t>
  </si>
  <si>
    <t>JCPSP-J COLL PHYSICI</t>
  </si>
  <si>
    <t>INT J HINDU STUD</t>
  </si>
  <si>
    <t>CHINESE J ELECTRON</t>
  </si>
  <si>
    <t>TOP CATAL</t>
  </si>
  <si>
    <t>J ORTHOP SURG-HONG K</t>
  </si>
  <si>
    <t>EUR ADDICT RES</t>
  </si>
  <si>
    <t>RUSS J GENET+</t>
  </si>
  <si>
    <t>LANG MATTERS</t>
  </si>
  <si>
    <t>J POLYM RES</t>
  </si>
  <si>
    <t>RUSS J ELECTROCHEM+</t>
  </si>
  <si>
    <t>LOGOS PNEUMA-CHIN J</t>
  </si>
  <si>
    <t>J MAR SCI TECH-TAIW</t>
  </si>
  <si>
    <t>INFLAMM RES</t>
  </si>
  <si>
    <t>CCAMLR SCI</t>
  </si>
  <si>
    <t>NONLINEAR PROC GEOPH</t>
  </si>
  <si>
    <t>J DIFFER EQU APPL</t>
  </si>
  <si>
    <t>MAR FRESHW BEHAV PHY</t>
  </si>
  <si>
    <t>INT J POLYM ANAL CH</t>
  </si>
  <si>
    <t>TRIBOL LETT</t>
  </si>
  <si>
    <t>MAIN GROUP CHEM</t>
  </si>
  <si>
    <t>MATH PROBL ENG</t>
  </si>
  <si>
    <t>BIOCATAL BIOTRANSFOR</t>
  </si>
  <si>
    <t>DEFENCE PEACE ECON</t>
  </si>
  <si>
    <t>HONG KONG MED J</t>
  </si>
  <si>
    <t>MARKOV PROCESS RELAT</t>
  </si>
  <si>
    <t>HEMATOLOGY</t>
  </si>
  <si>
    <t>HONG KONG J EMERG ME</t>
  </si>
  <si>
    <t>CONSUMP MARK CULT</t>
  </si>
  <si>
    <t>STRESS</t>
  </si>
  <si>
    <t>COMPUT METHOD BIOMEC</t>
  </si>
  <si>
    <t>ISOT ENVIRON HEALT S</t>
  </si>
  <si>
    <t>GEOARABIA</t>
  </si>
  <si>
    <t>MINE WATER ENVIRON</t>
  </si>
  <si>
    <t>EUR J JEW STUD</t>
  </si>
  <si>
    <t>DISCRETE DYN NAT SOC</t>
  </si>
  <si>
    <t>IRAN POLYM J</t>
  </si>
  <si>
    <t>RUSS J HERPETOL</t>
  </si>
  <si>
    <t>SCI IRAN</t>
  </si>
  <si>
    <t>REV MEX CIENC GEOL</t>
  </si>
  <si>
    <t>INT J TUBERC LUNG D</t>
  </si>
  <si>
    <t>URBAN MORPHOL</t>
  </si>
  <si>
    <t>1027-5193</t>
  </si>
  <si>
    <t>European Integration Online Papers- EIOP</t>
  </si>
  <si>
    <t>EUR INTEGR ONLINE PA</t>
  </si>
  <si>
    <t>TAIWAN J MATH</t>
  </si>
  <si>
    <t>INT J ACOUST VIB</t>
  </si>
  <si>
    <t>DERMATOL SIN</t>
  </si>
  <si>
    <t>BANGL J PLANT TAXON</t>
  </si>
  <si>
    <t>J STUD INT EDUC</t>
  </si>
  <si>
    <t>DOKL EARTH SCI</t>
  </si>
  <si>
    <t>DOKL PHYS</t>
  </si>
  <si>
    <t>NUTR NEUROSCI</t>
  </si>
  <si>
    <t>TAIWAN J OBSTET GYNE</t>
  </si>
  <si>
    <t>J ASIAN NAT PROD RES</t>
  </si>
  <si>
    <t>IRAN J SCI TECHNOL A</t>
  </si>
  <si>
    <t>CIV ENG ENVIRON SYST</t>
  </si>
  <si>
    <t>INT J CULT POLICY</t>
  </si>
  <si>
    <t>J INEQUAL APPL</t>
  </si>
  <si>
    <t>ARCH IRAN MED</t>
  </si>
  <si>
    <t>INVEST ANAL J</t>
  </si>
  <si>
    <t>NEUROTOX RES</t>
  </si>
  <si>
    <t>INT J PAVEMENT ENG</t>
  </si>
  <si>
    <t>J HIGH ENERGY PHYS</t>
  </si>
  <si>
    <t>MUSIC SCI</t>
  </si>
  <si>
    <t>PHYS MESOMECH</t>
  </si>
  <si>
    <t>AUST SYST BOT</t>
  </si>
  <si>
    <t>CONTINUUM-J MEDIA CU</t>
  </si>
  <si>
    <t>REPROD FERT DEVELOP</t>
  </si>
  <si>
    <t>AUST HISTORICAL STUD</t>
  </si>
  <si>
    <t>FOOD AUST</t>
  </si>
  <si>
    <t>J PAEDIATR CHILD H</t>
  </si>
  <si>
    <t>INT J DISABIL DEV ED</t>
  </si>
  <si>
    <t>SOC SEMIOT</t>
  </si>
  <si>
    <t>CERAMICS-ART PERCEPT</t>
  </si>
  <si>
    <t>ECON LABOUR RELAT RE</t>
  </si>
  <si>
    <t>WILDLIFE RES</t>
  </si>
  <si>
    <t>AUST ACCOUNT REV</t>
  </si>
  <si>
    <t>AUST J INT AFF</t>
  </si>
  <si>
    <t>ASIAN STUD REV</t>
  </si>
  <si>
    <t>AUST J ANTHROPOL</t>
  </si>
  <si>
    <t>HEALTH PROMOT J AUST</t>
  </si>
  <si>
    <t>AUST J POLIT SCI</t>
  </si>
  <si>
    <t>AUST CRIT CARE</t>
  </si>
  <si>
    <t>RANGELAND J</t>
  </si>
  <si>
    <t>J PSYCHOL COUNS SCH</t>
  </si>
  <si>
    <t>ROAD TRANSP RES</t>
  </si>
  <si>
    <t>CONTEMP NURSE</t>
  </si>
  <si>
    <t>ASIA PAC J HUM RESOU</t>
  </si>
  <si>
    <t>ISL ARC</t>
  </si>
  <si>
    <t>AUST J RURAL HEALTH</t>
  </si>
  <si>
    <t>AUSTRALAS PSYCHIATRY</t>
  </si>
  <si>
    <t>ELECTROANAL</t>
  </si>
  <si>
    <t>STRUCT CHEM</t>
  </si>
  <si>
    <t>CREATIVITY RES J</t>
  </si>
  <si>
    <t>ASSIST TECHNOL</t>
  </si>
  <si>
    <t>AM J PHYSIOL-LUNG C</t>
  </si>
  <si>
    <t>ANN CLIN PSYCHIATRY</t>
  </si>
  <si>
    <t>TEACH LEARN MED</t>
  </si>
  <si>
    <t>TRIBOL T</t>
  </si>
  <si>
    <t>LAKE RESERV MANAGE</t>
  </si>
  <si>
    <t>PSYCHOL ASSESSMENT</t>
  </si>
  <si>
    <t>MOL REPROD DEV</t>
  </si>
  <si>
    <t>OPTOMETRY VISION SCI</t>
  </si>
  <si>
    <t>QUATERN INT</t>
  </si>
  <si>
    <t>J VET DIAGN INVEST</t>
  </si>
  <si>
    <t>POLYCYCL AROMAT COMP</t>
  </si>
  <si>
    <t>EDUC PSYCHOL REV</t>
  </si>
  <si>
    <t>J CLUST SCI</t>
  </si>
  <si>
    <t>J DYN DIFFER EQU</t>
  </si>
  <si>
    <t>DIFFERENCES</t>
  </si>
  <si>
    <t>ECOL PSYCHOL</t>
  </si>
  <si>
    <t>NUMER HEAT TR A-APPL</t>
  </si>
  <si>
    <t>NUMER HEAT TR B-FUND</t>
  </si>
  <si>
    <t>CRIT REV ANAL CHEM</t>
  </si>
  <si>
    <t>CRIT REV IMMUNOL</t>
  </si>
  <si>
    <t>CRIT REV ONCOL HEMAT</t>
  </si>
  <si>
    <t>CRIT REV SOLID STATE</t>
  </si>
  <si>
    <t>CURR OPIN PEDIATR</t>
  </si>
  <si>
    <t>CURR OPIN RHEUMATOL</t>
  </si>
  <si>
    <t>CURR OPIN OBSTET GYN</t>
  </si>
  <si>
    <t>CURR OPIN OPHTHALMOL</t>
  </si>
  <si>
    <t>CURR OPIN ONCOL</t>
  </si>
  <si>
    <t>EARLY EDUC DEV</t>
  </si>
  <si>
    <t>HEALTH COMMUN</t>
  </si>
  <si>
    <t>IEEE PHOTONIC TECH L</t>
  </si>
  <si>
    <t>EXEMPLARIA</t>
  </si>
  <si>
    <t>J ESSENT OIL RES</t>
  </si>
  <si>
    <t>1041-2972</t>
  </si>
  <si>
    <t>Journal of the American Academy of Nurse Practitioners</t>
  </si>
  <si>
    <t>J AM ACAD NURSE PRAC</t>
  </si>
  <si>
    <t>J APPL SPORT PSYCHOL</t>
  </si>
  <si>
    <t>IEEE T KNOWL DATA EN</t>
  </si>
  <si>
    <t>LEARN INDIVID DIFFER</t>
  </si>
  <si>
    <t>INT PSYCHOGERIATR</t>
  </si>
  <si>
    <t>RADIAT EFF DEFECT S</t>
  </si>
  <si>
    <t>AM J HUM BIOL</t>
  </si>
  <si>
    <t>ICHNOS</t>
  </si>
  <si>
    <t>ETR&amp;D-EDUC TECH RES</t>
  </si>
  <si>
    <t>J COMPUT HIGH EDUC</t>
  </si>
  <si>
    <t>ENTREP THEORY PRACT</t>
  </si>
  <si>
    <t>J LASER APPL</t>
  </si>
  <si>
    <t>NEUROSURG CLIN N AM</t>
  </si>
  <si>
    <t>ORAL MAXIL SURG CLIN</t>
  </si>
  <si>
    <t>1042-3915</t>
  </si>
  <si>
    <t>Journal of Fire Protection Engineering</t>
  </si>
  <si>
    <t>J FIRE PROT ENG</t>
  </si>
  <si>
    <t>J INVASIVE CARDIOL</t>
  </si>
  <si>
    <t>J INT FINANC MARK I</t>
  </si>
  <si>
    <t>PHOSPHORUS SULFUR</t>
  </si>
  <si>
    <t>MATER MANUF PROCESS</t>
  </si>
  <si>
    <t>POLYM ADVAN TECHNOL</t>
  </si>
  <si>
    <t>HETEROATOM CHEM</t>
  </si>
  <si>
    <t>J ZOO WILDLIFE MED</t>
  </si>
  <si>
    <t>J WOMENS HIST</t>
  </si>
  <si>
    <t>LEUKEMIA LYMPHOMA</t>
  </si>
  <si>
    <t>GASTROENTEROL NURS</t>
  </si>
  <si>
    <t>ENG MANAG J</t>
  </si>
  <si>
    <t>J FINANC INTERMED</t>
  </si>
  <si>
    <t>ACAD PSYCHIATR</t>
  </si>
  <si>
    <t>RANDOM STRUCT ALGOR</t>
  </si>
  <si>
    <t>HUM GENE THER</t>
  </si>
  <si>
    <t>BIOCONJUGATE CHEM</t>
  </si>
  <si>
    <t>HEAD NECK-J SCI SPEC</t>
  </si>
  <si>
    <t>ADV PHYSIOL EDUC</t>
  </si>
  <si>
    <t>J HIST SEXUALITY</t>
  </si>
  <si>
    <t>J PEDIATR ONCOL NURS</t>
  </si>
  <si>
    <t>RATION SOC</t>
  </si>
  <si>
    <t>J TRANSCULT NURS</t>
  </si>
  <si>
    <t>PHARMACOL RES</t>
  </si>
  <si>
    <t>LIT-LIT INTERPRET TH</t>
  </si>
  <si>
    <t>J ELECTRON PACKAGING</t>
  </si>
  <si>
    <t>J SOC WORK EDUC</t>
  </si>
  <si>
    <t>CONTEMP PACIFIC</t>
  </si>
  <si>
    <t>POLIC SOC</t>
  </si>
  <si>
    <t>CHINA ECON REV</t>
  </si>
  <si>
    <t>J CONTEMP CRIM JUST</t>
  </si>
  <si>
    <t>J AM SOC MASS SPECTR</t>
  </si>
  <si>
    <t>AM J RESP CELL MOL</t>
  </si>
  <si>
    <t>J DISABIL POLICY STU</t>
  </si>
  <si>
    <t>FAM SOC</t>
  </si>
  <si>
    <t>INT J CONFL MANAGE</t>
  </si>
  <si>
    <t>ATOMIZATION SPRAY</t>
  </si>
  <si>
    <t>J CHILD ADOL PSYCHOP</t>
  </si>
  <si>
    <t>DNA CELL BIOL</t>
  </si>
  <si>
    <t>J RES NATL INST STAN</t>
  </si>
  <si>
    <t>INT J HUM-COMPUT INT</t>
  </si>
  <si>
    <t>MOL CELL NEUROSCI</t>
  </si>
  <si>
    <t>WOUNDS</t>
  </si>
  <si>
    <t>HUM RESOUR DEV Q</t>
  </si>
  <si>
    <t>INT REV AFR AM ART</t>
  </si>
  <si>
    <t>GENE CHROMOSOME CANC</t>
  </si>
  <si>
    <t>CRIT PERSPECT ACCOUN</t>
  </si>
  <si>
    <t>BRIT J MANAGE</t>
  </si>
  <si>
    <t>SCHOOL PSYCHOL QUART</t>
  </si>
  <si>
    <t>J CARDIOVASC ELECTR</t>
  </si>
  <si>
    <t>J INTEL MAT SYST STR</t>
  </si>
  <si>
    <t>CRIT REV EUKAR GENE</t>
  </si>
  <si>
    <t>J DEMOCR</t>
  </si>
  <si>
    <t>J WORLD HIST</t>
  </si>
  <si>
    <t>LAT AM ANTIQ</t>
  </si>
  <si>
    <t>PERMAFROST PERIGLAC</t>
  </si>
  <si>
    <t>HUM NATURE-INT BIOS</t>
  </si>
  <si>
    <t>IEEE ANTENN PROPAG M</t>
  </si>
  <si>
    <t>J VISUAL LANG COMPUT</t>
  </si>
  <si>
    <t>UTOPIAN STUD</t>
  </si>
  <si>
    <t>CURR PSYCHOL</t>
  </si>
  <si>
    <t>TEXT PERFORM Q</t>
  </si>
  <si>
    <t>EUR REV SOC PSYCHOL</t>
  </si>
  <si>
    <t>ENDOCR PATHOL</t>
  </si>
  <si>
    <t>J ARCHIT EDUC</t>
  </si>
  <si>
    <t>SMALL GR RES</t>
  </si>
  <si>
    <t>PROTEIN EXPRES PURIF</t>
  </si>
  <si>
    <t>AM J REPROD IMMUNOL</t>
  </si>
  <si>
    <t>ACM T INFORM SYST</t>
  </si>
  <si>
    <t>ANN EPIDEMIOL</t>
  </si>
  <si>
    <t>J VIS COMMUN IMAGE R</t>
  </si>
  <si>
    <t>J EDUC PSYCHOL CONS</t>
  </si>
  <si>
    <t>INT J OSTEOARCHAEOL</t>
  </si>
  <si>
    <t>JOM-US</t>
  </si>
  <si>
    <t>ORGAN SCI</t>
  </si>
  <si>
    <t>J STRUCT BIOL</t>
  </si>
  <si>
    <t>CARDIOL YOUNG</t>
  </si>
  <si>
    <t>PHYS MED REH CLIN N</t>
  </si>
  <si>
    <t>PSYCHOANAL DIALOGUES</t>
  </si>
  <si>
    <t>J NONPARAMETR STAT</t>
  </si>
  <si>
    <t>NONPROFIT MANAG LEAD</t>
  </si>
  <si>
    <t>CONTEMP THEATRE REV</t>
  </si>
  <si>
    <t>INT J GYNECOL CANCER</t>
  </si>
  <si>
    <t>J VIB ACOUST</t>
  </si>
  <si>
    <t>LEADERSHIP QUART</t>
  </si>
  <si>
    <t>PS-POLIT SCI POLIT</t>
  </si>
  <si>
    <t>J HEALTH CARE POOR U</t>
  </si>
  <si>
    <t>J CRANIOFAC SURG</t>
  </si>
  <si>
    <t>ACM T MODEL COMPUT S</t>
  </si>
  <si>
    <t>ACM T SOFTW ENG METH</t>
  </si>
  <si>
    <t>INTERACT LEARN ENVIR</t>
  </si>
  <si>
    <t>ETHNIC DIS</t>
  </si>
  <si>
    <t>ANIM BIOTECHNOL</t>
  </si>
  <si>
    <t>RES SOCIAL WORK PRAC</t>
  </si>
  <si>
    <t>QUAL HEALTH RES</t>
  </si>
  <si>
    <t>INT J WILDLAND FIRE</t>
  </si>
  <si>
    <t>J AQUAT FOOD PROD T</t>
  </si>
  <si>
    <t>INT J METH PSYCH RES</t>
  </si>
  <si>
    <t>AM J HOSP PALLIAT ME</t>
  </si>
  <si>
    <t>BIOL CONTROL</t>
  </si>
  <si>
    <t>J MECH DESIGN</t>
  </si>
  <si>
    <t>J AM ACAD AUDIOL</t>
  </si>
  <si>
    <t>TRENDS CARDIOVAS MED</t>
  </si>
  <si>
    <t>PSYCHOTHER RES</t>
  </si>
  <si>
    <t>ANN APPL PROBAB</t>
  </si>
  <si>
    <t>J GAMBL STUD</t>
  </si>
  <si>
    <t>J ELECTROMYOGR KINES</t>
  </si>
  <si>
    <t>CLIN J SPORT MED</t>
  </si>
  <si>
    <t>J BUS TECH COMMUN</t>
  </si>
  <si>
    <t>J GEOM ANAL</t>
  </si>
  <si>
    <t>J RES ADOLESCENCE</t>
  </si>
  <si>
    <t>INT J AVIAT PSYCHOL</t>
  </si>
  <si>
    <t>ETHICS BEHAV</t>
  </si>
  <si>
    <t>INT J PSYCHOL RELIG</t>
  </si>
  <si>
    <t>J VASC INTERV RADIOL</t>
  </si>
  <si>
    <t>ECOL APPL</t>
  </si>
  <si>
    <t>J HOUS ECON</t>
  </si>
  <si>
    <t>HOUS POLICY DEBATE</t>
  </si>
  <si>
    <t>DIGIT SIGNAL PROCESS</t>
  </si>
  <si>
    <t>J RENAL NUTR</t>
  </si>
  <si>
    <t>J NEUROIMAGING</t>
  </si>
  <si>
    <t>AM CATH PHILOS QUART</t>
  </si>
  <si>
    <t>J BUS-BUS MARK</t>
  </si>
  <si>
    <t>IEEE T CIRC SYST VID</t>
  </si>
  <si>
    <t>IEEE T APPL SUPERCON</t>
  </si>
  <si>
    <t>WORK</t>
  </si>
  <si>
    <t>BIOTECH HISTOCHEM</t>
  </si>
  <si>
    <t>NINETEENTH CENTURY P</t>
  </si>
  <si>
    <t>RELIG AM CULT</t>
  </si>
  <si>
    <t>BUS ETHICS Q</t>
  </si>
  <si>
    <t>J STROKE CEREBROVASC</t>
  </si>
  <si>
    <t>J PROF ISS ENG ED PR</t>
  </si>
  <si>
    <t>NEUROIMAG CLIN N AM</t>
  </si>
  <si>
    <t>AQUAT CONSERV</t>
  </si>
  <si>
    <t>REV MED VIROL</t>
  </si>
  <si>
    <t>J COMMUNITY APPL SOC</t>
  </si>
  <si>
    <t>1052-9551</t>
  </si>
  <si>
    <t>DIAGNOSTIC MOLECULAR PATHOLOGY</t>
  </si>
  <si>
    <t>DIAGN MOL PATHOL</t>
  </si>
  <si>
    <t>J OCCUP REHABIL</t>
  </si>
  <si>
    <t>J FLUORESC</t>
  </si>
  <si>
    <t>J CARDIOTHOR VASC AN</t>
  </si>
  <si>
    <t>NEW ENGL REV-MIDDLEB</t>
  </si>
  <si>
    <t>J MAGN RESON IMAGING</t>
  </si>
  <si>
    <t>CHILD YOUTH CARE FOR</t>
  </si>
  <si>
    <t>POSTMOD CULT</t>
  </si>
  <si>
    <t>SEMIN RADIAT ONCOL</t>
  </si>
  <si>
    <t>INTERV SCH CLIN</t>
  </si>
  <si>
    <t>J CLIN PEDIATR DENT</t>
  </si>
  <si>
    <t>HUM RESOUR MANAGE R</t>
  </si>
  <si>
    <t>1053-5357</t>
  </si>
  <si>
    <t>Journal of Socio-Economics</t>
  </si>
  <si>
    <t>J SOCIO-ECON</t>
  </si>
  <si>
    <t>INT J OFFSHORE POLAR</t>
  </si>
  <si>
    <t>IEEE T SIGNAL PROCES</t>
  </si>
  <si>
    <t>J JEWISH THOUGHT PH</t>
  </si>
  <si>
    <t>CONSCIOUS COGN</t>
  </si>
  <si>
    <t>J BACK MUSCULOSKELET</t>
  </si>
  <si>
    <t>J EARLY INTERVENTION</t>
  </si>
  <si>
    <t>J PHILOS RES</t>
  </si>
  <si>
    <t>PHARMACOEPIDEM DR S</t>
  </si>
  <si>
    <t>J CHILD SEX ABUS</t>
  </si>
  <si>
    <t>J ADOLESCENT HEALTH</t>
  </si>
  <si>
    <t>TDR-DRAMA REV-J PERF</t>
  </si>
  <si>
    <t>MED CHEM RES</t>
  </si>
  <si>
    <t>ICES J MAR SCI</t>
  </si>
  <si>
    <t>J BIOPHARM STAT</t>
  </si>
  <si>
    <t>APPL COMPUT ELECTROM</t>
  </si>
  <si>
    <t>IN VITRO CELL DEV-PL</t>
  </si>
  <si>
    <t>LASER PHYS</t>
  </si>
  <si>
    <t>KENNEDY INST ETHIC J</t>
  </si>
  <si>
    <t>PRESENCE-TELEOP VIRT</t>
  </si>
  <si>
    <t>CLIN NURS RES</t>
  </si>
  <si>
    <t>J TRAVEL TOUR MARK</t>
  </si>
  <si>
    <t>CARDIOVASC PATHOL</t>
  </si>
  <si>
    <t>J SUSTAIN FOREST</t>
  </si>
  <si>
    <t>AM J ADDICTION</t>
  </si>
  <si>
    <t>J ADDICT DIS</t>
  </si>
  <si>
    <t>J LINGUIST ANTHROPOL</t>
  </si>
  <si>
    <t>SURG ONCOL CLIN N AM</t>
  </si>
  <si>
    <t>J ASSOC NURSE AIDS C</t>
  </si>
  <si>
    <t>OPTIM METHOD SOFTW</t>
  </si>
  <si>
    <t>INT J NETW MANAG</t>
  </si>
  <si>
    <t>MOL PHYLOGENET EVOL</t>
  </si>
  <si>
    <t>SEMIN PEDIATR SURG</t>
  </si>
  <si>
    <t>DYNAM SYST APPL</t>
  </si>
  <si>
    <t>J DEV PHYS DISABIL</t>
  </si>
  <si>
    <t>J ALGEBRAIC GEOM</t>
  </si>
  <si>
    <t>J MANAGE INQUIRY</t>
  </si>
  <si>
    <t>CHILD ADOL PSYCH CL</t>
  </si>
  <si>
    <t>IMPLANT DENT</t>
  </si>
  <si>
    <t>J APPL POULTRY RES</t>
  </si>
  <si>
    <t>J SPORT REHABIL</t>
  </si>
  <si>
    <t>INT J DAMAGE MECH</t>
  </si>
  <si>
    <t>PAP REG SCI</t>
  </si>
  <si>
    <t>J PHARMACOL TOX MET</t>
  </si>
  <si>
    <t>J DIABETES COMPLICAT</t>
  </si>
  <si>
    <t>J GLAUCOMA</t>
  </si>
  <si>
    <t>INT J NAUT ARCHAEOL</t>
  </si>
  <si>
    <t>READ WRIT Q</t>
  </si>
  <si>
    <t>J NURS CARE QUAL</t>
  </si>
  <si>
    <t>INT REV FINANC ANAL</t>
  </si>
  <si>
    <t>MMWR RECOMM REP</t>
  </si>
  <si>
    <t>STUD CONFL TERROR</t>
  </si>
  <si>
    <t>J MICROELECTROMECH S</t>
  </si>
  <si>
    <t>J CONSUM PSYCHOL</t>
  </si>
  <si>
    <t>HEALTH ECON</t>
  </si>
  <si>
    <t>AM J SPEECH-LANG PAT</t>
  </si>
  <si>
    <t>J ASSIST REPROD GEN</t>
  </si>
  <si>
    <t>INFORM SYST MANAGE</t>
  </si>
  <si>
    <t>J MUSCULOSKELET PAIN</t>
  </si>
  <si>
    <t>J SHOULDER ELB SURG</t>
  </si>
  <si>
    <t>ASAIO J</t>
  </si>
  <si>
    <t>INTEGR FERROELECTR</t>
  </si>
  <si>
    <t>POLIT COMMUN</t>
  </si>
  <si>
    <t>INT J PLANT SCI</t>
  </si>
  <si>
    <t>IEEE ANN HIST COMPUT</t>
  </si>
  <si>
    <t>J ECON MANAGE STRAT</t>
  </si>
  <si>
    <t>EXP MATH</t>
  </si>
  <si>
    <t>VET RADIOL ULTRASOUN</t>
  </si>
  <si>
    <t>DEV DYNAM</t>
  </si>
  <si>
    <t>SCI PROGRAMMING-NETH</t>
  </si>
  <si>
    <t>NONDESTRUCT TEST EVA</t>
  </si>
  <si>
    <t>J SCI EDUC TECHNOL</t>
  </si>
  <si>
    <t>J ENVIRON SCI HEAL C</t>
  </si>
  <si>
    <t>INT REV ECON FINANC</t>
  </si>
  <si>
    <t>AM J AUDIOL</t>
  </si>
  <si>
    <t>SEIZURE-EUR J EPILEP</t>
  </si>
  <si>
    <t>PROD OPER MANAG</t>
  </si>
  <si>
    <t>MOL BIOL CELL</t>
  </si>
  <si>
    <t>J SONG-YUAN STUD</t>
  </si>
  <si>
    <t>GROUP ORGAN MANAGE</t>
  </si>
  <si>
    <t>EMILY DICKINSON J</t>
  </si>
  <si>
    <t>ADAPT BEHAV</t>
  </si>
  <si>
    <t>J GENET COUNS</t>
  </si>
  <si>
    <t>HUM MUTAT</t>
  </si>
  <si>
    <t>J SCH NURS</t>
  </si>
  <si>
    <t>MICROSC RES TECHNIQ</t>
  </si>
  <si>
    <t>J AGROMEDICINE</t>
  </si>
  <si>
    <t>J PROSTHODONT</t>
  </si>
  <si>
    <t>J MATER ENG PERFORM</t>
  </si>
  <si>
    <t>J THERM SPRAY TECHN</t>
  </si>
  <si>
    <t>ANN PHARMACOTHER</t>
  </si>
  <si>
    <t>J MACROMOL SCI A</t>
  </si>
  <si>
    <t>J PRE-RAPHAELITE ST</t>
  </si>
  <si>
    <t>VICTORIAN LIT CULT</t>
  </si>
  <si>
    <t>J PEDIATR ORTHOP B</t>
  </si>
  <si>
    <t>OPER TECHN SPORT MED</t>
  </si>
  <si>
    <t>J AOAC INT</t>
  </si>
  <si>
    <t>J RAPID METH AUT MIC</t>
  </si>
  <si>
    <t>COLON LAT AM REV</t>
  </si>
  <si>
    <t>ST PETERSB MATH J+</t>
  </si>
  <si>
    <t>SUPRAMOL CHEM</t>
  </si>
  <si>
    <t>J DRUG TARGET</t>
  </si>
  <si>
    <t>RUSS STUD PHILOS</t>
  </si>
  <si>
    <t>RUSS STUD LIT</t>
  </si>
  <si>
    <t>RESTOR ECOL</t>
  </si>
  <si>
    <t>COMPUT APPL ENG EDUC</t>
  </si>
  <si>
    <t>WATER ENVIRON RES</t>
  </si>
  <si>
    <t>CARDIOL REV</t>
  </si>
  <si>
    <t>ANXIETY STRESS COPIN</t>
  </si>
  <si>
    <t>RUSS J NONDESTRUCT+</t>
  </si>
  <si>
    <t>INT J COMPUT FLUID D</t>
  </si>
  <si>
    <t>J COMPUT GRAPH STAT</t>
  </si>
  <si>
    <t>RUSS J MATH PHYS</t>
  </si>
  <si>
    <t>COLLOID J+</t>
  </si>
  <si>
    <t>J ANAL CHEM+</t>
  </si>
  <si>
    <t>J CHILD FAM STUD</t>
  </si>
  <si>
    <t>J HEALTHC QUAL</t>
  </si>
  <si>
    <t>BIOL BULL+</t>
  </si>
  <si>
    <t>RUSS J DEV BIOL+</t>
  </si>
  <si>
    <t>J IMAGING SCI TECHN</t>
  </si>
  <si>
    <t>AFR AM REV</t>
  </si>
  <si>
    <t>CURR OPIN NEPHROL HY</t>
  </si>
  <si>
    <t>J ATHL TRAINING</t>
  </si>
  <si>
    <t>J PUBLIC RELAT RES</t>
  </si>
  <si>
    <t>J GLOB INF MANAG</t>
  </si>
  <si>
    <t>J MIN SCI+</t>
  </si>
  <si>
    <t>EUR REV</t>
  </si>
  <si>
    <t>NURS HIST REV</t>
  </si>
  <si>
    <t>SPORTS MED ARTHROSC</t>
  </si>
  <si>
    <t>AM J MED QUAL</t>
  </si>
  <si>
    <t>SAR QSAR ENVIRON RES</t>
  </si>
  <si>
    <t>N AM J ECON FINANC</t>
  </si>
  <si>
    <t>J URBAN TECHNOL</t>
  </si>
  <si>
    <t>RUSS J MAR BIOL+</t>
  </si>
  <si>
    <t>SOC ANIM</t>
  </si>
  <si>
    <t>J ART MANAG LAW SOC</t>
  </si>
  <si>
    <t>CONCURRENT ENG-RES A</t>
  </si>
  <si>
    <t>CLIN PSYCHOL PSYCHOT</t>
  </si>
  <si>
    <t>ATOM ENERGY+</t>
  </si>
  <si>
    <t>J EMOT BEHAV DISORD</t>
  </si>
  <si>
    <t>J WATER CHEM TECHNO+</t>
  </si>
  <si>
    <t>J SUPERHARD MATER+</t>
  </si>
  <si>
    <t>OSTEOARTHR CARTILAGE</t>
  </si>
  <si>
    <t>COLON LAT AM HIST R</t>
  </si>
  <si>
    <t>CURR TOP MEMBR</t>
  </si>
  <si>
    <t>IEEE ACM T NETWORK</t>
  </si>
  <si>
    <t>ACOUST PHYS+</t>
  </si>
  <si>
    <t>ASTRON REP+</t>
  </si>
  <si>
    <t>ASTRON LETT+</t>
  </si>
  <si>
    <t>CRYSTALLOGR REP+</t>
  </si>
  <si>
    <t>J EXP THEOR PHYS+</t>
  </si>
  <si>
    <t>LOW TEMP PHYS+</t>
  </si>
  <si>
    <t>PHYS ATOM NUCL+</t>
  </si>
  <si>
    <t>PHYS PART NUCLEI+</t>
  </si>
  <si>
    <t>PLASMA PHYS REP+</t>
  </si>
  <si>
    <t>QUANTUM ELECTRON+</t>
  </si>
  <si>
    <t>SEMICONDUCTORS+</t>
  </si>
  <si>
    <t>PHYS SOLID STATE+</t>
  </si>
  <si>
    <t>TECH PHYS+</t>
  </si>
  <si>
    <t>TECH PHYS LETT+</t>
  </si>
  <si>
    <t>PHYS-USP+</t>
  </si>
  <si>
    <t>J DATABASE MANAGE</t>
  </si>
  <si>
    <t>IEEE T VLSI SYST</t>
  </si>
  <si>
    <t>J COMB DES</t>
  </si>
  <si>
    <t>QUAL MANAG HEALTH CA</t>
  </si>
  <si>
    <t>J AGING PHYS ACTIV</t>
  </si>
  <si>
    <t>EAT DISORD</t>
  </si>
  <si>
    <t>MAR GEORESOUR GEOTEC</t>
  </si>
  <si>
    <t>J INTELL FUZZY SYST</t>
  </si>
  <si>
    <t>1064-1262</t>
  </si>
  <si>
    <t>REVIEWS IN FISHERIES SCIENCE</t>
  </si>
  <si>
    <t>REV FISH SCI</t>
  </si>
  <si>
    <t>EXP CLIN PSYCHOPHARM</t>
  </si>
  <si>
    <t>HYPERTENS PREGNANCY</t>
  </si>
  <si>
    <t>CLIN EXP HYPERTENS</t>
  </si>
  <si>
    <t>J COMMUN TECHNOL EL+</t>
  </si>
  <si>
    <t>HEAT TRANSF RES</t>
  </si>
  <si>
    <t>EURASIAN SOIL SCI+</t>
  </si>
  <si>
    <t>J COMPUT SYS SC INT+</t>
  </si>
  <si>
    <t>GLQ-J LESBIAN GAY ST</t>
  </si>
  <si>
    <t>CRIT REV ENV SCI TEC</t>
  </si>
  <si>
    <t>ARTIF LIFE</t>
  </si>
  <si>
    <t>MILLENNIUM FILM J</t>
  </si>
  <si>
    <t>SB MATH+</t>
  </si>
  <si>
    <t>DOKL MATH</t>
  </si>
  <si>
    <t>IZV MATH+</t>
  </si>
  <si>
    <t>FOOD DRUG LAW J</t>
  </si>
  <si>
    <t>1064-6655</t>
  </si>
  <si>
    <t>JOURNAL OF OROFACIAL PAIN</t>
  </si>
  <si>
    <t>J OROFAC PAIN</t>
  </si>
  <si>
    <t>SPE DRILL COMPLETION</t>
  </si>
  <si>
    <t>FACIAL PLAST SURG CL</t>
  </si>
  <si>
    <t>AM J GERIAT PSYCHIAT</t>
  </si>
  <si>
    <t>J MAMM EVOL</t>
  </si>
  <si>
    <t>J NETW SYST MANAG</t>
  </si>
  <si>
    <t>J STRENGTH COND RES</t>
  </si>
  <si>
    <t>SIAM J SCI COMPUT</t>
  </si>
  <si>
    <t>RUSS PHYS J+</t>
  </si>
  <si>
    <t>MAGN RESON IMAGING C</t>
  </si>
  <si>
    <t>INTEGR TRANSF SPEC F</t>
  </si>
  <si>
    <t>HEALTH CARE ANAL</t>
  </si>
  <si>
    <t>J ENHANC HEAT TRANSF</t>
  </si>
  <si>
    <t>CURR OPIN HEMATOL</t>
  </si>
  <si>
    <t>COMPOST SCI UTIL</t>
  </si>
  <si>
    <t>CELL BIOL INT</t>
  </si>
  <si>
    <t>J APPL BIOMECH</t>
  </si>
  <si>
    <t>POLIT RES QUART</t>
  </si>
  <si>
    <t>IEEE CONTR SYST MAG</t>
  </si>
  <si>
    <t>UNDERSEA HYPERBAR M</t>
  </si>
  <si>
    <t>J EUKARYOT MICROBIOL</t>
  </si>
  <si>
    <t>J COMPUT BIOL</t>
  </si>
  <si>
    <t>RUSS CHEM B+</t>
  </si>
  <si>
    <t>MATER TECHNOL</t>
  </si>
  <si>
    <t>PROCESS SAF PROG</t>
  </si>
  <si>
    <t>VLDB J</t>
  </si>
  <si>
    <t>INT J SURG PATHOL</t>
  </si>
  <si>
    <t>J CONTEMP CHINA</t>
  </si>
  <si>
    <t>J AM ACAD ORTHOP SUR</t>
  </si>
  <si>
    <t>WOUND REPAIR REGEN</t>
  </si>
  <si>
    <t>J FOOT ANKLE SURG</t>
  </si>
  <si>
    <t>MUSIC THEORY ONLINE</t>
  </si>
  <si>
    <t>HARVARD REV PSYCHIAT</t>
  </si>
  <si>
    <t>RUSS J ECOL+</t>
  </si>
  <si>
    <t>J EARLY CHRISTIAN ST</t>
  </si>
  <si>
    <t>RUSS J NON-FERR MET+</t>
  </si>
  <si>
    <t>J CHILD ADOLES SUBST</t>
  </si>
  <si>
    <t>POSITIONS-ASIA CRIT</t>
  </si>
  <si>
    <t>J ADULT DEV</t>
  </si>
  <si>
    <t>POWDER METALL MET C+</t>
  </si>
  <si>
    <t>RUSS J BIOORG CHEM+</t>
  </si>
  <si>
    <t>PSYCHOL CRIME LAW</t>
  </si>
  <si>
    <t>B LEBEDEV PHYS INST+</t>
  </si>
  <si>
    <t>J CONTEMP PHYS-ARME+</t>
  </si>
  <si>
    <t>J CONTEMP MATH ANAL+</t>
  </si>
  <si>
    <t>J FRICT WEAR+</t>
  </si>
  <si>
    <t>RUSS METEOROL HYDRO+</t>
  </si>
  <si>
    <t>OPT FIBER TECHNOL</t>
  </si>
  <si>
    <t>J AGR RESOUR ECON</t>
  </si>
  <si>
    <t>RUSS GEOL GEOPHYS+</t>
  </si>
  <si>
    <t>MATER SCI+</t>
  </si>
  <si>
    <t>SOUTH CULT</t>
  </si>
  <si>
    <t>CURR OPIN OTOLARYNGO</t>
  </si>
  <si>
    <t>J CLIN PSYCHOL MED S</t>
  </si>
  <si>
    <t>ELECTRON T NUMER ANA</t>
  </si>
  <si>
    <t>J INT MARKETING</t>
  </si>
  <si>
    <t>J CAREER ASSESSMENT</t>
  </si>
  <si>
    <t>SEMIN RESP CRIT CARE</t>
  </si>
  <si>
    <t>IZV-PHYS SOLID EART+</t>
  </si>
  <si>
    <t>REV COMP CH</t>
  </si>
  <si>
    <t>GROUND WATER MONIT R</t>
  </si>
  <si>
    <t>CROSS-CULT RES</t>
  </si>
  <si>
    <t>SOCIOL RELIG</t>
  </si>
  <si>
    <t>J ENG EDUC</t>
  </si>
  <si>
    <t>J FOURIER ANAL APPL</t>
  </si>
  <si>
    <t>ACAD EMERG MED</t>
  </si>
  <si>
    <t>PSYCHON B REV</t>
  </si>
  <si>
    <t>IDENTITIES-GLOB STUD</t>
  </si>
  <si>
    <t>RUSS J COORD CHEM+</t>
  </si>
  <si>
    <t>RUSS J GEN CHEM+</t>
  </si>
  <si>
    <t>RUSS J APPL CHEM+</t>
  </si>
  <si>
    <t>RUSS J ORG CHEM+</t>
  </si>
  <si>
    <t>J ENVIRON DEV</t>
  </si>
  <si>
    <t>CURR OPIN PULM MED</t>
  </si>
  <si>
    <t>CURR OPIN CRIT CARE</t>
  </si>
  <si>
    <t>SOC WORK RES</t>
  </si>
  <si>
    <t>INT J BEHAV MED</t>
  </si>
  <si>
    <t>PHYS FLUIDS</t>
  </si>
  <si>
    <t>PHYS PLASMAS</t>
  </si>
  <si>
    <t>J NEURO-OPHTHALMOL</t>
  </si>
  <si>
    <t>J HYMENOPT RES</t>
  </si>
  <si>
    <t>SHOCK VIB</t>
  </si>
  <si>
    <t>J OPT TECHNOL+</t>
  </si>
  <si>
    <t>IEEE T DIELECT EL IN</t>
  </si>
  <si>
    <t>IEEE SIGNAL PROC LET</t>
  </si>
  <si>
    <t>IEEE ROBOT AUTOM MAG</t>
  </si>
  <si>
    <t>J SOC INF DISPLAY</t>
  </si>
  <si>
    <t>FOOT ANKLE INT</t>
  </si>
  <si>
    <t>J VAC SCI TECHNOL B</t>
  </si>
  <si>
    <t>IN VITRO CELL DEV-AN</t>
  </si>
  <si>
    <t>J RUSS LASER RES</t>
  </si>
  <si>
    <t>J NUCL CARDIOL</t>
  </si>
  <si>
    <t>J WOUND OSTOMY CONT</t>
  </si>
  <si>
    <t>FREE RADICAL RES</t>
  </si>
  <si>
    <t>INT J HUM-COMPUT ST</t>
  </si>
  <si>
    <t>J INTERIOR DES</t>
  </si>
  <si>
    <t>CHELONIAN CONSERV BI</t>
  </si>
  <si>
    <t>SEMIN PEDIATR NEUROL</t>
  </si>
  <si>
    <t>J CARD FAIL</t>
  </si>
  <si>
    <t>LEARN MEMORY</t>
  </si>
  <si>
    <t>J CONSTR PSYCHOL</t>
  </si>
  <si>
    <t>BEHAV INTERVENT</t>
  </si>
  <si>
    <t>MENOPAUSE</t>
  </si>
  <si>
    <t>ADV ANAT PATHOL</t>
  </si>
  <si>
    <t>EUR EAT DISORD REV</t>
  </si>
  <si>
    <t>SOC POLIT</t>
  </si>
  <si>
    <t>INT J STRESS MANAGE</t>
  </si>
  <si>
    <t>GEOSYNTH INT</t>
  </si>
  <si>
    <t>ELECTRON J DIFFER EQ</t>
  </si>
  <si>
    <t>GEORGIAN MATH J</t>
  </si>
  <si>
    <t>INT J CLASS TRADIT</t>
  </si>
  <si>
    <t>ACM T COMPUT-HUM INT</t>
  </si>
  <si>
    <t>J LAW MED ETHICS</t>
  </si>
  <si>
    <t>CANCER CONTROL</t>
  </si>
  <si>
    <t>MATH RES LETT</t>
  </si>
  <si>
    <t>METALL MATER TRANS B</t>
  </si>
  <si>
    <t>METALL MATER TRANS A</t>
  </si>
  <si>
    <t>MOL BIOTECHNOL</t>
  </si>
  <si>
    <t>INT MATH RES NOTICES</t>
  </si>
  <si>
    <t>SEMIN ORTHOD</t>
  </si>
  <si>
    <t>INSTRUM SCI TECHNOL</t>
  </si>
  <si>
    <t>AM ART</t>
  </si>
  <si>
    <t>J DERIV</t>
  </si>
  <si>
    <t>J CHEM CRYSTALLOGR</t>
  </si>
  <si>
    <t>J CARDIOVASC PHARM T</t>
  </si>
  <si>
    <t>CONTEMP ECON POLICY</t>
  </si>
  <si>
    <t>HUM ECOL REV</t>
  </si>
  <si>
    <t>INT J COMMUN SYST</t>
  </si>
  <si>
    <t>CHEM BIOL</t>
  </si>
  <si>
    <t>J FAM NURS</t>
  </si>
  <si>
    <t>MIND CULT ACT</t>
  </si>
  <si>
    <t>TOP STROKE REHABIL</t>
  </si>
  <si>
    <t>BREAST J</t>
  </si>
  <si>
    <t>ARCHAEOL PROSPECT</t>
  </si>
  <si>
    <t>J PEPT SCI</t>
  </si>
  <si>
    <t>PSYCHIAT SERV</t>
  </si>
  <si>
    <t>AM J THER</t>
  </si>
  <si>
    <t>GLOBAL GOV</t>
  </si>
  <si>
    <t>ASSESS WRIT</t>
  </si>
  <si>
    <t>J INT MANAG</t>
  </si>
  <si>
    <t>ORNITOL NEOTROP</t>
  </si>
  <si>
    <t>SCI COMMUN</t>
  </si>
  <si>
    <t>J ALTERN COMPLEM MED</t>
  </si>
  <si>
    <t>GEOL ORE DEPOSIT+</t>
  </si>
  <si>
    <t>PROBL POST-COMMUNISM</t>
  </si>
  <si>
    <t>CLIN APPL THROMB-HEM</t>
  </si>
  <si>
    <t>J INFRASTRUCT SYST</t>
  </si>
  <si>
    <t>DERMATOL SURG</t>
  </si>
  <si>
    <t>ISLE-INTERDISCIP STU</t>
  </si>
  <si>
    <t>MOL MED</t>
  </si>
  <si>
    <t>JCR-J CLIN RHEUMATOL</t>
  </si>
  <si>
    <t>J OCCUP ENVIRON MED</t>
  </si>
  <si>
    <t>J MASS SPECTROM</t>
  </si>
  <si>
    <t>MICROB DRUG RESIST</t>
  </si>
  <si>
    <t>ACAD RADIOL</t>
  </si>
  <si>
    <t>AM HIST</t>
  </si>
  <si>
    <t>PSYCHOL PUBLIC POL L</t>
  </si>
  <si>
    <t>J EXP PSYCHOL-APPL</t>
  </si>
  <si>
    <t>J OCCUP HEALTH PSYCH</t>
  </si>
  <si>
    <t>INT J FINANC ECON</t>
  </si>
  <si>
    <t>J ARTIF INTELL RES</t>
  </si>
  <si>
    <t>NEW YORK J MATH</t>
  </si>
  <si>
    <t>J EDUC BEHAV STAT</t>
  </si>
  <si>
    <t>IEEE IND APPL MAG</t>
  </si>
  <si>
    <t>IEEE T VIS COMPUT GR</t>
  </si>
  <si>
    <t>J PUBLIC TRANSPORT</t>
  </si>
  <si>
    <t>COMPUT VIS IMAGE UND</t>
  </si>
  <si>
    <t>INT J OCCUP ENV HEAL</t>
  </si>
  <si>
    <t>J PEDIAT HEMATOL ONC</t>
  </si>
  <si>
    <t>J VIB CONTROL</t>
  </si>
  <si>
    <t>MED CARE RES REV</t>
  </si>
  <si>
    <t>J MASS COMMUN Q</t>
  </si>
  <si>
    <t>COGN BEHAV PRACT</t>
  </si>
  <si>
    <t>VIOLENCE AGAINST WOM</t>
  </si>
  <si>
    <t>INVERTEBR BIOL</t>
  </si>
  <si>
    <t>ELECTRON J COMB</t>
  </si>
  <si>
    <t>URBAN AFF REV</t>
  </si>
  <si>
    <t>DISCRETE CONT DYN-A</t>
  </si>
  <si>
    <t>INFLAMM BOWEL DIS</t>
  </si>
  <si>
    <t>UROL ONCOL-SEMIN ORI</t>
  </si>
  <si>
    <t>J ONCOL PHARM PRACT</t>
  </si>
  <si>
    <t>J CORRECT HEALTH CAR</t>
  </si>
  <si>
    <t>J AM PSYCHIAT NURSES</t>
  </si>
  <si>
    <t>J PUBLIC HEALTH MAN</t>
  </si>
  <si>
    <t>EUR J VASC ENDOVASC</t>
  </si>
  <si>
    <t>ARTHURIANA</t>
  </si>
  <si>
    <t>ALTERN THER HEALTH M</t>
  </si>
  <si>
    <t>ENVIRON ENG GEOSCI</t>
  </si>
  <si>
    <t>J TRAUMA NURS</t>
  </si>
  <si>
    <t>1078-9669</t>
  </si>
  <si>
    <t>HVAC&amp;R RESEARCH</t>
  </si>
  <si>
    <t>HVAC&amp;R RES</t>
  </si>
  <si>
    <t>J SPINAL CORD MED</t>
  </si>
  <si>
    <t>SEX ABUSE-J RES TR</t>
  </si>
  <si>
    <t>HEALTH HUM RIGHTS</t>
  </si>
  <si>
    <t>AM J HEALTH-SYST PH</t>
  </si>
  <si>
    <t>J DYN CONTROL SYST</t>
  </si>
  <si>
    <t>BEN JONSON J</t>
  </si>
  <si>
    <t>J GERONTOL B-PSYCHOL</t>
  </si>
  <si>
    <t>INTELL AUTOM SOFT CO</t>
  </si>
  <si>
    <t>B SYMB LOG</t>
  </si>
  <si>
    <t>ADV DIFFERENTIAL EQU</t>
  </si>
  <si>
    <t>BLOOD CELL MOL DIS</t>
  </si>
  <si>
    <t>J RECEPT SIG TRANSD</t>
  </si>
  <si>
    <t>J INTERF CYTOK RES</t>
  </si>
  <si>
    <t>CLIN REV ALLERG IMMU</t>
  </si>
  <si>
    <t>INT J OCCUP SAF ERGO</t>
  </si>
  <si>
    <t>GPS SOLUT</t>
  </si>
  <si>
    <t>WILD ENVIRON MED</t>
  </si>
  <si>
    <t>HUM ECOL RISK ASSESS</t>
  </si>
  <si>
    <t>J OCUL PHARMACOL TH</t>
  </si>
  <si>
    <t>REAL ESTATE ECON</t>
  </si>
  <si>
    <t>ANN ALLERG ASTHMA IM</t>
  </si>
  <si>
    <t>J VECTOR ECOL</t>
  </si>
  <si>
    <t>STUD NONLINEAR DYN E</t>
  </si>
  <si>
    <t>MATH MECH SOLIDS</t>
  </si>
  <si>
    <t>J ADOLESC ADULT LIT</t>
  </si>
  <si>
    <t>J DEAF STUD DEAF EDU</t>
  </si>
  <si>
    <t>J REFRACT SURG</t>
  </si>
  <si>
    <t>HIST FAM</t>
  </si>
  <si>
    <t>POLAR-POLIT LEG ANTH</t>
  </si>
  <si>
    <t>FOOD SCI TECHNOL INT</t>
  </si>
  <si>
    <t>PREP BIOCHEM BIOTECH</t>
  </si>
  <si>
    <t>J LIQ CHROMATOGR R T</t>
  </si>
  <si>
    <t>SUBST USE MISUSE</t>
  </si>
  <si>
    <t>J AVIAN MED SURG</t>
  </si>
  <si>
    <t>ANN NONINVAS ELECTRO</t>
  </si>
  <si>
    <t>J MEDIEV EARLY MOD S</t>
  </si>
  <si>
    <t>J ENVIRON ENG GEOPH</t>
  </si>
  <si>
    <t>J MAMMARY GLAND BIOL</t>
  </si>
  <si>
    <t>J PEDIATR ADOL GYNEC</t>
  </si>
  <si>
    <t>J BIOMED OPT</t>
  </si>
  <si>
    <t>1083-4087</t>
  </si>
  <si>
    <t>JOURNAL OF MANAGED CARE PHARMACY</t>
  </si>
  <si>
    <t>J MANAGE CARE PHARM</t>
  </si>
  <si>
    <t>TRANSFORM GROUPS</t>
  </si>
  <si>
    <t>AMPHIB REPTILE CONSE</t>
  </si>
  <si>
    <t>REFRACT IND CERAM+</t>
  </si>
  <si>
    <t>J VINYL ADDIT TECHN</t>
  </si>
  <si>
    <t>ELECTRON COMMUN PROB</t>
  </si>
  <si>
    <t>ORG PROCESS RES DEV</t>
  </si>
  <si>
    <t>ELECTRON J PROBAB</t>
  </si>
  <si>
    <t>PHARM DEV TECHNOL</t>
  </si>
  <si>
    <t>FOOT ANKLE CLIN</t>
  </si>
  <si>
    <t>URBAN ECOSYST</t>
  </si>
  <si>
    <t>BIOL BLOOD MARROW TR</t>
  </si>
  <si>
    <t>J HYDROL ENG</t>
  </si>
  <si>
    <t>J BRIDGE ENG</t>
  </si>
  <si>
    <t>ACM T DES AUTOMAT EL</t>
  </si>
  <si>
    <t>ENVIRON HIST-US</t>
  </si>
  <si>
    <t>1084-7138</t>
  </si>
  <si>
    <t>Trends in Amplification</t>
  </si>
  <si>
    <t>TRENDS AMPLIF</t>
  </si>
  <si>
    <t>J OPT SOC AM A</t>
  </si>
  <si>
    <t>EUR LEG</t>
  </si>
  <si>
    <t>SEMIN CELL DEV BIOL</t>
  </si>
  <si>
    <t>CANCER BIOTHER RADIO</t>
  </si>
  <si>
    <t>SEMIN CUTAN MED SURG</t>
  </si>
  <si>
    <t>J AGR BIOL ENVIR ST</t>
  </si>
  <si>
    <t>CELL BIOCHEM BIOPHYS</t>
  </si>
  <si>
    <t>J PERIPHER NERV SYST</t>
  </si>
  <si>
    <t>ORGAN ENVIRON</t>
  </si>
  <si>
    <t>SPE J</t>
  </si>
  <si>
    <t>INDEP REV</t>
  </si>
  <si>
    <t>J LIT RES</t>
  </si>
  <si>
    <t>MOBILIZATION</t>
  </si>
  <si>
    <t>ARTFORUM INT</t>
  </si>
  <si>
    <t>JSLS-J SOC LAPAROEND</t>
  </si>
  <si>
    <t>METEORIT PLANET SCI</t>
  </si>
  <si>
    <t>J ATTEN DISORD</t>
  </si>
  <si>
    <t>J BIOMOL SCREEN</t>
  </si>
  <si>
    <t>J MANUF SCI E-T ASME</t>
  </si>
  <si>
    <t>SPORT HIST REV</t>
  </si>
  <si>
    <t>FUNGAL GENET BIOL</t>
  </si>
  <si>
    <t>CURR OPIN ORGAN TRAN</t>
  </si>
  <si>
    <t>MED EDUC ONLINE</t>
  </si>
  <si>
    <t>EARTH INTERACT</t>
  </si>
  <si>
    <t>GLASS PHYS CHEM+</t>
  </si>
  <si>
    <t>AM J MANAG CARE</t>
  </si>
  <si>
    <t>J IND ECOL</t>
  </si>
  <si>
    <t>FOCUS AUTISM DEV DIS</t>
  </si>
  <si>
    <t>REPRESENT THEOR</t>
  </si>
  <si>
    <t>J PORPHYR PHTHALOCYA</t>
  </si>
  <si>
    <t>J ADDICT NURS</t>
  </si>
  <si>
    <t>INTELL DATA ANAL</t>
  </si>
  <si>
    <t>ALLERGY ASTHMA PROC</t>
  </si>
  <si>
    <t>HOMICIDE STUD</t>
  </si>
  <si>
    <t>APPL DEV SCI</t>
  </si>
  <si>
    <t>J APPL ANIM WELF SCI</t>
  </si>
  <si>
    <t>BIOREMEDIAT J</t>
  </si>
  <si>
    <t>J LOW GENIT TRACT DI</t>
  </si>
  <si>
    <t>REV GEN PSYCHOL</t>
  </si>
  <si>
    <t>GROUP DYN-THEOR RES</t>
  </si>
  <si>
    <t>CLIN LIVER DIS</t>
  </si>
  <si>
    <t>J PHYS CHEM A</t>
  </si>
  <si>
    <t>BELL LABS TECH J</t>
  </si>
  <si>
    <t>IEEE COMMUN LETT</t>
  </si>
  <si>
    <t>IEEE INTERNET COMPUT</t>
  </si>
  <si>
    <t>SEMIN MUSCULOSKEL R</t>
  </si>
  <si>
    <t>NITRIC OXIDE-BIOL CH</t>
  </si>
  <si>
    <t>J PERIANESTH NURS</t>
  </si>
  <si>
    <t>VET J</t>
  </si>
  <si>
    <t>J GEOTECH GEOENVIRON</t>
  </si>
  <si>
    <t>MOL VIS</t>
  </si>
  <si>
    <t>NONLIN DYNAM PSYCHOL</t>
  </si>
  <si>
    <t>APPL PSYCHOPHYS BIOF</t>
  </si>
  <si>
    <t>HEALTH EDUC BEHAV</t>
  </si>
  <si>
    <t>PREHOSP EMERG CARE</t>
  </si>
  <si>
    <t>EUR J PAEDIATR NEURO</t>
  </si>
  <si>
    <t>EUR J PAIN</t>
  </si>
  <si>
    <t>J CAVE KARST STUD</t>
  </si>
  <si>
    <t>J MAGN RESON</t>
  </si>
  <si>
    <t>AESTHET SURG J</t>
  </si>
  <si>
    <t>HUM FACTOR ERGON MAN</t>
  </si>
  <si>
    <t>J WORLD BUS</t>
  </si>
  <si>
    <t>J POROUS MEDIA</t>
  </si>
  <si>
    <t>MACH SCI TECHNOL</t>
  </si>
  <si>
    <t>J GASTROINTEST SURG</t>
  </si>
  <si>
    <t>J MENT HEALTH POLICY</t>
  </si>
  <si>
    <t>ACSMS HEALTH FIT J</t>
  </si>
  <si>
    <t>INT J TOXICOL</t>
  </si>
  <si>
    <t>PETROL SCI TECHNOL</t>
  </si>
  <si>
    <t>LOGOS-ST PAUL</t>
  </si>
  <si>
    <t>FAM SYST HEALTH</t>
  </si>
  <si>
    <t>J AAPOS</t>
  </si>
  <si>
    <t>J ORG COMP ELECT COM</t>
  </si>
  <si>
    <t>INFORMS J COMPUT</t>
  </si>
  <si>
    <t>NEUROSURG FOCUS</t>
  </si>
  <si>
    <t>CLIN J ONCOL NURS</t>
  </si>
  <si>
    <t>J SPEECH LANG HEAR R</t>
  </si>
  <si>
    <t>NORTHEAST NAT</t>
  </si>
  <si>
    <t>J LAPAROENDOSC ADV S</t>
  </si>
  <si>
    <t>METAPHOR SYMBOL</t>
  </si>
  <si>
    <t>NOVA RELIG</t>
  </si>
  <si>
    <t>J AGGRESS MALTREAT T</t>
  </si>
  <si>
    <t>SYST RES BEHAV SCI</t>
  </si>
  <si>
    <t>INT J HIST ARCHAEOL</t>
  </si>
  <si>
    <t>MATERN CHILD HLTH J</t>
  </si>
  <si>
    <t>CURR TREAT OPTION NE</t>
  </si>
  <si>
    <t>ENVIRON ENG SCI</t>
  </si>
  <si>
    <t>COMPUT AIDED SURG</t>
  </si>
  <si>
    <t>ANN DIAGN PATHOL</t>
  </si>
  <si>
    <t>J MOL GRAPH MODEL</t>
  </si>
  <si>
    <t>HIST PSYCHOL</t>
  </si>
  <si>
    <t>J ENVIRON SCI HEAL A</t>
  </si>
  <si>
    <t>J AM WATER RESOUR AS</t>
  </si>
  <si>
    <t>PEDIATR DEVEL PATHOL</t>
  </si>
  <si>
    <t>ASIAN J MATH</t>
  </si>
  <si>
    <t>J AM ACAD PSYCHIATRY</t>
  </si>
  <si>
    <t>FRONT BIOSCI-LANDMRK</t>
  </si>
  <si>
    <t>ASIA PAC J TOUR RES</t>
  </si>
  <si>
    <t>REV ECON DYNAM</t>
  </si>
  <si>
    <t>NEAR EAST ARCHAEOL</t>
  </si>
  <si>
    <t>INT J FOOD PROP</t>
  </si>
  <si>
    <t>J BEHAV HEALTH SER R</t>
  </si>
  <si>
    <t>INT J HIGH PERFORM C</t>
  </si>
  <si>
    <t>LANG LEARN TECHNOL</t>
  </si>
  <si>
    <t>OPT EXPRESS</t>
  </si>
  <si>
    <t>SYST PRACT ACT RES</t>
  </si>
  <si>
    <t>PULM PHARMACOL THER</t>
  </si>
  <si>
    <t>J SCHEDULING</t>
  </si>
  <si>
    <t>J SERV RES-US</t>
  </si>
  <si>
    <t>J CLIN DENSITOM</t>
  </si>
  <si>
    <t>IEEE INSTRU MEAS MAG</t>
  </si>
  <si>
    <t>PHYSIOL GENOMICS</t>
  </si>
  <si>
    <t>REF USER SERV Q</t>
  </si>
  <si>
    <t>ACM T INFORM SYST SE</t>
  </si>
  <si>
    <t>J INTERACT MARK</t>
  </si>
  <si>
    <t>J ECT</t>
  </si>
  <si>
    <t>PSYCHIATR REHABIL J</t>
  </si>
  <si>
    <t>J TORREY BOT SOC</t>
  </si>
  <si>
    <t>COMP BIOCHEM PHYS A</t>
  </si>
  <si>
    <t>J BIOCHEM MOL TOXIC</t>
  </si>
  <si>
    <t>J AIR WASTE MANAGE</t>
  </si>
  <si>
    <t>SURG INFECT</t>
  </si>
  <si>
    <t>J HOSP TOUR RES</t>
  </si>
  <si>
    <t>CLIN CHILD FAM PSYCH</t>
  </si>
  <si>
    <t>INT J RF MICROW C E</t>
  </si>
  <si>
    <t>COMP BIOCHEM PHYS B</t>
  </si>
  <si>
    <t>TOXICOL SCI</t>
  </si>
  <si>
    <t>J MED FOOD</t>
  </si>
  <si>
    <t>J PALLIAT MED</t>
  </si>
  <si>
    <t>GROWTH HORM IGF RES</t>
  </si>
  <si>
    <t>MOL GENET METAB</t>
  </si>
  <si>
    <t>INT PUBLIC MANAG J</t>
  </si>
  <si>
    <t>J HEALTHC MANAG</t>
  </si>
  <si>
    <t>CONTEMP CHIN THOUGHT</t>
  </si>
  <si>
    <t>MEN MASC</t>
  </si>
  <si>
    <t>J GLOB INF TECH MAN</t>
  </si>
  <si>
    <t>J PUBLIC ECON THEORY</t>
  </si>
  <si>
    <t>J SURFACTANTS DETERG</t>
  </si>
  <si>
    <t>SYSTEMS ENG</t>
  </si>
  <si>
    <t>AM J EVAL</t>
  </si>
  <si>
    <t>J POSIT BEHAV INTERV</t>
  </si>
  <si>
    <t>HEART SURG FORUM</t>
  </si>
  <si>
    <t>PHYS REV SPEC TOP-AC</t>
  </si>
  <si>
    <t>MATH THINK LEARN</t>
  </si>
  <si>
    <t>POLICE  Q</t>
  </si>
  <si>
    <t>J FELINE MED SURG</t>
  </si>
  <si>
    <t>REGION ANESTH PAIN M</t>
  </si>
  <si>
    <t>PROSTAG OTH LIPID M</t>
  </si>
  <si>
    <t>AM J POTATO RES</t>
  </si>
  <si>
    <t>INT J TOUR RES</t>
  </si>
  <si>
    <t>J URBAN HEALTH</t>
  </si>
  <si>
    <t>ENTROPY-SWITZ</t>
  </si>
  <si>
    <t>J GENE MED</t>
  </si>
  <si>
    <t>BIOL RES NURS</t>
  </si>
  <si>
    <t>SOULS</t>
  </si>
  <si>
    <t>EUR J PUBLIC HEALTH</t>
  </si>
  <si>
    <t>YOUNG</t>
  </si>
  <si>
    <t>SCAND J OCCUP THER</t>
  </si>
  <si>
    <t>J FOREST ECON</t>
  </si>
  <si>
    <t>J BUON</t>
  </si>
  <si>
    <t>INT J MOL MED</t>
  </si>
  <si>
    <t>MEDITERR MAR SCI</t>
  </si>
  <si>
    <t>HIPPOKRATIA</t>
  </si>
  <si>
    <t>J MUSCULOSKEL NEURON</t>
  </si>
  <si>
    <t>MEDITERR ARCHAEOL AR</t>
  </si>
  <si>
    <t>OPER RES-GER</t>
  </si>
  <si>
    <t>HORM-INT J ENDOCRINO</t>
  </si>
  <si>
    <t>CHEM EDUC RES PRACT</t>
  </si>
  <si>
    <t>CANCER GENOM PROTEOM</t>
  </si>
  <si>
    <t>HELL J CARDIOL</t>
  </si>
  <si>
    <t>B PHARM SCI</t>
  </si>
  <si>
    <t>EGYPT J BIOL PEST CO</t>
  </si>
  <si>
    <t>INT J PHOTOENERGY</t>
  </si>
  <si>
    <t>AFR J REPROD HEALTH</t>
  </si>
  <si>
    <t>NIGER J CLIN PRACT</t>
  </si>
  <si>
    <t>J CHEMOTHERAPY</t>
  </si>
  <si>
    <t>ITAL J FOOD SCI</t>
  </si>
  <si>
    <t>PHYS MEDICA</t>
  </si>
  <si>
    <t>ECON POLIT-ITALY</t>
  </si>
  <si>
    <t>MINERVA BIOTECNOL</t>
  </si>
  <si>
    <t>REND LINCEI-MAT APPL</t>
  </si>
  <si>
    <t>EUR J OPHTHALMOL</t>
  </si>
  <si>
    <t>HIP INT</t>
  </si>
  <si>
    <t>DIS ESOPHAGUS</t>
  </si>
  <si>
    <t>EPIDEMIOL PREV</t>
  </si>
  <si>
    <t>ACTA PHILOS</t>
  </si>
  <si>
    <t>NEW MICROBIOL</t>
  </si>
  <si>
    <t>EUR J HISTOCHEM</t>
  </si>
  <si>
    <t>J NEPHROL</t>
  </si>
  <si>
    <t>EIKASMOS</t>
  </si>
  <si>
    <t>AXIOMATHES</t>
  </si>
  <si>
    <t>TEORIA</t>
  </si>
  <si>
    <t>CADMO</t>
  </si>
  <si>
    <t>HIST ECON IDEAS</t>
  </si>
  <si>
    <t>TECH COLOPROCTOL</t>
  </si>
  <si>
    <t>DISEGNARE IDEE IMMAG</t>
  </si>
  <si>
    <t>SARCOIDOSIS VASC DIF</t>
  </si>
  <si>
    <t>LARGE ANIM REV</t>
  </si>
  <si>
    <t>EAT WEIGHT DISORD-ST</t>
  </si>
  <si>
    <t>LOTUS INT</t>
  </si>
  <si>
    <t>ITAL J ZOOL</t>
  </si>
  <si>
    <t>BRUNIANA CAMPANELL</t>
  </si>
  <si>
    <t>J PLANT PATHOL</t>
  </si>
  <si>
    <t>ITAL J AGRON</t>
  </si>
  <si>
    <t>PLANT BIOSYST</t>
  </si>
  <si>
    <t>CONTEMPORANEA</t>
  </si>
  <si>
    <t>EUR REV MED PHARMACO</t>
  </si>
  <si>
    <t>J HEADACHE PAIN</t>
  </si>
  <si>
    <t>J LIMNOL</t>
  </si>
  <si>
    <t>J VASC ACCESS</t>
  </si>
  <si>
    <t>PROG NUTR</t>
  </si>
  <si>
    <t>REV ESP ENFERM DIG</t>
  </si>
  <si>
    <t>REV IBEROAM MICOL</t>
  </si>
  <si>
    <t>ISEGORIA</t>
  </si>
  <si>
    <t>REV PSICOL DEPORTE</t>
  </si>
  <si>
    <t>REV HIST INDUST</t>
  </si>
  <si>
    <t>BEHAV PSYCHOL</t>
  </si>
  <si>
    <t>ANU HIST IGLESIA</t>
  </si>
  <si>
    <t>TEST-SPAIN</t>
  </si>
  <si>
    <t>SIGNA</t>
  </si>
  <si>
    <t>REV ECON APL-SPAIN</t>
  </si>
  <si>
    <t>EGA-REV EXPRES GRAF</t>
  </si>
  <si>
    <t>AYER</t>
  </si>
  <si>
    <t>COMUNICAR</t>
  </si>
  <si>
    <t>TOP</t>
  </si>
  <si>
    <t>REV ESP SALUD PUBLIC</t>
  </si>
  <si>
    <t>CULT EDUC</t>
  </si>
  <si>
    <t>REV PSICODIDACT</t>
  </si>
  <si>
    <t>REV HISP FILOS</t>
  </si>
  <si>
    <t>HIST COMUN SOC</t>
  </si>
  <si>
    <t>AN SIST SANIT NAVAR</t>
  </si>
  <si>
    <t>EMERGENCIAS</t>
  </si>
  <si>
    <t>RA-REV ARQUIT</t>
  </si>
  <si>
    <t>1138-5758</t>
  </si>
  <si>
    <t>Cuadernos de Economia y Direccion de la Empresa</t>
  </si>
  <si>
    <t>CUAD ECON DIR EMPRES</t>
  </si>
  <si>
    <t>PERINOLA</t>
  </si>
  <si>
    <t>SPAN J PSYCHOL</t>
  </si>
  <si>
    <t>J PHYSIOL BIOCHEM</t>
  </si>
  <si>
    <t>SCRIPTA NOVA</t>
  </si>
  <si>
    <t>REV MAT COMPLUT</t>
  </si>
  <si>
    <t>HIST AGRAR</t>
  </si>
  <si>
    <t>AIDS REV</t>
  </si>
  <si>
    <t>EDUC XX1</t>
  </si>
  <si>
    <t>INT MICROBIOL</t>
  </si>
  <si>
    <t>IBERICA</t>
  </si>
  <si>
    <t>ACTAS ESP PSIQUIATRI</t>
  </si>
  <si>
    <t>NEW J CHEM</t>
  </si>
  <si>
    <t>ACTA OECOL</t>
  </si>
  <si>
    <t>CARAVELLE</t>
  </si>
  <si>
    <t>EUR CYTOKINE NETW</t>
  </si>
  <si>
    <t>J INT SCI VIGNE VIN</t>
  </si>
  <si>
    <t>PEDIATR ANESTH</t>
  </si>
  <si>
    <t>J MYCOL MED</t>
  </si>
  <si>
    <t>EUR REV APPL PSYCHOL</t>
  </si>
  <si>
    <t>EUR J SOIL BIOL</t>
  </si>
  <si>
    <t>PROG UROL</t>
  </si>
  <si>
    <t>CAH AGRIC</t>
  </si>
  <si>
    <t>EUR J DERMATOL</t>
  </si>
  <si>
    <t>DRUG AGING</t>
  </si>
  <si>
    <t>CLIN DRUG INVEST</t>
  </si>
  <si>
    <t>PEDIATR DRUGS</t>
  </si>
  <si>
    <t>AM J CLIN DERMATOL</t>
  </si>
  <si>
    <t>AM J CARDIOVASC DRUG</t>
  </si>
  <si>
    <t>ENGL TEACH-PRACT CRI</t>
  </si>
  <si>
    <t>APPL BIONICS BIOMECH</t>
  </si>
  <si>
    <t>JUNCTURES</t>
  </si>
  <si>
    <t>J BIOETHIC INQ</t>
  </si>
  <si>
    <t>EVOL BIOINFORM</t>
  </si>
  <si>
    <t>MOL DIAGN THER</t>
  </si>
  <si>
    <t>CURRIC MATTERS</t>
  </si>
  <si>
    <t>DRUG DES DEV THER</t>
  </si>
  <si>
    <t>PATIENT PREFER ADHER</t>
  </si>
  <si>
    <t>PATIENT</t>
  </si>
  <si>
    <t>CLIN INTERV AGING</t>
  </si>
  <si>
    <t>INT J CHRONIC OBSTR</t>
  </si>
  <si>
    <t>INT J NANOMED</t>
  </si>
  <si>
    <t>NEUROPSYCH DIS TREAT</t>
  </si>
  <si>
    <t>THER CLIN RISK MANAG</t>
  </si>
  <si>
    <t>ONCOTARGETS THER</t>
  </si>
  <si>
    <t>J PAIN RES</t>
  </si>
  <si>
    <t>PHYTOTAXA</t>
  </si>
  <si>
    <t>INT INSOLV REV</t>
  </si>
  <si>
    <t>J AGR ENVIRON ETHIC</t>
  </si>
  <si>
    <t>CAN J INFORM LIB SCI</t>
  </si>
  <si>
    <t>J TRAVEL MED</t>
  </si>
  <si>
    <t>PLAST SURG-CHIR PLAS</t>
  </si>
  <si>
    <t>CAN J UROL</t>
  </si>
  <si>
    <t>CAN J EXP PSYCHOL</t>
  </si>
  <si>
    <t>CURR ONCOL</t>
  </si>
  <si>
    <t>CAN RESPIR J</t>
  </si>
  <si>
    <t>CLIN MICROBIOL INFEC</t>
  </si>
  <si>
    <t>J SCHOLARLY PUBL</t>
  </si>
  <si>
    <t>WATER QUAL RES J CAN</t>
  </si>
  <si>
    <t>THEOR APPL CATEG</t>
  </si>
  <si>
    <t>INT J INFECT DIS</t>
  </si>
  <si>
    <t>J CUTAN MED SURG</t>
  </si>
  <si>
    <t>PAIN RES MANAG</t>
  </si>
  <si>
    <t>J ADV OXID TECHNOL</t>
  </si>
  <si>
    <t>PAED CHILD HEALT-CAN</t>
  </si>
  <si>
    <t>CRIT CRIMINOL-NETH</t>
  </si>
  <si>
    <t>TOPIA</t>
  </si>
  <si>
    <t>SPACE CULT</t>
  </si>
  <si>
    <t>PRAGUE ECON PAP</t>
  </si>
  <si>
    <t>NEURAL NETW WORLD</t>
  </si>
  <si>
    <t>RADIOENGINEERING</t>
  </si>
  <si>
    <t>LISTY CUKROV REPAR</t>
  </si>
  <si>
    <t>CENT EUR J PUBL HEAL</t>
  </si>
  <si>
    <t>CESK SLOV NEUROL N</t>
  </si>
  <si>
    <t>EPIDEMIOL MIKROBI IM</t>
  </si>
  <si>
    <t>MORAV GEOGR REP</t>
  </si>
  <si>
    <t>FOLIA GEOBOT</t>
  </si>
  <si>
    <t>GEOGRAFIE-PRAGUE</t>
  </si>
  <si>
    <t>CZECH J FOOD SCI</t>
  </si>
  <si>
    <t>CZECH J ANIM SCI</t>
  </si>
  <si>
    <t>CZECH J GENET PLANT</t>
  </si>
  <si>
    <t>PLANT PROTECT SCI</t>
  </si>
  <si>
    <t>E M EKON MANAG</t>
  </si>
  <si>
    <t>STUDIA THEOL-CZECH R</t>
  </si>
  <si>
    <t>BIOMED PAP</t>
  </si>
  <si>
    <t>J APPL BIOMED</t>
  </si>
  <si>
    <t>B GEOSCI</t>
  </si>
  <si>
    <t>PLANT SOIL ENVIRON</t>
  </si>
  <si>
    <t>ACTA GEODYN GEOMATER</t>
  </si>
  <si>
    <t>ACTA LINGUIST HUNGAR</t>
  </si>
  <si>
    <t>ACTA ZOOL ACAD SCI H</t>
  </si>
  <si>
    <t>ACTA MICROBIOL IMM H</t>
  </si>
  <si>
    <t>PATHOL ONCOL RES</t>
  </si>
  <si>
    <t>ROM J MORPHOL EMBRYO</t>
  </si>
  <si>
    <t>STUD INFORM CONTROL</t>
  </si>
  <si>
    <t>B MATH SOC SCI MATH</t>
  </si>
  <si>
    <t>REV ROUM PHILOS</t>
  </si>
  <si>
    <t>TRANSYLV REV</t>
  </si>
  <si>
    <t>ROM REP PHYS</t>
  </si>
  <si>
    <t>ROM J PHYS</t>
  </si>
  <si>
    <t>ROM J LEG MED</t>
  </si>
  <si>
    <t>ROM AGRIC RES</t>
  </si>
  <si>
    <t>IND TEXTILA</t>
  </si>
  <si>
    <t>U POLITEH BUCH SER A</t>
  </si>
  <si>
    <t>AN STI U OVID CO-MAT</t>
  </si>
  <si>
    <t>ROM BIOTECH LETT</t>
  </si>
  <si>
    <t>STUD U BABES-BOL CHE</t>
  </si>
  <si>
    <t>STRUCT ENG MECH</t>
  </si>
  <si>
    <t>J KOREAN ASTRON SOC</t>
  </si>
  <si>
    <t>PAC FOCUS</t>
  </si>
  <si>
    <t>KOR J MED HIST</t>
  </si>
  <si>
    <t>ETRI J</t>
  </si>
  <si>
    <t>KOREAN J FOOD SCI AN</t>
  </si>
  <si>
    <t>J MICROBIOL</t>
  </si>
  <si>
    <t>ASIAN WOMEN</t>
  </si>
  <si>
    <t>ASIAN J WOMEN STUD</t>
  </si>
  <si>
    <t>KOREA-AUST RHEOL J</t>
  </si>
  <si>
    <t>J MAGN</t>
  </si>
  <si>
    <t>ALGAE-SEOUL</t>
  </si>
  <si>
    <t>J KOREAN STAT SOC</t>
  </si>
  <si>
    <t>KOREAN J INTERN MED</t>
  </si>
  <si>
    <t>EXP MOL MED</t>
  </si>
  <si>
    <t>KOREAN J PHYSIOL PHA</t>
  </si>
  <si>
    <t>J OPT SOC KOREA</t>
  </si>
  <si>
    <t>GEOSCI J</t>
  </si>
  <si>
    <t>GLOBAL ECON REV</t>
  </si>
  <si>
    <t>WIND STRUCT</t>
  </si>
  <si>
    <t>FOOD SCI BIOTECHNOL</t>
  </si>
  <si>
    <t>KSCE J CIV ENG</t>
  </si>
  <si>
    <t>BIOTECHNOL BIOPROC E</t>
  </si>
  <si>
    <t>J ASIA-PAC ENTOMOL</t>
  </si>
  <si>
    <t>KOREAN J HORTIC SCI</t>
  </si>
  <si>
    <t>J PLANT BIOL</t>
  </si>
  <si>
    <t>SPACE</t>
  </si>
  <si>
    <t>J COMMUN NETW-S KOR</t>
  </si>
  <si>
    <t>KOREAN J RADIOL</t>
  </si>
  <si>
    <t>J KOREA TRADE</t>
  </si>
  <si>
    <t>J VET SCI</t>
  </si>
  <si>
    <t>INT J AUTO TECH-KOR</t>
  </si>
  <si>
    <t>J CERAM PROCESS RES</t>
  </si>
  <si>
    <t>FIBER POLYM</t>
  </si>
  <si>
    <t>STEEL COMPOS STRUCT</t>
  </si>
  <si>
    <t>POL J FOOD NUTR SCI</t>
  </si>
  <si>
    <t>J ANIM FEED SCI</t>
  </si>
  <si>
    <t>POL J ENVIRON STUD</t>
  </si>
  <si>
    <t>OPEN SYST INF DYN</t>
  </si>
  <si>
    <t>ACTA PARASITOL</t>
  </si>
  <si>
    <t>OPTO-ELECTRON REV</t>
  </si>
  <si>
    <t>TOPOL METHOD NONL AN</t>
  </si>
  <si>
    <t>FIBRES TEXT EAST EUR</t>
  </si>
  <si>
    <t>OCHR SR</t>
  </si>
  <si>
    <t>FILOZ NAUK</t>
  </si>
  <si>
    <t>POL SOCIOL REV</t>
  </si>
  <si>
    <t>INT J OCCUP MED ENV</t>
  </si>
  <si>
    <t>ANN AGR ENV MED</t>
  </si>
  <si>
    <t>EAST EUR COUNTRYSIDE</t>
  </si>
  <si>
    <t>FOUND SCI</t>
  </si>
  <si>
    <t>ACTA CHROMATOGR</t>
  </si>
  <si>
    <t>POL MARIT RES</t>
  </si>
  <si>
    <t>ARGUM OECON</t>
  </si>
  <si>
    <t>POL J PATHOL</t>
  </si>
  <si>
    <t>J APPL GENET</t>
  </si>
  <si>
    <t>DISCUSS MATH GRAPH T</t>
  </si>
  <si>
    <t>BOREAL ENVIRON RES</t>
  </si>
  <si>
    <t>ANN ACAD SCI FENN-M</t>
  </si>
  <si>
    <t>INT J CIRCUMPOL HEAL</t>
  </si>
  <si>
    <t>J THEOR NOMBR BORDX</t>
  </si>
  <si>
    <t>TRANSFUS CLIN BIOL</t>
  </si>
  <si>
    <t>PARASITE</t>
  </si>
  <si>
    <t>CAH MONDE RUSSE</t>
  </si>
  <si>
    <t>ACTA BOT GALLICA</t>
  </si>
  <si>
    <t>WORLD RABBIT SCI</t>
  </si>
  <si>
    <t>REV HIST MATH</t>
  </si>
  <si>
    <t>COMPTAB CONTROL AUDI</t>
  </si>
  <si>
    <t>DIABETES METAB</t>
  </si>
  <si>
    <t>HERNIA</t>
  </si>
  <si>
    <t>GEOMORPHOLOGIE</t>
  </si>
  <si>
    <t>CINEMAS AM LAT</t>
  </si>
  <si>
    <t>FOOT ANKLE SURG</t>
  </si>
  <si>
    <t>PRAT PSYCHOL</t>
  </si>
  <si>
    <t>CANCER RADIOTHER</t>
  </si>
  <si>
    <t>J NUTR HEALTH AGING</t>
  </si>
  <si>
    <t>EUR PHYS J-APPL PHYS</t>
  </si>
  <si>
    <t>ANN FOREST SCI</t>
  </si>
  <si>
    <t>MICROBES INFECT</t>
  </si>
  <si>
    <t>INT J THERM SCI</t>
  </si>
  <si>
    <t>CRYPTOGAMIE BRYOL</t>
  </si>
  <si>
    <t>REV HIST THEATRE</t>
  </si>
  <si>
    <t>ONCOLOGIE</t>
  </si>
  <si>
    <t>ESAIM-PROBAB STAT</t>
  </si>
  <si>
    <t>ESAIM CONTR OPTIM CA</t>
  </si>
  <si>
    <t>EUR PHYS J E</t>
  </si>
  <si>
    <t>SOLID STATE SCI</t>
  </si>
  <si>
    <t>OIL GAS SCI TECHNOL</t>
  </si>
  <si>
    <t>TRAV GENRE SOC</t>
  </si>
  <si>
    <t>EPILEPTIC DISORD</t>
  </si>
  <si>
    <t>J CULT HERIT</t>
  </si>
  <si>
    <t>1297-3203</t>
  </si>
  <si>
    <t>Chirurgie de la Main</t>
  </si>
  <si>
    <t>CHIR MAIN</t>
  </si>
  <si>
    <t>GYNECOL OBSTET FERTI</t>
  </si>
  <si>
    <t>TURK J BOT</t>
  </si>
  <si>
    <t>TURK J MATH</t>
  </si>
  <si>
    <t>TURK J AGRIC FOR</t>
  </si>
  <si>
    <t>TURK J VET ANIM SCI</t>
  </si>
  <si>
    <t>TURK J MED SCI</t>
  </si>
  <si>
    <t>TURK J BIOL</t>
  </si>
  <si>
    <t>TURK J ZOOL</t>
  </si>
  <si>
    <t>TURK J CHEM</t>
  </si>
  <si>
    <t>TURK J ELECTR ENG CO</t>
  </si>
  <si>
    <t>NOROPSIKIYATRI ARS</t>
  </si>
  <si>
    <t>ANKARA UNIV VET FAK</t>
  </si>
  <si>
    <t>TURK J EARTH SCI</t>
  </si>
  <si>
    <t>EGIT BILIM</t>
  </si>
  <si>
    <t>AMME IDARESI DERG</t>
  </si>
  <si>
    <t>J FAC ENG ARCHIT GAZ</t>
  </si>
  <si>
    <t>TURK PSIKIYATR DERG</t>
  </si>
  <si>
    <t>TEKST KONFEKSIYON</t>
  </si>
  <si>
    <t>TEK DERGI</t>
  </si>
  <si>
    <t>ISI BILIM TEK DERG</t>
  </si>
  <si>
    <t>MILLI FOLKLOR</t>
  </si>
  <si>
    <t>TURK PSIKOL DERG</t>
  </si>
  <si>
    <t>TURK J GASTROENTEROL</t>
  </si>
  <si>
    <t>KAFKAS UNIV VET FAK</t>
  </si>
  <si>
    <t>TARIM BILIM DERG</t>
  </si>
  <si>
    <t>TURK J HEMATOL</t>
  </si>
  <si>
    <t>BILIG</t>
  </si>
  <si>
    <t>TURK J FIELD CROPS</t>
  </si>
  <si>
    <t>ADALYA</t>
  </si>
  <si>
    <t>TURK GOGUS KALP DAMA</t>
  </si>
  <si>
    <t>TURK FIZ TIP REHAB D</t>
  </si>
  <si>
    <t>J ENTOMOL RES SOC</t>
  </si>
  <si>
    <t>J NEUROL SCI-TURK</t>
  </si>
  <si>
    <t>ANADOLU PSIKIYATR DE</t>
  </si>
  <si>
    <t>EDUC SCI-THEOR PRACT</t>
  </si>
  <si>
    <t>TURK J FISH AQUAT SC</t>
  </si>
  <si>
    <t>J SPORT SCI MED</t>
  </si>
  <si>
    <t>HACET J MATH STAT</t>
  </si>
  <si>
    <t>NEUROQUANTOLOGY</t>
  </si>
  <si>
    <t>EXP CLIN TRANSPLANT</t>
  </si>
  <si>
    <t>TURK J GERIATR</t>
  </si>
  <si>
    <t>ULUSLAR ILISKILER</t>
  </si>
  <si>
    <t>DIAGN INTERV RADIOL</t>
  </si>
  <si>
    <t>EURASIA J MATH SCI T</t>
  </si>
  <si>
    <t>EKLEM HAST CERRAHISI</t>
  </si>
  <si>
    <t>UHOD-ULUSLAR HEMATOL</t>
  </si>
  <si>
    <t>ULUS TRAVMA ACIL CER</t>
  </si>
  <si>
    <t>REC NAT PROD</t>
  </si>
  <si>
    <t>J CLIN RES PEDIATR E</t>
  </si>
  <si>
    <t>J INT ADV OTOL</t>
  </si>
  <si>
    <t>ARCH RHEUMATOL</t>
  </si>
  <si>
    <t>ATMOS POLLUT RES</t>
  </si>
  <si>
    <t>CR ACAD BULG SCI</t>
  </si>
  <si>
    <t>BIOTECHNOL BIOTEC EQ</t>
  </si>
  <si>
    <t>J BALK TRIBOL ASSOC</t>
  </si>
  <si>
    <t>BALK J MED GENET</t>
  </si>
  <si>
    <t>J ENVIRON PROT ECOL</t>
  </si>
  <si>
    <t>PROPAG ORNAM PLANTS</t>
  </si>
  <si>
    <t>ZOOKEYS</t>
  </si>
  <si>
    <t>PHYTOKEYS</t>
  </si>
  <si>
    <t>MYCOKEYS</t>
  </si>
  <si>
    <t>NAT CONSERV-BULGARIA</t>
  </si>
  <si>
    <t>REV CLAD REFORMA DEM</t>
  </si>
  <si>
    <t>ACTA HISTRIAE</t>
  </si>
  <si>
    <t>ACTA CHIM SLOV</t>
  </si>
  <si>
    <t>RADIOL ONCOL</t>
  </si>
  <si>
    <t>JAVNOST-PUBLIC</t>
  </si>
  <si>
    <t>SAUDI PHARM J</t>
  </si>
  <si>
    <t>SAUDI J GASTROENTERO</t>
  </si>
  <si>
    <t>SAUDI J BIOL SCI</t>
  </si>
  <si>
    <t>J SAUDI CHEM SOC</t>
  </si>
  <si>
    <t>NEUROSCIENCES</t>
  </si>
  <si>
    <t>PATHOL INT</t>
  </si>
  <si>
    <t>NURS INQ</t>
  </si>
  <si>
    <t>PSYCHIAT PSYCHOL LAW</t>
  </si>
  <si>
    <t>PHYCOL RES</t>
  </si>
  <si>
    <t>INT J NURS PRACT</t>
  </si>
  <si>
    <t>AUST J GRAPE WINE R</t>
  </si>
  <si>
    <t>COLLEGIAN</t>
  </si>
  <si>
    <t>J FAM STUD</t>
  </si>
  <si>
    <t>PSYCHIAT CLIN NEUROS</t>
  </si>
  <si>
    <t>MAR FRESHWATER RES</t>
  </si>
  <si>
    <t>PUBL ASTRON SOC AUST</t>
  </si>
  <si>
    <t>MOLLUSCAN RES</t>
  </si>
  <si>
    <t>ALLERGOL INT</t>
  </si>
  <si>
    <t>CERAM TECH</t>
  </si>
  <si>
    <t>CHINA J</t>
  </si>
  <si>
    <t>AUST NZ J PUBL HEAL</t>
  </si>
  <si>
    <t>ARCHIT THEORY REV</t>
  </si>
  <si>
    <t>1326-6756</t>
  </si>
  <si>
    <t>AUSTRALIAN JOURNAL OF ENTOMOLOGY</t>
  </si>
  <si>
    <t>AUST J ENTOMOL</t>
  </si>
  <si>
    <t>CLIN PSYCHOL-UK</t>
  </si>
  <si>
    <t>PEDIATR INT</t>
  </si>
  <si>
    <t>AUST ENDOD J</t>
  </si>
  <si>
    <t>MEDIA INT AUST</t>
  </si>
  <si>
    <t>ACTA PHARMACEUT</t>
  </si>
  <si>
    <t>ACTA DERMATOVENER CR</t>
  </si>
  <si>
    <t>DRUS ISTRAZ</t>
  </si>
  <si>
    <t>GEOL CROAT</t>
  </si>
  <si>
    <t>RAD ZAVODA POVIJ ZNA</t>
  </si>
  <si>
    <t>PROSTOR</t>
  </si>
  <si>
    <t>BIOCHEM MEDICA</t>
  </si>
  <si>
    <t>REV SOC POLIT</t>
  </si>
  <si>
    <t>TEH VJESN</t>
  </si>
  <si>
    <t>HRVAT FILM LJETOP</t>
  </si>
  <si>
    <t>FOOD TECHNOL BIOTECH</t>
  </si>
  <si>
    <t>MATH COMMUN</t>
  </si>
  <si>
    <t>KINESIOLOGY</t>
  </si>
  <si>
    <t>MATH INEQUAL APPL</t>
  </si>
  <si>
    <t>ECON RES-EKON ISTRAZ</t>
  </si>
  <si>
    <t>ZB RAD EKON FAK RIJE</t>
  </si>
  <si>
    <t>CROAT J PHILOS</t>
  </si>
  <si>
    <t>T FAMENA</t>
  </si>
  <si>
    <t>PROLEGOMENA</t>
  </si>
  <si>
    <t>SIGNA VITAE</t>
  </si>
  <si>
    <t>GEOL CARPATH</t>
  </si>
  <si>
    <t>ORGANON F</t>
  </si>
  <si>
    <t>ACTA MONTAN SLOVACA</t>
  </si>
  <si>
    <t>CONTRIB ASTRON OBS S</t>
  </si>
  <si>
    <t>J ELECTR ENG-SLOVAK</t>
  </si>
  <si>
    <t>MEAS SCI REV</t>
  </si>
  <si>
    <t>COMPUT INFORM</t>
  </si>
  <si>
    <t>WOOD RES-SLOVAKIA</t>
  </si>
  <si>
    <t>J FOOD NUTR RES</t>
  </si>
  <si>
    <t>WORLD LIT STUD</t>
  </si>
  <si>
    <t>DNA RES</t>
  </si>
  <si>
    <t>J NAT MED-TOKYO</t>
  </si>
  <si>
    <t>J ATHEROSCLER THROMB</t>
  </si>
  <si>
    <t>OPT REV</t>
  </si>
  <si>
    <t>KYUSHU J MATH</t>
  </si>
  <si>
    <t>BREAST CANCER-TOKYO</t>
  </si>
  <si>
    <t>J JPN SOC FOOD SCI</t>
  </si>
  <si>
    <t>ANN THORAC CARDIOVAS</t>
  </si>
  <si>
    <t>EXP ANIM TOKYO</t>
  </si>
  <si>
    <t>J INFECT CHEMOTHER</t>
  </si>
  <si>
    <t>J FOREST RES-JPN</t>
  </si>
  <si>
    <t>SOLVENT EXTR RES DEV</t>
  </si>
  <si>
    <t>GENES GENET SYST</t>
  </si>
  <si>
    <t>J HARD TISSUE BIOL</t>
  </si>
  <si>
    <t>J OBSTET GYNAECOL RE</t>
  </si>
  <si>
    <t>ICHTHYOL RES</t>
  </si>
  <si>
    <t>J OCCUP HEALTH</t>
  </si>
  <si>
    <t>INT J CLIN ONCOL</t>
  </si>
  <si>
    <t>ENVIRON HEALTH PREV</t>
  </si>
  <si>
    <t>CLIN EXP NEPHROL</t>
  </si>
  <si>
    <t>PLANT BIOTECHNOL-NAR</t>
  </si>
  <si>
    <t>BIOCONTROL SCI</t>
  </si>
  <si>
    <t>MICROBES ENVIRON</t>
  </si>
  <si>
    <t>PALEONTOL RES</t>
  </si>
  <si>
    <t>MAMM STUDY</t>
  </si>
  <si>
    <t>J ORAL SCI</t>
  </si>
  <si>
    <t>ENTOMOL SCI</t>
  </si>
  <si>
    <t>J VISUAL-JAPAN</t>
  </si>
  <si>
    <t>PLANT PROD SCI</t>
  </si>
  <si>
    <t>RESOUR GEOL</t>
  </si>
  <si>
    <t>ANIM SCI J</t>
  </si>
  <si>
    <t>LEGAL MED-TOKYO</t>
  </si>
  <si>
    <t>JPN J INFECT DIS</t>
  </si>
  <si>
    <t>FOOD SCI TECHNOL RES</t>
  </si>
  <si>
    <t>BREEDING SCI</t>
  </si>
  <si>
    <t>J GEN PLANT PATHOL</t>
  </si>
  <si>
    <t>J NIPPON MED SCH</t>
  </si>
  <si>
    <t>J NONLINEAR CONVEX A</t>
  </si>
  <si>
    <t>J MINER PETROL SCI</t>
  </si>
  <si>
    <t>J OLEO SCI</t>
  </si>
  <si>
    <t>MATER TRANS</t>
  </si>
  <si>
    <t>INT J PHYS MODEL GEO</t>
  </si>
  <si>
    <t>PSYCHOGERIATRICS</t>
  </si>
  <si>
    <t>J MED ULTRASON</t>
  </si>
  <si>
    <t>J POULT SCI</t>
  </si>
  <si>
    <t>J ASIAN ARCHIT BUILD</t>
  </si>
  <si>
    <t>J ADV CONCR TECHNOL</t>
  </si>
  <si>
    <t>J JPN PETROL INST</t>
  </si>
  <si>
    <t>CIRC J</t>
  </si>
  <si>
    <t>ORNITHOL SCI</t>
  </si>
  <si>
    <t>MAGN RESON MED SCI</t>
  </si>
  <si>
    <t>DRUG METAB PHARMACOK</t>
  </si>
  <si>
    <t>J PHARMACOL SCI</t>
  </si>
  <si>
    <t>CANCER SCI</t>
  </si>
  <si>
    <t>SCI TECHNOL ENERG MA</t>
  </si>
  <si>
    <t>J PESTIC SCI</t>
  </si>
  <si>
    <t>PAC J OPTIM</t>
  </si>
  <si>
    <t>INT HEART J</t>
  </si>
  <si>
    <t>IEICE ELECTRON EXPR</t>
  </si>
  <si>
    <t>MUSEUM INT</t>
  </si>
  <si>
    <t>MICROBIOL-SGM</t>
  </si>
  <si>
    <t>EAST EUR JEW AFF</t>
  </si>
  <si>
    <t>J EUR PUBLIC POLICY</t>
  </si>
  <si>
    <t>INFORM SYST J</t>
  </si>
  <si>
    <t>NEUROGASTROENT MOTIL</t>
  </si>
  <si>
    <t>EUR EARLY CHILD EDUC</t>
  </si>
  <si>
    <t>PERS RELATIONSHIP</t>
  </si>
  <si>
    <t>RADIAT MEAS</t>
  </si>
  <si>
    <t>INFRARED PHYS TECHN</t>
  </si>
  <si>
    <t>INT J SUST DEV WORLD</t>
  </si>
  <si>
    <t>MED ENG PHYS</t>
  </si>
  <si>
    <t>ENVIRON EDUC RES</t>
  </si>
  <si>
    <t>METEOROL APPL</t>
  </si>
  <si>
    <t>APPL ECON LETT</t>
  </si>
  <si>
    <t>CONSERV MANAGE ARCHA</t>
  </si>
  <si>
    <t>EUR J WOMENS STUD</t>
  </si>
  <si>
    <t>MANAGE LEARN</t>
  </si>
  <si>
    <t>AMYLOID</t>
  </si>
  <si>
    <t>VIS COGN</t>
  </si>
  <si>
    <t>ENG FAIL ANAL</t>
  </si>
  <si>
    <t>P I MECH ENG J-J ENG</t>
  </si>
  <si>
    <t>EUR REV HIST</t>
  </si>
  <si>
    <t>AUSTRIAN STUD</t>
  </si>
  <si>
    <t>CURR OPIN NEUROL</t>
  </si>
  <si>
    <t>REDOX REP</t>
  </si>
  <si>
    <t>ENDOCR-RELAT CANCER</t>
  </si>
  <si>
    <t>J PSYCHIATR MENT HLT</t>
  </si>
  <si>
    <t>DEMOCRATIZATION</t>
  </si>
  <si>
    <t>INNOVATION-ABINGDON</t>
  </si>
  <si>
    <t>NAT LANG ENG</t>
  </si>
  <si>
    <t>ASIAN ECON J</t>
  </si>
  <si>
    <t>EUR J NEUROL</t>
  </si>
  <si>
    <t>EUR LAW J</t>
  </si>
  <si>
    <t>EUR J FINANC</t>
  </si>
  <si>
    <t>J VIRAL HEPATITIS</t>
  </si>
  <si>
    <t>ATMOS ENVIRON</t>
  </si>
  <si>
    <t>MULT SCLER J</t>
  </si>
  <si>
    <t>BEHAV COGN PSYCHOTH</t>
  </si>
  <si>
    <t>JPN ECON REV</t>
  </si>
  <si>
    <t>INT J HERIT STUD</t>
  </si>
  <si>
    <t>1352-7606</t>
  </si>
  <si>
    <t>Cross Cultural Management-An International Journal</t>
  </si>
  <si>
    <t>CROSS CULT MANAG</t>
  </si>
  <si>
    <t>PERFORM RES</t>
  </si>
  <si>
    <t>ENVIRON ECOL STAT</t>
  </si>
  <si>
    <t>CAMBR MEDIEV CELT ST</t>
  </si>
  <si>
    <t>BRIT J MIDDLE E STUD</t>
  </si>
  <si>
    <t>J ISR HIST</t>
  </si>
  <si>
    <t>P I CIVIL ENG-GEOTEC</t>
  </si>
  <si>
    <t>INT PEACEKEEPING</t>
  </si>
  <si>
    <t>INT J QUAL HEALTH C</t>
  </si>
  <si>
    <t>PARALLAX</t>
  </si>
  <si>
    <t>AQUACULT NUTR</t>
  </si>
  <si>
    <t>ISR AFF</t>
  </si>
  <si>
    <t>PARKINSONISM RELAT D</t>
  </si>
  <si>
    <t>INJURY PREV</t>
  </si>
  <si>
    <t>HEALTH PLACE</t>
  </si>
  <si>
    <t>TEACH TEACH</t>
  </si>
  <si>
    <t>CULT PSYCHOL</t>
  </si>
  <si>
    <t>PARTY POLIT</t>
  </si>
  <si>
    <t>PETROL GEOSCI</t>
  </si>
  <si>
    <t>INVERTEBR NEUROSCI</t>
  </si>
  <si>
    <t>EXPERT OPIN INV DRUG</t>
  </si>
  <si>
    <t>BRIT J LEARN DISABIL</t>
  </si>
  <si>
    <t>NATIONS NATL</t>
  </si>
  <si>
    <t>ORAL DIS</t>
  </si>
  <si>
    <t>FEM ECON</t>
  </si>
  <si>
    <t>J MOD ITAL STUD</t>
  </si>
  <si>
    <t>THINK REASONING</t>
  </si>
  <si>
    <t>COGN NEUROPSYCHIATRY</t>
  </si>
  <si>
    <t>EUR FINANC MANAG</t>
  </si>
  <si>
    <t>J ASIA PAC ECON</t>
  </si>
  <si>
    <t>TOURISM ECON</t>
  </si>
  <si>
    <t>PSYCHOL HEALTH MED</t>
  </si>
  <si>
    <t>CONVERGENCE-US</t>
  </si>
  <si>
    <t>STUD WORLD CHRIST</t>
  </si>
  <si>
    <t>ROMANTICISM</t>
  </si>
  <si>
    <t>J NEUROVIROL</t>
  </si>
  <si>
    <t>SCI JUSTICE</t>
  </si>
  <si>
    <t>STUD HIST PHILOS M P</t>
  </si>
  <si>
    <t>RAPID PROTOTYPING J</t>
  </si>
  <si>
    <t>J SEX AGGRESS</t>
  </si>
  <si>
    <t>LEGAL CRIMINOL PSYCH</t>
  </si>
  <si>
    <t>J VICT CULT</t>
  </si>
  <si>
    <t>AQUAC RES</t>
  </si>
  <si>
    <t>J INT NEUROPSYCH SOC</t>
  </si>
  <si>
    <t>J ARCHIT CONSERV</t>
  </si>
  <si>
    <t>TRANSLATOR</t>
  </si>
  <si>
    <t>ENVIRON DEV ECON</t>
  </si>
  <si>
    <t>ORGAN SOUND</t>
  </si>
  <si>
    <t>CELL STRESS CHAPERON</t>
  </si>
  <si>
    <t>J HEALTH SERV RES PO</t>
  </si>
  <si>
    <t>J CONSCIOUSNESS STUD</t>
  </si>
  <si>
    <t>J EVAL CLIN PRACT</t>
  </si>
  <si>
    <t>J INTERPROF CARE</t>
  </si>
  <si>
    <t>J ROY ASIATIC SOC</t>
  </si>
  <si>
    <t>TEACH HIGH EDUC</t>
  </si>
  <si>
    <t>EUR PHYS EDUC REV</t>
  </si>
  <si>
    <t>NEW POLIT ECON</t>
  </si>
  <si>
    <t>EVALUATION-US</t>
  </si>
  <si>
    <t>MICROELECTRON INT</t>
  </si>
  <si>
    <t>MANUAL THER</t>
  </si>
  <si>
    <t>CHILD FAM SOC WORK</t>
  </si>
  <si>
    <t>J VACAT MARK</t>
  </si>
  <si>
    <t>J LAT AM CULT STUD</t>
  </si>
  <si>
    <t>GENES CELLS</t>
  </si>
  <si>
    <t>CONTEMP POLIT</t>
  </si>
  <si>
    <t>RIDE-J APPL THEATRE</t>
  </si>
  <si>
    <t>BODY SOC</t>
  </si>
  <si>
    <t>MED ONCOL</t>
  </si>
  <si>
    <t>INT J BIOCHEM CELL B</t>
  </si>
  <si>
    <t>SPORT EDUC SOC</t>
  </si>
  <si>
    <t>URBAN DES INT</t>
  </si>
  <si>
    <t>J TELEMED TELECARE</t>
  </si>
  <si>
    <t>INT J CRASHWORTHINES</t>
  </si>
  <si>
    <t>VASC MED</t>
  </si>
  <si>
    <t>CURR OPIN SOLID ST M</t>
  </si>
  <si>
    <t>CURR OPIN COLLOID IN</t>
  </si>
  <si>
    <t>J ROY ANTHROPOL INST</t>
  </si>
  <si>
    <t>CLIN CHILD PSYCHOL P</t>
  </si>
  <si>
    <t>J HEALTH PSYCHOL</t>
  </si>
  <si>
    <t>BRIT J HEALTH PSYCH</t>
  </si>
  <si>
    <t>ARQ-ARCHIT RES Q</t>
  </si>
  <si>
    <t>AGGRESS VIOLENT BEH</t>
  </si>
  <si>
    <t>J MAT CULT</t>
  </si>
  <si>
    <t>ARCH DIS CHILD-FETAL</t>
  </si>
  <si>
    <t>EUR J WORK ORGAN PSY</t>
  </si>
  <si>
    <t>VIRTUAL REAL-LONDON</t>
  </si>
  <si>
    <t>PROCESS BIOCHEM</t>
  </si>
  <si>
    <t>BLOOD PRESS MONIT</t>
  </si>
  <si>
    <t>CYTOKINE GROWTH F R</t>
  </si>
  <si>
    <t>ANTIVIR THER</t>
  </si>
  <si>
    <t>FARADAY DISCUSS</t>
  </si>
  <si>
    <t>CHEM COMMUN</t>
  </si>
  <si>
    <t>HIGH ABIL STUD</t>
  </si>
  <si>
    <t>SUPPLY CHAIN MANAG</t>
  </si>
  <si>
    <t>ASIA-PAC J TEACH EDU</t>
  </si>
  <si>
    <t>TROP MED INT HEALTH</t>
  </si>
  <si>
    <t>J APPL RES INTELLECT</t>
  </si>
  <si>
    <t>J ARCHITECTURE</t>
  </si>
  <si>
    <t>ASIA PAC BUS REV</t>
  </si>
  <si>
    <t>INT J INCLUSIVE EDUC</t>
  </si>
  <si>
    <t>J SOCIOLING</t>
  </si>
  <si>
    <t>ENGL LANG LINGUIST</t>
  </si>
  <si>
    <t>SOCIOL RES ONLINE</t>
  </si>
  <si>
    <t>AGING MENT HEALTH</t>
  </si>
  <si>
    <t>S EUR SOC POLIT</t>
  </si>
  <si>
    <t>INT J LAW POLICY FAM</t>
  </si>
  <si>
    <t>MOL HUM REPROD</t>
  </si>
  <si>
    <t>T GIS</t>
  </si>
  <si>
    <t>RACE ETHNIC EDUC-UK</t>
  </si>
  <si>
    <t>PAC ECON REV</t>
  </si>
  <si>
    <t>NEW REV HYPERMEDIA M</t>
  </si>
  <si>
    <t>EUR REV ECON HIST</t>
  </si>
  <si>
    <t>J BELIEFS VALUES</t>
  </si>
  <si>
    <t>TRANSPORT RES D-TR E</t>
  </si>
  <si>
    <t>CONTEMP BR HIST</t>
  </si>
  <si>
    <t>CAREER DEV INT</t>
  </si>
  <si>
    <t>NURS CRIT CARE</t>
  </si>
  <si>
    <t>CITIZENSHIP STUD</t>
  </si>
  <si>
    <t>LANG TEACH RES</t>
  </si>
  <si>
    <t>SCI TECHNOL WELD JOI</t>
  </si>
  <si>
    <t>SYST APPL ACAROL-UK</t>
  </si>
  <si>
    <t>THEOR CRIMINOL</t>
  </si>
  <si>
    <t>EUR J CONTRACEP REPR</t>
  </si>
  <si>
    <t>FASH THEORY</t>
  </si>
  <si>
    <t>MEDITERR POLIT</t>
  </si>
  <si>
    <t>CURR OPIN CLIN NUTR</t>
  </si>
  <si>
    <t>J EARTHQ ENG</t>
  </si>
  <si>
    <t>HIST WORKSHOP J</t>
  </si>
  <si>
    <t>HEALTH-LONDON</t>
  </si>
  <si>
    <t>SEXUALITIES</t>
  </si>
  <si>
    <t>TRANSCULT PSYCHIATRY</t>
  </si>
  <si>
    <t>REV DEV ECON</t>
  </si>
  <si>
    <t>DEVELOPMENTAL SCI</t>
  </si>
  <si>
    <t>POLICING</t>
  </si>
  <si>
    <t>INDONES MALAY WORLD</t>
  </si>
  <si>
    <t>INT J CAST METAL RES</t>
  </si>
  <si>
    <t>RETHINK HIST</t>
  </si>
  <si>
    <t>INT J CHILD SPIRITUA</t>
  </si>
  <si>
    <t>P ROY SOC A-MATH PHY</t>
  </si>
  <si>
    <t>PHILOS T R SOC A</t>
  </si>
  <si>
    <t>J APPL MICROBIOL</t>
  </si>
  <si>
    <t>INT J SOC RES METHOD</t>
  </si>
  <si>
    <t>MINIM INVASIV THER</t>
  </si>
  <si>
    <t>J ATMOS SOL-TERR PHY</t>
  </si>
  <si>
    <t>INT J DAIRY TECHNOL</t>
  </si>
  <si>
    <t>COMBUST THEOR MODEL</t>
  </si>
  <si>
    <t>ANTHROPOL MED</t>
  </si>
  <si>
    <t>AUST J AGR RESOUR EC</t>
  </si>
  <si>
    <t>MACROECON DYN</t>
  </si>
  <si>
    <t>INT J PSYCHIAT CLIN</t>
  </si>
  <si>
    <t>INT J ROCK MECH MIN</t>
  </si>
  <si>
    <t>ELECTRON WORLD</t>
  </si>
  <si>
    <t>AQUACULT ECON MANAG</t>
  </si>
  <si>
    <t>PROSTATE CANCER P D</t>
  </si>
  <si>
    <t>INT J GEOGR INF SCI</t>
  </si>
  <si>
    <t>IND INNOV</t>
  </si>
  <si>
    <t>SCULPT J</t>
  </si>
  <si>
    <t>TRANSPORT RES E-LOG</t>
  </si>
  <si>
    <t>J INSECT CONSERV</t>
  </si>
  <si>
    <t>WATER POLICY</t>
  </si>
  <si>
    <t>J INTELLECT DEV DIS</t>
  </si>
  <si>
    <t>ASTRON GEOPHYS</t>
  </si>
  <si>
    <t>J RISK RES</t>
  </si>
  <si>
    <t>INT J BILING EDUC BI</t>
  </si>
  <si>
    <t>INT J BILINGUAL</t>
  </si>
  <si>
    <t>INT FINANC</t>
  </si>
  <si>
    <t>CONTACT LENS ANTERIO</t>
  </si>
  <si>
    <t>LOG J IGPL</t>
  </si>
  <si>
    <t>ASIAN J SOC PSYCHOL</t>
  </si>
  <si>
    <t>NEW J PHYS</t>
  </si>
  <si>
    <t>J KNOWL MANAG</t>
  </si>
  <si>
    <t>J CHILD HEALTH CARE</t>
  </si>
  <si>
    <t>J IND MICROBIOL BIOT</t>
  </si>
  <si>
    <t>EUR J CULT STUD</t>
  </si>
  <si>
    <t>INT J LOGIST-RES APP</t>
  </si>
  <si>
    <t>ANNU REV CONTROL</t>
  </si>
  <si>
    <t>J YOUTH STUD</t>
  </si>
  <si>
    <t>INT J CULTURAL STUD</t>
  </si>
  <si>
    <t>J ASIAN EARTH SCI</t>
  </si>
  <si>
    <t>ANIM CONSERV</t>
  </si>
  <si>
    <t>SYNTAX-UK</t>
  </si>
  <si>
    <t>INFORM RES</t>
  </si>
  <si>
    <t>IMAGING SCI J</t>
  </si>
  <si>
    <t>CURR ISSUES TOUR</t>
  </si>
  <si>
    <t>ECONOMET J</t>
  </si>
  <si>
    <t>GROUP PROCESS INTERG</t>
  </si>
  <si>
    <t>EUR J SOC THEORY</t>
  </si>
  <si>
    <t>SEX TRANSM INFECT</t>
  </si>
  <si>
    <t>INT J CLIN PRACT</t>
  </si>
  <si>
    <t>AGING MALE</t>
  </si>
  <si>
    <t>PUBLIC HEALTH NUTR</t>
  </si>
  <si>
    <t>CULT HEALTH SEX</t>
  </si>
  <si>
    <t>EUR J SOC WORK</t>
  </si>
  <si>
    <t>SOC SCI JPN J</t>
  </si>
  <si>
    <t>AUST NZ J STAT</t>
  </si>
  <si>
    <t>BRIT J POLIT INT REL</t>
  </si>
  <si>
    <t>J ETHN MIGR STUD</t>
  </si>
  <si>
    <t>J INT ECON LAW</t>
  </si>
  <si>
    <t>INT REV FINANC</t>
  </si>
  <si>
    <t>KANTIAN REV</t>
  </si>
  <si>
    <t>ADV STRUCT ENG</t>
  </si>
  <si>
    <t>CURR OPIN MICROBIOL</t>
  </si>
  <si>
    <t>J AFR CULT STUD</t>
  </si>
  <si>
    <t>INT J SOC WELF</t>
  </si>
  <si>
    <t>J MED ECON</t>
  </si>
  <si>
    <t>BIOCHEM ENG J</t>
  </si>
  <si>
    <t>MAT SCI SEMICON PROC</t>
  </si>
  <si>
    <t>INTERVENTIONS-UK</t>
  </si>
  <si>
    <t>TRANSPORT RES F-TRAF</t>
  </si>
  <si>
    <t>HEALTH RISK SOC</t>
  </si>
  <si>
    <t>ETHICAL PERSPECT</t>
  </si>
  <si>
    <t>B BELG MATH SOC-SIM</t>
  </si>
  <si>
    <t>NEURAL PROCESS LETT</t>
  </si>
  <si>
    <t>BIOTECHNOL AGRON SOC</t>
  </si>
  <si>
    <t>RECH THEOL PHILOS ME</t>
  </si>
  <si>
    <t>GEOL BELG</t>
  </si>
  <si>
    <t>AKKADICA</t>
  </si>
  <si>
    <t>ARCHAEOL DIALOG</t>
  </si>
  <si>
    <t>J POROUS MAT</t>
  </si>
  <si>
    <t>J CLIN EXP NEUROPSYC</t>
  </si>
  <si>
    <t>CHRIST BIOET</t>
  </si>
  <si>
    <t>MOL BREEDING</t>
  </si>
  <si>
    <t>AQUAT GEOCHEM</t>
  </si>
  <si>
    <t>REV DERIV RES</t>
  </si>
  <si>
    <t>REV ACCOUNT STUD</t>
  </si>
  <si>
    <t>MULTIMED TOOLS APPL</t>
  </si>
  <si>
    <t>LIFETIME DATA ANAL</t>
  </si>
  <si>
    <t>ARCH SUICIDE RES</t>
  </si>
  <si>
    <t>J MOL CATAL A-CHEM</t>
  </si>
  <si>
    <t>J MOL CATAL B-ENZYM</t>
  </si>
  <si>
    <t>J HEURISTICS</t>
  </si>
  <si>
    <t>MOL DIVERS</t>
  </si>
  <si>
    <t>MITIG ADAPT STRAT GL</t>
  </si>
  <si>
    <t>SOC PSYCHOL EDUC</t>
  </si>
  <si>
    <t>COMPUT MATH ORGAN TH</t>
  </si>
  <si>
    <t>ARCH PHYSIOL BIOCHEM</t>
  </si>
  <si>
    <t>J ECON GROWTH</t>
  </si>
  <si>
    <t>EUR J GEN PRACT</t>
  </si>
  <si>
    <t>REACT FUNCT POLYM</t>
  </si>
  <si>
    <t>CURR PHARM DESIGN</t>
  </si>
  <si>
    <t>OPHTHALMIC GENET</t>
  </si>
  <si>
    <t>NWIG-NEW W INDIAN GU</t>
  </si>
  <si>
    <t>EMPIR SOFTW ENG</t>
  </si>
  <si>
    <t>RAMANUJAN J</t>
  </si>
  <si>
    <t>HEART FAIL REV</t>
  </si>
  <si>
    <t>EUR J ENGL STUD</t>
  </si>
  <si>
    <t>AGING NEUROPSYCHOL C</t>
  </si>
  <si>
    <t>ENVIRON TOXICOL PHAR</t>
  </si>
  <si>
    <t>J COMB OPTIM</t>
  </si>
  <si>
    <t>CONTRIB ZOOL</t>
  </si>
  <si>
    <t>J SEISMOL</t>
  </si>
  <si>
    <t>MOBILE NETW APPL</t>
  </si>
  <si>
    <t>J COMP GER LINGUIST</t>
  </si>
  <si>
    <t>INT J APPL ELECTROM</t>
  </si>
  <si>
    <t>MUTAT RES-GEN TOX EN</t>
  </si>
  <si>
    <t>PARASITOL INT</t>
  </si>
  <si>
    <t>SEP PURIF TECHNOL</t>
  </si>
  <si>
    <t>TIJD K VER NED MUZ</t>
  </si>
  <si>
    <t>EARLY SCI MED</t>
  </si>
  <si>
    <t>J SYST ARCHITECT</t>
  </si>
  <si>
    <t>J INTERV CARD ELECTR</t>
  </si>
  <si>
    <t>NEW ASTRON</t>
  </si>
  <si>
    <t>MULTIBODY SYST DYN</t>
  </si>
  <si>
    <t>INT POLITICS</t>
  </si>
  <si>
    <t>INTERPRETING</t>
  </si>
  <si>
    <t>INT J CORPUS LINGUIS</t>
  </si>
  <si>
    <t>TIJDSCHR COMMUNWET</t>
  </si>
  <si>
    <t>MATH PHYS ANAL GEOM</t>
  </si>
  <si>
    <t>PLANT ECOL</t>
  </si>
  <si>
    <t>J SEA RES</t>
  </si>
  <si>
    <t>NUTR CYCL AGROECOSYS</t>
  </si>
  <si>
    <t>MECH TIME-DEPEND MAT</t>
  </si>
  <si>
    <t>PRECIS AGRIC</t>
  </si>
  <si>
    <t>CURR ORG CHEM</t>
  </si>
  <si>
    <t>J ELECTROCERAM</t>
  </si>
  <si>
    <t>J EARLY MOD HIST</t>
  </si>
  <si>
    <t>CLIN NEUROPSYCHOL</t>
  </si>
  <si>
    <t>DES MONOMERS POLYM</t>
  </si>
  <si>
    <t>INFORM TECHNOL MANAG</t>
  </si>
  <si>
    <t>CLIN HEMORHEOL MICRO</t>
  </si>
  <si>
    <t>REV FR LING APPL</t>
  </si>
  <si>
    <t>SPECTROCHIM ACTA A</t>
  </si>
  <si>
    <t>WORLD WIDE WEB</t>
  </si>
  <si>
    <t>EXTREMES</t>
  </si>
  <si>
    <t>COMB CHEM HIGH T SCR</t>
  </si>
  <si>
    <t>AQUAT ECOL</t>
  </si>
  <si>
    <t>ETHICAL THEORY MORAL</t>
  </si>
  <si>
    <t>PITUITARY</t>
  </si>
  <si>
    <t>EXP ECON</t>
  </si>
  <si>
    <t>J FINANC MARK</t>
  </si>
  <si>
    <t>FOUND CHEM</t>
  </si>
  <si>
    <t>INFORM RETRIEVAL J</t>
  </si>
  <si>
    <t>INT J MED INFORM</t>
  </si>
  <si>
    <t>FLOW TURBUL COMBUST</t>
  </si>
  <si>
    <t>HEPATOL RES</t>
  </si>
  <si>
    <t>J CLIN VIROL</t>
  </si>
  <si>
    <t>PROF INFORM</t>
  </si>
  <si>
    <t>THEOR MED BIOETH</t>
  </si>
  <si>
    <t>MED HEALTH CARE PHIL</t>
  </si>
  <si>
    <t>CLUSTER COMPUT</t>
  </si>
  <si>
    <t>ALGEBR REPRESENT TH</t>
  </si>
  <si>
    <t>PHYSICA E</t>
  </si>
  <si>
    <t>HEALTH CARE MANAG SC</t>
  </si>
  <si>
    <t>PHILOS EXPLOR</t>
  </si>
  <si>
    <t>J CLIN MONIT COMPUT</t>
  </si>
  <si>
    <t>MICROPOR MESOPOR MAT</t>
  </si>
  <si>
    <t>BIOMED MICRODEVICES</t>
  </si>
  <si>
    <t>AUTON AGENT MULTI-AG</t>
  </si>
  <si>
    <t>CONT PHILOS REV</t>
  </si>
  <si>
    <t>J ALZHEIMERS DIS</t>
  </si>
  <si>
    <t>INFORM SYST FRONT</t>
  </si>
  <si>
    <t>BIOL INVASIONS</t>
  </si>
  <si>
    <t>INT J MASS SPECTROM</t>
  </si>
  <si>
    <t>MATH COMP MODEL DYN</t>
  </si>
  <si>
    <t>METHODOL COMPUT APPL</t>
  </si>
  <si>
    <t>ENVIRON DEV SUSTAIN</t>
  </si>
  <si>
    <t>SPAT COGN COMPUT</t>
  </si>
  <si>
    <t>NEW ASTRON REV</t>
  </si>
  <si>
    <t>NARRAT INQ</t>
  </si>
  <si>
    <t>NAN NU</t>
  </si>
  <si>
    <t>J COMP POLICY ANAL</t>
  </si>
  <si>
    <t>INORG CHEM COMMUN</t>
  </si>
  <si>
    <t>PHOTONIC NETW COMMUN</t>
  </si>
  <si>
    <t>PHARM BIOL</t>
  </si>
  <si>
    <t>J NANOPART RES</t>
  </si>
  <si>
    <t>ETHICS INF TECHNOL</t>
  </si>
  <si>
    <t>BBA-MOL CELL BIOL L</t>
  </si>
  <si>
    <t>CLIN NEUROPHYSIOL</t>
  </si>
  <si>
    <t>ELECTROCHEM COMMUN</t>
  </si>
  <si>
    <t>EUR J MIGR LAW</t>
  </si>
  <si>
    <t>J THERM ANAL CALORIM</t>
  </si>
  <si>
    <t>INT J ODONATOL</t>
  </si>
  <si>
    <t>EUR J HEART FAIL</t>
  </si>
  <si>
    <t>COGN SYST RES</t>
  </si>
  <si>
    <t>COMPUT NETW</t>
  </si>
  <si>
    <t>J BIOSCI BIOENG</t>
  </si>
  <si>
    <t>CURR DRUG METAB</t>
  </si>
  <si>
    <t>CURR PHARM BIOTECHNO</t>
  </si>
  <si>
    <t>CURR GENOMICS</t>
  </si>
  <si>
    <t>CURR PROTEIN PEPT SC</t>
  </si>
  <si>
    <t>GENET PROGRAM EVOL M</t>
  </si>
  <si>
    <t>OPTIM ENG</t>
  </si>
  <si>
    <t>CURR DRUG TARGETS</t>
  </si>
  <si>
    <t>J HAPPINESS STUD</t>
  </si>
  <si>
    <t>PREV SCI</t>
  </si>
  <si>
    <t>MINI-REV MED CHEM</t>
  </si>
  <si>
    <t>ELECTRON COMMER RES</t>
  </si>
  <si>
    <t>1389-6563</t>
  </si>
  <si>
    <t>International Journal of Health Care Finance &amp; Economics</t>
  </si>
  <si>
    <t>INT J HEALTH CARE FI</t>
  </si>
  <si>
    <t>ICGA J</t>
  </si>
  <si>
    <t>REV ENDOCR METAB DIS</t>
  </si>
  <si>
    <t>CELL TISSUE BANK</t>
  </si>
  <si>
    <t>FOREST POLICY ECON</t>
  </si>
  <si>
    <t>SLEEP MED</t>
  </si>
  <si>
    <t>FAM CANCER</t>
  </si>
  <si>
    <t>J NATL SCI FOUND SRI</t>
  </si>
  <si>
    <t>BALT ASTRON</t>
  </si>
  <si>
    <t>PROBLEMOS</t>
  </si>
  <si>
    <t>MECHANIKA</t>
  </si>
  <si>
    <t>ELEKTRON ELEKTROTECH</t>
  </si>
  <si>
    <t>INF TECHNOL CONTROL</t>
  </si>
  <si>
    <t>MATER SCI-MEDZG</t>
  </si>
  <si>
    <t>BALT FOR</t>
  </si>
  <si>
    <t>INZ EKON</t>
  </si>
  <si>
    <t>ZEMDIRBYSTE</t>
  </si>
  <si>
    <t>J CIV ENG MANAG</t>
  </si>
  <si>
    <t>NONLINEAR ANAL-MODEL</t>
  </si>
  <si>
    <t>MATH MODEL ANAL</t>
  </si>
  <si>
    <t>J VIBROENG</t>
  </si>
  <si>
    <t>MALAYS J LIBR INF SC</t>
  </si>
  <si>
    <t>AL-SHAJARAH</t>
  </si>
  <si>
    <t>DERMATOL THER</t>
  </si>
  <si>
    <t>EUR J DENT EDUC</t>
  </si>
  <si>
    <t>PEDIATR TRANSPLANT</t>
  </si>
  <si>
    <t>TRANSPL INFECT DIS</t>
  </si>
  <si>
    <t>BIPOLAR DISORD</t>
  </si>
  <si>
    <t>INSECT SYST EVOL</t>
  </si>
  <si>
    <t>J COAST CONSERV</t>
  </si>
  <si>
    <t>LOGOP PHONIATR VOCO</t>
  </si>
  <si>
    <t>SCAND CARDIOVASC J</t>
  </si>
  <si>
    <t>J NONLINEAR MATH PHY</t>
  </si>
  <si>
    <t>SCAND J PUBLIC HEALT</t>
  </si>
  <si>
    <t>HOUS THEORY SOC</t>
  </si>
  <si>
    <t>MADERA BOSQUES</t>
  </si>
  <si>
    <t>GEST POLIT PUBLICA</t>
  </si>
  <si>
    <t>CONVERGENCIA</t>
  </si>
  <si>
    <t>AGROCIENCIA-MEXICO</t>
  </si>
  <si>
    <t>B SOC GEOL MEX</t>
  </si>
  <si>
    <t>PAPELES POBLAC</t>
  </si>
  <si>
    <t>TRAMES-J HUMANIT SOC</t>
  </si>
  <si>
    <t>FOLKLORE-EL J FOLKL</t>
  </si>
  <si>
    <t>BALT J ECON</t>
  </si>
  <si>
    <t>KUNSTITEADUS UURIMUS</t>
  </si>
  <si>
    <t>ACTA HIST TALLINENSI</t>
  </si>
  <si>
    <t>EST J ARCHAEOL</t>
  </si>
  <si>
    <t>TUNA-AJALOOKULT AJAK</t>
  </si>
  <si>
    <t>SIGN SYST STUD</t>
  </si>
  <si>
    <t>ANTHROPOL NOTEB</t>
  </si>
  <si>
    <t>ANN-ANAL ISTRSKE MED</t>
  </si>
  <si>
    <t>J INT RELAT DEV</t>
  </si>
  <si>
    <t>BRAZ J PHYS THER</t>
  </si>
  <si>
    <t>ENG SANIT AMBIENT</t>
  </si>
  <si>
    <t>CIENC AGROTEC</t>
  </si>
  <si>
    <t>TEMPO-NITEROI</t>
  </si>
  <si>
    <t>ACTA ORTOP BRAS</t>
  </si>
  <si>
    <t>CIENC SAUDE COLETIVA</t>
  </si>
  <si>
    <t>BRAZ J INFECT DIS</t>
  </si>
  <si>
    <t>SCI FOR</t>
  </si>
  <si>
    <t>GENET MOL BIOL</t>
  </si>
  <si>
    <t>REV NUTR</t>
  </si>
  <si>
    <t>ELECTRON J QUAL THEO</t>
  </si>
  <si>
    <t>COMPUTAT GEOSCI</t>
  </si>
  <si>
    <t>ENVIRON MODEL ASSESS</t>
  </si>
  <si>
    <t>AUDIOL NEURO-OTOL</t>
  </si>
  <si>
    <t>INDOOR BUILT ENVIRON</t>
  </si>
  <si>
    <t>KIDNEY BLOOD PRESS R</t>
  </si>
  <si>
    <t>CELL MOL LIFE SCI</t>
  </si>
  <si>
    <t>DEMENT GERIATR COGN</t>
  </si>
  <si>
    <t>SWISS J PSYCHOL</t>
  </si>
  <si>
    <t>INT J MOL SCI</t>
  </si>
  <si>
    <t>Z KINDER JUG-PSYCH</t>
  </si>
  <si>
    <t>RESULTS MATH</t>
  </si>
  <si>
    <t>J MATH FLUID MECH</t>
  </si>
  <si>
    <t>PHYS PERSPECT</t>
  </si>
  <si>
    <t>ANN HENRI POINCARE</t>
  </si>
  <si>
    <t>J EVOL EQU</t>
  </si>
  <si>
    <t>SWISS POLIT SCI REV</t>
  </si>
  <si>
    <t>SWISS MED WKLY</t>
  </si>
  <si>
    <t>SENSORS-BASEL</t>
  </si>
  <si>
    <t>CYTOGENET GENOME RES</t>
  </si>
  <si>
    <t>1424-862X</t>
  </si>
  <si>
    <t>NEUROSIGNALS</t>
  </si>
  <si>
    <t>MILAN J MATH</t>
  </si>
  <si>
    <t>CEM WAPNO BETON</t>
  </si>
  <si>
    <t>CELL MOL BIOL LETT</t>
  </si>
  <si>
    <t>ANN TRANSPL</t>
  </si>
  <si>
    <t>CENT EUR J IMMUNOL</t>
  </si>
  <si>
    <t>J THEOR APP MECH-POL</t>
  </si>
  <si>
    <t>LINGUIST TYPOL</t>
  </si>
  <si>
    <t>GRUNDWASSER</t>
  </si>
  <si>
    <t>APPL RHEOL</t>
  </si>
  <si>
    <t>DOC MATH</t>
  </si>
  <si>
    <t>HYDROGEOL J</t>
  </si>
  <si>
    <t>ATW-INT J NUCL POWER</t>
  </si>
  <si>
    <t>BIOL CHEM</t>
  </si>
  <si>
    <t>THEOR BIOSCI</t>
  </si>
  <si>
    <t>MICROSC MICROANAL</t>
  </si>
  <si>
    <t>Z ARZNEI- GEWURZPFLA</t>
  </si>
  <si>
    <t>ASTRON ASTROPHYS</t>
  </si>
  <si>
    <t>MATH METHOD OPER RES</t>
  </si>
  <si>
    <t>THEOR COMPUT SYST</t>
  </si>
  <si>
    <t>CLIN ORAL INVEST</t>
  </si>
  <si>
    <t>SOFT COMPUT</t>
  </si>
  <si>
    <t>PHOTOGRAMM FERNERKUN</t>
  </si>
  <si>
    <t>J SOLID STATE ELECTR</t>
  </si>
  <si>
    <t>THEOR CHEM ACC</t>
  </si>
  <si>
    <t>J PSYCHOL AFR</t>
  </si>
  <si>
    <t>INT J SOFTW TOOLS TE</t>
  </si>
  <si>
    <t>INT J DOC ANAL RECOG</t>
  </si>
  <si>
    <t>J GROUP THEORY</t>
  </si>
  <si>
    <t>CLIN LAB</t>
  </si>
  <si>
    <t>Z KRIST-NEW CRYST ST</t>
  </si>
  <si>
    <t>BRAIN TUMOR PATHOL</t>
  </si>
  <si>
    <t>PATTERN ANAL APPL</t>
  </si>
  <si>
    <t>PERSPECT PLANT ECOL</t>
  </si>
  <si>
    <t>KLIN NEUROPHYSIOL</t>
  </si>
  <si>
    <t>TIERAERZTL PRAX G N</t>
  </si>
  <si>
    <t>TIERAERZTL PRAX K H</t>
  </si>
  <si>
    <t>ARCH WOMEN MENT HLTH</t>
  </si>
  <si>
    <t>EUR J ORG CHEM</t>
  </si>
  <si>
    <t>EUR J INORG CHEM</t>
  </si>
  <si>
    <t>INT REV HYDROBIOL</t>
  </si>
  <si>
    <t>REV ECON DES</t>
  </si>
  <si>
    <t>GRANUL MATTER</t>
  </si>
  <si>
    <t>J HUM GENET</t>
  </si>
  <si>
    <t>J OROFAC ORTHOP</t>
  </si>
  <si>
    <t>EUR PHYS J A</t>
  </si>
  <si>
    <t>EUR PHYS J B</t>
  </si>
  <si>
    <t>EUR PHYS J C</t>
  </si>
  <si>
    <t>EUR PHYS J D</t>
  </si>
  <si>
    <t>NOTFALL RETTUNGSMED</t>
  </si>
  <si>
    <t>CLIN CHEM LAB MED</t>
  </si>
  <si>
    <t>Z ERZIEHWISS</t>
  </si>
  <si>
    <t>J ARTIF ORGANS</t>
  </si>
  <si>
    <t>AEU-INT J ELECTRON C</t>
  </si>
  <si>
    <t>J WOOD SCI</t>
  </si>
  <si>
    <t>DEUT ENTOMOL Z</t>
  </si>
  <si>
    <t>LANGENBECK ARCH SURG</t>
  </si>
  <si>
    <t>CENT EUR J OPER RES</t>
  </si>
  <si>
    <t>COGN TECHNOL WORK</t>
  </si>
  <si>
    <t>J GEOGR SYST</t>
  </si>
  <si>
    <t>ECON GOV</t>
  </si>
  <si>
    <t>ANIM COGN</t>
  </si>
  <si>
    <t>B ENG GEOL ENVIRON</t>
  </si>
  <si>
    <t>DEMOGR RES</t>
  </si>
  <si>
    <t>Z SOZIOL ERZIEH SOZI</t>
  </si>
  <si>
    <t>GASTRIC CANCER</t>
  </si>
  <si>
    <t>REG ENVIRON CHANGE</t>
  </si>
  <si>
    <t>EDUC TECHNOL SOC</t>
  </si>
  <si>
    <t>EUR J NUTR</t>
  </si>
  <si>
    <t>J PLANT NUTR SOIL SC</t>
  </si>
  <si>
    <t>BUNDESGESUNDHEITSBLA</t>
  </si>
  <si>
    <t>Z FAMILIENFORSCH</t>
  </si>
  <si>
    <t>INT J EARTH SCI</t>
  </si>
  <si>
    <t>FOREST PATHOL</t>
  </si>
  <si>
    <t>ADV ENG MATER</t>
  </si>
  <si>
    <t>EUR FOOD RES TECHNOL</t>
  </si>
  <si>
    <t>Z PSYCHOSOM MED PSYC</t>
  </si>
  <si>
    <t>HELGOLAND MAR RES</t>
  </si>
  <si>
    <t>POPUL ECOL</t>
  </si>
  <si>
    <t>INT J MED MICROBIOL</t>
  </si>
  <si>
    <t>J MATER CYCLES WASTE</t>
  </si>
  <si>
    <t>MACROMOL MATER ENG</t>
  </si>
  <si>
    <t>EUR J LIPID SCI TECH</t>
  </si>
  <si>
    <t>FUNCT INTEGR GENOMIC</t>
  </si>
  <si>
    <t>ROFO-FORTSCHR RONTG</t>
  </si>
  <si>
    <t>J SOIL SEDIMENT</t>
  </si>
  <si>
    <t>J APPL BOT FOOD QUAL</t>
  </si>
  <si>
    <t>HYDROL WASSERBEWIRTS</t>
  </si>
  <si>
    <t>BASIC APPL ECOL</t>
  </si>
  <si>
    <t>ORG DIVERS EVOL</t>
  </si>
  <si>
    <t>EUR J APPL PHYSIOL</t>
  </si>
  <si>
    <t>MOD RHEUMATOL</t>
  </si>
  <si>
    <t>ACTA MATH SIN</t>
  </si>
  <si>
    <t>SUCHTTHERAPIE</t>
  </si>
  <si>
    <t>CLIN EXP PHARMACOL P</t>
  </si>
  <si>
    <t>AUSTRALAS J AGEING</t>
  </si>
  <si>
    <t>J SOCIOL</t>
  </si>
  <si>
    <t>NURS HEALTH SCI</t>
  </si>
  <si>
    <t>CRIT CARE RESUSC</t>
  </si>
  <si>
    <t>SPORT MANAG REV</t>
  </si>
  <si>
    <t>CLIN EXP OPHTHALMOL</t>
  </si>
  <si>
    <t>ECOL MANAG RESTOR</t>
  </si>
  <si>
    <t>AUSTRAL ECOL</t>
  </si>
  <si>
    <t>AUST J ADULT LEARN</t>
  </si>
  <si>
    <t>J RES PRACT INF TECH</t>
  </si>
  <si>
    <t>HEART LUNG CIRC</t>
  </si>
  <si>
    <t>BRAIN IMPAIR</t>
  </si>
  <si>
    <t>INTERN MED J</t>
  </si>
  <si>
    <t>GERIATR GERONTOL INT</t>
  </si>
  <si>
    <t>ASIA PAC J ANTHROPOL</t>
  </si>
  <si>
    <t>J AUST STUD</t>
  </si>
  <si>
    <t>WEED BIOL MANAG</t>
  </si>
  <si>
    <t>ANZ J SURG</t>
  </si>
  <si>
    <t>FUNCT PLANT BIOL</t>
  </si>
  <si>
    <t>INVERTEBR SYST</t>
  </si>
  <si>
    <t>RURAL REMOTE HEALTH</t>
  </si>
  <si>
    <t>INT GAMBL STUD</t>
  </si>
  <si>
    <t>HEALTH SOCIOL REV</t>
  </si>
  <si>
    <t>ANZIAM J</t>
  </si>
  <si>
    <t>NUTR DIET</t>
  </si>
  <si>
    <t>J AUST MATH SOC</t>
  </si>
  <si>
    <t>SLEEP BIOL RHYTHMS</t>
  </si>
  <si>
    <t>ANAT SCI INT</t>
  </si>
  <si>
    <t>INNOV-MANAG POLICY P</t>
  </si>
  <si>
    <t>ENVIRON CHEM</t>
  </si>
  <si>
    <t>LIFE WRIT</t>
  </si>
  <si>
    <t>SEX HEALTH</t>
  </si>
  <si>
    <t>AUSTRALAS J ENV MAN</t>
  </si>
  <si>
    <t>AUST J PRIM HEALTH</t>
  </si>
  <si>
    <t>INT J MED SCI</t>
  </si>
  <si>
    <t>INT J BIOL SCI</t>
  </si>
  <si>
    <t>POLICY SOC</t>
  </si>
  <si>
    <t>AUSTRALAS J EDUC TEC</t>
  </si>
  <si>
    <t>J SPAT SCI</t>
  </si>
  <si>
    <t>J MIN METALL B</t>
  </si>
  <si>
    <t>SERB ASTRON J</t>
  </si>
  <si>
    <t>NUCL TECHNOL RADIAT</t>
  </si>
  <si>
    <t>CHEM IND CHEM ENG Q</t>
  </si>
  <si>
    <t>INT J ELECTROCHEM SC</t>
  </si>
  <si>
    <t>PANOECONOMICUS</t>
  </si>
  <si>
    <t>J MED BIOCHEM</t>
  </si>
  <si>
    <t>APPL ANAL DISCR MATH</t>
  </si>
  <si>
    <t>ROM J INF SCI TECH</t>
  </si>
  <si>
    <t>J OPTOELECTRON ADV M</t>
  </si>
  <si>
    <t>CONTROL ENG APPL INF</t>
  </si>
  <si>
    <t>P ROMANIAN ACAD A</t>
  </si>
  <si>
    <t>NORD STUD ALCOHOL DR</t>
  </si>
  <si>
    <t>SCAND J SURG</t>
  </si>
  <si>
    <t>AGR FOOD SCI</t>
  </si>
  <si>
    <t>STUD HIST GARD DES L</t>
  </si>
  <si>
    <t>J COMPUT FINANC</t>
  </si>
  <si>
    <t>QJM-INT J MED</t>
  </si>
  <si>
    <t>RISK MANAG-UK</t>
  </si>
  <si>
    <t>HEALTH INFORM J</t>
  </si>
  <si>
    <t>DES J</t>
  </si>
  <si>
    <t>JASSS-J ARTIF SOC S</t>
  </si>
  <si>
    <t>PSYCHOANAL HIST</t>
  </si>
  <si>
    <t>INT J NEUROPSYCHOPH</t>
  </si>
  <si>
    <t>LMS J COMPUT MATH</t>
  </si>
  <si>
    <t>MUSIC EDUC RES</t>
  </si>
  <si>
    <t>ENVIRON ARCHAEOL</t>
  </si>
  <si>
    <t>DISCOURSE STUD</t>
  </si>
  <si>
    <t>J ADHES DENT</t>
  </si>
  <si>
    <t>IMPACT ASSESS PROJ A</t>
  </si>
  <si>
    <t>TOURISM GEOGR</t>
  </si>
  <si>
    <t>EUR SOC</t>
  </si>
  <si>
    <t>JOURNALISM STUD</t>
  </si>
  <si>
    <t>ATTACH HUM DEV</t>
  </si>
  <si>
    <t>INT FEM J POLIT</t>
  </si>
  <si>
    <t>AGR FOREST ENTOMOL</t>
  </si>
  <si>
    <t>EUR J ARCHAEOL</t>
  </si>
  <si>
    <t>J HORTIC SCI BIOTECH</t>
  </si>
  <si>
    <t>ENVIRON MICROBIOL</t>
  </si>
  <si>
    <t>INT J MENT HEALTH PR</t>
  </si>
  <si>
    <t>EUR J ONCOL NURS</t>
  </si>
  <si>
    <t>PUNISHM SOC</t>
  </si>
  <si>
    <t>CELL MICROBIOL</t>
  </si>
  <si>
    <t>DIGIT CREAT</t>
  </si>
  <si>
    <t>DISCRETE MATH THEOR</t>
  </si>
  <si>
    <t>COLORECTAL DIS</t>
  </si>
  <si>
    <t>ENVIRON SCI POLICY</t>
  </si>
  <si>
    <t>POST-COMMUNIST ECON</t>
  </si>
  <si>
    <t>INT J SYST THEOL</t>
  </si>
  <si>
    <t>NOISE HEALTH</t>
  </si>
  <si>
    <t>INT J COMPUT DENT</t>
  </si>
  <si>
    <t>PRIM HEALTH CARE RES</t>
  </si>
  <si>
    <t>AQUAT ECOSYST HEALTH</t>
  </si>
  <si>
    <t>ANTHROPOL THEOR</t>
  </si>
  <si>
    <t>OCEAN MODEL</t>
  </si>
  <si>
    <t>VET OPHTHALMOL</t>
  </si>
  <si>
    <t>J SPAN CULT STUD</t>
  </si>
  <si>
    <t>NEW GENET SOC</t>
  </si>
  <si>
    <t>MANCH SCH</t>
  </si>
  <si>
    <t>PHYS CHEM CHEM PHYS</t>
  </si>
  <si>
    <t>CONTEMP BUDDHISM</t>
  </si>
  <si>
    <t>INTERFACE FREE BOUND</t>
  </si>
  <si>
    <t>J MOL MICROB BIOTECH</t>
  </si>
  <si>
    <t>HIV MED</t>
  </si>
  <si>
    <t>J AFR EARTH SCI</t>
  </si>
  <si>
    <t>BJU INT</t>
  </si>
  <si>
    <t>STRUCT CONCRETE</t>
  </si>
  <si>
    <t>P I MECH ENG K-J MUL</t>
  </si>
  <si>
    <t>P I MECH ENG L-J MAT</t>
  </si>
  <si>
    <t>INT J SPORT MARK SPO</t>
  </si>
  <si>
    <t>FEM THEOR</t>
  </si>
  <si>
    <t>J HYDROINFORM</t>
  </si>
  <si>
    <t>HUM FERTIL</t>
  </si>
  <si>
    <t>RES DANC EDUC</t>
  </si>
  <si>
    <t>JOURNALISM</t>
  </si>
  <si>
    <t>LIBR COLLECT ACQUIS</t>
  </si>
  <si>
    <t>SOC CULT GEOGR</t>
  </si>
  <si>
    <t>INTER-ASIA CULT STUD</t>
  </si>
  <si>
    <t>PROG DEV STUD</t>
  </si>
  <si>
    <t>GEOPOLITICS</t>
  </si>
  <si>
    <t>EUR UNION POLIT</t>
  </si>
  <si>
    <t>J RISK</t>
  </si>
  <si>
    <t>AFTERALL</t>
  </si>
  <si>
    <t>HIST MATER</t>
  </si>
  <si>
    <t>PUBLIC ARCHAEOL</t>
  </si>
  <si>
    <t>BREAST CANCER RES</t>
  </si>
  <si>
    <t>INT FOREST REV</t>
  </si>
  <si>
    <t>GER ECON REV</t>
  </si>
  <si>
    <t>EXPERT OPIN PHARMACO</t>
  </si>
  <si>
    <t>AM LAW ECON REV</t>
  </si>
  <si>
    <t>PLAST RUBBER COMPOS</t>
  </si>
  <si>
    <t>J SUBST USE</t>
  </si>
  <si>
    <t>RESP RES</t>
  </si>
  <si>
    <t>ETHNOGRAPHY</t>
  </si>
  <si>
    <t>ANIM HEALTH RES REV</t>
  </si>
  <si>
    <t>AM 19 CENTURY HIST</t>
  </si>
  <si>
    <t>GENES IMMUN</t>
  </si>
  <si>
    <t>INT J SYST EVOL MICR</t>
  </si>
  <si>
    <t>CRIT CARE</t>
  </si>
  <si>
    <t>NURS PHILOS</t>
  </si>
  <si>
    <t>PHYS THER SPORT</t>
  </si>
  <si>
    <t>INNOV FOOD SCI EMERG</t>
  </si>
  <si>
    <t>INT J ACCOUNT INF SY</t>
  </si>
  <si>
    <t>ENTERP SOC</t>
  </si>
  <si>
    <t>CRIT ASIAN STUD</t>
  </si>
  <si>
    <t>VET ANAESTH ANALG</t>
  </si>
  <si>
    <t>CURR ISSUES MOL BIOL</t>
  </si>
  <si>
    <t>GEOCHEM T</t>
  </si>
  <si>
    <t>INT J SUST HIGHER ED</t>
  </si>
  <si>
    <t>GEOCHEM-EXPLOR ENV A</t>
  </si>
  <si>
    <t>ARTHROPOD STRUCT DEV</t>
  </si>
  <si>
    <t>J SOC WORK</t>
  </si>
  <si>
    <t>ROAD MATER PAVEMENT</t>
  </si>
  <si>
    <t>INT J ENGINE RES</t>
  </si>
  <si>
    <t>JPN J POLIT SCI</t>
  </si>
  <si>
    <t>SEX EDUC-SEX SOC LEA</t>
  </si>
  <si>
    <t>SEX RELATSH THER</t>
  </si>
  <si>
    <t>MED HUMANIT</t>
  </si>
  <si>
    <t>HISP RES J</t>
  </si>
  <si>
    <t>COLD WAR HIST</t>
  </si>
  <si>
    <t>STUD THEATR PERFORM</t>
  </si>
  <si>
    <t>TURK STUD</t>
  </si>
  <si>
    <t>SE EUR BLACK SEA STU</t>
  </si>
  <si>
    <t>PROG COMPUT FLUID DY</t>
  </si>
  <si>
    <t>ONLINE INFORM REV</t>
  </si>
  <si>
    <t>J TURBUL</t>
  </si>
  <si>
    <t>PROG REACT KINET MEC</t>
  </si>
  <si>
    <t>SCI TECHNOL ADV MAT</t>
  </si>
  <si>
    <t>QUAL RES</t>
  </si>
  <si>
    <t>ETHNICITIES</t>
  </si>
  <si>
    <t>TOURIST STUD</t>
  </si>
  <si>
    <t>DYNAM SYST</t>
  </si>
  <si>
    <t>EUR J MASS SPECTROM</t>
  </si>
  <si>
    <t>CLIM POLICY</t>
  </si>
  <si>
    <t>COCHRANE DB SYST REV</t>
  </si>
  <si>
    <t>J SOC ARCHAEOL</t>
  </si>
  <si>
    <t>QUANT FINANC</t>
  </si>
  <si>
    <t>ACT LEARN HIGH EDUC</t>
  </si>
  <si>
    <t>ECOL INDIC</t>
  </si>
  <si>
    <t>CLIN MED</t>
  </si>
  <si>
    <t>GLOBAL NETW</t>
  </si>
  <si>
    <t>SCOT GEOGR J</t>
  </si>
  <si>
    <t>PHARMACOGENOMICS J</t>
  </si>
  <si>
    <t>J RENIN-ANGIO-ALDO S</t>
  </si>
  <si>
    <t>INNOV EDUC TEACH INT</t>
  </si>
  <si>
    <t>VISUAL COMMUN-US</t>
  </si>
  <si>
    <t>J VIS CULT</t>
  </si>
  <si>
    <t>INT RELAT ASIA-PAC</t>
  </si>
  <si>
    <t>J GER LINGUIST</t>
  </si>
  <si>
    <t>MARKETING THEOR</t>
  </si>
  <si>
    <t>POLIT PHILOS ECON</t>
  </si>
  <si>
    <t>INT J CONSUM STUD</t>
  </si>
  <si>
    <t>INT J MARKET RES</t>
  </si>
  <si>
    <t>BIOCHEM MOL BIOL EDU</t>
  </si>
  <si>
    <t>LAW PROBAB RISK</t>
  </si>
  <si>
    <t>LANG INTERCULT COMM</t>
  </si>
  <si>
    <t>CONTEMP POLIT THEORY</t>
  </si>
  <si>
    <t>Q J ENG GEOL HYDROGE</t>
  </si>
  <si>
    <t>INT J MOB COMMUN</t>
  </si>
  <si>
    <t>AUTEX RES J</t>
  </si>
  <si>
    <t>EAT BEHAV</t>
  </si>
  <si>
    <t>J AGRAR CHANGE</t>
  </si>
  <si>
    <t>STAT MODEL</t>
  </si>
  <si>
    <t>HEALTH INFO LIBR J</t>
  </si>
  <si>
    <t>J FAM PLAN REPROD H</t>
  </si>
  <si>
    <t>BMC BIOCHEM</t>
  </si>
  <si>
    <t>BMC CELL BIOL</t>
  </si>
  <si>
    <t>BMC DEV BIOL</t>
  </si>
  <si>
    <t>BMC EVOL BIOL</t>
  </si>
  <si>
    <t>BMC GENET</t>
  </si>
  <si>
    <t>BMC IMMUNOL</t>
  </si>
  <si>
    <t>BMC MICROBIOL</t>
  </si>
  <si>
    <t>BMC MOL BIOL</t>
  </si>
  <si>
    <t>BMC NEUROSCI</t>
  </si>
  <si>
    <t>BMC PLANT BIOL</t>
  </si>
  <si>
    <t>BMC ANESTHESIOL</t>
  </si>
  <si>
    <t>BMC CARDIOVASC DISOR</t>
  </si>
  <si>
    <t>BMC MED RES METHODOL</t>
  </si>
  <si>
    <t>BMC FAM PRACT</t>
  </si>
  <si>
    <t>BMC GASTROENTEROL</t>
  </si>
  <si>
    <t>BMC GERIATR</t>
  </si>
  <si>
    <t>BMC INFECT DIS</t>
  </si>
  <si>
    <t>BMC MED IMAGING</t>
  </si>
  <si>
    <t>BMC MED GENET</t>
  </si>
  <si>
    <t>BMC NEPHROL</t>
  </si>
  <si>
    <t>BMC NEUROL</t>
  </si>
  <si>
    <t>BMC PREGNANCY CHILDB</t>
  </si>
  <si>
    <t>BMC OPHTHALMOL</t>
  </si>
  <si>
    <t>BMC PEDIATR</t>
  </si>
  <si>
    <t>BMC PSYCHIATRY</t>
  </si>
  <si>
    <t>BMC PULM MED</t>
  </si>
  <si>
    <t>BMC MUSCULOSKEL DIS</t>
  </si>
  <si>
    <t>BMC SURG</t>
  </si>
  <si>
    <t>BMC UROL</t>
  </si>
  <si>
    <t>EXPERT OPIN BIOL TH</t>
  </si>
  <si>
    <t>DEMENTIA-LONDON</t>
  </si>
  <si>
    <t>1471-4418</t>
  </si>
  <si>
    <t>Primary Care Respiratory Journal</t>
  </si>
  <si>
    <t>PRIM CARE RESP J</t>
  </si>
  <si>
    <t>CURR OPIN PHARMACOL</t>
  </si>
  <si>
    <t>STUD FR CINEM</t>
  </si>
  <si>
    <t>NURSE EDUC PRACT</t>
  </si>
  <si>
    <t>LC GC EUR</t>
  </si>
  <si>
    <t>IMA J MANAG MATH</t>
  </si>
  <si>
    <t>INFORM ORGAN-UK</t>
  </si>
  <si>
    <t>PUBLIC MANAG REV</t>
  </si>
  <si>
    <t>EMERG MED J</t>
  </si>
  <si>
    <t>J CONSUM BEHAV</t>
  </si>
  <si>
    <t>ALGEBR GEOM TOPOL</t>
  </si>
  <si>
    <t>COLOR TECHNOL</t>
  </si>
  <si>
    <t>ARCHAEA</t>
  </si>
  <si>
    <t>GEOBIOLOGY</t>
  </si>
  <si>
    <t>ASIAN BUS MANAG</t>
  </si>
  <si>
    <t>COMP EUR POLIT</t>
  </si>
  <si>
    <t>VISUAL STUD</t>
  </si>
  <si>
    <t>REPROD BIOMED ONLINE</t>
  </si>
  <si>
    <t>BMC BIOTECHNOL</t>
  </si>
  <si>
    <t>BMC ECOL</t>
  </si>
  <si>
    <t>BMC STRUCT BIOL</t>
  </si>
  <si>
    <t>BMC ENDOCR DISORD</t>
  </si>
  <si>
    <t>BMC ORAL HEALTH</t>
  </si>
  <si>
    <t>BMC PALLIAT CARE</t>
  </si>
  <si>
    <t>BMC WOMENS HEALTH</t>
  </si>
  <si>
    <t>BMC COMPLEM ALTERN M</t>
  </si>
  <si>
    <t>BMC MED EDUC</t>
  </si>
  <si>
    <t>BMC MED INFORM DECIS</t>
  </si>
  <si>
    <t>BMC HEALTH SERV RES</t>
  </si>
  <si>
    <t>BMC INT HEALTH HUM R</t>
  </si>
  <si>
    <t>EXPERT OPIN EMERG DR</t>
  </si>
  <si>
    <t>EXPERT OPIN THER TAR</t>
  </si>
  <si>
    <t>TRANSFUS APHER SCI</t>
  </si>
  <si>
    <t>PLAN THEOR</t>
  </si>
  <si>
    <t>J COSMET DERMATOL-US</t>
  </si>
  <si>
    <t>EUR CELLS MATER</t>
  </si>
  <si>
    <t>QUAL SOC WORK</t>
  </si>
  <si>
    <t>CHILD GEOGR</t>
  </si>
  <si>
    <t>INT J VENT</t>
  </si>
  <si>
    <t>INT J ASTROBIOL</t>
  </si>
  <si>
    <t>INT J AGR SUSTAIN</t>
  </si>
  <si>
    <t>EXPERT REV ANTICANC</t>
  </si>
  <si>
    <t>EXPERT REV MOL DIAGN</t>
  </si>
  <si>
    <t>EXPERT REV PHARM OUT</t>
  </si>
  <si>
    <t>EXPERT REV NEUROTHER</t>
  </si>
  <si>
    <t>J HOSP LEIS SPORT TO</t>
  </si>
  <si>
    <t>INFORM VISUAL</t>
  </si>
  <si>
    <t>HUM GENOMICS</t>
  </si>
  <si>
    <t>EXPERT OPIN DRUG SAF</t>
  </si>
  <si>
    <t>ADV ENG INFORM</t>
  </si>
  <si>
    <t>ICON-INT J CONST LAW</t>
  </si>
  <si>
    <t>SOC MOVEMENT STUD</t>
  </si>
  <si>
    <t>CULT GEOGR</t>
  </si>
  <si>
    <t>INT DEV PLANN REV</t>
  </si>
  <si>
    <t>EVOL PSYCHOL-US</t>
  </si>
  <si>
    <t>PHYS CHEM EARTH</t>
  </si>
  <si>
    <t>WORLD TRADE REV</t>
  </si>
  <si>
    <t>J PENSION ECON FINAN</t>
  </si>
  <si>
    <t>J INST MATH JUSSIEU</t>
  </si>
  <si>
    <t>GLOBALIZATIONS</t>
  </si>
  <si>
    <t>INT J PERF ANAL SPOR</t>
  </si>
  <si>
    <t>BRONTE STUD</t>
  </si>
  <si>
    <t>PHOTOCH PHOTOBIO SCI</t>
  </si>
  <si>
    <t>P I MECH ENG M-J ENG</t>
  </si>
  <si>
    <t>CLIN PHYSIOL FUNCT I</t>
  </si>
  <si>
    <t>SOCIO-ECON REV</t>
  </si>
  <si>
    <t>J ENGL ACAD PURP</t>
  </si>
  <si>
    <t>MIDDLE EAST LIT</t>
  </si>
  <si>
    <t>CARDIOVASC DIABETOL</t>
  </si>
  <si>
    <t>MICROB CELL FACT</t>
  </si>
  <si>
    <t>CANCER CELL INT</t>
  </si>
  <si>
    <t>NUTR J</t>
  </si>
  <si>
    <t>CHILD ADOL MENT H-UK</t>
  </si>
  <si>
    <t>B SPAN STUD</t>
  </si>
  <si>
    <t>B HISPANIC STUD</t>
  </si>
  <si>
    <t>INT J AEROACOUST</t>
  </si>
  <si>
    <t>J HUM RIGHTS</t>
  </si>
  <si>
    <t>HOMEOPATHY</t>
  </si>
  <si>
    <t>J ENZYM INHIB MED CH</t>
  </si>
  <si>
    <t>INT J NANOTECHNOL</t>
  </si>
  <si>
    <t>J COSMOL ASTROPART P</t>
  </si>
  <si>
    <t>BIOMED ENG ONLINE</t>
  </si>
  <si>
    <t>INT J EQUITY HEALTH</t>
  </si>
  <si>
    <t>TECHNOL PEDAGOG EDUC</t>
  </si>
  <si>
    <t>CULT ORGAN</t>
  </si>
  <si>
    <t>TEXTILE</t>
  </si>
  <si>
    <t>EXPERT REV VACCINES</t>
  </si>
  <si>
    <t>ENVIRON HEALTH-GLOB</t>
  </si>
  <si>
    <t>ANN CLIN MICROB ANTI</t>
  </si>
  <si>
    <t>INT J HEALTH GEOGR</t>
  </si>
  <si>
    <t>PSYCHOL PSYCHOTHER-T</t>
  </si>
  <si>
    <t>STRATEG ORGAN</t>
  </si>
  <si>
    <t>SPORT BIOMECH</t>
  </si>
  <si>
    <t>J COSMET LASER THER</t>
  </si>
  <si>
    <t>MOL CANCER</t>
  </si>
  <si>
    <t>LIPIDS HEALTH DIS</t>
  </si>
  <si>
    <t>J TOUR CULT CHANGE</t>
  </si>
  <si>
    <t>J MATERN-FETAL NEO M</t>
  </si>
  <si>
    <t>CARDIOVASC ULTRASOUN</t>
  </si>
  <si>
    <t>ACTION RES-LONDON</t>
  </si>
  <si>
    <t>INT J ART DES EDUC</t>
  </si>
  <si>
    <t>J INFLAMM-LOND</t>
  </si>
  <si>
    <t>COMPUT BIOL CHEM</t>
  </si>
  <si>
    <t>ECOL COMPLEX</t>
  </si>
  <si>
    <t>ORG BIOMOL CHEM</t>
  </si>
  <si>
    <t>LIGHTING RES TECHNOL</t>
  </si>
  <si>
    <t>SYST BIODIVERS</t>
  </si>
  <si>
    <t>J SYST PALAEONTOL</t>
  </si>
  <si>
    <t>J NANOBIOTECHNOL</t>
  </si>
  <si>
    <t>EUR J CRIMINOL</t>
  </si>
  <si>
    <t>J PEDIATR UROL</t>
  </si>
  <si>
    <t>PROTEOME SCI</t>
  </si>
  <si>
    <t>HARM REDUCT J</t>
  </si>
  <si>
    <t>HEALTH QUAL LIFE OUT</t>
  </si>
  <si>
    <t>PROG RUBBER PLAST RE</t>
  </si>
  <si>
    <t>WORLD J SURG ONCOL</t>
  </si>
  <si>
    <t>REPROD BIOL ENDOCRIN</t>
  </si>
  <si>
    <t>SOC THEOR HEALTH</t>
  </si>
  <si>
    <t>KNOWL MAN RES PRACT</t>
  </si>
  <si>
    <t>COMPUT LANG SYST STR</t>
  </si>
  <si>
    <t>MATH MED BIOL</t>
  </si>
  <si>
    <t>J WATER HEALTH</t>
  </si>
  <si>
    <t>TRAVEL MED INFECT DI</t>
  </si>
  <si>
    <t>DALTON T</t>
  </si>
  <si>
    <t>CULT SOC HIST</t>
  </si>
  <si>
    <t>QUAL RES PSYCHOL</t>
  </si>
  <si>
    <t>J INT CRIM JUSTICE</t>
  </si>
  <si>
    <t>TRANSL STUD</t>
  </si>
  <si>
    <t>LIVER INT</t>
  </si>
  <si>
    <t>TOTAL QUAL MANAG BUS</t>
  </si>
  <si>
    <t>PHYS BIOL</t>
  </si>
  <si>
    <t>J PURCH SUPPLY MANAG</t>
  </si>
  <si>
    <t>CORROS ENG SCI TECHN</t>
  </si>
  <si>
    <t>HEALTH RES POLICY SY</t>
  </si>
  <si>
    <t>P I CIVIL ENG-ENG SU</t>
  </si>
  <si>
    <t>EIGHTEENTH-CENT MUSI</t>
  </si>
  <si>
    <t>TWENT-CENTURY MUSIC</t>
  </si>
  <si>
    <t>INT J MED ROBOT COMP</t>
  </si>
  <si>
    <t>ARTHRITIS RES THER</t>
  </si>
  <si>
    <t>NAT PROD RES</t>
  </si>
  <si>
    <t>PHILOS MAG</t>
  </si>
  <si>
    <t>EXPERT REV ANTI-INFE</t>
  </si>
  <si>
    <t>DIX-NEUF</t>
  </si>
  <si>
    <t>COST EFFECT RESOUR A</t>
  </si>
  <si>
    <t>POPUL HEALTH METR</t>
  </si>
  <si>
    <t>CELL COMMUN SIGNAL</t>
  </si>
  <si>
    <t>POLIT STUD REV</t>
  </si>
  <si>
    <t>EXPERT REV PROTEOMIC</t>
  </si>
  <si>
    <t>PALLIAT SUPPORT CARE</t>
  </si>
  <si>
    <t>J FORENSIC PSYCHI PS</t>
  </si>
  <si>
    <t>CENT EUR</t>
  </si>
  <si>
    <t>COMMUN CRIT-CULT STU</t>
  </si>
  <si>
    <t>DIABETES VASC DIS RE</t>
  </si>
  <si>
    <t>MOD INTELLECT HIST</t>
  </si>
  <si>
    <t>PLANT GENET RESOUR-C</t>
  </si>
  <si>
    <t>MARIT ECON LOGIST</t>
  </si>
  <si>
    <t>J VET EMERG CRIT CAR</t>
  </si>
  <si>
    <t>NINET-CENT MUSIC REV</t>
  </si>
  <si>
    <t>INT J BEHAV NUTR PHY</t>
  </si>
  <si>
    <t>J TRANSL MED</t>
  </si>
  <si>
    <t>INT J ASIAN STUD</t>
  </si>
  <si>
    <t>SURG-J R COLL SURG E</t>
  </si>
  <si>
    <t>FUTURE ONCOL</t>
  </si>
  <si>
    <t>J FINANC ECONOMET</t>
  </si>
  <si>
    <t>INT J MARIT ENG</t>
  </si>
  <si>
    <t>CHRON RESP DIS</t>
  </si>
  <si>
    <t>J NEW MAT ELECTR SYS</t>
  </si>
  <si>
    <t>INT J ARTS MANAG</t>
  </si>
  <si>
    <t>BIOL PROCED ONLINE</t>
  </si>
  <si>
    <t>CLCWEB-COMP LIT CULT</t>
  </si>
  <si>
    <t>CAN J EMERG MED</t>
  </si>
  <si>
    <t>J PHARM PHARM SCI</t>
  </si>
  <si>
    <t>CAN J DIET PRACT RES</t>
  </si>
  <si>
    <t>J CAN DENT ASSOC</t>
  </si>
  <si>
    <t>INT REV RES OPEN DIS</t>
  </si>
  <si>
    <t>HEMODIAL INT</t>
  </si>
  <si>
    <t>J ESTHET RESTOR DENT</t>
  </si>
  <si>
    <t>INT J AUDIOL</t>
  </si>
  <si>
    <t>CAN J DIABETES</t>
  </si>
  <si>
    <t>HEPATOB PANCREAT DIS</t>
  </si>
  <si>
    <t>J NUTR EDUC BEHAV</t>
  </si>
  <si>
    <t>INT J FORENSIC MENT</t>
  </si>
  <si>
    <t>SCAND J HOSP TOUR</t>
  </si>
  <si>
    <t>POL J VET SCI</t>
  </si>
  <si>
    <t>POL J ECOL</t>
  </si>
  <si>
    <t>ROCZ OCHR SR</t>
  </si>
  <si>
    <t>EKSPLOAT NIEZAWODN</t>
  </si>
  <si>
    <t>ACTA CHIROPTEROL</t>
  </si>
  <si>
    <t>ACTA BIOENG BIOMECH</t>
  </si>
  <si>
    <t>POL J CHEM TECHNOL</t>
  </si>
  <si>
    <t>J RUBBER RES</t>
  </si>
  <si>
    <t>J OIL PALM RES</t>
  </si>
  <si>
    <t>BOSNIAN J BASIC MED</t>
  </si>
  <si>
    <t>J APPL ECON</t>
  </si>
  <si>
    <t>MATER RES-IBERO-AM J</t>
  </si>
  <si>
    <t>SAO PAULO MED J</t>
  </si>
  <si>
    <t>REV BRAS PSIQUIATR</t>
  </si>
  <si>
    <t>BRAZ J POULTRY SCI</t>
  </si>
  <si>
    <t>BRAZ ARCH BIOL TECHN</t>
  </si>
  <si>
    <t>ALEA-ESTUD NEOLAT</t>
  </si>
  <si>
    <t>MATERIA-BRAZIL</t>
  </si>
  <si>
    <t>BRAZ J MICROBIOL</t>
  </si>
  <si>
    <t>REV BRAS MED ESPORTE</t>
  </si>
  <si>
    <t>REV LAT-AM ENFERM</t>
  </si>
  <si>
    <t>HIST UNISINOS</t>
  </si>
  <si>
    <t>FILOS UNISINOS</t>
  </si>
  <si>
    <t>NEOTROP ENTOMOL</t>
  </si>
  <si>
    <t>BRAZ J BIOL</t>
  </si>
  <si>
    <t>REV BRAS PALEONTOLOG</t>
  </si>
  <si>
    <t>PAJ</t>
  </si>
  <si>
    <t>J COLD WAR STUD</t>
  </si>
  <si>
    <t>EVOL DEV</t>
  </si>
  <si>
    <t>MASS COMMUN SOC</t>
  </si>
  <si>
    <t>J PHYS CHEM B</t>
  </si>
  <si>
    <t>ACTA KOREANA</t>
  </si>
  <si>
    <t>DIABETES-METAB RES</t>
  </si>
  <si>
    <t>EUR HEART J SUPPL</t>
  </si>
  <si>
    <t>PHILOS PERSPECT</t>
  </si>
  <si>
    <t>DIABETES TECHNOL THE</t>
  </si>
  <si>
    <t>IT PROF</t>
  </si>
  <si>
    <t>SLEEP BREATH</t>
  </si>
  <si>
    <t>MOD CHIN LIT CULT</t>
  </si>
  <si>
    <t>J COMPUT ANAL APPL</t>
  </si>
  <si>
    <t>DISSOLUT TECHNOL</t>
  </si>
  <si>
    <t>MEDIA PSYCHOL</t>
  </si>
  <si>
    <t>MARVELS TALES</t>
  </si>
  <si>
    <t>CLIN IMMUNOL</t>
  </si>
  <si>
    <t>BEST PRACT RES CL EN</t>
  </si>
  <si>
    <t>BEST PRACT RES CL GA</t>
  </si>
  <si>
    <t>BEST PRACT RES CL HA</t>
  </si>
  <si>
    <t>BEST PRACT RES CL OB</t>
  </si>
  <si>
    <t>BEST PRACT RES CL RH</t>
  </si>
  <si>
    <t>J PRESBYTERIAN HIST</t>
  </si>
  <si>
    <t>INT J MED MUSHROOMS</t>
  </si>
  <si>
    <t>INT STUD REV</t>
  </si>
  <si>
    <t>COMPUT SCI ENG</t>
  </si>
  <si>
    <t>EVOL ECOL RES</t>
  </si>
  <si>
    <t>CATHETER CARDIO INTE</t>
  </si>
  <si>
    <t>N AM J AQUACULT</t>
  </si>
  <si>
    <t>PHYSIOL BIOCHEM ZOOL</t>
  </si>
  <si>
    <t>J HOSP PALLIAT NURS</t>
  </si>
  <si>
    <t>CURR HYPERTENS REP</t>
  </si>
  <si>
    <t>INT J PHYTOREMEDIAT</t>
  </si>
  <si>
    <t>INFANT CHILD DEV</t>
  </si>
  <si>
    <t>J FORENSIC PSYCHOL P</t>
  </si>
  <si>
    <t>CARTOGR GEOGR INF SC</t>
  </si>
  <si>
    <t>ARCT ANTARCT ALP RES</t>
  </si>
  <si>
    <t>CURR RHEUMATOL REP</t>
  </si>
  <si>
    <t>CURR CARDIOL REP</t>
  </si>
  <si>
    <t>CURR ONCOL REP</t>
  </si>
  <si>
    <t>CURR ATHEROSCLER REP</t>
  </si>
  <si>
    <t>CURR PSYCHIAT REP</t>
  </si>
  <si>
    <t>CURR INFECT DIS REP</t>
  </si>
  <si>
    <t>M&amp;SOM-MANUF SERV OP</t>
  </si>
  <si>
    <t>LIT IMAGIN</t>
  </si>
  <si>
    <t>J ENVIRON POL PLAN</t>
  </si>
  <si>
    <t>GRAPH MODELS</t>
  </si>
  <si>
    <t>STRENGTH COND J</t>
  </si>
  <si>
    <t>APPL STOCH MODEL BUS</t>
  </si>
  <si>
    <t>J POP MUSIC STUD</t>
  </si>
  <si>
    <t>J CLIN HYPERTENS</t>
  </si>
  <si>
    <t>J COGN DEV</t>
  </si>
  <si>
    <t>PAIN MANAG NURS</t>
  </si>
  <si>
    <t>PSYCHOL MEN MASCULIN</t>
  </si>
  <si>
    <t>J IMMUNOTHER</t>
  </si>
  <si>
    <t>GEOCHEM GEOPHY GEOSY</t>
  </si>
  <si>
    <t>COMP PARASITOL</t>
  </si>
  <si>
    <t>JAIDS-J ACQ IMM DEF</t>
  </si>
  <si>
    <t>EPILEPSY BEHAV</t>
  </si>
  <si>
    <t>LEVIATHAN-J MELVILLE</t>
  </si>
  <si>
    <t>CLIN LUNG CANCER</t>
  </si>
  <si>
    <t>COMMUN DISORD Q</t>
  </si>
  <si>
    <t>J HYDROMETEOROL</t>
  </si>
  <si>
    <t>NUCLEOS NUCLEOT NUCL</t>
  </si>
  <si>
    <t>J COSMET SCI</t>
  </si>
  <si>
    <t>FIELD METHOD</t>
  </si>
  <si>
    <t>PAEDIATR RESPIR REV</t>
  </si>
  <si>
    <t>CMES-COMP MODEL ENG</t>
  </si>
  <si>
    <t>PAIN MED</t>
  </si>
  <si>
    <t>GREY ROOM</t>
  </si>
  <si>
    <t>INT J SPORT NUTR EXE</t>
  </si>
  <si>
    <t>J PAIN</t>
  </si>
  <si>
    <t>J ENDOVASC THER</t>
  </si>
  <si>
    <t>J MANUF PROCESS</t>
  </si>
  <si>
    <t>J ELECTRON COMMER RE</t>
  </si>
  <si>
    <t>TEX HEART I J</t>
  </si>
  <si>
    <t>NEPHROL NURS J</t>
  </si>
  <si>
    <t>SEMIN REPROD MED</t>
  </si>
  <si>
    <t>CLIN BREAST CANCER</t>
  </si>
  <si>
    <t>PROG TRANSPLANT</t>
  </si>
  <si>
    <t>J MIDWIFERY WOM HEAL</t>
  </si>
  <si>
    <t>J APPL CLIN MED PHYS</t>
  </si>
  <si>
    <t>J SPORT ECON</t>
  </si>
  <si>
    <t>HIGH ALT MED BIOL</t>
  </si>
  <si>
    <t>WEST N AM NATURALIST</t>
  </si>
  <si>
    <t>J SEDIMENT RES</t>
  </si>
  <si>
    <t>CURR TREAT OPTION ON</t>
  </si>
  <si>
    <t>CURR UROL REP</t>
  </si>
  <si>
    <t>IEEE MICROW MAG</t>
  </si>
  <si>
    <t>J AM POMOL SOC</t>
  </si>
  <si>
    <t>J PSYCHIATR PRACT</t>
  </si>
  <si>
    <t>TELEV NEW MEDIA</t>
  </si>
  <si>
    <t>J SYMPLECT GEOM</t>
  </si>
  <si>
    <t>ENVIRON FORENSICS</t>
  </si>
  <si>
    <t>LC GC N AM</t>
  </si>
  <si>
    <t>LIVER TRANSPLANT</t>
  </si>
  <si>
    <t>J NURS SCHOLARSHIP</t>
  </si>
  <si>
    <t>NAT HAZARDS REV</t>
  </si>
  <si>
    <t>ADV SKIN WOUND CARE</t>
  </si>
  <si>
    <t>CHEM REC</t>
  </si>
  <si>
    <t>POMEGRANATE</t>
  </si>
  <si>
    <t>ROMANI STUD</t>
  </si>
  <si>
    <t>J IND TEXT</t>
  </si>
  <si>
    <t>INT STUD PERSPECT</t>
  </si>
  <si>
    <t>CURR NEUROL NEUROSCI</t>
  </si>
  <si>
    <t>CURR OPIN ALLERGY CL</t>
  </si>
  <si>
    <t>HIV CLIN TRIALS</t>
  </si>
  <si>
    <t>SOUTHEAST NAT</t>
  </si>
  <si>
    <t>J TOXICOL ENV HEAL A</t>
  </si>
  <si>
    <t>CANCER J</t>
  </si>
  <si>
    <t>CRIT STUD MEDIA COMM</t>
  </si>
  <si>
    <t>PARENT-SCI PRACT</t>
  </si>
  <si>
    <t>CURR ALLERGY ASTHM R</t>
  </si>
  <si>
    <t>ANN ECON FINANC</t>
  </si>
  <si>
    <t>ANAL SOC ISS PUB POL</t>
  </si>
  <si>
    <t>PEDIATR CRIT CARE ME</t>
  </si>
  <si>
    <t>SELF IDENTITY</t>
  </si>
  <si>
    <t>PETROPHYSICS</t>
  </si>
  <si>
    <t>EARLY MEDIEV CHINA</t>
  </si>
  <si>
    <t>SPINE J</t>
  </si>
  <si>
    <t>J TRAUMA DISSOCIATIO</t>
  </si>
  <si>
    <t>ATMOS SCI LETT</t>
  </si>
  <si>
    <t>VECTOR-BORNE ZOONOT</t>
  </si>
  <si>
    <t>IEEE SENS J</t>
  </si>
  <si>
    <t>IEEE T DEVICE MAT RE</t>
  </si>
  <si>
    <t>SURG LAPARO ENDO PER</t>
  </si>
  <si>
    <t>TELEMED E-HEALTH</t>
  </si>
  <si>
    <t>REV CARDIOVASC MED</t>
  </si>
  <si>
    <t>COGN AFFECT BEHAV NE</t>
  </si>
  <si>
    <t>PAIN PRACT</t>
  </si>
  <si>
    <t>CARDIOVASC TOXICOL</t>
  </si>
  <si>
    <t>WIREL COMMUN MOB COM</t>
  </si>
  <si>
    <t>ENDOCR PRACT</t>
  </si>
  <si>
    <t>PUBLIC PERFORM MANAG</t>
  </si>
  <si>
    <t>J COMPUT INF SCI ENG</t>
  </si>
  <si>
    <t>CLIN COLON RECT SURG</t>
  </si>
  <si>
    <t>KRITIKA</t>
  </si>
  <si>
    <t>IRRIG DRAIN</t>
  </si>
  <si>
    <t>IEEE MICROW WIREL CO</t>
  </si>
  <si>
    <t>PORTAL-LIBR ACAD</t>
  </si>
  <si>
    <t>CURR PAIN HEADACHE R</t>
  </si>
  <si>
    <t>DISCRETE CONT DYN-B</t>
  </si>
  <si>
    <t>LAT AM POLIT SOC</t>
  </si>
  <si>
    <t>OTOL NEUROTOL</t>
  </si>
  <si>
    <t>HOMOL HOMOTOPY APPL</t>
  </si>
  <si>
    <t>SOIL SEDIMENT CONTAM</t>
  </si>
  <si>
    <t>J BIOMED INFORM</t>
  </si>
  <si>
    <t>CONCURR COMP-PRACT E</t>
  </si>
  <si>
    <t>COMPARATIVE MED</t>
  </si>
  <si>
    <t>1532-2882</t>
  </si>
  <si>
    <t>JOURNAL OF THE AMERICAN SOCIETY FOR INFORMATION SCIENCE AND TECHNOLOGY</t>
  </si>
  <si>
    <t>J AM SOC INF SCI TEC</t>
  </si>
  <si>
    <t>STRESS HEALTH</t>
  </si>
  <si>
    <t>J EVID-BASED DENT PR</t>
  </si>
  <si>
    <t>INT J GEOMECH</t>
  </si>
  <si>
    <t>MOV IMAGE</t>
  </si>
  <si>
    <t>STATE POLIT POLICY Q</t>
  </si>
  <si>
    <t>J MACH LEARN RES</t>
  </si>
  <si>
    <t>ARID LAND RES MANAG</t>
  </si>
  <si>
    <t>ELECTR POW COMPO SYS</t>
  </si>
  <si>
    <t>J LOSS TRAUMA</t>
  </si>
  <si>
    <t>STOCH MODELS</t>
  </si>
  <si>
    <t>AM POLIT RES</t>
  </si>
  <si>
    <t>CR-NEW CENTEN REV</t>
  </si>
  <si>
    <t>AATCC REV</t>
  </si>
  <si>
    <t>MIT SLOAN MANAGE REV</t>
  </si>
  <si>
    <t>CLIN COLORECTAL CANC</t>
  </si>
  <si>
    <t>TECHNOL CANCER RES T</t>
  </si>
  <si>
    <t>SPIRITUS</t>
  </si>
  <si>
    <t>J ETHN SUBST ABUSE</t>
  </si>
  <si>
    <t>PAIN PHYSICIAN</t>
  </si>
  <si>
    <t>AM J ALZHEIMERS DIS</t>
  </si>
  <si>
    <t>J NANOSCI NANOTECHNO</t>
  </si>
  <si>
    <t>ACM T INTERNET TECHN</t>
  </si>
  <si>
    <t>PHILOS ISSUES</t>
  </si>
  <si>
    <t>PHILOS IMPRINT</t>
  </si>
  <si>
    <t>QUANTUM INF COMPUT</t>
  </si>
  <si>
    <t>COMMUN PUR APPL ANAL</t>
  </si>
  <si>
    <t>CURR DIABETES REP</t>
  </si>
  <si>
    <t>HUM RESOUR DEV REV</t>
  </si>
  <si>
    <t>CLIN CASE STUD</t>
  </si>
  <si>
    <t>INT J LOW EXTR WOUND</t>
  </si>
  <si>
    <t>INTEGR CANCER THER</t>
  </si>
  <si>
    <t>J VISION</t>
  </si>
  <si>
    <t>J LANG IDENTITY EDUC</t>
  </si>
  <si>
    <t>1534-8687</t>
  </si>
  <si>
    <t>Directions for Child and Adolescent Development</t>
  </si>
  <si>
    <t>NEW DIR CHILD ADOLES</t>
  </si>
  <si>
    <t>NEUROMOL MED</t>
  </si>
  <si>
    <t>RIVER RES APPL</t>
  </si>
  <si>
    <t>SEMIN PLAST SURG</t>
  </si>
  <si>
    <t>FOODBORNE PATHOG DIS</t>
  </si>
  <si>
    <t>MOL IMAGING</t>
  </si>
  <si>
    <t>ASIAN ECON PAP</t>
  </si>
  <si>
    <t>EXP BIOL MED</t>
  </si>
  <si>
    <t>J PROTEOME RES</t>
  </si>
  <si>
    <t>CORP SOC RESP ENV MA</t>
  </si>
  <si>
    <t>CITY COMMUNITY</t>
  </si>
  <si>
    <t>LAW LIT</t>
  </si>
  <si>
    <t>MOL CANCER THER</t>
  </si>
  <si>
    <t>EUKARYOT CELL</t>
  </si>
  <si>
    <t>CLIN SPINE SURG</t>
  </si>
  <si>
    <t>ADV NEONAT CARE</t>
  </si>
  <si>
    <t>FUSION SCI TECHNOL</t>
  </si>
  <si>
    <t>IEEE ANTENN WIREL PR</t>
  </si>
  <si>
    <t>IEEE T MOBILE COMPUT</t>
  </si>
  <si>
    <t>IEEE T NANOBIOSCI</t>
  </si>
  <si>
    <t>IEEE T NANOTECHNOL</t>
  </si>
  <si>
    <t>IEEE PERVAS COMPUT</t>
  </si>
  <si>
    <t>ADV NONLINEAR STUD</t>
  </si>
  <si>
    <t>MOL IMAGING BIOL</t>
  </si>
  <si>
    <t>OMICS</t>
  </si>
  <si>
    <t>J INSECT SCI</t>
  </si>
  <si>
    <t>FULLER NANOTUB CAR N</t>
  </si>
  <si>
    <t>J MED LIBR ASSOC</t>
  </si>
  <si>
    <t>ELECTROMAGN BIOL MED</t>
  </si>
  <si>
    <t>STATA J</t>
  </si>
  <si>
    <t>J ASSOC INF SYST</t>
  </si>
  <si>
    <t>VASC PHARMACOL</t>
  </si>
  <si>
    <t>J SWINE HEALTH PROD</t>
  </si>
  <si>
    <t>BIOSYST ENG</t>
  </si>
  <si>
    <t>MECH ADV MATER STRUC</t>
  </si>
  <si>
    <t>TOXICOL MECH METHOD</t>
  </si>
  <si>
    <t>J GILDED AGE PROGR E</t>
  </si>
  <si>
    <t>CURR SPORT MED REP</t>
  </si>
  <si>
    <t>ELECTRON J LINEAR AL</t>
  </si>
  <si>
    <t>CIN-COMPUT INFORM NU</t>
  </si>
  <si>
    <t>CANCER BIOL THER</t>
  </si>
  <si>
    <t>BRACHYTHERAPY</t>
  </si>
  <si>
    <t>CURR PROB PEDIATR AD</t>
  </si>
  <si>
    <t>VASC ENDOVASC SURG</t>
  </si>
  <si>
    <t>CRIMINOL PUBLIC POL</t>
  </si>
  <si>
    <t>1538-7135</t>
  </si>
  <si>
    <t>BIOSECURITY AND BIOTERRORISM-BIODEFENSE STRATEGY PRACTICE AND SCIENCE</t>
  </si>
  <si>
    <t>BIOSECUR BIOTERROR</t>
  </si>
  <si>
    <t>EURASIAN GEOGR ECON</t>
  </si>
  <si>
    <t>J SCH VIOLENCE</t>
  </si>
  <si>
    <t>J KNEE SURG</t>
  </si>
  <si>
    <t>TRAFFIC INJ PREV</t>
  </si>
  <si>
    <t>J SPEC PEDIATR NURS</t>
  </si>
  <si>
    <t>PHARM STAT</t>
  </si>
  <si>
    <t>VADOSE ZONE J</t>
  </si>
  <si>
    <t>SOFT MATER</t>
  </si>
  <si>
    <t>OTJR-OCCUP PART HEAL</t>
  </si>
  <si>
    <t>DISCOV MED</t>
  </si>
  <si>
    <t>COMMUN MATH SCI</t>
  </si>
  <si>
    <t>LYMPHAT RES BIOL</t>
  </si>
  <si>
    <t>MECH BASED DES STRUC</t>
  </si>
  <si>
    <t>PHILOS AFR</t>
  </si>
  <si>
    <t>J GERIATR PHYS THER</t>
  </si>
  <si>
    <t>ACM T EMBED COMPUT S</t>
  </si>
  <si>
    <t>EXPR MAGHREBINES</t>
  </si>
  <si>
    <t>J NATL COMPR CANC NE</t>
  </si>
  <si>
    <t>CHIN J INT LAW</t>
  </si>
  <si>
    <t>MIS Q EXEC</t>
  </si>
  <si>
    <t>BEHAV SLEEP MED</t>
  </si>
  <si>
    <t>DAO</t>
  </si>
  <si>
    <t>MULTISCALE MODEL SIM</t>
  </si>
  <si>
    <t>METAB SYNDR RELAT D</t>
  </si>
  <si>
    <t>EMERG MARK FINANC TR</t>
  </si>
  <si>
    <t>ASSAY DRUG DEV TECHN</t>
  </si>
  <si>
    <t>CURR TOP NUTRACEUT R</t>
  </si>
  <si>
    <t>J SOC CHRIST ETHICS</t>
  </si>
  <si>
    <t>RES PRACT PERS SEV D</t>
  </si>
  <si>
    <t>IEEE POWER ENERGY M</t>
  </si>
  <si>
    <t>IEEE SECUR PRIV</t>
  </si>
  <si>
    <t>J WEB ENG</t>
  </si>
  <si>
    <t>SOUND VIB</t>
  </si>
  <si>
    <t>REV POLICY RES</t>
  </si>
  <si>
    <t>PSYCHOL SERV</t>
  </si>
  <si>
    <t>APPL IMMUNOHISTO M M</t>
  </si>
  <si>
    <t>YOUTH VIOLENCE JUV J</t>
  </si>
  <si>
    <t>COPD</t>
  </si>
  <si>
    <t>PHYS WAVE PHENOM</t>
  </si>
  <si>
    <t>LIMNOL OCEANOGR-METH</t>
  </si>
  <si>
    <t>RES THEOR NURS PRACT</t>
  </si>
  <si>
    <t>NEUROCRIT CARE</t>
  </si>
  <si>
    <t>MOL CANCER RES</t>
  </si>
  <si>
    <t>STRUCT DES TALL SPEC</t>
  </si>
  <si>
    <t>CELL COMMUN ADHES</t>
  </si>
  <si>
    <t>BIRTH DEFECTS RES A</t>
  </si>
  <si>
    <t>INT J SATELL COMM N</t>
  </si>
  <si>
    <t>MOL CRYST LIQ CRYST</t>
  </si>
  <si>
    <t>BIOPHARM INT</t>
  </si>
  <si>
    <t>EYE CONTACT LENS</t>
  </si>
  <si>
    <t>INT J APPL RES VET M</t>
  </si>
  <si>
    <t>J MULT-VALUED LOG S</t>
  </si>
  <si>
    <t>CLIN PROTEOM</t>
  </si>
  <si>
    <t>SPACE WEATHER</t>
  </si>
  <si>
    <t>J BEHAV FINANC</t>
  </si>
  <si>
    <t>RES HUM DEV</t>
  </si>
  <si>
    <t>BIRTH DEFECTS RES B</t>
  </si>
  <si>
    <t>BIRTH DEFECTS RES C</t>
  </si>
  <si>
    <t>INT J MULTISCALE COM</t>
  </si>
  <si>
    <t>J PHYS ACT HEALTH</t>
  </si>
  <si>
    <t>COGN BEHAV NEUROL</t>
  </si>
  <si>
    <t>LANG ASSESS Q</t>
  </si>
  <si>
    <t>LEARN BEHAV</t>
  </si>
  <si>
    <t>INT J GREEN ENERGY</t>
  </si>
  <si>
    <t>MOL PHARMACEUT</t>
  </si>
  <si>
    <t>RES SPORTS MED</t>
  </si>
  <si>
    <t>J NAT FIBERS</t>
  </si>
  <si>
    <t>CURR OSTEOPOROS REP</t>
  </si>
  <si>
    <t>J AM PHARM ASSOC</t>
  </si>
  <si>
    <t>ACM T APPL PERCEPT</t>
  </si>
  <si>
    <t>ACM T ARCHIT CODE OP</t>
  </si>
  <si>
    <t>J INVEST PSYCHOL OFF</t>
  </si>
  <si>
    <t>FINANC RES LETT</t>
  </si>
  <si>
    <t>J RESIDUALS SCI TECH</t>
  </si>
  <si>
    <t>POPUL SPACE PLACE</t>
  </si>
  <si>
    <t>WORLDV EVID-BASED NU</t>
  </si>
  <si>
    <t>PREV CHRONIC DIS</t>
  </si>
  <si>
    <t>CLEFT PALATE-CRAN J</t>
  </si>
  <si>
    <t>STRUCT CONTROL HLTH</t>
  </si>
  <si>
    <t>PEDIATR BLOOD CANCER</t>
  </si>
  <si>
    <t>IEEE T AUTOM SCI ENG</t>
  </si>
  <si>
    <t>IEEE ACM T COMPUT BI</t>
  </si>
  <si>
    <t>IEEE T DEPEND SECURE</t>
  </si>
  <si>
    <t>IEEE GEOSCI REMOTE S</t>
  </si>
  <si>
    <t>INT J WEB SERV RES</t>
  </si>
  <si>
    <t>DECIS ANAL</t>
  </si>
  <si>
    <t>ZEBRAFISH</t>
  </si>
  <si>
    <t>TRIBOL LUBR TECHNOL</t>
  </si>
  <si>
    <t>MMWR SURVEILL SUMM</t>
  </si>
  <si>
    <t>J DRUGS DERMATOL</t>
  </si>
  <si>
    <t>J OCCUP ENVIRON HYG</t>
  </si>
  <si>
    <t>NEUROREHAB NEURAL RE</t>
  </si>
  <si>
    <t>PEDIATR RHEUMATOL</t>
  </si>
  <si>
    <t>J AM COLL RADIOL</t>
  </si>
  <si>
    <t>1546-1955</t>
  </si>
  <si>
    <t>Journal of Computational and Theoretical Nanoscience</t>
  </si>
  <si>
    <t>J COMPUT THEOR NANOS</t>
  </si>
  <si>
    <t>CMC-COMPUT MATER CON</t>
  </si>
  <si>
    <t>J ORGAN END USER COM</t>
  </si>
  <si>
    <t>COMPUT ANIMAT VIRT W</t>
  </si>
  <si>
    <t>INT J APPL CERAM TEC</t>
  </si>
  <si>
    <t>CONCEPT MAGN RESON A</t>
  </si>
  <si>
    <t>MATH BIOSCI ENG</t>
  </si>
  <si>
    <t>STRATIGRAPHY</t>
  </si>
  <si>
    <t>JAAPA-J AM ACAD PHYS</t>
  </si>
  <si>
    <t>J INTELL TRANSPORT S</t>
  </si>
  <si>
    <t>STEM CELLS DEV</t>
  </si>
  <si>
    <t>THORAC SURG CLIN</t>
  </si>
  <si>
    <t>J NEUROSURG-SPINE</t>
  </si>
  <si>
    <t>J IND MANAG OPTIM</t>
  </si>
  <si>
    <t>ORGANOGENESIS</t>
  </si>
  <si>
    <t>RNA BIOL</t>
  </si>
  <si>
    <t>J IMMUNOTOXICOL</t>
  </si>
  <si>
    <t>J PHASE EQUILIB DIFF</t>
  </si>
  <si>
    <t>FORENSIC SCI MED PAT</t>
  </si>
  <si>
    <t>J LEADERSH ORG STUD</t>
  </si>
  <si>
    <t>IEEE LAT AM T</t>
  </si>
  <si>
    <t>DYNAM PART DIFFER EQ</t>
  </si>
  <si>
    <t>GISCI REMOTE SENS</t>
  </si>
  <si>
    <t>CURR HIV-AIDS REP</t>
  </si>
  <si>
    <t>INT J DATA WAREHOUS</t>
  </si>
  <si>
    <t>ADV CHRONIC KIDNEY D</t>
  </si>
  <si>
    <t>INT J UNCONV COMPUT</t>
  </si>
  <si>
    <t>J NARRATIVE THEORY</t>
  </si>
  <si>
    <t>REJUV RES</t>
  </si>
  <si>
    <t>J BIOMED MATER RES A</t>
  </si>
  <si>
    <t>J AUDIO ENG SOC</t>
  </si>
  <si>
    <t>PHOTOMED LASER SURG</t>
  </si>
  <si>
    <t>ACM T ALGORITHMS</t>
  </si>
  <si>
    <t>IEEE T CIRCUITS-II</t>
  </si>
  <si>
    <t>IEEE T CIRCUITS-I</t>
  </si>
  <si>
    <t>J PATIENT SAF</t>
  </si>
  <si>
    <t>J CHEM THEORY COMPUT</t>
  </si>
  <si>
    <t>NANOMED-NANOTECHNOL</t>
  </si>
  <si>
    <t>FUTURE ANTERIOR</t>
  </si>
  <si>
    <t>CLIN EEG NEUROSCI</t>
  </si>
  <si>
    <t>INT J DISTRIB SENS N</t>
  </si>
  <si>
    <t>LEUKOS</t>
  </si>
  <si>
    <t>J INT SOC SPORT NUTR</t>
  </si>
  <si>
    <t>ANNU REV LAW SOC SCI</t>
  </si>
  <si>
    <t>J DUAL DIAGN</t>
  </si>
  <si>
    <t>ACM J EMERG TECH COM</t>
  </si>
  <si>
    <t>ACM T SENSOR NETWORK</t>
  </si>
  <si>
    <t>1550-624X</t>
  </si>
  <si>
    <t>Journal of Fuel Cell Science and Technology</t>
  </si>
  <si>
    <t>J FUEL CELL SCI TECH</t>
  </si>
  <si>
    <t>J BIOMED NANOTECHNOL</t>
  </si>
  <si>
    <t>AAPS J</t>
  </si>
  <si>
    <t>RANGELAND ECOL MANAG</t>
  </si>
  <si>
    <t>EXPLORE-NY</t>
  </si>
  <si>
    <t>STEM CELL REV REP</t>
  </si>
  <si>
    <t>J CLIN SLEEP MED</t>
  </si>
  <si>
    <t>J DISP TECHNOL</t>
  </si>
  <si>
    <t>INTEGR ENVIRON ASSES</t>
  </si>
  <si>
    <t>FETAL PEDIATR PATHOL</t>
  </si>
  <si>
    <t>ACM T MULTIM COMPUT</t>
  </si>
  <si>
    <t>HEART FAIL CLIN</t>
  </si>
  <si>
    <t>CONTEMP CLIN TRIALS</t>
  </si>
  <si>
    <t>RES SOC ADMIN PHARM</t>
  </si>
  <si>
    <t>AD HOC SENS WIREL NE</t>
  </si>
  <si>
    <t>IEEE T ROBOT</t>
  </si>
  <si>
    <t>AM J MED GENET A</t>
  </si>
  <si>
    <t>AM J MED GENET B</t>
  </si>
  <si>
    <t>AM J MED GENET C</t>
  </si>
  <si>
    <t>CYTOM PART A</t>
  </si>
  <si>
    <t>CYTOM PART B-CLIN CY</t>
  </si>
  <si>
    <t>J BIOMED MATER RES B</t>
  </si>
  <si>
    <t>J EXP ZOOL PART B</t>
  </si>
  <si>
    <t>CONCEPT MAGN RESON B</t>
  </si>
  <si>
    <t>J MIDDLE E WOMENS ST</t>
  </si>
  <si>
    <t>J GREEN BUILD</t>
  </si>
  <si>
    <t>INT J SEMANT WEB INF</t>
  </si>
  <si>
    <t>FOOD CULT SOC</t>
  </si>
  <si>
    <t>GEOSPHERE</t>
  </si>
  <si>
    <t>ACM T STORAGE</t>
  </si>
  <si>
    <t>SYNTH REACT INORG M</t>
  </si>
  <si>
    <t>SURG INNOV</t>
  </si>
  <si>
    <t>ANNU REV PATHOL-MECH</t>
  </si>
  <si>
    <t>SOC INFLUENCE</t>
  </si>
  <si>
    <t>J MINIM INVAS GYN</t>
  </si>
  <si>
    <t>J HOSP MED</t>
  </si>
  <si>
    <t>COMPET POLICY INT</t>
  </si>
  <si>
    <t>Q J POLIT SCI</t>
  </si>
  <si>
    <t>FOUND TRENDS INF RET</t>
  </si>
  <si>
    <t>BEHAV RES METHODS</t>
  </si>
  <si>
    <t>J WOMEN POLIT POLICY</t>
  </si>
  <si>
    <t>INT ENTREP MANAG J</t>
  </si>
  <si>
    <t>ACS CHEM BIOL</t>
  </si>
  <si>
    <t>PHYS REV SPEC TOP-PH</t>
  </si>
  <si>
    <t>GENEVA RISK INS REV</t>
  </si>
  <si>
    <t>INT J SPORT PHYSIOL</t>
  </si>
  <si>
    <t>J NANOELECTRON OPTOE</t>
  </si>
  <si>
    <t>J COMPUT NONLIN DYN</t>
  </si>
  <si>
    <t>GAMES CULT</t>
  </si>
  <si>
    <t>JNP-J NURSE PRACT</t>
  </si>
  <si>
    <t>CONTRAST MEDIA MOL I</t>
  </si>
  <si>
    <t>MEDICC REV</t>
  </si>
  <si>
    <t>ARCHAEOLOGIES</t>
  </si>
  <si>
    <t>1555-8932</t>
  </si>
  <si>
    <t>GENES NUTR</t>
  </si>
  <si>
    <t>CLIN J AM SOC NEPHRO</t>
  </si>
  <si>
    <t>J THORAC ONCOL</t>
  </si>
  <si>
    <t>NETW HETEROG MEDIA</t>
  </si>
  <si>
    <t>J EMPIR RES HUM RES</t>
  </si>
  <si>
    <t>NANOSCALE RES LETT</t>
  </si>
  <si>
    <t>CLIN TOXICOL</t>
  </si>
  <si>
    <t>J FORENSIC NURS</t>
  </si>
  <si>
    <t>ACM T AUTON ADAP SYS</t>
  </si>
  <si>
    <t>ACM T KNOWL DISCOV D</t>
  </si>
  <si>
    <t>J ISL COAST ARCHAEOL</t>
  </si>
  <si>
    <t>MOL CELL BIOMECH</t>
  </si>
  <si>
    <t>IEEE COMPUT ARCHIT L</t>
  </si>
  <si>
    <t>J BIOBASED MATER BIO</t>
  </si>
  <si>
    <t>CLIN VACCINE IMMUNOL</t>
  </si>
  <si>
    <t>ENERG SOURCE PART A</t>
  </si>
  <si>
    <t>ENERG SOURCE PART B</t>
  </si>
  <si>
    <t>BREASTFEED MED</t>
  </si>
  <si>
    <t>MAGIC RITUAL WITCHCR</t>
  </si>
  <si>
    <t>CUTAN OCUL TOXICOL</t>
  </si>
  <si>
    <t>TOXIN REV</t>
  </si>
  <si>
    <t>REV FAITH INT AFF</t>
  </si>
  <si>
    <t>PROG COMM HLTH PARTN</t>
  </si>
  <si>
    <t>J NEUROL PHYS THER</t>
  </si>
  <si>
    <t>FEM CRIMINOL</t>
  </si>
  <si>
    <t>FOOD BIOPHYS</t>
  </si>
  <si>
    <t>INT J MENT HEALTH AD</t>
  </si>
  <si>
    <t>J NEUROIMMUNE PHARM</t>
  </si>
  <si>
    <t>J IMMIGR MINOR HEALT</t>
  </si>
  <si>
    <t>J SUPERCOND NOV MAGN</t>
  </si>
  <si>
    <t>PLASMONICS</t>
  </si>
  <si>
    <t>J MARIT ARCHAEOL</t>
  </si>
  <si>
    <t>J AM BOARD FAM MED</t>
  </si>
  <si>
    <t>EDUC FINANC POLICY</t>
  </si>
  <si>
    <t>J EXOT PET MED</t>
  </si>
  <si>
    <t>J CELL AUTOM</t>
  </si>
  <si>
    <t>AM J MENS HEALTH</t>
  </si>
  <si>
    <t>J CARDIOVASC MED</t>
  </si>
  <si>
    <t>INT J ARCHIT HERIT</t>
  </si>
  <si>
    <t>NAT CULT</t>
  </si>
  <si>
    <t>INT J SPORT FINANC</t>
  </si>
  <si>
    <t>CLIN GENITOURIN CANC</t>
  </si>
  <si>
    <t>J VET BEHAV</t>
  </si>
  <si>
    <t>1558-7916</t>
  </si>
  <si>
    <t>IEEE Transactions on Audio Speech and Language Processing</t>
  </si>
  <si>
    <t>IEEE T AUDIO SPEECH</t>
  </si>
  <si>
    <t>CURR HEMATOL MALIG R</t>
  </si>
  <si>
    <t>J APPL METEOROL CLIM</t>
  </si>
  <si>
    <t>PURE APPL MATH Q</t>
  </si>
  <si>
    <t>J ENG FIBER FABR</t>
  </si>
  <si>
    <t>J BURN CARE RES</t>
  </si>
  <si>
    <t>J EXPO SCI ENV EPID</t>
  </si>
  <si>
    <t>ACM T WEB</t>
  </si>
  <si>
    <t>APPL OPTICS</t>
  </si>
  <si>
    <t>EPIGENETICS-US</t>
  </si>
  <si>
    <t>SIMUL HEALTHC</t>
  </si>
  <si>
    <t>INT FOOD AGRIBUS MAN</t>
  </si>
  <si>
    <t>ESTUAR COAST</t>
  </si>
  <si>
    <t>DOSE-RESPONSE</t>
  </si>
  <si>
    <t>COMM APP MATH COM SC</t>
  </si>
  <si>
    <t>J MECH MATER STRUCT</t>
  </si>
  <si>
    <t>WILSON J ORNITHOL</t>
  </si>
  <si>
    <t>J AM ASSOC LAB ANIM</t>
  </si>
  <si>
    <t>PROG ELECTROMAGN RES</t>
  </si>
  <si>
    <t>INT J OPTOMECHATRONI</t>
  </si>
  <si>
    <t>POLYM SCI SER B+</t>
  </si>
  <si>
    <t>REGUL CHAOTIC DYN</t>
  </si>
  <si>
    <t>INT J AGRIC BIOL</t>
  </si>
  <si>
    <t>ASIAN J CONTROL</t>
  </si>
  <si>
    <t>NAT HAZARD EARTH SYS</t>
  </si>
  <si>
    <t>WULFENIA</t>
  </si>
  <si>
    <t>INT J FUZZY SYST</t>
  </si>
  <si>
    <t>IRAN J FISH SCI</t>
  </si>
  <si>
    <t>WORLD J BIOL PSYCHIA</t>
  </si>
  <si>
    <t>AFR ZOOL</t>
  </si>
  <si>
    <t>ISR MED ASSOC J</t>
  </si>
  <si>
    <t>INT J NONLIN SCI NUM</t>
  </si>
  <si>
    <t>ALEPH</t>
  </si>
  <si>
    <t>BIOINORG CHEM APPL</t>
  </si>
  <si>
    <t>PARTIAL ANSW</t>
  </si>
  <si>
    <t>PEDIATR ENDOCR REV P</t>
  </si>
  <si>
    <t>ISR J ECOL EVOL</t>
  </si>
  <si>
    <t>EMERG MARK REV</t>
  </si>
  <si>
    <t>CONSERV GENET</t>
  </si>
  <si>
    <t>AUTON NEUROSCI-BASIC</t>
  </si>
  <si>
    <t>ORG ELECTRON</t>
  </si>
  <si>
    <t>J POLYM ENVIRON</t>
  </si>
  <si>
    <t>J HOUS BUILT ENVIRON</t>
  </si>
  <si>
    <t>CURR GENE THER</t>
  </si>
  <si>
    <t>CURR MOL MED</t>
  </si>
  <si>
    <t>J HIST PRAGMAT</t>
  </si>
  <si>
    <t>CATAL COMMUN</t>
  </si>
  <si>
    <t>EUR BUS ORGAN LAW RE</t>
  </si>
  <si>
    <t>GENE EXPR PATTERNS</t>
  </si>
  <si>
    <t>INFECT GENET EVOL</t>
  </si>
  <si>
    <t>FEMS YEAST RES</t>
  </si>
  <si>
    <t>CURR APPL PHYS</t>
  </si>
  <si>
    <t>CURR DRUG DELIV</t>
  </si>
  <si>
    <t>CURR NEUROVASC RES</t>
  </si>
  <si>
    <t>CURR ALZHEIMER RES</t>
  </si>
  <si>
    <t>J MOL HISTOL</t>
  </si>
  <si>
    <t>ELECTRON COMMER R A</t>
  </si>
  <si>
    <t>J PHARMACOKINET PHAR</t>
  </si>
  <si>
    <t>ATHEROSCLEROSIS SUPP</t>
  </si>
  <si>
    <t>INT IMMUNOPHARMACOL</t>
  </si>
  <si>
    <t>EUR J TRANSP INFRAST</t>
  </si>
  <si>
    <t>ENVIRON FLUID MECH</t>
  </si>
  <si>
    <t>NAT COMPUT</t>
  </si>
  <si>
    <t>1567-8326</t>
  </si>
  <si>
    <t>JOURNAL OF LOGIC AND ALGEBRAIC PROGRAMMING</t>
  </si>
  <si>
    <t>J LOGIC ALGEBR PROGR</t>
  </si>
  <si>
    <t>INT ENVIRON AGREEM-P</t>
  </si>
  <si>
    <t>CURR CANCER DRUG TAR</t>
  </si>
  <si>
    <t>CURR TOP MED CHEM</t>
  </si>
  <si>
    <t>GESTURE</t>
  </si>
  <si>
    <t>INT J INTEGR CARE</t>
  </si>
  <si>
    <t>FUZZY OPTIM DECIS MA</t>
  </si>
  <si>
    <t>LANG POLICY-NETH</t>
  </si>
  <si>
    <t>ASIAN J SOC SCI</t>
  </si>
  <si>
    <t>APPL SOFT COMPUT</t>
  </si>
  <si>
    <t>NETH HEART J</t>
  </si>
  <si>
    <t>PHENOMENOL COGN SCI</t>
  </si>
  <si>
    <t>PHYTOCHEM REV</t>
  </si>
  <si>
    <t>INT J MECH MATER DES</t>
  </si>
  <si>
    <t>J ECON INEQUAL</t>
  </si>
  <si>
    <t>HONG KONG J OCCUP TH</t>
  </si>
  <si>
    <t>SIMUL MODEL PRACT TH</t>
  </si>
  <si>
    <t>J CYST FIBROS</t>
  </si>
  <si>
    <t>AFR ASIAN STUD</t>
  </si>
  <si>
    <t>J ANC NEAR EAST RELI</t>
  </si>
  <si>
    <t>J LANG POLIT</t>
  </si>
  <si>
    <t>PHOTONIC NANOSTRUCT</t>
  </si>
  <si>
    <t>NEAR SURF GEOPHYS</t>
  </si>
  <si>
    <t>ADV LIFE COURSE RES</t>
  </si>
  <si>
    <t>REV ECON HOUSEHOLD</t>
  </si>
  <si>
    <t>INT J CARDIOVAS IMAG</t>
  </si>
  <si>
    <t>J COMPUT ELECTRON</t>
  </si>
  <si>
    <t>RESP PHYSIOL NEUROBI</t>
  </si>
  <si>
    <t>EUR UROL SUPPL</t>
  </si>
  <si>
    <t>INTERACT CARDIOV TH</t>
  </si>
  <si>
    <t>J CHROMATOGR B</t>
  </si>
  <si>
    <t>QUANTUM INF PROCESS</t>
  </si>
  <si>
    <t>SEMANT WEB</t>
  </si>
  <si>
    <t>CURR NEUROPHARMACOL</t>
  </si>
  <si>
    <t>CURR VASC PHARMACOL</t>
  </si>
  <si>
    <t>CURR HIV RES</t>
  </si>
  <si>
    <t>CURR PROTEOMICS</t>
  </si>
  <si>
    <t>LETT ORG CHEM</t>
  </si>
  <si>
    <t>CURR ORG SYNTH</t>
  </si>
  <si>
    <t>LETT DRUG DES DISCOV</t>
  </si>
  <si>
    <t>MINI-REV ORG CHEM</t>
  </si>
  <si>
    <t>J NUMER MATH</t>
  </si>
  <si>
    <t>APPL ONTOL</t>
  </si>
  <si>
    <t>J HYDRO-ENVIRON RES</t>
  </si>
  <si>
    <t>ENERG EFFIC</t>
  </si>
  <si>
    <t>ECON HUM BIOL</t>
  </si>
  <si>
    <t>QME-QUANT MARK ECON</t>
  </si>
  <si>
    <t>ANIM BIOL</t>
  </si>
  <si>
    <t>B EARTHQ ENG</t>
  </si>
  <si>
    <t>J GRID COMPUT</t>
  </si>
  <si>
    <t>J WEB SEMANT</t>
  </si>
  <si>
    <t>J APPL LOGIC</t>
  </si>
  <si>
    <t>AD HOC NETW</t>
  </si>
  <si>
    <t>BBA-PROTEINS PROTEOM</t>
  </si>
  <si>
    <t>INT J SCI MATH EDUC</t>
  </si>
  <si>
    <t>SPAN CONTEXT</t>
  </si>
  <si>
    <t>CODESIGN</t>
  </si>
  <si>
    <t>CATAL SURV ASIA</t>
  </si>
  <si>
    <t>INTERACT STUD</t>
  </si>
  <si>
    <t>PHOTODIAGN PHOTODYN</t>
  </si>
  <si>
    <t>J FINANC STABIL</t>
  </si>
  <si>
    <t>REV FINANC</t>
  </si>
  <si>
    <t>STAT METHODOL</t>
  </si>
  <si>
    <t>CONTEMP PRAGMAT</t>
  </si>
  <si>
    <t>PROTEIN J</t>
  </si>
  <si>
    <t>DISCRETE OPTIM</t>
  </si>
  <si>
    <t>J ELECTROANAL CHEM</t>
  </si>
  <si>
    <t>URBAN WATER J</t>
  </si>
  <si>
    <t>STRUCT INFRASTRUCT E</t>
  </si>
  <si>
    <t>INT J PEPT RES THER</t>
  </si>
  <si>
    <t>J EXP CRIMINOL</t>
  </si>
  <si>
    <t>METABOLOMICS</t>
  </si>
  <si>
    <t>CURR MED IMAGING REV</t>
  </si>
  <si>
    <t>MED CHEM</t>
  </si>
  <si>
    <t>CURR COMPUT-AID DRUG</t>
  </si>
  <si>
    <t>CURR ANAL CHEM</t>
  </si>
  <si>
    <t>CURR PHARM ANAL</t>
  </si>
  <si>
    <t>CURR NANOSCI</t>
  </si>
  <si>
    <t>OPT SWITCH NETW</t>
  </si>
  <si>
    <t>NJAS-WAGEN J LIFE SC</t>
  </si>
  <si>
    <t>PURINERG SIGNAL</t>
  </si>
  <si>
    <t>CANCER BIOMARK</t>
  </si>
  <si>
    <t>MOB INF SYST</t>
  </si>
  <si>
    <t>EUR CONST LAW REV</t>
  </si>
  <si>
    <t>LANG RESOUR EVAL</t>
  </si>
  <si>
    <t>PERVASIVE MOB COMPUT</t>
  </si>
  <si>
    <t>J INORG ORGANOMET P</t>
  </si>
  <si>
    <t>HIGH ENERG DENS PHYS</t>
  </si>
  <si>
    <t>MOL ONCOL</t>
  </si>
  <si>
    <t>CURR STEM CELL RES T</t>
  </si>
  <si>
    <t>RECENT PAT ANTI-CANC</t>
  </si>
  <si>
    <t>CURR BIOINFORM</t>
  </si>
  <si>
    <t>ECOL INFORM</t>
  </si>
  <si>
    <t>HIST POLIT</t>
  </si>
  <si>
    <t>ENDOCRINOL NUTR</t>
  </si>
  <si>
    <t>QUAL THEOR DYN SYST</t>
  </si>
  <si>
    <t>REV ECON MUND</t>
  </si>
  <si>
    <t>CIRC LINGUIST APL CO</t>
  </si>
  <si>
    <t>REV INT MED CIENC AC</t>
  </si>
  <si>
    <t>ANIM BIODIV CONSERV</t>
  </si>
  <si>
    <t>RACSAM REV R ACAD A</t>
  </si>
  <si>
    <t>MATER TEHNOL</t>
  </si>
  <si>
    <t>IMAGE ANAL STEREOL</t>
  </si>
  <si>
    <t>SLOV VET RES</t>
  </si>
  <si>
    <t>LEX LOCALIS</t>
  </si>
  <si>
    <t>ACTA GEOGR SLOV</t>
  </si>
  <si>
    <t>MATH REP</t>
  </si>
  <si>
    <t>ROM J POLIT SCI</t>
  </si>
  <si>
    <t>J CELL MOL MED</t>
  </si>
  <si>
    <t>STUD PHAENOMENOL</t>
  </si>
  <si>
    <t>ROM J ECON FORECAST</t>
  </si>
  <si>
    <t>ADV ELECTR COMPUT EN</t>
  </si>
  <si>
    <t>AMFITEATRU ECON</t>
  </si>
  <si>
    <t>ENVIRON ENG MANAG J</t>
  </si>
  <si>
    <t>J STUDY RELIG IDEOL</t>
  </si>
  <si>
    <t>REV ROM MATER</t>
  </si>
  <si>
    <t>REV CERCET INTERV SO</t>
  </si>
  <si>
    <t>FIXED POINT THEOR-RO</t>
  </si>
  <si>
    <t>CARPATHIAN J MATH</t>
  </si>
  <si>
    <t>1584-7101</t>
  </si>
  <si>
    <t>Journal of Cognitive and Behavioral Psychotherapi</t>
  </si>
  <si>
    <t>J COGN BEHAV PSYCHOT</t>
  </si>
  <si>
    <t>CHALCOGENIDE LETT</t>
  </si>
  <si>
    <t>NORTH-WEST J ZOOL</t>
  </si>
  <si>
    <t>VERBUM</t>
  </si>
  <si>
    <t>ACROSS LANG CULT</t>
  </si>
  <si>
    <t>COMMUNITY ECOL</t>
  </si>
  <si>
    <t>INF TARSAD</t>
  </si>
  <si>
    <t>ACTA ORIENT</t>
  </si>
  <si>
    <t>APPL ECOL ENV RES</t>
  </si>
  <si>
    <t>NEUROL SCI</t>
  </si>
  <si>
    <t>ANN MICROBIOL</t>
  </si>
  <si>
    <t>NEXUS NETW J</t>
  </si>
  <si>
    <t>DIGEST LIVER DIS</t>
  </si>
  <si>
    <t>INTERV NEURORADIOL</t>
  </si>
  <si>
    <t>CLIN EXP MED</t>
  </si>
  <si>
    <t>EUR J PAEDIATR DENT</t>
  </si>
  <si>
    <t>HEROIN ADDICT REL CL</t>
  </si>
  <si>
    <t>ASSIST INFERM RIC</t>
  </si>
  <si>
    <t>RETI MEDIEV RIV</t>
  </si>
  <si>
    <t>ANN GEOPHYS-ITALY</t>
  </si>
  <si>
    <t>AGING CLIN EXP RES</t>
  </si>
  <si>
    <t>ITAL J ANIM SCI</t>
  </si>
  <si>
    <t>NEW MEDIT</t>
  </si>
  <si>
    <t>TROP J PHARM RES</t>
  </si>
  <si>
    <t>ASIA PAC EDUC REV</t>
  </si>
  <si>
    <t>J SEMICOND TECH SCI</t>
  </si>
  <si>
    <t>J POWER ELECTRON</t>
  </si>
  <si>
    <t>PLANT PATHOLOGY J</t>
  </si>
  <si>
    <t>INT J STEEL STRUCT</t>
  </si>
  <si>
    <t>J EAST ASIAN STUD</t>
  </si>
  <si>
    <t>SUNGKYUN J EAST ASIA</t>
  </si>
  <si>
    <t>CANCER RES TREAT</t>
  </si>
  <si>
    <t>MACROMOL RES</t>
  </si>
  <si>
    <t>INT J CONTROL AUTOM</t>
  </si>
  <si>
    <t>COMPUT CONCRETE</t>
  </si>
  <si>
    <t>MET MATER INT</t>
  </si>
  <si>
    <t>DENT TRAUMATOL</t>
  </si>
  <si>
    <t>J APPL CRYSTALLOGR</t>
  </si>
  <si>
    <t>J SYNCHROTRON RADIAT</t>
  </si>
  <si>
    <t>AM J TRANSPLANT</t>
  </si>
  <si>
    <t>GENES BRAIN BEHAV</t>
  </si>
  <si>
    <t>INT J DENT HYG</t>
  </si>
  <si>
    <t>ACTA NEUROPSYCHIATR</t>
  </si>
  <si>
    <t>ORTHOD CRANIOFAC RES</t>
  </si>
  <si>
    <t>ORAL HLTH PREV DENT</t>
  </si>
  <si>
    <t>GEOL SURV DEN GREENL</t>
  </si>
  <si>
    <t>J HEALTH POPUL NUTR</t>
  </si>
  <si>
    <t>REV ADV MATER SCI</t>
  </si>
  <si>
    <t>ADDICT RES THEORY</t>
  </si>
  <si>
    <t>LANG LINGUIST-TAIWAN</t>
  </si>
  <si>
    <t>WATER SCI TECH-W SUP</t>
  </si>
  <si>
    <t>CONDENS MATTER PHYS</t>
  </si>
  <si>
    <t>QUAEST MATH</t>
  </si>
  <si>
    <t>SO AFR LINGUIST APPL</t>
  </si>
  <si>
    <t>KAOHSIUNG J MED SCI</t>
  </si>
  <si>
    <t>DOKL BIOCHEM BIOPHYS</t>
  </si>
  <si>
    <t>J INTERNET TECHNOL</t>
  </si>
  <si>
    <t>ASIA-PAC J ACCOUNT E</t>
  </si>
  <si>
    <t>AJAR-AFR J AIDS RES</t>
  </si>
  <si>
    <t>AFR J AQUAT SCI</t>
  </si>
  <si>
    <t>SAJP-S AFR J PSYCHI</t>
  </si>
  <si>
    <t>S AFR J HIV MED</t>
  </si>
  <si>
    <t>J MED BIOL ENG</t>
  </si>
  <si>
    <t>UKR J PHYS OPT</t>
  </si>
  <si>
    <t>MOSC MATH J</t>
  </si>
  <si>
    <t>INT J QUAL METH</t>
  </si>
  <si>
    <t>COMPUT METH APPL MAT</t>
  </si>
  <si>
    <t>IRAN CAUCASUS</t>
  </si>
  <si>
    <t>J DTSCH DERMATOL GES</t>
  </si>
  <si>
    <t>ACTA ACUST UNITED AC</t>
  </si>
  <si>
    <t>CESIFO ECON STUD</t>
  </si>
  <si>
    <t>REV WORLD ECON</t>
  </si>
  <si>
    <t>ASIA EUR J</t>
  </si>
  <si>
    <t>J MOL MODEL</t>
  </si>
  <si>
    <t>ENVIRON CHEM LETT</t>
  </si>
  <si>
    <t>J BUS ECON MANAG</t>
  </si>
  <si>
    <t>EXCLI J</t>
  </si>
  <si>
    <t>PADDY WATER ENVIRON</t>
  </si>
  <si>
    <t>STEEL RES INT</t>
  </si>
  <si>
    <t>EUR J HORTIC SCI</t>
  </si>
  <si>
    <t>J MOD EUR HIST</t>
  </si>
  <si>
    <t>J AFR ARCHAEOL</t>
  </si>
  <si>
    <t>CHEM BIODIVERS</t>
  </si>
  <si>
    <t>LASER PHYS LETT</t>
  </si>
  <si>
    <t>INTERCULT PRAGMAT</t>
  </si>
  <si>
    <t>EUR J WILDLIFE RES</t>
  </si>
  <si>
    <t>EUR J FOREST RES</t>
  </si>
  <si>
    <t>COGN PROCESS</t>
  </si>
  <si>
    <t>Z SPORTPSYCHOL</t>
  </si>
  <si>
    <t>J POLITENESS RES-LAN</t>
  </si>
  <si>
    <t>PLASMA PROCESS POLYM</t>
  </si>
  <si>
    <t>ESOPHAGUS-TOKYO</t>
  </si>
  <si>
    <t>EUR POULTRY SCI</t>
  </si>
  <si>
    <t>ECOHEALTH</t>
  </si>
  <si>
    <t>IRAL-INT REV APPL LI</t>
  </si>
  <si>
    <t>MICROFLUID NANOFLUID</t>
  </si>
  <si>
    <t>CORPUS LINGUIST LING</t>
  </si>
  <si>
    <t>EUR J AGEING</t>
  </si>
  <si>
    <t>J INDIVID DIFFER</t>
  </si>
  <si>
    <t>METHODOLOGY-EUR</t>
  </si>
  <si>
    <t>STRUCT MULTIDISCIP O</t>
  </si>
  <si>
    <t>INT J INF SECUR</t>
  </si>
  <si>
    <t>UNIVERSAL ACCESS INF</t>
  </si>
  <si>
    <t>1615-5548</t>
  </si>
  <si>
    <t>OSTERREIC HISCHE ZEITSCHRIF T FUR POLIUKWIS SENSCHAFT</t>
  </si>
  <si>
    <t>OSTERR Z POLITWISS</t>
  </si>
  <si>
    <t>FUEL CELLS</t>
  </si>
  <si>
    <t>ADV GEOM</t>
  </si>
  <si>
    <t>BIOPROC BIOSYST ENG</t>
  </si>
  <si>
    <t>J SEP SCI</t>
  </si>
  <si>
    <t>Z KL PSYCH PSYCHOTH</t>
  </si>
  <si>
    <t>MAMM BIOL</t>
  </si>
  <si>
    <t>MACROMOL BIOSCI</t>
  </si>
  <si>
    <t>OCEAN DYNAM</t>
  </si>
  <si>
    <t>J NAT CONSERV</t>
  </si>
  <si>
    <t>MYCOL PROG</t>
  </si>
  <si>
    <t>MOL GENET GENOMICS</t>
  </si>
  <si>
    <t>PERS UBIQUIT COMPUT</t>
  </si>
  <si>
    <t>BIOMECH MODEL MECHAN</t>
  </si>
  <si>
    <t>COMPUT METH FUNCT TH</t>
  </si>
  <si>
    <t>TOB INDUC DIS</t>
  </si>
  <si>
    <t>PORT ECON J</t>
  </si>
  <si>
    <t>INF SYST E-BUS MANAG</t>
  </si>
  <si>
    <t>ENG LIFE SCI</t>
  </si>
  <si>
    <t>ODONTOLOGY</t>
  </si>
  <si>
    <t>STAT METHOD APPL-GER</t>
  </si>
  <si>
    <t>ANAL BIOANAL CHEM</t>
  </si>
  <si>
    <t>EXP PSYCHOL</t>
  </si>
  <si>
    <t>EUR SPORT MANAG Q</t>
  </si>
  <si>
    <t>EUR J HEALTH ECON</t>
  </si>
  <si>
    <t>URBAN FOR URBAN GREE</t>
  </si>
  <si>
    <t>CLEAN TECHNOL ENVIR</t>
  </si>
  <si>
    <t>NEOBIOTA</t>
  </si>
  <si>
    <t>LIED POP KULT</t>
  </si>
  <si>
    <t>SOFTW SYST MODEL</t>
  </si>
  <si>
    <t>4OR-Q J OPER RES</t>
  </si>
  <si>
    <t>Z EVAL</t>
  </si>
  <si>
    <t>CR PALEVOL</t>
  </si>
  <si>
    <t>CR BIOL</t>
  </si>
  <si>
    <t>CR PHYS</t>
  </si>
  <si>
    <t>CR GEOSCI</t>
  </si>
  <si>
    <t>CR MECANIQUE</t>
  </si>
  <si>
    <t>CR MATH</t>
  </si>
  <si>
    <t>CR CHIM</t>
  </si>
  <si>
    <t>CARNETS GEOL</t>
  </si>
  <si>
    <t>DIASPORAS-HIST SOC</t>
  </si>
  <si>
    <t>GEOSTAND GEOANAL RES</t>
  </si>
  <si>
    <t>J HUM KINET</t>
  </si>
  <si>
    <t>DENDROBIOLOGY</t>
  </si>
  <si>
    <t>FOLIA NEUROPATHOL</t>
  </si>
  <si>
    <t>GEOL Q</t>
  </si>
  <si>
    <t>INT J AP MAT COM-POL</t>
  </si>
  <si>
    <t>POSTEP DERM ALERGOL</t>
  </si>
  <si>
    <t>REPROD BIOL</t>
  </si>
  <si>
    <t>PHYSICOCHEM PROBL MI</t>
  </si>
  <si>
    <t>MED SCI MONITOR</t>
  </si>
  <si>
    <t>J APIC SCI</t>
  </si>
  <si>
    <t>ARCH BUDO</t>
  </si>
  <si>
    <t>ACTA SCI POL-HORTORU</t>
  </si>
  <si>
    <t>J ELEMENTOL</t>
  </si>
  <si>
    <t>DREWNO</t>
  </si>
  <si>
    <t>ARCH CIV MECH ENG</t>
  </si>
  <si>
    <t>REV HIST SOC CULT</t>
  </si>
  <si>
    <t>REVSTAT-STAT J</t>
  </si>
  <si>
    <t>ACTA MEDICA PORT</t>
  </si>
  <si>
    <t>J BALT SCI EDUC</t>
  </si>
  <si>
    <t>TRANSPORT-VILNIUS</t>
  </si>
  <si>
    <t>TRANSFORM BUS ECON</t>
  </si>
  <si>
    <t>J ENVIRON ENG LANDSC</t>
  </si>
  <si>
    <t>INT J STRATEG PROP M</t>
  </si>
  <si>
    <t>LITH J PHYS</t>
  </si>
  <si>
    <t>J REHABIL MED</t>
  </si>
  <si>
    <t>COGN BEHAV THERAPY</t>
  </si>
  <si>
    <t>ETHICS GLOB POLIT</t>
  </si>
  <si>
    <t>FOOD NUTR RES</t>
  </si>
  <si>
    <t>GLOBAL HEALTH ACTION</t>
  </si>
  <si>
    <t>UNIV PSYCHOL</t>
  </si>
  <si>
    <t>COLOMB MEDICA</t>
  </si>
  <si>
    <t>1660-2110</t>
  </si>
  <si>
    <t>NEPHRON CLINICAL PRACTICE</t>
  </si>
  <si>
    <t>NEPHRON CLIN PRACT</t>
  </si>
  <si>
    <t>1660-2129</t>
  </si>
  <si>
    <t>NEPHRON EXPERIMEN TAL NEPHROLO GY</t>
  </si>
  <si>
    <t>NEPHRON EXP NEPHROL</t>
  </si>
  <si>
    <t>1660-2137</t>
  </si>
  <si>
    <t>NEPHRON PHYSIOLOG Y</t>
  </si>
  <si>
    <t>NEPHRON PHYSIOL</t>
  </si>
  <si>
    <t>NEURODEGENER DIS</t>
  </si>
  <si>
    <t>MAR DRUGS</t>
  </si>
  <si>
    <t>TRANSFUS MED HEMOTH</t>
  </si>
  <si>
    <t>INT J ENV RES PUB HE</t>
  </si>
  <si>
    <t>MEDITERR J MATH</t>
  </si>
  <si>
    <t>SKIN PHARMACOL PHYS</t>
  </si>
  <si>
    <t>BREAST CARE</t>
  </si>
  <si>
    <t>Z PSYCHIATR PSYCH PS</t>
  </si>
  <si>
    <t>SEX DEV</t>
  </si>
  <si>
    <t>J VERBRAUCH LEBENSM</t>
  </si>
  <si>
    <t>J NUTRIGENET NUTRIGE</t>
  </si>
  <si>
    <t>J NONCOMMUT GEOM</t>
  </si>
  <si>
    <t>GROUP GEOM DYNAM</t>
  </si>
  <si>
    <t>J FIX POINT THEORY A</t>
  </si>
  <si>
    <t>NEONATOLOGY</t>
  </si>
  <si>
    <t>COMPLEX ANAL OPER TH</t>
  </si>
  <si>
    <t>INT J PUBLIC HEALTH</t>
  </si>
  <si>
    <t>SWISS J GEOSCI</t>
  </si>
  <si>
    <t>OBESITY FACTS</t>
  </si>
  <si>
    <t>PUBLIC HEALTH GENOM</t>
  </si>
  <si>
    <t>FRONT NEUROSCI-SWITZ</t>
  </si>
  <si>
    <t>FRONT MOL NEUROSCI</t>
  </si>
  <si>
    <t>FRONT CELL NEUROSCI</t>
  </si>
  <si>
    <t>FRONT NEURAL CIRCUIT</t>
  </si>
  <si>
    <t>FRONT BEHAV NEUROSCI</t>
  </si>
  <si>
    <t>FRONT HUM NEUROSCI</t>
  </si>
  <si>
    <t>FRONT COMPUT NEUROSC</t>
  </si>
  <si>
    <t>FRONT NEUROROBOTICS</t>
  </si>
  <si>
    <t>J NANO RES-SW</t>
  </si>
  <si>
    <t>J INNATE IMMUN</t>
  </si>
  <si>
    <t>J PSEUDO-DIFFER OPER</t>
  </si>
  <si>
    <t>HORM RES PAEDIAT</t>
  </si>
  <si>
    <t>FRONT AGING NEUROSCI</t>
  </si>
  <si>
    <t>AGRARFORSCH SCHWEIZ+</t>
  </si>
  <si>
    <t>FRONT PHARMACOL</t>
  </si>
  <si>
    <t>J SPECTR THEOR</t>
  </si>
  <si>
    <t>FRONT PHYSIOL</t>
  </si>
  <si>
    <t>FRONT PSYCHOL</t>
  </si>
  <si>
    <t>ALPINE BOT</t>
  </si>
  <si>
    <t>FRONT NEUROL</t>
  </si>
  <si>
    <t>ANAL MATH PHYS</t>
  </si>
  <si>
    <t>FRONT MICROBIOL</t>
  </si>
  <si>
    <t>FRONT IMMUNOL</t>
  </si>
  <si>
    <t>B MATH SCI</t>
  </si>
  <si>
    <t>CARDIORENAL MED</t>
  </si>
  <si>
    <t>POLIT GOB</t>
  </si>
  <si>
    <t>1665-2045</t>
  </si>
  <si>
    <t>Economia Mexicana-Nueva Epoca</t>
  </si>
  <si>
    <t>ECON MEX</t>
  </si>
  <si>
    <t>REV LAT AM INV MAT E</t>
  </si>
  <si>
    <t>ANN HEPATOL</t>
  </si>
  <si>
    <t>REV MEX ING QUIM</t>
  </si>
  <si>
    <t>ICELAND AGR SCI</t>
  </si>
  <si>
    <t>CHINA WORLD ECON</t>
  </si>
  <si>
    <t>EARTHQ ENG ENG VIB</t>
  </si>
  <si>
    <t>ACTA PHARMACOL SIN</t>
  </si>
  <si>
    <t>J GERIATR CARDIOL</t>
  </si>
  <si>
    <t>CHIN OPT LETT</t>
  </si>
  <si>
    <t>CHIN J INTEGR MED</t>
  </si>
  <si>
    <t>J HUAZHONG U SCI-MED</t>
  </si>
  <si>
    <t>PETROL SCI</t>
  </si>
  <si>
    <t>J OCEAN U CHINA</t>
  </si>
  <si>
    <t>J MT SCI-ENGL</t>
  </si>
  <si>
    <t>CHINA FOUNDRY</t>
  </si>
  <si>
    <t>J BIONIC ENG</t>
  </si>
  <si>
    <t>CELL MOL IMMUNOL</t>
  </si>
  <si>
    <t>APPL GEOPHYS</t>
  </si>
  <si>
    <t>J INTEGR PLANT BIOL</t>
  </si>
  <si>
    <t>ACTA BIOCH BIOPH SIN</t>
  </si>
  <si>
    <t>J ZHEJIANG UNIV-SC B</t>
  </si>
  <si>
    <t>FRONT MATH CHINA</t>
  </si>
  <si>
    <t>NEURAL REGEN RES</t>
  </si>
  <si>
    <t>CHINA COMMUN</t>
  </si>
  <si>
    <t>J ZHEJIANG UNIV-SC A</t>
  </si>
  <si>
    <t>NEUROSCI BULL</t>
  </si>
  <si>
    <t>J GENET GENOMICS</t>
  </si>
  <si>
    <t>CHINESE J CHEM PHYS</t>
  </si>
  <si>
    <t>VIROL SIN</t>
  </si>
  <si>
    <t>CHINESE PHYS B</t>
  </si>
  <si>
    <t>CHINESE PHYS C</t>
  </si>
  <si>
    <t>PARTICUOLOGY</t>
  </si>
  <si>
    <t>J MOL CELL BIOL</t>
  </si>
  <si>
    <t>INT J ORAL SCI</t>
  </si>
  <si>
    <t>RES ASTRON ASTROPHYS</t>
  </si>
  <si>
    <t>INT J MIN MET MATER</t>
  </si>
  <si>
    <t>J EARTH SCI-CHINA</t>
  </si>
  <si>
    <t>J SYST EVOL</t>
  </si>
  <si>
    <t>CURR ZOOL</t>
  </si>
  <si>
    <t>J ARID LAND</t>
  </si>
  <si>
    <t>SCI CHINA MATH</t>
  </si>
  <si>
    <t>SCI CHINA CHEM</t>
  </si>
  <si>
    <t>SCI CHINA LIFE SCI</t>
  </si>
  <si>
    <t>SCI CHINA EARTH SCI</t>
  </si>
  <si>
    <t>SCI CHINA TECHNOL SC</t>
  </si>
  <si>
    <t>SCI CHINA INFORM SCI</t>
  </si>
  <si>
    <t>SCI CHINA PHYS MECH</t>
  </si>
  <si>
    <t>PROTEIN CELL</t>
  </si>
  <si>
    <t>GEOSCI FRONT</t>
  </si>
  <si>
    <t>BIOTA NEOTROP</t>
  </si>
  <si>
    <t>MUSICA HODIE</t>
  </si>
  <si>
    <t>SEMIN-CIENC AGRAR</t>
  </si>
  <si>
    <t>GENET MOL RES</t>
  </si>
  <si>
    <t>INT BRAZ J UROL</t>
  </si>
  <si>
    <t>ACTA SCI VET</t>
  </si>
  <si>
    <t>J BRAZ SOC MECH SCI</t>
  </si>
  <si>
    <t>B BRAZ MATH SOC</t>
  </si>
  <si>
    <t>J APPL ORAL SCI</t>
  </si>
  <si>
    <t>J VENOM ANIM TOXINS</t>
  </si>
  <si>
    <t>NAT CONSERVACAO</t>
  </si>
  <si>
    <t>NEOTROP ICHTHYOL</t>
  </si>
  <si>
    <t>LAT AM J SOLIDS STRU</t>
  </si>
  <si>
    <t>BRAZ J OCEANOGR</t>
  </si>
  <si>
    <t>CHINA REV</t>
  </si>
  <si>
    <t>EUR POLIT SCI</t>
  </si>
  <si>
    <t>AFR HEALTH SCI</t>
  </si>
  <si>
    <t>J AGR SCI TECH-IRAN</t>
  </si>
  <si>
    <t>AEROSOL AIR QUAL RES</t>
  </si>
  <si>
    <t>AFR INVERTEBR</t>
  </si>
  <si>
    <t>SOUTH AFR HUMANIT</t>
  </si>
  <si>
    <t>PAK J MED SCI</t>
  </si>
  <si>
    <t>J NURS RES</t>
  </si>
  <si>
    <t>EDUC CHANGE</t>
  </si>
  <si>
    <t>EUR SURG</t>
  </si>
  <si>
    <t>INT ARAB J INF TECHN</t>
  </si>
  <si>
    <t>APPL COMPUT MATH-BAK</t>
  </si>
  <si>
    <t>J MICROBIOL IMMUNOL</t>
  </si>
  <si>
    <t>QUAL TECHNOL QUANT M</t>
  </si>
  <si>
    <t>LEXIKOS</t>
  </si>
  <si>
    <t>EURASIP J WIREL COMM</t>
  </si>
  <si>
    <t>ADV DIFFER EQU-NY</t>
  </si>
  <si>
    <t>ARAB J GASTROENTEROL</t>
  </si>
  <si>
    <t>BOUND VALUE PROBL</t>
  </si>
  <si>
    <t>J NANOMATER</t>
  </si>
  <si>
    <t>EURASIP J AUDIO SPEE</t>
  </si>
  <si>
    <t>PPAR RES</t>
  </si>
  <si>
    <t>COMPUT INTEL NEUROSC</t>
  </si>
  <si>
    <t>EURASIP J IMAGE VIDE</t>
  </si>
  <si>
    <t>INT J ANTENN PROPAG</t>
  </si>
  <si>
    <t>INT J AEROSPACE ENG</t>
  </si>
  <si>
    <t>SCI TECHNOL NUCL INS</t>
  </si>
  <si>
    <t>GASTROENT RES PRACT</t>
  </si>
  <si>
    <t>EURASIP J ADV SIG PR</t>
  </si>
  <si>
    <t>J SENSORS</t>
  </si>
  <si>
    <t>ADV HIGH ENERGY PHYS</t>
  </si>
  <si>
    <t>ADV ASTRON</t>
  </si>
  <si>
    <t>ADV COND MATTER PHYS</t>
  </si>
  <si>
    <t>ADV MECH ENG</t>
  </si>
  <si>
    <t>INT J ENDOCRINOL</t>
  </si>
  <si>
    <t>ADV MATER SCI ENG</t>
  </si>
  <si>
    <t>INT J ANAL CHEM</t>
  </si>
  <si>
    <t>ADV MATH PHYS</t>
  </si>
  <si>
    <t>ADV METEOROL</t>
  </si>
  <si>
    <t>INT J POLYM SCI</t>
  </si>
  <si>
    <t>STEM CELLS INT</t>
  </si>
  <si>
    <t>J CONTEMP BRACHYTHER</t>
  </si>
  <si>
    <t>B MALARIOL SALUD AMB</t>
  </si>
  <si>
    <t>AN PEDIATR</t>
  </si>
  <si>
    <t>GEOL ACTA</t>
  </si>
  <si>
    <t>SPAN J AGRIC RES</t>
  </si>
  <si>
    <t>AIBR-REV ANTROPOL IB</t>
  </si>
  <si>
    <t>SORT-STAT OPER RES T</t>
  </si>
  <si>
    <t>VIAL-VIGO INT J APPL</t>
  </si>
  <si>
    <t>INT J CLIN HLTH PSYC</t>
  </si>
  <si>
    <t>PORTA LINGUARUM</t>
  </si>
  <si>
    <t>REV IBEROAM AUTOM IN</t>
  </si>
  <si>
    <t>REV INT ANDROL</t>
  </si>
  <si>
    <t>J IBER GEOL</t>
  </si>
  <si>
    <t>MED ORAL PATOL ORAL</t>
  </si>
  <si>
    <t>CLIN TRANSL ONCOL</t>
  </si>
  <si>
    <t>DRUG TODAY</t>
  </si>
  <si>
    <t>ITEA-INF TEC ECON AG</t>
  </si>
  <si>
    <t>INT J NUMER ANAL MOD</t>
  </si>
  <si>
    <t>CAN J CRIMINOL CRIM</t>
  </si>
  <si>
    <t>ECOL SOC</t>
  </si>
  <si>
    <t>VASCULAR</t>
  </si>
  <si>
    <t>WORLD J PEDIATR</t>
  </si>
  <si>
    <t>ALLERGY ASTHMA CL IM</t>
  </si>
  <si>
    <t>DERMATITIS</t>
  </si>
  <si>
    <t>AVIAN CONSERV ECOL</t>
  </si>
  <si>
    <t>CAN J INFECT DIS MED</t>
  </si>
  <si>
    <t>CONTRIB DISCRET MATH</t>
  </si>
  <si>
    <t>ISL STUD J</t>
  </si>
  <si>
    <t>APPL PHYSIOL NUTR ME</t>
  </si>
  <si>
    <t>J ENDOCRINOL INVEST</t>
  </si>
  <si>
    <t>ITAL J PEDIATR</t>
  </si>
  <si>
    <t>EUR J INFLAMM</t>
  </si>
  <si>
    <t>B INSECTOL</t>
  </si>
  <si>
    <t>AGRO FOOD IND HI TEC</t>
  </si>
  <si>
    <t>BLOOD TRANSFUS-ITALY</t>
  </si>
  <si>
    <t>WORLD PSYCHIATRY</t>
  </si>
  <si>
    <t>J ENVIRON INFORM</t>
  </si>
  <si>
    <t>INT J SIMUL MODEL</t>
  </si>
  <si>
    <t>J CHIN MED ASSOC</t>
  </si>
  <si>
    <t>ACTA BIOETH</t>
  </si>
  <si>
    <t>J MECH</t>
  </si>
  <si>
    <t>IRAN J VET RES</t>
  </si>
  <si>
    <t>IRAN J BIOTECHNOL</t>
  </si>
  <si>
    <t>J EXERC SCI FIT</t>
  </si>
  <si>
    <t>SAHARA J-J SOC ASP H</t>
  </si>
  <si>
    <t>CONCENTRIC</t>
  </si>
  <si>
    <t>INT J ADV ROBOT SYST</t>
  </si>
  <si>
    <t>OCEANOL HYDROBIOL ST</t>
  </si>
  <si>
    <t>HERED CANCER CLIN PR</t>
  </si>
  <si>
    <t>POL J MICROBIOL</t>
  </si>
  <si>
    <t>ARCH METALL MATER</t>
  </si>
  <si>
    <t>CENT EUR J ENERG MAT</t>
  </si>
  <si>
    <t>PHARMACOL REP</t>
  </si>
  <si>
    <t>ARCH MED SCI</t>
  </si>
  <si>
    <t>POSTEP KARDIOL INTER</t>
  </si>
  <si>
    <t>IRAN J PHARM RES</t>
  </si>
  <si>
    <t>INT J CIV ENG</t>
  </si>
  <si>
    <t>IRAN J FUZZY SYST</t>
  </si>
  <si>
    <t>IRAN J RADIOL</t>
  </si>
  <si>
    <t>UROL J</t>
  </si>
  <si>
    <t>IRAN J IMMUNOL</t>
  </si>
  <si>
    <t>HEPAT MON</t>
  </si>
  <si>
    <t>INT J ENVIRON SCI TE</t>
  </si>
  <si>
    <t>IRAN J ALLERGY ASTHM</t>
  </si>
  <si>
    <t>1735-1979</t>
  </si>
  <si>
    <t>Iranian Journal of Environmental Health Science &amp; Engineering</t>
  </si>
  <si>
    <t>IRAN J ENVIRON HEALT</t>
  </si>
  <si>
    <t>J RES MED SCI</t>
  </si>
  <si>
    <t>J IRAN CHEM SOC</t>
  </si>
  <si>
    <t>J APPL FLUID MECH</t>
  </si>
  <si>
    <t>INT J PLANT PROD</t>
  </si>
  <si>
    <t>INT J ENVIRON RES</t>
  </si>
  <si>
    <t>IRAN J PARASITOL</t>
  </si>
  <si>
    <t>B IRAN MATH SOC</t>
  </si>
  <si>
    <t>IRAN J KIDNEY DIS</t>
  </si>
  <si>
    <t>BANACH J MATH ANAL</t>
  </si>
  <si>
    <t>EST J EARTH SCI</t>
  </si>
  <si>
    <t>P EST ACAD SCI</t>
  </si>
  <si>
    <t>CLIN PSYCHOPHARM NEU</t>
  </si>
  <si>
    <t>SMART STRUCT SYST</t>
  </si>
  <si>
    <t>APPL BIOL CHEM</t>
  </si>
  <si>
    <t>ENTOMOL RES</t>
  </si>
  <si>
    <t>TISSUE ENG REGEN MED</t>
  </si>
  <si>
    <t>PSYCHIAT INVEST</t>
  </si>
  <si>
    <t>J MECH SCI TECHNOL</t>
  </si>
  <si>
    <t>OCEAN SCI J</t>
  </si>
  <si>
    <t>KOREAN CIRC J</t>
  </si>
  <si>
    <t>NUCL ENG TECHNOL</t>
  </si>
  <si>
    <t>MOL CELL TOXICOL</t>
  </si>
  <si>
    <t>J CLIN NEUROL</t>
  </si>
  <si>
    <t>J BREAST CANCER</t>
  </si>
  <si>
    <t>ELECTRON MATER LETT</t>
  </si>
  <si>
    <t>KOREAN J MET MATER</t>
  </si>
  <si>
    <t>KEDI J EDUC POLICY</t>
  </si>
  <si>
    <t>J GLOBAL HIST</t>
  </si>
  <si>
    <t>BODY IMAGE</t>
  </si>
  <si>
    <t>J EMPIR LEGAL STUD</t>
  </si>
  <si>
    <t>1740-2522</t>
  </si>
  <si>
    <t>Clinical &amp; Developmental Immunology</t>
  </si>
  <si>
    <t>CLIN DEV IMMUNOL</t>
  </si>
  <si>
    <t>J ANGLICAN STUD</t>
  </si>
  <si>
    <t>J MORAL PHILOS</t>
  </si>
  <si>
    <t>EUR MANAG REV</t>
  </si>
  <si>
    <t>EUR J DEV PSYCHOL</t>
  </si>
  <si>
    <t>CRIT DISCOURSE STUD</t>
  </si>
  <si>
    <t>HOME CULT</t>
  </si>
  <si>
    <t>CLIN TRIALS</t>
  </si>
  <si>
    <t>MANAGE ORGAN REV</t>
  </si>
  <si>
    <t>PHYS EDUC SPORT PEDA</t>
  </si>
  <si>
    <t>CONTEMP FR FRANCOPH</t>
  </si>
  <si>
    <t>PROTEIN ENG DES SEL</t>
  </si>
  <si>
    <t>PERS MED</t>
  </si>
  <si>
    <t>INT J WEB GRID SERV</t>
  </si>
  <si>
    <t>J POLICY PRACT INTEL</t>
  </si>
  <si>
    <t>EDUC MANAG ADM LEAD</t>
  </si>
  <si>
    <t>ETHNOMUSICOL FORUM</t>
  </si>
  <si>
    <t>J NEURAL ENG</t>
  </si>
  <si>
    <t>J PUBLIC HEALTH-UK</t>
  </si>
  <si>
    <t>EVID-BASED COMPL ALT</t>
  </si>
  <si>
    <t>LITERACY</t>
  </si>
  <si>
    <t>INVERSE PROBL SCI EN</t>
  </si>
  <si>
    <t>J SULFUR CHEM</t>
  </si>
  <si>
    <t>ARMS ARMOUR</t>
  </si>
  <si>
    <t>CRIME MEDIA CULT</t>
  </si>
  <si>
    <t>P I CIVIL ENG-WAT M</t>
  </si>
  <si>
    <t>P I CIVIL ENG-MAR EN</t>
  </si>
  <si>
    <t>DU BOIS REV</t>
  </si>
  <si>
    <t>RENEW AGR FOOD SYST</t>
  </si>
  <si>
    <t>SPAT ECON ANAL</t>
  </si>
  <si>
    <t>MOL BIOSYST</t>
  </si>
  <si>
    <t>J NEUROINFLAMM</t>
  </si>
  <si>
    <t>J GEOPHYS ENG</t>
  </si>
  <si>
    <t>DIGIT INVEST</t>
  </si>
  <si>
    <t>EPISTEME-J INDIV SOC</t>
  </si>
  <si>
    <t>FEBS J</t>
  </si>
  <si>
    <t>THEOR BIOL MED MODEL</t>
  </si>
  <si>
    <t>RETROVIROLOGY</t>
  </si>
  <si>
    <t>REPROD HEALTH</t>
  </si>
  <si>
    <t>INT WOUND J</t>
  </si>
  <si>
    <t>IMMUN AGEING</t>
  </si>
  <si>
    <t>EXPERT OPIN DRUG MET</t>
  </si>
  <si>
    <t>J STAT MECH-THEORY E</t>
  </si>
  <si>
    <t>J R SOC INTERFACE</t>
  </si>
  <si>
    <t>AIDS RES THER</t>
  </si>
  <si>
    <t>EMERG MED AUSTRALAS</t>
  </si>
  <si>
    <t>LEADERSHIP-LONDON</t>
  </si>
  <si>
    <t>INT J ECON THEORY</t>
  </si>
  <si>
    <t>INT J TROP INSECT SC</t>
  </si>
  <si>
    <t>BASIC CLIN PHARMACOL</t>
  </si>
  <si>
    <t>JPN J NURS SCI</t>
  </si>
  <si>
    <t>INT J EXERGY</t>
  </si>
  <si>
    <t>J PLANT INTERACT</t>
  </si>
  <si>
    <t>ARCH DIS CHILDHOOD-E</t>
  </si>
  <si>
    <t>MATER RELIG</t>
  </si>
  <si>
    <t>VIROL J</t>
  </si>
  <si>
    <t>EXPERT REV MED DEVIC</t>
  </si>
  <si>
    <t>J BRIT CINE TELEV</t>
  </si>
  <si>
    <t>NANOTOXICOLOGY</t>
  </si>
  <si>
    <t>NANOMEDICINE-UK</t>
  </si>
  <si>
    <t>J SEX MED</t>
  </si>
  <si>
    <t>ADV APPL CERAM</t>
  </si>
  <si>
    <t>NUTR METAB</t>
  </si>
  <si>
    <t>ASIA-PAC J CLIN ONCO</t>
  </si>
  <si>
    <t>INT J AD HOC UBIQ CO</t>
  </si>
  <si>
    <t>FOREIGN POL ANAL-US</t>
  </si>
  <si>
    <t>INT J SURG</t>
  </si>
  <si>
    <t>POLIT GENDER</t>
  </si>
  <si>
    <t>J ENERGY INST</t>
  </si>
  <si>
    <t>J POSIT PSYCHOL</t>
  </si>
  <si>
    <t>LEARN MEDIA TECHNOL</t>
  </si>
  <si>
    <t>COMP BIOCHEM PHYS D</t>
  </si>
  <si>
    <t>HEALTH ECON POLICY L</t>
  </si>
  <si>
    <t>J I ECON</t>
  </si>
  <si>
    <t>SEMIN FETAL NEONAT M</t>
  </si>
  <si>
    <t>GLOB PUBLIC HEALTH</t>
  </si>
  <si>
    <t>ASIAN POPUL STUD</t>
  </si>
  <si>
    <t>COMP CRIT STUD</t>
  </si>
  <si>
    <t>INT J HEAVY VEH SYST</t>
  </si>
  <si>
    <t>STOCHASTICS</t>
  </si>
  <si>
    <t>J BUILD PHYS</t>
  </si>
  <si>
    <t>EVID POLICY</t>
  </si>
  <si>
    <t>INT J IMMUNOGENET</t>
  </si>
  <si>
    <t>COMPLEMENT THER CLIN</t>
  </si>
  <si>
    <t>SHIPS OFFSHORE STRUC</t>
  </si>
  <si>
    <t>J MAPS</t>
  </si>
  <si>
    <t>J COMPET LAW ECON</t>
  </si>
  <si>
    <t>J CREDIT RISK</t>
  </si>
  <si>
    <t>EXPERT REV CLIN IMMU</t>
  </si>
  <si>
    <t>J OPER RISK</t>
  </si>
  <si>
    <t>SOFT MATTER</t>
  </si>
  <si>
    <t>PHARMACOGENET GENOM</t>
  </si>
  <si>
    <t>GRASSL SCI</t>
  </si>
  <si>
    <t>MOL PAIN</t>
  </si>
  <si>
    <t>ANN GEN PSYCHIATR</t>
  </si>
  <si>
    <t>GLOBALIZATION HEALTH</t>
  </si>
  <si>
    <t>BEHAV BRAIN FUNCT</t>
  </si>
  <si>
    <t>BIOL LETTERS</t>
  </si>
  <si>
    <t>J POSTCOLONIAL WRIT</t>
  </si>
  <si>
    <t>THER APHER DIAL</t>
  </si>
  <si>
    <t>MOBILITIES-UK</t>
  </si>
  <si>
    <t>ARCH ANIM NUTR</t>
  </si>
  <si>
    <t>SHAKESPEARE</t>
  </si>
  <si>
    <t>MAR BIOL RES</t>
  </si>
  <si>
    <t>IEICE T FUND ELECTR</t>
  </si>
  <si>
    <t>IEICE T ELECTRON</t>
  </si>
  <si>
    <t>IEICE T INF SYST</t>
  </si>
  <si>
    <t>ACTA ORTHOP</t>
  </si>
  <si>
    <t>WAVE RANDOM COMPLEX</t>
  </si>
  <si>
    <t>GEOGR RES-AUST</t>
  </si>
  <si>
    <t>BIOL DIRECT</t>
  </si>
  <si>
    <t>TRIALS</t>
  </si>
  <si>
    <t>J OCCUP MED TOXICOL</t>
  </si>
  <si>
    <t>INT J INJ CONTROL SA</t>
  </si>
  <si>
    <t>J EXP NANOSCI</t>
  </si>
  <si>
    <t>BIOSOCIETIES</t>
  </si>
  <si>
    <t>SENSES SOC</t>
  </si>
  <si>
    <t>J MATH MUSIC</t>
  </si>
  <si>
    <t>EXPERT OPIN DRUG DIS</t>
  </si>
  <si>
    <t>EARLY POPUL VIS CULT</t>
  </si>
  <si>
    <t>INT J OSTEOPATH MED</t>
  </si>
  <si>
    <t>REGEN MED</t>
  </si>
  <si>
    <t>FUTURE VIROL</t>
  </si>
  <si>
    <t>FUTURE MICROBIOL</t>
  </si>
  <si>
    <t>EUR J SPORT SCI</t>
  </si>
  <si>
    <t>DIAGN PATHOL</t>
  </si>
  <si>
    <t>HEAD FACE MED</t>
  </si>
  <si>
    <t>J ETHNOBIOL ETHNOMED</t>
  </si>
  <si>
    <t>PLANT METHODS</t>
  </si>
  <si>
    <t>BALT J MANAG</t>
  </si>
  <si>
    <t>BMC VET RES</t>
  </si>
  <si>
    <t>CURR OPIN HIV AIDS</t>
  </si>
  <si>
    <t>BIOMED SIGNAL PROCES</t>
  </si>
  <si>
    <t>ANIMATION</t>
  </si>
  <si>
    <t>BRIT POLIT</t>
  </si>
  <si>
    <t>Q J EXP PSYCHOL</t>
  </si>
  <si>
    <t>CHEM BIOL DRUG DES</t>
  </si>
  <si>
    <t>CONGENIT HEART DIS</t>
  </si>
  <si>
    <t>SOC NEUROSCI-UK</t>
  </si>
  <si>
    <t>CELL DIV</t>
  </si>
  <si>
    <t>EXPERT REV HEMATOL</t>
  </si>
  <si>
    <t>EXPERT REV GASTROENT</t>
  </si>
  <si>
    <t>INT J STROKE</t>
  </si>
  <si>
    <t>J CHEM RES</t>
  </si>
  <si>
    <t>PHILOS ETHICS HUM ME</t>
  </si>
  <si>
    <t>SUBST ABUSE TREAT PR</t>
  </si>
  <si>
    <t>GENDER LANG</t>
  </si>
  <si>
    <t>EXPERT REV RESP MED</t>
  </si>
  <si>
    <t>WATER ENVIRON J</t>
  </si>
  <si>
    <t>COMPLEX VAR ELLIPTIC</t>
  </si>
  <si>
    <t>J SIMUL</t>
  </si>
  <si>
    <t>ENVIRON HAZARDS-UK</t>
  </si>
  <si>
    <t>INT J SPORTS SCI COA</t>
  </si>
  <si>
    <t>P I MECH ENG O-J RIS</t>
  </si>
  <si>
    <t>J INSTRUM</t>
  </si>
  <si>
    <t>INT COMMUN GAZ</t>
  </si>
  <si>
    <t>INT J MIN RECLAM ENV</t>
  </si>
  <si>
    <t>INT J SENS NETW</t>
  </si>
  <si>
    <t>ACTA PHYSIOL</t>
  </si>
  <si>
    <t>INT J QUAL STUD HEAL</t>
  </si>
  <si>
    <t>INT J DATA MIN BIOIN</t>
  </si>
  <si>
    <t>BIOMED MATER</t>
  </si>
  <si>
    <t>J NEUROPSYCHOL</t>
  </si>
  <si>
    <t>COMPUT MATH METHOD M</t>
  </si>
  <si>
    <t>J PLAST RECONSTR AES</t>
  </si>
  <si>
    <t>RADIAT ONCOL</t>
  </si>
  <si>
    <t>ALGORITHM MOL BIOL</t>
  </si>
  <si>
    <t>J ECON POLICY REFORM</t>
  </si>
  <si>
    <t>AIRCR ENG AEROSP TEC</t>
  </si>
  <si>
    <t>INT J SPEECH LANG LA</t>
  </si>
  <si>
    <t>CRIMINOL CRIM JUSTIC</t>
  </si>
  <si>
    <t>ENVIRON RES LETT</t>
  </si>
  <si>
    <t>J SHIA ISLAM STUD</t>
  </si>
  <si>
    <t>HUM CELL</t>
  </si>
  <si>
    <t>CLIN OTOLARYNGOL</t>
  </si>
  <si>
    <t>FUNGAL BIOL REV</t>
  </si>
  <si>
    <t>INTEGR ZOOL</t>
  </si>
  <si>
    <t>INT POLIT SOCIOL</t>
  </si>
  <si>
    <t>J MOD CRAFT</t>
  </si>
  <si>
    <t>INT J SURF SCI ENG</t>
  </si>
  <si>
    <t>WORLD J EMERG SURG</t>
  </si>
  <si>
    <t>J ORTHOP SURG RES</t>
  </si>
  <si>
    <t>J CARDIOTHORAC SURG</t>
  </si>
  <si>
    <t>NEURAL DEV</t>
  </si>
  <si>
    <t>CHIN MED-UK</t>
  </si>
  <si>
    <t>CULT SOCIOL-LONDON</t>
  </si>
  <si>
    <t>MICRO NANO LETT</t>
  </si>
  <si>
    <t>ORPHANET J RARE DIS</t>
  </si>
  <si>
    <t>EPIGENOMICS-UK</t>
  </si>
  <si>
    <t>INFLUENZA OTHER RESP</t>
  </si>
  <si>
    <t>CAMB CLASS J</t>
  </si>
  <si>
    <t>INTERPRET TRANSL TRA</t>
  </si>
  <si>
    <t>NEGOT CONFL MANAG R</t>
  </si>
  <si>
    <t>DISCOURSE COMMUN</t>
  </si>
  <si>
    <t>INT J GREENH GAS CON</t>
  </si>
  <si>
    <t>CHIN MANAG STUD</t>
  </si>
  <si>
    <t>MEM STUD</t>
  </si>
  <si>
    <t>IMMUNOTHERAPY-UK</t>
  </si>
  <si>
    <t>J CHINESE CINEMAS</t>
  </si>
  <si>
    <t>BRIT J HOSP MED</t>
  </si>
  <si>
    <t>CRIT STUD EDUC</t>
  </si>
  <si>
    <t>CHILD DEV PERSPECT</t>
  </si>
  <si>
    <t>CHIN J INT POLIT</t>
  </si>
  <si>
    <t>INFECT AGENTS CANCER</t>
  </si>
  <si>
    <t>RES AUTISM SPECT DIS</t>
  </si>
  <si>
    <t>J INFORMETR</t>
  </si>
  <si>
    <t>MIND BRAIN EDUC</t>
  </si>
  <si>
    <t>EXPERT REV CLIN PHAR</t>
  </si>
  <si>
    <t>J DIGEST DIS</t>
  </si>
  <si>
    <t>J BIOL DYNAM</t>
  </si>
  <si>
    <t>P I CIVIL ENG-ENERGY</t>
  </si>
  <si>
    <t>CURR OPIN SUPPORT PA</t>
  </si>
  <si>
    <t>PHOTOGR CULT</t>
  </si>
  <si>
    <t>EUR J IND ENG</t>
  </si>
  <si>
    <t>INT J LAB HEMATOL</t>
  </si>
  <si>
    <t>J MECH BEHAV BIOMED</t>
  </si>
  <si>
    <t>EUR J INT MANAG</t>
  </si>
  <si>
    <t>TIME MIND</t>
  </si>
  <si>
    <t>ANIMAL</t>
  </si>
  <si>
    <t>ENTERP INF SYST-UK</t>
  </si>
  <si>
    <t>EARLY INTERV PSYCHIA</t>
  </si>
  <si>
    <t>MICROB BIOTECHNOL</t>
  </si>
  <si>
    <t>J PHYS A-MATH THEOR</t>
  </si>
  <si>
    <t>GREEN CHEM LETT REV</t>
  </si>
  <si>
    <t>DEV NEUROREHABIL</t>
  </si>
  <si>
    <t>IET CIRC DEVICE SYST</t>
  </si>
  <si>
    <t>IET COMPUT DIGIT TEC</t>
  </si>
  <si>
    <t>IET COMMUN</t>
  </si>
  <si>
    <t>IET CONTROL THEORY A</t>
  </si>
  <si>
    <t>IET ELECTR POWER APP</t>
  </si>
  <si>
    <t>IET GENER TRANSM DIS</t>
  </si>
  <si>
    <t>IET INFORM SECUR</t>
  </si>
  <si>
    <t>IET MICROW ANTENNA P</t>
  </si>
  <si>
    <t>IET NANOBIOTECHNOL</t>
  </si>
  <si>
    <t>IET OPTOELECTRON</t>
  </si>
  <si>
    <t>IET RADAR SONAR NAV</t>
  </si>
  <si>
    <t>IET SOFTW</t>
  </si>
  <si>
    <t>IET SCI MEAS TECHNOL</t>
  </si>
  <si>
    <t>IET SYST BIOL</t>
  </si>
  <si>
    <t>IET INTELL TRANSP SY</t>
  </si>
  <si>
    <t>IET COMPUT VIS</t>
  </si>
  <si>
    <t>IET IMAGE PROCESS</t>
  </si>
  <si>
    <t>IET SIGNAL PROCESS</t>
  </si>
  <si>
    <t>PRIM CARE DIABETES</t>
  </si>
  <si>
    <t>BIOMARK MED</t>
  </si>
  <si>
    <t>BMC SYST BIOL</t>
  </si>
  <si>
    <t>CAMB J REG ECON SOC</t>
  </si>
  <si>
    <t>IET RENEW POWER GEN</t>
  </si>
  <si>
    <t>CHEM CENT J</t>
  </si>
  <si>
    <t>J SOC AM MUSIC</t>
  </si>
  <si>
    <t>PSYCHOSIS</t>
  </si>
  <si>
    <t>CURR OPIN ENDOCRINOL</t>
  </si>
  <si>
    <t>ENVIRON COMMUN</t>
  </si>
  <si>
    <t>INT J MENT HEALTH SY</t>
  </si>
  <si>
    <t>EVOL APPL</t>
  </si>
  <si>
    <t>INSECT CONSERV DIVER</t>
  </si>
  <si>
    <t>CLIN RESPIR J</t>
  </si>
  <si>
    <t>J BREATH RES</t>
  </si>
  <si>
    <t>INT J TRANSIT JUST</t>
  </si>
  <si>
    <t>CTS-CLIN TRANSL SCI</t>
  </si>
  <si>
    <t>J FORENSIC LEG MED</t>
  </si>
  <si>
    <t>INT THEOR</t>
  </si>
  <si>
    <t>J PLANT ECOL</t>
  </si>
  <si>
    <t>J CULT ECON-UK</t>
  </si>
  <si>
    <t>J DIABETES</t>
  </si>
  <si>
    <t>J EAST AFR STUD</t>
  </si>
  <si>
    <t>J HAND SURG-EUR VOL</t>
  </si>
  <si>
    <t>CHILD ADOL PSYCH MEN</t>
  </si>
  <si>
    <t>ARTS HEALTH</t>
  </si>
  <si>
    <t>J FLOOD RISK MANAG</t>
  </si>
  <si>
    <t>INT J OIL GAS COAL T</t>
  </si>
  <si>
    <t>GLASS TECHNOL-PART A</t>
  </si>
  <si>
    <t>PHYS CHEM GLASSES-B</t>
  </si>
  <si>
    <t>INNATE IMMUN-LONDON</t>
  </si>
  <si>
    <t>THER ADV RESPIR DIS</t>
  </si>
  <si>
    <t>INFORM HEALTH SOC CA</t>
  </si>
  <si>
    <t>INT J DIGIT EARTH</t>
  </si>
  <si>
    <t>COMMUN CULT CRIT</t>
  </si>
  <si>
    <t>J RISK MODEL VALIDAT</t>
  </si>
  <si>
    <t>J EIGHTEENTH-CENTURY</t>
  </si>
  <si>
    <t>SURF COAT INT</t>
  </si>
  <si>
    <t>CONTEMP WOMENS WRIT</t>
  </si>
  <si>
    <t>J BIOL ENG</t>
  </si>
  <si>
    <t>P I MECH ENG P-J SPO</t>
  </si>
  <si>
    <t>CHIN J COMMUN</t>
  </si>
  <si>
    <t>FUNGAL ECOL</t>
  </si>
  <si>
    <t>J MEDIEV IBER STUD</t>
  </si>
  <si>
    <t>DES CULT</t>
  </si>
  <si>
    <t>DIS MODEL MECH</t>
  </si>
  <si>
    <t>IND ORGAN PSYCHOL-US</t>
  </si>
  <si>
    <t>J MED IMAG RADIAT ON</t>
  </si>
  <si>
    <t>INT J SPEECH-LANG PA</t>
  </si>
  <si>
    <t>J WORLD ENERGY LAW B</t>
  </si>
  <si>
    <t>PUBLIC HEALTH ETH-UK</t>
  </si>
  <si>
    <t>REV SYMB LOGIC</t>
  </si>
  <si>
    <t>POLIT RELIG</t>
  </si>
  <si>
    <t>ADAPTATION-UK</t>
  </si>
  <si>
    <t>PLANT ECOL DIVERS</t>
  </si>
  <si>
    <t>MENT HEALTH PHYS ACT</t>
  </si>
  <si>
    <t>ACTA OPHTHALMOL</t>
  </si>
  <si>
    <t>EPIDEMICS-NETH</t>
  </si>
  <si>
    <t>IET POWER ELECTRON</t>
  </si>
  <si>
    <t>EMOT SPACE SOC</t>
  </si>
  <si>
    <t>J CHOICE MODEL</t>
  </si>
  <si>
    <t>CARDIOVASC THER</t>
  </si>
  <si>
    <t>CNS NEUROSCI THER</t>
  </si>
  <si>
    <t>INT EMERG NURS</t>
  </si>
  <si>
    <t>CAN REV SOCIOL</t>
  </si>
  <si>
    <t>INT RES CHILD LIT</t>
  </si>
  <si>
    <t>EARTH ENV SCI T R SO</t>
  </si>
  <si>
    <t>EUR POLIT SCI REV</t>
  </si>
  <si>
    <t>MOL CYTOGENET</t>
  </si>
  <si>
    <t>J OPER OCEANOGR</t>
  </si>
  <si>
    <t>BMC MED GENOMICS</t>
  </si>
  <si>
    <t>J I TELECOMMUN PROF</t>
  </si>
  <si>
    <t>BIODATA MIN</t>
  </si>
  <si>
    <t>INT J LAW CRIME JUST</t>
  </si>
  <si>
    <t>CHINA AGR ECON REV</t>
  </si>
  <si>
    <t>INT J RHEUM DIS</t>
  </si>
  <si>
    <t>EUR J ORAL IMPLANTOL</t>
  </si>
  <si>
    <t>J FAM THEOR REV</t>
  </si>
  <si>
    <t>THER ADV GASTROENTER</t>
  </si>
  <si>
    <t>THER ADV NEUROL DISO</t>
  </si>
  <si>
    <t>PARASITE VECTOR</t>
  </si>
  <si>
    <t>CLIM DEV</t>
  </si>
  <si>
    <t>SCOTT LIT REV</t>
  </si>
  <si>
    <t>METALLOMICS</t>
  </si>
  <si>
    <t>INT J SHIP TRANS LOG</t>
  </si>
  <si>
    <t>MOL BRAIN</t>
  </si>
  <si>
    <t>HIST ENVIRON POLICY</t>
  </si>
  <si>
    <t>INT J SPRAY COMBUST</t>
  </si>
  <si>
    <t>INT J MICRO AIR VEH</t>
  </si>
  <si>
    <t>INT J CLIM CHANG STR</t>
  </si>
  <si>
    <t>TOP COGN SCI</t>
  </si>
  <si>
    <t>FUTURE MED CHEM</t>
  </si>
  <si>
    <t>EPIGENET CHROMATIN</t>
  </si>
  <si>
    <t>ENVIRON POLICY GOV</t>
  </si>
  <si>
    <t>FASHION PRACT</t>
  </si>
  <si>
    <t>GENOME MED</t>
  </si>
  <si>
    <t>J EXP CLIN CANC RES</t>
  </si>
  <si>
    <t>J FOOT ANKLE RES</t>
  </si>
  <si>
    <t>J OVARIAN RES</t>
  </si>
  <si>
    <t>GUT PATHOG</t>
  </si>
  <si>
    <t>LUTS</t>
  </si>
  <si>
    <t>J SERV MANAGE</t>
  </si>
  <si>
    <t>BIOANALYSIS</t>
  </si>
  <si>
    <t>STEM CELL RES THER</t>
  </si>
  <si>
    <t>WIRES RNA</t>
  </si>
  <si>
    <t>SCAND J TRAUMA RESUS</t>
  </si>
  <si>
    <t>ORTHOP SURG</t>
  </si>
  <si>
    <t>QUAL ASSUR SAF CROP</t>
  </si>
  <si>
    <t>PERSPECT PUBLIC HEAL</t>
  </si>
  <si>
    <t>INTEGR BIOL-UK</t>
  </si>
  <si>
    <t>GLOB HEALTH PROMOT</t>
  </si>
  <si>
    <t>INT J BIO-INSPIR COM</t>
  </si>
  <si>
    <t>DATABASE-OXFORD</t>
  </si>
  <si>
    <t>APPL PSYCHOL-HLTH WE</t>
  </si>
  <si>
    <t>AVIAN BIOL RES</t>
  </si>
  <si>
    <t>NEUROPSYCHIATRY-LOND</t>
  </si>
  <si>
    <t>INT J GLOBAL WARM</t>
  </si>
  <si>
    <t>ENV MICROBIOL REP</t>
  </si>
  <si>
    <t>CARBON MANAG</t>
  </si>
  <si>
    <t>CLIN LIPIDOL</t>
  </si>
  <si>
    <t>ASIA-PAC PSYCHIAT</t>
  </si>
  <si>
    <t>GLOB POLICY</t>
  </si>
  <si>
    <t>DIABETOL METAB SYNDR</t>
  </si>
  <si>
    <t>INT J APPL MECH</t>
  </si>
  <si>
    <t>THER ADV MED ONCOL</t>
  </si>
  <si>
    <t>COGN NEUROSCI-UK</t>
  </si>
  <si>
    <t>INT J MICROW WIREL T</t>
  </si>
  <si>
    <t>ASN NEURO</t>
  </si>
  <si>
    <t>RES SYNTH METHODS</t>
  </si>
  <si>
    <t>NAT REV RHEUMATOL</t>
  </si>
  <si>
    <t>CLASS RECEPT J</t>
  </si>
  <si>
    <t>GENOME BIOL EVOL</t>
  </si>
  <si>
    <t>J SCREENWRITING</t>
  </si>
  <si>
    <t>QUANT ECON</t>
  </si>
  <si>
    <t>LANG HIST</t>
  </si>
  <si>
    <t>WIRES DEV BIOL</t>
  </si>
  <si>
    <t>THORAC CANCER</t>
  </si>
  <si>
    <t>J NEUROINTERV SURG</t>
  </si>
  <si>
    <t>MOBILE DNA-UK</t>
  </si>
  <si>
    <t>ANAL METHODS-UK</t>
  </si>
  <si>
    <t>J VET CARDIOL</t>
  </si>
  <si>
    <t>CULT MUS</t>
  </si>
  <si>
    <t>QUANT INFR THERM J</t>
  </si>
  <si>
    <t>EUR J MED GENET</t>
  </si>
  <si>
    <t>NEPHROL THER</t>
  </si>
  <si>
    <t>J DRUG DELIV SCI TEC</t>
  </si>
  <si>
    <t>EUROINTERVENTION</t>
  </si>
  <si>
    <t>SEIZ SIECLE</t>
  </si>
  <si>
    <t>ARCH MAL PROF ENVIRO</t>
  </si>
  <si>
    <t>TARGET ONCOL</t>
  </si>
  <si>
    <t>PERSPECT-REV INHA</t>
  </si>
  <si>
    <t>PSYCHO-ONCOLOGIE</t>
  </si>
  <si>
    <t>CONSTR FOUND</t>
  </si>
  <si>
    <t>J MULTIMODAL USER IN</t>
  </si>
  <si>
    <t>ACTA CLIN BELG</t>
  </si>
  <si>
    <t>ACTA POLYTECH HUNG</t>
  </si>
  <si>
    <t>CIV SZLE</t>
  </si>
  <si>
    <t>MISKOLC MATH NOTES</t>
  </si>
  <si>
    <t>EXPRESS POLYM LETT</t>
  </si>
  <si>
    <t>STUD MUSICOL</t>
  </si>
  <si>
    <t>HIST REV-GREECE</t>
  </si>
  <si>
    <t>HELL J NUCL MED</t>
  </si>
  <si>
    <t>GLOBAL NEST J</t>
  </si>
  <si>
    <t>MOL MED REP</t>
  </si>
  <si>
    <t>EXP THER MED</t>
  </si>
  <si>
    <t>ONCOL LETT</t>
  </si>
  <si>
    <t>J HELL VET MED SOC</t>
  </si>
  <si>
    <t>INT J NUMBER THEORY</t>
  </si>
  <si>
    <t>J EARTHQ TSUNAMI</t>
  </si>
  <si>
    <t>INT J BIOMATH</t>
  </si>
  <si>
    <t>J TOPOL ANAL</t>
  </si>
  <si>
    <t>J INNOV OPT HEAL SCI</t>
  </si>
  <si>
    <t>FUNCT MATER LETT</t>
  </si>
  <si>
    <t>CO-HERENCIA</t>
  </si>
  <si>
    <t>EARTH SCI RES J</t>
  </si>
  <si>
    <t>AQUAT INVASIONS</t>
  </si>
  <si>
    <t>SOIL WATER RES</t>
  </si>
  <si>
    <t>FOTTEA</t>
  </si>
  <si>
    <t>J GEOSCI-CZECH</t>
  </si>
  <si>
    <t>EUR J ENTOMOL</t>
  </si>
  <si>
    <t>ACTA SCI-TECHNOL</t>
  </si>
  <si>
    <t>J BRAS PNEUMOL</t>
  </si>
  <si>
    <t>RBGN-REV BRAS GEST N</t>
  </si>
  <si>
    <t>REV CIENC AGRON</t>
  </si>
  <si>
    <t>BRAZ ORAL RES</t>
  </si>
  <si>
    <t>REV BRAS ZOOTECN</t>
  </si>
  <si>
    <t>ANIM REPROD</t>
  </si>
  <si>
    <t>BRAZ J BOT</t>
  </si>
  <si>
    <t>REV BRAS ENG AGR AMB</t>
  </si>
  <si>
    <t>CLINICS</t>
  </si>
  <si>
    <t>ACTA SCI-AGRON</t>
  </si>
  <si>
    <t>CUST AGRONEGOCIO</t>
  </si>
  <si>
    <t>ARQUITETURA REV</t>
  </si>
  <si>
    <t>BRAZ J OTORHINOLAR</t>
  </si>
  <si>
    <t>S AM J HERPETOL</t>
  </si>
  <si>
    <t>MED VET-RECIFE</t>
  </si>
  <si>
    <t>J ENG THERMOPHYS-RUS</t>
  </si>
  <si>
    <t>POLYM SCI SER C+</t>
  </si>
  <si>
    <t>INT J PHARMACOL</t>
  </si>
  <si>
    <t>OCEAN SCI</t>
  </si>
  <si>
    <t>J MUSIC ARTS AFR</t>
  </si>
  <si>
    <t>J MATH PHYS ANAL GEO</t>
  </si>
  <si>
    <t>EUR REV AGING PHYS A</t>
  </si>
  <si>
    <t>AFR J MAR SCI</t>
  </si>
  <si>
    <t>HONG KONG J DERMATOL</t>
  </si>
  <si>
    <t>CLIM PAST</t>
  </si>
  <si>
    <t>SYMMETRY INTEGR GEOM</t>
  </si>
  <si>
    <t>COMMUN COMPUT PHYS</t>
  </si>
  <si>
    <t>INT J CENT BANK</t>
  </si>
  <si>
    <t>ADV STEEL CONSTR</t>
  </si>
  <si>
    <t>INT REV RED CROSS</t>
  </si>
  <si>
    <t>ANN THORAC MED</t>
  </si>
  <si>
    <t>ASIAN J WTO INT HEAL</t>
  </si>
  <si>
    <t>NEUROCHEM J+</t>
  </si>
  <si>
    <t>RUSS J PAC GEOL</t>
  </si>
  <si>
    <t>MIRES PEAT</t>
  </si>
  <si>
    <t>COMPUT SCI INF SYST</t>
  </si>
  <si>
    <t>PROCESS APPL CERAM</t>
  </si>
  <si>
    <t>BALT J ROAD BRIDGE E</t>
  </si>
  <si>
    <t>NEUROL ASIA</t>
  </si>
  <si>
    <t>ISJ-INVERT SURVIV J</t>
  </si>
  <si>
    <t>Q J NUCL MED MOL IM</t>
  </si>
  <si>
    <t>GEOSPATIAL HEALTH</t>
  </si>
  <si>
    <t>ACTA HERPETOL</t>
  </si>
  <si>
    <t>INTERN EMERG MED</t>
  </si>
  <si>
    <t>MEDITERR-RIC STOR</t>
  </si>
  <si>
    <t>TWIN RES HUM GENET</t>
  </si>
  <si>
    <t>ASIAN ECON POLICY R</t>
  </si>
  <si>
    <t>DIVING HYPERB MED</t>
  </si>
  <si>
    <t>HEALTH INF MANAG J</t>
  </si>
  <si>
    <t>J MANAGE ORGAN</t>
  </si>
  <si>
    <t>J PAC RIM PSYCHOL</t>
  </si>
  <si>
    <t>ANIM PROD SCI</t>
  </si>
  <si>
    <t>CROP PASTURE SCI</t>
  </si>
  <si>
    <t>AUST METEOROL OCEAN</t>
  </si>
  <si>
    <t>J PHYSIOTHER</t>
  </si>
  <si>
    <t>POP ENTERTAIN STUD</t>
  </si>
  <si>
    <t>J CANCER</t>
  </si>
  <si>
    <t>SOIL RES</t>
  </si>
  <si>
    <t>ACOUST AUST</t>
  </si>
  <si>
    <t>ACTA ENDOCRINOL-BUCH</t>
  </si>
  <si>
    <t>REV ROMANA MED LAB</t>
  </si>
  <si>
    <t>J GASTROINTEST LIVER</t>
  </si>
  <si>
    <t>INT J COMPUT COMMUN</t>
  </si>
  <si>
    <t>J OVONIC RES</t>
  </si>
  <si>
    <t>TRANSYLV REV ADM SCI</t>
  </si>
  <si>
    <t>DIG J NANOMATER BIOS</t>
  </si>
  <si>
    <t>CARPATH J EARTH ENV</t>
  </si>
  <si>
    <t>OPTOELECTRON ADV MAT</t>
  </si>
  <si>
    <t>MED ULTRASON</t>
  </si>
  <si>
    <t>ANN FOR RES</t>
  </si>
  <si>
    <t>CROAT J FOR ENG</t>
  </si>
  <si>
    <t>VJESN ARHEOL POVIJ D</t>
  </si>
  <si>
    <t>OPER MATRICES</t>
  </si>
  <si>
    <t>LJETOP SOC RADA</t>
  </si>
  <si>
    <t>J MATH INEQUAL</t>
  </si>
  <si>
    <t>NANOMATER NANOTECHNO</t>
  </si>
  <si>
    <t>CROAT J EDUC</t>
  </si>
  <si>
    <t>INTERSECCIONES ANTRO</t>
  </si>
  <si>
    <t>B SOC ARGENT BOT</t>
  </si>
  <si>
    <t>PHYTON-INT J EXP BOT</t>
  </si>
  <si>
    <t>SALUD COLECT</t>
  </si>
  <si>
    <t>REV FAC CIENC AGRAR</t>
  </si>
  <si>
    <t>ACTA GEOTECH SLOV</t>
  </si>
  <si>
    <t>ADV PROD ENG MANAG</t>
  </si>
  <si>
    <t>ARS MATH CONTEMP</t>
  </si>
  <si>
    <t>MACED J CHEM CHEM EN</t>
  </si>
  <si>
    <t>ZOOSYST EVOL</t>
  </si>
  <si>
    <t>MED MOL MORPHOL</t>
  </si>
  <si>
    <t>Z DTSCH GES GEOWISS</t>
  </si>
  <si>
    <t>LANDSC ECOL ENG</t>
  </si>
  <si>
    <t>BEILSTEIN J ORG CHEM</t>
  </si>
  <si>
    <t>LOG METH COMPUT SCI</t>
  </si>
  <si>
    <t>BIOTECHNOL J</t>
  </si>
  <si>
    <t>J ECON INTERACT COOR</t>
  </si>
  <si>
    <t>CHEMMEDCHEM</t>
  </si>
  <si>
    <t>TEXT TALK</t>
  </si>
  <si>
    <t>FORENSIC TOXICOL</t>
  </si>
  <si>
    <t>DIABETOLOGE</t>
  </si>
  <si>
    <t>CLIN RES CARDIOL</t>
  </si>
  <si>
    <t>INTEL SERV ROBOT</t>
  </si>
  <si>
    <t>J PLANT DIS PROTECT</t>
  </si>
  <si>
    <t>CHEM-ASIAN J</t>
  </si>
  <si>
    <t>INT J COMPUT ASS RAD</t>
  </si>
  <si>
    <t>DIABETES STOFFWECH H</t>
  </si>
  <si>
    <t>J REAL-TIME IMAGE PR</t>
  </si>
  <si>
    <t>DIABETOL STOFFWECHS</t>
  </si>
  <si>
    <t>ARCH OSTEOPOROS</t>
  </si>
  <si>
    <t>SUSTAIN SCI</t>
  </si>
  <si>
    <t>OPTIM LETT</t>
  </si>
  <si>
    <t>INT J MATER RES</t>
  </si>
  <si>
    <t>ADV DATA ANAL CLASSI</t>
  </si>
  <si>
    <t>J LANDSC ARCHIT</t>
  </si>
  <si>
    <t>PHYS STATUS SOLIDI-R</t>
  </si>
  <si>
    <t>PHYS STATUS SOLIDI A</t>
  </si>
  <si>
    <t>MACROMOL REACT ENG</t>
  </si>
  <si>
    <t>PROTEOM CLIN APPL</t>
  </si>
  <si>
    <t>SERV BUS</t>
  </si>
  <si>
    <t>MATH FINANC ECON</t>
  </si>
  <si>
    <t>CLEAN-SOIL AIR WATER</t>
  </si>
  <si>
    <t>SIGNAL IMAGE VIDEO P</t>
  </si>
  <si>
    <t>SEMIN IMMUNOPATHOL</t>
  </si>
  <si>
    <t>ENDANGER SPECIES RES</t>
  </si>
  <si>
    <t>PLANT BIOTECHNOL REP</t>
  </si>
  <si>
    <t>MED GENET-BERLIN</t>
  </si>
  <si>
    <t>REV MANAG SCI</t>
  </si>
  <si>
    <t>ARTHROPOD SYST PHYLO</t>
  </si>
  <si>
    <t>ASTA-ADV STAT ANAL</t>
  </si>
  <si>
    <t>FUND APPL LIMNOL</t>
  </si>
  <si>
    <t>EUR J TRAUMA EMERG S</t>
  </si>
  <si>
    <t>J BIOPHOTONICS</t>
  </si>
  <si>
    <t>J MEDIA PSYCHOL-GER</t>
  </si>
  <si>
    <t>INT J CONFL VIOLENCE</t>
  </si>
  <si>
    <t>SURV RES METHODS-GER</t>
  </si>
  <si>
    <t>VERTEBR ZOOL</t>
  </si>
  <si>
    <t>ECONOMICS-KIEL</t>
  </si>
  <si>
    <t>Z ORTHOP UNFALLCHIR</t>
  </si>
  <si>
    <t>AQUAT BIOL</t>
  </si>
  <si>
    <t>ADV CALC VAR</t>
  </si>
  <si>
    <t>SOC PSYCHOL-GERMANY</t>
  </si>
  <si>
    <t>EARTH SCI INFORM</t>
  </si>
  <si>
    <t>TRANSBOUND EMERG DIS</t>
  </si>
  <si>
    <t>J K-THEORY</t>
  </si>
  <si>
    <t>CELL MOL BIOENG</t>
  </si>
  <si>
    <t>MEMET COMPUT</t>
  </si>
  <si>
    <t>DTSCH ARZTEBL INT</t>
  </si>
  <si>
    <t>J NEURODEV DISORD</t>
  </si>
  <si>
    <t>SCH MENT HEALTH</t>
  </si>
  <si>
    <t>J PERS PSYCHOL</t>
  </si>
  <si>
    <t>ENVIRON EARTH SCI</t>
  </si>
  <si>
    <t>J INFRARED MILLIM TE</t>
  </si>
  <si>
    <t>ARAB J GEOSCI</t>
  </si>
  <si>
    <t>ARCHAEOL ANTHROP SCI</t>
  </si>
  <si>
    <t>COGN COMPUT</t>
  </si>
  <si>
    <t>BUS INFORM SYST ENG+</t>
  </si>
  <si>
    <t>FOOD ENVIRON VIROL</t>
  </si>
  <si>
    <t>EUR TRANSP RES REV</t>
  </si>
  <si>
    <t>JPN J RADIOL</t>
  </si>
  <si>
    <t>PROBIOTICS ANTIMICRO</t>
  </si>
  <si>
    <t>ATMOS MEAS TECH</t>
  </si>
  <si>
    <t>PALAEOBIO PALAEOENV</t>
  </si>
  <si>
    <t>MAR BIODIVERS</t>
  </si>
  <si>
    <t>GEOHERITAGE</t>
  </si>
  <si>
    <t>CHEMCATCHEM</t>
  </si>
  <si>
    <t>MOL INFORM</t>
  </si>
  <si>
    <t>ELECTROCATALYSIS-US</t>
  </si>
  <si>
    <t>TRANSL STROKE RES</t>
  </si>
  <si>
    <t>J AMB INTEL HUM COMP</t>
  </si>
  <si>
    <t>APPL LINGUIST REV</t>
  </si>
  <si>
    <t>LAB PHONOL</t>
  </si>
  <si>
    <t>J HEPATO-BIL-PAN SCI</t>
  </si>
  <si>
    <t>CLIN EPIGENETICS</t>
  </si>
  <si>
    <t>INT J MACH LEARN CYB</t>
  </si>
  <si>
    <t>HORM CANCER-US</t>
  </si>
  <si>
    <t>MINDFULNESS</t>
  </si>
  <si>
    <t>J HEMATOP</t>
  </si>
  <si>
    <t>SEX RES SOC POLICY</t>
  </si>
  <si>
    <t>APPL CLIN INFORM</t>
  </si>
  <si>
    <t>ARCH MOLLUSKENKD</t>
  </si>
  <si>
    <t>CLIN NEURORADIOL</t>
  </si>
  <si>
    <t>1869-1951</t>
  </si>
  <si>
    <t>Journal of Zhejiang University-SCIENCE C-Computers &amp; Electronics</t>
  </si>
  <si>
    <t>J ZHEJIANG U-SCI C</t>
  </si>
  <si>
    <t>AQUACULT ENV INTERAC</t>
  </si>
  <si>
    <t>CARDIOVASC ENG TECHN</t>
  </si>
  <si>
    <t>SERIES-J SPAN ECON</t>
  </si>
  <si>
    <t>TRANSL BEHAV MED</t>
  </si>
  <si>
    <t>DIABETES THER</t>
  </si>
  <si>
    <t>TANZ</t>
  </si>
  <si>
    <t>SOLID EARTH</t>
  </si>
  <si>
    <t>ANDAMIOS</t>
  </si>
  <si>
    <t>J MEX CHEM SOC</t>
  </si>
  <si>
    <t>REV MEX BIODIVERS</t>
  </si>
  <si>
    <t>QUAT GEOCHRONOL</t>
  </si>
  <si>
    <t>LIVEST SCI</t>
  </si>
  <si>
    <t>PALAEOWORLD</t>
  </si>
  <si>
    <t>THINK SKILLS CREAT</t>
  </si>
  <si>
    <t>APPL RES QUAL LIFE</t>
  </si>
  <si>
    <t>OBES RES CLIN PRACT</t>
  </si>
  <si>
    <t>COGN NEURODYNAMICS</t>
  </si>
  <si>
    <t>NANOETHICS</t>
  </si>
  <si>
    <t>WOMEN BIRTH</t>
  </si>
  <si>
    <t>ANTI-CANCER AGENT ME</t>
  </si>
  <si>
    <t>CNS NEUROL DISORD-DR</t>
  </si>
  <si>
    <t>ENDOCR METAB IMMUNE</t>
  </si>
  <si>
    <t>NEW BIOTECHNOL</t>
  </si>
  <si>
    <t>RECENT PAT NANOTECH</t>
  </si>
  <si>
    <t>J PHILOS HIST</t>
  </si>
  <si>
    <t>INT J PLATONIC TRADI</t>
  </si>
  <si>
    <t>J PHARM INNOV</t>
  </si>
  <si>
    <t>ARTHROPOD-PLANT INTE</t>
  </si>
  <si>
    <t>STEM CELL RES</t>
  </si>
  <si>
    <t>SMALL-SCALE FOR</t>
  </si>
  <si>
    <t>AIR QUAL ATMOS HLTH</t>
  </si>
  <si>
    <t>INT J GERONTOL</t>
  </si>
  <si>
    <t>J CELL COMMUN SIGNAL</t>
  </si>
  <si>
    <t>POLAR SCI</t>
  </si>
  <si>
    <t>THEOR ECOL-NETH</t>
  </si>
  <si>
    <t>BIOMOL NMR ASSIGN</t>
  </si>
  <si>
    <t>PHYTOCHEM LETT</t>
  </si>
  <si>
    <t>J PROTEOMICS</t>
  </si>
  <si>
    <t>APPL SPAT ANAL POLIC</t>
  </si>
  <si>
    <t>PHYS COMMUN-AMST</t>
  </si>
  <si>
    <t>INT J CRIT INFR PROT</t>
  </si>
  <si>
    <t>NEUROETHICS-NETH</t>
  </si>
  <si>
    <t>MAR GENOM</t>
  </si>
  <si>
    <t>VOCAT LEARN</t>
  </si>
  <si>
    <t>EDUC ASSESS EVAL ACC</t>
  </si>
  <si>
    <t>MATH GEOSCI</t>
  </si>
  <si>
    <t>CHILD INDIC RES</t>
  </si>
  <si>
    <t>BBA-GENE REGUL MECH</t>
  </si>
  <si>
    <t>INT J COMMONS</t>
  </si>
  <si>
    <t>WORLD MYCOTOXIN J</t>
  </si>
  <si>
    <t>BIOSEMIOTICS-NETH</t>
  </si>
  <si>
    <t>ARCH CARDIOVASC DIS</t>
  </si>
  <si>
    <t>INT J SOC ROBOT</t>
  </si>
  <si>
    <t>J NAT GAS SCI ENG</t>
  </si>
  <si>
    <t>J MENS HEALTH</t>
  </si>
  <si>
    <t>INT J COMPUT INT SYS</t>
  </si>
  <si>
    <t>PEDIATR NEONATOL</t>
  </si>
  <si>
    <t>AEOLIAN RES</t>
  </si>
  <si>
    <t>J INFECT PUBLIC HEAL</t>
  </si>
  <si>
    <t>J TAIWAN INST CHEM E</t>
  </si>
  <si>
    <t>J AMB INTEL SMART EN</t>
  </si>
  <si>
    <t>CLIN SIMUL NURS</t>
  </si>
  <si>
    <t>ADV PROTEIN CHEM STR</t>
  </si>
  <si>
    <t>1876-1658</t>
  </si>
  <si>
    <t>Water Quality Exposure and Health</t>
  </si>
  <si>
    <t>WATER QUAL EXPOS HEA</t>
  </si>
  <si>
    <t>ACAD PEDIATR</t>
  </si>
  <si>
    <t>BENEF MICROBES</t>
  </si>
  <si>
    <t>INT HEALTH</t>
  </si>
  <si>
    <t>EUR J INTEGR MED</t>
  </si>
  <si>
    <t>HAGUE J RULE LAW</t>
  </si>
  <si>
    <t>FOOD SECUR</t>
  </si>
  <si>
    <t>SILICON-NETH</t>
  </si>
  <si>
    <t>REV FR ALLERGOL</t>
  </si>
  <si>
    <t>SET-VALUED VAR ANAL</t>
  </si>
  <si>
    <t>ORTHOP TRAUMATOL-SUR</t>
  </si>
  <si>
    <t>PROG MOL BIOL TRANSL</t>
  </si>
  <si>
    <t>WASTE BIOMASS VALORI</t>
  </si>
  <si>
    <t>TURK HIST REV</t>
  </si>
  <si>
    <t>SEX REPROD HEALTHC</t>
  </si>
  <si>
    <t>J PARKINSON DIS</t>
  </si>
  <si>
    <t>CONSERV GENET RESOUR</t>
  </si>
  <si>
    <t>J COMPUT SCI-NETH</t>
  </si>
  <si>
    <t>CANCER EPIDEMIOL</t>
  </si>
  <si>
    <t>RIJKSMUS BULL</t>
  </si>
  <si>
    <t>J FAM BUS STRATEG</t>
  </si>
  <si>
    <t>TICKS TICK-BORNE DIS</t>
  </si>
  <si>
    <t>REV COGN LINGUIST</t>
  </si>
  <si>
    <t>REACT KINET MECH CAT</t>
  </si>
  <si>
    <t>ARAB J CHEM</t>
  </si>
  <si>
    <t>FUNGAL BIOL-UK</t>
  </si>
  <si>
    <t>EUR GERIATR MED</t>
  </si>
  <si>
    <t>NANO COMMUN NETW</t>
  </si>
  <si>
    <t>J VISC SURG</t>
  </si>
  <si>
    <t>WORLD NEUROSURG</t>
  </si>
  <si>
    <t>DEV COGN NEUROS-NETH</t>
  </si>
  <si>
    <t>PRAGMAT SOC</t>
  </si>
  <si>
    <t>J GERIATR ONCOL</t>
  </si>
  <si>
    <t>EUR J PHILOS SCI</t>
  </si>
  <si>
    <t>EUR ANN OTORHINOLARY</t>
  </si>
  <si>
    <t>LINGUIST APPROACH BI</t>
  </si>
  <si>
    <t>INT J PALEOPATHOL</t>
  </si>
  <si>
    <t>J LASER MICRO NANOEN</t>
  </si>
  <si>
    <t>J THERM SCI TECH-JPN</t>
  </si>
  <si>
    <t>EARTH PLANETS SPACE</t>
  </si>
  <si>
    <t>J PHYSIOL SCI</t>
  </si>
  <si>
    <t>J PHYSIOL ANTHROPOL</t>
  </si>
  <si>
    <t>J ADV MECH DES SYST</t>
  </si>
  <si>
    <t>BIOSCI TRENDS</t>
  </si>
  <si>
    <t>J CERAM SOC JPN</t>
  </si>
  <si>
    <t>APPL PHYS EXPRESS</t>
  </si>
  <si>
    <t>1882-3351</t>
  </si>
  <si>
    <t>JOURNAL OF THE JAPANESE SOCIETY FOR HORTICULTURAL SCIENCE</t>
  </si>
  <si>
    <t>J JPN SOC HORTIC SCI</t>
  </si>
  <si>
    <t>ASIAN ETHNOL</t>
  </si>
  <si>
    <t>J PROSTHODONT RES</t>
  </si>
  <si>
    <t>ATALANTE</t>
  </si>
  <si>
    <t>IMAGO TEMPORIS</t>
  </si>
  <si>
    <t>ANU CALDERON</t>
  </si>
  <si>
    <t>REV PSIQUIATR SALUD</t>
  </si>
  <si>
    <t>EUR J PSYCHOL APPL L</t>
  </si>
  <si>
    <t>ETIKK PRAKSIS</t>
  </si>
  <si>
    <t>1895-104X</t>
  </si>
  <si>
    <t>Central European Journal of Biology</t>
  </si>
  <si>
    <t>CENT EUR J BIOL</t>
  </si>
  <si>
    <t>1895-1058</t>
  </si>
  <si>
    <t>Central European Journal of Medicine</t>
  </si>
  <si>
    <t>CENT EUR J MED</t>
  </si>
  <si>
    <t>1895-1066</t>
  </si>
  <si>
    <t>CENTRAL EUROPEAN JOURNAL OF CHEMISTRY</t>
  </si>
  <si>
    <t>CENT EUR J CHEM</t>
  </si>
  <si>
    <t>1895-1074</t>
  </si>
  <si>
    <t>Central European Journal of Mathematics</t>
  </si>
  <si>
    <t>CENT EUR J MATH</t>
  </si>
  <si>
    <t>1895-1082</t>
  </si>
  <si>
    <t>CENTRAL EUROPEAN JOURNAL OF PHYSICS</t>
  </si>
  <si>
    <t>CENT EUR J PHYS</t>
  </si>
  <si>
    <t>ADV COGN PSYCHOL</t>
  </si>
  <si>
    <t>VIDEOSURGERY MINIINV</t>
  </si>
  <si>
    <t>PROBL EKOROZW</t>
  </si>
  <si>
    <t>ACTA GEOPHYS</t>
  </si>
  <si>
    <t>ADV MED SCI-POLAND</t>
  </si>
  <si>
    <t>GEOCHRONOMETRIA</t>
  </si>
  <si>
    <t>CARDIOL J</t>
  </si>
  <si>
    <t>POZ STUD CONTEMP LIN</t>
  </si>
  <si>
    <t>ECOL CHEM ENG S</t>
  </si>
  <si>
    <t>KWARTALNIK HIST ZYDO</t>
  </si>
  <si>
    <t>ADV CLIN EXP MED</t>
  </si>
  <si>
    <t>NORD PSYCHOL</t>
  </si>
  <si>
    <t>ASIAN BIOMED</t>
  </si>
  <si>
    <t>MAEJO INT J SCI TECH</t>
  </si>
  <si>
    <t>CUAJ-CAN UROL ASSOC</t>
  </si>
  <si>
    <t>INTERDISCIP SCI</t>
  </si>
  <si>
    <t>J OTOLARYNGOL-HEAD N</t>
  </si>
  <si>
    <t>BOTANY</t>
  </si>
  <si>
    <t>1925-6523</t>
  </si>
  <si>
    <t>Chronic Diseases and Injuries in Canada</t>
  </si>
  <si>
    <t>CHRON DIS INJ CAN</t>
  </si>
  <si>
    <t>J-FOR</t>
  </si>
  <si>
    <t>SPE PROD OPER</t>
  </si>
  <si>
    <t>BIORESOURCES</t>
  </si>
  <si>
    <t>JUDGM DECIS MAK</t>
  </si>
  <si>
    <t>J MOD DYNAM</t>
  </si>
  <si>
    <t>ADV MATH COMMUN</t>
  </si>
  <si>
    <t>PLURALIST</t>
  </si>
  <si>
    <t>OBESITY</t>
  </si>
  <si>
    <t>INVERSE PROBL IMAG</t>
  </si>
  <si>
    <t>J APPL REMOTE SENS</t>
  </si>
  <si>
    <t>PSYCHOL AESTHET CREA</t>
  </si>
  <si>
    <t>TRAIN EDUC PROF PSYC</t>
  </si>
  <si>
    <t>COMMUN NUMBER THEORY</t>
  </si>
  <si>
    <t>IEEJ T ELECTR ELECTR</t>
  </si>
  <si>
    <t>J MENT HEALTH RES IN</t>
  </si>
  <si>
    <t>BAYESIAN ANAL</t>
  </si>
  <si>
    <t>J SURG EDUC</t>
  </si>
  <si>
    <t>BRAIN IMAGING BEHAV</t>
  </si>
  <si>
    <t>INT J SEX HEALTH</t>
  </si>
  <si>
    <t>CBE-LIFE SCI EDUC</t>
  </si>
  <si>
    <t>AM J PHYSIOL-RENAL</t>
  </si>
  <si>
    <t>J ADDICT MED</t>
  </si>
  <si>
    <t>BIOFUEL BIOPROD BIOR</t>
  </si>
  <si>
    <t>BIOMICROFLUIDICS</t>
  </si>
  <si>
    <t>STAT ANAL DATA MIN</t>
  </si>
  <si>
    <t>ASIA-PAC J CHEM ENG</t>
  </si>
  <si>
    <t>TRANSL INTERPRET STU</t>
  </si>
  <si>
    <t>STRATEG ENTREP J</t>
  </si>
  <si>
    <t>INTEGR PSYCHOL BEHAV</t>
  </si>
  <si>
    <t>IEEE T NETW SERV MAN</t>
  </si>
  <si>
    <t>IEEE T BIOMED CIRC S</t>
  </si>
  <si>
    <t>IEEE J-STSP</t>
  </si>
  <si>
    <t>J MICRO-NANOLITH MEM</t>
  </si>
  <si>
    <t>J EXP ZOOL PART A</t>
  </si>
  <si>
    <t>ANN APPL STAT</t>
  </si>
  <si>
    <t>J MED DEVICES</t>
  </si>
  <si>
    <t>PLOS ONE</t>
  </si>
  <si>
    <t>J PHYS CHEM C</t>
  </si>
  <si>
    <t>J CARDIOPULM REHABIL</t>
  </si>
  <si>
    <t>J FOOD MEAS CHARACT</t>
  </si>
  <si>
    <t>INT J COMMUN-US</t>
  </si>
  <si>
    <t>IEEE SYST J</t>
  </si>
  <si>
    <t>DEV NEUROBIOL</t>
  </si>
  <si>
    <t>ANAT REC</t>
  </si>
  <si>
    <t>J HUM CAPITAL</t>
  </si>
  <si>
    <t>PERSONAL MENT HEALTH</t>
  </si>
  <si>
    <t>EARLY MOD WOMEN</t>
  </si>
  <si>
    <t>MUCOSAL IMMUNOL</t>
  </si>
  <si>
    <t>J NEUROSURG-PEDIATR</t>
  </si>
  <si>
    <t>J AM SOC HYPERTENS</t>
  </si>
  <si>
    <t>ECON J WATCH</t>
  </si>
  <si>
    <t>THEOR ECON</t>
  </si>
  <si>
    <t>PRION</t>
  </si>
  <si>
    <t>CELL ADHES MIGR</t>
  </si>
  <si>
    <t>CHANNELS</t>
  </si>
  <si>
    <t>REPROD SCI</t>
  </si>
  <si>
    <t>NEUROTHERAPEUTICS</t>
  </si>
  <si>
    <t>ARCH ENVIRON OCCUP H</t>
  </si>
  <si>
    <t>FIRE ECOL</t>
  </si>
  <si>
    <t>JUNG J-CULT PSYCHE</t>
  </si>
  <si>
    <t>J NANOPHOTONICS</t>
  </si>
  <si>
    <t>HUM-WILDL INTERACT</t>
  </si>
  <si>
    <t>J RES EDUC EFF</t>
  </si>
  <si>
    <t>NAT PROD COMMUN</t>
  </si>
  <si>
    <t>J CARDIOVASC COMPUT</t>
  </si>
  <si>
    <t>INT J AGR BIOL ENG</t>
  </si>
  <si>
    <t>CANCER CYTOPATHOL</t>
  </si>
  <si>
    <t>BIOINTERPHASES</t>
  </si>
  <si>
    <t>INTELLECT DEV DISAB</t>
  </si>
  <si>
    <t>BE J ECON ANAL POLI</t>
  </si>
  <si>
    <t>BE J MACROECON</t>
  </si>
  <si>
    <t>BE J THEOR ECON</t>
  </si>
  <si>
    <t>PALAEONTOL ELECTRON</t>
  </si>
  <si>
    <t>FOOD BIOPROCESS TECH</t>
  </si>
  <si>
    <t>ARCHITECT</t>
  </si>
  <si>
    <t>ELECTRON J STAT</t>
  </si>
  <si>
    <t>DISASTER MED PUBLIC</t>
  </si>
  <si>
    <t>BRAIN STIMUL</t>
  </si>
  <si>
    <t>ELECTRON RES ANNOUNC</t>
  </si>
  <si>
    <t>TROP PLANT BIOL</t>
  </si>
  <si>
    <t>ANAT SCI EDUC</t>
  </si>
  <si>
    <t>HEPATOL INT</t>
  </si>
  <si>
    <t>ECOHYDROLOGY</t>
  </si>
  <si>
    <t>BUILD LANDSC</t>
  </si>
  <si>
    <t>CRYPTOGR COMMUN</t>
  </si>
  <si>
    <t>INT J CLIN EXP PATHO</t>
  </si>
  <si>
    <t>J PLANT REGIST</t>
  </si>
  <si>
    <t>CHEMOSENS PERCEPT</t>
  </si>
  <si>
    <t>PEER PEER NETW APPL</t>
  </si>
  <si>
    <t>DISABIL HEALTH J</t>
  </si>
  <si>
    <t>FLEX SERV MANUF J</t>
  </si>
  <si>
    <t>ACM T RECONFIG TECHN</t>
  </si>
  <si>
    <t>OPER MANAGE RES</t>
  </si>
  <si>
    <t>FOOD ANAL METHOD</t>
  </si>
  <si>
    <t>ALGEBR NUMBER THEORY</t>
  </si>
  <si>
    <t>INT J COGN THER</t>
  </si>
  <si>
    <t>DISCRETE CONT DYN-S</t>
  </si>
  <si>
    <t>J STUD ALCOHOL DRUGS</t>
  </si>
  <si>
    <t>SOC WORK PUBLIC HLTH</t>
  </si>
  <si>
    <t>J NEUROSCI PSYCHOL E</t>
  </si>
  <si>
    <t>TISSUE ENG PT A</t>
  </si>
  <si>
    <t>TISSUE ENG PART B-RE</t>
  </si>
  <si>
    <t>TISSUE ENG PART C-ME</t>
  </si>
  <si>
    <t>INT J FEM APPROACHES</t>
  </si>
  <si>
    <t>J CARDIOVASC TRANSL</t>
  </si>
  <si>
    <t>HERD-HEALTH ENV RES</t>
  </si>
  <si>
    <t>INT REV CEL MOL BIO</t>
  </si>
  <si>
    <t>ENG STUD</t>
  </si>
  <si>
    <t>U PA J INT LAW</t>
  </si>
  <si>
    <t>ISLETS</t>
  </si>
  <si>
    <t>WILDLIFE SOC B</t>
  </si>
  <si>
    <t>J PROF ASSOC CACTUS</t>
  </si>
  <si>
    <t>J TRANSP LAND USE</t>
  </si>
  <si>
    <t>STAT INTERFACE</t>
  </si>
  <si>
    <t>J DIVERS HIGH EDUC</t>
  </si>
  <si>
    <t>TOP COMPANION ANIM M</t>
  </si>
  <si>
    <t>SECUR COMMUN NETW</t>
  </si>
  <si>
    <t>J COMMUT ALGEBR</t>
  </si>
  <si>
    <t>BIOENERG RES</t>
  </si>
  <si>
    <t>IEEE T LEARN TECHNOL</t>
  </si>
  <si>
    <t>IEEE INTEL TRANSP SY</t>
  </si>
  <si>
    <t>IEEE J-STARS</t>
  </si>
  <si>
    <t>IEEE T HAPTICS</t>
  </si>
  <si>
    <t>HIST STUD NAT SCI</t>
  </si>
  <si>
    <t>INT J COAL PREP UTIL</t>
  </si>
  <si>
    <t>FOOD ADDIT CONTAM B</t>
  </si>
  <si>
    <t>AUTISM RES</t>
  </si>
  <si>
    <t>WIRES COGN SCI</t>
  </si>
  <si>
    <t>WIRES SYST BIOL MED</t>
  </si>
  <si>
    <t>WIRES NANOMED NANOBI</t>
  </si>
  <si>
    <t>INT J METALCAST</t>
  </si>
  <si>
    <t>SYST BIOL REPROD MED</t>
  </si>
  <si>
    <t>INVAS PLANT SCI MANA</t>
  </si>
  <si>
    <t>J SIGNAL PROCESS SYS</t>
  </si>
  <si>
    <t>TROP CONSERV SCI</t>
  </si>
  <si>
    <t>JOVE-J VIS EXP</t>
  </si>
  <si>
    <t>J BUILD PERFORM SIMU</t>
  </si>
  <si>
    <t>MITOCHONDR DNA</t>
  </si>
  <si>
    <t>J AEROSP INFORM SYST</t>
  </si>
  <si>
    <t>PLANT GENOME-US</t>
  </si>
  <si>
    <t>RES GERONTOL NURS</t>
  </si>
  <si>
    <t>DEV DISABIL RES REV</t>
  </si>
  <si>
    <t>INT J CLIN EXP MED</t>
  </si>
  <si>
    <t>CANCER PREV RES</t>
  </si>
  <si>
    <t>COMPENDIUM</t>
  </si>
  <si>
    <t>PSYCHOL RELIG SPIRIT</t>
  </si>
  <si>
    <t>ANNU REV RESOUR ECON</t>
  </si>
  <si>
    <t>1941-1367</t>
  </si>
  <si>
    <t>Annual Review of Financial Economics</t>
  </si>
  <si>
    <t>ANNU REV FINANC ECON</t>
  </si>
  <si>
    <t>ANNU REV ECON</t>
  </si>
  <si>
    <t>J AEROSOL MED PULM D</t>
  </si>
  <si>
    <t>CIRC-ARRHYTHMIA ELEC</t>
  </si>
  <si>
    <t>J GEOM MECH</t>
  </si>
  <si>
    <t>NANOSCI NANOTECH LET</t>
  </si>
  <si>
    <t>J RENEW SUSTAIN ENER</t>
  </si>
  <si>
    <t>CIRC-CARDIOVASC INTE</t>
  </si>
  <si>
    <t>CIRC-CARDIOVASC QUAL</t>
  </si>
  <si>
    <t>CIRC-CARDIOVASC IMAG</t>
  </si>
  <si>
    <t>MABS-AUSTIN</t>
  </si>
  <si>
    <t>OXID MED CELL LONGEV</t>
  </si>
  <si>
    <t>CIRC-CARDIOVASC GENE</t>
  </si>
  <si>
    <t>J MECH ROBOT</t>
  </si>
  <si>
    <t>WIRES DATA MIN KNOWL</t>
  </si>
  <si>
    <t>MAR COAST FISH</t>
  </si>
  <si>
    <t>DRUG TEST ANAL</t>
  </si>
  <si>
    <t>TRANSP LETT</t>
  </si>
  <si>
    <t>POPUL HEALTH MANAG</t>
  </si>
  <si>
    <t>ELECTR COMMUN JPN</t>
  </si>
  <si>
    <t>PSYCHOL TRAUMA-US</t>
  </si>
  <si>
    <t>IEEE T AUTON MENT DE</t>
  </si>
  <si>
    <t>J OPT COMMUN NETW</t>
  </si>
  <si>
    <t>IEEE PHOTONICS J</t>
  </si>
  <si>
    <t>IEEE T COMP INTEL AI</t>
  </si>
  <si>
    <t>ATTEN PERCEPT PSYCHO</t>
  </si>
  <si>
    <t>INT J IND ENG-THEORY</t>
  </si>
  <si>
    <t>AM J TRANSL RES</t>
  </si>
  <si>
    <t>J INTEGR ENVIRON SCI</t>
  </si>
  <si>
    <t>ADV OPT PHOTONICS</t>
  </si>
  <si>
    <t>J DEV EFFECT</t>
  </si>
  <si>
    <t>J TRANSP SAF SECUR</t>
  </si>
  <si>
    <t>FOOD ADDIT CONTAM A</t>
  </si>
  <si>
    <t>INT PERSPECT SEX R H</t>
  </si>
  <si>
    <t>STAND GENOMIC SCI</t>
  </si>
  <si>
    <t>DESALIN WATER TREAT</t>
  </si>
  <si>
    <t>J FISH WILDL MANAG</t>
  </si>
  <si>
    <t>TRANSL ONCOL</t>
  </si>
  <si>
    <t>ENVIRON PROG SUSTAIN</t>
  </si>
  <si>
    <t>AJIDD-AM J INTELLECT</t>
  </si>
  <si>
    <t>GETTY RES J</t>
  </si>
  <si>
    <t>J BALKAN NEAR E STUD</t>
  </si>
  <si>
    <t>GENET TEST MOL BIOMA</t>
  </si>
  <si>
    <t>J HUM DEV CAPABIL</t>
  </si>
  <si>
    <t>AGING-US</t>
  </si>
  <si>
    <t>SIAM J FINANC MATH</t>
  </si>
  <si>
    <t>AM J HEALTH BEHAV</t>
  </si>
  <si>
    <t>AM ECON J-MICROECON</t>
  </si>
  <si>
    <t>AM J RHINOL ALLERGY</t>
  </si>
  <si>
    <t>J COAT TECHNOL RES</t>
  </si>
  <si>
    <t>ACM T COMPUT EDUC</t>
  </si>
  <si>
    <t>STAT BIOPHARM RES</t>
  </si>
  <si>
    <t>HUM GENE THER METHOD</t>
  </si>
  <si>
    <t>SCI ADV MATER</t>
  </si>
  <si>
    <t>POE STUD</t>
  </si>
  <si>
    <t>ENTOMOL AM-NY</t>
  </si>
  <si>
    <t>BIOPRESERV BIOBANK</t>
  </si>
  <si>
    <t>GEOMAT NAT HAZ RISK</t>
  </si>
  <si>
    <t>CARTILAGE</t>
  </si>
  <si>
    <t>CYTA-J FOOD</t>
  </si>
  <si>
    <t>J PHOTON ENERGY</t>
  </si>
  <si>
    <t>ASIAN AM J PSYCHOL</t>
  </si>
  <si>
    <t>J THERM SCI ENG APPL</t>
  </si>
  <si>
    <t>SOC PSYCHOL PERS SCI</t>
  </si>
  <si>
    <t>BIODEMOGR SOC BIOL</t>
  </si>
  <si>
    <t>ACS MED CHEM LETT</t>
  </si>
  <si>
    <t>WEATHER CLIM SOC</t>
  </si>
  <si>
    <t>NUCLEUS-PHILA</t>
  </si>
  <si>
    <t>J PIPELINE SYST ENG</t>
  </si>
  <si>
    <t>ONCOTARGET</t>
  </si>
  <si>
    <t>PERSONAL DISORD</t>
  </si>
  <si>
    <t>IEEE T AFFECT COMPUT</t>
  </si>
  <si>
    <t>IEEE MAGN LETT</t>
  </si>
  <si>
    <t>CYTOSKELETON</t>
  </si>
  <si>
    <t>EUR PHYS J-SPEC TOP</t>
  </si>
  <si>
    <t>DAIRY SCI TECHNOL</t>
  </si>
  <si>
    <t>ARCHEOSCIENCES-REV A</t>
  </si>
  <si>
    <t>INT J MATER FORM</t>
  </si>
  <si>
    <t>KNOWL MANAG AQUAT EC</t>
  </si>
  <si>
    <t>REV MUS FR-REV LOUVR</t>
  </si>
  <si>
    <t>EUR J ENVIRON CIV EN</t>
  </si>
  <si>
    <t>HIST EDUC CHILD LIT</t>
  </si>
  <si>
    <t>GALILAEANA</t>
  </si>
  <si>
    <t>IFOREST</t>
  </si>
  <si>
    <t>J INFECT DEV COUNTR</t>
  </si>
  <si>
    <t>EUR J PHYS REHAB MED</t>
  </si>
  <si>
    <t>J ELECTR ENG TECHNOL</t>
  </si>
  <si>
    <t>INT J INTANG HERIT</t>
  </si>
  <si>
    <t>BIOCHIP J</t>
  </si>
  <si>
    <t>INT J CONCR STRUCT M</t>
  </si>
  <si>
    <t>ASIAN NURS RES</t>
  </si>
  <si>
    <t>NUTR RES PRACT</t>
  </si>
  <si>
    <t>ASIAN J TECHNOL INNO</t>
  </si>
  <si>
    <t>GUT LIVER</t>
  </si>
  <si>
    <t>CARBON LETT</t>
  </si>
  <si>
    <t>BMB REP</t>
  </si>
  <si>
    <t>KSII T INTERNET INF</t>
  </si>
  <si>
    <t>ASIA-PAC J ATMOS SCI</t>
  </si>
  <si>
    <t>ANIM CELLS SYST</t>
  </si>
  <si>
    <t>CLIN EXP OTORHINOLAR</t>
  </si>
  <si>
    <t>BIOMOL THER</t>
  </si>
  <si>
    <t>J E ASIA INT LAW</t>
  </si>
  <si>
    <t>GENES GENOM</t>
  </si>
  <si>
    <t>ALEA-LAT AM J PROBAB</t>
  </si>
  <si>
    <t>BIOSCI J</t>
  </si>
  <si>
    <t>TROP PLANT PATHOL</t>
  </si>
  <si>
    <t>REV BRAS PARASITOL V</t>
  </si>
  <si>
    <t>ZOOLOGIA-CURITIBA</t>
  </si>
  <si>
    <t>CROP BREED APPL BIOT</t>
  </si>
  <si>
    <t>BRAZ J PHARM SCI</t>
  </si>
  <si>
    <t>ASIAN MYRMECOL</t>
  </si>
  <si>
    <t>ARTE INDIVIDUO SOC</t>
  </si>
  <si>
    <t>J EUR OPT SOC-RAPID</t>
  </si>
  <si>
    <t>SINO-CHRIST STUD</t>
  </si>
  <si>
    <t>ASTROPHYS BULL</t>
  </si>
  <si>
    <t>RUSS J PHYS CHEM B+</t>
  </si>
  <si>
    <t>BANGL J PHARMACOL</t>
  </si>
  <si>
    <t>INT J DES</t>
  </si>
  <si>
    <t>J DENT SCI</t>
  </si>
  <si>
    <t>GEOSCI MODEL DEV</t>
  </si>
  <si>
    <t>COMP CYTOGENET</t>
  </si>
  <si>
    <t>LIBYAN J MED</t>
  </si>
  <si>
    <t>ENG APPL COMP FLUID</t>
  </si>
  <si>
    <t>MYRMECOL NEWS</t>
  </si>
  <si>
    <t>INLAND WATER BIOL</t>
  </si>
  <si>
    <t>CARDIOVASC J AFR</t>
  </si>
  <si>
    <t>CONTEMP PROBL ECOL+</t>
  </si>
  <si>
    <t>MALAWI MED J</t>
  </si>
  <si>
    <t>ASIAN PAC J TROP MED</t>
  </si>
  <si>
    <t>J EYE MOVEMENT RES</t>
  </si>
  <si>
    <t>ENERGIES</t>
  </si>
  <si>
    <t>MATERIALS</t>
  </si>
  <si>
    <t>BUILD SIMUL-CHINA</t>
  </si>
  <si>
    <t>MACROHETEROCYCLES</t>
  </si>
  <si>
    <t>HYDROL RES</t>
  </si>
  <si>
    <t>BOT STUD</t>
  </si>
  <si>
    <t>FORESTS</t>
  </si>
  <si>
    <t>VIRUSES-BASEL</t>
  </si>
  <si>
    <t>OPUSCULA-ANNU SWEDIS</t>
  </si>
  <si>
    <t>J ORAL MICROBIOL</t>
  </si>
  <si>
    <t>MOD SPRAK</t>
  </si>
  <si>
    <t>J PLAST SURG HAND SU</t>
  </si>
  <si>
    <t>EUR J PSYCHOTRAUMATO</t>
  </si>
  <si>
    <t>J GYNECOL ONCOL</t>
  </si>
  <si>
    <t>GEOMECH ENG</t>
  </si>
  <si>
    <t>J KOREAN ACAD NURS</t>
  </si>
  <si>
    <t>J KOREAN NEUROSURG S</t>
  </si>
  <si>
    <t>J ADV PROSTHODONT</t>
  </si>
  <si>
    <t>MEMBR WATER TREAT</t>
  </si>
  <si>
    <t>REV MEX CIENC PECU</t>
  </si>
  <si>
    <t>BOT SCI</t>
  </si>
  <si>
    <t>J NONLINEAR SCI APPL</t>
  </si>
  <si>
    <t>IRAN J PEDIATR</t>
  </si>
  <si>
    <t>DARU</t>
  </si>
  <si>
    <t>JUNDISHAPUR J MICROB</t>
  </si>
  <si>
    <t>IRAN J BASIC MED SCI</t>
  </si>
  <si>
    <t>ANN FUNCT ANAL</t>
  </si>
  <si>
    <t>SPIN-SINGAPORE</t>
  </si>
  <si>
    <t>RANDOM MATRICES-THEO</t>
  </si>
  <si>
    <t>TECHNOL ECON DEV ECO</t>
  </si>
  <si>
    <t>PLANT ECOL EVOL</t>
  </si>
  <si>
    <t>LIAS</t>
  </si>
  <si>
    <t>REND LINCEI-SCI FIS</t>
  </si>
  <si>
    <t>ITAL J GEOSCI</t>
  </si>
  <si>
    <t>ITAL J AGROMETEOROL</t>
  </si>
  <si>
    <t>J DIABETES INVEST</t>
  </si>
  <si>
    <t>J DEV ORIG HLTH DIS</t>
  </si>
  <si>
    <t>J AFR MEDIA STUD</t>
  </si>
  <si>
    <t>J WATER CLIM CHANGE</t>
  </si>
  <si>
    <t>J HEALTHC ENG</t>
  </si>
  <si>
    <t>MOL AUTISM</t>
  </si>
  <si>
    <t>MEDCHEMCOMM</t>
  </si>
  <si>
    <t>APPL ECON PERSPECT P</t>
  </si>
  <si>
    <t>POSTMEDIEVAL</t>
  </si>
  <si>
    <t>INT J NUMER METH BIO</t>
  </si>
  <si>
    <t>J OPTICS-UK</t>
  </si>
  <si>
    <t>INT J APPL GLASS SCI</t>
  </si>
  <si>
    <t>J BIOMED SEMANT</t>
  </si>
  <si>
    <t>NAT COMMUN</t>
  </si>
  <si>
    <t>BRIEF FUNCT GENOMICS</t>
  </si>
  <si>
    <t>AOB PLANTS</t>
  </si>
  <si>
    <t>ORGAN PSYCHOL REV</t>
  </si>
  <si>
    <t>CELL DEATH DIS</t>
  </si>
  <si>
    <t>I-PERCEPTION</t>
  </si>
  <si>
    <t>ASTROPHYS J LETT</t>
  </si>
  <si>
    <t>WIRES ENERGY ENVIRON</t>
  </si>
  <si>
    <t>INTERIORS</t>
  </si>
  <si>
    <t>EVODEVO</t>
  </si>
  <si>
    <t>ASIA-PAC J FINANC ST</t>
  </si>
  <si>
    <t>GLOB STRATEG J</t>
  </si>
  <si>
    <t>J COMP EFFECT RES</t>
  </si>
  <si>
    <t>BIOL SEX DIFFER</t>
  </si>
  <si>
    <t>FOOD FUNCT</t>
  </si>
  <si>
    <t>INT FORUM ALLERGY RH</t>
  </si>
  <si>
    <t>INTERFACE FOCUS</t>
  </si>
  <si>
    <t>ADV NAT SCI-NANOSCI</t>
  </si>
  <si>
    <t>J EXP PSYCHOPATHOL</t>
  </si>
  <si>
    <t>DIALOGUES HUM GEOGR</t>
  </si>
  <si>
    <t>BRIT WORLD</t>
  </si>
  <si>
    <t>J WATER SANIT HYG DE</t>
  </si>
  <si>
    <t>INLAND WATERS</t>
  </si>
  <si>
    <t>NUTR DIABETES</t>
  </si>
  <si>
    <t>CATAL SCI TECHNOL</t>
  </si>
  <si>
    <t>SKELET MUSCLE</t>
  </si>
  <si>
    <t>BLOOD CANCER J</t>
  </si>
  <si>
    <t>J COGN PSYCHOL</t>
  </si>
  <si>
    <t>BMJ OPEN</t>
  </si>
  <si>
    <t>SCI REP-UK</t>
  </si>
  <si>
    <t>CELL BIOSCI</t>
  </si>
  <si>
    <t>ISR J HEALTH POLICY</t>
  </si>
  <si>
    <t>TOXICOL RES-UK</t>
  </si>
  <si>
    <t>CANCER MED-US</t>
  </si>
  <si>
    <t>ECOL EVOL</t>
  </si>
  <si>
    <t>EPIDEMIOL PSYCH SCI</t>
  </si>
  <si>
    <t>MICROBIOLOGYOPEN</t>
  </si>
  <si>
    <t>PULM CIRC</t>
  </si>
  <si>
    <t>QUEEN MARY J INTELLE</t>
  </si>
  <si>
    <t>BIOINSPIR BIOMIM NAN</t>
  </si>
  <si>
    <t>EMERG MATER RES</t>
  </si>
  <si>
    <t>BMC BIOPHYS</t>
  </si>
  <si>
    <t>RSC ADV</t>
  </si>
  <si>
    <t>OPEN BIOL</t>
  </si>
  <si>
    <t>BONE JOINT RES</t>
  </si>
  <si>
    <t>J MAR ENG TECHNOL</t>
  </si>
  <si>
    <t>BIOL OPEN</t>
  </si>
  <si>
    <t>FAM RELATSH SOC</t>
  </si>
  <si>
    <t>PAEDIATR INT CHILD H</t>
  </si>
  <si>
    <t>TRANSNATL ENVIRON LA</t>
  </si>
  <si>
    <t>GIGASCIENCE</t>
  </si>
  <si>
    <t>EUR HEART J-CARD IMG</t>
  </si>
  <si>
    <t>J GLOB HEALTH</t>
  </si>
  <si>
    <t>ANTIMICROB RESIST IN</t>
  </si>
  <si>
    <t>INT J NURS KNOWL</t>
  </si>
  <si>
    <t>INT J DEV DISABIL</t>
  </si>
  <si>
    <t>BIOMATER SCI-UK</t>
  </si>
  <si>
    <t>EUR J PREV CARDIOL</t>
  </si>
  <si>
    <t>IET BIOMETRICS</t>
  </si>
  <si>
    <t>J SOFTW-EVOL PROC</t>
  </si>
  <si>
    <t>LIGHT-SCI APPL</t>
  </si>
  <si>
    <t>PATHOG GLOB HEALTH</t>
  </si>
  <si>
    <t>EUR J HOSP PHARM-S P</t>
  </si>
  <si>
    <t>J AM HEART ASSOC</t>
  </si>
  <si>
    <t>BONE JOINT J</t>
  </si>
  <si>
    <t>REV KEYNES ECON</t>
  </si>
  <si>
    <t>GEOSCI DATA J</t>
  </si>
  <si>
    <t>PATHOG DIS</t>
  </si>
  <si>
    <t>GEOTECH LETT</t>
  </si>
  <si>
    <t>INFECT DIS POVERTY</t>
  </si>
  <si>
    <t>ENERGY SCI ENG</t>
  </si>
  <si>
    <t>SEX MED-UK</t>
  </si>
  <si>
    <t>ASLIB J INFORM MANAG</t>
  </si>
  <si>
    <t>PROG THEOR EXP PHYS</t>
  </si>
  <si>
    <t>METHODS APPL FLUORES</t>
  </si>
  <si>
    <t>SURF INNOV</t>
  </si>
  <si>
    <t>UNITED EUR GASTROENT</t>
  </si>
  <si>
    <t>BMC PHARMACOL TOXICO</t>
  </si>
  <si>
    <t>INT T ELECTR ENERGY</t>
  </si>
  <si>
    <t>J MATER CHEM B</t>
  </si>
  <si>
    <t>J MATER CHEM C</t>
  </si>
  <si>
    <t>ENVIRON SCI-PROC IMP</t>
  </si>
  <si>
    <t>CONSERV PHYSIOL</t>
  </si>
  <si>
    <t>J LANG LIT CULT</t>
  </si>
  <si>
    <t>INORG CHEM FRONT</t>
  </si>
  <si>
    <t>AUSTRAL ENTOMOL</t>
  </si>
  <si>
    <t>IUCRJ</t>
  </si>
  <si>
    <t>J ENVIRON HEALTH SCI</t>
  </si>
  <si>
    <t>ORG CHEM FRONT</t>
  </si>
  <si>
    <t>ACTA CRYSTALLOGR B</t>
  </si>
  <si>
    <t>ENVIRON SCI-WAT RES</t>
  </si>
  <si>
    <t>MATER RES EXPRESS</t>
  </si>
  <si>
    <t>ACTA CRYSTALLOGR C</t>
  </si>
  <si>
    <t>ACTA CRYSTALLOGR F</t>
  </si>
  <si>
    <t>ACTA CRYSTALLOGR A</t>
  </si>
  <si>
    <t>Avian Res</t>
  </si>
  <si>
    <t>J DEMOGR ECON</t>
  </si>
  <si>
    <t>J HOLY LAND PALESTIN</t>
  </si>
  <si>
    <t>ROY SOC OPEN SCI</t>
  </si>
  <si>
    <t>B JOHN RYLANDS LIBR</t>
  </si>
  <si>
    <t>NAT PLANTS</t>
  </si>
  <si>
    <t>NPJ PRIM CARE RESP M</t>
  </si>
  <si>
    <t>J SERV THEOR PRACT</t>
  </si>
  <si>
    <t>DIGIT SCHOLARSH HUM</t>
  </si>
  <si>
    <t>PAP PALAEONTOL</t>
  </si>
  <si>
    <t>EARLY MOD FR STUD</t>
  </si>
  <si>
    <t>JOHNSON MATTHEY TECH</t>
  </si>
  <si>
    <t>CROSS CULT STRATEG M</t>
  </si>
  <si>
    <t>ACTA CRYSTALLOGR D</t>
  </si>
  <si>
    <t>2059-8696</t>
  </si>
  <si>
    <t>J INVEST MED</t>
  </si>
  <si>
    <t>J FLOW CHEM</t>
  </si>
  <si>
    <t>J BEHAV ADDICT</t>
  </si>
  <si>
    <t>ADV APPL MATH MECH</t>
  </si>
  <si>
    <t>PROT MET PHYS CHEM+</t>
  </si>
  <si>
    <t>SOUTH FORESTS</t>
  </si>
  <si>
    <t>SUSTAINABILITY-BASEL</t>
  </si>
  <si>
    <t>J THORAC DIS</t>
  </si>
  <si>
    <t>REMOTE SENS-BASEL</t>
  </si>
  <si>
    <t>NUTRIENTS</t>
  </si>
  <si>
    <t>TOXINS</t>
  </si>
  <si>
    <t>MICROMACHINES-BASEL</t>
  </si>
  <si>
    <t>AUSTRIAN J EARTH SCI</t>
  </si>
  <si>
    <t>ECO MONT</t>
  </si>
  <si>
    <t>CATALYSTS</t>
  </si>
  <si>
    <t>CRYSTALS</t>
  </si>
  <si>
    <t>POLYMERS-BASEL</t>
  </si>
  <si>
    <t>GENES-BASEL</t>
  </si>
  <si>
    <t>ATMOSPHERE-BASEL</t>
  </si>
  <si>
    <t>WATER-SUI</t>
  </si>
  <si>
    <t>R J</t>
  </si>
  <si>
    <t>SYMMETRY-BASEL</t>
  </si>
  <si>
    <t>IRAN RED CRESCENT ME</t>
  </si>
  <si>
    <t>MINERALS-BASEL</t>
  </si>
  <si>
    <t>METALS-BASEL</t>
  </si>
  <si>
    <t>ACTA NATURAE</t>
  </si>
  <si>
    <t>APPL SCI-BASEL</t>
  </si>
  <si>
    <t>RELIGIONS</t>
  </si>
  <si>
    <t>MYCOSPHERE</t>
  </si>
  <si>
    <t>S AFR J BUS MANAG</t>
  </si>
  <si>
    <t>EMIR J FOOD AGR</t>
  </si>
  <si>
    <t>NANOMATERIALS-BASEL</t>
  </si>
  <si>
    <t>COATINGS</t>
  </si>
  <si>
    <t>E ASIAN J APPL MATH</t>
  </si>
  <si>
    <t>TRANSL NEUROSCI</t>
  </si>
  <si>
    <t>2081-9900</t>
  </si>
  <si>
    <t>Central European Journal of Geosciences</t>
  </si>
  <si>
    <t>CENT EUR J GEOSCI</t>
  </si>
  <si>
    <t>MATER SCI-POLAND</t>
  </si>
  <si>
    <t>ARCH ENVIRON PROT</t>
  </si>
  <si>
    <t>J OPHTHALMOL</t>
  </si>
  <si>
    <t>NEURAL PLAST</t>
  </si>
  <si>
    <t>PARKINSONS DIS-US</t>
  </si>
  <si>
    <t>J ANAL METHODS CHEM</t>
  </si>
  <si>
    <t>2090-8997</t>
  </si>
  <si>
    <t>Journal of Function Spaces and Applications</t>
  </si>
  <si>
    <t>J FUNCT SPACE APPL</t>
  </si>
  <si>
    <t>J CHEM-NY</t>
  </si>
  <si>
    <t>INT J NAV ARCH OCEAN</t>
  </si>
  <si>
    <t>ALLERGY ASTHMA IMMUN</t>
  </si>
  <si>
    <t>EARTHQ STRUCT</t>
  </si>
  <si>
    <t>J NEUROGASTROENTEROL</t>
  </si>
  <si>
    <t>J PERIODONTAL IMPLAN</t>
  </si>
  <si>
    <t>INT J AERONAUT SPACE</t>
  </si>
  <si>
    <t>INT NEUROUROL J</t>
  </si>
  <si>
    <t>J KOREAN RELIG</t>
  </si>
  <si>
    <t>J ELECTROCHEM SCI TE</t>
  </si>
  <si>
    <t>KRIT KULT</t>
  </si>
  <si>
    <t>INT J DISAST RISK SC</t>
  </si>
  <si>
    <t>FRONT CHEM SCI ENG</t>
  </si>
  <si>
    <t>FRONT EARTH SCI-PRC</t>
  </si>
  <si>
    <t>FRONT MED-PRC</t>
  </si>
  <si>
    <t>FRONT MATER SCI</t>
  </si>
  <si>
    <t>ASIAN HERPETOL RES</t>
  </si>
  <si>
    <t>FRONT PHYS-BEIJING</t>
  </si>
  <si>
    <t>FRONT ENV SCI ENG</t>
  </si>
  <si>
    <t>FRONT COMPUT SCI-CHI</t>
  </si>
  <si>
    <t>J SPORT HEALTH SCI</t>
  </si>
  <si>
    <t>J CENT SOUTH UNIV</t>
  </si>
  <si>
    <t>J INTEGR AGR</t>
  </si>
  <si>
    <t>BONE RES</t>
  </si>
  <si>
    <t>J ENERGY CHEM</t>
  </si>
  <si>
    <t>NATL SCI REV</t>
  </si>
  <si>
    <t>J METEOROL RES-PRC</t>
  </si>
  <si>
    <t>CHIN J NAT MEDICINES</t>
  </si>
  <si>
    <t>FRONT INFORM TECH EL</t>
  </si>
  <si>
    <t>SCI BULL</t>
  </si>
  <si>
    <t>CORRESP MHDN</t>
  </si>
  <si>
    <t>EUR PHYS J H</t>
  </si>
  <si>
    <t>ANN INTENSIVE CARE</t>
  </si>
  <si>
    <t>J SPACE WEATHER SPAC</t>
  </si>
  <si>
    <t>GERIATR PSYCHOL NEUR</t>
  </si>
  <si>
    <t>EUR J TAXON</t>
  </si>
  <si>
    <t>BALK MED J</t>
  </si>
  <si>
    <t>ANATOL J CARDIOL</t>
  </si>
  <si>
    <t>REMOTE SENS LETT</t>
  </si>
  <si>
    <t>MBIO</t>
  </si>
  <si>
    <t>ECOSPHERE</t>
  </si>
  <si>
    <t>T ASABE</t>
  </si>
  <si>
    <t>HERPETOL CONSERV BIO</t>
  </si>
  <si>
    <t>PEDIAT ALLER IMM PUL</t>
  </si>
  <si>
    <t>ARTHRIT CARE RES</t>
  </si>
  <si>
    <t>FEMALE PELVIC MED RE</t>
  </si>
  <si>
    <t>CL LYMPH MYELOM LEUK</t>
  </si>
  <si>
    <t>CYBERPSYCH BEH SOC N</t>
  </si>
  <si>
    <t>GREENH GASES</t>
  </si>
  <si>
    <t>2152-4947</t>
  </si>
  <si>
    <t>TISSUE ENGINEERING</t>
  </si>
  <si>
    <t>TISSUE ENG</t>
  </si>
  <si>
    <t>CELL REPROGRAM</t>
  </si>
  <si>
    <t>INT J UNCERTAIN QUAN</t>
  </si>
  <si>
    <t>AGING DIS</t>
  </si>
  <si>
    <t>CHANGE OVER TIME</t>
  </si>
  <si>
    <t>DYN GAMES APPL</t>
  </si>
  <si>
    <t>CHILD OBES</t>
  </si>
  <si>
    <t>THER HYPOTHERMIA TEM</t>
  </si>
  <si>
    <t>ISLAM AFR-US</t>
  </si>
  <si>
    <t>EDUC TRAIN AUTISM DE</t>
  </si>
  <si>
    <t>IEEE PULSE</t>
  </si>
  <si>
    <t>FRONT LIFE SCI</t>
  </si>
  <si>
    <t>CLIN TRANSL GASTROEN</t>
  </si>
  <si>
    <t>KYOTO J MATH</t>
  </si>
  <si>
    <t>IEEE J EM SEL TOP C</t>
  </si>
  <si>
    <t>IEEE J PHOTOVOLT</t>
  </si>
  <si>
    <t>IEEE T THZ SCI TECHN</t>
  </si>
  <si>
    <t>IEEE T COMP PACK MAN</t>
  </si>
  <si>
    <t>AFR J HERPETOL</t>
  </si>
  <si>
    <t>J ADOLESC YOUNG ADUL</t>
  </si>
  <si>
    <t>AM J CANCER RES</t>
  </si>
  <si>
    <t>J MED IMAG HEALTH IN</t>
  </si>
  <si>
    <t>BIOMED OPT EXPRESS</t>
  </si>
  <si>
    <t>MATH CONTROL RELAT F</t>
  </si>
  <si>
    <t>SOC MENT HEALTH</t>
  </si>
  <si>
    <t>ACS COMB SCI</t>
  </si>
  <si>
    <t>J APPL ANAL COMPUT</t>
  </si>
  <si>
    <t>CSH PERSPECT MED</t>
  </si>
  <si>
    <t>SPORT EXERC PERFORM</t>
  </si>
  <si>
    <t>STEM CELL TRANSL MED</t>
  </si>
  <si>
    <t>ACM T INTEL SYST TEC</t>
  </si>
  <si>
    <t>ONCOGENESIS</t>
  </si>
  <si>
    <t>J BIOMATER TISS ENG</t>
  </si>
  <si>
    <t>J SHIP PROD DES</t>
  </si>
  <si>
    <t>AIP ADV</t>
  </si>
  <si>
    <t>MATER EXPRESS</t>
  </si>
  <si>
    <t>NUCLEIC ACID THER</t>
  </si>
  <si>
    <t>OPT MATER EXPRESS</t>
  </si>
  <si>
    <t>MRS COMMUN</t>
  </si>
  <si>
    <t>G3-GENES GENOM GENET</t>
  </si>
  <si>
    <t>ECON ENERGY ENV POL</t>
  </si>
  <si>
    <t>CLIN PHARM DRUG DEV</t>
  </si>
  <si>
    <t>T EMERG TELECOMMUN T</t>
  </si>
  <si>
    <t>GAMES HEALTH J</t>
  </si>
  <si>
    <t>ADV NUTR</t>
  </si>
  <si>
    <t>FRESHW SCI</t>
  </si>
  <si>
    <t>CHINESE SOCIOL REV</t>
  </si>
  <si>
    <t>IEEE WIREL COMMUN LE</t>
  </si>
  <si>
    <t>MOL THER-NUCL ACIDS</t>
  </si>
  <si>
    <t>ARTMARGINS-CAMBRIDGE</t>
  </si>
  <si>
    <t>APPL NEUROPSYCH-CHIL</t>
  </si>
  <si>
    <t>BRAIN BEHAV</t>
  </si>
  <si>
    <t>ECS ELECTROCHEM LETT</t>
  </si>
  <si>
    <t>2162-8742</t>
  </si>
  <si>
    <t>ECS Solid State Letters</t>
  </si>
  <si>
    <t>ECS SOLID STATE LETT</t>
  </si>
  <si>
    <t>ECS J SOLID STATE SC</t>
  </si>
  <si>
    <t>J TRAUMA ACUTE CARE</t>
  </si>
  <si>
    <t>EVOL EQU CONTROL THE</t>
  </si>
  <si>
    <t>SERV SCI</t>
  </si>
  <si>
    <t>J AM WATER WORKS ASS</t>
  </si>
  <si>
    <t>HUM VACC IMMUNOTHER</t>
  </si>
  <si>
    <t>J RENEW MATER</t>
  </si>
  <si>
    <t>INFORM CULT</t>
  </si>
  <si>
    <t>WORKPLACE HEALTH SAF</t>
  </si>
  <si>
    <t>BIOENGINEERED</t>
  </si>
  <si>
    <t>MATER RES LETT</t>
  </si>
  <si>
    <t>APL MATER</t>
  </si>
  <si>
    <t>BIG DATA-US</t>
  </si>
  <si>
    <t>PEERJ</t>
  </si>
  <si>
    <t>AMYOTROPH LAT SCL FR</t>
  </si>
  <si>
    <t>EXPERT OPIN ORPHAN D</t>
  </si>
  <si>
    <t>BARIATR SURG PRACT P</t>
  </si>
  <si>
    <t>APPL PLANT SCI</t>
  </si>
  <si>
    <t>TRANSPORTMETRICA B</t>
  </si>
  <si>
    <t>SCAND J UROL</t>
  </si>
  <si>
    <t>IEEE J BIOMED HEALTH</t>
  </si>
  <si>
    <t>IEEE T SYST MAN CY-S</t>
  </si>
  <si>
    <t>IEEE T HUM-MACH SYST</t>
  </si>
  <si>
    <t>IEEE DES TEST</t>
  </si>
  <si>
    <t>AGROECOL SUST FOOD</t>
  </si>
  <si>
    <t>THER INNOV REGUL SCI</t>
  </si>
  <si>
    <t>JAMA FACIAL PLAST SU</t>
  </si>
  <si>
    <t>JAMA OPHTHALMOL</t>
  </si>
  <si>
    <t>JAMA OTOLARYNGOL</t>
  </si>
  <si>
    <t>IEEE J ELECTRON DEVI</t>
  </si>
  <si>
    <t>RES PHILOS</t>
  </si>
  <si>
    <t>ARTIF CELL NANOMED B</t>
  </si>
  <si>
    <t>IEEE ACCESS</t>
  </si>
  <si>
    <t>J GEOPHYS RES-BIOGEO</t>
  </si>
  <si>
    <t>J GEOPHYS RES-ATMOS</t>
  </si>
  <si>
    <t>J GEOPHYS RES-EARTH</t>
  </si>
  <si>
    <t>J GEOPHYS RES-PLANET</t>
  </si>
  <si>
    <t>J GEOPHYS RES-OCEANS</t>
  </si>
  <si>
    <t>J GEOPHYS RES-SOL EA</t>
  </si>
  <si>
    <t>J GEOPHYS RES-SPACE</t>
  </si>
  <si>
    <t>FOREST SYST</t>
  </si>
  <si>
    <t>REV IBEROAM DIAGN EV</t>
  </si>
  <si>
    <t>NAGOYA J MED SCI</t>
  </si>
  <si>
    <t>HORTICULT J</t>
  </si>
  <si>
    <t>RIHA J</t>
  </si>
  <si>
    <t>DRUG DELIV TRANSL RE</t>
  </si>
  <si>
    <t>BEILSTEIN J NANOTECH</t>
  </si>
  <si>
    <t>HIST GEO- SPACE SCI</t>
  </si>
  <si>
    <t>EUR PHYS J PLUS</t>
  </si>
  <si>
    <t>3 BIOTECH</t>
  </si>
  <si>
    <t>Z PSYCHOL</t>
  </si>
  <si>
    <t>J CERAM SCI TECHNOL</t>
  </si>
  <si>
    <t>AMB EXPRESS</t>
  </si>
  <si>
    <t>CHEMISTRYOPEN</t>
  </si>
  <si>
    <t>EJNMMI RES</t>
  </si>
  <si>
    <t>NANOTECHNOL REV</t>
  </si>
  <si>
    <t>MECH SCI</t>
  </si>
  <si>
    <t>EUR J SCAND STUD</t>
  </si>
  <si>
    <t>ADV NONLINEAR ANAL</t>
  </si>
  <si>
    <t>GREEN PROCESS SYNTH</t>
  </si>
  <si>
    <t>CHEMPLUSCHEM</t>
  </si>
  <si>
    <t>NANOPHOTONICS-BERLIN</t>
  </si>
  <si>
    <t>FOSS REC</t>
  </si>
  <si>
    <t>GEOSCI INSTRUM METH</t>
  </si>
  <si>
    <t>EPJ DATA SCI</t>
  </si>
  <si>
    <t>SPRINGERPLUS</t>
  </si>
  <si>
    <t>MILITARGESCH Z</t>
  </si>
  <si>
    <t>ARAB J SCI ENG</t>
  </si>
  <si>
    <t>ASIAN J ORG CHEM</t>
  </si>
  <si>
    <t>MED KLIN-INTENSIVMED</t>
  </si>
  <si>
    <t>J NEUROL SURG PART A</t>
  </si>
  <si>
    <t>J NEUROL SURG PART B</t>
  </si>
  <si>
    <t>J HOMOTOPY RELAT STR</t>
  </si>
  <si>
    <t>ENERGY TECHNOL-GER</t>
  </si>
  <si>
    <t>Z KRIST-CRYST MATER</t>
  </si>
  <si>
    <t>INT J BIOSTAT</t>
  </si>
  <si>
    <t>INT J CHEM REACT ENG</t>
  </si>
  <si>
    <t>INT J FOOD ENG</t>
  </si>
  <si>
    <t>REV NETW ECON</t>
  </si>
  <si>
    <t>ENTREP RES J</t>
  </si>
  <si>
    <t>FORUM-J APPL RES CON</t>
  </si>
  <si>
    <t>STAT APPL GENET MOL</t>
  </si>
  <si>
    <t>J HOMEL SECUR EMERG</t>
  </si>
  <si>
    <t>UROLITHIASIS</t>
  </si>
  <si>
    <t>PLANT REPROD</t>
  </si>
  <si>
    <t>CHEMELECTROCHEM</t>
  </si>
  <si>
    <t>BER LANDWIRTSCH</t>
  </si>
  <si>
    <t>J MOD POWER SYST CLE</t>
  </si>
  <si>
    <t>EARTH SURF DYNAM</t>
  </si>
  <si>
    <t>ADV MATER INTERFACES</t>
  </si>
  <si>
    <t>THEOR EXP PLANT PHYS</t>
  </si>
  <si>
    <t>LAT AM ECON REV</t>
  </si>
  <si>
    <t>ADV SCI</t>
  </si>
  <si>
    <t>ADV ELECTRON MATER</t>
  </si>
  <si>
    <t>MAMMAL RES</t>
  </si>
  <si>
    <t>INT J HEALTH ECON MA</t>
  </si>
  <si>
    <t>COMPUT THEOR CHEM</t>
  </si>
  <si>
    <t>SUSTAIN COMPUT-INFOR</t>
  </si>
  <si>
    <t>LEARN CULT SOC INTER</t>
  </si>
  <si>
    <t>SUSTAIN CITIES SOC</t>
  </si>
  <si>
    <t>ANAL CELL PATHOL</t>
  </si>
  <si>
    <t>CLIN RES HEPATOL GAS</t>
  </si>
  <si>
    <t>INT J CLIN PHARM-NET</t>
  </si>
  <si>
    <t>CANCER GENET-NY</t>
  </si>
  <si>
    <t>PREGNANCY HYPERTENS</t>
  </si>
  <si>
    <t>J HERB MED</t>
  </si>
  <si>
    <t>MULT SCLER RELAT DIS</t>
  </si>
  <si>
    <t>JALA-J  LAB AUTOM</t>
  </si>
  <si>
    <t>CELL REP</t>
  </si>
  <si>
    <t>INT J PARASITOL-DRUG</t>
  </si>
  <si>
    <t>CURR OPIN CHEM ENG</t>
  </si>
  <si>
    <t>CELL ONCOL</t>
  </si>
  <si>
    <t>HORTIC ENVIRON BIOTE</t>
  </si>
  <si>
    <t>J OBSESS-COMPULS REL</t>
  </si>
  <si>
    <t>J APPL RES MEM COGN</t>
  </si>
  <si>
    <t>RESULTS PHYS</t>
  </si>
  <si>
    <t>FEBS OPEN BIO</t>
  </si>
  <si>
    <t>DIAGN INTERV IMAG</t>
  </si>
  <si>
    <t>INT REV RES DEV DISA</t>
  </si>
  <si>
    <t>SPAT STAT-NETH</t>
  </si>
  <si>
    <t>DISCOURSE CONTEXT ME</t>
  </si>
  <si>
    <t>HEALTH POLICY TECHN</t>
  </si>
  <si>
    <t>GLOB FOOD SECUR-AGR</t>
  </si>
  <si>
    <t>ALGAL RES</t>
  </si>
  <si>
    <t>J BONE ONCOL</t>
  </si>
  <si>
    <t>J ACAD NUTR DIET</t>
  </si>
  <si>
    <t>INT J DISAST RISK RE</t>
  </si>
  <si>
    <t>OR SURG OR MED OR PA</t>
  </si>
  <si>
    <t>J DESTIN MARK MANAGE</t>
  </si>
  <si>
    <t>BIOL INSPIR COGN ARC</t>
  </si>
  <si>
    <t>PHYS DARK UNIVERSE</t>
  </si>
  <si>
    <t>MOL METAB</t>
  </si>
  <si>
    <t>ASTRON COMPUT</t>
  </si>
  <si>
    <t>NEUROIMAGE-CLIN</t>
  </si>
  <si>
    <t>J ALLER CL IMM-PRACT</t>
  </si>
  <si>
    <t>REDOX BIOL</t>
  </si>
  <si>
    <t>J VASC SURG-VENOUS L</t>
  </si>
  <si>
    <t>MULTISENS RES</t>
  </si>
  <si>
    <t>ACTA GEOD GEOPHYS</t>
  </si>
  <si>
    <t>REV STOMATOL CHIR</t>
  </si>
  <si>
    <t>J GLOB ANTIMICROB RE</t>
  </si>
  <si>
    <t>J TRANSP HEALTH</t>
  </si>
  <si>
    <t>J BEHAV EXP ECON</t>
  </si>
  <si>
    <t>ANN GLOB HEALTH</t>
  </si>
  <si>
    <t>TRANSL CANCER RES</t>
  </si>
  <si>
    <t>J WATER REUSE DESAL</t>
  </si>
  <si>
    <t>ISPRS INT J GEO-INF</t>
  </si>
  <si>
    <t>EMERG MICROBES INFEC</t>
  </si>
  <si>
    <t>S AFR J ECON MANAG S</t>
  </si>
  <si>
    <t>INT J OPHTHALMOL-CHI</t>
  </si>
  <si>
    <t>S AFR J IND ENG</t>
  </si>
  <si>
    <t>J S AFR I MIN METALL</t>
  </si>
  <si>
    <t>J ADV CERAM</t>
  </si>
  <si>
    <t>CELL J</t>
  </si>
  <si>
    <t>IJST-T CIV ENG</t>
  </si>
  <si>
    <t>IJST-T ELECTR ENG</t>
  </si>
  <si>
    <t>IJST-T MECH ENG</t>
  </si>
  <si>
    <t>2233-7903</t>
  </si>
  <si>
    <t>Journal oi ine Korean Surgical Society</t>
  </si>
  <si>
    <t>J KOREAN SURG SOC</t>
  </si>
  <si>
    <t>ANN LAB MED</t>
  </si>
  <si>
    <t>KOREAN J ORTHOD</t>
  </si>
  <si>
    <t>INT J PRECIS ENG MAN</t>
  </si>
  <si>
    <t>FRONT CELL INFECT MI</t>
  </si>
  <si>
    <t>J BIOL RES-THESSALON</t>
  </si>
  <si>
    <t>PHILOS-INT J PHILOS</t>
  </si>
  <si>
    <t>DAN MED J</t>
  </si>
  <si>
    <t>B GEOL SOC DENMARK</t>
  </si>
  <si>
    <t>IRAN J PUBLIC HEALTH</t>
  </si>
  <si>
    <t>REV ESP MED NUCL IMA</t>
  </si>
  <si>
    <t>MECH IND</t>
  </si>
  <si>
    <t>METALL RES TECHNOL</t>
  </si>
  <si>
    <t>RES J BIOTECHNOL</t>
  </si>
  <si>
    <t>EUR J REMOTE SENS</t>
  </si>
  <si>
    <t>J APPL BIOMATER FUNC</t>
  </si>
  <si>
    <t>J STROKE</t>
  </si>
  <si>
    <t>INT J PR ENG MAN-GT</t>
  </si>
  <si>
    <t>ANN SURG TREAT RES</t>
  </si>
  <si>
    <t>CAN J GASTROENTEROL</t>
  </si>
  <si>
    <t>ONCOL RES TREAT</t>
  </si>
  <si>
    <t>ANN ANIM SCI</t>
  </si>
  <si>
    <t>ENDOSC ULTRASOUND</t>
  </si>
  <si>
    <t>AFR NAT HIST</t>
  </si>
  <si>
    <t>J ENG RES-KUWAIT</t>
  </si>
  <si>
    <t>KUWAIT J SCI</t>
  </si>
  <si>
    <t>NANO-MICRO LETT</t>
  </si>
  <si>
    <t>AUSTRIAN J POLIT SCI</t>
  </si>
  <si>
    <t>INT J GENOMICS</t>
  </si>
  <si>
    <t>J SPECTROSC</t>
  </si>
  <si>
    <t>BIOMED RES INT</t>
  </si>
  <si>
    <t>J DIABETES RES</t>
  </si>
  <si>
    <t>J IMMUNOL RES</t>
  </si>
  <si>
    <t>J FUNCT SPACE</t>
  </si>
  <si>
    <t>BRAZ J GEOL</t>
  </si>
  <si>
    <t>J VIB ENG TECHNOL</t>
  </si>
  <si>
    <t>J ARTHROPOD-BORNE DI</t>
  </si>
  <si>
    <t>INT J RADIAT RES</t>
  </si>
  <si>
    <t>HUM GENE THER CL DEV</t>
  </si>
  <si>
    <t>INTERPRETATION-J SUB</t>
  </si>
  <si>
    <t>TRANSPORTMETRICA A</t>
  </si>
  <si>
    <t>ARCH REC</t>
  </si>
  <si>
    <t>OSLI RETINA</t>
  </si>
  <si>
    <t>LGBT HEALTH</t>
  </si>
  <si>
    <t>HEALTH SECUR</t>
  </si>
  <si>
    <t>ARTHRITIS RHEUMATOL</t>
  </si>
  <si>
    <t>ANNU REV VIROL</t>
  </si>
  <si>
    <t>LANG COGN NEUROSCI</t>
  </si>
  <si>
    <t>IEEE INTERNET THINGS</t>
  </si>
  <si>
    <t>J AM ASSOC NURSE PRA</t>
  </si>
  <si>
    <t>APPL NEUROPSYCH-ADUL</t>
  </si>
  <si>
    <t>PHOTONICS RES</t>
  </si>
  <si>
    <t>3D PRINT ADDIT MANUF</t>
  </si>
  <si>
    <t>STRUCT DYNAM-US</t>
  </si>
  <si>
    <t>IEEE-ACM T AUDIO SPE</t>
  </si>
  <si>
    <t>J ASSOC INF SCI TECH</t>
  </si>
  <si>
    <t>HUM SERV ORG MANAGE</t>
  </si>
  <si>
    <t>ACS PHOTONICS</t>
  </si>
  <si>
    <t>AATCC J RES</t>
  </si>
  <si>
    <t>REV FISH SCI AQUAC</t>
  </si>
  <si>
    <t>TRENDS HEAR</t>
  </si>
  <si>
    <t>PHYS REV APPL</t>
  </si>
  <si>
    <t>ANTHROPOL SOUTH AFR</t>
  </si>
  <si>
    <t>OPER NEUROSURG</t>
  </si>
  <si>
    <t>J ORAL FACIAL PAIN H</t>
  </si>
  <si>
    <t>ANNU REV LINGUIST</t>
  </si>
  <si>
    <t>OPTICA</t>
  </si>
  <si>
    <t>BRQ-BUS RES Q</t>
  </si>
  <si>
    <t>J LOG ALGEBR METHODS</t>
  </si>
  <si>
    <t>LANCET HAEMATOL</t>
  </si>
  <si>
    <t>ANAESTH CRIT CARE PA</t>
  </si>
  <si>
    <t>Arch Endocrin Metab</t>
  </si>
  <si>
    <t>J EVID-BASED PSYCHOT</t>
  </si>
  <si>
    <t>ABDOM RADIOL</t>
  </si>
  <si>
    <t>HEALTH PROMOT CHRON</t>
  </si>
  <si>
    <t>ACS INFECT DIS</t>
  </si>
  <si>
    <t>ACS BIOMATER-SCI ENG</t>
  </si>
  <si>
    <t>INFECT DIS-NOR</t>
  </si>
  <si>
    <t>SCI TECHNOL BUILT EN</t>
  </si>
  <si>
    <t>ACM T ASIAN LOW-RESO</t>
  </si>
  <si>
    <t>AEROSP MED HUM PERF</t>
  </si>
  <si>
    <t>J MANAG CARE SPEC PH</t>
  </si>
  <si>
    <t>J Electrochem Energy</t>
  </si>
  <si>
    <t>REV INVEST CLIN</t>
  </si>
  <si>
    <t>OPEN LIFE SCI</t>
  </si>
  <si>
    <t>OPEN CHEM</t>
  </si>
  <si>
    <t>OPEN GEOSCI</t>
  </si>
  <si>
    <t>OPEN MATH</t>
  </si>
  <si>
    <t>OPEN MED-WARSAW</t>
  </si>
  <si>
    <t>OPEN PHYS</t>
  </si>
  <si>
    <t>AFR J WILDL RES</t>
  </si>
  <si>
    <t>EXPOS HEALTH</t>
  </si>
  <si>
    <t>HAND SURG REHABIL</t>
  </si>
  <si>
    <t>ANN AM ASSOC GEOGR</t>
  </si>
  <si>
    <t>PHYS REV ACCEL BEAMS</t>
  </si>
  <si>
    <t>PHYS REV PHYS EDUC R</t>
  </si>
  <si>
    <t>PHYS REV A</t>
  </si>
  <si>
    <t>PHYS REV B</t>
  </si>
  <si>
    <t>PHYS REV C</t>
  </si>
  <si>
    <t>PHYS REV D</t>
  </si>
  <si>
    <t>PHYS REV E</t>
  </si>
  <si>
    <t>J AM PODIAT MED ASSN</t>
  </si>
  <si>
    <t>J APPL PHYSIOL</t>
  </si>
  <si>
    <t>DIAGN CYTOPATHOL</t>
  </si>
  <si>
    <t>EARTHQ SPECTRA</t>
  </si>
  <si>
    <t>J FEMINIST STUD REL</t>
  </si>
  <si>
    <t>PEDIATR PULM</t>
  </si>
  <si>
    <t>J PROF NURS</t>
  </si>
  <si>
    <t>FOOD REV INT</t>
  </si>
  <si>
    <t>J PLAST FILM SHEET</t>
  </si>
  <si>
    <t>DEV NEUROPSYCHOL</t>
  </si>
  <si>
    <t>J LAW ECON ORGAN</t>
  </si>
  <si>
    <t>HOLOCAUST GENOCIDE S</t>
  </si>
  <si>
    <t>FATIGUE FRACT ENG M</t>
  </si>
  <si>
    <t>BIOTECHNOL PROGR</t>
  </si>
  <si>
    <t>ISSUES LAW MED</t>
  </si>
  <si>
    <t>J AM MOSQUITO CONTR</t>
  </si>
  <si>
    <t>PROJ MANAG J</t>
  </si>
  <si>
    <t>Sans ISSN_1</t>
  </si>
  <si>
    <t>FRONT CHEM</t>
  </si>
  <si>
    <t>Sans ISSN_2</t>
  </si>
  <si>
    <t>NAT MICROBIOL</t>
  </si>
  <si>
    <t>Colonne2</t>
  </si>
  <si>
    <t>Dans l’établissement</t>
  </si>
  <si>
    <t xml:space="preserve">    Liste exhaustive des membres de l’équipe par grades (dont les Doctorant, LMD et autres)</t>
  </si>
  <si>
    <t>c) Participation, en qualité qu'intervenant, à des écoles thématique de recherche/Dispenser des cours hors structue</t>
  </si>
  <si>
    <t>Journées d’étude</t>
  </si>
  <si>
    <t>a) Plénière ou tutorial à une conférence scientifique ou un cours dans un workshop</t>
  </si>
  <si>
    <t>National</t>
  </si>
  <si>
    <r>
      <t xml:space="preserve"> </t>
    </r>
    <r>
      <rPr>
        <b/>
        <sz val="18"/>
        <color theme="1"/>
        <rFont val="Cambria"/>
        <family val="1"/>
        <scheme val="major"/>
      </rPr>
      <t xml:space="preserve"> a)</t>
    </r>
    <r>
      <rPr>
        <sz val="18"/>
        <color theme="1"/>
        <rFont val="Cambria"/>
        <family val="1"/>
        <scheme val="major"/>
      </rPr>
      <t xml:space="preserve"> Plénière ou tutorial à une conférence scientifique ou un cours dans un workshop</t>
    </r>
  </si>
  <si>
    <t>c) Nombre des documents en formats pdf, ps, doc, docs, ppt, tex, référencés dans les moteurs de recherche scientifique spécialisés</t>
  </si>
  <si>
    <t>DG-RSDT / DPREP Septembre 2016</t>
  </si>
  <si>
    <t>Date fin du projet</t>
  </si>
  <si>
    <t xml:space="preserve">ح) عضو لجنة التحكيم لمناقشة الدكتوراه أو التأهيل </t>
  </si>
  <si>
    <r>
      <rPr>
        <b/>
        <sz val="18"/>
        <rFont val="Cambria"/>
        <family val="1"/>
        <scheme val="major"/>
      </rPr>
      <t xml:space="preserve">ح) </t>
    </r>
    <r>
      <rPr>
        <sz val="18"/>
        <rFont val="Cambria"/>
        <family val="1"/>
        <scheme val="major"/>
      </rPr>
      <t xml:space="preserve">عضو لجنة التحكيم لمناقشة الدكتوراه أو التأهيل </t>
    </r>
  </si>
  <si>
    <t>Robotique, Parallélisme Et Systèmes Embarqués</t>
  </si>
  <si>
    <t>Production Et Protection Des Cultures Dans La Région De Chlef</t>
  </si>
  <si>
    <t>Recherche Opérationnelle, Combinatoire, Informatique Théorique Et Méthodes Stochastiques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</si>
</sst>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0#&quot; &quot;##&quot; &quot;##&quot; &quot;##&quot; &quot;##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0"/>
      <color theme="1"/>
      <name val="Arial"/>
      <family val="2"/>
    </font>
    <font>
      <sz val="10"/>
      <color indexed="8"/>
      <name val="Times New Roman"/>
      <family val="1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rgb="FFC00000"/>
      <name val="Cambria"/>
      <family val="1"/>
      <scheme val="major"/>
    </font>
    <font>
      <b/>
      <sz val="9"/>
      <color rgb="FFC00000"/>
      <name val="Cambria"/>
      <family val="1"/>
      <scheme val="major"/>
    </font>
    <font>
      <b/>
      <sz val="11"/>
      <color rgb="FF00B050"/>
      <name val="Cambria"/>
      <family val="1"/>
      <scheme val="major"/>
    </font>
    <font>
      <b/>
      <sz val="11"/>
      <color rgb="FFC00000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14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26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30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i/>
      <sz val="20"/>
      <color theme="9" tint="-0.249977111117893"/>
      <name val="Cambria"/>
      <family val="1"/>
      <scheme val="major"/>
    </font>
    <font>
      <sz val="11"/>
      <color theme="1"/>
      <name val="Cambria"/>
      <family val="1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color rgb="FFC00000"/>
      <name val="Cambria"/>
      <family val="1"/>
      <scheme val="major"/>
    </font>
    <font>
      <b/>
      <sz val="14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b/>
      <i/>
      <sz val="12"/>
      <name val="Cambria"/>
      <family val="1"/>
      <scheme val="major"/>
    </font>
    <font>
      <b/>
      <sz val="26"/>
      <name val="Cambria"/>
      <family val="1"/>
      <scheme val="major"/>
    </font>
    <font>
      <b/>
      <sz val="26"/>
      <name val="Calibri"/>
      <family val="2"/>
    </font>
    <font>
      <b/>
      <sz val="10"/>
      <name val="Cambria"/>
      <family val="1"/>
      <scheme val="major"/>
    </font>
    <font>
      <b/>
      <sz val="20"/>
      <color theme="9" tint="-0.249977111117893"/>
      <name val="Cambria"/>
      <family val="1"/>
      <scheme val="maj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rgb="FFFFFFCC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rgb="FFFFFFCC"/>
      <name val="Cambria"/>
      <family val="1"/>
      <scheme val="major"/>
    </font>
    <font>
      <b/>
      <sz val="12"/>
      <color rgb="FF000000"/>
      <name val="Arial"/>
      <family val="2"/>
    </font>
    <font>
      <b/>
      <sz val="14"/>
      <color rgb="FF000000"/>
      <name val="Cambria"/>
      <family val="1"/>
    </font>
    <font>
      <b/>
      <sz val="10"/>
      <name val="Calibri"/>
      <family val="2"/>
    </font>
    <font>
      <b/>
      <sz val="9"/>
      <color indexed="17"/>
      <name val="Calibri"/>
      <family val="2"/>
    </font>
    <font>
      <b/>
      <sz val="20"/>
      <name val="Cambria"/>
      <family val="1"/>
      <scheme val="major"/>
    </font>
    <font>
      <sz val="10"/>
      <name val="Cambria"/>
      <family val="1"/>
      <scheme val="major"/>
    </font>
    <font>
      <b/>
      <sz val="10"/>
      <color rgb="FFFF3399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b/>
      <i/>
      <sz val="18"/>
      <color theme="1"/>
      <name val="Cambria"/>
      <family val="1"/>
      <scheme val="major"/>
    </font>
    <font>
      <i/>
      <sz val="18"/>
      <color theme="1"/>
      <name val="Cambria"/>
      <family val="1"/>
      <scheme val="major"/>
    </font>
    <font>
      <b/>
      <sz val="18"/>
      <name val="Cambria"/>
      <family val="1"/>
      <scheme val="major"/>
    </font>
    <font>
      <sz val="18"/>
      <name val="Cambria"/>
      <family val="1"/>
      <scheme val="major"/>
    </font>
    <font>
      <sz val="18"/>
      <color rgb="FFC00000"/>
      <name val="Cambria"/>
      <family val="1"/>
      <scheme val="major"/>
    </font>
    <font>
      <b/>
      <sz val="12"/>
      <color rgb="FF00B050"/>
      <name val="Cambria"/>
      <family val="1"/>
      <scheme val="major"/>
    </font>
    <font>
      <b/>
      <sz val="14"/>
      <color rgb="FF00B050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color rgb="FFC00000"/>
      <name val="Cambria"/>
      <family val="1"/>
      <scheme val="major"/>
    </font>
    <font>
      <sz val="14"/>
      <color theme="1"/>
      <name val="Calibri"/>
      <family val="2"/>
      <scheme val="minor"/>
    </font>
    <font>
      <sz val="12"/>
      <color rgb="FFC00000"/>
      <name val="Cambria"/>
      <family val="1"/>
      <scheme val="major"/>
    </font>
    <font>
      <sz val="12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sz val="10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6"/>
      <color rgb="FF00B050"/>
      <name val="Cambria"/>
      <family val="1"/>
      <scheme val="major"/>
    </font>
    <font>
      <sz val="11"/>
      <color rgb="FFFF0000"/>
      <name val="Calibri"/>
      <family val="2"/>
      <scheme val="minor"/>
    </font>
    <font>
      <b/>
      <sz val="12"/>
      <color rgb="FF000000"/>
      <name val="Times New Roman"/>
      <family val="2"/>
    </font>
    <font>
      <sz val="11"/>
      <color rgb="FF000000"/>
      <name val="Times New Roman"/>
      <family val="2"/>
    </font>
    <font>
      <sz val="10"/>
      <color rgb="FF000000"/>
      <name val="Times New Roman"/>
      <family val="2"/>
    </font>
    <font>
      <vertAlign val="superscript"/>
      <sz val="12"/>
      <color rgb="FF000000"/>
      <name val="Times New Roman"/>
      <family val="1"/>
    </font>
    <font>
      <sz val="9"/>
      <color rgb="FF000000"/>
      <name val="Times New Roman"/>
      <family val="2"/>
    </font>
    <font>
      <b/>
      <sz val="11"/>
      <color rgb="FF000000"/>
      <name val="Times New Roman"/>
      <family val="1"/>
    </font>
    <font>
      <sz val="12"/>
      <color theme="0"/>
      <name val="Cambria"/>
      <family val="1"/>
      <scheme val="major"/>
    </font>
    <font>
      <sz val="12"/>
      <color theme="0" tint="-0.249977111117893"/>
      <name val="Cambria"/>
      <family val="1"/>
      <scheme val="maj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AF118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double">
        <color theme="0" tint="-0.499984740745262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5" fillId="0" borderId="0"/>
  </cellStyleXfs>
  <cellXfs count="1005">
    <xf numFmtId="0" fontId="0" fillId="0" borderId="0" xfId="0"/>
    <xf numFmtId="0" fontId="3" fillId="5" borderId="10" xfId="1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3" fillId="5" borderId="13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/>
    <xf numFmtId="0" fontId="3" fillId="5" borderId="1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/>
    <xf numFmtId="0" fontId="2" fillId="0" borderId="8" xfId="2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5" borderId="23" xfId="1" applyFont="1" applyFill="1" applyBorder="1" applyAlignment="1">
      <alignment horizontal="center" vertical="center"/>
    </xf>
    <xf numFmtId="0" fontId="3" fillId="5" borderId="23" xfId="1" applyFont="1" applyFill="1" applyBorder="1" applyAlignment="1">
      <alignment vertical="center"/>
    </xf>
    <xf numFmtId="0" fontId="3" fillId="5" borderId="11" xfId="1" applyFont="1" applyFill="1" applyBorder="1" applyAlignment="1">
      <alignment horizontal="center" vertical="center"/>
    </xf>
    <xf numFmtId="0" fontId="2" fillId="9" borderId="8" xfId="2" applyFont="1" applyFill="1" applyBorder="1" applyAlignment="1">
      <alignment horizontal="left" vertical="center"/>
    </xf>
    <xf numFmtId="0" fontId="2" fillId="9" borderId="8" xfId="2" applyFont="1" applyFill="1" applyBorder="1" applyAlignment="1">
      <alignment horizontal="center" vertical="center"/>
    </xf>
    <xf numFmtId="0" fontId="3" fillId="5" borderId="24" xfId="1" applyFont="1" applyFill="1" applyBorder="1" applyAlignment="1">
      <alignment horizontal="center" vertical="center"/>
    </xf>
    <xf numFmtId="0" fontId="2" fillId="9" borderId="8" xfId="2" applyFont="1" applyFill="1" applyBorder="1" applyAlignment="1">
      <alignment vertical="center"/>
    </xf>
    <xf numFmtId="0" fontId="3" fillId="5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3" fillId="5" borderId="0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2" fillId="8" borderId="8" xfId="2" applyFont="1" applyFill="1" applyBorder="1" applyAlignment="1">
      <alignment horizontal="left" vertical="center"/>
    </xf>
    <xf numFmtId="0" fontId="2" fillId="8" borderId="8" xfId="2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0" borderId="0" xfId="0" applyBorder="1"/>
    <xf numFmtId="0" fontId="0" fillId="0" borderId="8" xfId="0" applyBorder="1" applyAlignment="1"/>
    <xf numFmtId="0" fontId="2" fillId="0" borderId="8" xfId="2" applyFont="1" applyFill="1" applyBorder="1" applyAlignment="1">
      <alignment horizontal="left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16" fillId="0" borderId="0" xfId="0" applyFont="1" applyBorder="1" applyAlignment="1" applyProtection="1">
      <alignment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center" vertical="center" wrapText="1"/>
    </xf>
    <xf numFmtId="0" fontId="8" fillId="6" borderId="0" xfId="0" applyFont="1" applyFill="1" applyAlignment="1" applyProtection="1">
      <alignment vertical="center"/>
    </xf>
    <xf numFmtId="0" fontId="18" fillId="6" borderId="0" xfId="0" applyFont="1" applyFill="1" applyAlignment="1" applyProtection="1">
      <alignment horizontal="center" vertical="center"/>
    </xf>
    <xf numFmtId="0" fontId="8" fillId="6" borderId="0" xfId="0" applyFont="1" applyFill="1" applyAlignment="1" applyProtection="1">
      <alignment horizontal="center" vertical="center"/>
    </xf>
    <xf numFmtId="0" fontId="19" fillId="6" borderId="0" xfId="0" applyFont="1" applyFill="1" applyAlignment="1" applyProtection="1">
      <alignment horizontal="center" vertical="center"/>
    </xf>
    <xf numFmtId="0" fontId="8" fillId="0" borderId="22" xfId="0" applyFont="1" applyBorder="1" applyAlignment="1" applyProtection="1">
      <alignment vertical="center"/>
    </xf>
    <xf numFmtId="0" fontId="8" fillId="4" borderId="21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4" fillId="4" borderId="8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8" fillId="6" borderId="0" xfId="0" applyFont="1" applyFill="1" applyAlignment="1" applyProtection="1">
      <alignment horizontal="center" vertical="top"/>
    </xf>
    <xf numFmtId="0" fontId="8" fillId="6" borderId="0" xfId="0" applyFont="1" applyFill="1" applyAlignment="1" applyProtection="1">
      <alignment horizontal="center"/>
    </xf>
    <xf numFmtId="0" fontId="8" fillId="7" borderId="8" xfId="0" applyFont="1" applyFill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/>
    </xf>
    <xf numFmtId="0" fontId="20" fillId="0" borderId="0" xfId="0" applyFont="1"/>
    <xf numFmtId="0" fontId="20" fillId="0" borderId="0" xfId="0" applyFont="1" applyBorder="1"/>
    <xf numFmtId="0" fontId="32" fillId="0" borderId="0" xfId="0" applyFont="1"/>
    <xf numFmtId="0" fontId="35" fillId="12" borderId="0" xfId="0" applyFont="1" applyFill="1" applyAlignment="1">
      <alignment horizontal="center" vertical="center"/>
    </xf>
    <xf numFmtId="0" fontId="0" fillId="0" borderId="8" xfId="0" applyBorder="1"/>
    <xf numFmtId="0" fontId="35" fillId="1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0" fillId="13" borderId="8" xfId="0" applyFill="1" applyBorder="1"/>
    <xf numFmtId="0" fontId="0" fillId="0" borderId="8" xfId="0" applyFont="1" applyBorder="1" applyAlignment="1">
      <alignment horizontal="left"/>
    </xf>
    <xf numFmtId="0" fontId="42" fillId="11" borderId="25" xfId="0" applyFont="1" applyFill="1" applyBorder="1" applyAlignment="1">
      <alignment horizontal="center" vertical="center"/>
    </xf>
    <xf numFmtId="0" fontId="43" fillId="11" borderId="28" xfId="0" applyFont="1" applyFill="1" applyBorder="1" applyAlignment="1">
      <alignment vertical="center" wrapText="1"/>
    </xf>
    <xf numFmtId="0" fontId="42" fillId="0" borderId="25" xfId="0" applyFont="1" applyBorder="1" applyAlignment="1">
      <alignment horizontal="center" vertical="center"/>
    </xf>
    <xf numFmtId="0" fontId="43" fillId="0" borderId="28" xfId="0" applyFont="1" applyBorder="1" applyAlignment="1">
      <alignment vertical="center" wrapText="1"/>
    </xf>
    <xf numFmtId="0" fontId="0" fillId="0" borderId="0" xfId="0" applyAlignment="1">
      <alignment wrapText="1"/>
    </xf>
    <xf numFmtId="0" fontId="3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42" fillId="11" borderId="25" xfId="0" applyFont="1" applyFill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3" fillId="11" borderId="28" xfId="0" applyFont="1" applyFill="1" applyBorder="1" applyAlignment="1">
      <alignment vertical="center"/>
    </xf>
    <xf numFmtId="0" fontId="43" fillId="0" borderId="28" xfId="0" applyFont="1" applyBorder="1" applyAlignment="1">
      <alignment vertical="center"/>
    </xf>
    <xf numFmtId="0" fontId="43" fillId="11" borderId="29" xfId="0" applyFont="1" applyFill="1" applyBorder="1" applyAlignment="1">
      <alignment vertical="center"/>
    </xf>
    <xf numFmtId="0" fontId="0" fillId="13" borderId="8" xfId="0" applyFill="1" applyBorder="1" applyAlignment="1"/>
    <xf numFmtId="0" fontId="0" fillId="0" borderId="0" xfId="0" applyBorder="1" applyAlignment="1"/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44" fillId="10" borderId="30" xfId="1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left" vertical="center" wrapText="1"/>
    </xf>
    <xf numFmtId="0" fontId="45" fillId="0" borderId="8" xfId="0" applyFont="1" applyBorder="1" applyAlignment="1">
      <alignment vertical="center"/>
    </xf>
    <xf numFmtId="0" fontId="5" fillId="0" borderId="8" xfId="4" applyFont="1" applyFill="1" applyBorder="1" applyAlignment="1">
      <alignment vertical="center" wrapText="1"/>
    </xf>
    <xf numFmtId="0" fontId="5" fillId="0" borderId="8" xfId="4" applyFont="1" applyFill="1" applyBorder="1" applyAlignment="1">
      <alignment vertical="center"/>
    </xf>
    <xf numFmtId="0" fontId="2" fillId="0" borderId="8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5" fillId="0" borderId="17" xfId="4" applyFont="1" applyFill="1" applyBorder="1" applyAlignment="1">
      <alignment vertical="center"/>
    </xf>
    <xf numFmtId="0" fontId="5" fillId="0" borderId="12" xfId="4" applyFont="1" applyFill="1" applyBorder="1" applyAlignment="1">
      <alignment vertical="center"/>
    </xf>
    <xf numFmtId="0" fontId="5" fillId="0" borderId="8" xfId="4" applyFont="1" applyBorder="1" applyAlignment="1">
      <alignment vertical="center"/>
    </xf>
    <xf numFmtId="0" fontId="45" fillId="0" borderId="8" xfId="0" applyFont="1" applyFill="1" applyBorder="1" applyAlignment="1">
      <alignment vertical="center" wrapText="1"/>
    </xf>
    <xf numFmtId="0" fontId="46" fillId="16" borderId="0" xfId="0" applyFont="1" applyFill="1" applyAlignment="1">
      <alignment vertical="center" wrapText="1"/>
    </xf>
    <xf numFmtId="0" fontId="0" fillId="16" borderId="0" xfId="0" applyFill="1" applyAlignment="1">
      <alignment vertical="center"/>
    </xf>
    <xf numFmtId="0" fontId="47" fillId="16" borderId="0" xfId="0" applyFont="1" applyFill="1" applyAlignment="1">
      <alignment vertical="center"/>
    </xf>
    <xf numFmtId="0" fontId="47" fillId="0" borderId="0" xfId="0" applyFont="1" applyAlignment="1">
      <alignment vertical="center"/>
    </xf>
    <xf numFmtId="0" fontId="5" fillId="0" borderId="17" xfId="4" applyFont="1" applyFill="1" applyBorder="1" applyAlignment="1">
      <alignment vertical="center" wrapText="1"/>
    </xf>
    <xf numFmtId="0" fontId="8" fillId="7" borderId="1" xfId="0" applyFont="1" applyFill="1" applyBorder="1" applyAlignment="1" applyProtection="1">
      <alignment vertical="center"/>
    </xf>
    <xf numFmtId="0" fontId="8" fillId="7" borderId="17" xfId="0" applyFont="1" applyFill="1" applyBorder="1" applyAlignment="1" applyProtection="1">
      <alignment vertical="center"/>
    </xf>
    <xf numFmtId="0" fontId="8" fillId="7" borderId="12" xfId="0" applyFont="1" applyFill="1" applyBorder="1" applyAlignment="1" applyProtection="1">
      <alignment vertical="center"/>
    </xf>
    <xf numFmtId="0" fontId="29" fillId="4" borderId="8" xfId="0" applyFont="1" applyFill="1" applyBorder="1" applyAlignment="1" applyProtection="1">
      <alignment horizontal="center" vertical="center" textRotation="90" shrinkToFit="1"/>
    </xf>
    <xf numFmtId="0" fontId="0" fillId="0" borderId="0" xfId="0" applyAlignment="1">
      <alignment horizontal="center" vertical="center"/>
    </xf>
    <xf numFmtId="0" fontId="10" fillId="7" borderId="1" xfId="0" applyFont="1" applyFill="1" applyBorder="1" applyAlignment="1" applyProtection="1">
      <alignment vertical="center"/>
    </xf>
    <xf numFmtId="0" fontId="14" fillId="7" borderId="17" xfId="0" applyFont="1" applyFill="1" applyBorder="1" applyAlignment="1" applyProtection="1">
      <alignment horizontal="center" vertical="center" wrapText="1"/>
    </xf>
    <xf numFmtId="0" fontId="10" fillId="7" borderId="17" xfId="0" applyFont="1" applyFill="1" applyBorder="1" applyAlignment="1" applyProtection="1">
      <alignment vertical="center"/>
    </xf>
    <xf numFmtId="0" fontId="10" fillId="7" borderId="1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27" fillId="2" borderId="0" xfId="0" applyFont="1" applyFill="1" applyBorder="1" applyAlignment="1" applyProtection="1">
      <alignment horizontal="left" vertical="center" wrapText="1"/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27" fillId="2" borderId="0" xfId="0" applyFont="1" applyFill="1" applyBorder="1" applyAlignment="1" applyProtection="1">
      <alignment horizontal="right" vertical="center" readingOrder="2"/>
      <protection hidden="1"/>
    </xf>
    <xf numFmtId="0" fontId="27" fillId="2" borderId="0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Fill="1" applyBorder="1" applyAlignment="1" applyProtection="1">
      <alignment horizontal="center" vertical="center" readingOrder="2"/>
      <protection hidden="1"/>
    </xf>
    <xf numFmtId="0" fontId="27" fillId="2" borderId="0" xfId="0" applyFont="1" applyFill="1" applyBorder="1" applyAlignment="1" applyProtection="1">
      <alignment vertical="center" readingOrder="2"/>
      <protection hidden="1"/>
    </xf>
    <xf numFmtId="0" fontId="27" fillId="2" borderId="7" xfId="0" applyFont="1" applyFill="1" applyBorder="1" applyAlignment="1" applyProtection="1">
      <alignment vertical="center" readingOrder="2"/>
      <protection hidden="1"/>
    </xf>
    <xf numFmtId="0" fontId="37" fillId="0" borderId="0" xfId="0" applyFont="1" applyFill="1" applyBorder="1" applyAlignment="1" applyProtection="1">
      <alignment horizontal="center" vertical="center" wrapText="1" readingOrder="2"/>
      <protection hidden="1"/>
    </xf>
    <xf numFmtId="0" fontId="23" fillId="0" borderId="0" xfId="0" applyFont="1" applyFill="1" applyBorder="1" applyAlignment="1" applyProtection="1">
      <alignment vertical="center" readingOrder="2"/>
      <protection hidden="1"/>
    </xf>
    <xf numFmtId="0" fontId="36" fillId="0" borderId="0" xfId="0" applyFont="1" applyFill="1" applyBorder="1" applyAlignment="1" applyProtection="1">
      <alignment horizontal="center" vertical="center" readingOrder="2"/>
      <protection hidden="1"/>
    </xf>
    <xf numFmtId="0" fontId="34" fillId="0" borderId="0" xfId="0" applyFont="1" applyFill="1" applyBorder="1" applyAlignment="1" applyProtection="1">
      <alignment horizontal="center" vertical="center" readingOrder="2"/>
      <protection hidden="1"/>
    </xf>
    <xf numFmtId="0" fontId="40" fillId="2" borderId="0" xfId="0" applyFont="1" applyFill="1" applyBorder="1" applyAlignment="1" applyProtection="1">
      <alignment horizontal="center" vertical="center" wrapText="1" readingOrder="2"/>
      <protection hidden="1"/>
    </xf>
    <xf numFmtId="0" fontId="40" fillId="0" borderId="0" xfId="0" applyFont="1" applyFill="1" applyBorder="1" applyAlignment="1" applyProtection="1">
      <alignment horizontal="center" vertical="center" wrapText="1" readingOrder="2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8" fillId="13" borderId="0" xfId="0" applyFont="1" applyFill="1" applyAlignment="1" applyProtection="1">
      <alignment vertical="center"/>
      <protection hidden="1"/>
    </xf>
    <xf numFmtId="0" fontId="27" fillId="2" borderId="0" xfId="0" applyFont="1" applyFill="1" applyBorder="1" applyAlignment="1" applyProtection="1">
      <alignment horizontal="left" vertical="center" readingOrder="2"/>
      <protection hidden="1"/>
    </xf>
    <xf numFmtId="0" fontId="37" fillId="0" borderId="0" xfId="0" applyFont="1" applyFill="1" applyBorder="1" applyAlignment="1" applyProtection="1">
      <alignment horizontal="left" vertical="center" wrapText="1" readingOrder="2"/>
      <protection hidden="1"/>
    </xf>
    <xf numFmtId="0" fontId="23" fillId="0" borderId="0" xfId="0" applyFont="1" applyFill="1" applyBorder="1" applyAlignment="1" applyProtection="1">
      <alignment horizontal="left" vertical="center" readingOrder="2"/>
      <protection hidden="1"/>
    </xf>
    <xf numFmtId="0" fontId="36" fillId="0" borderId="0" xfId="0" applyFont="1" applyFill="1" applyBorder="1" applyAlignment="1" applyProtection="1">
      <alignment horizontal="left" vertical="center" readingOrder="2"/>
      <protection hidden="1"/>
    </xf>
    <xf numFmtId="0" fontId="40" fillId="2" borderId="0" xfId="0" applyFont="1" applyFill="1" applyBorder="1" applyAlignment="1" applyProtection="1">
      <alignment horizontal="left" vertical="center" wrapText="1" readingOrder="2"/>
      <protection hidden="1"/>
    </xf>
    <xf numFmtId="0" fontId="40" fillId="0" borderId="0" xfId="0" applyFont="1" applyFill="1" applyBorder="1" applyAlignment="1" applyProtection="1">
      <alignment horizontal="left" vertical="center" wrapText="1" readingOrder="2"/>
      <protection hidden="1"/>
    </xf>
    <xf numFmtId="0" fontId="36" fillId="0" borderId="0" xfId="0" applyFont="1" applyFill="1" applyBorder="1" applyAlignment="1" applyProtection="1">
      <alignment horizontal="right" vertical="center" readingOrder="2"/>
      <protection hidden="1"/>
    </xf>
    <xf numFmtId="0" fontId="27" fillId="0" borderId="0" xfId="0" applyFont="1" applyFill="1" applyBorder="1" applyAlignment="1" applyProtection="1">
      <alignment horizontal="right" vertical="center" readingOrder="2"/>
      <protection hidden="1"/>
    </xf>
    <xf numFmtId="0" fontId="27" fillId="2" borderId="18" xfId="0" applyFont="1" applyFill="1" applyBorder="1" applyAlignment="1" applyProtection="1">
      <alignment vertical="center" readingOrder="2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27" fillId="2" borderId="15" xfId="0" applyFont="1" applyFill="1" applyBorder="1" applyAlignment="1" applyProtection="1">
      <alignment horizontal="right" vertical="center" readingOrder="2"/>
      <protection hidden="1"/>
    </xf>
    <xf numFmtId="0" fontId="27" fillId="2" borderId="0" xfId="0" applyFont="1" applyFill="1" applyBorder="1" applyAlignment="1" applyProtection="1">
      <alignment vertical="center"/>
      <protection hidden="1"/>
    </xf>
    <xf numFmtId="0" fontId="27" fillId="2" borderId="7" xfId="0" applyFont="1" applyFill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vertical="center"/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Fill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12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vertical="center"/>
      <protection hidden="1"/>
    </xf>
    <xf numFmtId="0" fontId="8" fillId="0" borderId="15" xfId="0" applyFont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top"/>
      <protection hidden="1"/>
    </xf>
    <xf numFmtId="0" fontId="8" fillId="2" borderId="2" xfId="0" applyFont="1" applyFill="1" applyBorder="1" applyAlignment="1" applyProtection="1">
      <alignment vertical="top"/>
      <protection hidden="1"/>
    </xf>
    <xf numFmtId="0" fontId="8" fillId="0" borderId="0" xfId="0" applyFont="1" applyFill="1" applyBorder="1" applyAlignment="1" applyProtection="1">
      <alignment horizontal="left" vertical="top" wrapText="1"/>
      <protection hidden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14" fontId="8" fillId="0" borderId="0" xfId="0" applyNumberFormat="1" applyFont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8" fillId="0" borderId="9" xfId="0" applyFont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41" fillId="4" borderId="1" xfId="0" applyFont="1" applyFill="1" applyBorder="1" applyAlignment="1" applyProtection="1">
      <alignment horizontal="center" vertical="center" textRotation="180" shrinkToFit="1"/>
      <protection hidden="1"/>
    </xf>
    <xf numFmtId="0" fontId="29" fillId="4" borderId="8" xfId="0" applyFont="1" applyFill="1" applyBorder="1" applyAlignment="1" applyProtection="1">
      <alignment horizontal="center" vertical="center" textRotation="90" shrinkToFit="1"/>
      <protection hidden="1"/>
    </xf>
    <xf numFmtId="0" fontId="8" fillId="0" borderId="20" xfId="0" applyFont="1" applyBorder="1" applyAlignment="1" applyProtection="1">
      <alignment vertical="center" textRotation="90"/>
      <protection hidden="1"/>
    </xf>
    <xf numFmtId="0" fontId="8" fillId="7" borderId="1" xfId="0" applyFont="1" applyFill="1" applyBorder="1" applyAlignment="1" applyProtection="1">
      <alignment vertical="center"/>
      <protection hidden="1"/>
    </xf>
    <xf numFmtId="0" fontId="8" fillId="7" borderId="17" xfId="0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2" fillId="7" borderId="5" xfId="0" applyFont="1" applyFill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14" fillId="13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4" fillId="2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vertical="center" wrapText="1"/>
      <protection hidden="1"/>
    </xf>
    <xf numFmtId="0" fontId="14" fillId="7" borderId="17" xfId="0" applyFont="1" applyFill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8" fillId="0" borderId="27" xfId="0" applyFont="1" applyFill="1" applyBorder="1" applyAlignment="1" applyProtection="1">
      <alignment vertical="center"/>
      <protection hidden="1"/>
    </xf>
    <xf numFmtId="0" fontId="8" fillId="0" borderId="0" xfId="0" applyNumberFormat="1" applyFont="1" applyBorder="1" applyAlignment="1" applyProtection="1">
      <alignment vertical="center"/>
      <protection hidden="1"/>
    </xf>
    <xf numFmtId="0" fontId="9" fillId="7" borderId="17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vertical="center"/>
      <protection hidden="1"/>
    </xf>
    <xf numFmtId="10" fontId="14" fillId="4" borderId="8" xfId="0" applyNumberFormat="1" applyFont="1" applyFill="1" applyBorder="1" applyAlignment="1" applyProtection="1">
      <alignment horizontal="center" vertical="center"/>
      <protection hidden="1"/>
    </xf>
    <xf numFmtId="0" fontId="12" fillId="7" borderId="5" xfId="0" quotePrefix="1" applyFont="1" applyFill="1" applyBorder="1" applyAlignment="1" applyProtection="1">
      <alignment horizontal="right" vertical="center"/>
      <protection hidden="1"/>
    </xf>
    <xf numFmtId="0" fontId="12" fillId="7" borderId="6" xfId="0" applyFont="1" applyFill="1" applyBorder="1" applyAlignment="1" applyProtection="1">
      <alignment horizontal="right" vertical="center"/>
      <protection hidden="1"/>
    </xf>
    <xf numFmtId="0" fontId="14" fillId="0" borderId="8" xfId="0" applyFont="1" applyBorder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7" borderId="17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vertical="center" wrapText="1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8" fillId="0" borderId="22" xfId="0" applyFont="1" applyBorder="1" applyAlignment="1" applyProtection="1">
      <alignment vertical="center"/>
      <protection hidden="1"/>
    </xf>
    <xf numFmtId="0" fontId="8" fillId="4" borderId="21" xfId="0" applyFont="1" applyFill="1" applyBorder="1" applyAlignment="1" applyProtection="1">
      <alignment vertical="center"/>
      <protection hidden="1"/>
    </xf>
    <xf numFmtId="0" fontId="8" fillId="4" borderId="0" xfId="0" applyFont="1" applyFill="1" applyBorder="1" applyAlignment="1" applyProtection="1">
      <alignment vertical="center"/>
      <protection hidden="1"/>
    </xf>
    <xf numFmtId="0" fontId="8" fillId="7" borderId="12" xfId="0" applyFont="1" applyFill="1" applyBorder="1" applyAlignment="1" applyProtection="1">
      <alignment vertical="center"/>
      <protection hidden="1"/>
    </xf>
    <xf numFmtId="0" fontId="8" fillId="4" borderId="22" xfId="0" applyFont="1" applyFill="1" applyBorder="1" applyAlignment="1" applyProtection="1">
      <alignment vertical="center"/>
      <protection hidden="1"/>
    </xf>
    <xf numFmtId="0" fontId="8" fillId="0" borderId="0" xfId="0" applyNumberFormat="1" applyFont="1" applyAlignment="1" applyProtection="1">
      <alignment vertical="center"/>
      <protection hidden="1"/>
    </xf>
    <xf numFmtId="0" fontId="14" fillId="2" borderId="0" xfId="0" applyFont="1" applyFill="1" applyBorder="1" applyAlignment="1" applyProtection="1">
      <alignment vertical="center"/>
      <protection locked="0"/>
    </xf>
    <xf numFmtId="0" fontId="14" fillId="2" borderId="0" xfId="0" applyFont="1" applyFill="1" applyBorder="1" applyAlignment="1" applyProtection="1">
      <alignment vertical="center" wrapText="1"/>
      <protection locked="0"/>
    </xf>
    <xf numFmtId="0" fontId="41" fillId="4" borderId="31" xfId="0" applyFont="1" applyFill="1" applyBorder="1" applyAlignment="1" applyProtection="1">
      <alignment horizontal="center" vertical="center" textRotation="180" shrinkToFit="1"/>
      <protection hidden="1"/>
    </xf>
    <xf numFmtId="0" fontId="29" fillId="4" borderId="1" xfId="0" applyFont="1" applyFill="1" applyBorder="1" applyAlignment="1" applyProtection="1">
      <alignment horizontal="center" vertical="center" textRotation="90" shrinkToFit="1"/>
      <protection hidden="1"/>
    </xf>
    <xf numFmtId="0" fontId="8" fillId="7" borderId="17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 applyProtection="1">
      <alignment horizontal="right" vertical="center" wrapText="1"/>
      <protection hidden="1"/>
    </xf>
    <xf numFmtId="9" fontId="14" fillId="4" borderId="8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8" fillId="6" borderId="0" xfId="0" applyFont="1" applyFill="1" applyAlignment="1" applyProtection="1">
      <alignment vertical="center"/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8" fillId="6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19" fillId="6" borderId="0" xfId="0" applyFont="1" applyFill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 wrapText="1"/>
      <protection hidden="1"/>
    </xf>
    <xf numFmtId="9" fontId="14" fillId="0" borderId="0" xfId="0" applyNumberFormat="1" applyFont="1" applyFill="1" applyBorder="1" applyAlignment="1" applyProtection="1">
      <alignment vertical="center"/>
      <protection hidden="1"/>
    </xf>
    <xf numFmtId="0" fontId="9" fillId="15" borderId="5" xfId="0" applyFont="1" applyFill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Fill="1" applyBorder="1" applyAlignment="1" applyProtection="1">
      <alignment horizontal="right" vertic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48" fillId="10" borderId="8" xfId="1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0" fillId="0" borderId="0" xfId="0" applyFont="1" applyFill="1"/>
    <xf numFmtId="0" fontId="24" fillId="0" borderId="8" xfId="0" applyFont="1" applyFill="1" applyBorder="1" applyAlignment="1">
      <alignment vertical="center"/>
    </xf>
    <xf numFmtId="0" fontId="24" fillId="0" borderId="0" xfId="0" applyFont="1" applyFill="1"/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48" fillId="10" borderId="12" xfId="1" applyFont="1" applyFill="1" applyBorder="1" applyAlignment="1">
      <alignment horizontal="center" vertical="center" wrapText="1"/>
    </xf>
    <xf numFmtId="0" fontId="48" fillId="10" borderId="16" xfId="1" applyFont="1" applyFill="1" applyBorder="1" applyAlignment="1">
      <alignment horizontal="center" vertical="center" wrapText="1"/>
    </xf>
    <xf numFmtId="0" fontId="48" fillId="0" borderId="0" xfId="1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3" fillId="0" borderId="25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24" fillId="0" borderId="8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8" fillId="0" borderId="8" xfId="0" applyFont="1" applyBorder="1"/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14" fillId="4" borderId="8" xfId="0" applyNumberFormat="1" applyFont="1" applyFill="1" applyBorder="1" applyAlignment="1" applyProtection="1">
      <alignment horizontal="left" vertical="center"/>
      <protection locked="0"/>
    </xf>
    <xf numFmtId="0" fontId="14" fillId="17" borderId="8" xfId="0" applyFont="1" applyFill="1" applyBorder="1" applyAlignment="1" applyProtection="1">
      <alignment horizontal="center" vertical="center"/>
      <protection hidden="1"/>
    </xf>
    <xf numFmtId="0" fontId="14" fillId="4" borderId="8" xfId="0" applyFont="1" applyFill="1" applyBorder="1" applyAlignment="1" applyProtection="1">
      <alignment horizontal="left" vertical="top" wrapText="1"/>
      <protection locked="0"/>
    </xf>
    <xf numFmtId="0" fontId="14" fillId="4" borderId="8" xfId="0" applyFont="1" applyFill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top" wrapText="1"/>
      <protection hidden="1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0" fillId="0" borderId="17" xfId="0" quotePrefix="1" applyFill="1" applyBorder="1"/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vertical="center"/>
      <protection hidden="1"/>
    </xf>
    <xf numFmtId="0" fontId="20" fillId="0" borderId="7" xfId="0" applyFont="1" applyBorder="1" applyAlignment="1" applyProtection="1">
      <alignment vertical="center"/>
      <protection hidden="1"/>
    </xf>
    <xf numFmtId="0" fontId="8" fillId="0" borderId="34" xfId="0" applyFont="1" applyFill="1" applyBorder="1" applyAlignment="1" applyProtection="1">
      <alignment vertical="center"/>
      <protection hidden="1"/>
    </xf>
    <xf numFmtId="0" fontId="1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ill="1" applyBorder="1"/>
    <xf numFmtId="0" fontId="0" fillId="0" borderId="8" xfId="0" quotePrefix="1" applyFill="1" applyBorder="1" applyAlignment="1">
      <alignment horizontal="center" vertical="center"/>
    </xf>
    <xf numFmtId="0" fontId="0" fillId="0" borderId="0" xfId="0" applyFill="1" applyBorder="1"/>
    <xf numFmtId="0" fontId="14" fillId="4" borderId="8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36" fillId="0" borderId="0" xfId="0" applyFont="1" applyFill="1" applyBorder="1" applyAlignment="1" applyProtection="1">
      <alignment vertical="center" readingOrder="2"/>
      <protection locked="0"/>
    </xf>
    <xf numFmtId="0" fontId="38" fillId="2" borderId="0" xfId="0" applyFont="1" applyFill="1" applyBorder="1" applyAlignment="1" applyProtection="1">
      <alignment horizontal="left" vertical="center"/>
      <protection hidden="1"/>
    </xf>
    <xf numFmtId="49" fontId="8" fillId="0" borderId="0" xfId="0" applyNumberFormat="1" applyFont="1" applyBorder="1" applyAlignment="1" applyProtection="1">
      <alignment vertical="center"/>
      <protection hidden="1"/>
    </xf>
    <xf numFmtId="49" fontId="20" fillId="0" borderId="0" xfId="0" applyNumberFormat="1" applyFont="1" applyBorder="1" applyAlignment="1" applyProtection="1">
      <alignment vertical="top" wrapText="1"/>
      <protection locked="0"/>
    </xf>
    <xf numFmtId="0" fontId="12" fillId="7" borderId="5" xfId="0" applyFont="1" applyFill="1" applyBorder="1" applyAlignment="1" applyProtection="1">
      <alignment horizontal="right" vertical="center"/>
      <protection hidden="1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/>
    <xf numFmtId="0" fontId="8" fillId="0" borderId="17" xfId="0" applyFont="1" applyFill="1" applyBorder="1" applyAlignment="1" applyProtection="1">
      <alignment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8" fillId="0" borderId="15" xfId="0" applyFont="1" applyFill="1" applyBorder="1" applyAlignment="1" applyProtection="1">
      <alignment horizontal="left" vertical="top" wrapText="1"/>
      <protection hidden="1"/>
    </xf>
    <xf numFmtId="0" fontId="14" fillId="2" borderId="0" xfId="0" applyFont="1" applyFill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0" fillId="0" borderId="0" xfId="0" quotePrefix="1" applyAlignment="1">
      <alignment horizontal="center" vertical="center"/>
    </xf>
    <xf numFmtId="0" fontId="24" fillId="2" borderId="0" xfId="0" applyFont="1" applyFill="1" applyBorder="1" applyAlignment="1" applyProtection="1">
      <alignment horizontal="center" vertical="center" wrapText="1"/>
      <protection hidden="1"/>
    </xf>
    <xf numFmtId="0" fontId="24" fillId="2" borderId="0" xfId="0" applyFont="1" applyFill="1" applyBorder="1" applyAlignment="1" applyProtection="1">
      <alignment vertical="center" readingOrder="2"/>
      <protection hidden="1"/>
    </xf>
    <xf numFmtId="0" fontId="24" fillId="2" borderId="7" xfId="0" applyFont="1" applyFill="1" applyBorder="1" applyAlignment="1" applyProtection="1">
      <alignment vertical="center" readingOrder="2"/>
      <protection hidden="1"/>
    </xf>
    <xf numFmtId="0" fontId="20" fillId="0" borderId="0" xfId="0" applyFont="1" applyAlignment="1" applyProtection="1">
      <alignment vertical="center"/>
      <protection hidden="1"/>
    </xf>
    <xf numFmtId="0" fontId="20" fillId="0" borderId="2" xfId="0" applyFont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vertical="center"/>
      <protection hidden="1"/>
    </xf>
    <xf numFmtId="0" fontId="14" fillId="0" borderId="7" xfId="0" applyFont="1" applyBorder="1" applyAlignment="1" applyProtection="1">
      <alignment vertical="center"/>
      <protection hidden="1"/>
    </xf>
    <xf numFmtId="0" fontId="14" fillId="13" borderId="0" xfId="0" applyFont="1" applyFill="1" applyAlignment="1" applyProtection="1">
      <alignment vertical="center"/>
      <protection hidden="1"/>
    </xf>
    <xf numFmtId="0" fontId="20" fillId="2" borderId="0" xfId="0" applyFont="1" applyFill="1" applyBorder="1" applyAlignment="1" applyProtection="1">
      <alignment vertical="top"/>
      <protection hidden="1"/>
    </xf>
    <xf numFmtId="0" fontId="20" fillId="4" borderId="8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13" borderId="0" xfId="0" applyFont="1" applyFill="1" applyAlignment="1" applyProtection="1">
      <alignment horizontal="center" vertical="center"/>
      <protection hidden="1"/>
    </xf>
    <xf numFmtId="0" fontId="38" fillId="2" borderId="18" xfId="0" applyFont="1" applyFill="1" applyBorder="1" applyAlignment="1" applyProtection="1">
      <alignment vertical="center"/>
      <protection hidden="1"/>
    </xf>
    <xf numFmtId="0" fontId="20" fillId="7" borderId="17" xfId="0" applyFont="1" applyFill="1" applyBorder="1" applyAlignment="1" applyProtection="1">
      <alignment vertical="center"/>
      <protection hidden="1"/>
    </xf>
    <xf numFmtId="0" fontId="8" fillId="7" borderId="2" xfId="0" applyFont="1" applyFill="1" applyBorder="1" applyAlignment="1" applyProtection="1">
      <alignment vertical="center"/>
      <protection hidden="1"/>
    </xf>
    <xf numFmtId="0" fontId="20" fillId="7" borderId="2" xfId="0" applyFont="1" applyFill="1" applyBorder="1" applyAlignment="1" applyProtection="1">
      <alignment vertical="center"/>
      <protection hidden="1"/>
    </xf>
    <xf numFmtId="0" fontId="14" fillId="7" borderId="2" xfId="0" applyFont="1" applyFill="1" applyBorder="1" applyAlignment="1" applyProtection="1">
      <alignment vertical="center"/>
      <protection hidden="1"/>
    </xf>
    <xf numFmtId="14" fontId="8" fillId="7" borderId="2" xfId="0" applyNumberFormat="1" applyFont="1" applyFill="1" applyBorder="1" applyAlignment="1" applyProtection="1">
      <alignment vertical="center"/>
      <protection hidden="1"/>
    </xf>
    <xf numFmtId="0" fontId="14" fillId="4" borderId="39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 applyProtection="1">
      <alignment vertical="center"/>
    </xf>
    <xf numFmtId="9" fontId="0" fillId="0" borderId="0" xfId="0" applyNumberFormat="1" applyAlignment="1">
      <alignment horizontal="center" vertical="center"/>
    </xf>
    <xf numFmtId="0" fontId="0" fillId="8" borderId="0" xfId="0" applyFill="1" applyAlignment="1">
      <alignment horizontal="center" vertical="center"/>
    </xf>
    <xf numFmtId="14" fontId="8" fillId="0" borderId="0" xfId="0" applyNumberFormat="1" applyFont="1" applyBorder="1" applyAlignment="1" applyProtection="1">
      <alignment vertical="center"/>
      <protection hidden="1"/>
    </xf>
    <xf numFmtId="0" fontId="38" fillId="2" borderId="0" xfId="0" applyNumberFormat="1" applyFont="1" applyFill="1" applyBorder="1" applyAlignment="1" applyProtection="1">
      <alignment horizontal="left" vertical="center"/>
      <protection hidden="1"/>
    </xf>
    <xf numFmtId="0" fontId="27" fillId="2" borderId="0" xfId="0" applyNumberFormat="1" applyFont="1" applyFill="1" applyBorder="1" applyAlignment="1" applyProtection="1">
      <alignment horizontal="right" vertical="center" readingOrder="2"/>
      <protection hidden="1"/>
    </xf>
    <xf numFmtId="0" fontId="27" fillId="2" borderId="0" xfId="0" applyNumberFormat="1" applyFont="1" applyFill="1" applyBorder="1" applyAlignment="1" applyProtection="1">
      <alignment horizontal="left" vertical="center" readingOrder="2"/>
      <protection hidden="1"/>
    </xf>
    <xf numFmtId="0" fontId="9" fillId="0" borderId="0" xfId="0" applyNumberFormat="1" applyFont="1" applyFill="1" applyBorder="1" applyAlignment="1" applyProtection="1">
      <alignment horizontal="left" vertical="center"/>
      <protection hidden="1"/>
    </xf>
    <xf numFmtId="0" fontId="28" fillId="0" borderId="0" xfId="0" applyNumberFormat="1" applyFont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left" vertical="top" wrapText="1"/>
      <protection hidden="1"/>
    </xf>
    <xf numFmtId="0" fontId="20" fillId="0" borderId="0" xfId="0" applyNumberFormat="1" applyFont="1" applyBorder="1" applyAlignment="1" applyProtection="1">
      <alignment vertical="center"/>
      <protection hidden="1"/>
    </xf>
    <xf numFmtId="0" fontId="8" fillId="0" borderId="15" xfId="0" applyNumberFormat="1" applyFont="1" applyBorder="1" applyAlignment="1" applyProtection="1">
      <alignment vertical="center"/>
      <protection hidden="1"/>
    </xf>
    <xf numFmtId="14" fontId="8" fillId="0" borderId="0" xfId="0" applyNumberFormat="1" applyFont="1" applyFill="1" applyBorder="1" applyAlignment="1" applyProtection="1">
      <alignment horizontal="left" vertical="top" wrapText="1"/>
      <protection hidden="1"/>
    </xf>
    <xf numFmtId="14" fontId="8" fillId="0" borderId="15" xfId="0" applyNumberFormat="1" applyFont="1" applyBorder="1" applyAlignment="1" applyProtection="1">
      <alignment vertical="center"/>
      <protection hidden="1"/>
    </xf>
    <xf numFmtId="14" fontId="9" fillId="0" borderId="0" xfId="0" applyNumberFormat="1" applyFont="1" applyFill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vertical="top"/>
      <protection hidden="1"/>
    </xf>
    <xf numFmtId="0" fontId="54" fillId="0" borderId="0" xfId="0" applyFont="1" applyBorder="1" applyAlignment="1" applyProtection="1">
      <alignment vertical="center"/>
      <protection hidden="1"/>
    </xf>
    <xf numFmtId="49" fontId="14" fillId="0" borderId="0" xfId="0" applyNumberFormat="1" applyFont="1" applyBorder="1" applyAlignment="1" applyProtection="1">
      <alignment vertical="top" wrapText="1"/>
      <protection locked="0"/>
    </xf>
    <xf numFmtId="49" fontId="14" fillId="0" borderId="0" xfId="0" applyNumberFormat="1" applyFont="1" applyBorder="1" applyAlignment="1" applyProtection="1">
      <alignment vertical="center"/>
      <protection hidden="1"/>
    </xf>
    <xf numFmtId="14" fontId="14" fillId="0" borderId="0" xfId="0" applyNumberFormat="1" applyFont="1" applyBorder="1" applyAlignment="1" applyProtection="1">
      <alignment horizontal="left" vertical="top" wrapText="1"/>
      <protection hidden="1"/>
    </xf>
    <xf numFmtId="0" fontId="14" fillId="0" borderId="0" xfId="0" applyNumberFormat="1" applyFont="1" applyBorder="1" applyAlignment="1" applyProtection="1">
      <alignment horizontal="left" vertical="top" wrapText="1"/>
      <protection hidden="1"/>
    </xf>
    <xf numFmtId="0" fontId="55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23" fillId="2" borderId="0" xfId="0" applyFont="1" applyFill="1" applyBorder="1" applyAlignment="1" applyProtection="1">
      <alignment vertical="center" wrapText="1" readingOrder="2"/>
      <protection hidden="1"/>
    </xf>
    <xf numFmtId="0" fontId="8" fillId="0" borderId="0" xfId="0" applyNumberFormat="1" applyFont="1" applyBorder="1" applyAlignment="1" applyProtection="1">
      <alignment horizontal="left" vertical="center"/>
      <protection hidden="1"/>
    </xf>
    <xf numFmtId="0" fontId="14" fillId="4" borderId="8" xfId="0" applyNumberFormat="1" applyFont="1" applyFill="1" applyBorder="1" applyAlignment="1" applyProtection="1">
      <alignment horizontal="right" vertical="center"/>
      <protection locked="0"/>
    </xf>
    <xf numFmtId="14" fontId="14" fillId="4" borderId="8" xfId="0" applyNumberFormat="1" applyFont="1" applyFill="1" applyBorder="1" applyAlignment="1" applyProtection="1">
      <alignment horizontal="center" vertical="center"/>
      <protection locked="0"/>
    </xf>
    <xf numFmtId="14" fontId="14" fillId="4" borderId="36" xfId="0" applyNumberFormat="1" applyFont="1" applyFill="1" applyBorder="1" applyAlignment="1" applyProtection="1">
      <alignment horizontal="center" vertical="center"/>
      <protection locked="0"/>
    </xf>
    <xf numFmtId="14" fontId="14" fillId="4" borderId="6" xfId="0" applyNumberFormat="1" applyFont="1" applyFill="1" applyBorder="1" applyAlignment="1" applyProtection="1">
      <alignment horizontal="center" vertical="center"/>
      <protection locked="0"/>
    </xf>
    <xf numFmtId="0" fontId="14" fillId="4" borderId="35" xfId="0" applyNumberFormat="1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57" fillId="4" borderId="21" xfId="0" applyFont="1" applyFill="1" applyBorder="1" applyAlignment="1" applyProtection="1">
      <alignment vertical="center"/>
    </xf>
    <xf numFmtId="0" fontId="57" fillId="4" borderId="0" xfId="0" applyFont="1" applyFill="1" applyBorder="1" applyAlignment="1" applyProtection="1">
      <alignment vertical="center"/>
    </xf>
    <xf numFmtId="0" fontId="58" fillId="2" borderId="8" xfId="0" applyFont="1" applyFill="1" applyBorder="1" applyAlignment="1" applyProtection="1">
      <alignment horizontal="center" vertical="center" wrapText="1"/>
    </xf>
    <xf numFmtId="0" fontId="58" fillId="2" borderId="8" xfId="0" applyFont="1" applyFill="1" applyBorder="1" applyAlignment="1" applyProtection="1">
      <alignment horizontal="center" vertical="center" wrapText="1"/>
    </xf>
    <xf numFmtId="0" fontId="57" fillId="4" borderId="22" xfId="0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8" borderId="8" xfId="0" applyFont="1" applyFill="1" applyBorder="1" applyAlignment="1" applyProtection="1">
      <alignment horizontal="center" vertical="center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4" fillId="4" borderId="36" xfId="0" applyFont="1" applyFill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vertical="center"/>
      <protection hidden="1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165" fontId="8" fillId="0" borderId="0" xfId="0" applyNumberFormat="1" applyFont="1" applyBorder="1" applyAlignment="1" applyProtection="1">
      <alignment horizontal="left" vertical="center"/>
      <protection hidden="1"/>
    </xf>
    <xf numFmtId="0" fontId="57" fillId="7" borderId="17" xfId="0" applyFont="1" applyFill="1" applyBorder="1" applyAlignment="1" applyProtection="1">
      <alignment vertical="center"/>
      <protection hidden="1"/>
    </xf>
    <xf numFmtId="0" fontId="57" fillId="4" borderId="21" xfId="0" applyFont="1" applyFill="1" applyBorder="1" applyAlignment="1" applyProtection="1">
      <alignment vertical="center"/>
      <protection hidden="1"/>
    </xf>
    <xf numFmtId="0" fontId="57" fillId="0" borderId="0" xfId="0" applyFont="1" applyAlignment="1" applyProtection="1">
      <alignment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0" fontId="57" fillId="4" borderId="0" xfId="0" applyFont="1" applyFill="1" applyBorder="1" applyAlignment="1" applyProtection="1">
      <alignment vertical="center"/>
      <protection hidden="1"/>
    </xf>
    <xf numFmtId="0" fontId="57" fillId="4" borderId="0" xfId="0" applyNumberFormat="1" applyFont="1" applyFill="1" applyBorder="1" applyAlignment="1" applyProtection="1">
      <alignment vertical="center"/>
      <protection hidden="1"/>
    </xf>
    <xf numFmtId="0" fontId="57" fillId="7" borderId="12" xfId="0" applyFont="1" applyFill="1" applyBorder="1" applyAlignment="1" applyProtection="1">
      <alignment vertical="center"/>
      <protection hidden="1"/>
    </xf>
    <xf numFmtId="0" fontId="57" fillId="0" borderId="0" xfId="0" applyFont="1" applyBorder="1" applyAlignment="1" applyProtection="1">
      <alignment vertical="center"/>
      <protection hidden="1"/>
    </xf>
    <xf numFmtId="0" fontId="57" fillId="0" borderId="0" xfId="0" applyNumberFormat="1" applyFont="1" applyAlignment="1" applyProtection="1">
      <alignment vertical="center"/>
      <protection hidden="1"/>
    </xf>
    <xf numFmtId="0" fontId="5" fillId="13" borderId="8" xfId="0" applyFont="1" applyFill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20" fillId="4" borderId="36" xfId="0" applyFont="1" applyFill="1" applyBorder="1" applyAlignment="1" applyProtection="1">
      <alignment horizontal="center" vertical="center"/>
      <protection locked="0"/>
    </xf>
    <xf numFmtId="0" fontId="64" fillId="7" borderId="5" xfId="0" applyFont="1" applyFill="1" applyBorder="1" applyAlignment="1" applyProtection="1">
      <alignment horizontal="right" vertical="center"/>
      <protection hidden="1"/>
    </xf>
    <xf numFmtId="0" fontId="64" fillId="7" borderId="5" xfId="0" quotePrefix="1" applyFont="1" applyFill="1" applyBorder="1" applyAlignment="1" applyProtection="1">
      <alignment horizontal="right" vertical="center"/>
      <protection hidden="1"/>
    </xf>
    <xf numFmtId="0" fontId="65" fillId="0" borderId="0" xfId="0" applyFont="1" applyBorder="1" applyAlignment="1" applyProtection="1">
      <alignment vertical="center"/>
      <protection hidden="1"/>
    </xf>
    <xf numFmtId="0" fontId="20" fillId="0" borderId="7" xfId="0" applyFont="1" applyBorder="1" applyAlignment="1">
      <alignment vertical="center" textRotation="90"/>
    </xf>
    <xf numFmtId="0" fontId="8" fillId="14" borderId="8" xfId="0" applyFont="1" applyFill="1" applyBorder="1" applyAlignment="1" applyProtection="1">
      <alignment horizontal="center" vertical="center"/>
      <protection hidden="1"/>
    </xf>
    <xf numFmtId="0" fontId="14" fillId="14" borderId="8" xfId="0" applyFont="1" applyFill="1" applyBorder="1" applyAlignment="1" applyProtection="1">
      <alignment horizontal="center" vertical="center"/>
      <protection hidden="1"/>
    </xf>
    <xf numFmtId="0" fontId="14" fillId="19" borderId="8" xfId="0" applyFont="1" applyFill="1" applyBorder="1" applyAlignment="1" applyProtection="1">
      <alignment horizontal="center" vertical="center"/>
      <protection hidden="1"/>
    </xf>
    <xf numFmtId="0" fontId="63" fillId="7" borderId="5" xfId="0" applyFont="1" applyFill="1" applyBorder="1" applyAlignment="1" applyProtection="1">
      <alignment horizontal="right" vertical="center"/>
      <protection hidden="1"/>
    </xf>
    <xf numFmtId="0" fontId="63" fillId="7" borderId="5" xfId="0" applyFont="1" applyFill="1" applyBorder="1" applyAlignment="1" applyProtection="1">
      <alignment horizontal="left" vertical="center"/>
      <protection hidden="1"/>
    </xf>
    <xf numFmtId="0" fontId="20" fillId="0" borderId="0" xfId="0" applyFont="1" applyBorder="1" applyAlignment="1" applyProtection="1">
      <alignment horizontal="left" vertical="top"/>
      <protection hidden="1"/>
    </xf>
    <xf numFmtId="0" fontId="63" fillId="7" borderId="5" xfId="0" applyFont="1" applyFill="1" applyBorder="1" applyAlignment="1" applyProtection="1">
      <alignment horizontal="right" vertical="center"/>
    </xf>
    <xf numFmtId="0" fontId="63" fillId="7" borderId="5" xfId="0" applyFont="1" applyFill="1" applyBorder="1" applyAlignment="1" applyProtection="1">
      <alignment horizontal="left" vertical="center"/>
    </xf>
    <xf numFmtId="0" fontId="20" fillId="0" borderId="0" xfId="0" applyFont="1" applyBorder="1" applyAlignment="1" applyProtection="1">
      <alignment vertical="center"/>
    </xf>
    <xf numFmtId="0" fontId="68" fillId="7" borderId="17" xfId="0" applyFont="1" applyFill="1" applyBorder="1" applyAlignment="1" applyProtection="1">
      <alignment vertical="center"/>
    </xf>
    <xf numFmtId="0" fontId="68" fillId="0" borderId="0" xfId="0" applyFont="1" applyBorder="1" applyAlignment="1" applyProtection="1">
      <alignment vertical="center"/>
    </xf>
    <xf numFmtId="0" fontId="68" fillId="0" borderId="0" xfId="0" applyFont="1" applyBorder="1" applyAlignment="1" applyProtection="1">
      <alignment horizontal="center" vertical="center"/>
    </xf>
    <xf numFmtId="0" fontId="66" fillId="0" borderId="0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/>
    </xf>
    <xf numFmtId="0" fontId="20" fillId="7" borderId="17" xfId="0" applyFont="1" applyFill="1" applyBorder="1" applyAlignment="1" applyProtection="1">
      <alignment vertical="center"/>
    </xf>
    <xf numFmtId="0" fontId="20" fillId="6" borderId="0" xfId="0" applyFont="1" applyFill="1" applyAlignment="1" applyProtection="1">
      <alignment horizontal="center" vertical="center"/>
    </xf>
    <xf numFmtId="0" fontId="63" fillId="7" borderId="5" xfId="0" quotePrefix="1" applyFont="1" applyFill="1" applyBorder="1" applyAlignment="1" applyProtection="1">
      <alignment horizontal="right" vertical="center"/>
    </xf>
    <xf numFmtId="0" fontId="64" fillId="7" borderId="5" xfId="0" applyFont="1" applyFill="1" applyBorder="1" applyAlignment="1" applyProtection="1">
      <alignment horizontal="left" vertical="center"/>
    </xf>
    <xf numFmtId="0" fontId="63" fillId="7" borderId="5" xfId="0" applyFont="1" applyFill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68" fillId="0" borderId="0" xfId="0" applyFont="1" applyBorder="1" applyAlignment="1" applyProtection="1">
      <alignment horizontal="right" vertical="center"/>
      <protection hidden="1"/>
    </xf>
    <xf numFmtId="0" fontId="68" fillId="0" borderId="0" xfId="0" applyFont="1" applyBorder="1" applyAlignment="1" applyProtection="1">
      <alignment vertical="center"/>
      <protection hidden="1"/>
    </xf>
    <xf numFmtId="0" fontId="20" fillId="0" borderId="0" xfId="0" applyFont="1" applyBorder="1" applyAlignment="1" applyProtection="1">
      <alignment horizontal="right" vertical="center"/>
      <protection hidden="1"/>
    </xf>
    <xf numFmtId="0" fontId="20" fillId="6" borderId="0" xfId="0" applyFont="1" applyFill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63" fillId="7" borderId="5" xfId="0" quotePrefix="1" applyFont="1" applyFill="1" applyBorder="1" applyAlignment="1" applyProtection="1">
      <alignment horizontal="left" vertical="center"/>
      <protection hidden="1"/>
    </xf>
    <xf numFmtId="0" fontId="63" fillId="7" borderId="5" xfId="0" quotePrefix="1" applyFont="1" applyFill="1" applyBorder="1" applyAlignment="1" applyProtection="1">
      <alignment horizontal="right" vertical="center"/>
      <protection hidden="1"/>
    </xf>
    <xf numFmtId="0" fontId="20" fillId="7" borderId="17" xfId="0" applyFont="1" applyFill="1" applyBorder="1" applyAlignment="1" applyProtection="1">
      <alignment horizontal="right" vertical="center"/>
      <protection hidden="1"/>
    </xf>
    <xf numFmtId="0" fontId="64" fillId="7" borderId="5" xfId="0" applyFont="1" applyFill="1" applyBorder="1" applyAlignment="1" applyProtection="1">
      <alignment horizontal="center" vertical="center"/>
      <protection hidden="1"/>
    </xf>
    <xf numFmtId="0" fontId="64" fillId="7" borderId="5" xfId="0" quotePrefix="1" applyFont="1" applyFill="1" applyBorder="1" applyAlignment="1" applyProtection="1">
      <alignment horizontal="center" vertical="center"/>
      <protection hidden="1"/>
    </xf>
    <xf numFmtId="0" fontId="14" fillId="0" borderId="0" xfId="0" applyNumberFormat="1" applyFont="1" applyFill="1" applyBorder="1" applyAlignment="1" applyProtection="1">
      <alignment horizontal="right" vertical="center"/>
      <protection hidden="1"/>
    </xf>
    <xf numFmtId="0" fontId="69" fillId="0" borderId="0" xfId="0" applyFont="1" applyBorder="1" applyAlignment="1" applyProtection="1">
      <alignment horizontal="left" vertical="top" wrapText="1"/>
      <protection hidden="1"/>
    </xf>
    <xf numFmtId="0" fontId="70" fillId="0" borderId="15" xfId="0" applyFont="1" applyBorder="1" applyAlignment="1" applyProtection="1">
      <alignment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71" fillId="0" borderId="0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51" fillId="18" borderId="8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1" fillId="18" borderId="4" xfId="0" applyFont="1" applyFill="1" applyBorder="1" applyAlignment="1" applyProtection="1">
      <alignment vertical="center" wrapText="1"/>
      <protection hidden="1"/>
    </xf>
    <xf numFmtId="0" fontId="51" fillId="18" borderId="6" xfId="0" applyFont="1" applyFill="1" applyBorder="1" applyAlignment="1" applyProtection="1">
      <alignment horizontal="left" vertical="center" wrapText="1"/>
      <protection hidden="1"/>
    </xf>
    <xf numFmtId="0" fontId="52" fillId="0" borderId="6" xfId="0" applyFont="1" applyFill="1" applyBorder="1" applyAlignment="1" applyProtection="1">
      <alignment horizontal="center" wrapText="1"/>
      <protection hidden="1"/>
    </xf>
    <xf numFmtId="0" fontId="51" fillId="18" borderId="8" xfId="0" applyFont="1" applyFill="1" applyBorder="1" applyAlignment="1" applyProtection="1">
      <alignment horizontal="left" vertical="center"/>
      <protection hidden="1"/>
    </xf>
    <xf numFmtId="0" fontId="0" fillId="14" borderId="8" xfId="0" quotePrefix="1" applyFill="1" applyBorder="1" applyAlignment="1" applyProtection="1">
      <alignment horizontal="center" wrapText="1"/>
      <protection hidden="1"/>
    </xf>
    <xf numFmtId="0" fontId="0" fillId="14" borderId="8" xfId="0" applyFill="1" applyBorder="1" applyAlignment="1" applyProtection="1">
      <alignment horizontal="center" vertical="center"/>
      <protection hidden="1"/>
    </xf>
    <xf numFmtId="0" fontId="0" fillId="14" borderId="6" xfId="0" applyFill="1" applyBorder="1" applyAlignment="1" applyProtection="1">
      <alignment horizontal="center" vertical="center"/>
      <protection hidden="1"/>
    </xf>
    <xf numFmtId="0" fontId="51" fillId="18" borderId="8" xfId="0" applyFont="1" applyFill="1" applyBorder="1" applyAlignment="1" applyProtection="1">
      <alignment vertical="center" wrapText="1"/>
      <protection hidden="1"/>
    </xf>
    <xf numFmtId="0" fontId="0" fillId="14" borderId="8" xfId="0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2" fillId="0" borderId="6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8" xfId="0" applyNumberFormat="1" applyFont="1" applyBorder="1" applyAlignment="1" applyProtection="1">
      <alignment horizontal="center" vertical="center"/>
      <protection hidden="1"/>
    </xf>
    <xf numFmtId="0" fontId="8" fillId="13" borderId="8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center" wrapText="1"/>
      <protection hidden="1"/>
    </xf>
    <xf numFmtId="0" fontId="8" fillId="0" borderId="0" xfId="0" applyFont="1" applyBorder="1" applyAlignment="1" applyProtection="1">
      <alignment horizontal="right" vertical="center" wrapText="1"/>
      <protection hidden="1"/>
    </xf>
    <xf numFmtId="0" fontId="26" fillId="0" borderId="0" xfId="0" applyFont="1" applyBorder="1" applyAlignment="1" applyProtection="1">
      <alignment horizontal="right" vertical="center" wrapText="1"/>
      <protection hidden="1"/>
    </xf>
    <xf numFmtId="0" fontId="26" fillId="0" borderId="0" xfId="0" applyFont="1" applyBorder="1" applyAlignment="1" applyProtection="1">
      <alignment horizontal="center" wrapText="1"/>
      <protection hidden="1"/>
    </xf>
    <xf numFmtId="0" fontId="15" fillId="0" borderId="0" xfId="0" applyFont="1" applyBorder="1" applyAlignment="1" applyProtection="1">
      <alignment horizontal="right" vertical="center"/>
      <protection hidden="1"/>
    </xf>
    <xf numFmtId="0" fontId="26" fillId="0" borderId="0" xfId="0" applyFont="1" applyBorder="1" applyAlignment="1" applyProtection="1">
      <alignment vertical="center" wrapText="1"/>
      <protection hidden="1"/>
    </xf>
    <xf numFmtId="0" fontId="8" fillId="2" borderId="17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7" borderId="17" xfId="0" applyFont="1" applyFill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wrapText="1"/>
    </xf>
    <xf numFmtId="0" fontId="8" fillId="2" borderId="12" xfId="0" applyFont="1" applyFill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wrapText="1"/>
    </xf>
    <xf numFmtId="0" fontId="8" fillId="7" borderId="17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readingOrder="2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vertical="center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 applyProtection="1">
      <alignment horizontal="left" vertical="center" wrapText="1"/>
      <protection locked="0"/>
    </xf>
    <xf numFmtId="14" fontId="14" fillId="4" borderId="8" xfId="0" applyNumberFormat="1" applyFont="1" applyFill="1" applyBorder="1" applyAlignment="1" applyProtection="1">
      <alignment horizontal="left" vertical="center"/>
      <protection locked="0"/>
    </xf>
    <xf numFmtId="14" fontId="20" fillId="4" borderId="8" xfId="0" applyNumberFormat="1" applyFont="1" applyFill="1" applyBorder="1" applyAlignment="1" applyProtection="1">
      <alignment horizontal="center" vertical="center"/>
      <protection locked="0"/>
    </xf>
    <xf numFmtId="14" fontId="14" fillId="4" borderId="4" xfId="0" applyNumberFormat="1" applyFont="1" applyFill="1" applyBorder="1" applyAlignment="1" applyProtection="1">
      <alignment horizontal="center" vertical="center"/>
      <protection locked="0"/>
    </xf>
    <xf numFmtId="0" fontId="14" fillId="4" borderId="35" xfId="0" applyFont="1" applyFill="1" applyBorder="1" applyAlignment="1" applyProtection="1">
      <alignment horizontal="left" vertical="center" wrapText="1"/>
      <protection locked="0"/>
    </xf>
    <xf numFmtId="0" fontId="14" fillId="4" borderId="35" xfId="0" applyFont="1" applyFill="1" applyBorder="1" applyAlignment="1" applyProtection="1">
      <alignment horizontal="center" vertical="top" wrapText="1"/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35" xfId="0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Border="1" applyAlignment="1" applyProtection="1">
      <alignment horizontal="center" vertical="center"/>
      <protection hidden="1"/>
    </xf>
    <xf numFmtId="0" fontId="24" fillId="11" borderId="25" xfId="0" applyFont="1" applyFill="1" applyBorder="1" applyAlignment="1">
      <alignment vertical="center"/>
    </xf>
    <xf numFmtId="0" fontId="24" fillId="11" borderId="8" xfId="0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12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32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3" xfId="0" applyFont="1" applyFill="1" applyBorder="1" applyAlignment="1">
      <alignment vertical="center" wrapText="1"/>
    </xf>
    <xf numFmtId="0" fontId="24" fillId="0" borderId="0" xfId="0" applyFont="1" applyFill="1" applyBorder="1" applyAlignment="1" applyProtection="1">
      <alignment vertical="center" wrapText="1"/>
      <protection locked="0"/>
    </xf>
    <xf numFmtId="0" fontId="24" fillId="0" borderId="6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4" fillId="11" borderId="8" xfId="0" applyFont="1" applyFill="1" applyBorder="1" applyAlignment="1">
      <alignment vertical="center" wrapText="1"/>
    </xf>
    <xf numFmtId="0" fontId="24" fillId="0" borderId="42" xfId="0" applyFont="1" applyBorder="1" applyAlignment="1">
      <alignment vertical="center" wrapText="1"/>
    </xf>
    <xf numFmtId="0" fontId="24" fillId="0" borderId="8" xfId="0" applyFont="1" applyBorder="1" applyAlignment="1">
      <alignment horizontal="left" vertical="center"/>
    </xf>
    <xf numFmtId="0" fontId="24" fillId="11" borderId="8" xfId="0" applyFont="1" applyFill="1" applyBorder="1" applyAlignment="1">
      <alignment horizontal="left" vertical="center"/>
    </xf>
    <xf numFmtId="0" fontId="20" fillId="0" borderId="0" xfId="0" applyNumberFormat="1" applyFont="1" applyBorder="1" applyAlignment="1"/>
    <xf numFmtId="0" fontId="0" fillId="8" borderId="0" xfId="0" applyFill="1"/>
    <xf numFmtId="0" fontId="23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8" xfId="0" applyFont="1" applyBorder="1" applyAlignment="1"/>
    <xf numFmtId="0" fontId="2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Alignment="1"/>
    <xf numFmtId="0" fontId="54" fillId="0" borderId="8" xfId="0" applyFont="1" applyFill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8" xfId="0" applyFont="1" applyFill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/>
    <xf numFmtId="0" fontId="8" fillId="2" borderId="0" xfId="0" applyFont="1" applyFill="1" applyBorder="1"/>
    <xf numFmtId="0" fontId="20" fillId="0" borderId="0" xfId="0" applyFont="1" applyFill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48" fillId="10" borderId="30" xfId="1" applyNumberFormat="1" applyFont="1" applyFill="1" applyBorder="1" applyAlignment="1">
      <alignment horizontal="center" vertical="center" wrapText="1"/>
    </xf>
    <xf numFmtId="0" fontId="0" fillId="13" borderId="8" xfId="0" quotePrefix="1" applyFill="1" applyBorder="1" applyAlignment="1" applyProtection="1">
      <alignment horizontal="center" wrapText="1"/>
      <protection hidden="1"/>
    </xf>
    <xf numFmtId="0" fontId="0" fillId="13" borderId="0" xfId="0" applyFill="1" applyAlignment="1" applyProtection="1">
      <alignment horizontal="left" vertical="center"/>
      <protection hidden="1"/>
    </xf>
    <xf numFmtId="0" fontId="0" fillId="13" borderId="8" xfId="0" applyFill="1" applyBorder="1" applyAlignment="1" applyProtection="1">
      <alignment horizontal="center" wrapText="1"/>
      <protection hidden="1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 vertical="top" wrapText="1"/>
      <protection hidden="1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15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38" fillId="2" borderId="18" xfId="0" applyFont="1" applyFill="1" applyBorder="1" applyAlignment="1" applyProtection="1">
      <alignment vertical="center" readingOrder="2"/>
      <protection hidden="1"/>
    </xf>
    <xf numFmtId="0" fontId="8" fillId="7" borderId="1" xfId="0" applyFont="1" applyFill="1" applyBorder="1" applyAlignment="1" applyProtection="1">
      <alignment horizontal="center" vertical="center"/>
      <protection hidden="1"/>
    </xf>
    <xf numFmtId="14" fontId="20" fillId="7" borderId="2" xfId="0" applyNumberFormat="1" applyFont="1" applyFill="1" applyBorder="1" applyAlignment="1" applyProtection="1">
      <alignment vertical="center"/>
      <protection hidden="1"/>
    </xf>
    <xf numFmtId="0" fontId="57" fillId="4" borderId="15" xfId="0" applyFont="1" applyFill="1" applyBorder="1" applyAlignment="1" applyProtection="1">
      <alignment vertical="center"/>
      <protection hidden="1"/>
    </xf>
    <xf numFmtId="0" fontId="57" fillId="4" borderId="15" xfId="0" applyNumberFormat="1" applyFont="1" applyFill="1" applyBorder="1" applyAlignment="1" applyProtection="1">
      <alignment vertical="center"/>
      <protection hidden="1"/>
    </xf>
    <xf numFmtId="0" fontId="8" fillId="4" borderId="15" xfId="0" applyFont="1" applyFill="1" applyBorder="1" applyAlignment="1" applyProtection="1">
      <alignment vertical="center"/>
    </xf>
    <xf numFmtId="0" fontId="64" fillId="7" borderId="5" xfId="0" applyFont="1" applyFill="1" applyBorder="1" applyAlignment="1" applyProtection="1">
      <alignment horizontal="left" vertical="center"/>
      <protection hidden="1"/>
    </xf>
    <xf numFmtId="0" fontId="64" fillId="7" borderId="5" xfId="0" quotePrefix="1" applyFont="1" applyFill="1" applyBorder="1" applyAlignment="1" applyProtection="1">
      <alignment horizontal="left" vertical="center"/>
      <protection hidden="1"/>
    </xf>
    <xf numFmtId="0" fontId="8" fillId="7" borderId="17" xfId="0" applyFont="1" applyFill="1" applyBorder="1" applyAlignment="1" applyProtection="1">
      <alignment horizontal="center"/>
    </xf>
    <xf numFmtId="0" fontId="29" fillId="4" borderId="1" xfId="0" applyFont="1" applyFill="1" applyBorder="1" applyAlignment="1" applyProtection="1">
      <alignment horizontal="center" vertical="center" textRotation="180" shrinkToFit="1"/>
    </xf>
    <xf numFmtId="0" fontId="8" fillId="0" borderId="17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8" fillId="0" borderId="2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vertical="center"/>
    </xf>
    <xf numFmtId="0" fontId="8" fillId="4" borderId="50" xfId="0" applyFont="1" applyFill="1" applyBorder="1" applyAlignment="1" applyProtection="1">
      <alignment vertical="center"/>
    </xf>
    <xf numFmtId="0" fontId="8" fillId="4" borderId="51" xfId="0" applyFont="1" applyFill="1" applyBorder="1" applyAlignment="1" applyProtection="1">
      <alignment vertical="center"/>
    </xf>
    <xf numFmtId="0" fontId="8" fillId="4" borderId="2" xfId="0" applyFont="1" applyFill="1" applyBorder="1" applyAlignment="1" applyProtection="1">
      <alignment vertical="center"/>
    </xf>
    <xf numFmtId="0" fontId="8" fillId="4" borderId="7" xfId="0" applyFont="1" applyFill="1" applyBorder="1" applyAlignment="1" applyProtection="1">
      <alignment vertical="center"/>
    </xf>
    <xf numFmtId="0" fontId="8" fillId="4" borderId="16" xfId="0" applyFont="1" applyFill="1" applyBorder="1" applyAlignment="1" applyProtection="1">
      <alignment vertical="center"/>
    </xf>
    <xf numFmtId="0" fontId="8" fillId="4" borderId="9" xfId="0" applyFont="1" applyFill="1" applyBorder="1" applyAlignment="1" applyProtection="1">
      <alignment vertical="center"/>
    </xf>
    <xf numFmtId="0" fontId="41" fillId="4" borderId="31" xfId="0" applyFont="1" applyFill="1" applyBorder="1" applyAlignment="1" applyProtection="1">
      <alignment horizontal="center" vertical="center" textRotation="180" shrinkToFit="1"/>
    </xf>
    <xf numFmtId="0" fontId="41" fillId="4" borderId="8" xfId="0" applyFont="1" applyFill="1" applyBorder="1" applyAlignment="1" applyProtection="1">
      <alignment horizontal="center" vertical="center" textRotation="90" shrinkToFit="1"/>
    </xf>
    <xf numFmtId="0" fontId="72" fillId="0" borderId="0" xfId="0" applyFont="1" applyBorder="1" applyAlignment="1" applyProtection="1">
      <alignment horizontal="left" vertical="center"/>
      <protection hidden="1"/>
    </xf>
    <xf numFmtId="0" fontId="73" fillId="0" borderId="0" xfId="0" applyFont="1"/>
    <xf numFmtId="14" fontId="14" fillId="4" borderId="8" xfId="0" applyNumberFormat="1" applyFont="1" applyFill="1" applyBorder="1" applyAlignment="1" applyProtection="1">
      <alignment horizontal="right" vertical="center"/>
      <protection locked="0"/>
    </xf>
    <xf numFmtId="14" fontId="14" fillId="0" borderId="0" xfId="0" applyNumberFormat="1" applyFont="1" applyBorder="1" applyAlignment="1" applyProtection="1">
      <alignment vertical="center"/>
      <protection hidden="1"/>
    </xf>
    <xf numFmtId="14" fontId="14" fillId="0" borderId="0" xfId="0" applyNumberFormat="1" applyFont="1" applyBorder="1" applyAlignment="1" applyProtection="1">
      <alignment horizontal="left" vertical="center" wrapText="1"/>
      <protection locked="0"/>
    </xf>
    <xf numFmtId="14" fontId="20" fillId="0" borderId="0" xfId="0" applyNumberFormat="1" applyFont="1" applyBorder="1" applyAlignment="1" applyProtection="1">
      <alignment vertical="center"/>
      <protection hidden="1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left" vertical="top" wrapText="1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2" fontId="14" fillId="4" borderId="8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57" fillId="4" borderId="2" xfId="0" applyFont="1" applyFill="1" applyBorder="1" applyAlignment="1" applyProtection="1">
      <alignment vertical="center"/>
      <protection hidden="1"/>
    </xf>
    <xf numFmtId="0" fontId="57" fillId="4" borderId="7" xfId="0" applyFont="1" applyFill="1" applyBorder="1" applyAlignment="1" applyProtection="1">
      <alignment vertical="center"/>
      <protection hidden="1"/>
    </xf>
    <xf numFmtId="0" fontId="57" fillId="4" borderId="16" xfId="0" applyFont="1" applyFill="1" applyBorder="1" applyAlignment="1" applyProtection="1">
      <alignment vertical="center"/>
      <protection hidden="1"/>
    </xf>
    <xf numFmtId="0" fontId="57" fillId="4" borderId="9" xfId="0" applyFont="1" applyFill="1" applyBorder="1" applyAlignment="1" applyProtection="1">
      <alignment vertical="center"/>
      <protection hidden="1"/>
    </xf>
    <xf numFmtId="0" fontId="14" fillId="4" borderId="35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12" xfId="0" applyNumberFormat="1" applyFont="1" applyBorder="1" applyAlignment="1" applyProtection="1">
      <alignment horizontal="center" vertical="center"/>
      <protection hidden="1"/>
    </xf>
    <xf numFmtId="0" fontId="63" fillId="7" borderId="5" xfId="0" applyFont="1" applyFill="1" applyBorder="1" applyAlignment="1" applyProtection="1">
      <alignment horizontal="right" vertical="center"/>
      <protection hidden="1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9" fillId="15" borderId="5" xfId="0" applyFont="1" applyFill="1" applyBorder="1" applyAlignment="1" applyProtection="1">
      <alignment horizontal="left" vertical="center"/>
      <protection hidden="1"/>
    </xf>
    <xf numFmtId="0" fontId="25" fillId="2" borderId="5" xfId="0" applyFont="1" applyFill="1" applyBorder="1" applyAlignment="1" applyProtection="1">
      <alignment horizontal="left" vertical="center"/>
      <protection hidden="1"/>
    </xf>
    <xf numFmtId="0" fontId="58" fillId="2" borderId="5" xfId="0" applyFont="1" applyFill="1" applyBorder="1" applyAlignment="1" applyProtection="1">
      <alignment horizontal="center"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74" fillId="12" borderId="0" xfId="0" quotePrefix="1" applyFont="1" applyFill="1" applyAlignment="1">
      <alignment horizontal="center" vertical="center"/>
    </xf>
    <xf numFmtId="0" fontId="74" fillId="12" borderId="0" xfId="0" applyFont="1" applyFill="1"/>
    <xf numFmtId="0" fontId="75" fillId="8" borderId="52" xfId="0" applyNumberFormat="1" applyFont="1" applyFill="1" applyBorder="1" applyAlignment="1" applyProtection="1">
      <alignment horizontal="center" vertical="center" textRotation="90" wrapText="1"/>
    </xf>
    <xf numFmtId="0" fontId="0" fillId="12" borderId="0" xfId="0" applyFill="1"/>
    <xf numFmtId="0" fontId="75" fillId="8" borderId="56" xfId="0" applyNumberFormat="1" applyFont="1" applyFill="1" applyBorder="1" applyAlignment="1" applyProtection="1">
      <alignment horizontal="center" vertical="center" textRotation="90" wrapText="1"/>
    </xf>
    <xf numFmtId="0" fontId="75" fillId="8" borderId="57" xfId="0" applyNumberFormat="1" applyFont="1" applyFill="1" applyBorder="1" applyAlignment="1" applyProtection="1">
      <alignment horizontal="center" vertical="center" textRotation="90" wrapText="1"/>
    </xf>
    <xf numFmtId="0" fontId="76" fillId="2" borderId="54" xfId="0" applyNumberFormat="1" applyFont="1" applyFill="1" applyBorder="1" applyAlignment="1" applyProtection="1">
      <alignment horizontal="center" vertical="center" wrapText="1"/>
    </xf>
    <xf numFmtId="0" fontId="76" fillId="2" borderId="53" xfId="0" applyNumberFormat="1" applyFont="1" applyFill="1" applyBorder="1" applyAlignment="1" applyProtection="1">
      <alignment horizontal="center" vertical="center" wrapText="1"/>
    </xf>
    <xf numFmtId="0" fontId="76" fillId="2" borderId="53" xfId="0" applyNumberFormat="1" applyFont="1" applyFill="1" applyBorder="1" applyAlignment="1" applyProtection="1">
      <alignment horizontal="left" vertical="center" wrapText="1"/>
    </xf>
    <xf numFmtId="0" fontId="76" fillId="2" borderId="55" xfId="0" applyNumberFormat="1" applyFont="1" applyFill="1" applyBorder="1" applyAlignment="1" applyProtection="1">
      <alignment horizontal="left" vertical="center" wrapText="1"/>
    </xf>
    <xf numFmtId="0" fontId="77" fillId="2" borderId="54" xfId="0" applyNumberFormat="1" applyFont="1" applyFill="1" applyBorder="1" applyAlignment="1" applyProtection="1">
      <alignment horizontal="center" vertical="center" wrapText="1"/>
    </xf>
    <xf numFmtId="0" fontId="76" fillId="2" borderId="55" xfId="0" applyNumberFormat="1" applyFont="1" applyFill="1" applyBorder="1" applyAlignment="1" applyProtection="1">
      <alignment horizontal="center" vertical="center" wrapText="1"/>
    </xf>
    <xf numFmtId="0" fontId="77" fillId="2" borderId="55" xfId="0" applyNumberFormat="1" applyFont="1" applyFill="1" applyBorder="1" applyAlignment="1" applyProtection="1">
      <alignment horizontal="left" vertical="center" wrapText="1"/>
    </xf>
    <xf numFmtId="0" fontId="79" fillId="2" borderId="55" xfId="0" applyNumberFormat="1" applyFont="1" applyFill="1" applyBorder="1" applyAlignment="1" applyProtection="1">
      <alignment horizontal="left" vertical="center" wrapText="1"/>
    </xf>
    <xf numFmtId="0" fontId="76" fillId="2" borderId="58" xfId="0" applyNumberFormat="1" applyFont="1" applyFill="1" applyBorder="1" applyAlignment="1" applyProtection="1">
      <alignment horizontal="center" vertical="center" wrapText="1"/>
    </xf>
    <xf numFmtId="0" fontId="76" fillId="2" borderId="59" xfId="0" applyNumberFormat="1" applyFont="1" applyFill="1" applyBorder="1" applyAlignment="1" applyProtection="1">
      <alignment horizontal="center" vertical="center" wrapText="1"/>
    </xf>
    <xf numFmtId="0" fontId="76" fillId="2" borderId="59" xfId="0" applyNumberFormat="1" applyFont="1" applyFill="1" applyBorder="1" applyAlignment="1" applyProtection="1">
      <alignment horizontal="left" vertical="center" wrapText="1"/>
    </xf>
    <xf numFmtId="0" fontId="76" fillId="2" borderId="60" xfId="0" applyNumberFormat="1" applyFont="1" applyFill="1" applyBorder="1" applyAlignment="1" applyProtection="1">
      <alignment horizontal="left" vertical="center" wrapText="1"/>
    </xf>
    <xf numFmtId="0" fontId="76" fillId="2" borderId="54" xfId="0" quotePrefix="1" applyNumberFormat="1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 applyProtection="1">
      <alignment horizontal="left" vertical="center"/>
      <protection hidden="1"/>
    </xf>
    <xf numFmtId="0" fontId="14" fillId="4" borderId="35" xfId="0" applyFont="1" applyFill="1" applyBorder="1" applyAlignment="1" applyProtection="1">
      <alignment horizontal="left" vertical="center"/>
      <protection hidden="1"/>
    </xf>
    <xf numFmtId="0" fontId="14" fillId="2" borderId="0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/>
    <xf numFmtId="17" fontId="14" fillId="4" borderId="4" xfId="0" applyNumberFormat="1" applyFont="1" applyFill="1" applyBorder="1" applyAlignment="1" applyProtection="1">
      <alignment horizontal="left" vertical="center"/>
      <protection locked="0"/>
    </xf>
    <xf numFmtId="17" fontId="14" fillId="4" borderId="8" xfId="0" applyNumberFormat="1" applyFont="1" applyFill="1" applyBorder="1" applyAlignment="1" applyProtection="1">
      <alignment horizontal="left" vertical="center"/>
      <protection locked="0"/>
    </xf>
    <xf numFmtId="0" fontId="76" fillId="20" borderId="53" xfId="0" applyNumberFormat="1" applyFont="1" applyFill="1" applyBorder="1" applyAlignment="1" applyProtection="1">
      <alignment horizontal="left" vertical="top" wrapText="1"/>
    </xf>
    <xf numFmtId="0" fontId="76" fillId="0" borderId="53" xfId="0" applyNumberFormat="1" applyFont="1" applyFill="1" applyBorder="1" applyAlignment="1" applyProtection="1">
      <alignment horizontal="left" vertical="top" wrapText="1"/>
    </xf>
    <xf numFmtId="49" fontId="76" fillId="20" borderId="53" xfId="0" applyNumberFormat="1" applyFont="1" applyFill="1" applyBorder="1" applyAlignment="1" applyProtection="1">
      <alignment horizontal="left" vertical="top" wrapText="1"/>
    </xf>
    <xf numFmtId="0" fontId="80" fillId="8" borderId="17" xfId="0" applyNumberFormat="1" applyFont="1" applyFill="1" applyBorder="1" applyAlignment="1" applyProtection="1">
      <alignment horizontal="center" vertical="top" wrapText="1"/>
    </xf>
    <xf numFmtId="0" fontId="76" fillId="20" borderId="59" xfId="0" applyNumberFormat="1" applyFont="1" applyFill="1" applyBorder="1" applyAlignment="1" applyProtection="1">
      <alignment horizontal="left" vertical="top" wrapText="1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48" fillId="10" borderId="9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24" fillId="0" borderId="5" xfId="0" applyFont="1" applyFill="1" applyBorder="1" applyAlignment="1" applyProtection="1">
      <alignment horizontal="left" vertical="center"/>
      <protection locked="0"/>
    </xf>
    <xf numFmtId="0" fontId="24" fillId="0" borderId="18" xfId="0" applyFont="1" applyFill="1" applyBorder="1" applyAlignment="1" applyProtection="1">
      <alignment horizontal="left" vertical="center"/>
      <protection locked="0"/>
    </xf>
    <xf numFmtId="0" fontId="81" fillId="0" borderId="0" xfId="0" applyFont="1" applyBorder="1" applyAlignment="1">
      <alignment horizontal="center" vertical="center"/>
    </xf>
    <xf numFmtId="0" fontId="82" fillId="21" borderId="0" xfId="0" applyFont="1" applyFill="1" applyBorder="1" applyAlignment="1">
      <alignment horizontal="center" vertical="center"/>
    </xf>
    <xf numFmtId="0" fontId="76" fillId="0" borderId="53" xfId="0" quotePrefix="1" applyNumberFormat="1" applyFont="1" applyFill="1" applyBorder="1" applyAlignment="1" applyProtection="1">
      <alignment horizontal="left" vertical="top" wrapText="1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/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8" fillId="2" borderId="37" xfId="0" applyFont="1" applyFill="1" applyBorder="1" applyAlignment="1" applyProtection="1">
      <alignment horizontal="center" vertical="center" wrapText="1"/>
      <protection hidden="1"/>
    </xf>
    <xf numFmtId="0" fontId="38" fillId="2" borderId="43" xfId="0" applyFont="1" applyFill="1" applyBorder="1" applyAlignment="1" applyProtection="1">
      <alignment horizontal="center" vertical="center" wrapText="1"/>
      <protection hidden="1"/>
    </xf>
    <xf numFmtId="0" fontId="38" fillId="2" borderId="38" xfId="0" applyFont="1" applyFill="1" applyBorder="1" applyAlignment="1" applyProtection="1">
      <alignment horizontal="center" vertical="center" wrapText="1"/>
      <protection hidden="1"/>
    </xf>
    <xf numFmtId="0" fontId="38" fillId="2" borderId="44" xfId="0" applyFont="1" applyFill="1" applyBorder="1" applyAlignment="1" applyProtection="1">
      <alignment horizontal="center" vertical="center" wrapText="1"/>
      <protection hidden="1"/>
    </xf>
    <xf numFmtId="0" fontId="38" fillId="2" borderId="45" xfId="0" applyFont="1" applyFill="1" applyBorder="1" applyAlignment="1" applyProtection="1">
      <alignment horizontal="center" vertical="center" wrapText="1"/>
      <protection hidden="1"/>
    </xf>
    <xf numFmtId="0" fontId="38" fillId="2" borderId="46" xfId="0" applyFont="1" applyFill="1" applyBorder="1" applyAlignment="1" applyProtection="1">
      <alignment horizontal="center" vertical="center" wrapText="1"/>
      <protection hidden="1"/>
    </xf>
    <xf numFmtId="0" fontId="38" fillId="2" borderId="47" xfId="0" applyFont="1" applyFill="1" applyBorder="1" applyAlignment="1" applyProtection="1">
      <alignment horizontal="center" vertical="center" wrapText="1"/>
      <protection hidden="1"/>
    </xf>
    <xf numFmtId="0" fontId="38" fillId="2" borderId="48" xfId="0" applyFont="1" applyFill="1" applyBorder="1" applyAlignment="1" applyProtection="1">
      <alignment horizontal="center" vertical="center" wrapText="1"/>
      <protection hidden="1"/>
    </xf>
    <xf numFmtId="0" fontId="38" fillId="2" borderId="49" xfId="0" applyFont="1" applyFill="1" applyBorder="1" applyAlignment="1" applyProtection="1">
      <alignment horizontal="center" vertical="center" wrapText="1"/>
      <protection hidden="1"/>
    </xf>
    <xf numFmtId="0" fontId="38" fillId="2" borderId="18" xfId="0" applyFont="1" applyFill="1" applyBorder="1" applyAlignment="1" applyProtection="1">
      <alignment horizontal="right" readingOrder="2"/>
      <protection hidden="1"/>
    </xf>
    <xf numFmtId="0" fontId="38" fillId="2" borderId="18" xfId="0" applyFont="1" applyFill="1" applyBorder="1" applyAlignment="1" applyProtection="1">
      <alignment horizontal="left"/>
      <protection hidden="1"/>
    </xf>
    <xf numFmtId="165" fontId="20" fillId="4" borderId="8" xfId="0" applyNumberFormat="1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right" vertical="center"/>
      <protection hidden="1"/>
    </xf>
    <xf numFmtId="0" fontId="8" fillId="0" borderId="5" xfId="0" applyFont="1" applyBorder="1" applyAlignment="1" applyProtection="1">
      <alignment horizontal="right" vertical="center"/>
      <protection hidden="1"/>
    </xf>
    <xf numFmtId="0" fontId="8" fillId="0" borderId="6" xfId="0" applyFont="1" applyBorder="1" applyAlignment="1" applyProtection="1">
      <alignment horizontal="right" vertical="center"/>
      <protection hidden="1"/>
    </xf>
    <xf numFmtId="0" fontId="20" fillId="4" borderId="4" xfId="0" applyFont="1" applyFill="1" applyBorder="1" applyAlignment="1" applyProtection="1">
      <alignment horizontal="left" vertical="center"/>
      <protection locked="0"/>
    </xf>
    <xf numFmtId="0" fontId="20" fillId="4" borderId="5" xfId="0" applyFont="1" applyFill="1" applyBorder="1" applyAlignment="1" applyProtection="1">
      <alignment horizontal="left" vertical="center"/>
      <protection locked="0"/>
    </xf>
    <xf numFmtId="0" fontId="20" fillId="4" borderId="6" xfId="0" applyFont="1" applyFill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 applyProtection="1">
      <alignment horizontal="left" vertical="center"/>
      <protection hidden="1"/>
    </xf>
    <xf numFmtId="0" fontId="9" fillId="3" borderId="5" xfId="0" applyFont="1" applyFill="1" applyBorder="1" applyAlignment="1" applyProtection="1">
      <alignment horizontal="left" vertical="center"/>
      <protection hidden="1"/>
    </xf>
    <xf numFmtId="0" fontId="9" fillId="3" borderId="5" xfId="0" applyFont="1" applyFill="1" applyBorder="1" applyAlignment="1" applyProtection="1">
      <alignment horizontal="right" vertical="center"/>
      <protection hidden="1"/>
    </xf>
    <xf numFmtId="0" fontId="9" fillId="3" borderId="6" xfId="0" applyFont="1" applyFill="1" applyBorder="1" applyAlignment="1" applyProtection="1">
      <alignment horizontal="right" vertical="center"/>
      <protection hidden="1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16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20" fillId="4" borderId="4" xfId="0" applyFont="1" applyFill="1" applyBorder="1" applyAlignment="1" applyProtection="1">
      <alignment horizontal="right" vertical="center"/>
      <protection locked="0"/>
    </xf>
    <xf numFmtId="0" fontId="20" fillId="4" borderId="5" xfId="0" applyFont="1" applyFill="1" applyBorder="1" applyAlignment="1" applyProtection="1">
      <alignment horizontal="right" vertical="center"/>
      <protection locked="0"/>
    </xf>
    <xf numFmtId="0" fontId="20" fillId="4" borderId="6" xfId="0" applyFont="1" applyFill="1" applyBorder="1" applyAlignment="1" applyProtection="1">
      <alignment horizontal="right" vertical="center"/>
      <protection locked="0"/>
    </xf>
    <xf numFmtId="0" fontId="14" fillId="4" borderId="4" xfId="0" applyFont="1" applyFill="1" applyBorder="1" applyAlignment="1" applyProtection="1">
      <alignment horizontal="left" vertical="center"/>
      <protection locked="0"/>
    </xf>
    <xf numFmtId="0" fontId="14" fillId="4" borderId="6" xfId="0" applyFont="1" applyFill="1" applyBorder="1" applyAlignment="1" applyProtection="1">
      <alignment horizontal="left" vertical="center"/>
      <protection locked="0"/>
    </xf>
    <xf numFmtId="0" fontId="14" fillId="4" borderId="5" xfId="0" applyFont="1" applyFill="1" applyBorder="1" applyAlignment="1" applyProtection="1">
      <alignment horizontal="left" vertical="center"/>
      <protection locked="0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 applyProtection="1">
      <alignment horizontal="center" vertical="center"/>
      <protection locked="0"/>
    </xf>
    <xf numFmtId="0" fontId="20" fillId="4" borderId="6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left" vertical="center"/>
      <protection locked="0"/>
    </xf>
    <xf numFmtId="0" fontId="9" fillId="4" borderId="5" xfId="0" applyFont="1" applyFill="1" applyBorder="1" applyAlignment="1" applyProtection="1">
      <alignment horizontal="left" vertical="center"/>
      <protection locked="0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right" vertical="center"/>
      <protection hidden="1"/>
    </xf>
    <xf numFmtId="0" fontId="8" fillId="0" borderId="5" xfId="0" applyFont="1" applyFill="1" applyBorder="1" applyAlignment="1" applyProtection="1">
      <alignment horizontal="right" vertical="center"/>
      <protection hidden="1"/>
    </xf>
    <xf numFmtId="0" fontId="8" fillId="0" borderId="6" xfId="0" applyFont="1" applyFill="1" applyBorder="1" applyAlignment="1" applyProtection="1">
      <alignment horizontal="right" vertical="center"/>
      <protection hidden="1"/>
    </xf>
    <xf numFmtId="0" fontId="20" fillId="0" borderId="19" xfId="0" applyFont="1" applyBorder="1" applyAlignment="1" applyProtection="1">
      <alignment horizontal="left" vertical="top" wrapText="1"/>
      <protection locked="0"/>
    </xf>
    <xf numFmtId="0" fontId="20" fillId="0" borderId="18" xfId="0" applyFont="1" applyBorder="1" applyAlignment="1" applyProtection="1">
      <alignment horizontal="left" vertical="top" wrapText="1"/>
      <protection locked="0"/>
    </xf>
    <xf numFmtId="0" fontId="20" fillId="0" borderId="3" xfId="0" applyFont="1" applyBorder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  <xf numFmtId="0" fontId="20" fillId="0" borderId="7" xfId="0" applyFont="1" applyBorder="1" applyAlignment="1" applyProtection="1">
      <alignment horizontal="left" vertical="top" wrapText="1"/>
      <protection locked="0"/>
    </xf>
    <xf numFmtId="0" fontId="20" fillId="0" borderId="16" xfId="0" applyFont="1" applyBorder="1" applyAlignment="1" applyProtection="1">
      <alignment horizontal="left" vertical="top" wrapText="1"/>
      <protection locked="0"/>
    </xf>
    <xf numFmtId="0" fontId="20" fillId="0" borderId="15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0" fillId="4" borderId="40" xfId="0" applyFont="1" applyFill="1" applyBorder="1" applyAlignment="1" applyProtection="1">
      <alignment horizontal="center" vertical="center"/>
      <protection locked="0"/>
    </xf>
    <xf numFmtId="0" fontId="20" fillId="4" borderId="41" xfId="0" applyFont="1" applyFill="1" applyBorder="1" applyAlignment="1" applyProtection="1">
      <alignment horizontal="center" vertical="center"/>
      <protection locked="0"/>
    </xf>
    <xf numFmtId="165" fontId="20" fillId="4" borderId="4" xfId="0" applyNumberFormat="1" applyFont="1" applyFill="1" applyBorder="1" applyAlignment="1" applyProtection="1">
      <alignment horizontal="left" vertical="center"/>
      <protection locked="0"/>
    </xf>
    <xf numFmtId="165" fontId="20" fillId="4" borderId="5" xfId="0" applyNumberFormat="1" applyFont="1" applyFill="1" applyBorder="1" applyAlignment="1" applyProtection="1">
      <alignment horizontal="left" vertical="center"/>
      <protection locked="0"/>
    </xf>
    <xf numFmtId="165" fontId="20" fillId="4" borderId="6" xfId="0" applyNumberFormat="1" applyFont="1" applyFill="1" applyBorder="1" applyAlignment="1" applyProtection="1">
      <alignment horizontal="left" vertical="center"/>
      <protection locked="0"/>
    </xf>
    <xf numFmtId="0" fontId="14" fillId="4" borderId="8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right" vertical="center"/>
      <protection locked="0"/>
    </xf>
    <xf numFmtId="0" fontId="14" fillId="4" borderId="6" xfId="0" applyFont="1" applyFill="1" applyBorder="1" applyAlignment="1" applyProtection="1">
      <alignment horizontal="right" vertical="center"/>
      <protection locked="0"/>
    </xf>
    <xf numFmtId="0" fontId="14" fillId="4" borderId="4" xfId="0" applyNumberFormat="1" applyFont="1" applyFill="1" applyBorder="1" applyAlignment="1" applyProtection="1">
      <alignment horizontal="left" vertical="center"/>
      <protection locked="0"/>
    </xf>
    <xf numFmtId="0" fontId="14" fillId="4" borderId="5" xfId="0" applyNumberFormat="1" applyFont="1" applyFill="1" applyBorder="1" applyAlignment="1" applyProtection="1">
      <alignment horizontal="left" vertical="center"/>
      <protection locked="0"/>
    </xf>
    <xf numFmtId="0" fontId="14" fillId="4" borderId="6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12" xfId="0" applyNumberFormat="1" applyFont="1" applyBorder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 vertical="center"/>
      <protection hidden="1"/>
    </xf>
    <xf numFmtId="0" fontId="8" fillId="0" borderId="15" xfId="0" applyFont="1" applyFill="1" applyBorder="1" applyAlignment="1" applyProtection="1">
      <alignment horizontal="center" vertical="center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 applyProtection="1">
      <alignment horizontal="center" vertical="center"/>
      <protection hidden="1"/>
    </xf>
    <xf numFmtId="0" fontId="8" fillId="0" borderId="6" xfId="0" applyFont="1" applyFill="1" applyBorder="1" applyAlignment="1" applyProtection="1">
      <alignment horizontal="center" vertical="center"/>
      <protection hidden="1"/>
    </xf>
    <xf numFmtId="0" fontId="23" fillId="2" borderId="19" xfId="0" applyFont="1" applyFill="1" applyBorder="1" applyAlignment="1" applyProtection="1">
      <alignment horizontal="center" vertical="center" wrapText="1" readingOrder="2"/>
      <protection hidden="1"/>
    </xf>
    <xf numFmtId="0" fontId="23" fillId="2" borderId="18" xfId="0" applyFont="1" applyFill="1" applyBorder="1" applyAlignment="1" applyProtection="1">
      <alignment horizontal="center" vertical="center" wrapText="1" readingOrder="2"/>
      <protection hidden="1"/>
    </xf>
    <xf numFmtId="0" fontId="23" fillId="2" borderId="3" xfId="0" applyFont="1" applyFill="1" applyBorder="1" applyAlignment="1" applyProtection="1">
      <alignment horizontal="center" vertical="center" wrapText="1" readingOrder="2"/>
      <protection hidden="1"/>
    </xf>
    <xf numFmtId="0" fontId="23" fillId="2" borderId="16" xfId="0" applyFont="1" applyFill="1" applyBorder="1" applyAlignment="1" applyProtection="1">
      <alignment horizontal="center" vertical="center" readingOrder="2"/>
      <protection hidden="1"/>
    </xf>
    <xf numFmtId="0" fontId="23" fillId="2" borderId="15" xfId="0" applyFont="1" applyFill="1" applyBorder="1" applyAlignment="1" applyProtection="1">
      <alignment horizontal="center" vertical="center" readingOrder="2"/>
      <protection hidden="1"/>
    </xf>
    <xf numFmtId="0" fontId="23" fillId="2" borderId="9" xfId="0" applyFont="1" applyFill="1" applyBorder="1" applyAlignment="1" applyProtection="1">
      <alignment horizontal="center" vertical="center" readingOrder="2"/>
      <protection hidden="1"/>
    </xf>
    <xf numFmtId="0" fontId="53" fillId="14" borderId="19" xfId="0" applyFont="1" applyFill="1" applyBorder="1" applyAlignment="1" applyProtection="1">
      <alignment horizontal="center" vertical="center" readingOrder="2"/>
      <protection locked="0"/>
    </xf>
    <xf numFmtId="0" fontId="53" fillId="14" borderId="18" xfId="0" applyFont="1" applyFill="1" applyBorder="1" applyAlignment="1" applyProtection="1">
      <alignment horizontal="center" vertical="center" readingOrder="2"/>
      <protection locked="0"/>
    </xf>
    <xf numFmtId="0" fontId="53" fillId="14" borderId="3" xfId="0" applyFont="1" applyFill="1" applyBorder="1" applyAlignment="1" applyProtection="1">
      <alignment horizontal="center" vertical="center" readingOrder="2"/>
      <protection locked="0"/>
    </xf>
    <xf numFmtId="0" fontId="53" fillId="14" borderId="16" xfId="0" applyFont="1" applyFill="1" applyBorder="1" applyAlignment="1" applyProtection="1">
      <alignment horizontal="center" vertical="center" readingOrder="2"/>
      <protection locked="0"/>
    </xf>
    <xf numFmtId="0" fontId="53" fillId="14" borderId="15" xfId="0" applyFont="1" applyFill="1" applyBorder="1" applyAlignment="1" applyProtection="1">
      <alignment horizontal="center" vertical="center" readingOrder="2"/>
      <protection locked="0"/>
    </xf>
    <xf numFmtId="0" fontId="53" fillId="14" borderId="9" xfId="0" applyFont="1" applyFill="1" applyBorder="1" applyAlignment="1" applyProtection="1">
      <alignment horizontal="center" vertical="center" readingOrder="2"/>
      <protection locked="0"/>
    </xf>
    <xf numFmtId="0" fontId="23" fillId="2" borderId="16" xfId="0" applyFont="1" applyFill="1" applyBorder="1" applyAlignment="1" applyProtection="1">
      <alignment horizontal="center" vertical="center" wrapText="1" readingOrder="2"/>
      <protection hidden="1"/>
    </xf>
    <xf numFmtId="0" fontId="23" fillId="2" borderId="15" xfId="0" applyFont="1" applyFill="1" applyBorder="1" applyAlignment="1" applyProtection="1">
      <alignment horizontal="center" vertical="center" wrapText="1" readingOrder="2"/>
      <protection hidden="1"/>
    </xf>
    <xf numFmtId="0" fontId="23" fillId="2" borderId="9" xfId="0" applyFont="1" applyFill="1" applyBorder="1" applyAlignment="1" applyProtection="1">
      <alignment horizontal="center" vertical="center" wrapText="1" readingOrder="2"/>
      <protection hidden="1"/>
    </xf>
    <xf numFmtId="0" fontId="14" fillId="4" borderId="4" xfId="0" applyNumberFormat="1" applyFont="1" applyFill="1" applyBorder="1" applyAlignment="1" applyProtection="1">
      <alignment horizontal="right" vertical="center"/>
      <protection locked="0"/>
    </xf>
    <xf numFmtId="0" fontId="14" fillId="4" borderId="5" xfId="0" applyNumberFormat="1" applyFont="1" applyFill="1" applyBorder="1" applyAlignment="1" applyProtection="1">
      <alignment horizontal="right" vertical="center"/>
      <protection locked="0"/>
    </xf>
    <xf numFmtId="0" fontId="14" fillId="4" borderId="6" xfId="0" applyNumberFormat="1" applyFont="1" applyFill="1" applyBorder="1" applyAlignment="1" applyProtection="1">
      <alignment horizontal="right" vertical="center"/>
      <protection locked="0"/>
    </xf>
    <xf numFmtId="0" fontId="20" fillId="4" borderId="19" xfId="0" applyFont="1" applyFill="1" applyBorder="1" applyAlignment="1" applyProtection="1">
      <alignment horizontal="left" vertical="top" wrapText="1"/>
      <protection locked="0"/>
    </xf>
    <xf numFmtId="0" fontId="20" fillId="4" borderId="18" xfId="0" applyFont="1" applyFill="1" applyBorder="1" applyAlignment="1" applyProtection="1">
      <alignment horizontal="left" vertical="top" wrapText="1"/>
      <protection locked="0"/>
    </xf>
    <xf numFmtId="0" fontId="20" fillId="4" borderId="3" xfId="0" applyFont="1" applyFill="1" applyBorder="1" applyAlignment="1" applyProtection="1">
      <alignment horizontal="left" vertical="top" wrapText="1"/>
      <protection locked="0"/>
    </xf>
    <xf numFmtId="0" fontId="20" fillId="4" borderId="2" xfId="0" applyFont="1" applyFill="1" applyBorder="1" applyAlignment="1" applyProtection="1">
      <alignment horizontal="left" vertical="top" wrapText="1"/>
      <protection locked="0"/>
    </xf>
    <xf numFmtId="0" fontId="20" fillId="4" borderId="0" xfId="0" applyFont="1" applyFill="1" applyBorder="1" applyAlignment="1" applyProtection="1">
      <alignment horizontal="left" vertical="top" wrapText="1"/>
      <protection locked="0"/>
    </xf>
    <xf numFmtId="0" fontId="20" fillId="4" borderId="7" xfId="0" applyFont="1" applyFill="1" applyBorder="1" applyAlignment="1" applyProtection="1">
      <alignment horizontal="left" vertical="top" wrapText="1"/>
      <protection locked="0"/>
    </xf>
    <xf numFmtId="0" fontId="20" fillId="4" borderId="16" xfId="0" applyFont="1" applyFill="1" applyBorder="1" applyAlignment="1" applyProtection="1">
      <alignment horizontal="left" vertical="top" wrapText="1"/>
      <protection locked="0"/>
    </xf>
    <xf numFmtId="0" fontId="20" fillId="4" borderId="15" xfId="0" applyFont="1" applyFill="1" applyBorder="1" applyAlignment="1" applyProtection="1">
      <alignment horizontal="left" vertical="top" wrapText="1"/>
      <protection locked="0"/>
    </xf>
    <xf numFmtId="0" fontId="20" fillId="4" borderId="9" xfId="0" applyFont="1" applyFill="1" applyBorder="1" applyAlignment="1" applyProtection="1">
      <alignment horizontal="left" vertical="top" wrapText="1"/>
      <protection locked="0"/>
    </xf>
    <xf numFmtId="14" fontId="20" fillId="4" borderId="19" xfId="0" applyNumberFormat="1" applyFont="1" applyFill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center"/>
      <protection hidden="1"/>
    </xf>
    <xf numFmtId="0" fontId="8" fillId="0" borderId="9" xfId="0" applyFont="1" applyBorder="1" applyAlignment="1" applyProtection="1">
      <alignment horizontal="left" vertical="center"/>
      <protection hidden="1"/>
    </xf>
    <xf numFmtId="0" fontId="20" fillId="4" borderId="8" xfId="0" applyFont="1" applyFill="1" applyBorder="1" applyAlignment="1" applyProtection="1">
      <alignment horizontal="left" vertical="center"/>
      <protection hidden="1"/>
    </xf>
    <xf numFmtId="0" fontId="21" fillId="14" borderId="4" xfId="0" applyFont="1" applyFill="1" applyBorder="1" applyAlignment="1" applyProtection="1">
      <alignment horizontal="center" vertical="center"/>
      <protection hidden="1"/>
    </xf>
    <xf numFmtId="0" fontId="21" fillId="14" borderId="5" xfId="0" applyFont="1" applyFill="1" applyBorder="1" applyAlignment="1" applyProtection="1">
      <alignment horizontal="center" vertical="center"/>
      <protection hidden="1"/>
    </xf>
    <xf numFmtId="0" fontId="21" fillId="14" borderId="6" xfId="0" applyFont="1" applyFill="1" applyBorder="1" applyAlignment="1" applyProtection="1">
      <alignment horizontal="center" vertical="center"/>
      <protection hidden="1"/>
    </xf>
    <xf numFmtId="0" fontId="20" fillId="4" borderId="8" xfId="0" applyFont="1" applyFill="1" applyBorder="1" applyAlignment="1" applyProtection="1">
      <alignment horizontal="left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hidden="1"/>
    </xf>
    <xf numFmtId="0" fontId="8" fillId="0" borderId="18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vertical="center"/>
      <protection hidden="1"/>
    </xf>
    <xf numFmtId="0" fontId="9" fillId="3" borderId="6" xfId="0" applyFont="1" applyFill="1" applyBorder="1" applyAlignment="1" applyProtection="1">
      <alignment vertical="center"/>
      <protection hidden="1"/>
    </xf>
    <xf numFmtId="0" fontId="8" fillId="2" borderId="19" xfId="0" applyFont="1" applyFill="1" applyBorder="1" applyAlignment="1" applyProtection="1">
      <alignment horizontal="center" vertical="center"/>
      <protection hidden="1"/>
    </xf>
    <xf numFmtId="0" fontId="8" fillId="2" borderId="18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63" fillId="7" borderId="5" xfId="0" applyFont="1" applyFill="1" applyBorder="1" applyAlignment="1" applyProtection="1">
      <alignment horizontal="right" vertical="center"/>
      <protection hidden="1"/>
    </xf>
    <xf numFmtId="0" fontId="63" fillId="7" borderId="6" xfId="0" applyFont="1" applyFill="1" applyBorder="1" applyAlignment="1" applyProtection="1">
      <alignment horizontal="right" vertical="center"/>
      <protection hidden="1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56" fillId="15" borderId="19" xfId="0" applyFont="1" applyFill="1" applyBorder="1" applyAlignment="1" applyProtection="1">
      <alignment horizontal="center" vertical="center"/>
      <protection hidden="1"/>
    </xf>
    <xf numFmtId="0" fontId="56" fillId="15" borderId="18" xfId="0" applyFont="1" applyFill="1" applyBorder="1" applyAlignment="1" applyProtection="1">
      <alignment horizontal="center" vertical="center"/>
      <protection hidden="1"/>
    </xf>
    <xf numFmtId="0" fontId="56" fillId="15" borderId="3" xfId="0" applyFont="1" applyFill="1" applyBorder="1" applyAlignment="1" applyProtection="1">
      <alignment horizontal="center" vertical="center"/>
      <protection hidden="1"/>
    </xf>
    <xf numFmtId="0" fontId="56" fillId="15" borderId="16" xfId="0" applyFont="1" applyFill="1" applyBorder="1" applyAlignment="1" applyProtection="1">
      <alignment horizontal="center" vertical="center"/>
      <protection hidden="1"/>
    </xf>
    <xf numFmtId="0" fontId="56" fillId="15" borderId="15" xfId="0" applyFont="1" applyFill="1" applyBorder="1" applyAlignment="1" applyProtection="1">
      <alignment horizontal="center" vertical="center"/>
      <protection hidden="1"/>
    </xf>
    <xf numFmtId="0" fontId="56" fillId="15" borderId="9" xfId="0" applyFont="1" applyFill="1" applyBorder="1" applyAlignment="1" applyProtection="1">
      <alignment horizontal="center" vertical="center"/>
      <protection hidden="1"/>
    </xf>
    <xf numFmtId="0" fontId="14" fillId="4" borderId="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hidden="1"/>
    </xf>
    <xf numFmtId="0" fontId="8" fillId="2" borderId="15" xfId="0" applyFont="1" applyFill="1" applyBorder="1" applyAlignment="1" applyProtection="1">
      <alignment horizontal="center" vertical="center" wrapText="1"/>
      <protection hidden="1"/>
    </xf>
    <xf numFmtId="0" fontId="8" fillId="2" borderId="9" xfId="0" applyFont="1" applyFill="1" applyBorder="1" applyAlignment="1" applyProtection="1">
      <alignment horizontal="center" vertical="center" wrapText="1"/>
      <protection hidden="1"/>
    </xf>
    <xf numFmtId="0" fontId="63" fillId="7" borderId="4" xfId="0" applyFont="1" applyFill="1" applyBorder="1" applyAlignment="1" applyProtection="1">
      <alignment horizontal="left" vertical="center"/>
      <protection hidden="1"/>
    </xf>
    <xf numFmtId="0" fontId="63" fillId="7" borderId="5" xfId="0" applyFont="1" applyFill="1" applyBorder="1" applyAlignment="1" applyProtection="1">
      <alignment horizontal="left" vertical="center"/>
      <protection hidden="1"/>
    </xf>
    <xf numFmtId="0" fontId="9" fillId="15" borderId="4" xfId="0" applyFont="1" applyFill="1" applyBorder="1" applyAlignment="1" applyProtection="1">
      <alignment horizontal="left" vertical="center"/>
      <protection hidden="1"/>
    </xf>
    <xf numFmtId="0" fontId="9" fillId="15" borderId="5" xfId="0" applyFont="1" applyFill="1" applyBorder="1" applyAlignment="1" applyProtection="1">
      <alignment horizontal="left" vertical="center"/>
      <protection hidden="1"/>
    </xf>
    <xf numFmtId="0" fontId="8" fillId="2" borderId="19" xfId="0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8" fillId="2" borderId="18" xfId="0" applyFont="1" applyFill="1" applyBorder="1" applyAlignment="1" applyProtection="1">
      <alignment horizontal="center" vertical="center" wrapText="1"/>
      <protection hidden="1"/>
    </xf>
    <xf numFmtId="0" fontId="66" fillId="7" borderId="4" xfId="0" applyFont="1" applyFill="1" applyBorder="1" applyAlignment="1" applyProtection="1">
      <alignment vertical="center"/>
      <protection hidden="1"/>
    </xf>
    <xf numFmtId="0" fontId="66" fillId="7" borderId="6" xfId="0" applyFont="1" applyFill="1" applyBorder="1" applyAlignment="1" applyProtection="1">
      <alignment vertical="center"/>
      <protection hidden="1"/>
    </xf>
    <xf numFmtId="0" fontId="66" fillId="7" borderId="4" xfId="0" applyFont="1" applyFill="1" applyBorder="1" applyAlignment="1" applyProtection="1">
      <alignment horizontal="center" vertical="center"/>
      <protection hidden="1"/>
    </xf>
    <xf numFmtId="0" fontId="66" fillId="7" borderId="6" xfId="0" applyFont="1" applyFill="1" applyBorder="1" applyAlignment="1" applyProtection="1">
      <alignment horizontal="center" vertical="center"/>
      <protection hidden="1"/>
    </xf>
    <xf numFmtId="0" fontId="66" fillId="7" borderId="4" xfId="0" applyFont="1" applyFill="1" applyBorder="1" applyAlignment="1" applyProtection="1">
      <alignment horizontal="center" vertical="center" wrapText="1"/>
      <protection hidden="1"/>
    </xf>
    <xf numFmtId="0" fontId="66" fillId="7" borderId="6" xfId="0" applyFont="1" applyFill="1" applyBorder="1" applyAlignment="1" applyProtection="1">
      <alignment horizontal="center" vertical="center" wrapText="1"/>
      <protection hidden="1"/>
    </xf>
    <xf numFmtId="0" fontId="9" fillId="15" borderId="5" xfId="0" applyFont="1" applyFill="1" applyBorder="1" applyAlignment="1" applyProtection="1">
      <alignment horizontal="right" vertical="center"/>
      <protection hidden="1"/>
    </xf>
    <xf numFmtId="0" fontId="9" fillId="15" borderId="6" xfId="0" applyFont="1" applyFill="1" applyBorder="1" applyAlignment="1" applyProtection="1">
      <alignment horizontal="right" vertical="center"/>
      <protection hidden="1"/>
    </xf>
    <xf numFmtId="0" fontId="25" fillId="2" borderId="4" xfId="0" applyFont="1" applyFill="1" applyBorder="1" applyAlignment="1" applyProtection="1">
      <alignment horizontal="left" vertical="center"/>
      <protection hidden="1"/>
    </xf>
    <xf numFmtId="0" fontId="25" fillId="2" borderId="5" xfId="0" applyFont="1" applyFill="1" applyBorder="1" applyAlignment="1" applyProtection="1">
      <alignment horizontal="left" vertical="center"/>
      <protection hidden="1"/>
    </xf>
    <xf numFmtId="10" fontId="14" fillId="4" borderId="4" xfId="0" applyNumberFormat="1" applyFont="1" applyFill="1" applyBorder="1" applyAlignment="1" applyProtection="1">
      <alignment horizontal="center" vertical="center"/>
      <protection hidden="1"/>
    </xf>
    <xf numFmtId="10" fontId="14" fillId="4" borderId="6" xfId="0" applyNumberFormat="1" applyFont="1" applyFill="1" applyBorder="1" applyAlignment="1" applyProtection="1">
      <alignment horizontal="center" vertical="center"/>
      <protection hidden="1"/>
    </xf>
    <xf numFmtId="0" fontId="63" fillId="7" borderId="4" xfId="0" applyFont="1" applyFill="1" applyBorder="1" applyAlignment="1" applyProtection="1">
      <alignment horizontal="left" vertical="center" wrapText="1"/>
      <protection hidden="1"/>
    </xf>
    <xf numFmtId="0" fontId="63" fillId="7" borderId="5" xfId="0" applyFont="1" applyFill="1" applyBorder="1" applyAlignment="1" applyProtection="1">
      <alignment horizontal="left" vertical="center" wrapText="1"/>
      <protection hidden="1"/>
    </xf>
    <xf numFmtId="0" fontId="25" fillId="2" borderId="18" xfId="0" applyFont="1" applyFill="1" applyBorder="1" applyAlignment="1" applyProtection="1">
      <alignment horizontal="right" vertical="center" readingOrder="2"/>
      <protection hidden="1"/>
    </xf>
    <xf numFmtId="0" fontId="25" fillId="2" borderId="3" xfId="0" applyFont="1" applyFill="1" applyBorder="1" applyAlignment="1" applyProtection="1">
      <alignment horizontal="right" vertical="center" readingOrder="2"/>
      <protection hidden="1"/>
    </xf>
    <xf numFmtId="0" fontId="57" fillId="2" borderId="4" xfId="0" applyFont="1" applyFill="1" applyBorder="1" applyAlignment="1" applyProtection="1">
      <alignment horizontal="left" vertical="center"/>
      <protection hidden="1"/>
    </xf>
    <xf numFmtId="0" fontId="57" fillId="2" borderId="5" xfId="0" applyFont="1" applyFill="1" applyBorder="1" applyAlignment="1" applyProtection="1">
      <alignment horizontal="left" vertical="center"/>
      <protection hidden="1"/>
    </xf>
    <xf numFmtId="0" fontId="57" fillId="2" borderId="6" xfId="0" applyFont="1" applyFill="1" applyBorder="1" applyAlignment="1" applyProtection="1">
      <alignment horizontal="left" vertical="center"/>
      <protection hidden="1"/>
    </xf>
    <xf numFmtId="1" fontId="58" fillId="2" borderId="4" xfId="0" applyNumberFormat="1" applyFont="1" applyFill="1" applyBorder="1" applyAlignment="1" applyProtection="1">
      <alignment horizontal="center" vertical="center"/>
      <protection hidden="1"/>
    </xf>
    <xf numFmtId="1" fontId="58" fillId="2" borderId="5" xfId="0" applyNumberFormat="1" applyFont="1" applyFill="1" applyBorder="1" applyAlignment="1" applyProtection="1">
      <alignment horizontal="center" vertical="center"/>
      <protection hidden="1"/>
    </xf>
    <xf numFmtId="1" fontId="58" fillId="2" borderId="6" xfId="0" applyNumberFormat="1" applyFont="1" applyFill="1" applyBorder="1" applyAlignment="1" applyProtection="1">
      <alignment horizontal="center" vertical="center"/>
      <protection hidden="1"/>
    </xf>
    <xf numFmtId="0" fontId="57" fillId="2" borderId="4" xfId="0" applyFont="1" applyFill="1" applyBorder="1" applyAlignment="1" applyProtection="1">
      <alignment vertical="center"/>
      <protection hidden="1"/>
    </xf>
    <xf numFmtId="0" fontId="57" fillId="2" borderId="5" xfId="0" applyFont="1" applyFill="1" applyBorder="1" applyAlignment="1" applyProtection="1">
      <alignment vertical="center"/>
      <protection hidden="1"/>
    </xf>
    <xf numFmtId="0" fontId="57" fillId="2" borderId="6" xfId="0" applyFont="1" applyFill="1" applyBorder="1" applyAlignment="1" applyProtection="1">
      <alignment vertical="center"/>
      <protection hidden="1"/>
    </xf>
    <xf numFmtId="0" fontId="56" fillId="2" borderId="4" xfId="0" applyFont="1" applyFill="1" applyBorder="1" applyAlignment="1" applyProtection="1">
      <alignment horizontal="center" vertical="center"/>
      <protection hidden="1"/>
    </xf>
    <xf numFmtId="0" fontId="56" fillId="2" borderId="5" xfId="0" applyFont="1" applyFill="1" applyBorder="1" applyAlignment="1" applyProtection="1">
      <alignment horizontal="center" vertical="center"/>
      <protection hidden="1"/>
    </xf>
    <xf numFmtId="0" fontId="56" fillId="2" borderId="6" xfId="0" applyFont="1" applyFill="1" applyBorder="1" applyAlignment="1" applyProtection="1">
      <alignment horizontal="center" vertical="center"/>
      <protection hidden="1"/>
    </xf>
    <xf numFmtId="0" fontId="58" fillId="2" borderId="4" xfId="0" applyFont="1" applyFill="1" applyBorder="1" applyAlignment="1" applyProtection="1">
      <alignment horizontal="center" vertical="center"/>
      <protection hidden="1"/>
    </xf>
    <xf numFmtId="0" fontId="58" fillId="2" borderId="5" xfId="0" applyFont="1" applyFill="1" applyBorder="1" applyAlignment="1" applyProtection="1">
      <alignment horizontal="center" vertical="center"/>
      <protection hidden="1"/>
    </xf>
    <xf numFmtId="0" fontId="58" fillId="2" borderId="6" xfId="0" applyFont="1" applyFill="1" applyBorder="1" applyAlignment="1" applyProtection="1">
      <alignment horizontal="center"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9" fillId="15" borderId="4" xfId="0" applyFont="1" applyFill="1" applyBorder="1" applyAlignment="1" applyProtection="1">
      <alignment horizontal="left" vertical="center" wrapText="1"/>
      <protection hidden="1"/>
    </xf>
    <xf numFmtId="0" fontId="9" fillId="15" borderId="5" xfId="0" applyFont="1" applyFill="1" applyBorder="1" applyAlignment="1" applyProtection="1">
      <alignment horizontal="left" vertical="center" wrapText="1"/>
      <protection hidden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8" fillId="0" borderId="16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14" fillId="4" borderId="40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14" fillId="4" borderId="4" xfId="0" applyFont="1" applyFill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center" vertical="center"/>
      <protection hidden="1"/>
    </xf>
    <xf numFmtId="0" fontId="61" fillId="2" borderId="8" xfId="0" applyFont="1" applyFill="1" applyBorder="1" applyAlignment="1" applyProtection="1">
      <alignment horizontal="right" vertical="center"/>
      <protection hidden="1"/>
    </xf>
    <xf numFmtId="0" fontId="58" fillId="0" borderId="8" xfId="0" applyFont="1" applyFill="1" applyBorder="1" applyAlignment="1" applyProtection="1">
      <alignment horizontal="right" vertical="center"/>
      <protection hidden="1"/>
    </xf>
    <xf numFmtId="0" fontId="25" fillId="2" borderId="26" xfId="0" applyFont="1" applyFill="1" applyBorder="1" applyAlignment="1" applyProtection="1">
      <alignment horizontal="left" vertical="center" wrapText="1"/>
      <protection hidden="1"/>
    </xf>
    <xf numFmtId="0" fontId="25" fillId="2" borderId="5" xfId="0" applyFont="1" applyFill="1" applyBorder="1" applyAlignment="1" applyProtection="1">
      <alignment horizontal="left" vertical="center" wrapText="1"/>
      <protection hidden="1"/>
    </xf>
    <xf numFmtId="0" fontId="25" fillId="2" borderId="5" xfId="0" applyFont="1" applyFill="1" applyBorder="1" applyAlignment="1" applyProtection="1">
      <alignment horizontal="right" vertical="center" readingOrder="2"/>
      <protection hidden="1"/>
    </xf>
    <xf numFmtId="1" fontId="57" fillId="2" borderId="4" xfId="0" applyNumberFormat="1" applyFont="1" applyFill="1" applyBorder="1" applyAlignment="1" applyProtection="1">
      <alignment horizontal="center" vertical="center"/>
      <protection hidden="1"/>
    </xf>
    <xf numFmtId="1" fontId="57" fillId="2" borderId="5" xfId="0" applyNumberFormat="1" applyFont="1" applyFill="1" applyBorder="1" applyAlignment="1" applyProtection="1">
      <alignment horizontal="center" vertical="center"/>
      <protection hidden="1"/>
    </xf>
    <xf numFmtId="1" fontId="57" fillId="2" borderId="6" xfId="0" applyNumberFormat="1" applyFont="1" applyFill="1" applyBorder="1" applyAlignment="1" applyProtection="1">
      <alignment horizontal="center" vertical="center"/>
      <protection hidden="1"/>
    </xf>
    <xf numFmtId="1" fontId="56" fillId="2" borderId="4" xfId="0" applyNumberFormat="1" applyFont="1" applyFill="1" applyBorder="1" applyAlignment="1" applyProtection="1">
      <alignment horizontal="center" vertical="center"/>
      <protection hidden="1"/>
    </xf>
    <xf numFmtId="1" fontId="56" fillId="2" borderId="5" xfId="0" applyNumberFormat="1" applyFont="1" applyFill="1" applyBorder="1" applyAlignment="1" applyProtection="1">
      <alignment horizontal="center" vertical="center"/>
      <protection hidden="1"/>
    </xf>
    <xf numFmtId="1" fontId="56" fillId="2" borderId="6" xfId="0" applyNumberFormat="1" applyFont="1" applyFill="1" applyBorder="1" applyAlignment="1" applyProtection="1">
      <alignment horizontal="center" vertical="center"/>
      <protection hidden="1"/>
    </xf>
    <xf numFmtId="0" fontId="60" fillId="2" borderId="4" xfId="0" applyFont="1" applyFill="1" applyBorder="1" applyAlignment="1" applyProtection="1">
      <alignment horizontal="center" vertical="center"/>
      <protection hidden="1"/>
    </xf>
    <xf numFmtId="0" fontId="60" fillId="2" borderId="5" xfId="0" applyFont="1" applyFill="1" applyBorder="1" applyAlignment="1" applyProtection="1">
      <alignment horizontal="center" vertical="center"/>
      <protection hidden="1"/>
    </xf>
    <xf numFmtId="0" fontId="60" fillId="2" borderId="6" xfId="0" applyFont="1" applyFill="1" applyBorder="1" applyAlignment="1" applyProtection="1">
      <alignment horizontal="center" vertical="center"/>
      <protection hidden="1"/>
    </xf>
    <xf numFmtId="0" fontId="58" fillId="0" borderId="8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19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63" fillId="7" borderId="5" xfId="0" applyFont="1" applyFill="1" applyBorder="1" applyAlignment="1" applyProtection="1">
      <alignment horizontal="right" vertical="center"/>
    </xf>
    <xf numFmtId="0" fontId="63" fillId="7" borderId="6" xfId="0" applyFont="1" applyFill="1" applyBorder="1" applyAlignment="1" applyProtection="1">
      <alignment horizontal="right" vertical="center"/>
    </xf>
    <xf numFmtId="0" fontId="63" fillId="7" borderId="4" xfId="0" applyFont="1" applyFill="1" applyBorder="1" applyAlignment="1" applyProtection="1">
      <alignment horizontal="left" vertical="center"/>
    </xf>
    <xf numFmtId="0" fontId="63" fillId="7" borderId="5" xfId="0" applyFont="1" applyFill="1" applyBorder="1" applyAlignment="1" applyProtection="1">
      <alignment horizontal="left" vertical="center"/>
    </xf>
    <xf numFmtId="0" fontId="66" fillId="7" borderId="4" xfId="0" applyFont="1" applyFill="1" applyBorder="1" applyAlignment="1" applyProtection="1">
      <alignment horizontal="center" vertical="center"/>
    </xf>
    <xf numFmtId="0" fontId="66" fillId="7" borderId="6" xfId="0" applyFont="1" applyFill="1" applyBorder="1" applyAlignment="1" applyProtection="1">
      <alignment horizontal="center" vertical="center"/>
    </xf>
    <xf numFmtId="0" fontId="25" fillId="2" borderId="26" xfId="0" applyFont="1" applyFill="1" applyBorder="1" applyAlignment="1" applyProtection="1">
      <alignment horizontal="left" vertical="center" wrapText="1"/>
    </xf>
    <xf numFmtId="0" fontId="25" fillId="2" borderId="5" xfId="0" applyFont="1" applyFill="1" applyBorder="1" applyAlignment="1" applyProtection="1">
      <alignment horizontal="left" vertical="center" wrapText="1"/>
    </xf>
    <xf numFmtId="0" fontId="25" fillId="2" borderId="5" xfId="0" applyFont="1" applyFill="1" applyBorder="1" applyAlignment="1" applyProtection="1">
      <alignment horizontal="right" vertical="center" wrapText="1" readingOrder="2"/>
    </xf>
    <xf numFmtId="0" fontId="25" fillId="2" borderId="6" xfId="0" applyFont="1" applyFill="1" applyBorder="1" applyAlignment="1" applyProtection="1">
      <alignment horizontal="right" vertical="center" wrapText="1" readingOrder="2"/>
    </xf>
    <xf numFmtId="0" fontId="9" fillId="15" borderId="4" xfId="0" applyFont="1" applyFill="1" applyBorder="1" applyAlignment="1" applyProtection="1">
      <alignment horizontal="left" vertical="center" wrapText="1"/>
    </xf>
    <xf numFmtId="0" fontId="9" fillId="15" borderId="5" xfId="0" applyFont="1" applyFill="1" applyBorder="1" applyAlignment="1" applyProtection="1">
      <alignment horizontal="left" vertical="center" wrapText="1"/>
    </xf>
    <xf numFmtId="0" fontId="9" fillId="15" borderId="5" xfId="0" applyFont="1" applyFill="1" applyBorder="1" applyAlignment="1" applyProtection="1">
      <alignment horizontal="right" vertical="center"/>
    </xf>
    <xf numFmtId="0" fontId="9" fillId="15" borderId="6" xfId="0" applyFont="1" applyFill="1" applyBorder="1" applyAlignment="1" applyProtection="1">
      <alignment horizontal="right" vertical="center"/>
    </xf>
    <xf numFmtId="0" fontId="63" fillId="7" borderId="4" xfId="0" applyFont="1" applyFill="1" applyBorder="1" applyAlignment="1" applyProtection="1">
      <alignment horizontal="left" vertical="center" wrapText="1"/>
    </xf>
    <xf numFmtId="0" fontId="63" fillId="7" borderId="5" xfId="0" applyFont="1" applyFill="1" applyBorder="1" applyAlignment="1" applyProtection="1">
      <alignment horizontal="left" vertical="center" wrapText="1"/>
    </xf>
    <xf numFmtId="0" fontId="66" fillId="7" borderId="4" xfId="0" applyFont="1" applyFill="1" applyBorder="1" applyAlignment="1" applyProtection="1">
      <alignment horizontal="center" vertical="center" wrapText="1"/>
    </xf>
    <xf numFmtId="0" fontId="66" fillId="7" borderId="6" xfId="0" applyFont="1" applyFill="1" applyBorder="1" applyAlignment="1" applyProtection="1">
      <alignment horizontal="center" vertical="center" wrapText="1"/>
    </xf>
    <xf numFmtId="0" fontId="56" fillId="2" borderId="4" xfId="0" applyFont="1" applyFill="1" applyBorder="1" applyAlignment="1" applyProtection="1">
      <alignment horizontal="center" vertical="center" wrapText="1"/>
    </xf>
    <xf numFmtId="0" fontId="56" fillId="2" borderId="5" xfId="0" applyFont="1" applyFill="1" applyBorder="1" applyAlignment="1" applyProtection="1">
      <alignment horizontal="center" vertical="center" wrapText="1"/>
    </xf>
    <xf numFmtId="0" fontId="56" fillId="2" borderId="6" xfId="0" applyFont="1" applyFill="1" applyBorder="1" applyAlignment="1" applyProtection="1">
      <alignment horizontal="center" vertical="center" wrapText="1"/>
    </xf>
    <xf numFmtId="0" fontId="58" fillId="2" borderId="8" xfId="0" applyFont="1" applyFill="1" applyBorder="1" applyAlignment="1" applyProtection="1">
      <alignment horizontal="center" vertical="center" wrapText="1"/>
    </xf>
    <xf numFmtId="0" fontId="57" fillId="2" borderId="4" xfId="0" applyFont="1" applyFill="1" applyBorder="1" applyAlignment="1" applyProtection="1">
      <alignment horizontal="right" vertical="center" wrapText="1"/>
    </xf>
    <xf numFmtId="0" fontId="57" fillId="2" borderId="5" xfId="0" applyFont="1" applyFill="1" applyBorder="1" applyAlignment="1" applyProtection="1">
      <alignment horizontal="right" vertical="center" wrapText="1"/>
    </xf>
    <xf numFmtId="0" fontId="57" fillId="2" borderId="6" xfId="0" applyFont="1" applyFill="1" applyBorder="1" applyAlignment="1" applyProtection="1">
      <alignment horizontal="right" vertical="center" wrapText="1"/>
    </xf>
    <xf numFmtId="0" fontId="59" fillId="2" borderId="8" xfId="0" applyFont="1" applyFill="1" applyBorder="1" applyAlignment="1" applyProtection="1">
      <alignment horizontal="right" vertical="center" wrapText="1"/>
    </xf>
    <xf numFmtId="0" fontId="58" fillId="2" borderId="19" xfId="0" applyFont="1" applyFill="1" applyBorder="1" applyAlignment="1" applyProtection="1">
      <alignment horizontal="center" vertical="center" wrapText="1"/>
    </xf>
    <xf numFmtId="0" fontId="58" fillId="2" borderId="18" xfId="0" applyFont="1" applyFill="1" applyBorder="1" applyAlignment="1" applyProtection="1">
      <alignment horizontal="center" vertical="center" wrapText="1"/>
    </xf>
    <xf numFmtId="0" fontId="57" fillId="2" borderId="8" xfId="0" applyFont="1" applyFill="1" applyBorder="1" applyAlignment="1" applyProtection="1">
      <alignment horizontal="left" vertical="center" wrapText="1"/>
    </xf>
    <xf numFmtId="0" fontId="56" fillId="15" borderId="18" xfId="0" applyFont="1" applyFill="1" applyBorder="1" applyAlignment="1" applyProtection="1">
      <alignment horizontal="center" vertical="center"/>
    </xf>
    <xf numFmtId="0" fontId="56" fillId="15" borderId="3" xfId="0" applyFont="1" applyFill="1" applyBorder="1" applyAlignment="1" applyProtection="1">
      <alignment horizontal="center" vertical="center"/>
    </xf>
    <xf numFmtId="0" fontId="56" fillId="15" borderId="15" xfId="0" applyFont="1" applyFill="1" applyBorder="1" applyAlignment="1" applyProtection="1">
      <alignment horizontal="center" vertical="center"/>
    </xf>
    <xf numFmtId="0" fontId="56" fillId="15" borderId="9" xfId="0" applyFont="1" applyFill="1" applyBorder="1" applyAlignment="1" applyProtection="1">
      <alignment horizontal="center" vertical="center"/>
    </xf>
    <xf numFmtId="0" fontId="56" fillId="15" borderId="19" xfId="0" applyFont="1" applyFill="1" applyBorder="1" applyAlignment="1" applyProtection="1">
      <alignment horizontal="center" vertical="center"/>
    </xf>
    <xf numFmtId="0" fontId="56" fillId="15" borderId="16" xfId="0" applyFont="1" applyFill="1" applyBorder="1" applyAlignment="1" applyProtection="1">
      <alignment horizontal="center" vertical="center"/>
    </xf>
    <xf numFmtId="0" fontId="9" fillId="15" borderId="5" xfId="0" applyFont="1" applyFill="1" applyBorder="1" applyAlignment="1" applyProtection="1">
      <alignment horizontal="right" vertical="center" wrapText="1"/>
    </xf>
    <xf numFmtId="0" fontId="9" fillId="15" borderId="6" xfId="0" applyFont="1" applyFill="1" applyBorder="1" applyAlignment="1" applyProtection="1">
      <alignment horizontal="right" vertical="center" wrapText="1"/>
    </xf>
    <xf numFmtId="0" fontId="57" fillId="2" borderId="4" xfId="0" applyFont="1" applyFill="1" applyBorder="1" applyAlignment="1" applyProtection="1">
      <alignment horizontal="right" vertical="center" readingOrder="2"/>
    </xf>
    <xf numFmtId="0" fontId="57" fillId="2" borderId="5" xfId="0" applyFont="1" applyFill="1" applyBorder="1" applyAlignment="1" applyProtection="1">
      <alignment horizontal="right" vertical="center" readingOrder="2"/>
    </xf>
    <xf numFmtId="0" fontId="57" fillId="2" borderId="6" xfId="0" applyFont="1" applyFill="1" applyBorder="1" applyAlignment="1" applyProtection="1">
      <alignment horizontal="right" vertical="center" readingOrder="2"/>
    </xf>
    <xf numFmtId="1" fontId="56" fillId="2" borderId="8" xfId="0" applyNumberFormat="1" applyFont="1" applyFill="1" applyBorder="1" applyAlignment="1" applyProtection="1">
      <alignment horizontal="center" vertical="center"/>
      <protection hidden="1"/>
    </xf>
    <xf numFmtId="0" fontId="57" fillId="2" borderId="8" xfId="0" applyFont="1" applyFill="1" applyBorder="1" applyAlignment="1" applyProtection="1">
      <alignment horizontal="left" vertical="center"/>
    </xf>
    <xf numFmtId="0" fontId="9" fillId="7" borderId="4" xfId="0" applyFont="1" applyFill="1" applyBorder="1" applyAlignment="1" applyProtection="1">
      <alignment horizontal="center" vertical="center"/>
    </xf>
    <xf numFmtId="0" fontId="9" fillId="7" borderId="5" xfId="0" applyFont="1" applyFill="1" applyBorder="1" applyAlignment="1" applyProtection="1">
      <alignment horizontal="center" vertical="center"/>
    </xf>
    <xf numFmtId="0" fontId="9" fillId="7" borderId="6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25" fillId="2" borderId="18" xfId="0" applyFont="1" applyFill="1" applyBorder="1" applyAlignment="1" applyProtection="1">
      <alignment horizontal="right" vertical="center" readingOrder="2"/>
    </xf>
    <xf numFmtId="0" fontId="25" fillId="2" borderId="3" xfId="0" applyFont="1" applyFill="1" applyBorder="1" applyAlignment="1" applyProtection="1">
      <alignment horizontal="right" vertical="center" readingOrder="2"/>
    </xf>
    <xf numFmtId="0" fontId="56" fillId="2" borderId="19" xfId="0" applyFont="1" applyFill="1" applyBorder="1" applyAlignment="1" applyProtection="1">
      <alignment horizontal="center" vertical="center"/>
    </xf>
    <xf numFmtId="0" fontId="56" fillId="2" borderId="18" xfId="0" applyFont="1" applyFill="1" applyBorder="1" applyAlignment="1" applyProtection="1">
      <alignment horizontal="center" vertical="center"/>
    </xf>
    <xf numFmtId="0" fontId="56" fillId="2" borderId="3" xfId="0" applyFont="1" applyFill="1" applyBorder="1" applyAlignment="1" applyProtection="1">
      <alignment horizontal="center" vertical="center"/>
    </xf>
    <xf numFmtId="0" fontId="56" fillId="2" borderId="16" xfId="0" applyFont="1" applyFill="1" applyBorder="1" applyAlignment="1" applyProtection="1">
      <alignment horizontal="center" vertical="center"/>
    </xf>
    <xf numFmtId="0" fontId="56" fillId="2" borderId="15" xfId="0" applyFont="1" applyFill="1" applyBorder="1" applyAlignment="1" applyProtection="1">
      <alignment horizontal="center" vertical="center"/>
    </xf>
    <xf numFmtId="0" fontId="56" fillId="2" borderId="9" xfId="0" applyFont="1" applyFill="1" applyBorder="1" applyAlignment="1" applyProtection="1">
      <alignment horizontal="center" vertical="center"/>
    </xf>
    <xf numFmtId="1" fontId="56" fillId="2" borderId="18" xfId="0" applyNumberFormat="1" applyFont="1" applyFill="1" applyBorder="1" applyAlignment="1" applyProtection="1">
      <alignment horizontal="center" vertical="center"/>
      <protection hidden="1"/>
    </xf>
    <xf numFmtId="1" fontId="56" fillId="2" borderId="3" xfId="0" applyNumberFormat="1" applyFont="1" applyFill="1" applyBorder="1" applyAlignment="1" applyProtection="1">
      <alignment horizontal="center" vertical="center"/>
      <protection hidden="1"/>
    </xf>
    <xf numFmtId="1" fontId="56" fillId="2" borderId="15" xfId="0" applyNumberFormat="1" applyFont="1" applyFill="1" applyBorder="1" applyAlignment="1" applyProtection="1">
      <alignment horizontal="center" vertical="center"/>
      <protection hidden="1"/>
    </xf>
    <xf numFmtId="1" fontId="56" fillId="2" borderId="9" xfId="0" applyNumberFormat="1" applyFont="1" applyFill="1" applyBorder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left" vertical="center" wrapText="1"/>
    </xf>
    <xf numFmtId="0" fontId="8" fillId="4" borderId="5" xfId="0" applyFont="1" applyFill="1" applyBorder="1" applyAlignment="1" applyProtection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right" vertical="center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0" fontId="8" fillId="4" borderId="4" xfId="0" applyFont="1" applyFill="1" applyBorder="1" applyAlignment="1" applyProtection="1">
      <alignment horizontal="right" vertical="center" wrapText="1"/>
    </xf>
    <xf numFmtId="0" fontId="8" fillId="4" borderId="5" xfId="0" applyFont="1" applyFill="1" applyBorder="1" applyAlignment="1" applyProtection="1">
      <alignment horizontal="right" vertical="center" wrapText="1"/>
    </xf>
    <xf numFmtId="0" fontId="8" fillId="4" borderId="6" xfId="0" applyFont="1" applyFill="1" applyBorder="1" applyAlignment="1" applyProtection="1">
      <alignment horizontal="right" vertical="center" wrapText="1"/>
    </xf>
    <xf numFmtId="0" fontId="25" fillId="2" borderId="19" xfId="0" applyFont="1" applyFill="1" applyBorder="1" applyAlignment="1" applyProtection="1">
      <alignment horizontal="left" vertical="center"/>
    </xf>
    <xf numFmtId="0" fontId="25" fillId="2" borderId="18" xfId="0" applyFont="1" applyFill="1" applyBorder="1" applyAlignment="1" applyProtection="1">
      <alignment horizontal="left" vertical="center"/>
    </xf>
    <xf numFmtId="0" fontId="13" fillId="7" borderId="8" xfId="0" applyFont="1" applyFill="1" applyBorder="1" applyAlignment="1" applyProtection="1">
      <alignment horizontal="center" vertical="center"/>
    </xf>
    <xf numFmtId="0" fontId="26" fillId="7" borderId="8" xfId="0" applyFont="1" applyFill="1" applyBorder="1" applyAlignment="1" applyProtection="1">
      <alignment horizontal="center" vertical="center"/>
    </xf>
    <xf numFmtId="0" fontId="58" fillId="2" borderId="8" xfId="0" applyFont="1" applyFill="1" applyBorder="1" applyAlignment="1" applyProtection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1" fillId="4" borderId="0" xfId="0" applyFont="1" applyFill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51" fillId="14" borderId="4" xfId="0" applyFont="1" applyFill="1" applyBorder="1" applyAlignment="1" applyProtection="1">
      <alignment horizontal="center" vertical="center" wrapText="1"/>
      <protection hidden="1"/>
    </xf>
    <xf numFmtId="0" fontId="51" fillId="14" borderId="5" xfId="0" applyFont="1" applyFill="1" applyBorder="1" applyAlignment="1" applyProtection="1">
      <alignment horizontal="center" vertical="center" wrapText="1"/>
      <protection hidden="1"/>
    </xf>
    <xf numFmtId="0" fontId="51" fillId="14" borderId="6" xfId="0" applyFont="1" applyFill="1" applyBorder="1" applyAlignment="1" applyProtection="1">
      <alignment horizontal="center" vertical="center" wrapText="1"/>
      <protection hidden="1"/>
    </xf>
    <xf numFmtId="0" fontId="67" fillId="8" borderId="8" xfId="0" applyFont="1" applyFill="1" applyBorder="1" applyAlignment="1" applyProtection="1">
      <alignment horizontal="center" vertical="center"/>
      <protection hidden="1"/>
    </xf>
    <xf numFmtId="0" fontId="6" fillId="0" borderId="7" xfId="0" applyFont="1" applyBorder="1" applyAlignment="1">
      <alignment horizontal="center" vertical="center" textRotation="90"/>
    </xf>
  </cellXfs>
  <cellStyles count="5">
    <cellStyle name="Euro" xfId="3"/>
    <cellStyle name="Normal" xfId="0" builtinId="0"/>
    <cellStyle name="Normal 2" xfId="4"/>
    <cellStyle name="Normal_annexe" xfId="2"/>
    <cellStyle name="Normal_Feuil1" xfId="1"/>
  </cellStyles>
  <dxfs count="128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indexed="64"/>
        </left>
        <right/>
        <top style="double">
          <color indexed="64"/>
        </top>
        <bottom style="double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1" hidden="0"/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9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  <protection locked="1" hidden="0"/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theme="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CC"/>
        <name val="Cambria"/>
        <scheme val="maj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theme="0"/>
        <name val="Cambria"/>
        <scheme val="major"/>
      </font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theme="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  <numFmt numFmtId="0" formatCode="General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CC"/>
        <name val="Cambria"/>
        <scheme val="major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FFFFCC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FFFFCC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theme="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FFFFCC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theme="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CC"/>
        <name val="Cambria"/>
        <scheme val="maj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theme="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CC"/>
        <name val="Cambria"/>
        <scheme val="maj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theme="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CC"/>
        <name val="Cambria"/>
        <scheme val="maj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mbria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FFFFCC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Up">
          <fgColor auto="1"/>
          <bgColor theme="0" tint="-4.9989318521683403E-2"/>
        </patternFill>
      </fill>
    </dxf>
    <dxf>
      <fill>
        <patternFill patternType="lightDown">
          <bgColor theme="0" tint="-4.9989318521683403E-2"/>
        </patternFill>
      </fill>
    </dxf>
    <dxf>
      <fill>
        <patternFill patternType="lightUp">
          <fgColor auto="1"/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fgColor auto="1"/>
          <bgColor theme="0" tint="-4.9989318521683403E-2"/>
        </patternFill>
      </fill>
    </dxf>
  </dxfs>
  <tableStyles count="0" defaultTableStyle="TableStyleMedium2" defaultPivotStyle="PivotStyleMedium9"/>
  <colors>
    <mruColors>
      <color rgb="FFFFFFFF"/>
      <color rgb="FFAF1182"/>
      <color rgb="FFFF3399"/>
      <color rgb="FFAC55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2_1">
  <dgm:title val=""/>
  <dgm:desc val=""/>
  <dgm:catLst>
    <dgm:cat type="accent2" pri="11100"/>
  </dgm:catLst>
  <dgm:styleLbl name="node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3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4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2">
        <a:alpha val="4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8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D7C3D23-B1C5-4C43-B044-D5AFD1088B18}" type="doc">
      <dgm:prSet loTypeId="urn:microsoft.com/office/officeart/2008/layout/VerticalCurvedList" loCatId="list" qsTypeId="urn:microsoft.com/office/officeart/2005/8/quickstyle/3d3" qsCatId="3D" csTypeId="urn:microsoft.com/office/officeart/2005/8/colors/accent2_1" csCatId="accent2" phldr="1"/>
      <dgm:spPr/>
      <dgm:t>
        <a:bodyPr/>
        <a:lstStyle/>
        <a:p>
          <a:endParaRPr lang="fr-FR"/>
        </a:p>
      </dgm:t>
    </dgm:pt>
    <dgm:pt modelId="{70E2C5DF-18B9-413D-810C-7FE7AD0FB308}">
      <dgm:prSet phldrT="[Texte]" custT="1"/>
      <dgm:spPr>
        <a:ln w="12700">
          <a:solidFill>
            <a:srgbClr val="C00000"/>
          </a:solidFill>
        </a:ln>
        <a:effectLst>
          <a:glow rad="101600">
            <a:schemeClr val="accent2">
              <a:satMod val="175000"/>
              <a:alpha val="40000"/>
            </a:schemeClr>
          </a:glow>
        </a:effectLst>
      </dgm:spPr>
      <dgm:t>
        <a:bodyPr/>
        <a:lstStyle/>
        <a:p>
          <a:pPr algn="l"/>
          <a:endParaRPr lang="fr-FR" sz="2800" b="1">
            <a:latin typeface="+mj-lt"/>
            <a:cs typeface="Times New Roman" pitchFamily="18" charset="0"/>
          </a:endParaRPr>
        </a:p>
        <a:p>
          <a:pPr algn="l"/>
          <a:r>
            <a:rPr lang="fr-FR" sz="2800" b="1">
              <a:latin typeface="+mj-lt"/>
              <a:cs typeface="Times New Roman" pitchFamily="18" charset="0"/>
            </a:rPr>
            <a:t>Identification et présentation de l'équipe de recherche</a:t>
          </a:r>
        </a:p>
        <a:p>
          <a:pPr algn="ctr"/>
          <a:r>
            <a:rPr lang="fr-FR" sz="1600" b="1">
              <a:solidFill>
                <a:srgbClr val="00B050"/>
              </a:solidFill>
              <a:latin typeface="+mj-lt"/>
              <a:cs typeface="Times New Roman" pitchFamily="18" charset="0"/>
            </a:rPr>
            <a:t>Remplir obligatoirement tous les champs </a:t>
          </a:r>
        </a:p>
        <a:p>
          <a:pPr algn="l"/>
          <a:r>
            <a:rPr lang="fr-FR" sz="2800" b="1">
              <a:latin typeface="+mj-lt"/>
              <a:cs typeface="Times New Roman" pitchFamily="18" charset="0"/>
            </a:rPr>
            <a:t> </a:t>
          </a:r>
        </a:p>
      </dgm:t>
    </dgm:pt>
    <dgm:pt modelId="{BF43FAF1-D927-4E72-BA54-600F3533D23B}" type="parTrans" cxnId="{41019171-F361-498F-B5DA-43B3C9E4AEE7}">
      <dgm:prSet/>
      <dgm:spPr/>
      <dgm:t>
        <a:bodyPr/>
        <a:lstStyle/>
        <a:p>
          <a:endParaRPr lang="fr-FR" b="1"/>
        </a:p>
      </dgm:t>
    </dgm:pt>
    <dgm:pt modelId="{A643FB9A-4B3C-490D-9EA1-F854EC833AD7}" type="sibTrans" cxnId="{41019171-F361-498F-B5DA-43B3C9E4AEE7}">
      <dgm:prSet/>
      <dgm:spPr/>
      <dgm:t>
        <a:bodyPr/>
        <a:lstStyle/>
        <a:p>
          <a:endParaRPr lang="fr-FR" b="1"/>
        </a:p>
      </dgm:t>
    </dgm:pt>
    <dgm:pt modelId="{63390F41-5796-46E5-8F34-1B011541C72D}">
      <dgm:prSet phldrT="[Texte]" custT="1"/>
      <dgm:spPr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</dgm:spPr>
      <dgm:t>
        <a:bodyPr/>
        <a:lstStyle/>
        <a:p>
          <a:pPr algn="l"/>
          <a:r>
            <a:rPr lang="fr-FR" sz="2400" b="1">
              <a:latin typeface="+mj-lt"/>
              <a:cs typeface="Times New Roman" pitchFamily="18" charset="0"/>
            </a:rPr>
            <a:t>  Visibilité sur le Web</a:t>
          </a:r>
        </a:p>
      </dgm:t>
    </dgm:pt>
    <dgm:pt modelId="{CA6C1553-4589-4F91-99B3-4C50CB70ACE7}" type="parTrans" cxnId="{D87B6A5F-5D9E-4B67-A4C0-331A96C3759E}">
      <dgm:prSet/>
      <dgm:spPr/>
      <dgm:t>
        <a:bodyPr/>
        <a:lstStyle/>
        <a:p>
          <a:endParaRPr lang="fr-FR" b="1"/>
        </a:p>
      </dgm:t>
    </dgm:pt>
    <dgm:pt modelId="{D02A85D7-E4C5-45E7-9A4A-4AA7B23766E5}" type="sibTrans" cxnId="{D87B6A5F-5D9E-4B67-A4C0-331A96C3759E}">
      <dgm:prSet/>
      <dgm:spPr/>
      <dgm:t>
        <a:bodyPr/>
        <a:lstStyle/>
        <a:p>
          <a:endParaRPr lang="fr-FR" b="1"/>
        </a:p>
      </dgm:t>
    </dgm:pt>
    <dgm:pt modelId="{36F12EF3-A2C4-40CE-A92B-42DAEAB239D6}">
      <dgm:prSet phldrT="[Texte]" custT="1"/>
      <dgm:spPr>
        <a:ln w="12700">
          <a:solidFill>
            <a:srgbClr val="C00000"/>
          </a:solidFill>
        </a:ln>
        <a:effectLst>
          <a:glow rad="101600">
            <a:schemeClr val="accent2">
              <a:satMod val="175000"/>
              <a:alpha val="40000"/>
            </a:schemeClr>
          </a:glow>
        </a:effectLst>
      </dgm:spPr>
      <dgm:t>
        <a:bodyPr/>
        <a:lstStyle/>
        <a:p>
          <a:r>
            <a:rPr lang="fr-FR" sz="2800" b="1">
              <a:latin typeface="+mj-lt"/>
              <a:cs typeface="Times New Roman" pitchFamily="18" charset="0"/>
            </a:rPr>
            <a:t>Manuel d'utilisation</a:t>
          </a:r>
        </a:p>
      </dgm:t>
    </dgm:pt>
    <dgm:pt modelId="{99CB6A45-49B2-4D29-8994-E56995EC8916}" type="parTrans" cxnId="{7F5BF332-98A0-45C9-8914-2142D56B1048}">
      <dgm:prSet/>
      <dgm:spPr/>
      <dgm:t>
        <a:bodyPr/>
        <a:lstStyle/>
        <a:p>
          <a:endParaRPr lang="fr-FR" b="1"/>
        </a:p>
      </dgm:t>
    </dgm:pt>
    <dgm:pt modelId="{8E5F63DA-7AC8-42E5-8BB4-6A91AFBEBAF8}" type="sibTrans" cxnId="{7F5BF332-98A0-45C9-8914-2142D56B1048}">
      <dgm:prSet/>
      <dgm:spPr/>
      <dgm:t>
        <a:bodyPr/>
        <a:lstStyle/>
        <a:p>
          <a:endParaRPr lang="fr-FR" b="1"/>
        </a:p>
      </dgm:t>
    </dgm:pt>
    <dgm:pt modelId="{1C07562B-CF7B-46E4-AC2B-7B2B0C77C99F}">
      <dgm:prSet phldrT="[Texte]" custT="1"/>
      <dgm:spPr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</dgm:spPr>
      <dgm:t>
        <a:bodyPr/>
        <a:lstStyle/>
        <a:p>
          <a:pPr algn="l"/>
          <a:r>
            <a:rPr lang="fr-FR" sz="2800" b="1">
              <a:latin typeface="Times New Roman" pitchFamily="18" charset="0"/>
              <a:cs typeface="Times New Roman" pitchFamily="18" charset="0"/>
            </a:rPr>
            <a:t> </a:t>
          </a:r>
          <a:r>
            <a:rPr lang="fr-FR" sz="2400" b="1">
              <a:latin typeface="+mj-lt"/>
              <a:cs typeface="Times New Roman" pitchFamily="18" charset="0"/>
            </a:rPr>
            <a:t>Production scientifique</a:t>
          </a:r>
        </a:p>
      </dgm:t>
    </dgm:pt>
    <dgm:pt modelId="{992C8433-D3E1-41E4-B1C8-9FC8A2DA13B6}" type="parTrans" cxnId="{1EDBA33E-AE9E-4B33-84B0-A4C2FCB863F0}">
      <dgm:prSet/>
      <dgm:spPr/>
      <dgm:t>
        <a:bodyPr/>
        <a:lstStyle/>
        <a:p>
          <a:endParaRPr lang="fr-FR" b="1"/>
        </a:p>
      </dgm:t>
    </dgm:pt>
    <dgm:pt modelId="{D92D20DF-11BC-4EE7-B167-7671FD31BE71}" type="sibTrans" cxnId="{1EDBA33E-AE9E-4B33-84B0-A4C2FCB863F0}">
      <dgm:prSet/>
      <dgm:spPr/>
      <dgm:t>
        <a:bodyPr/>
        <a:lstStyle/>
        <a:p>
          <a:endParaRPr lang="fr-FR" b="1"/>
        </a:p>
      </dgm:t>
    </dgm:pt>
    <dgm:pt modelId="{B9E5FE29-01C7-4A53-89CB-0C29C6181409}">
      <dgm:prSet phldrT="[Texte]" custT="1"/>
      <dgm:spPr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</dgm:spPr>
      <dgm:t>
        <a:bodyPr/>
        <a:lstStyle/>
        <a:p>
          <a:pPr algn="l"/>
          <a:r>
            <a:rPr lang="fr-FR" sz="2400" b="1">
              <a:latin typeface="+mj-lt"/>
              <a:cs typeface="Times New Roman" pitchFamily="18" charset="0"/>
            </a:rPr>
            <a:t>Rayonnement, visibilité et attractivité académique </a:t>
          </a:r>
        </a:p>
      </dgm:t>
    </dgm:pt>
    <dgm:pt modelId="{A6F97F05-B0FD-40E0-800B-6024EC4193BE}" type="parTrans" cxnId="{3AC84A55-6DAF-4B55-9BD9-740D1A4B6B68}">
      <dgm:prSet/>
      <dgm:spPr/>
      <dgm:t>
        <a:bodyPr/>
        <a:lstStyle/>
        <a:p>
          <a:endParaRPr lang="fr-FR" b="1"/>
        </a:p>
      </dgm:t>
    </dgm:pt>
    <dgm:pt modelId="{DFA2CF6A-3079-4189-B348-1F3A3870822A}" type="sibTrans" cxnId="{3AC84A55-6DAF-4B55-9BD9-740D1A4B6B68}">
      <dgm:prSet/>
      <dgm:spPr/>
      <dgm:t>
        <a:bodyPr/>
        <a:lstStyle/>
        <a:p>
          <a:endParaRPr lang="fr-FR" b="1"/>
        </a:p>
      </dgm:t>
    </dgm:pt>
    <dgm:pt modelId="{82BE488F-6F81-4ACD-946F-3BA0926DFB23}">
      <dgm:prSet phldrT="[Texte]" custT="1"/>
      <dgm:spPr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</dgm:spPr>
      <dgm:t>
        <a:bodyPr/>
        <a:lstStyle/>
        <a:p>
          <a:pPr algn="l"/>
          <a:r>
            <a:rPr lang="fr-FR" sz="2400" b="1">
              <a:latin typeface="+mj-lt"/>
              <a:cs typeface="Times New Roman" pitchFamily="18" charset="0"/>
            </a:rPr>
            <a:t>Adéquation et interactions avec l’environnement économique, culturel et social </a:t>
          </a:r>
        </a:p>
      </dgm:t>
    </dgm:pt>
    <dgm:pt modelId="{ECC8F363-EADA-4753-AABC-DBB507E03046}" type="parTrans" cxnId="{B54D49E4-E0CD-4512-A0D8-A8061ABDD177}">
      <dgm:prSet/>
      <dgm:spPr/>
      <dgm:t>
        <a:bodyPr/>
        <a:lstStyle/>
        <a:p>
          <a:endParaRPr lang="fr-FR" b="1"/>
        </a:p>
      </dgm:t>
    </dgm:pt>
    <dgm:pt modelId="{0C1399CF-D6F9-4EB3-8701-A375778F6FC0}" type="sibTrans" cxnId="{B54D49E4-E0CD-4512-A0D8-A8061ABDD177}">
      <dgm:prSet/>
      <dgm:spPr/>
      <dgm:t>
        <a:bodyPr/>
        <a:lstStyle/>
        <a:p>
          <a:endParaRPr lang="fr-FR" b="1"/>
        </a:p>
      </dgm:t>
    </dgm:pt>
    <dgm:pt modelId="{E34EE34D-D156-4E82-A6D2-EB2ABC8E2361}" type="pres">
      <dgm:prSet presAssocID="{FD7C3D23-B1C5-4C43-B044-D5AFD1088B18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fr-FR"/>
        </a:p>
      </dgm:t>
    </dgm:pt>
    <dgm:pt modelId="{B12B70BD-6AAE-4BA5-8747-153E3C90F2ED}" type="pres">
      <dgm:prSet presAssocID="{FD7C3D23-B1C5-4C43-B044-D5AFD1088B18}" presName="Name1" presStyleCnt="0"/>
      <dgm:spPr/>
      <dgm:t>
        <a:bodyPr/>
        <a:lstStyle/>
        <a:p>
          <a:endParaRPr lang="fr-FR"/>
        </a:p>
      </dgm:t>
    </dgm:pt>
    <dgm:pt modelId="{B8647842-7052-46E4-B17A-27E38DAE3911}" type="pres">
      <dgm:prSet presAssocID="{FD7C3D23-B1C5-4C43-B044-D5AFD1088B18}" presName="cycle" presStyleCnt="0"/>
      <dgm:spPr/>
      <dgm:t>
        <a:bodyPr/>
        <a:lstStyle/>
        <a:p>
          <a:endParaRPr lang="fr-FR"/>
        </a:p>
      </dgm:t>
    </dgm:pt>
    <dgm:pt modelId="{C1762B08-6C97-4030-AA62-84855FE05827}" type="pres">
      <dgm:prSet presAssocID="{FD7C3D23-B1C5-4C43-B044-D5AFD1088B18}" presName="srcNode" presStyleLbl="node1" presStyleIdx="0" presStyleCnt="6"/>
      <dgm:spPr/>
      <dgm:t>
        <a:bodyPr/>
        <a:lstStyle/>
        <a:p>
          <a:endParaRPr lang="fr-FR"/>
        </a:p>
      </dgm:t>
    </dgm:pt>
    <dgm:pt modelId="{0ABCA6A1-4906-4429-A203-F9B709F177F8}" type="pres">
      <dgm:prSet presAssocID="{FD7C3D23-B1C5-4C43-B044-D5AFD1088B18}" presName="conn" presStyleLbl="parChTrans1D2" presStyleIdx="0" presStyleCnt="1"/>
      <dgm:spPr/>
      <dgm:t>
        <a:bodyPr/>
        <a:lstStyle/>
        <a:p>
          <a:endParaRPr lang="fr-FR"/>
        </a:p>
      </dgm:t>
    </dgm:pt>
    <dgm:pt modelId="{DE1A9C23-46DB-4346-939E-93E58AC9F07E}" type="pres">
      <dgm:prSet presAssocID="{FD7C3D23-B1C5-4C43-B044-D5AFD1088B18}" presName="extraNode" presStyleLbl="node1" presStyleIdx="0" presStyleCnt="6"/>
      <dgm:spPr/>
      <dgm:t>
        <a:bodyPr/>
        <a:lstStyle/>
        <a:p>
          <a:endParaRPr lang="fr-FR"/>
        </a:p>
      </dgm:t>
    </dgm:pt>
    <dgm:pt modelId="{BFF02C94-913D-48EB-9A60-DACA3832BBA9}" type="pres">
      <dgm:prSet presAssocID="{FD7C3D23-B1C5-4C43-B044-D5AFD1088B18}" presName="dstNode" presStyleLbl="node1" presStyleIdx="0" presStyleCnt="6"/>
      <dgm:spPr/>
      <dgm:t>
        <a:bodyPr/>
        <a:lstStyle/>
        <a:p>
          <a:endParaRPr lang="fr-FR"/>
        </a:p>
      </dgm:t>
    </dgm:pt>
    <dgm:pt modelId="{46083257-D3E3-4A85-8406-145264A9C829}" type="pres">
      <dgm:prSet presAssocID="{70E2C5DF-18B9-413D-810C-7FE7AD0FB308}" presName="text_1" presStyleLbl="node1" presStyleIdx="0" presStyleCnt="6" custScaleY="126691">
        <dgm:presLayoutVars>
          <dgm:bulletEnabled val="1"/>
        </dgm:presLayoutVars>
      </dgm:prSet>
      <dgm:spPr/>
      <dgm:t>
        <a:bodyPr/>
        <a:lstStyle/>
        <a:p>
          <a:endParaRPr lang="fr-FR"/>
        </a:p>
      </dgm:t>
    </dgm:pt>
    <dgm:pt modelId="{3C4B732F-85C9-4877-94BE-6E91B81EDBAD}" type="pres">
      <dgm:prSet presAssocID="{70E2C5DF-18B9-413D-810C-7FE7AD0FB308}" presName="accent_1" presStyleCnt="0"/>
      <dgm:spPr/>
    </dgm:pt>
    <dgm:pt modelId="{E02524D1-A67E-4FAD-BC54-5001CE11DE7D}" type="pres">
      <dgm:prSet presAssocID="{70E2C5DF-18B9-413D-810C-7FE7AD0FB308}" presName="accentRepeatNode" presStyleLbl="solidFgAcc1" presStyleIdx="0" presStyleCnt="6"/>
      <dgm:spPr/>
      <dgm:t>
        <a:bodyPr/>
        <a:lstStyle/>
        <a:p>
          <a:endParaRPr lang="fr-FR"/>
        </a:p>
      </dgm:t>
    </dgm:pt>
    <dgm:pt modelId="{AC5933F6-5C8B-4A56-845D-5526D79303C0}" type="pres">
      <dgm:prSet presAssocID="{1C07562B-CF7B-46E4-AC2B-7B2B0C77C99F}" presName="text_2" presStyleLbl="node1" presStyleIdx="1" presStyleCnt="6">
        <dgm:presLayoutVars>
          <dgm:bulletEnabled val="1"/>
        </dgm:presLayoutVars>
      </dgm:prSet>
      <dgm:spPr/>
      <dgm:t>
        <a:bodyPr/>
        <a:lstStyle/>
        <a:p>
          <a:endParaRPr lang="fr-FR"/>
        </a:p>
      </dgm:t>
    </dgm:pt>
    <dgm:pt modelId="{0E9F128A-3657-442F-B394-4838B7529597}" type="pres">
      <dgm:prSet presAssocID="{1C07562B-CF7B-46E4-AC2B-7B2B0C77C99F}" presName="accent_2" presStyleCnt="0"/>
      <dgm:spPr/>
    </dgm:pt>
    <dgm:pt modelId="{35F2BB73-D334-43ED-83D8-A5523507D560}" type="pres">
      <dgm:prSet presAssocID="{1C07562B-CF7B-46E4-AC2B-7B2B0C77C99F}" presName="accentRepeatNode" presStyleLbl="solidFgAcc1" presStyleIdx="1" presStyleCnt="6"/>
      <dgm:spPr/>
      <dgm:t>
        <a:bodyPr/>
        <a:lstStyle/>
        <a:p>
          <a:endParaRPr lang="fr-FR"/>
        </a:p>
      </dgm:t>
    </dgm:pt>
    <dgm:pt modelId="{EEFBA3C8-B203-4E24-8B48-D3BD0B10C4D6}" type="pres">
      <dgm:prSet presAssocID="{B9E5FE29-01C7-4A53-89CB-0C29C6181409}" presName="text_3" presStyleLbl="node1" presStyleIdx="2" presStyleCnt="6">
        <dgm:presLayoutVars>
          <dgm:bulletEnabled val="1"/>
        </dgm:presLayoutVars>
      </dgm:prSet>
      <dgm:spPr/>
      <dgm:t>
        <a:bodyPr/>
        <a:lstStyle/>
        <a:p>
          <a:endParaRPr lang="fr-FR"/>
        </a:p>
      </dgm:t>
    </dgm:pt>
    <dgm:pt modelId="{A92DF603-125F-4083-AEFA-BF71D7C2A417}" type="pres">
      <dgm:prSet presAssocID="{B9E5FE29-01C7-4A53-89CB-0C29C6181409}" presName="accent_3" presStyleCnt="0"/>
      <dgm:spPr/>
    </dgm:pt>
    <dgm:pt modelId="{7A1B9D8F-908E-4296-A155-E6D3A9469BCC}" type="pres">
      <dgm:prSet presAssocID="{B9E5FE29-01C7-4A53-89CB-0C29C6181409}" presName="accentRepeatNode" presStyleLbl="solidFgAcc1" presStyleIdx="2" presStyleCnt="6"/>
      <dgm:spPr/>
      <dgm:t>
        <a:bodyPr/>
        <a:lstStyle/>
        <a:p>
          <a:endParaRPr lang="fr-FR"/>
        </a:p>
      </dgm:t>
    </dgm:pt>
    <dgm:pt modelId="{2FB5FE87-35A8-46C1-A33B-6AB5FB4355B6}" type="pres">
      <dgm:prSet presAssocID="{82BE488F-6F81-4ACD-946F-3BA0926DFB23}" presName="text_4" presStyleLbl="node1" presStyleIdx="3" presStyleCnt="6">
        <dgm:presLayoutVars>
          <dgm:bulletEnabled val="1"/>
        </dgm:presLayoutVars>
      </dgm:prSet>
      <dgm:spPr/>
      <dgm:t>
        <a:bodyPr/>
        <a:lstStyle/>
        <a:p>
          <a:endParaRPr lang="fr-FR"/>
        </a:p>
      </dgm:t>
    </dgm:pt>
    <dgm:pt modelId="{E377DB85-552F-43F5-B642-4FBCFE99C1CC}" type="pres">
      <dgm:prSet presAssocID="{82BE488F-6F81-4ACD-946F-3BA0926DFB23}" presName="accent_4" presStyleCnt="0"/>
      <dgm:spPr/>
    </dgm:pt>
    <dgm:pt modelId="{A6D64BC5-675E-4292-855A-4C6A2709B2C9}" type="pres">
      <dgm:prSet presAssocID="{82BE488F-6F81-4ACD-946F-3BA0926DFB23}" presName="accentRepeatNode" presStyleLbl="solidFgAcc1" presStyleIdx="3" presStyleCnt="6"/>
      <dgm:spPr/>
      <dgm:t>
        <a:bodyPr/>
        <a:lstStyle/>
        <a:p>
          <a:endParaRPr lang="fr-FR"/>
        </a:p>
      </dgm:t>
    </dgm:pt>
    <dgm:pt modelId="{E5A37E92-C06E-423A-99AA-FEA9C5DB9E94}" type="pres">
      <dgm:prSet presAssocID="{63390F41-5796-46E5-8F34-1B011541C72D}" presName="text_5" presStyleLbl="node1" presStyleIdx="4" presStyleCnt="6">
        <dgm:presLayoutVars>
          <dgm:bulletEnabled val="1"/>
        </dgm:presLayoutVars>
      </dgm:prSet>
      <dgm:spPr/>
      <dgm:t>
        <a:bodyPr/>
        <a:lstStyle/>
        <a:p>
          <a:endParaRPr lang="fr-FR"/>
        </a:p>
      </dgm:t>
    </dgm:pt>
    <dgm:pt modelId="{BB5F5BA0-96A1-4DCC-A28E-960054ABFA39}" type="pres">
      <dgm:prSet presAssocID="{63390F41-5796-46E5-8F34-1B011541C72D}" presName="accent_5" presStyleCnt="0"/>
      <dgm:spPr/>
    </dgm:pt>
    <dgm:pt modelId="{84663F9C-86D9-4931-9455-744CC00777F8}" type="pres">
      <dgm:prSet presAssocID="{63390F41-5796-46E5-8F34-1B011541C72D}" presName="accentRepeatNode" presStyleLbl="solidFgAcc1" presStyleIdx="4" presStyleCnt="6"/>
      <dgm:spPr/>
      <dgm:t>
        <a:bodyPr/>
        <a:lstStyle/>
        <a:p>
          <a:endParaRPr lang="fr-FR"/>
        </a:p>
      </dgm:t>
    </dgm:pt>
    <dgm:pt modelId="{B0ACE73D-E389-4C9A-A38C-587B553C471A}" type="pres">
      <dgm:prSet presAssocID="{36F12EF3-A2C4-40CE-A92B-42DAEAB239D6}" presName="text_6" presStyleLbl="node1" presStyleIdx="5" presStyleCnt="6">
        <dgm:presLayoutVars>
          <dgm:bulletEnabled val="1"/>
        </dgm:presLayoutVars>
      </dgm:prSet>
      <dgm:spPr/>
      <dgm:t>
        <a:bodyPr/>
        <a:lstStyle/>
        <a:p>
          <a:endParaRPr lang="fr-FR"/>
        </a:p>
      </dgm:t>
    </dgm:pt>
    <dgm:pt modelId="{0F4F4D7B-FB11-46D9-B7AD-1F2F9A659974}" type="pres">
      <dgm:prSet presAssocID="{36F12EF3-A2C4-40CE-A92B-42DAEAB239D6}" presName="accent_6" presStyleCnt="0"/>
      <dgm:spPr/>
    </dgm:pt>
    <dgm:pt modelId="{AF2669F1-B24A-4A6C-8774-54317A3EC023}" type="pres">
      <dgm:prSet presAssocID="{36F12EF3-A2C4-40CE-A92B-42DAEAB239D6}" presName="accentRepeatNode" presStyleLbl="solidFgAcc1" presStyleIdx="5" presStyleCnt="6"/>
      <dgm:spPr/>
      <dgm:t>
        <a:bodyPr/>
        <a:lstStyle/>
        <a:p>
          <a:endParaRPr lang="fr-FR"/>
        </a:p>
      </dgm:t>
    </dgm:pt>
  </dgm:ptLst>
  <dgm:cxnLst>
    <dgm:cxn modelId="{6AA59692-53C2-4212-BA94-11B8AC8F0CEF}" type="presOf" srcId="{70E2C5DF-18B9-413D-810C-7FE7AD0FB308}" destId="{46083257-D3E3-4A85-8406-145264A9C829}" srcOrd="0" destOrd="0" presId="urn:microsoft.com/office/officeart/2008/layout/VerticalCurvedList"/>
    <dgm:cxn modelId="{194D877D-A07F-4116-8DD9-E23D27C2AE49}" type="presOf" srcId="{1C07562B-CF7B-46E4-AC2B-7B2B0C77C99F}" destId="{AC5933F6-5C8B-4A56-845D-5526D79303C0}" srcOrd="0" destOrd="0" presId="urn:microsoft.com/office/officeart/2008/layout/VerticalCurvedList"/>
    <dgm:cxn modelId="{7237C614-7BA3-4421-8AA1-CCDD87BAE092}" type="presOf" srcId="{B9E5FE29-01C7-4A53-89CB-0C29C6181409}" destId="{EEFBA3C8-B203-4E24-8B48-D3BD0B10C4D6}" srcOrd="0" destOrd="0" presId="urn:microsoft.com/office/officeart/2008/layout/VerticalCurvedList"/>
    <dgm:cxn modelId="{3AC84A55-6DAF-4B55-9BD9-740D1A4B6B68}" srcId="{FD7C3D23-B1C5-4C43-B044-D5AFD1088B18}" destId="{B9E5FE29-01C7-4A53-89CB-0C29C6181409}" srcOrd="2" destOrd="0" parTransId="{A6F97F05-B0FD-40E0-800B-6024EC4193BE}" sibTransId="{DFA2CF6A-3079-4189-B348-1F3A3870822A}"/>
    <dgm:cxn modelId="{980BF1CF-58B7-4135-8CC7-2E4ABA8F680C}" type="presOf" srcId="{A643FB9A-4B3C-490D-9EA1-F854EC833AD7}" destId="{0ABCA6A1-4906-4429-A203-F9B709F177F8}" srcOrd="0" destOrd="0" presId="urn:microsoft.com/office/officeart/2008/layout/VerticalCurvedList"/>
    <dgm:cxn modelId="{B54D49E4-E0CD-4512-A0D8-A8061ABDD177}" srcId="{FD7C3D23-B1C5-4C43-B044-D5AFD1088B18}" destId="{82BE488F-6F81-4ACD-946F-3BA0926DFB23}" srcOrd="3" destOrd="0" parTransId="{ECC8F363-EADA-4753-AABC-DBB507E03046}" sibTransId="{0C1399CF-D6F9-4EB3-8701-A375778F6FC0}"/>
    <dgm:cxn modelId="{6271A31F-B6DE-4883-B563-21E0120A2ECB}" type="presOf" srcId="{36F12EF3-A2C4-40CE-A92B-42DAEAB239D6}" destId="{B0ACE73D-E389-4C9A-A38C-587B553C471A}" srcOrd="0" destOrd="0" presId="urn:microsoft.com/office/officeart/2008/layout/VerticalCurvedList"/>
    <dgm:cxn modelId="{D87B6A5F-5D9E-4B67-A4C0-331A96C3759E}" srcId="{FD7C3D23-B1C5-4C43-B044-D5AFD1088B18}" destId="{63390F41-5796-46E5-8F34-1B011541C72D}" srcOrd="4" destOrd="0" parTransId="{CA6C1553-4589-4F91-99B3-4C50CB70ACE7}" sibTransId="{D02A85D7-E4C5-45E7-9A4A-4AA7B23766E5}"/>
    <dgm:cxn modelId="{38E65497-3A50-4F42-AA07-6EAB54935905}" type="presOf" srcId="{FD7C3D23-B1C5-4C43-B044-D5AFD1088B18}" destId="{E34EE34D-D156-4E82-A6D2-EB2ABC8E2361}" srcOrd="0" destOrd="0" presId="urn:microsoft.com/office/officeart/2008/layout/VerticalCurvedList"/>
    <dgm:cxn modelId="{1EDBA33E-AE9E-4B33-84B0-A4C2FCB863F0}" srcId="{FD7C3D23-B1C5-4C43-B044-D5AFD1088B18}" destId="{1C07562B-CF7B-46E4-AC2B-7B2B0C77C99F}" srcOrd="1" destOrd="0" parTransId="{992C8433-D3E1-41E4-B1C8-9FC8A2DA13B6}" sibTransId="{D92D20DF-11BC-4EE7-B167-7671FD31BE71}"/>
    <dgm:cxn modelId="{410D5211-90DC-4AD9-BC36-3A6FA869E82D}" type="presOf" srcId="{82BE488F-6F81-4ACD-946F-3BA0926DFB23}" destId="{2FB5FE87-35A8-46C1-A33B-6AB5FB4355B6}" srcOrd="0" destOrd="0" presId="urn:microsoft.com/office/officeart/2008/layout/VerticalCurvedList"/>
    <dgm:cxn modelId="{7F5BF332-98A0-45C9-8914-2142D56B1048}" srcId="{FD7C3D23-B1C5-4C43-B044-D5AFD1088B18}" destId="{36F12EF3-A2C4-40CE-A92B-42DAEAB239D6}" srcOrd="5" destOrd="0" parTransId="{99CB6A45-49B2-4D29-8994-E56995EC8916}" sibTransId="{8E5F63DA-7AC8-42E5-8BB4-6A91AFBEBAF8}"/>
    <dgm:cxn modelId="{41019171-F361-498F-B5DA-43B3C9E4AEE7}" srcId="{FD7C3D23-B1C5-4C43-B044-D5AFD1088B18}" destId="{70E2C5DF-18B9-413D-810C-7FE7AD0FB308}" srcOrd="0" destOrd="0" parTransId="{BF43FAF1-D927-4E72-BA54-600F3533D23B}" sibTransId="{A643FB9A-4B3C-490D-9EA1-F854EC833AD7}"/>
    <dgm:cxn modelId="{96C14A0D-68EA-4AFB-8950-0AFC1657F2EC}" type="presOf" srcId="{63390F41-5796-46E5-8F34-1B011541C72D}" destId="{E5A37E92-C06E-423A-99AA-FEA9C5DB9E94}" srcOrd="0" destOrd="0" presId="urn:microsoft.com/office/officeart/2008/layout/VerticalCurvedList"/>
    <dgm:cxn modelId="{B734CAE9-D5A4-480F-A5E9-1A5B85702A3F}" type="presParOf" srcId="{E34EE34D-D156-4E82-A6D2-EB2ABC8E2361}" destId="{B12B70BD-6AAE-4BA5-8747-153E3C90F2ED}" srcOrd="0" destOrd="0" presId="urn:microsoft.com/office/officeart/2008/layout/VerticalCurvedList"/>
    <dgm:cxn modelId="{2DD0C15F-7291-4D85-BAE0-E54C867C3AA0}" type="presParOf" srcId="{B12B70BD-6AAE-4BA5-8747-153E3C90F2ED}" destId="{B8647842-7052-46E4-B17A-27E38DAE3911}" srcOrd="0" destOrd="0" presId="urn:microsoft.com/office/officeart/2008/layout/VerticalCurvedList"/>
    <dgm:cxn modelId="{642EC381-08AA-4458-8293-CA84BC075F7F}" type="presParOf" srcId="{B8647842-7052-46E4-B17A-27E38DAE3911}" destId="{C1762B08-6C97-4030-AA62-84855FE05827}" srcOrd="0" destOrd="0" presId="urn:microsoft.com/office/officeart/2008/layout/VerticalCurvedList"/>
    <dgm:cxn modelId="{C621CBC0-9BC6-40A9-8BE4-BB40B7F59456}" type="presParOf" srcId="{B8647842-7052-46E4-B17A-27E38DAE3911}" destId="{0ABCA6A1-4906-4429-A203-F9B709F177F8}" srcOrd="1" destOrd="0" presId="urn:microsoft.com/office/officeart/2008/layout/VerticalCurvedList"/>
    <dgm:cxn modelId="{CC46A2AC-5D2F-44ED-9032-6340C86E0375}" type="presParOf" srcId="{B8647842-7052-46E4-B17A-27E38DAE3911}" destId="{DE1A9C23-46DB-4346-939E-93E58AC9F07E}" srcOrd="2" destOrd="0" presId="urn:microsoft.com/office/officeart/2008/layout/VerticalCurvedList"/>
    <dgm:cxn modelId="{FC5BE98C-5C75-415D-89AA-563CE00D38D8}" type="presParOf" srcId="{B8647842-7052-46E4-B17A-27E38DAE3911}" destId="{BFF02C94-913D-48EB-9A60-DACA3832BBA9}" srcOrd="3" destOrd="0" presId="urn:microsoft.com/office/officeart/2008/layout/VerticalCurvedList"/>
    <dgm:cxn modelId="{A904C2D9-7590-4D32-A962-AD705E1C4485}" type="presParOf" srcId="{B12B70BD-6AAE-4BA5-8747-153E3C90F2ED}" destId="{46083257-D3E3-4A85-8406-145264A9C829}" srcOrd="1" destOrd="0" presId="urn:microsoft.com/office/officeart/2008/layout/VerticalCurvedList"/>
    <dgm:cxn modelId="{9E592E9F-6F7A-4131-BDC8-99CDABF87579}" type="presParOf" srcId="{B12B70BD-6AAE-4BA5-8747-153E3C90F2ED}" destId="{3C4B732F-85C9-4877-94BE-6E91B81EDBAD}" srcOrd="2" destOrd="0" presId="urn:microsoft.com/office/officeart/2008/layout/VerticalCurvedList"/>
    <dgm:cxn modelId="{372AED7C-A8FD-405A-AFC9-5E63C0933890}" type="presParOf" srcId="{3C4B732F-85C9-4877-94BE-6E91B81EDBAD}" destId="{E02524D1-A67E-4FAD-BC54-5001CE11DE7D}" srcOrd="0" destOrd="0" presId="urn:microsoft.com/office/officeart/2008/layout/VerticalCurvedList"/>
    <dgm:cxn modelId="{27281E4B-3491-44FE-ADCE-5F885148DBFF}" type="presParOf" srcId="{B12B70BD-6AAE-4BA5-8747-153E3C90F2ED}" destId="{AC5933F6-5C8B-4A56-845D-5526D79303C0}" srcOrd="3" destOrd="0" presId="urn:microsoft.com/office/officeart/2008/layout/VerticalCurvedList"/>
    <dgm:cxn modelId="{27601360-5912-46AC-BC32-FA188B352F38}" type="presParOf" srcId="{B12B70BD-6AAE-4BA5-8747-153E3C90F2ED}" destId="{0E9F128A-3657-442F-B394-4838B7529597}" srcOrd="4" destOrd="0" presId="urn:microsoft.com/office/officeart/2008/layout/VerticalCurvedList"/>
    <dgm:cxn modelId="{51D5F0BF-BC07-4FF5-8465-18AE6FDF5314}" type="presParOf" srcId="{0E9F128A-3657-442F-B394-4838B7529597}" destId="{35F2BB73-D334-43ED-83D8-A5523507D560}" srcOrd="0" destOrd="0" presId="urn:microsoft.com/office/officeart/2008/layout/VerticalCurvedList"/>
    <dgm:cxn modelId="{A5AAD27E-AF6A-4E92-B76A-E1F90C6F9A2E}" type="presParOf" srcId="{B12B70BD-6AAE-4BA5-8747-153E3C90F2ED}" destId="{EEFBA3C8-B203-4E24-8B48-D3BD0B10C4D6}" srcOrd="5" destOrd="0" presId="urn:microsoft.com/office/officeart/2008/layout/VerticalCurvedList"/>
    <dgm:cxn modelId="{69455978-A4FE-4F73-B9AB-84E127747D4A}" type="presParOf" srcId="{B12B70BD-6AAE-4BA5-8747-153E3C90F2ED}" destId="{A92DF603-125F-4083-AEFA-BF71D7C2A417}" srcOrd="6" destOrd="0" presId="urn:microsoft.com/office/officeart/2008/layout/VerticalCurvedList"/>
    <dgm:cxn modelId="{996BAD3B-9CD7-4B7C-8603-793C7EAB055C}" type="presParOf" srcId="{A92DF603-125F-4083-AEFA-BF71D7C2A417}" destId="{7A1B9D8F-908E-4296-A155-E6D3A9469BCC}" srcOrd="0" destOrd="0" presId="urn:microsoft.com/office/officeart/2008/layout/VerticalCurvedList"/>
    <dgm:cxn modelId="{2DEB3701-797A-4772-B4A4-6795CBF494F8}" type="presParOf" srcId="{B12B70BD-6AAE-4BA5-8747-153E3C90F2ED}" destId="{2FB5FE87-35A8-46C1-A33B-6AB5FB4355B6}" srcOrd="7" destOrd="0" presId="urn:microsoft.com/office/officeart/2008/layout/VerticalCurvedList"/>
    <dgm:cxn modelId="{20E91FB1-863A-4A2C-9AF8-CC1A201A53D8}" type="presParOf" srcId="{B12B70BD-6AAE-4BA5-8747-153E3C90F2ED}" destId="{E377DB85-552F-43F5-B642-4FBCFE99C1CC}" srcOrd="8" destOrd="0" presId="urn:microsoft.com/office/officeart/2008/layout/VerticalCurvedList"/>
    <dgm:cxn modelId="{FEEB4FD2-624F-4BF5-9544-89A51EEFECF1}" type="presParOf" srcId="{E377DB85-552F-43F5-B642-4FBCFE99C1CC}" destId="{A6D64BC5-675E-4292-855A-4C6A2709B2C9}" srcOrd="0" destOrd="0" presId="urn:microsoft.com/office/officeart/2008/layout/VerticalCurvedList"/>
    <dgm:cxn modelId="{AC49219A-5369-45CB-A8ED-DC416BC07285}" type="presParOf" srcId="{B12B70BD-6AAE-4BA5-8747-153E3C90F2ED}" destId="{E5A37E92-C06E-423A-99AA-FEA9C5DB9E94}" srcOrd="9" destOrd="0" presId="urn:microsoft.com/office/officeart/2008/layout/VerticalCurvedList"/>
    <dgm:cxn modelId="{C36424FF-922A-4D1C-AE1B-BBD5A5036AFD}" type="presParOf" srcId="{B12B70BD-6AAE-4BA5-8747-153E3C90F2ED}" destId="{BB5F5BA0-96A1-4DCC-A28E-960054ABFA39}" srcOrd="10" destOrd="0" presId="urn:microsoft.com/office/officeart/2008/layout/VerticalCurvedList"/>
    <dgm:cxn modelId="{0CCEF19A-C791-46C8-B2E4-3BD1F825A50E}" type="presParOf" srcId="{BB5F5BA0-96A1-4DCC-A28E-960054ABFA39}" destId="{84663F9C-86D9-4931-9455-744CC00777F8}" srcOrd="0" destOrd="0" presId="urn:microsoft.com/office/officeart/2008/layout/VerticalCurvedList"/>
    <dgm:cxn modelId="{8402CAD4-69E3-4A2F-A09A-63252C99F96F}" type="presParOf" srcId="{B12B70BD-6AAE-4BA5-8747-153E3C90F2ED}" destId="{B0ACE73D-E389-4C9A-A38C-587B553C471A}" srcOrd="11" destOrd="0" presId="urn:microsoft.com/office/officeart/2008/layout/VerticalCurvedList"/>
    <dgm:cxn modelId="{7535F16F-7D0F-4B08-8FEE-A2E751907B22}" type="presParOf" srcId="{B12B70BD-6AAE-4BA5-8747-153E3C90F2ED}" destId="{0F4F4D7B-FB11-46D9-B7AD-1F2F9A659974}" srcOrd="12" destOrd="0" presId="urn:microsoft.com/office/officeart/2008/layout/VerticalCurvedList"/>
    <dgm:cxn modelId="{E70F2927-B502-454C-9111-84684D8920FF}" type="presParOf" srcId="{0F4F4D7B-FB11-46D9-B7AD-1F2F9A659974}" destId="{AF2669F1-B24A-4A6C-8774-54317A3EC023}" srcOrd="0" destOrd="0" presId="urn:microsoft.com/office/officeart/2008/layout/VerticalCurvedList"/>
  </dgm:cxnLst>
  <dgm:bg>
    <a:solidFill>
      <a:sysClr val="window" lastClr="FFFFFF"/>
    </a:solidFill>
  </dgm:bg>
  <dgm:whole>
    <a:ln w="12700" cap="flat" cmpd="sng" algn="ctr">
      <a:solidFill>
        <a:schemeClr val="bg1"/>
      </a:solidFill>
      <a:prstDash val="solid"/>
      <a:round/>
      <a:headEnd type="none" w="med" len="med"/>
      <a:tailEnd type="none" w="med" len="med"/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ABCA6A1-4906-4429-A203-F9B709F177F8}">
      <dsp:nvSpPr>
        <dsp:cNvPr id="0" name=""/>
        <dsp:cNvSpPr/>
      </dsp:nvSpPr>
      <dsp:spPr>
        <a:xfrm>
          <a:off x="-8765428" y="-1338976"/>
          <a:ext cx="10431302" cy="10431302"/>
        </a:xfrm>
        <a:prstGeom prst="blockArc">
          <a:avLst>
            <a:gd name="adj1" fmla="val 18900000"/>
            <a:gd name="adj2" fmla="val 2700000"/>
            <a:gd name="adj3" fmla="val 207"/>
          </a:avLst>
        </a:prstGeom>
        <a:noFill/>
        <a:ln w="25400" cap="flat" cmpd="sng" algn="ctr">
          <a:solidFill>
            <a:schemeClr val="accent2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-110000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083257-D3E3-4A85-8406-145264A9C829}">
      <dsp:nvSpPr>
        <dsp:cNvPr id="0" name=""/>
        <dsp:cNvSpPr/>
      </dsp:nvSpPr>
      <dsp:spPr>
        <a:xfrm>
          <a:off x="620655" y="299355"/>
          <a:ext cx="9863833" cy="103414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>
          <a:solidFill>
            <a:srgbClr val="C00000"/>
          </a:solidFill>
        </a:ln>
        <a:effectLst>
          <a:glow rad="101600">
            <a:schemeClr val="accent2">
              <a:satMod val="175000"/>
              <a:alpha val="40000"/>
            </a:schemeClr>
          </a:glo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47916" tIns="71120" rIns="71120" bIns="71120" numCol="1" spcCol="1270" anchor="ctr" anchorCtr="0">
          <a:noAutofit/>
        </a:bodyPr>
        <a:lstStyle/>
        <a:p>
          <a:pPr lvl="0" algn="l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fr-FR" sz="2800" b="1" kern="1200">
            <a:latin typeface="+mj-lt"/>
            <a:cs typeface="Times New Roman" pitchFamily="18" charset="0"/>
          </a:endParaRPr>
        </a:p>
        <a:p>
          <a:pPr lvl="0" algn="l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800" b="1" kern="1200">
              <a:latin typeface="+mj-lt"/>
              <a:cs typeface="Times New Roman" pitchFamily="18" charset="0"/>
            </a:rPr>
            <a:t>Identification et présentation de l'équipe de recherche</a:t>
          </a:r>
        </a:p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1600" b="1" kern="1200">
              <a:solidFill>
                <a:srgbClr val="00B050"/>
              </a:solidFill>
              <a:latin typeface="+mj-lt"/>
              <a:cs typeface="Times New Roman" pitchFamily="18" charset="0"/>
            </a:rPr>
            <a:t>Remplir obligatoirement tous les champs </a:t>
          </a:r>
        </a:p>
        <a:p>
          <a:pPr lvl="0" algn="l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800" b="1" kern="1200">
              <a:latin typeface="+mj-lt"/>
              <a:cs typeface="Times New Roman" pitchFamily="18" charset="0"/>
            </a:rPr>
            <a:t> </a:t>
          </a:r>
        </a:p>
      </dsp:txBody>
      <dsp:txXfrm>
        <a:off x="620655" y="299355"/>
        <a:ext cx="9863833" cy="1034144"/>
      </dsp:txXfrm>
    </dsp:sp>
    <dsp:sp modelId="{E02524D1-A67E-4FAD-BC54-5001CE11DE7D}">
      <dsp:nvSpPr>
        <dsp:cNvPr id="0" name=""/>
        <dsp:cNvSpPr/>
      </dsp:nvSpPr>
      <dsp:spPr>
        <a:xfrm>
          <a:off x="110485" y="306257"/>
          <a:ext cx="1020340" cy="102034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2700" prstMaterial="flat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C5933F6-5C8B-4A56-845D-5526D79303C0}">
      <dsp:nvSpPr>
        <dsp:cNvPr id="0" name=""/>
        <dsp:cNvSpPr/>
      </dsp:nvSpPr>
      <dsp:spPr>
        <a:xfrm>
          <a:off x="1292095" y="1632545"/>
          <a:ext cx="9192392" cy="81627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47916" tIns="71120" rIns="71120" bIns="71120" numCol="1" spcCol="1270" anchor="ctr" anchorCtr="0">
          <a:noAutofit/>
        </a:bodyPr>
        <a:lstStyle/>
        <a:p>
          <a:pPr lvl="0" algn="l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800" b="1" kern="1200">
              <a:latin typeface="Times New Roman" pitchFamily="18" charset="0"/>
              <a:cs typeface="Times New Roman" pitchFamily="18" charset="0"/>
            </a:rPr>
            <a:t> </a:t>
          </a:r>
          <a:r>
            <a:rPr lang="fr-FR" sz="2400" b="1" kern="1200">
              <a:latin typeface="+mj-lt"/>
              <a:cs typeface="Times New Roman" pitchFamily="18" charset="0"/>
            </a:rPr>
            <a:t>Production scientifique</a:t>
          </a:r>
        </a:p>
      </dsp:txBody>
      <dsp:txXfrm>
        <a:off x="1292095" y="1632545"/>
        <a:ext cx="9192392" cy="816272"/>
      </dsp:txXfrm>
    </dsp:sp>
    <dsp:sp modelId="{35F2BB73-D334-43ED-83D8-A5523507D560}">
      <dsp:nvSpPr>
        <dsp:cNvPr id="0" name=""/>
        <dsp:cNvSpPr/>
      </dsp:nvSpPr>
      <dsp:spPr>
        <a:xfrm>
          <a:off x="781925" y="1530511"/>
          <a:ext cx="1020340" cy="102034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2700" prstMaterial="flat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EFBA3C8-B203-4E24-8B48-D3BD0B10C4D6}">
      <dsp:nvSpPr>
        <dsp:cNvPr id="0" name=""/>
        <dsp:cNvSpPr/>
      </dsp:nvSpPr>
      <dsp:spPr>
        <a:xfrm>
          <a:off x="1599128" y="2856799"/>
          <a:ext cx="8885360" cy="81627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47916" tIns="60960" rIns="60960" bIns="60960" numCol="1" spcCol="1270" anchor="ctr" anchorCtr="0">
          <a:noAutofit/>
        </a:bodyPr>
        <a:lstStyle/>
        <a:p>
          <a:pPr lvl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400" b="1" kern="1200">
              <a:latin typeface="+mj-lt"/>
              <a:cs typeface="Times New Roman" pitchFamily="18" charset="0"/>
            </a:rPr>
            <a:t>Rayonnement, visibilité et attractivité académique </a:t>
          </a:r>
        </a:p>
      </dsp:txBody>
      <dsp:txXfrm>
        <a:off x="1599128" y="2856799"/>
        <a:ext cx="8885360" cy="816272"/>
      </dsp:txXfrm>
    </dsp:sp>
    <dsp:sp modelId="{7A1B9D8F-908E-4296-A155-E6D3A9469BCC}">
      <dsp:nvSpPr>
        <dsp:cNvPr id="0" name=""/>
        <dsp:cNvSpPr/>
      </dsp:nvSpPr>
      <dsp:spPr>
        <a:xfrm>
          <a:off x="1088958" y="2754765"/>
          <a:ext cx="1020340" cy="102034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2700" prstMaterial="flat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FB5FE87-35A8-46C1-A33B-6AB5FB4355B6}">
      <dsp:nvSpPr>
        <dsp:cNvPr id="0" name=""/>
        <dsp:cNvSpPr/>
      </dsp:nvSpPr>
      <dsp:spPr>
        <a:xfrm>
          <a:off x="1599128" y="4080277"/>
          <a:ext cx="8885360" cy="81627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47916" tIns="60960" rIns="60960" bIns="60960" numCol="1" spcCol="1270" anchor="ctr" anchorCtr="0">
          <a:noAutofit/>
        </a:bodyPr>
        <a:lstStyle/>
        <a:p>
          <a:pPr lvl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400" b="1" kern="1200">
              <a:latin typeface="+mj-lt"/>
              <a:cs typeface="Times New Roman" pitchFamily="18" charset="0"/>
            </a:rPr>
            <a:t>Adéquation et interactions avec l’environnement économique, culturel et social </a:t>
          </a:r>
        </a:p>
      </dsp:txBody>
      <dsp:txXfrm>
        <a:off x="1599128" y="4080277"/>
        <a:ext cx="8885360" cy="816272"/>
      </dsp:txXfrm>
    </dsp:sp>
    <dsp:sp modelId="{A6D64BC5-675E-4292-855A-4C6A2709B2C9}">
      <dsp:nvSpPr>
        <dsp:cNvPr id="0" name=""/>
        <dsp:cNvSpPr/>
      </dsp:nvSpPr>
      <dsp:spPr>
        <a:xfrm>
          <a:off x="1088958" y="3978243"/>
          <a:ext cx="1020340" cy="102034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2700" prstMaterial="flat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5A37E92-C06E-423A-99AA-FEA9C5DB9E94}">
      <dsp:nvSpPr>
        <dsp:cNvPr id="0" name=""/>
        <dsp:cNvSpPr/>
      </dsp:nvSpPr>
      <dsp:spPr>
        <a:xfrm>
          <a:off x="1292095" y="5304531"/>
          <a:ext cx="9192392" cy="81627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>
          <a:solidFill>
            <a:srgbClr val="C00000"/>
          </a:solidFill>
        </a:ln>
        <a:effectLst>
          <a:glow rad="101600">
            <a:schemeClr val="accent3">
              <a:satMod val="175000"/>
              <a:alpha val="40000"/>
            </a:schemeClr>
          </a:glo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47916" tIns="60960" rIns="60960" bIns="60960" numCol="1" spcCol="1270" anchor="ctr" anchorCtr="0">
          <a:noAutofit/>
        </a:bodyPr>
        <a:lstStyle/>
        <a:p>
          <a:pPr lvl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400" b="1" kern="1200">
              <a:latin typeface="+mj-lt"/>
              <a:cs typeface="Times New Roman" pitchFamily="18" charset="0"/>
            </a:rPr>
            <a:t>  Visibilité sur le Web</a:t>
          </a:r>
        </a:p>
      </dsp:txBody>
      <dsp:txXfrm>
        <a:off x="1292095" y="5304531"/>
        <a:ext cx="9192392" cy="816272"/>
      </dsp:txXfrm>
    </dsp:sp>
    <dsp:sp modelId="{84663F9C-86D9-4931-9455-744CC00777F8}">
      <dsp:nvSpPr>
        <dsp:cNvPr id="0" name=""/>
        <dsp:cNvSpPr/>
      </dsp:nvSpPr>
      <dsp:spPr>
        <a:xfrm>
          <a:off x="781925" y="5202497"/>
          <a:ext cx="1020340" cy="102034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2700" prstMaterial="flat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0ACE73D-E389-4C9A-A38C-587B553C471A}">
      <dsp:nvSpPr>
        <dsp:cNvPr id="0" name=""/>
        <dsp:cNvSpPr/>
      </dsp:nvSpPr>
      <dsp:spPr>
        <a:xfrm>
          <a:off x="620655" y="6528785"/>
          <a:ext cx="9863833" cy="81627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>
          <a:solidFill>
            <a:srgbClr val="C00000"/>
          </a:solidFill>
        </a:ln>
        <a:effectLst>
          <a:glow rad="101600">
            <a:schemeClr val="accent2">
              <a:satMod val="175000"/>
              <a:alpha val="40000"/>
            </a:schemeClr>
          </a:glow>
        </a:effectLst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47916" tIns="71120" rIns="71120" bIns="71120" numCol="1" spcCol="1270" anchor="ctr" anchorCtr="0">
          <a:noAutofit/>
        </a:bodyPr>
        <a:lstStyle/>
        <a:p>
          <a:pPr lvl="0" algn="l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FR" sz="2800" b="1" kern="1200">
              <a:latin typeface="+mj-lt"/>
              <a:cs typeface="Times New Roman" pitchFamily="18" charset="0"/>
            </a:rPr>
            <a:t>Manuel d'utilisation</a:t>
          </a:r>
        </a:p>
      </dsp:txBody>
      <dsp:txXfrm>
        <a:off x="620655" y="6528785"/>
        <a:ext cx="9863833" cy="816272"/>
      </dsp:txXfrm>
    </dsp:sp>
    <dsp:sp modelId="{AF2669F1-B24A-4A6C-8774-54317A3EC023}">
      <dsp:nvSpPr>
        <dsp:cNvPr id="0" name=""/>
        <dsp:cNvSpPr/>
      </dsp:nvSpPr>
      <dsp:spPr>
        <a:xfrm>
          <a:off x="110485" y="6426751"/>
          <a:ext cx="1020340" cy="1020340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2700" prstMaterial="flat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174624</xdr:colOff>
      <xdr:row>6</xdr:row>
      <xdr:rowOff>134090</xdr:rowOff>
    </xdr:from>
    <xdr:to>
      <xdr:col>15</xdr:col>
      <xdr:colOff>635000</xdr:colOff>
      <xdr:row>9</xdr:row>
      <xdr:rowOff>196848</xdr:rowOff>
    </xdr:to>
    <xdr:sp macro="" textlink="">
      <xdr:nvSpPr>
        <xdr:cNvPr id="36" name="Rectangle 35"/>
        <xdr:cNvSpPr/>
      </xdr:nvSpPr>
      <xdr:spPr>
        <a:xfrm>
          <a:off x="4063999" y="1785090"/>
          <a:ext cx="9652001" cy="681883"/>
        </a:xfrm>
        <a:prstGeom prst="rect">
          <a:avLst/>
        </a:prstGeom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</xdr:col>
      <xdr:colOff>194476</xdr:colOff>
      <xdr:row>2</xdr:row>
      <xdr:rowOff>63500</xdr:rowOff>
    </xdr:from>
    <xdr:to>
      <xdr:col>15</xdr:col>
      <xdr:colOff>698500</xdr:colOff>
      <xdr:row>47</xdr:row>
      <xdr:rowOff>0</xdr:rowOff>
    </xdr:to>
    <xdr:grpSp>
      <xdr:nvGrpSpPr>
        <xdr:cNvPr id="2" name="Groupe 1"/>
        <xdr:cNvGrpSpPr/>
      </xdr:nvGrpSpPr>
      <xdr:grpSpPr>
        <a:xfrm>
          <a:off x="3051976" y="749300"/>
          <a:ext cx="10943424" cy="9518650"/>
          <a:chOff x="3051976" y="749300"/>
          <a:chExt cx="10943424" cy="9518650"/>
        </a:xfrm>
      </xdr:grpSpPr>
      <xdr:graphicFrame macro="">
        <xdr:nvGraphicFramePr>
          <xdr:cNvPr id="28" name="Diagramme 27"/>
          <xdr:cNvGraphicFramePr/>
        </xdr:nvGraphicFramePr>
        <xdr:xfrm>
          <a:off x="3400426" y="2514600"/>
          <a:ext cx="10594974" cy="7753350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pic>
        <xdr:nvPicPr>
          <xdr:cNvPr id="29" name="Imag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16200000">
            <a:off x="2017716" y="5695958"/>
            <a:ext cx="3080546" cy="10120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[0]!allez_Pré" textlink="">
        <xdr:nvSpPr>
          <xdr:cNvPr id="30" name="Ellipse 29"/>
          <xdr:cNvSpPr/>
        </xdr:nvSpPr>
        <xdr:spPr>
          <a:xfrm>
            <a:off x="3527425" y="2849604"/>
            <a:ext cx="968375" cy="947696"/>
          </a:xfrm>
          <a:prstGeom prst="ellipse">
            <a:avLst/>
          </a:prstGeom>
          <a:gradFill flip="none" rotWithShape="1">
            <a:gsLst>
              <a:gs pos="0">
                <a:srgbClr val="FF0000">
                  <a:tint val="66000"/>
                  <a:satMod val="160000"/>
                </a:srgbClr>
              </a:gs>
              <a:gs pos="50000">
                <a:srgbClr val="FF0000">
                  <a:tint val="44500"/>
                  <a:satMod val="160000"/>
                </a:srgbClr>
              </a:gs>
              <a:gs pos="100000">
                <a:srgbClr val="FF0000">
                  <a:tint val="23500"/>
                  <a:satMod val="160000"/>
                </a:srgbClr>
              </a:gs>
            </a:gsLst>
            <a:path path="circle">
              <a:fillToRect l="50000" t="50000" r="50000" b="50000"/>
            </a:path>
            <a:tileRect/>
          </a:gradFill>
          <a:ln w="12700">
            <a:solidFill>
              <a:schemeClr val="tx1"/>
            </a:solidFill>
          </a:ln>
          <a:effectLst>
            <a:glow rad="63500">
              <a:schemeClr val="tx1">
                <a:alpha val="40000"/>
              </a:schemeClr>
            </a:glow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1">
            <a:schemeClr val="accent6"/>
          </a:lnRef>
          <a:fillRef idx="1002">
            <a:schemeClr val="dk2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t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fr-FR" sz="3600" b="1" i="0" u="none" strike="noStrike" kern="0" cap="all" spc="0" normalizeH="0" baseline="0" noProof="0">
                <a:ln>
                  <a:solidFill>
                    <a:sysClr val="windowText" lastClr="000000"/>
                  </a:solidFill>
                </a:ln>
                <a:solidFill>
                  <a:prstClr val="black"/>
                </a:solidFill>
                <a:effectLst>
                  <a:reflection blurRad="10000" stA="55000" endPos="48000" dist="500" dir="5400000" sy="-100000" algn="bl" rotWithShape="0"/>
                </a:effectLst>
                <a:uLnTx/>
                <a:uFillTx/>
                <a:latin typeface="Times New Roman" pitchFamily="18" charset="0"/>
                <a:ea typeface="+mn-ea"/>
                <a:cs typeface="Times New Roman" pitchFamily="18" charset="0"/>
              </a:rPr>
              <a:t>1</a:t>
            </a:r>
          </a:p>
        </xdr:txBody>
      </xdr:sp>
      <xdr:sp macro="[0]!Allez_Visi" textlink="">
        <xdr:nvSpPr>
          <xdr:cNvPr id="32" name="Ellipse 31"/>
          <xdr:cNvSpPr/>
        </xdr:nvSpPr>
        <xdr:spPr>
          <a:xfrm>
            <a:off x="4200525" y="7739704"/>
            <a:ext cx="968375" cy="953445"/>
          </a:xfrm>
          <a:prstGeom prst="ellipse">
            <a:avLst/>
          </a:prstGeom>
          <a:solidFill>
            <a:schemeClr val="accent3">
              <a:lumMod val="40000"/>
              <a:lumOff val="60000"/>
            </a:schemeClr>
          </a:solidFill>
          <a:ln w="12700">
            <a:solidFill>
              <a:schemeClr val="tx1"/>
            </a:solidFill>
          </a:ln>
          <a:effectLst>
            <a:glow rad="63500">
              <a:schemeClr val="tx1">
                <a:alpha val="40000"/>
              </a:schemeClr>
            </a:glow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1">
            <a:schemeClr val="accent6"/>
          </a:lnRef>
          <a:fillRef idx="1002">
            <a:schemeClr val="dk2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ctr" anchorCtr="1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l"/>
            <a:r>
              <a:rPr lang="fr-FR" sz="2800" b="1" cap="all" spc="0">
                <a:ln>
                  <a:solidFill>
                    <a:sysClr val="windowText" lastClr="000000"/>
                  </a:solidFill>
                </a:ln>
                <a:solidFill>
                  <a:schemeClr val="tx1"/>
                </a:solidFill>
                <a:effectLst>
                  <a:reflection blurRad="10000" stA="55000" endPos="48000" dist="500" dir="5400000" sy="-100000" algn="bl" rotWithShape="0"/>
                </a:effectLst>
                <a:latin typeface="Times New Roman" pitchFamily="18" charset="0"/>
                <a:cs typeface="Times New Roman" pitchFamily="18" charset="0"/>
              </a:rPr>
              <a:t>5</a:t>
            </a:r>
          </a:p>
        </xdr:txBody>
      </xdr:sp>
      <xdr:sp macro="[0]!Allez_Manual" textlink="">
        <xdr:nvSpPr>
          <xdr:cNvPr id="33" name="Ellipse 32"/>
          <xdr:cNvSpPr/>
        </xdr:nvSpPr>
        <xdr:spPr>
          <a:xfrm>
            <a:off x="3546475" y="8943975"/>
            <a:ext cx="968375" cy="1000125"/>
          </a:xfrm>
          <a:prstGeom prst="ellipse">
            <a:avLst/>
          </a:prstGeom>
          <a:gradFill flip="none" rotWithShape="1">
            <a:gsLst>
              <a:gs pos="0">
                <a:srgbClr val="FF0000">
                  <a:tint val="66000"/>
                  <a:satMod val="160000"/>
                </a:srgbClr>
              </a:gs>
              <a:gs pos="50000">
                <a:srgbClr val="FF0000">
                  <a:tint val="44500"/>
                  <a:satMod val="160000"/>
                </a:srgbClr>
              </a:gs>
              <a:gs pos="100000">
                <a:srgbClr val="FF0000">
                  <a:tint val="23500"/>
                  <a:satMod val="160000"/>
                </a:srgbClr>
              </a:gs>
            </a:gsLst>
            <a:path path="circle">
              <a:fillToRect l="50000" t="50000" r="50000" b="50000"/>
            </a:path>
            <a:tileRect/>
          </a:gradFill>
          <a:ln w="12700">
            <a:solidFill>
              <a:schemeClr val="tx1"/>
            </a:solidFill>
          </a:ln>
          <a:effectLst>
            <a:glow rad="63500">
              <a:schemeClr val="tx1">
                <a:alpha val="40000"/>
              </a:schemeClr>
            </a:glow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1">
            <a:schemeClr val="accent6"/>
          </a:lnRef>
          <a:fillRef idx="1002">
            <a:schemeClr val="dk2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t" anchorCtr="1"/>
          <a:lstStyle/>
          <a:p>
            <a:pPr algn="ctr"/>
            <a:endParaRPr lang="fr-FR" sz="3600" b="1" cap="none" spc="0">
              <a:ln>
                <a:noFill/>
              </a:ln>
              <a:solidFill>
                <a:schemeClr val="tx1"/>
              </a:solidFill>
              <a:effectLst/>
              <a:latin typeface="Times New Roman" pitchFamily="18" charset="0"/>
              <a:cs typeface="Times New Roman" pitchFamily="18" charset="0"/>
            </a:endParaRPr>
          </a:p>
        </xdr:txBody>
      </xdr:sp>
      <xdr:pic>
        <xdr:nvPicPr>
          <xdr:cNvPr id="34" name="Imag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48585" y="749300"/>
            <a:ext cx="2721664" cy="958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7" name="Rectangle 36"/>
          <xdr:cNvSpPr/>
        </xdr:nvSpPr>
        <xdr:spPr>
          <a:xfrm>
            <a:off x="3849988" y="1787522"/>
            <a:ext cx="10097788" cy="721160"/>
          </a:xfrm>
          <a:prstGeom prst="rect">
            <a:avLst/>
          </a:prstGeom>
          <a:scene3d>
            <a:camera prst="orthographicFront">
              <a:rot lat="0" lon="0" rev="0"/>
            </a:camera>
            <a:lightRig rig="contrasting" dir="t">
              <a:rot lat="0" lon="0" rev="1200000"/>
            </a:lightRig>
          </a:scene3d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528147" tIns="101600" rIns="101600" bIns="101600" numCol="1" spcCol="1270" anchor="ctr" anchorCtr="0">
            <a:noAutofit/>
          </a:bodyPr>
          <a:lstStyle/>
          <a:p>
            <a:pPr lvl="0" algn="ctr" defTabSz="17780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fr-FR" sz="2800" b="1" kern="1200">
                <a:latin typeface="+mj-lt"/>
                <a:cs typeface="Times New Roman" pitchFamily="18" charset="0"/>
              </a:rPr>
              <a:t>Bilan d'activités</a:t>
            </a:r>
            <a:r>
              <a:rPr lang="fr-FR" sz="2800" b="1" kern="1200" baseline="0">
                <a:latin typeface="+mj-lt"/>
                <a:cs typeface="Times New Roman" pitchFamily="18" charset="0"/>
              </a:rPr>
              <a:t> </a:t>
            </a:r>
            <a:r>
              <a:rPr lang="fr-FR" sz="2800" b="1" kern="1200">
                <a:latin typeface="+mj-lt"/>
                <a:cs typeface="Times New Roman" pitchFamily="18" charset="0"/>
              </a:rPr>
              <a:t>de l'équipe de recheche</a:t>
            </a:r>
          </a:p>
        </xdr:txBody>
      </xdr:sp>
      <xdr:sp macro="[0]!allez_Adéq" textlink="">
        <xdr:nvSpPr>
          <xdr:cNvPr id="38" name="Ellipse 37"/>
          <xdr:cNvSpPr/>
        </xdr:nvSpPr>
        <xdr:spPr>
          <a:xfrm>
            <a:off x="4508499" y="6496220"/>
            <a:ext cx="984250" cy="996779"/>
          </a:xfrm>
          <a:prstGeom prst="ellipse">
            <a:avLst/>
          </a:prstGeom>
          <a:solidFill>
            <a:schemeClr val="accent3">
              <a:lumMod val="40000"/>
              <a:lumOff val="60000"/>
            </a:schemeClr>
          </a:solidFill>
          <a:ln w="12700">
            <a:solidFill>
              <a:schemeClr val="tx1"/>
            </a:solidFill>
          </a:ln>
          <a:effectLst>
            <a:glow rad="63500">
              <a:schemeClr val="tx1">
                <a:alpha val="40000"/>
              </a:schemeClr>
            </a:glow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1">
            <a:schemeClr val="accent6"/>
          </a:lnRef>
          <a:fillRef idx="1002">
            <a:schemeClr val="dk2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ctr" anchorCtr="1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l"/>
            <a:r>
              <a:rPr lang="fr-FR" sz="3600" b="1" cap="all" spc="0">
                <a:ln>
                  <a:solidFill>
                    <a:sysClr val="windowText" lastClr="000000"/>
                  </a:solidFill>
                </a:ln>
                <a:solidFill>
                  <a:schemeClr val="tx1"/>
                </a:solidFill>
                <a:effectLst>
                  <a:reflection blurRad="10000" stA="55000" endPos="48000" dist="500" dir="5400000" sy="-100000" algn="bl" rotWithShape="0"/>
                </a:effectLst>
                <a:latin typeface="Times New Roman" pitchFamily="18" charset="0"/>
                <a:cs typeface="Times New Roman" pitchFamily="18" charset="0"/>
              </a:rPr>
              <a:t>4</a:t>
            </a:r>
          </a:p>
        </xdr:txBody>
      </xdr:sp>
      <xdr:sp macro="[0]!Allez_Ray" textlink="">
        <xdr:nvSpPr>
          <xdr:cNvPr id="39" name="Ellipse 38"/>
          <xdr:cNvSpPr/>
        </xdr:nvSpPr>
        <xdr:spPr>
          <a:xfrm>
            <a:off x="4455405" y="5244499"/>
            <a:ext cx="1027820" cy="1013426"/>
          </a:xfrm>
          <a:prstGeom prst="ellipse">
            <a:avLst/>
          </a:prstGeom>
          <a:solidFill>
            <a:schemeClr val="accent3">
              <a:lumMod val="40000"/>
              <a:lumOff val="60000"/>
            </a:schemeClr>
          </a:solidFill>
          <a:ln w="12700">
            <a:solidFill>
              <a:schemeClr val="tx1"/>
            </a:solidFill>
          </a:ln>
          <a:effectLst>
            <a:glow rad="63500">
              <a:schemeClr val="tx1">
                <a:alpha val="40000"/>
              </a:schemeClr>
            </a:glow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1">
            <a:schemeClr val="accent6"/>
          </a:lnRef>
          <a:fillRef idx="1002">
            <a:schemeClr val="dk2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ctr" anchorCtr="1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l"/>
            <a:r>
              <a:rPr lang="fr-FR" sz="3600" b="1" cap="all" spc="0">
                <a:ln>
                  <a:solidFill>
                    <a:sysClr val="windowText" lastClr="000000"/>
                  </a:solidFill>
                </a:ln>
                <a:solidFill>
                  <a:schemeClr val="tx1"/>
                </a:solidFill>
                <a:effectLst>
                  <a:reflection blurRad="10000" stA="55000" endPos="48000" dist="500" dir="5400000" sy="-100000" algn="bl" rotWithShape="0"/>
                </a:effectLst>
                <a:latin typeface="Times New Roman" pitchFamily="18" charset="0"/>
                <a:cs typeface="Times New Roman" pitchFamily="18" charset="0"/>
              </a:rPr>
              <a:t>3</a:t>
            </a:r>
          </a:p>
        </xdr:txBody>
      </xdr:sp>
      <xdr:sp macro="[0]!Allez_PS" textlink="">
        <xdr:nvSpPr>
          <xdr:cNvPr id="40" name="Ellipse 39"/>
          <xdr:cNvSpPr/>
        </xdr:nvSpPr>
        <xdr:spPr>
          <a:xfrm>
            <a:off x="4174416" y="3990118"/>
            <a:ext cx="1004009" cy="1058132"/>
          </a:xfrm>
          <a:prstGeom prst="ellipse">
            <a:avLst/>
          </a:prstGeom>
          <a:solidFill>
            <a:schemeClr val="accent3">
              <a:lumMod val="40000"/>
              <a:lumOff val="60000"/>
            </a:schemeClr>
          </a:solidFill>
          <a:ln w="12700">
            <a:solidFill>
              <a:schemeClr val="tx1"/>
            </a:solidFill>
          </a:ln>
          <a:effectLst>
            <a:glow rad="63500">
              <a:schemeClr val="tx1">
                <a:alpha val="40000"/>
              </a:schemeClr>
            </a:glow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1">
            <a:schemeClr val="accent6"/>
          </a:lnRef>
          <a:fillRef idx="1002">
            <a:schemeClr val="dk2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ctr" anchorCtr="1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l"/>
            <a:r>
              <a:rPr lang="fr-FR" sz="3600" b="1" cap="all" spc="0">
                <a:ln>
                  <a:solidFill>
                    <a:sysClr val="windowText" lastClr="000000"/>
                  </a:solidFill>
                </a:ln>
                <a:solidFill>
                  <a:schemeClr val="tx1"/>
                </a:solidFill>
                <a:effectLst>
                  <a:reflection blurRad="10000" stA="55000" endPos="48000" dist="500" dir="5400000" sy="-100000" algn="bl" rotWithShape="0"/>
                </a:effectLst>
                <a:latin typeface="Times New Roman" pitchFamily="18" charset="0"/>
                <a:cs typeface="Times New Roman" pitchFamily="18" charset="0"/>
              </a:rPr>
              <a:t>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140270</xdr:colOff>
      <xdr:row>48</xdr:row>
      <xdr:rowOff>16953</xdr:rowOff>
    </xdr:from>
    <xdr:ext cx="576000" cy="432000"/>
    <xdr:sp macro="[0]!R_menuprincipal" textlink="">
      <xdr:nvSpPr>
        <xdr:cNvPr id="3" name="Flèche gauche 2"/>
        <xdr:cNvSpPr/>
      </xdr:nvSpPr>
      <xdr:spPr>
        <a:xfrm>
          <a:off x="140270" y="8330917"/>
          <a:ext cx="576000" cy="432000"/>
        </a:xfrm>
        <a:prstGeom prst="leftArrow">
          <a:avLst>
            <a:gd name="adj1" fmla="val 50000"/>
            <a:gd name="adj2" fmla="val 35531"/>
          </a:avLst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l"/>
          <a:r>
            <a:rPr lang="fr-FR" sz="1000" b="1">
              <a:solidFill>
                <a:sysClr val="windowText" lastClr="000000"/>
              </a:solidFill>
              <a:latin typeface="+mj-lt"/>
              <a:cs typeface="Arial" pitchFamily="34" charset="0"/>
            </a:rPr>
            <a:t>Menu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33</xdr:row>
          <xdr:rowOff>152400</xdr:rowOff>
        </xdr:from>
        <xdr:to>
          <xdr:col>0</xdr:col>
          <xdr:colOff>381000</xdr:colOff>
          <xdr:row>35</xdr:row>
          <xdr:rowOff>190500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000000"/>
                  </a:solidFill>
                  <a:latin typeface="Cambria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428625</xdr:colOff>
          <xdr:row>33</xdr:row>
          <xdr:rowOff>152400</xdr:rowOff>
        </xdr:from>
        <xdr:to>
          <xdr:col>0</xdr:col>
          <xdr:colOff>666750</xdr:colOff>
          <xdr:row>35</xdr:row>
          <xdr:rowOff>190500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000000"/>
                  </a:solidFill>
                  <a:latin typeface="Cambria"/>
                </a:rPr>
                <a:t>-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303445</xdr:colOff>
      <xdr:row>134</xdr:row>
      <xdr:rowOff>23815</xdr:rowOff>
    </xdr:from>
    <xdr:ext cx="319969" cy="445104"/>
    <xdr:sp macro="[0]!haut" textlink="">
      <xdr:nvSpPr>
        <xdr:cNvPr id="20" name="Flèche gauche 19"/>
        <xdr:cNvSpPr/>
      </xdr:nvSpPr>
      <xdr:spPr>
        <a:xfrm rot="5400000">
          <a:off x="240878" y="24143811"/>
          <a:ext cx="445104" cy="319969"/>
        </a:xfrm>
        <a:prstGeom prst="leftArrow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>
          <a:noAutofit/>
        </a:bodyPr>
        <a:lstStyle/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215811</xdr:colOff>
      <xdr:row>240</xdr:row>
      <xdr:rowOff>54958</xdr:rowOff>
    </xdr:from>
    <xdr:ext cx="319969" cy="445104"/>
    <xdr:sp macro="[0]!haut" textlink="">
      <xdr:nvSpPr>
        <xdr:cNvPr id="4" name="Flèche gauche 3"/>
        <xdr:cNvSpPr/>
      </xdr:nvSpPr>
      <xdr:spPr>
        <a:xfrm rot="5400000">
          <a:off x="153244" y="26870869"/>
          <a:ext cx="445104" cy="319969"/>
        </a:xfrm>
        <a:prstGeom prst="leftArrow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>
          <a:noAutofit/>
        </a:bodyPr>
        <a:lstStyle/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22</xdr:col>
      <xdr:colOff>46261</xdr:colOff>
      <xdr:row>0</xdr:row>
      <xdr:rowOff>384960</xdr:rowOff>
    </xdr:from>
    <xdr:ext cx="550333" cy="341319"/>
    <xdr:sp macro="[0]!retour1" textlink="">
      <xdr:nvSpPr>
        <xdr:cNvPr id="6" name="Flèche gauche 5"/>
        <xdr:cNvSpPr/>
      </xdr:nvSpPr>
      <xdr:spPr>
        <a:xfrm>
          <a:off x="13131230" y="384960"/>
          <a:ext cx="550333" cy="341319"/>
        </a:xfrm>
        <a:prstGeom prst="leftArrow">
          <a:avLst>
            <a:gd name="adj1" fmla="val 50000"/>
            <a:gd name="adj2" fmla="val 56743"/>
          </a:avLst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l"/>
          <a:r>
            <a:rPr lang="fr-FR" sz="1000" b="1">
              <a:solidFill>
                <a:sysClr val="windowText" lastClr="000000"/>
              </a:solidFill>
              <a:latin typeface="+mj-lt"/>
              <a:cs typeface="Arial" pitchFamily="34" charset="0"/>
            </a:rPr>
            <a:t>Retour</a:t>
          </a:r>
        </a:p>
        <a:p>
          <a:pPr algn="l"/>
          <a:endParaRPr lang="fr-FR" sz="1800" b="1">
            <a:solidFill>
              <a:srgbClr val="FFC000"/>
            </a:solidFill>
            <a:latin typeface="+mj-lt"/>
            <a:cs typeface="Times New Roman" pitchFamily="18" charset="0"/>
          </a:endParaRPr>
        </a:p>
      </xdr:txBody>
    </xdr:sp>
    <xdr:clientData/>
  </xdr:oneCellAnchor>
  <xdr:oneCellAnchor>
    <xdr:from>
      <xdr:col>45</xdr:col>
      <xdr:colOff>215811</xdr:colOff>
      <xdr:row>240</xdr:row>
      <xdr:rowOff>54958</xdr:rowOff>
    </xdr:from>
    <xdr:ext cx="319969" cy="445104"/>
    <xdr:sp macro="[0]!haut" textlink="">
      <xdr:nvSpPr>
        <xdr:cNvPr id="11" name="Flèche gauche 10"/>
        <xdr:cNvSpPr/>
      </xdr:nvSpPr>
      <xdr:spPr>
        <a:xfrm rot="5400000">
          <a:off x="153244" y="27108994"/>
          <a:ext cx="445104" cy="319969"/>
        </a:xfrm>
        <a:prstGeom prst="leftArrow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>
          <a:noAutofit/>
        </a:bodyPr>
        <a:lstStyle/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11</xdr:row>
          <xdr:rowOff>47625</xdr:rowOff>
        </xdr:from>
        <xdr:to>
          <xdr:col>45</xdr:col>
          <xdr:colOff>276225</xdr:colOff>
          <xdr:row>11</xdr:row>
          <xdr:rowOff>190500</xdr:rowOff>
        </xdr:to>
        <xdr:sp macro="" textlink="">
          <xdr:nvSpPr>
            <xdr:cNvPr id="6151" name="Button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11</xdr:row>
          <xdr:rowOff>47625</xdr:rowOff>
        </xdr:from>
        <xdr:to>
          <xdr:col>45</xdr:col>
          <xdr:colOff>533400</xdr:colOff>
          <xdr:row>11</xdr:row>
          <xdr:rowOff>190500</xdr:rowOff>
        </xdr:to>
        <xdr:sp macro="" textlink="">
          <xdr:nvSpPr>
            <xdr:cNvPr id="6152" name="Butto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47625</xdr:colOff>
          <xdr:row>4</xdr:row>
          <xdr:rowOff>104775</xdr:rowOff>
        </xdr:from>
        <xdr:to>
          <xdr:col>45</xdr:col>
          <xdr:colOff>285750</xdr:colOff>
          <xdr:row>5</xdr:row>
          <xdr:rowOff>85725</xdr:rowOff>
        </xdr:to>
        <xdr:sp macro="" textlink="">
          <xdr:nvSpPr>
            <xdr:cNvPr id="6205" name="Button 61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295275</xdr:colOff>
          <xdr:row>4</xdr:row>
          <xdr:rowOff>104775</xdr:rowOff>
        </xdr:from>
        <xdr:to>
          <xdr:col>45</xdr:col>
          <xdr:colOff>542925</xdr:colOff>
          <xdr:row>5</xdr:row>
          <xdr:rowOff>85725</xdr:rowOff>
        </xdr:to>
        <xdr:sp macro="" textlink="">
          <xdr:nvSpPr>
            <xdr:cNvPr id="6206" name="Button 62" hidden="1">
              <a:extLst>
                <a:ext uri="{63B3BB69-23CF-44E3-9099-C40C66FF867C}">
                  <a14:compatExt spid="_x0000_s6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20</xdr:row>
          <xdr:rowOff>47625</xdr:rowOff>
        </xdr:from>
        <xdr:to>
          <xdr:col>45</xdr:col>
          <xdr:colOff>276225</xdr:colOff>
          <xdr:row>20</xdr:row>
          <xdr:rowOff>190500</xdr:rowOff>
        </xdr:to>
        <xdr:sp macro="" textlink="">
          <xdr:nvSpPr>
            <xdr:cNvPr id="6207" name="Button 63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20</xdr:row>
          <xdr:rowOff>47625</xdr:rowOff>
        </xdr:from>
        <xdr:to>
          <xdr:col>45</xdr:col>
          <xdr:colOff>533400</xdr:colOff>
          <xdr:row>20</xdr:row>
          <xdr:rowOff>190500</xdr:rowOff>
        </xdr:to>
        <xdr:sp macro="" textlink="">
          <xdr:nvSpPr>
            <xdr:cNvPr id="6208" name="Button 64" hidden="1">
              <a:extLst>
                <a:ext uri="{63B3BB69-23CF-44E3-9099-C40C66FF867C}">
                  <a14:compatExt spid="_x0000_s6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29</xdr:row>
          <xdr:rowOff>47625</xdr:rowOff>
        </xdr:from>
        <xdr:to>
          <xdr:col>45</xdr:col>
          <xdr:colOff>276225</xdr:colOff>
          <xdr:row>29</xdr:row>
          <xdr:rowOff>190500</xdr:rowOff>
        </xdr:to>
        <xdr:sp macro="" textlink="">
          <xdr:nvSpPr>
            <xdr:cNvPr id="6209" name="Button 65" hidden="1">
              <a:extLst>
                <a:ext uri="{63B3BB69-23CF-44E3-9099-C40C66FF867C}">
                  <a14:compatExt spid="_x0000_s6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29</xdr:row>
          <xdr:rowOff>47625</xdr:rowOff>
        </xdr:from>
        <xdr:to>
          <xdr:col>45</xdr:col>
          <xdr:colOff>533400</xdr:colOff>
          <xdr:row>29</xdr:row>
          <xdr:rowOff>190500</xdr:rowOff>
        </xdr:to>
        <xdr:sp macro="" textlink="">
          <xdr:nvSpPr>
            <xdr:cNvPr id="6210" name="Button 66" hidden="1">
              <a:extLst>
                <a:ext uri="{63B3BB69-23CF-44E3-9099-C40C66FF867C}">
                  <a14:compatExt spid="_x0000_s6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38</xdr:row>
          <xdr:rowOff>47625</xdr:rowOff>
        </xdr:from>
        <xdr:to>
          <xdr:col>45</xdr:col>
          <xdr:colOff>276225</xdr:colOff>
          <xdr:row>38</xdr:row>
          <xdr:rowOff>190500</xdr:rowOff>
        </xdr:to>
        <xdr:sp macro="" textlink="">
          <xdr:nvSpPr>
            <xdr:cNvPr id="6211" name="Button 67" hidden="1">
              <a:extLst>
                <a:ext uri="{63B3BB69-23CF-44E3-9099-C40C66FF867C}">
                  <a14:compatExt spid="_x0000_s6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38</xdr:row>
          <xdr:rowOff>47625</xdr:rowOff>
        </xdr:from>
        <xdr:to>
          <xdr:col>45</xdr:col>
          <xdr:colOff>533400</xdr:colOff>
          <xdr:row>38</xdr:row>
          <xdr:rowOff>190500</xdr:rowOff>
        </xdr:to>
        <xdr:sp macro="" textlink="">
          <xdr:nvSpPr>
            <xdr:cNvPr id="6212" name="Button 68" hidden="1">
              <a:extLst>
                <a:ext uri="{63B3BB69-23CF-44E3-9099-C40C66FF867C}">
                  <a14:compatExt spid="_x0000_s6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47</xdr:row>
          <xdr:rowOff>47625</xdr:rowOff>
        </xdr:from>
        <xdr:to>
          <xdr:col>45</xdr:col>
          <xdr:colOff>276225</xdr:colOff>
          <xdr:row>47</xdr:row>
          <xdr:rowOff>190500</xdr:rowOff>
        </xdr:to>
        <xdr:sp macro="" textlink="">
          <xdr:nvSpPr>
            <xdr:cNvPr id="6213" name="Button 69" hidden="1">
              <a:extLst>
                <a:ext uri="{63B3BB69-23CF-44E3-9099-C40C66FF867C}">
                  <a14:compatExt spid="_x0000_s6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47</xdr:row>
          <xdr:rowOff>47625</xdr:rowOff>
        </xdr:from>
        <xdr:to>
          <xdr:col>45</xdr:col>
          <xdr:colOff>533400</xdr:colOff>
          <xdr:row>47</xdr:row>
          <xdr:rowOff>190500</xdr:rowOff>
        </xdr:to>
        <xdr:sp macro="" textlink="">
          <xdr:nvSpPr>
            <xdr:cNvPr id="6214" name="Button 70" hidden="1">
              <a:extLst>
                <a:ext uri="{63B3BB69-23CF-44E3-9099-C40C66FF867C}">
                  <a14:compatExt spid="_x0000_s6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56</xdr:row>
          <xdr:rowOff>47625</xdr:rowOff>
        </xdr:from>
        <xdr:to>
          <xdr:col>45</xdr:col>
          <xdr:colOff>276225</xdr:colOff>
          <xdr:row>57</xdr:row>
          <xdr:rowOff>0</xdr:rowOff>
        </xdr:to>
        <xdr:sp macro="" textlink="">
          <xdr:nvSpPr>
            <xdr:cNvPr id="6215" name="Button 71" hidden="1">
              <a:extLst>
                <a:ext uri="{63B3BB69-23CF-44E3-9099-C40C66FF867C}">
                  <a14:compatExt spid="_x0000_s6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56</xdr:row>
          <xdr:rowOff>47625</xdr:rowOff>
        </xdr:from>
        <xdr:to>
          <xdr:col>45</xdr:col>
          <xdr:colOff>533400</xdr:colOff>
          <xdr:row>57</xdr:row>
          <xdr:rowOff>0</xdr:rowOff>
        </xdr:to>
        <xdr:sp macro="" textlink="">
          <xdr:nvSpPr>
            <xdr:cNvPr id="6216" name="Button 72" hidden="1">
              <a:extLst>
                <a:ext uri="{63B3BB69-23CF-44E3-9099-C40C66FF867C}">
                  <a14:compatExt spid="_x0000_s6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67</xdr:row>
          <xdr:rowOff>47625</xdr:rowOff>
        </xdr:from>
        <xdr:to>
          <xdr:col>45</xdr:col>
          <xdr:colOff>276225</xdr:colOff>
          <xdr:row>67</xdr:row>
          <xdr:rowOff>190500</xdr:rowOff>
        </xdr:to>
        <xdr:sp macro="" textlink="">
          <xdr:nvSpPr>
            <xdr:cNvPr id="6217" name="Button 73" hidden="1">
              <a:extLst>
                <a:ext uri="{63B3BB69-23CF-44E3-9099-C40C66FF867C}">
                  <a14:compatExt spid="_x0000_s6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67</xdr:row>
          <xdr:rowOff>47625</xdr:rowOff>
        </xdr:from>
        <xdr:to>
          <xdr:col>45</xdr:col>
          <xdr:colOff>533400</xdr:colOff>
          <xdr:row>67</xdr:row>
          <xdr:rowOff>190500</xdr:rowOff>
        </xdr:to>
        <xdr:sp macro="" textlink="">
          <xdr:nvSpPr>
            <xdr:cNvPr id="6218" name="Button 74" hidden="1">
              <a:extLst>
                <a:ext uri="{63B3BB69-23CF-44E3-9099-C40C66FF867C}">
                  <a14:compatExt spid="_x0000_s6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76</xdr:row>
          <xdr:rowOff>47625</xdr:rowOff>
        </xdr:from>
        <xdr:to>
          <xdr:col>45</xdr:col>
          <xdr:colOff>276225</xdr:colOff>
          <xdr:row>76</xdr:row>
          <xdr:rowOff>190500</xdr:rowOff>
        </xdr:to>
        <xdr:sp macro="" textlink="">
          <xdr:nvSpPr>
            <xdr:cNvPr id="6219" name="Button 75" hidden="1">
              <a:extLst>
                <a:ext uri="{63B3BB69-23CF-44E3-9099-C40C66FF867C}">
                  <a14:compatExt spid="_x0000_s6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76</xdr:row>
          <xdr:rowOff>47625</xdr:rowOff>
        </xdr:from>
        <xdr:to>
          <xdr:col>45</xdr:col>
          <xdr:colOff>533400</xdr:colOff>
          <xdr:row>76</xdr:row>
          <xdr:rowOff>190500</xdr:rowOff>
        </xdr:to>
        <xdr:sp macro="" textlink="">
          <xdr:nvSpPr>
            <xdr:cNvPr id="6220" name="Button 76" hidden="1">
              <a:extLst>
                <a:ext uri="{63B3BB69-23CF-44E3-9099-C40C66FF867C}">
                  <a14:compatExt spid="_x0000_s6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85</xdr:row>
          <xdr:rowOff>47625</xdr:rowOff>
        </xdr:from>
        <xdr:to>
          <xdr:col>45</xdr:col>
          <xdr:colOff>276225</xdr:colOff>
          <xdr:row>85</xdr:row>
          <xdr:rowOff>190500</xdr:rowOff>
        </xdr:to>
        <xdr:sp macro="" textlink="">
          <xdr:nvSpPr>
            <xdr:cNvPr id="6221" name="Button 77" hidden="1">
              <a:extLst>
                <a:ext uri="{63B3BB69-23CF-44E3-9099-C40C66FF867C}">
                  <a14:compatExt spid="_x0000_s6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85</xdr:row>
          <xdr:rowOff>47625</xdr:rowOff>
        </xdr:from>
        <xdr:to>
          <xdr:col>45</xdr:col>
          <xdr:colOff>533400</xdr:colOff>
          <xdr:row>85</xdr:row>
          <xdr:rowOff>190500</xdr:rowOff>
        </xdr:to>
        <xdr:sp macro="" textlink="">
          <xdr:nvSpPr>
            <xdr:cNvPr id="6222" name="Button 78" hidden="1">
              <a:extLst>
                <a:ext uri="{63B3BB69-23CF-44E3-9099-C40C66FF867C}">
                  <a14:compatExt spid="_x0000_s6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94</xdr:row>
          <xdr:rowOff>47625</xdr:rowOff>
        </xdr:from>
        <xdr:to>
          <xdr:col>45</xdr:col>
          <xdr:colOff>276225</xdr:colOff>
          <xdr:row>94</xdr:row>
          <xdr:rowOff>190500</xdr:rowOff>
        </xdr:to>
        <xdr:sp macro="" textlink="">
          <xdr:nvSpPr>
            <xdr:cNvPr id="6223" name="Button 79" hidden="1">
              <a:extLst>
                <a:ext uri="{63B3BB69-23CF-44E3-9099-C40C66FF867C}">
                  <a14:compatExt spid="_x0000_s6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94</xdr:row>
          <xdr:rowOff>47625</xdr:rowOff>
        </xdr:from>
        <xdr:to>
          <xdr:col>45</xdr:col>
          <xdr:colOff>533400</xdr:colOff>
          <xdr:row>94</xdr:row>
          <xdr:rowOff>190500</xdr:rowOff>
        </xdr:to>
        <xdr:sp macro="" textlink="">
          <xdr:nvSpPr>
            <xdr:cNvPr id="6224" name="Button 80" hidden="1">
              <a:extLst>
                <a:ext uri="{63B3BB69-23CF-44E3-9099-C40C66FF867C}">
                  <a14:compatExt spid="_x0000_s6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103</xdr:row>
          <xdr:rowOff>47625</xdr:rowOff>
        </xdr:from>
        <xdr:to>
          <xdr:col>45</xdr:col>
          <xdr:colOff>276225</xdr:colOff>
          <xdr:row>103</xdr:row>
          <xdr:rowOff>190500</xdr:rowOff>
        </xdr:to>
        <xdr:sp macro="" textlink="">
          <xdr:nvSpPr>
            <xdr:cNvPr id="6225" name="Button 81" hidden="1">
              <a:extLst>
                <a:ext uri="{63B3BB69-23CF-44E3-9099-C40C66FF867C}">
                  <a14:compatExt spid="_x0000_s6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103</xdr:row>
          <xdr:rowOff>47625</xdr:rowOff>
        </xdr:from>
        <xdr:to>
          <xdr:col>45</xdr:col>
          <xdr:colOff>533400</xdr:colOff>
          <xdr:row>103</xdr:row>
          <xdr:rowOff>190500</xdr:rowOff>
        </xdr:to>
        <xdr:sp macro="" textlink="">
          <xdr:nvSpPr>
            <xdr:cNvPr id="6226" name="Button 82" hidden="1">
              <a:extLst>
                <a:ext uri="{63B3BB69-23CF-44E3-9099-C40C66FF867C}">
                  <a14:compatExt spid="_x0000_s6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112</xdr:row>
          <xdr:rowOff>47625</xdr:rowOff>
        </xdr:from>
        <xdr:to>
          <xdr:col>45</xdr:col>
          <xdr:colOff>276225</xdr:colOff>
          <xdr:row>112</xdr:row>
          <xdr:rowOff>190500</xdr:rowOff>
        </xdr:to>
        <xdr:sp macro="" textlink="">
          <xdr:nvSpPr>
            <xdr:cNvPr id="6227" name="Button 83" hidden="1">
              <a:extLst>
                <a:ext uri="{63B3BB69-23CF-44E3-9099-C40C66FF867C}">
                  <a14:compatExt spid="_x0000_s6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112</xdr:row>
          <xdr:rowOff>47625</xdr:rowOff>
        </xdr:from>
        <xdr:to>
          <xdr:col>45</xdr:col>
          <xdr:colOff>533400</xdr:colOff>
          <xdr:row>112</xdr:row>
          <xdr:rowOff>190500</xdr:rowOff>
        </xdr:to>
        <xdr:sp macro="" textlink="">
          <xdr:nvSpPr>
            <xdr:cNvPr id="6228" name="Button 84" hidden="1">
              <a:extLst>
                <a:ext uri="{63B3BB69-23CF-44E3-9099-C40C66FF867C}">
                  <a14:compatExt spid="_x0000_s6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121</xdr:row>
          <xdr:rowOff>47625</xdr:rowOff>
        </xdr:from>
        <xdr:to>
          <xdr:col>45</xdr:col>
          <xdr:colOff>276225</xdr:colOff>
          <xdr:row>121</xdr:row>
          <xdr:rowOff>190500</xdr:rowOff>
        </xdr:to>
        <xdr:sp macro="" textlink="">
          <xdr:nvSpPr>
            <xdr:cNvPr id="6229" name="Button 85" hidden="1">
              <a:extLst>
                <a:ext uri="{63B3BB69-23CF-44E3-9099-C40C66FF867C}">
                  <a14:compatExt spid="_x0000_s6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121</xdr:row>
          <xdr:rowOff>47625</xdr:rowOff>
        </xdr:from>
        <xdr:to>
          <xdr:col>45</xdr:col>
          <xdr:colOff>533400</xdr:colOff>
          <xdr:row>121</xdr:row>
          <xdr:rowOff>190500</xdr:rowOff>
        </xdr:to>
        <xdr:sp macro="" textlink="">
          <xdr:nvSpPr>
            <xdr:cNvPr id="6230" name="Button 86" hidden="1">
              <a:extLst>
                <a:ext uri="{63B3BB69-23CF-44E3-9099-C40C66FF867C}">
                  <a14:compatExt spid="_x0000_s6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130</xdr:row>
          <xdr:rowOff>47625</xdr:rowOff>
        </xdr:from>
        <xdr:to>
          <xdr:col>45</xdr:col>
          <xdr:colOff>276225</xdr:colOff>
          <xdr:row>130</xdr:row>
          <xdr:rowOff>190500</xdr:rowOff>
        </xdr:to>
        <xdr:sp macro="" textlink="">
          <xdr:nvSpPr>
            <xdr:cNvPr id="6231" name="Button 87" hidden="1">
              <a:extLst>
                <a:ext uri="{63B3BB69-23CF-44E3-9099-C40C66FF867C}">
                  <a14:compatExt spid="_x0000_s6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130</xdr:row>
          <xdr:rowOff>47625</xdr:rowOff>
        </xdr:from>
        <xdr:to>
          <xdr:col>45</xdr:col>
          <xdr:colOff>533400</xdr:colOff>
          <xdr:row>130</xdr:row>
          <xdr:rowOff>190500</xdr:rowOff>
        </xdr:to>
        <xdr:sp macro="" textlink="">
          <xdr:nvSpPr>
            <xdr:cNvPr id="6232" name="Button 88" hidden="1">
              <a:extLst>
                <a:ext uri="{63B3BB69-23CF-44E3-9099-C40C66FF867C}">
                  <a14:compatExt spid="_x0000_s6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139</xdr:row>
          <xdr:rowOff>47625</xdr:rowOff>
        </xdr:from>
        <xdr:to>
          <xdr:col>45</xdr:col>
          <xdr:colOff>276225</xdr:colOff>
          <xdr:row>139</xdr:row>
          <xdr:rowOff>190500</xdr:rowOff>
        </xdr:to>
        <xdr:sp macro="" textlink="">
          <xdr:nvSpPr>
            <xdr:cNvPr id="6233" name="Button 89" hidden="1">
              <a:extLst>
                <a:ext uri="{63B3BB69-23CF-44E3-9099-C40C66FF867C}">
                  <a14:compatExt spid="_x0000_s6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139</xdr:row>
          <xdr:rowOff>47625</xdr:rowOff>
        </xdr:from>
        <xdr:to>
          <xdr:col>45</xdr:col>
          <xdr:colOff>533400</xdr:colOff>
          <xdr:row>139</xdr:row>
          <xdr:rowOff>190500</xdr:rowOff>
        </xdr:to>
        <xdr:sp macro="" textlink="">
          <xdr:nvSpPr>
            <xdr:cNvPr id="6234" name="Button 90" hidden="1">
              <a:extLst>
                <a:ext uri="{63B3BB69-23CF-44E3-9099-C40C66FF867C}">
                  <a14:compatExt spid="_x0000_s6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150</xdr:row>
          <xdr:rowOff>47625</xdr:rowOff>
        </xdr:from>
        <xdr:to>
          <xdr:col>45</xdr:col>
          <xdr:colOff>276225</xdr:colOff>
          <xdr:row>150</xdr:row>
          <xdr:rowOff>190500</xdr:rowOff>
        </xdr:to>
        <xdr:sp macro="" textlink="">
          <xdr:nvSpPr>
            <xdr:cNvPr id="6235" name="Button 91" hidden="1">
              <a:extLst>
                <a:ext uri="{63B3BB69-23CF-44E3-9099-C40C66FF867C}">
                  <a14:compatExt spid="_x0000_s6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150</xdr:row>
          <xdr:rowOff>47625</xdr:rowOff>
        </xdr:from>
        <xdr:to>
          <xdr:col>45</xdr:col>
          <xdr:colOff>533400</xdr:colOff>
          <xdr:row>150</xdr:row>
          <xdr:rowOff>190500</xdr:rowOff>
        </xdr:to>
        <xdr:sp macro="" textlink="">
          <xdr:nvSpPr>
            <xdr:cNvPr id="6236" name="Button 92" hidden="1">
              <a:extLst>
                <a:ext uri="{63B3BB69-23CF-44E3-9099-C40C66FF867C}">
                  <a14:compatExt spid="_x0000_s6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159</xdr:row>
          <xdr:rowOff>47625</xdr:rowOff>
        </xdr:from>
        <xdr:to>
          <xdr:col>45</xdr:col>
          <xdr:colOff>276225</xdr:colOff>
          <xdr:row>159</xdr:row>
          <xdr:rowOff>190500</xdr:rowOff>
        </xdr:to>
        <xdr:sp macro="" textlink="">
          <xdr:nvSpPr>
            <xdr:cNvPr id="6237" name="Button 93" hidden="1">
              <a:extLst>
                <a:ext uri="{63B3BB69-23CF-44E3-9099-C40C66FF867C}">
                  <a14:compatExt spid="_x0000_s6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159</xdr:row>
          <xdr:rowOff>47625</xdr:rowOff>
        </xdr:from>
        <xdr:to>
          <xdr:col>45</xdr:col>
          <xdr:colOff>533400</xdr:colOff>
          <xdr:row>159</xdr:row>
          <xdr:rowOff>190500</xdr:rowOff>
        </xdr:to>
        <xdr:sp macro="" textlink="">
          <xdr:nvSpPr>
            <xdr:cNvPr id="6238" name="Button 94" hidden="1">
              <a:extLst>
                <a:ext uri="{63B3BB69-23CF-44E3-9099-C40C66FF867C}">
                  <a14:compatExt spid="_x0000_s6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168</xdr:row>
          <xdr:rowOff>47625</xdr:rowOff>
        </xdr:from>
        <xdr:to>
          <xdr:col>45</xdr:col>
          <xdr:colOff>276225</xdr:colOff>
          <xdr:row>168</xdr:row>
          <xdr:rowOff>190500</xdr:rowOff>
        </xdr:to>
        <xdr:sp macro="" textlink="">
          <xdr:nvSpPr>
            <xdr:cNvPr id="6239" name="Button 95" hidden="1">
              <a:extLst>
                <a:ext uri="{63B3BB69-23CF-44E3-9099-C40C66FF867C}">
                  <a14:compatExt spid="_x0000_s6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168</xdr:row>
          <xdr:rowOff>47625</xdr:rowOff>
        </xdr:from>
        <xdr:to>
          <xdr:col>45</xdr:col>
          <xdr:colOff>533400</xdr:colOff>
          <xdr:row>168</xdr:row>
          <xdr:rowOff>190500</xdr:rowOff>
        </xdr:to>
        <xdr:sp macro="" textlink="">
          <xdr:nvSpPr>
            <xdr:cNvPr id="6240" name="Button 96" hidden="1">
              <a:extLst>
                <a:ext uri="{63B3BB69-23CF-44E3-9099-C40C66FF867C}">
                  <a14:compatExt spid="_x0000_s6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177</xdr:row>
          <xdr:rowOff>47625</xdr:rowOff>
        </xdr:from>
        <xdr:to>
          <xdr:col>45</xdr:col>
          <xdr:colOff>276225</xdr:colOff>
          <xdr:row>177</xdr:row>
          <xdr:rowOff>190500</xdr:rowOff>
        </xdr:to>
        <xdr:sp macro="" textlink="">
          <xdr:nvSpPr>
            <xdr:cNvPr id="6241" name="Button 97" hidden="1">
              <a:extLst>
                <a:ext uri="{63B3BB69-23CF-44E3-9099-C40C66FF867C}">
                  <a14:compatExt spid="_x0000_s6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177</xdr:row>
          <xdr:rowOff>47625</xdr:rowOff>
        </xdr:from>
        <xdr:to>
          <xdr:col>45</xdr:col>
          <xdr:colOff>533400</xdr:colOff>
          <xdr:row>177</xdr:row>
          <xdr:rowOff>190500</xdr:rowOff>
        </xdr:to>
        <xdr:sp macro="" textlink="">
          <xdr:nvSpPr>
            <xdr:cNvPr id="6242" name="Button 98" hidden="1">
              <a:extLst>
                <a:ext uri="{63B3BB69-23CF-44E3-9099-C40C66FF867C}">
                  <a14:compatExt spid="_x0000_s6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186</xdr:row>
          <xdr:rowOff>47625</xdr:rowOff>
        </xdr:from>
        <xdr:to>
          <xdr:col>45</xdr:col>
          <xdr:colOff>276225</xdr:colOff>
          <xdr:row>186</xdr:row>
          <xdr:rowOff>190500</xdr:rowOff>
        </xdr:to>
        <xdr:sp macro="" textlink="">
          <xdr:nvSpPr>
            <xdr:cNvPr id="6243" name="Button 99" hidden="1">
              <a:extLst>
                <a:ext uri="{63B3BB69-23CF-44E3-9099-C40C66FF867C}">
                  <a14:compatExt spid="_x0000_s6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186</xdr:row>
          <xdr:rowOff>47625</xdr:rowOff>
        </xdr:from>
        <xdr:to>
          <xdr:col>45</xdr:col>
          <xdr:colOff>533400</xdr:colOff>
          <xdr:row>186</xdr:row>
          <xdr:rowOff>190500</xdr:rowOff>
        </xdr:to>
        <xdr:sp macro="" textlink="">
          <xdr:nvSpPr>
            <xdr:cNvPr id="6244" name="Button 100" hidden="1">
              <a:extLst>
                <a:ext uri="{63B3BB69-23CF-44E3-9099-C40C66FF867C}">
                  <a14:compatExt spid="_x0000_s6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195</xdr:row>
          <xdr:rowOff>47625</xdr:rowOff>
        </xdr:from>
        <xdr:to>
          <xdr:col>45</xdr:col>
          <xdr:colOff>276225</xdr:colOff>
          <xdr:row>195</xdr:row>
          <xdr:rowOff>190500</xdr:rowOff>
        </xdr:to>
        <xdr:sp macro="" textlink="">
          <xdr:nvSpPr>
            <xdr:cNvPr id="6245" name="Button 101" hidden="1">
              <a:extLst>
                <a:ext uri="{63B3BB69-23CF-44E3-9099-C40C66FF867C}">
                  <a14:compatExt spid="_x0000_s6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195</xdr:row>
          <xdr:rowOff>47625</xdr:rowOff>
        </xdr:from>
        <xdr:to>
          <xdr:col>45</xdr:col>
          <xdr:colOff>533400</xdr:colOff>
          <xdr:row>195</xdr:row>
          <xdr:rowOff>190500</xdr:rowOff>
        </xdr:to>
        <xdr:sp macro="" textlink="">
          <xdr:nvSpPr>
            <xdr:cNvPr id="6246" name="Button 102" hidden="1">
              <a:extLst>
                <a:ext uri="{63B3BB69-23CF-44E3-9099-C40C66FF867C}">
                  <a14:compatExt spid="_x0000_s6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204</xdr:row>
          <xdr:rowOff>47625</xdr:rowOff>
        </xdr:from>
        <xdr:to>
          <xdr:col>45</xdr:col>
          <xdr:colOff>276225</xdr:colOff>
          <xdr:row>204</xdr:row>
          <xdr:rowOff>190500</xdr:rowOff>
        </xdr:to>
        <xdr:sp macro="" textlink="">
          <xdr:nvSpPr>
            <xdr:cNvPr id="6247" name="Button 103" hidden="1">
              <a:extLst>
                <a:ext uri="{63B3BB69-23CF-44E3-9099-C40C66FF867C}">
                  <a14:compatExt spid="_x0000_s6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204</xdr:row>
          <xdr:rowOff>47625</xdr:rowOff>
        </xdr:from>
        <xdr:to>
          <xdr:col>45</xdr:col>
          <xdr:colOff>533400</xdr:colOff>
          <xdr:row>204</xdr:row>
          <xdr:rowOff>190500</xdr:rowOff>
        </xdr:to>
        <xdr:sp macro="" textlink="">
          <xdr:nvSpPr>
            <xdr:cNvPr id="6248" name="Button 104" hidden="1">
              <a:extLst>
                <a:ext uri="{63B3BB69-23CF-44E3-9099-C40C66FF867C}">
                  <a14:compatExt spid="_x0000_s6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215</xdr:row>
          <xdr:rowOff>47625</xdr:rowOff>
        </xdr:from>
        <xdr:to>
          <xdr:col>45</xdr:col>
          <xdr:colOff>276225</xdr:colOff>
          <xdr:row>215</xdr:row>
          <xdr:rowOff>190500</xdr:rowOff>
        </xdr:to>
        <xdr:sp macro="" textlink="">
          <xdr:nvSpPr>
            <xdr:cNvPr id="6249" name="Button 105" hidden="1">
              <a:extLst>
                <a:ext uri="{63B3BB69-23CF-44E3-9099-C40C66FF867C}">
                  <a14:compatExt spid="_x0000_s6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215</xdr:row>
          <xdr:rowOff>47625</xdr:rowOff>
        </xdr:from>
        <xdr:to>
          <xdr:col>45</xdr:col>
          <xdr:colOff>533400</xdr:colOff>
          <xdr:row>215</xdr:row>
          <xdr:rowOff>190500</xdr:rowOff>
        </xdr:to>
        <xdr:sp macro="" textlink="">
          <xdr:nvSpPr>
            <xdr:cNvPr id="6250" name="Button 106" hidden="1">
              <a:extLst>
                <a:ext uri="{63B3BB69-23CF-44E3-9099-C40C66FF867C}">
                  <a14:compatExt spid="_x0000_s6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38100</xdr:colOff>
          <xdr:row>224</xdr:row>
          <xdr:rowOff>47625</xdr:rowOff>
        </xdr:from>
        <xdr:to>
          <xdr:col>45</xdr:col>
          <xdr:colOff>276225</xdr:colOff>
          <xdr:row>224</xdr:row>
          <xdr:rowOff>190500</xdr:rowOff>
        </xdr:to>
        <xdr:sp macro="" textlink="">
          <xdr:nvSpPr>
            <xdr:cNvPr id="6251" name="Button 107" hidden="1">
              <a:extLst>
                <a:ext uri="{63B3BB69-23CF-44E3-9099-C40C66FF867C}">
                  <a14:compatExt spid="_x0000_s6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285750</xdr:colOff>
          <xdr:row>224</xdr:row>
          <xdr:rowOff>47625</xdr:rowOff>
        </xdr:from>
        <xdr:to>
          <xdr:col>45</xdr:col>
          <xdr:colOff>533400</xdr:colOff>
          <xdr:row>224</xdr:row>
          <xdr:rowOff>190500</xdr:rowOff>
        </xdr:to>
        <xdr:sp macro="" textlink="">
          <xdr:nvSpPr>
            <xdr:cNvPr id="6252" name="Button 108" hidden="1">
              <a:extLst>
                <a:ext uri="{63B3BB69-23CF-44E3-9099-C40C66FF867C}">
                  <a14:compatExt spid="_x0000_s6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287248</xdr:colOff>
      <xdr:row>474</xdr:row>
      <xdr:rowOff>221624</xdr:rowOff>
    </xdr:from>
    <xdr:ext cx="360000" cy="540000"/>
    <xdr:sp macro="[0]!haut" textlink="">
      <xdr:nvSpPr>
        <xdr:cNvPr id="2" name="Flèche gauche 1"/>
        <xdr:cNvSpPr/>
      </xdr:nvSpPr>
      <xdr:spPr>
        <a:xfrm rot="5400000">
          <a:off x="197248" y="75178124"/>
          <a:ext cx="540000" cy="360000"/>
        </a:xfrm>
        <a:prstGeom prst="leftArrow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>
          <a:spAutoFit/>
        </a:bodyPr>
        <a:lstStyle/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47625</xdr:colOff>
          <xdr:row>4</xdr:row>
          <xdr:rowOff>95250</xdr:rowOff>
        </xdr:from>
        <xdr:to>
          <xdr:col>37</xdr:col>
          <xdr:colOff>285750</xdr:colOff>
          <xdr:row>5</xdr:row>
          <xdr:rowOff>76200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295275</xdr:colOff>
          <xdr:row>4</xdr:row>
          <xdr:rowOff>95250</xdr:rowOff>
        </xdr:from>
        <xdr:to>
          <xdr:col>37</xdr:col>
          <xdr:colOff>542925</xdr:colOff>
          <xdr:row>5</xdr:row>
          <xdr:rowOff>76200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11</xdr:row>
          <xdr:rowOff>38100</xdr:rowOff>
        </xdr:from>
        <xdr:to>
          <xdr:col>37</xdr:col>
          <xdr:colOff>276225</xdr:colOff>
          <xdr:row>11</xdr:row>
          <xdr:rowOff>180975</xdr:rowOff>
        </xdr:to>
        <xdr:sp macro="" textlink="">
          <xdr:nvSpPr>
            <xdr:cNvPr id="7219" name="Button 51" hidden="1">
              <a:extLst>
                <a:ext uri="{63B3BB69-23CF-44E3-9099-C40C66FF867C}">
                  <a14:compatExt spid="_x0000_s7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11</xdr:row>
          <xdr:rowOff>38100</xdr:rowOff>
        </xdr:from>
        <xdr:to>
          <xdr:col>37</xdr:col>
          <xdr:colOff>533400</xdr:colOff>
          <xdr:row>11</xdr:row>
          <xdr:rowOff>180975</xdr:rowOff>
        </xdr:to>
        <xdr:sp macro="" textlink="">
          <xdr:nvSpPr>
            <xdr:cNvPr id="7220" name="Button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</xdr:colOff>
          <xdr:row>20</xdr:row>
          <xdr:rowOff>38100</xdr:rowOff>
        </xdr:from>
        <xdr:to>
          <xdr:col>37</xdr:col>
          <xdr:colOff>266700</xdr:colOff>
          <xdr:row>20</xdr:row>
          <xdr:rowOff>180975</xdr:rowOff>
        </xdr:to>
        <xdr:sp macro="" textlink="">
          <xdr:nvSpPr>
            <xdr:cNvPr id="7221" name="Button 53" hidden="1">
              <a:extLst>
                <a:ext uri="{63B3BB69-23CF-44E3-9099-C40C66FF867C}">
                  <a14:compatExt spid="_x0000_s7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276225</xdr:colOff>
          <xdr:row>20</xdr:row>
          <xdr:rowOff>38100</xdr:rowOff>
        </xdr:from>
        <xdr:to>
          <xdr:col>37</xdr:col>
          <xdr:colOff>523875</xdr:colOff>
          <xdr:row>20</xdr:row>
          <xdr:rowOff>180975</xdr:rowOff>
        </xdr:to>
        <xdr:sp macro="" textlink="">
          <xdr:nvSpPr>
            <xdr:cNvPr id="7222" name="Button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</xdr:colOff>
          <xdr:row>29</xdr:row>
          <xdr:rowOff>38100</xdr:rowOff>
        </xdr:from>
        <xdr:to>
          <xdr:col>37</xdr:col>
          <xdr:colOff>266700</xdr:colOff>
          <xdr:row>29</xdr:row>
          <xdr:rowOff>180975</xdr:rowOff>
        </xdr:to>
        <xdr:sp macro="" textlink="">
          <xdr:nvSpPr>
            <xdr:cNvPr id="7223" name="Button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276225</xdr:colOff>
          <xdr:row>29</xdr:row>
          <xdr:rowOff>38100</xdr:rowOff>
        </xdr:from>
        <xdr:to>
          <xdr:col>37</xdr:col>
          <xdr:colOff>523875</xdr:colOff>
          <xdr:row>29</xdr:row>
          <xdr:rowOff>180975</xdr:rowOff>
        </xdr:to>
        <xdr:sp macro="" textlink="">
          <xdr:nvSpPr>
            <xdr:cNvPr id="7224" name="Button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</xdr:colOff>
          <xdr:row>38</xdr:row>
          <xdr:rowOff>38100</xdr:rowOff>
        </xdr:from>
        <xdr:to>
          <xdr:col>37</xdr:col>
          <xdr:colOff>266700</xdr:colOff>
          <xdr:row>38</xdr:row>
          <xdr:rowOff>180975</xdr:rowOff>
        </xdr:to>
        <xdr:sp macro="" textlink="">
          <xdr:nvSpPr>
            <xdr:cNvPr id="7225" name="Button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276225</xdr:colOff>
          <xdr:row>38</xdr:row>
          <xdr:rowOff>38100</xdr:rowOff>
        </xdr:from>
        <xdr:to>
          <xdr:col>37</xdr:col>
          <xdr:colOff>523875</xdr:colOff>
          <xdr:row>38</xdr:row>
          <xdr:rowOff>180975</xdr:rowOff>
        </xdr:to>
        <xdr:sp macro="" textlink="">
          <xdr:nvSpPr>
            <xdr:cNvPr id="7226" name="Button 58" hidden="1">
              <a:extLst>
                <a:ext uri="{63B3BB69-23CF-44E3-9099-C40C66FF867C}">
                  <a14:compatExt spid="_x0000_s7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57150</xdr:colOff>
          <xdr:row>47</xdr:row>
          <xdr:rowOff>38100</xdr:rowOff>
        </xdr:from>
        <xdr:to>
          <xdr:col>37</xdr:col>
          <xdr:colOff>295275</xdr:colOff>
          <xdr:row>47</xdr:row>
          <xdr:rowOff>180975</xdr:rowOff>
        </xdr:to>
        <xdr:sp macro="" textlink="">
          <xdr:nvSpPr>
            <xdr:cNvPr id="7227" name="Button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304800</xdr:colOff>
          <xdr:row>47</xdr:row>
          <xdr:rowOff>38100</xdr:rowOff>
        </xdr:from>
        <xdr:to>
          <xdr:col>37</xdr:col>
          <xdr:colOff>552450</xdr:colOff>
          <xdr:row>47</xdr:row>
          <xdr:rowOff>180975</xdr:rowOff>
        </xdr:to>
        <xdr:sp macro="" textlink="">
          <xdr:nvSpPr>
            <xdr:cNvPr id="7228" name="Button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56</xdr:row>
          <xdr:rowOff>38100</xdr:rowOff>
        </xdr:from>
        <xdr:to>
          <xdr:col>37</xdr:col>
          <xdr:colOff>276225</xdr:colOff>
          <xdr:row>56</xdr:row>
          <xdr:rowOff>180975</xdr:rowOff>
        </xdr:to>
        <xdr:sp macro="" textlink="">
          <xdr:nvSpPr>
            <xdr:cNvPr id="7229" name="Button 61" hidden="1">
              <a:extLst>
                <a:ext uri="{63B3BB69-23CF-44E3-9099-C40C66FF867C}">
                  <a14:compatExt spid="_x0000_s7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56</xdr:row>
          <xdr:rowOff>38100</xdr:rowOff>
        </xdr:from>
        <xdr:to>
          <xdr:col>37</xdr:col>
          <xdr:colOff>533400</xdr:colOff>
          <xdr:row>56</xdr:row>
          <xdr:rowOff>180975</xdr:rowOff>
        </xdr:to>
        <xdr:sp macro="" textlink="">
          <xdr:nvSpPr>
            <xdr:cNvPr id="7230" name="Button 62" hidden="1">
              <a:extLst>
                <a:ext uri="{63B3BB69-23CF-44E3-9099-C40C66FF867C}">
                  <a14:compatExt spid="_x0000_s7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65</xdr:row>
          <xdr:rowOff>38100</xdr:rowOff>
        </xdr:from>
        <xdr:to>
          <xdr:col>37</xdr:col>
          <xdr:colOff>276225</xdr:colOff>
          <xdr:row>65</xdr:row>
          <xdr:rowOff>180975</xdr:rowOff>
        </xdr:to>
        <xdr:sp macro="" textlink="">
          <xdr:nvSpPr>
            <xdr:cNvPr id="7231" name="Button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65</xdr:row>
          <xdr:rowOff>38100</xdr:rowOff>
        </xdr:from>
        <xdr:to>
          <xdr:col>37</xdr:col>
          <xdr:colOff>533400</xdr:colOff>
          <xdr:row>65</xdr:row>
          <xdr:rowOff>180975</xdr:rowOff>
        </xdr:to>
        <xdr:sp macro="" textlink="">
          <xdr:nvSpPr>
            <xdr:cNvPr id="7232" name="Button 64" hidden="1">
              <a:extLst>
                <a:ext uri="{63B3BB69-23CF-44E3-9099-C40C66FF867C}">
                  <a14:compatExt spid="_x0000_s7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85725</xdr:colOff>
          <xdr:row>74</xdr:row>
          <xdr:rowOff>38100</xdr:rowOff>
        </xdr:from>
        <xdr:to>
          <xdr:col>37</xdr:col>
          <xdr:colOff>323850</xdr:colOff>
          <xdr:row>74</xdr:row>
          <xdr:rowOff>180975</xdr:rowOff>
        </xdr:to>
        <xdr:sp macro="" textlink="">
          <xdr:nvSpPr>
            <xdr:cNvPr id="7233" name="Button 65" hidden="1">
              <a:extLst>
                <a:ext uri="{63B3BB69-23CF-44E3-9099-C40C66FF867C}">
                  <a14:compatExt spid="_x0000_s7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333375</xdr:colOff>
          <xdr:row>74</xdr:row>
          <xdr:rowOff>38100</xdr:rowOff>
        </xdr:from>
        <xdr:to>
          <xdr:col>37</xdr:col>
          <xdr:colOff>581025</xdr:colOff>
          <xdr:row>74</xdr:row>
          <xdr:rowOff>180975</xdr:rowOff>
        </xdr:to>
        <xdr:sp macro="" textlink="">
          <xdr:nvSpPr>
            <xdr:cNvPr id="7234" name="Button 66" hidden="1">
              <a:extLst>
                <a:ext uri="{63B3BB69-23CF-44E3-9099-C40C66FF867C}">
                  <a14:compatExt spid="_x0000_s7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85</xdr:row>
          <xdr:rowOff>38100</xdr:rowOff>
        </xdr:from>
        <xdr:to>
          <xdr:col>37</xdr:col>
          <xdr:colOff>276225</xdr:colOff>
          <xdr:row>85</xdr:row>
          <xdr:rowOff>180975</xdr:rowOff>
        </xdr:to>
        <xdr:sp macro="" textlink="">
          <xdr:nvSpPr>
            <xdr:cNvPr id="7235" name="Button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85</xdr:row>
          <xdr:rowOff>38100</xdr:rowOff>
        </xdr:from>
        <xdr:to>
          <xdr:col>37</xdr:col>
          <xdr:colOff>533400</xdr:colOff>
          <xdr:row>85</xdr:row>
          <xdr:rowOff>180975</xdr:rowOff>
        </xdr:to>
        <xdr:sp macro="" textlink="">
          <xdr:nvSpPr>
            <xdr:cNvPr id="7236" name="Button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94</xdr:row>
          <xdr:rowOff>38100</xdr:rowOff>
        </xdr:from>
        <xdr:to>
          <xdr:col>37</xdr:col>
          <xdr:colOff>276225</xdr:colOff>
          <xdr:row>94</xdr:row>
          <xdr:rowOff>180975</xdr:rowOff>
        </xdr:to>
        <xdr:sp macro="" textlink="">
          <xdr:nvSpPr>
            <xdr:cNvPr id="7237" name="Button 69" hidden="1">
              <a:extLst>
                <a:ext uri="{63B3BB69-23CF-44E3-9099-C40C66FF867C}">
                  <a14:compatExt spid="_x0000_s7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94</xdr:row>
          <xdr:rowOff>38100</xdr:rowOff>
        </xdr:from>
        <xdr:to>
          <xdr:col>37</xdr:col>
          <xdr:colOff>533400</xdr:colOff>
          <xdr:row>94</xdr:row>
          <xdr:rowOff>180975</xdr:rowOff>
        </xdr:to>
        <xdr:sp macro="" textlink="">
          <xdr:nvSpPr>
            <xdr:cNvPr id="7238" name="Button 70" hidden="1">
              <a:extLst>
                <a:ext uri="{63B3BB69-23CF-44E3-9099-C40C66FF867C}">
                  <a14:compatExt spid="_x0000_s7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103</xdr:row>
          <xdr:rowOff>38100</xdr:rowOff>
        </xdr:from>
        <xdr:to>
          <xdr:col>37</xdr:col>
          <xdr:colOff>276225</xdr:colOff>
          <xdr:row>103</xdr:row>
          <xdr:rowOff>180975</xdr:rowOff>
        </xdr:to>
        <xdr:sp macro="" textlink="">
          <xdr:nvSpPr>
            <xdr:cNvPr id="7239" name="Button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103</xdr:row>
          <xdr:rowOff>38100</xdr:rowOff>
        </xdr:from>
        <xdr:to>
          <xdr:col>37</xdr:col>
          <xdr:colOff>533400</xdr:colOff>
          <xdr:row>103</xdr:row>
          <xdr:rowOff>180975</xdr:rowOff>
        </xdr:to>
        <xdr:sp macro="" textlink="">
          <xdr:nvSpPr>
            <xdr:cNvPr id="7240" name="Button 72" hidden="1">
              <a:extLst>
                <a:ext uri="{63B3BB69-23CF-44E3-9099-C40C66FF867C}">
                  <a14:compatExt spid="_x0000_s7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112</xdr:row>
          <xdr:rowOff>38100</xdr:rowOff>
        </xdr:from>
        <xdr:to>
          <xdr:col>37</xdr:col>
          <xdr:colOff>276225</xdr:colOff>
          <xdr:row>112</xdr:row>
          <xdr:rowOff>180975</xdr:rowOff>
        </xdr:to>
        <xdr:sp macro="" textlink="">
          <xdr:nvSpPr>
            <xdr:cNvPr id="7241" name="Button 73" hidden="1">
              <a:extLst>
                <a:ext uri="{63B3BB69-23CF-44E3-9099-C40C66FF867C}">
                  <a14:compatExt spid="_x0000_s7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112</xdr:row>
          <xdr:rowOff>38100</xdr:rowOff>
        </xdr:from>
        <xdr:to>
          <xdr:col>37</xdr:col>
          <xdr:colOff>533400</xdr:colOff>
          <xdr:row>112</xdr:row>
          <xdr:rowOff>180975</xdr:rowOff>
        </xdr:to>
        <xdr:sp macro="" textlink="">
          <xdr:nvSpPr>
            <xdr:cNvPr id="7242" name="Button 74" hidden="1">
              <a:extLst>
                <a:ext uri="{63B3BB69-23CF-44E3-9099-C40C66FF867C}">
                  <a14:compatExt spid="_x0000_s7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121</xdr:row>
          <xdr:rowOff>38100</xdr:rowOff>
        </xdr:from>
        <xdr:to>
          <xdr:col>37</xdr:col>
          <xdr:colOff>276225</xdr:colOff>
          <xdr:row>121</xdr:row>
          <xdr:rowOff>180975</xdr:rowOff>
        </xdr:to>
        <xdr:sp macro="" textlink="">
          <xdr:nvSpPr>
            <xdr:cNvPr id="7243" name="Button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121</xdr:row>
          <xdr:rowOff>38100</xdr:rowOff>
        </xdr:from>
        <xdr:to>
          <xdr:col>37</xdr:col>
          <xdr:colOff>533400</xdr:colOff>
          <xdr:row>121</xdr:row>
          <xdr:rowOff>180975</xdr:rowOff>
        </xdr:to>
        <xdr:sp macro="" textlink="">
          <xdr:nvSpPr>
            <xdr:cNvPr id="7244" name="Button 76" hidden="1">
              <a:extLst>
                <a:ext uri="{63B3BB69-23CF-44E3-9099-C40C66FF867C}">
                  <a14:compatExt spid="_x0000_s7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130</xdr:row>
          <xdr:rowOff>38100</xdr:rowOff>
        </xdr:from>
        <xdr:to>
          <xdr:col>37</xdr:col>
          <xdr:colOff>276225</xdr:colOff>
          <xdr:row>130</xdr:row>
          <xdr:rowOff>180975</xdr:rowOff>
        </xdr:to>
        <xdr:sp macro="" textlink="">
          <xdr:nvSpPr>
            <xdr:cNvPr id="7245" name="Button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130</xdr:row>
          <xdr:rowOff>38100</xdr:rowOff>
        </xdr:from>
        <xdr:to>
          <xdr:col>37</xdr:col>
          <xdr:colOff>533400</xdr:colOff>
          <xdr:row>130</xdr:row>
          <xdr:rowOff>180975</xdr:rowOff>
        </xdr:to>
        <xdr:sp macro="" textlink="">
          <xdr:nvSpPr>
            <xdr:cNvPr id="7246" name="Button 78" hidden="1">
              <a:extLst>
                <a:ext uri="{63B3BB69-23CF-44E3-9099-C40C66FF867C}">
                  <a14:compatExt spid="_x0000_s7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139</xdr:row>
          <xdr:rowOff>38100</xdr:rowOff>
        </xdr:from>
        <xdr:to>
          <xdr:col>37</xdr:col>
          <xdr:colOff>276225</xdr:colOff>
          <xdr:row>139</xdr:row>
          <xdr:rowOff>180975</xdr:rowOff>
        </xdr:to>
        <xdr:sp macro="" textlink="">
          <xdr:nvSpPr>
            <xdr:cNvPr id="7247" name="Button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139</xdr:row>
          <xdr:rowOff>38100</xdr:rowOff>
        </xdr:from>
        <xdr:to>
          <xdr:col>37</xdr:col>
          <xdr:colOff>533400</xdr:colOff>
          <xdr:row>139</xdr:row>
          <xdr:rowOff>180975</xdr:rowOff>
        </xdr:to>
        <xdr:sp macro="" textlink="">
          <xdr:nvSpPr>
            <xdr:cNvPr id="7248" name="Button 80" hidden="1">
              <a:extLst>
                <a:ext uri="{63B3BB69-23CF-44E3-9099-C40C66FF867C}">
                  <a14:compatExt spid="_x0000_s7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148</xdr:row>
          <xdr:rowOff>38100</xdr:rowOff>
        </xdr:from>
        <xdr:to>
          <xdr:col>37</xdr:col>
          <xdr:colOff>276225</xdr:colOff>
          <xdr:row>148</xdr:row>
          <xdr:rowOff>180975</xdr:rowOff>
        </xdr:to>
        <xdr:sp macro="" textlink="">
          <xdr:nvSpPr>
            <xdr:cNvPr id="7249" name="Button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148</xdr:row>
          <xdr:rowOff>38100</xdr:rowOff>
        </xdr:from>
        <xdr:to>
          <xdr:col>37</xdr:col>
          <xdr:colOff>533400</xdr:colOff>
          <xdr:row>148</xdr:row>
          <xdr:rowOff>180975</xdr:rowOff>
        </xdr:to>
        <xdr:sp macro="" textlink="">
          <xdr:nvSpPr>
            <xdr:cNvPr id="7250" name="Button 82" hidden="1">
              <a:extLst>
                <a:ext uri="{63B3BB69-23CF-44E3-9099-C40C66FF867C}">
                  <a14:compatExt spid="_x0000_s7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157</xdr:row>
          <xdr:rowOff>38100</xdr:rowOff>
        </xdr:from>
        <xdr:to>
          <xdr:col>37</xdr:col>
          <xdr:colOff>276225</xdr:colOff>
          <xdr:row>157</xdr:row>
          <xdr:rowOff>180975</xdr:rowOff>
        </xdr:to>
        <xdr:sp macro="" textlink="">
          <xdr:nvSpPr>
            <xdr:cNvPr id="7251" name="Button 83" hidden="1">
              <a:extLst>
                <a:ext uri="{63B3BB69-23CF-44E3-9099-C40C66FF867C}">
                  <a14:compatExt spid="_x0000_s7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157</xdr:row>
          <xdr:rowOff>38100</xdr:rowOff>
        </xdr:from>
        <xdr:to>
          <xdr:col>37</xdr:col>
          <xdr:colOff>533400</xdr:colOff>
          <xdr:row>157</xdr:row>
          <xdr:rowOff>180975</xdr:rowOff>
        </xdr:to>
        <xdr:sp macro="" textlink="">
          <xdr:nvSpPr>
            <xdr:cNvPr id="7252" name="Button 84" hidden="1">
              <a:extLst>
                <a:ext uri="{63B3BB69-23CF-44E3-9099-C40C66FF867C}">
                  <a14:compatExt spid="_x0000_s7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166</xdr:row>
          <xdr:rowOff>38100</xdr:rowOff>
        </xdr:from>
        <xdr:to>
          <xdr:col>37</xdr:col>
          <xdr:colOff>276225</xdr:colOff>
          <xdr:row>166</xdr:row>
          <xdr:rowOff>180975</xdr:rowOff>
        </xdr:to>
        <xdr:sp macro="" textlink="">
          <xdr:nvSpPr>
            <xdr:cNvPr id="7253" name="Button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166</xdr:row>
          <xdr:rowOff>38100</xdr:rowOff>
        </xdr:from>
        <xdr:to>
          <xdr:col>37</xdr:col>
          <xdr:colOff>533400</xdr:colOff>
          <xdr:row>166</xdr:row>
          <xdr:rowOff>180975</xdr:rowOff>
        </xdr:to>
        <xdr:sp macro="" textlink="">
          <xdr:nvSpPr>
            <xdr:cNvPr id="7254" name="Button 86" hidden="1">
              <a:extLst>
                <a:ext uri="{63B3BB69-23CF-44E3-9099-C40C66FF867C}">
                  <a14:compatExt spid="_x0000_s7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175</xdr:row>
          <xdr:rowOff>38100</xdr:rowOff>
        </xdr:from>
        <xdr:to>
          <xdr:col>37</xdr:col>
          <xdr:colOff>276225</xdr:colOff>
          <xdr:row>175</xdr:row>
          <xdr:rowOff>180975</xdr:rowOff>
        </xdr:to>
        <xdr:sp macro="" textlink="">
          <xdr:nvSpPr>
            <xdr:cNvPr id="7255" name="Button 87" hidden="1">
              <a:extLst>
                <a:ext uri="{63B3BB69-23CF-44E3-9099-C40C66FF867C}">
                  <a14:compatExt spid="_x0000_s7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175</xdr:row>
          <xdr:rowOff>38100</xdr:rowOff>
        </xdr:from>
        <xdr:to>
          <xdr:col>37</xdr:col>
          <xdr:colOff>533400</xdr:colOff>
          <xdr:row>175</xdr:row>
          <xdr:rowOff>180975</xdr:rowOff>
        </xdr:to>
        <xdr:sp macro="" textlink="">
          <xdr:nvSpPr>
            <xdr:cNvPr id="7256" name="Button 88" hidden="1">
              <a:extLst>
                <a:ext uri="{63B3BB69-23CF-44E3-9099-C40C66FF867C}">
                  <a14:compatExt spid="_x0000_s7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186</xdr:row>
          <xdr:rowOff>38100</xdr:rowOff>
        </xdr:from>
        <xdr:to>
          <xdr:col>37</xdr:col>
          <xdr:colOff>276225</xdr:colOff>
          <xdr:row>186</xdr:row>
          <xdr:rowOff>180975</xdr:rowOff>
        </xdr:to>
        <xdr:sp macro="" textlink="">
          <xdr:nvSpPr>
            <xdr:cNvPr id="7257" name="Button 89" hidden="1">
              <a:extLst>
                <a:ext uri="{63B3BB69-23CF-44E3-9099-C40C66FF867C}">
                  <a14:compatExt spid="_x0000_s7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186</xdr:row>
          <xdr:rowOff>38100</xdr:rowOff>
        </xdr:from>
        <xdr:to>
          <xdr:col>37</xdr:col>
          <xdr:colOff>533400</xdr:colOff>
          <xdr:row>186</xdr:row>
          <xdr:rowOff>180975</xdr:rowOff>
        </xdr:to>
        <xdr:sp macro="" textlink="">
          <xdr:nvSpPr>
            <xdr:cNvPr id="7258" name="Button 90" hidden="1">
              <a:extLst>
                <a:ext uri="{63B3BB69-23CF-44E3-9099-C40C66FF867C}">
                  <a14:compatExt spid="_x0000_s7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195</xdr:row>
          <xdr:rowOff>38100</xdr:rowOff>
        </xdr:from>
        <xdr:to>
          <xdr:col>37</xdr:col>
          <xdr:colOff>276225</xdr:colOff>
          <xdr:row>195</xdr:row>
          <xdr:rowOff>180975</xdr:rowOff>
        </xdr:to>
        <xdr:sp macro="" textlink="">
          <xdr:nvSpPr>
            <xdr:cNvPr id="7259" name="Button 91" hidden="1">
              <a:extLst>
                <a:ext uri="{63B3BB69-23CF-44E3-9099-C40C66FF867C}">
                  <a14:compatExt spid="_x0000_s7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195</xdr:row>
          <xdr:rowOff>38100</xdr:rowOff>
        </xdr:from>
        <xdr:to>
          <xdr:col>37</xdr:col>
          <xdr:colOff>533400</xdr:colOff>
          <xdr:row>195</xdr:row>
          <xdr:rowOff>180975</xdr:rowOff>
        </xdr:to>
        <xdr:sp macro="" textlink="">
          <xdr:nvSpPr>
            <xdr:cNvPr id="7260" name="Button 92" hidden="1">
              <a:extLst>
                <a:ext uri="{63B3BB69-23CF-44E3-9099-C40C66FF867C}">
                  <a14:compatExt spid="_x0000_s7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204</xdr:row>
          <xdr:rowOff>38100</xdr:rowOff>
        </xdr:from>
        <xdr:to>
          <xdr:col>37</xdr:col>
          <xdr:colOff>276225</xdr:colOff>
          <xdr:row>204</xdr:row>
          <xdr:rowOff>180975</xdr:rowOff>
        </xdr:to>
        <xdr:sp macro="" textlink="">
          <xdr:nvSpPr>
            <xdr:cNvPr id="7261" name="Button 93" hidden="1">
              <a:extLst>
                <a:ext uri="{63B3BB69-23CF-44E3-9099-C40C66FF867C}">
                  <a14:compatExt spid="_x0000_s7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204</xdr:row>
          <xdr:rowOff>38100</xdr:rowOff>
        </xdr:from>
        <xdr:to>
          <xdr:col>37</xdr:col>
          <xdr:colOff>533400</xdr:colOff>
          <xdr:row>204</xdr:row>
          <xdr:rowOff>180975</xdr:rowOff>
        </xdr:to>
        <xdr:sp macro="" textlink="">
          <xdr:nvSpPr>
            <xdr:cNvPr id="7262" name="Button 94" hidden="1">
              <a:extLst>
                <a:ext uri="{63B3BB69-23CF-44E3-9099-C40C66FF867C}">
                  <a14:compatExt spid="_x0000_s7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233</xdr:row>
          <xdr:rowOff>38100</xdr:rowOff>
        </xdr:from>
        <xdr:to>
          <xdr:col>37</xdr:col>
          <xdr:colOff>276225</xdr:colOff>
          <xdr:row>233</xdr:row>
          <xdr:rowOff>180975</xdr:rowOff>
        </xdr:to>
        <xdr:sp macro="" textlink="">
          <xdr:nvSpPr>
            <xdr:cNvPr id="7263" name="Button 95" hidden="1">
              <a:extLst>
                <a:ext uri="{63B3BB69-23CF-44E3-9099-C40C66FF867C}">
                  <a14:compatExt spid="_x0000_s7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233</xdr:row>
          <xdr:rowOff>38100</xdr:rowOff>
        </xdr:from>
        <xdr:to>
          <xdr:col>37</xdr:col>
          <xdr:colOff>533400</xdr:colOff>
          <xdr:row>233</xdr:row>
          <xdr:rowOff>180975</xdr:rowOff>
        </xdr:to>
        <xdr:sp macro="" textlink="">
          <xdr:nvSpPr>
            <xdr:cNvPr id="7264" name="Button 96" hidden="1">
              <a:extLst>
                <a:ext uri="{63B3BB69-23CF-44E3-9099-C40C66FF867C}">
                  <a14:compatExt spid="_x0000_s7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242</xdr:row>
          <xdr:rowOff>38100</xdr:rowOff>
        </xdr:from>
        <xdr:to>
          <xdr:col>37</xdr:col>
          <xdr:colOff>276225</xdr:colOff>
          <xdr:row>242</xdr:row>
          <xdr:rowOff>180975</xdr:rowOff>
        </xdr:to>
        <xdr:sp macro="" textlink="">
          <xdr:nvSpPr>
            <xdr:cNvPr id="7265" name="Button 97" hidden="1">
              <a:extLst>
                <a:ext uri="{63B3BB69-23CF-44E3-9099-C40C66FF867C}">
                  <a14:compatExt spid="_x0000_s7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242</xdr:row>
          <xdr:rowOff>38100</xdr:rowOff>
        </xdr:from>
        <xdr:to>
          <xdr:col>37</xdr:col>
          <xdr:colOff>533400</xdr:colOff>
          <xdr:row>242</xdr:row>
          <xdr:rowOff>180975</xdr:rowOff>
        </xdr:to>
        <xdr:sp macro="" textlink="">
          <xdr:nvSpPr>
            <xdr:cNvPr id="7266" name="Button 98" hidden="1">
              <a:extLst>
                <a:ext uri="{63B3BB69-23CF-44E3-9099-C40C66FF867C}">
                  <a14:compatExt spid="_x0000_s7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251</xdr:row>
          <xdr:rowOff>38100</xdr:rowOff>
        </xdr:from>
        <xdr:to>
          <xdr:col>37</xdr:col>
          <xdr:colOff>276225</xdr:colOff>
          <xdr:row>251</xdr:row>
          <xdr:rowOff>180975</xdr:rowOff>
        </xdr:to>
        <xdr:sp macro="" textlink="">
          <xdr:nvSpPr>
            <xdr:cNvPr id="7267" name="Button 99" hidden="1">
              <a:extLst>
                <a:ext uri="{63B3BB69-23CF-44E3-9099-C40C66FF867C}">
                  <a14:compatExt spid="_x0000_s7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251</xdr:row>
          <xdr:rowOff>38100</xdr:rowOff>
        </xdr:from>
        <xdr:to>
          <xdr:col>37</xdr:col>
          <xdr:colOff>533400</xdr:colOff>
          <xdr:row>251</xdr:row>
          <xdr:rowOff>180975</xdr:rowOff>
        </xdr:to>
        <xdr:sp macro="" textlink="">
          <xdr:nvSpPr>
            <xdr:cNvPr id="7268" name="Button 100" hidden="1">
              <a:extLst>
                <a:ext uri="{63B3BB69-23CF-44E3-9099-C40C66FF867C}">
                  <a14:compatExt spid="_x0000_s7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260</xdr:row>
          <xdr:rowOff>38100</xdr:rowOff>
        </xdr:from>
        <xdr:to>
          <xdr:col>37</xdr:col>
          <xdr:colOff>276225</xdr:colOff>
          <xdr:row>260</xdr:row>
          <xdr:rowOff>180975</xdr:rowOff>
        </xdr:to>
        <xdr:sp macro="" textlink="">
          <xdr:nvSpPr>
            <xdr:cNvPr id="7269" name="Button 101" hidden="1">
              <a:extLst>
                <a:ext uri="{63B3BB69-23CF-44E3-9099-C40C66FF867C}">
                  <a14:compatExt spid="_x0000_s7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260</xdr:row>
          <xdr:rowOff>38100</xdr:rowOff>
        </xdr:from>
        <xdr:to>
          <xdr:col>37</xdr:col>
          <xdr:colOff>533400</xdr:colOff>
          <xdr:row>260</xdr:row>
          <xdr:rowOff>180975</xdr:rowOff>
        </xdr:to>
        <xdr:sp macro="" textlink="">
          <xdr:nvSpPr>
            <xdr:cNvPr id="7270" name="Button 102" hidden="1">
              <a:extLst>
                <a:ext uri="{63B3BB69-23CF-44E3-9099-C40C66FF867C}">
                  <a14:compatExt spid="_x0000_s7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269</xdr:row>
          <xdr:rowOff>38100</xdr:rowOff>
        </xdr:from>
        <xdr:to>
          <xdr:col>37</xdr:col>
          <xdr:colOff>276225</xdr:colOff>
          <xdr:row>269</xdr:row>
          <xdr:rowOff>180975</xdr:rowOff>
        </xdr:to>
        <xdr:sp macro="" textlink="">
          <xdr:nvSpPr>
            <xdr:cNvPr id="7271" name="Button 103" hidden="1">
              <a:extLst>
                <a:ext uri="{63B3BB69-23CF-44E3-9099-C40C66FF867C}">
                  <a14:compatExt spid="_x0000_s7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269</xdr:row>
          <xdr:rowOff>38100</xdr:rowOff>
        </xdr:from>
        <xdr:to>
          <xdr:col>37</xdr:col>
          <xdr:colOff>533400</xdr:colOff>
          <xdr:row>269</xdr:row>
          <xdr:rowOff>180975</xdr:rowOff>
        </xdr:to>
        <xdr:sp macro="" textlink="">
          <xdr:nvSpPr>
            <xdr:cNvPr id="7272" name="Button 104" hidden="1">
              <a:extLst>
                <a:ext uri="{63B3BB69-23CF-44E3-9099-C40C66FF867C}">
                  <a14:compatExt spid="_x0000_s7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278</xdr:row>
          <xdr:rowOff>38100</xdr:rowOff>
        </xdr:from>
        <xdr:to>
          <xdr:col>37</xdr:col>
          <xdr:colOff>276225</xdr:colOff>
          <xdr:row>278</xdr:row>
          <xdr:rowOff>180975</xdr:rowOff>
        </xdr:to>
        <xdr:sp macro="" textlink="">
          <xdr:nvSpPr>
            <xdr:cNvPr id="7273" name="Button 105" hidden="1">
              <a:extLst>
                <a:ext uri="{63B3BB69-23CF-44E3-9099-C40C66FF867C}">
                  <a14:compatExt spid="_x0000_s7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278</xdr:row>
          <xdr:rowOff>38100</xdr:rowOff>
        </xdr:from>
        <xdr:to>
          <xdr:col>37</xdr:col>
          <xdr:colOff>533400</xdr:colOff>
          <xdr:row>278</xdr:row>
          <xdr:rowOff>180975</xdr:rowOff>
        </xdr:to>
        <xdr:sp macro="" textlink="">
          <xdr:nvSpPr>
            <xdr:cNvPr id="7274" name="Button 106" hidden="1">
              <a:extLst>
                <a:ext uri="{63B3BB69-23CF-44E3-9099-C40C66FF867C}">
                  <a14:compatExt spid="_x0000_s7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287</xdr:row>
          <xdr:rowOff>38100</xdr:rowOff>
        </xdr:from>
        <xdr:to>
          <xdr:col>37</xdr:col>
          <xdr:colOff>276225</xdr:colOff>
          <xdr:row>287</xdr:row>
          <xdr:rowOff>180975</xdr:rowOff>
        </xdr:to>
        <xdr:sp macro="" textlink="">
          <xdr:nvSpPr>
            <xdr:cNvPr id="7275" name="Button 107" hidden="1">
              <a:extLst>
                <a:ext uri="{63B3BB69-23CF-44E3-9099-C40C66FF867C}">
                  <a14:compatExt spid="_x0000_s7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287</xdr:row>
          <xdr:rowOff>38100</xdr:rowOff>
        </xdr:from>
        <xdr:to>
          <xdr:col>37</xdr:col>
          <xdr:colOff>533400</xdr:colOff>
          <xdr:row>287</xdr:row>
          <xdr:rowOff>180975</xdr:rowOff>
        </xdr:to>
        <xdr:sp macro="" textlink="">
          <xdr:nvSpPr>
            <xdr:cNvPr id="7276" name="Button 108" hidden="1">
              <a:extLst>
                <a:ext uri="{63B3BB69-23CF-44E3-9099-C40C66FF867C}">
                  <a14:compatExt spid="_x0000_s7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296</xdr:row>
          <xdr:rowOff>38100</xdr:rowOff>
        </xdr:from>
        <xdr:to>
          <xdr:col>37</xdr:col>
          <xdr:colOff>276225</xdr:colOff>
          <xdr:row>296</xdr:row>
          <xdr:rowOff>180975</xdr:rowOff>
        </xdr:to>
        <xdr:sp macro="" textlink="">
          <xdr:nvSpPr>
            <xdr:cNvPr id="7277" name="Button 109" hidden="1">
              <a:extLst>
                <a:ext uri="{63B3BB69-23CF-44E3-9099-C40C66FF867C}">
                  <a14:compatExt spid="_x0000_s7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296</xdr:row>
          <xdr:rowOff>38100</xdr:rowOff>
        </xdr:from>
        <xdr:to>
          <xdr:col>37</xdr:col>
          <xdr:colOff>533400</xdr:colOff>
          <xdr:row>296</xdr:row>
          <xdr:rowOff>180975</xdr:rowOff>
        </xdr:to>
        <xdr:sp macro="" textlink="">
          <xdr:nvSpPr>
            <xdr:cNvPr id="7278" name="Button 110" hidden="1">
              <a:extLst>
                <a:ext uri="{63B3BB69-23CF-44E3-9099-C40C66FF867C}">
                  <a14:compatExt spid="_x0000_s7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307</xdr:row>
          <xdr:rowOff>38100</xdr:rowOff>
        </xdr:from>
        <xdr:to>
          <xdr:col>37</xdr:col>
          <xdr:colOff>533400</xdr:colOff>
          <xdr:row>307</xdr:row>
          <xdr:rowOff>180975</xdr:rowOff>
        </xdr:to>
        <xdr:sp macro="" textlink="">
          <xdr:nvSpPr>
            <xdr:cNvPr id="7280" name="Button 112" hidden="1">
              <a:extLst>
                <a:ext uri="{63B3BB69-23CF-44E3-9099-C40C66FF867C}">
                  <a14:compatExt spid="_x0000_s7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316</xdr:row>
          <xdr:rowOff>38100</xdr:rowOff>
        </xdr:from>
        <xdr:to>
          <xdr:col>37</xdr:col>
          <xdr:colOff>276225</xdr:colOff>
          <xdr:row>316</xdr:row>
          <xdr:rowOff>180975</xdr:rowOff>
        </xdr:to>
        <xdr:sp macro="" textlink="">
          <xdr:nvSpPr>
            <xdr:cNvPr id="7281" name="Button 113" hidden="1">
              <a:extLst>
                <a:ext uri="{63B3BB69-23CF-44E3-9099-C40C66FF867C}">
                  <a14:compatExt spid="_x0000_s7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316</xdr:row>
          <xdr:rowOff>38100</xdr:rowOff>
        </xdr:from>
        <xdr:to>
          <xdr:col>37</xdr:col>
          <xdr:colOff>533400</xdr:colOff>
          <xdr:row>316</xdr:row>
          <xdr:rowOff>180975</xdr:rowOff>
        </xdr:to>
        <xdr:sp macro="" textlink="">
          <xdr:nvSpPr>
            <xdr:cNvPr id="7282" name="Button 114" hidden="1">
              <a:extLst>
                <a:ext uri="{63B3BB69-23CF-44E3-9099-C40C66FF867C}">
                  <a14:compatExt spid="_x0000_s7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325</xdr:row>
          <xdr:rowOff>38100</xdr:rowOff>
        </xdr:from>
        <xdr:to>
          <xdr:col>37</xdr:col>
          <xdr:colOff>276225</xdr:colOff>
          <xdr:row>325</xdr:row>
          <xdr:rowOff>180975</xdr:rowOff>
        </xdr:to>
        <xdr:sp macro="" textlink="">
          <xdr:nvSpPr>
            <xdr:cNvPr id="7283" name="Button 115" hidden="1">
              <a:extLst>
                <a:ext uri="{63B3BB69-23CF-44E3-9099-C40C66FF867C}">
                  <a14:compatExt spid="_x0000_s7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325</xdr:row>
          <xdr:rowOff>38100</xdr:rowOff>
        </xdr:from>
        <xdr:to>
          <xdr:col>37</xdr:col>
          <xdr:colOff>533400</xdr:colOff>
          <xdr:row>325</xdr:row>
          <xdr:rowOff>180975</xdr:rowOff>
        </xdr:to>
        <xdr:sp macro="" textlink="">
          <xdr:nvSpPr>
            <xdr:cNvPr id="7284" name="Button 116" hidden="1">
              <a:extLst>
                <a:ext uri="{63B3BB69-23CF-44E3-9099-C40C66FF867C}">
                  <a14:compatExt spid="_x0000_s7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334</xdr:row>
          <xdr:rowOff>38100</xdr:rowOff>
        </xdr:from>
        <xdr:to>
          <xdr:col>37</xdr:col>
          <xdr:colOff>276225</xdr:colOff>
          <xdr:row>334</xdr:row>
          <xdr:rowOff>180975</xdr:rowOff>
        </xdr:to>
        <xdr:sp macro="" textlink="">
          <xdr:nvSpPr>
            <xdr:cNvPr id="7285" name="Button 117" hidden="1">
              <a:extLst>
                <a:ext uri="{63B3BB69-23CF-44E3-9099-C40C66FF867C}">
                  <a14:compatExt spid="_x0000_s7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334</xdr:row>
          <xdr:rowOff>38100</xdr:rowOff>
        </xdr:from>
        <xdr:to>
          <xdr:col>37</xdr:col>
          <xdr:colOff>533400</xdr:colOff>
          <xdr:row>334</xdr:row>
          <xdr:rowOff>180975</xdr:rowOff>
        </xdr:to>
        <xdr:sp macro="" textlink="">
          <xdr:nvSpPr>
            <xdr:cNvPr id="7286" name="Button 118" hidden="1">
              <a:extLst>
                <a:ext uri="{63B3BB69-23CF-44E3-9099-C40C66FF867C}">
                  <a14:compatExt spid="_x0000_s7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343</xdr:row>
          <xdr:rowOff>38100</xdr:rowOff>
        </xdr:from>
        <xdr:to>
          <xdr:col>37</xdr:col>
          <xdr:colOff>276225</xdr:colOff>
          <xdr:row>343</xdr:row>
          <xdr:rowOff>180975</xdr:rowOff>
        </xdr:to>
        <xdr:sp macro="" textlink="">
          <xdr:nvSpPr>
            <xdr:cNvPr id="7287" name="Button 119" hidden="1">
              <a:extLst>
                <a:ext uri="{63B3BB69-23CF-44E3-9099-C40C66FF867C}">
                  <a14:compatExt spid="_x0000_s7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343</xdr:row>
          <xdr:rowOff>38100</xdr:rowOff>
        </xdr:from>
        <xdr:to>
          <xdr:col>37</xdr:col>
          <xdr:colOff>533400</xdr:colOff>
          <xdr:row>343</xdr:row>
          <xdr:rowOff>180975</xdr:rowOff>
        </xdr:to>
        <xdr:sp macro="" textlink="">
          <xdr:nvSpPr>
            <xdr:cNvPr id="7288" name="Button 120" hidden="1">
              <a:extLst>
                <a:ext uri="{63B3BB69-23CF-44E3-9099-C40C66FF867C}">
                  <a14:compatExt spid="_x0000_s7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352</xdr:row>
          <xdr:rowOff>38100</xdr:rowOff>
        </xdr:from>
        <xdr:to>
          <xdr:col>37</xdr:col>
          <xdr:colOff>276225</xdr:colOff>
          <xdr:row>352</xdr:row>
          <xdr:rowOff>180975</xdr:rowOff>
        </xdr:to>
        <xdr:sp macro="" textlink="">
          <xdr:nvSpPr>
            <xdr:cNvPr id="7289" name="Button 121" hidden="1">
              <a:extLst>
                <a:ext uri="{63B3BB69-23CF-44E3-9099-C40C66FF867C}">
                  <a14:compatExt spid="_x0000_s7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352</xdr:row>
          <xdr:rowOff>38100</xdr:rowOff>
        </xdr:from>
        <xdr:to>
          <xdr:col>37</xdr:col>
          <xdr:colOff>533400</xdr:colOff>
          <xdr:row>352</xdr:row>
          <xdr:rowOff>180975</xdr:rowOff>
        </xdr:to>
        <xdr:sp macro="" textlink="">
          <xdr:nvSpPr>
            <xdr:cNvPr id="7290" name="Button 122" hidden="1">
              <a:extLst>
                <a:ext uri="{63B3BB69-23CF-44E3-9099-C40C66FF867C}">
                  <a14:compatExt spid="_x0000_s7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363</xdr:row>
          <xdr:rowOff>38100</xdr:rowOff>
        </xdr:from>
        <xdr:to>
          <xdr:col>37</xdr:col>
          <xdr:colOff>276225</xdr:colOff>
          <xdr:row>363</xdr:row>
          <xdr:rowOff>180975</xdr:rowOff>
        </xdr:to>
        <xdr:sp macro="" textlink="">
          <xdr:nvSpPr>
            <xdr:cNvPr id="7291" name="Button 123" hidden="1">
              <a:extLst>
                <a:ext uri="{63B3BB69-23CF-44E3-9099-C40C66FF867C}">
                  <a14:compatExt spid="_x0000_s7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363</xdr:row>
          <xdr:rowOff>38100</xdr:rowOff>
        </xdr:from>
        <xdr:to>
          <xdr:col>37</xdr:col>
          <xdr:colOff>533400</xdr:colOff>
          <xdr:row>363</xdr:row>
          <xdr:rowOff>180975</xdr:rowOff>
        </xdr:to>
        <xdr:sp macro="" textlink="">
          <xdr:nvSpPr>
            <xdr:cNvPr id="7292" name="Button 124" hidden="1">
              <a:extLst>
                <a:ext uri="{63B3BB69-23CF-44E3-9099-C40C66FF867C}">
                  <a14:compatExt spid="_x0000_s7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372</xdr:row>
          <xdr:rowOff>38100</xdr:rowOff>
        </xdr:from>
        <xdr:to>
          <xdr:col>37</xdr:col>
          <xdr:colOff>276225</xdr:colOff>
          <xdr:row>372</xdr:row>
          <xdr:rowOff>180975</xdr:rowOff>
        </xdr:to>
        <xdr:sp macro="" textlink="">
          <xdr:nvSpPr>
            <xdr:cNvPr id="7293" name="Button 125" hidden="1">
              <a:extLst>
                <a:ext uri="{63B3BB69-23CF-44E3-9099-C40C66FF867C}">
                  <a14:compatExt spid="_x0000_s7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372</xdr:row>
          <xdr:rowOff>38100</xdr:rowOff>
        </xdr:from>
        <xdr:to>
          <xdr:col>37</xdr:col>
          <xdr:colOff>533400</xdr:colOff>
          <xdr:row>372</xdr:row>
          <xdr:rowOff>180975</xdr:rowOff>
        </xdr:to>
        <xdr:sp macro="" textlink="">
          <xdr:nvSpPr>
            <xdr:cNvPr id="7294" name="Button 126" hidden="1">
              <a:extLst>
                <a:ext uri="{63B3BB69-23CF-44E3-9099-C40C66FF867C}">
                  <a14:compatExt spid="_x0000_s7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381</xdr:row>
          <xdr:rowOff>38100</xdr:rowOff>
        </xdr:from>
        <xdr:to>
          <xdr:col>37</xdr:col>
          <xdr:colOff>276225</xdr:colOff>
          <xdr:row>381</xdr:row>
          <xdr:rowOff>180975</xdr:rowOff>
        </xdr:to>
        <xdr:sp macro="" textlink="">
          <xdr:nvSpPr>
            <xdr:cNvPr id="7295" name="Button 127" hidden="1">
              <a:extLst>
                <a:ext uri="{63B3BB69-23CF-44E3-9099-C40C66FF867C}">
                  <a14:compatExt spid="_x0000_s7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381</xdr:row>
          <xdr:rowOff>38100</xdr:rowOff>
        </xdr:from>
        <xdr:to>
          <xdr:col>37</xdr:col>
          <xdr:colOff>533400</xdr:colOff>
          <xdr:row>381</xdr:row>
          <xdr:rowOff>180975</xdr:rowOff>
        </xdr:to>
        <xdr:sp macro="" textlink="">
          <xdr:nvSpPr>
            <xdr:cNvPr id="7296" name="Button 128" hidden="1">
              <a:extLst>
                <a:ext uri="{63B3BB69-23CF-44E3-9099-C40C66FF867C}">
                  <a14:compatExt spid="_x0000_s7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390</xdr:row>
          <xdr:rowOff>38100</xdr:rowOff>
        </xdr:from>
        <xdr:to>
          <xdr:col>37</xdr:col>
          <xdr:colOff>276225</xdr:colOff>
          <xdr:row>390</xdr:row>
          <xdr:rowOff>180975</xdr:rowOff>
        </xdr:to>
        <xdr:sp macro="" textlink="">
          <xdr:nvSpPr>
            <xdr:cNvPr id="7297" name="Button 129" hidden="1">
              <a:extLst>
                <a:ext uri="{63B3BB69-23CF-44E3-9099-C40C66FF867C}">
                  <a14:compatExt spid="_x0000_s7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390</xdr:row>
          <xdr:rowOff>38100</xdr:rowOff>
        </xdr:from>
        <xdr:to>
          <xdr:col>37</xdr:col>
          <xdr:colOff>533400</xdr:colOff>
          <xdr:row>390</xdr:row>
          <xdr:rowOff>180975</xdr:rowOff>
        </xdr:to>
        <xdr:sp macro="" textlink="">
          <xdr:nvSpPr>
            <xdr:cNvPr id="7298" name="Button 130" hidden="1">
              <a:extLst>
                <a:ext uri="{63B3BB69-23CF-44E3-9099-C40C66FF867C}">
                  <a14:compatExt spid="_x0000_s7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401</xdr:row>
          <xdr:rowOff>38100</xdr:rowOff>
        </xdr:from>
        <xdr:to>
          <xdr:col>37</xdr:col>
          <xdr:colOff>276225</xdr:colOff>
          <xdr:row>401</xdr:row>
          <xdr:rowOff>180975</xdr:rowOff>
        </xdr:to>
        <xdr:sp macro="" textlink="">
          <xdr:nvSpPr>
            <xdr:cNvPr id="7299" name="Button 131" hidden="1">
              <a:extLst>
                <a:ext uri="{63B3BB69-23CF-44E3-9099-C40C66FF867C}">
                  <a14:compatExt spid="_x0000_s7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401</xdr:row>
          <xdr:rowOff>38100</xdr:rowOff>
        </xdr:from>
        <xdr:to>
          <xdr:col>37</xdr:col>
          <xdr:colOff>533400</xdr:colOff>
          <xdr:row>401</xdr:row>
          <xdr:rowOff>180975</xdr:rowOff>
        </xdr:to>
        <xdr:sp macro="" textlink="">
          <xdr:nvSpPr>
            <xdr:cNvPr id="7300" name="Button 132" hidden="1">
              <a:extLst>
                <a:ext uri="{63B3BB69-23CF-44E3-9099-C40C66FF867C}">
                  <a14:compatExt spid="_x0000_s7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410</xdr:row>
          <xdr:rowOff>38100</xdr:rowOff>
        </xdr:from>
        <xdr:to>
          <xdr:col>37</xdr:col>
          <xdr:colOff>276225</xdr:colOff>
          <xdr:row>410</xdr:row>
          <xdr:rowOff>180975</xdr:rowOff>
        </xdr:to>
        <xdr:sp macro="" textlink="">
          <xdr:nvSpPr>
            <xdr:cNvPr id="7301" name="Button 133" hidden="1">
              <a:extLst>
                <a:ext uri="{63B3BB69-23CF-44E3-9099-C40C66FF867C}">
                  <a14:compatExt spid="_x0000_s7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410</xdr:row>
          <xdr:rowOff>38100</xdr:rowOff>
        </xdr:from>
        <xdr:to>
          <xdr:col>37</xdr:col>
          <xdr:colOff>533400</xdr:colOff>
          <xdr:row>410</xdr:row>
          <xdr:rowOff>180975</xdr:rowOff>
        </xdr:to>
        <xdr:sp macro="" textlink="">
          <xdr:nvSpPr>
            <xdr:cNvPr id="7302" name="Button 134" hidden="1">
              <a:extLst>
                <a:ext uri="{63B3BB69-23CF-44E3-9099-C40C66FF867C}">
                  <a14:compatExt spid="_x0000_s7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419</xdr:row>
          <xdr:rowOff>38100</xdr:rowOff>
        </xdr:from>
        <xdr:to>
          <xdr:col>37</xdr:col>
          <xdr:colOff>276225</xdr:colOff>
          <xdr:row>419</xdr:row>
          <xdr:rowOff>180975</xdr:rowOff>
        </xdr:to>
        <xdr:sp macro="" textlink="">
          <xdr:nvSpPr>
            <xdr:cNvPr id="7305" name="Button 137" hidden="1">
              <a:extLst>
                <a:ext uri="{63B3BB69-23CF-44E3-9099-C40C66FF867C}">
                  <a14:compatExt spid="_x0000_s7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419</xdr:row>
          <xdr:rowOff>38100</xdr:rowOff>
        </xdr:from>
        <xdr:to>
          <xdr:col>37</xdr:col>
          <xdr:colOff>533400</xdr:colOff>
          <xdr:row>419</xdr:row>
          <xdr:rowOff>180975</xdr:rowOff>
        </xdr:to>
        <xdr:sp macro="" textlink="">
          <xdr:nvSpPr>
            <xdr:cNvPr id="7306" name="Button 138" hidden="1">
              <a:extLst>
                <a:ext uri="{63B3BB69-23CF-44E3-9099-C40C66FF867C}">
                  <a14:compatExt spid="_x0000_s7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439</xdr:row>
          <xdr:rowOff>38100</xdr:rowOff>
        </xdr:from>
        <xdr:to>
          <xdr:col>37</xdr:col>
          <xdr:colOff>276225</xdr:colOff>
          <xdr:row>439</xdr:row>
          <xdr:rowOff>180975</xdr:rowOff>
        </xdr:to>
        <xdr:sp macro="" textlink="">
          <xdr:nvSpPr>
            <xdr:cNvPr id="7307" name="Button 139" hidden="1">
              <a:extLst>
                <a:ext uri="{63B3BB69-23CF-44E3-9099-C40C66FF867C}">
                  <a14:compatExt spid="_x0000_s7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439</xdr:row>
          <xdr:rowOff>38100</xdr:rowOff>
        </xdr:from>
        <xdr:to>
          <xdr:col>37</xdr:col>
          <xdr:colOff>533400</xdr:colOff>
          <xdr:row>439</xdr:row>
          <xdr:rowOff>180975</xdr:rowOff>
        </xdr:to>
        <xdr:sp macro="" textlink="">
          <xdr:nvSpPr>
            <xdr:cNvPr id="7308" name="Button 140" hidden="1">
              <a:extLst>
                <a:ext uri="{63B3BB69-23CF-44E3-9099-C40C66FF867C}">
                  <a14:compatExt spid="_x0000_s7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448</xdr:row>
          <xdr:rowOff>38100</xdr:rowOff>
        </xdr:from>
        <xdr:to>
          <xdr:col>37</xdr:col>
          <xdr:colOff>276225</xdr:colOff>
          <xdr:row>448</xdr:row>
          <xdr:rowOff>180975</xdr:rowOff>
        </xdr:to>
        <xdr:sp macro="" textlink="">
          <xdr:nvSpPr>
            <xdr:cNvPr id="7309" name="Button 141" hidden="1">
              <a:extLst>
                <a:ext uri="{63B3BB69-23CF-44E3-9099-C40C66FF867C}">
                  <a14:compatExt spid="_x0000_s7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448</xdr:row>
          <xdr:rowOff>38100</xdr:rowOff>
        </xdr:from>
        <xdr:to>
          <xdr:col>37</xdr:col>
          <xdr:colOff>533400</xdr:colOff>
          <xdr:row>448</xdr:row>
          <xdr:rowOff>180975</xdr:rowOff>
        </xdr:to>
        <xdr:sp macro="" textlink="">
          <xdr:nvSpPr>
            <xdr:cNvPr id="7310" name="Button 142" hidden="1">
              <a:extLst>
                <a:ext uri="{63B3BB69-23CF-44E3-9099-C40C66FF867C}">
                  <a14:compatExt spid="_x0000_s7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457</xdr:row>
          <xdr:rowOff>38100</xdr:rowOff>
        </xdr:from>
        <xdr:to>
          <xdr:col>37</xdr:col>
          <xdr:colOff>276225</xdr:colOff>
          <xdr:row>457</xdr:row>
          <xdr:rowOff>180975</xdr:rowOff>
        </xdr:to>
        <xdr:sp macro="" textlink="">
          <xdr:nvSpPr>
            <xdr:cNvPr id="7311" name="Button 143" hidden="1">
              <a:extLst>
                <a:ext uri="{63B3BB69-23CF-44E3-9099-C40C66FF867C}">
                  <a14:compatExt spid="_x0000_s7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457</xdr:row>
          <xdr:rowOff>38100</xdr:rowOff>
        </xdr:from>
        <xdr:to>
          <xdr:col>37</xdr:col>
          <xdr:colOff>533400</xdr:colOff>
          <xdr:row>457</xdr:row>
          <xdr:rowOff>180975</xdr:rowOff>
        </xdr:to>
        <xdr:sp macro="" textlink="">
          <xdr:nvSpPr>
            <xdr:cNvPr id="7312" name="Button 144" hidden="1">
              <a:extLst>
                <a:ext uri="{63B3BB69-23CF-44E3-9099-C40C66FF867C}">
                  <a14:compatExt spid="_x0000_s7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xdr:oneCellAnchor>
    <xdr:from>
      <xdr:col>37</xdr:col>
      <xdr:colOff>250026</xdr:colOff>
      <xdr:row>475</xdr:row>
      <xdr:rowOff>59503</xdr:rowOff>
    </xdr:from>
    <xdr:ext cx="360000" cy="540000"/>
    <xdr:sp macro="[0]!haut" textlink="">
      <xdr:nvSpPr>
        <xdr:cNvPr id="106" name="Flèche gauche 105"/>
        <xdr:cNvSpPr/>
      </xdr:nvSpPr>
      <xdr:spPr>
        <a:xfrm rot="5400000">
          <a:off x="21841307" y="75444628"/>
          <a:ext cx="540000" cy="360000"/>
        </a:xfrm>
        <a:prstGeom prst="leftArrow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>
          <a:spAutoFit/>
        </a:bodyPr>
        <a:lstStyle/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213</xdr:row>
          <xdr:rowOff>38100</xdr:rowOff>
        </xdr:from>
        <xdr:to>
          <xdr:col>37</xdr:col>
          <xdr:colOff>276225</xdr:colOff>
          <xdr:row>213</xdr:row>
          <xdr:rowOff>180975</xdr:rowOff>
        </xdr:to>
        <xdr:sp macro="" textlink="">
          <xdr:nvSpPr>
            <xdr:cNvPr id="7313" name="Button 145" hidden="1">
              <a:extLst>
                <a:ext uri="{63B3BB69-23CF-44E3-9099-C40C66FF867C}">
                  <a14:compatExt spid="_x0000_s7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213</xdr:row>
          <xdr:rowOff>38100</xdr:rowOff>
        </xdr:from>
        <xdr:to>
          <xdr:col>37</xdr:col>
          <xdr:colOff>533400</xdr:colOff>
          <xdr:row>213</xdr:row>
          <xdr:rowOff>180975</xdr:rowOff>
        </xdr:to>
        <xdr:sp macro="" textlink="">
          <xdr:nvSpPr>
            <xdr:cNvPr id="7314" name="Button 146" hidden="1">
              <a:extLst>
                <a:ext uri="{63B3BB69-23CF-44E3-9099-C40C66FF867C}">
                  <a14:compatExt spid="_x0000_s7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222</xdr:row>
          <xdr:rowOff>38100</xdr:rowOff>
        </xdr:from>
        <xdr:to>
          <xdr:col>37</xdr:col>
          <xdr:colOff>276225</xdr:colOff>
          <xdr:row>222</xdr:row>
          <xdr:rowOff>180975</xdr:rowOff>
        </xdr:to>
        <xdr:sp macro="" textlink="">
          <xdr:nvSpPr>
            <xdr:cNvPr id="7315" name="Button 147" hidden="1">
              <a:extLst>
                <a:ext uri="{63B3BB69-23CF-44E3-9099-C40C66FF867C}">
                  <a14:compatExt spid="_x0000_s7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222</xdr:row>
          <xdr:rowOff>38100</xdr:rowOff>
        </xdr:from>
        <xdr:to>
          <xdr:col>37</xdr:col>
          <xdr:colOff>533400</xdr:colOff>
          <xdr:row>222</xdr:row>
          <xdr:rowOff>180975</xdr:rowOff>
        </xdr:to>
        <xdr:sp macro="" textlink="">
          <xdr:nvSpPr>
            <xdr:cNvPr id="7316" name="Button 148" hidden="1">
              <a:extLst>
                <a:ext uri="{63B3BB69-23CF-44E3-9099-C40C66FF867C}">
                  <a14:compatExt spid="_x0000_s7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428</xdr:row>
          <xdr:rowOff>38100</xdr:rowOff>
        </xdr:from>
        <xdr:to>
          <xdr:col>37</xdr:col>
          <xdr:colOff>276225</xdr:colOff>
          <xdr:row>428</xdr:row>
          <xdr:rowOff>180975</xdr:rowOff>
        </xdr:to>
        <xdr:sp macro="" textlink="">
          <xdr:nvSpPr>
            <xdr:cNvPr id="7317" name="Button 149" hidden="1">
              <a:extLst>
                <a:ext uri="{63B3BB69-23CF-44E3-9099-C40C66FF867C}">
                  <a14:compatExt spid="_x0000_s7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285750</xdr:colOff>
          <xdr:row>428</xdr:row>
          <xdr:rowOff>38100</xdr:rowOff>
        </xdr:from>
        <xdr:to>
          <xdr:col>37</xdr:col>
          <xdr:colOff>533400</xdr:colOff>
          <xdr:row>428</xdr:row>
          <xdr:rowOff>180975</xdr:rowOff>
        </xdr:to>
        <xdr:sp macro="" textlink="">
          <xdr:nvSpPr>
            <xdr:cNvPr id="7318" name="Button 150" hidden="1">
              <a:extLst>
                <a:ext uri="{63B3BB69-23CF-44E3-9099-C40C66FF867C}">
                  <a14:compatExt spid="_x0000_s7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38100</xdr:colOff>
          <xdr:row>307</xdr:row>
          <xdr:rowOff>38100</xdr:rowOff>
        </xdr:from>
        <xdr:to>
          <xdr:col>37</xdr:col>
          <xdr:colOff>276225</xdr:colOff>
          <xdr:row>307</xdr:row>
          <xdr:rowOff>190500</xdr:rowOff>
        </xdr:to>
        <xdr:sp macro="" textlink="">
          <xdr:nvSpPr>
            <xdr:cNvPr id="7322" name="Button 154" hidden="1">
              <a:extLst>
                <a:ext uri="{63B3BB69-23CF-44E3-9099-C40C66FF867C}">
                  <a14:compatExt spid="_x0000_s7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xdr:oneCellAnchor>
    <xdr:from>
      <xdr:col>14</xdr:col>
      <xdr:colOff>2215137</xdr:colOff>
      <xdr:row>0</xdr:row>
      <xdr:rowOff>242088</xdr:rowOff>
    </xdr:from>
    <xdr:ext cx="576000" cy="432000"/>
    <xdr:sp macro="[0]!retour1" textlink="">
      <xdr:nvSpPr>
        <xdr:cNvPr id="111" name="Flèche gauche 110"/>
        <xdr:cNvSpPr/>
      </xdr:nvSpPr>
      <xdr:spPr>
        <a:xfrm>
          <a:off x="11716325" y="242088"/>
          <a:ext cx="576000" cy="432000"/>
        </a:xfrm>
        <a:prstGeom prst="leftArrow">
          <a:avLst>
            <a:gd name="adj1" fmla="val 50000"/>
            <a:gd name="adj2" fmla="val 35531"/>
          </a:avLst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l"/>
          <a:r>
            <a:rPr lang="fr-FR" sz="1000" b="1">
              <a:solidFill>
                <a:sysClr val="windowText" lastClr="000000"/>
              </a:solidFill>
              <a:latin typeface="+mj-lt"/>
              <a:cs typeface="Arial" pitchFamily="34" charset="0"/>
            </a:rPr>
            <a:t>Retour</a:t>
          </a:r>
        </a:p>
        <a:p>
          <a:pPr algn="l"/>
          <a:endParaRPr lang="fr-FR" sz="1400" b="1">
            <a:solidFill>
              <a:srgbClr val="FFC000"/>
            </a:solidFill>
            <a:latin typeface="+mj-lt"/>
            <a:cs typeface="Times New Roman" pitchFamily="18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61030</xdr:colOff>
      <xdr:row>91</xdr:row>
      <xdr:rowOff>78770</xdr:rowOff>
    </xdr:from>
    <xdr:ext cx="360000" cy="540000"/>
    <xdr:sp macro="[0]!haut" textlink="">
      <xdr:nvSpPr>
        <xdr:cNvPr id="2" name="Flèche gauche 1"/>
        <xdr:cNvSpPr/>
      </xdr:nvSpPr>
      <xdr:spPr>
        <a:xfrm rot="5400000">
          <a:off x="-28970" y="9634239"/>
          <a:ext cx="540000" cy="360000"/>
        </a:xfrm>
        <a:prstGeom prst="leftArrow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>
          <a:spAutoFit/>
        </a:bodyPr>
        <a:lstStyle/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9</xdr:col>
      <xdr:colOff>3179564</xdr:colOff>
      <xdr:row>0</xdr:row>
      <xdr:rowOff>301619</xdr:rowOff>
    </xdr:from>
    <xdr:ext cx="576000" cy="432000"/>
    <xdr:sp macro="[0]!retour1" textlink="">
      <xdr:nvSpPr>
        <xdr:cNvPr id="3" name="Flèche gauche 2"/>
        <xdr:cNvSpPr/>
      </xdr:nvSpPr>
      <xdr:spPr>
        <a:xfrm>
          <a:off x="10561439" y="301619"/>
          <a:ext cx="576000" cy="432000"/>
        </a:xfrm>
        <a:prstGeom prst="leftArrow">
          <a:avLst>
            <a:gd name="adj1" fmla="val 50000"/>
            <a:gd name="adj2" fmla="val 35531"/>
          </a:avLst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l"/>
          <a:r>
            <a:rPr lang="fr-FR" sz="11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Retour</a:t>
          </a:r>
        </a:p>
        <a:p>
          <a:pPr algn="l"/>
          <a:endParaRPr lang="fr-FR" sz="1800" b="1">
            <a:solidFill>
              <a:srgbClr val="FFC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57150</xdr:colOff>
          <xdr:row>2</xdr:row>
          <xdr:rowOff>28575</xdr:rowOff>
        </xdr:from>
        <xdr:to>
          <xdr:col>29</xdr:col>
          <xdr:colOff>295275</xdr:colOff>
          <xdr:row>2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304800</xdr:colOff>
          <xdr:row>2</xdr:row>
          <xdr:rowOff>28575</xdr:rowOff>
        </xdr:from>
        <xdr:to>
          <xdr:col>29</xdr:col>
          <xdr:colOff>552450</xdr:colOff>
          <xdr:row>2</xdr:row>
          <xdr:rowOff>180975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85725</xdr:colOff>
          <xdr:row>11</xdr:row>
          <xdr:rowOff>38100</xdr:rowOff>
        </xdr:from>
        <xdr:to>
          <xdr:col>29</xdr:col>
          <xdr:colOff>323850</xdr:colOff>
          <xdr:row>11</xdr:row>
          <xdr:rowOff>180975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333375</xdr:colOff>
          <xdr:row>11</xdr:row>
          <xdr:rowOff>38100</xdr:rowOff>
        </xdr:from>
        <xdr:to>
          <xdr:col>29</xdr:col>
          <xdr:colOff>581025</xdr:colOff>
          <xdr:row>11</xdr:row>
          <xdr:rowOff>180975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85725</xdr:colOff>
          <xdr:row>20</xdr:row>
          <xdr:rowOff>47625</xdr:rowOff>
        </xdr:from>
        <xdr:to>
          <xdr:col>29</xdr:col>
          <xdr:colOff>323850</xdr:colOff>
          <xdr:row>20</xdr:row>
          <xdr:rowOff>190500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333375</xdr:colOff>
          <xdr:row>20</xdr:row>
          <xdr:rowOff>47625</xdr:rowOff>
        </xdr:from>
        <xdr:to>
          <xdr:col>29</xdr:col>
          <xdr:colOff>581025</xdr:colOff>
          <xdr:row>20</xdr:row>
          <xdr:rowOff>190500</xdr:rowOff>
        </xdr:to>
        <xdr:sp macro="" textlink="">
          <xdr:nvSpPr>
            <xdr:cNvPr id="8198" name="Button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85725</xdr:colOff>
          <xdr:row>29</xdr:row>
          <xdr:rowOff>47625</xdr:rowOff>
        </xdr:from>
        <xdr:to>
          <xdr:col>29</xdr:col>
          <xdr:colOff>323850</xdr:colOff>
          <xdr:row>29</xdr:row>
          <xdr:rowOff>190500</xdr:rowOff>
        </xdr:to>
        <xdr:sp macro="" textlink="">
          <xdr:nvSpPr>
            <xdr:cNvPr id="8199" name="Button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333375</xdr:colOff>
          <xdr:row>29</xdr:row>
          <xdr:rowOff>47625</xdr:rowOff>
        </xdr:from>
        <xdr:to>
          <xdr:col>29</xdr:col>
          <xdr:colOff>581025</xdr:colOff>
          <xdr:row>29</xdr:row>
          <xdr:rowOff>190500</xdr:rowOff>
        </xdr:to>
        <xdr:sp macro="" textlink="">
          <xdr:nvSpPr>
            <xdr:cNvPr id="8200" name="Button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104775</xdr:colOff>
          <xdr:row>40</xdr:row>
          <xdr:rowOff>38100</xdr:rowOff>
        </xdr:from>
        <xdr:to>
          <xdr:col>29</xdr:col>
          <xdr:colOff>342900</xdr:colOff>
          <xdr:row>40</xdr:row>
          <xdr:rowOff>180975</xdr:rowOff>
        </xdr:to>
        <xdr:sp macro="" textlink="">
          <xdr:nvSpPr>
            <xdr:cNvPr id="8201" name="Button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352425</xdr:colOff>
          <xdr:row>40</xdr:row>
          <xdr:rowOff>38100</xdr:rowOff>
        </xdr:from>
        <xdr:to>
          <xdr:col>29</xdr:col>
          <xdr:colOff>600075</xdr:colOff>
          <xdr:row>40</xdr:row>
          <xdr:rowOff>180975</xdr:rowOff>
        </xdr:to>
        <xdr:sp macro="" textlink="">
          <xdr:nvSpPr>
            <xdr:cNvPr id="8202" name="Button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76200</xdr:colOff>
          <xdr:row>49</xdr:row>
          <xdr:rowOff>66675</xdr:rowOff>
        </xdr:from>
        <xdr:to>
          <xdr:col>29</xdr:col>
          <xdr:colOff>314325</xdr:colOff>
          <xdr:row>50</xdr:row>
          <xdr:rowOff>9525</xdr:rowOff>
        </xdr:to>
        <xdr:sp macro="" textlink="">
          <xdr:nvSpPr>
            <xdr:cNvPr id="8203" name="Button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323850</xdr:colOff>
          <xdr:row>49</xdr:row>
          <xdr:rowOff>66675</xdr:rowOff>
        </xdr:from>
        <xdr:to>
          <xdr:col>29</xdr:col>
          <xdr:colOff>571500</xdr:colOff>
          <xdr:row>50</xdr:row>
          <xdr:rowOff>9525</xdr:rowOff>
        </xdr:to>
        <xdr:sp macro="" textlink="">
          <xdr:nvSpPr>
            <xdr:cNvPr id="8204" name="Button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85725</xdr:colOff>
          <xdr:row>58</xdr:row>
          <xdr:rowOff>47625</xdr:rowOff>
        </xdr:from>
        <xdr:to>
          <xdr:col>29</xdr:col>
          <xdr:colOff>323850</xdr:colOff>
          <xdr:row>58</xdr:row>
          <xdr:rowOff>190500</xdr:rowOff>
        </xdr:to>
        <xdr:sp macro="" textlink="">
          <xdr:nvSpPr>
            <xdr:cNvPr id="8205" name="Button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333375</xdr:colOff>
          <xdr:row>58</xdr:row>
          <xdr:rowOff>47625</xdr:rowOff>
        </xdr:from>
        <xdr:to>
          <xdr:col>29</xdr:col>
          <xdr:colOff>581025</xdr:colOff>
          <xdr:row>58</xdr:row>
          <xdr:rowOff>190500</xdr:rowOff>
        </xdr:to>
        <xdr:sp macro="" textlink="">
          <xdr:nvSpPr>
            <xdr:cNvPr id="8206" name="Button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85725</xdr:colOff>
          <xdr:row>69</xdr:row>
          <xdr:rowOff>47625</xdr:rowOff>
        </xdr:from>
        <xdr:to>
          <xdr:col>29</xdr:col>
          <xdr:colOff>323850</xdr:colOff>
          <xdr:row>69</xdr:row>
          <xdr:rowOff>190500</xdr:rowOff>
        </xdr:to>
        <xdr:sp macro="" textlink="">
          <xdr:nvSpPr>
            <xdr:cNvPr id="8209" name="Button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333375</xdr:colOff>
          <xdr:row>69</xdr:row>
          <xdr:rowOff>47625</xdr:rowOff>
        </xdr:from>
        <xdr:to>
          <xdr:col>29</xdr:col>
          <xdr:colOff>581025</xdr:colOff>
          <xdr:row>69</xdr:row>
          <xdr:rowOff>190500</xdr:rowOff>
        </xdr:to>
        <xdr:sp macro="" textlink="">
          <xdr:nvSpPr>
            <xdr:cNvPr id="8210" name="Button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85725</xdr:colOff>
          <xdr:row>78</xdr:row>
          <xdr:rowOff>47625</xdr:rowOff>
        </xdr:from>
        <xdr:to>
          <xdr:col>29</xdr:col>
          <xdr:colOff>323850</xdr:colOff>
          <xdr:row>78</xdr:row>
          <xdr:rowOff>190500</xdr:rowOff>
        </xdr:to>
        <xdr:sp macro="" textlink="">
          <xdr:nvSpPr>
            <xdr:cNvPr id="8213" name="Button 21" hidden="1">
              <a:extLst>
                <a:ext uri="{63B3BB69-23CF-44E3-9099-C40C66FF867C}">
                  <a14:compatExt spid="_x0000_s8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vert="vert270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333375</xdr:colOff>
          <xdr:row>78</xdr:row>
          <xdr:rowOff>47625</xdr:rowOff>
        </xdr:from>
        <xdr:to>
          <xdr:col>29</xdr:col>
          <xdr:colOff>581025</xdr:colOff>
          <xdr:row>78</xdr:row>
          <xdr:rowOff>190500</xdr:rowOff>
        </xdr:to>
        <xdr:sp macro="" textlink="">
          <xdr:nvSpPr>
            <xdr:cNvPr id="8214" name="Button 22" hidden="1">
              <a:extLst>
                <a:ext uri="{63B3BB69-23CF-44E3-9099-C40C66FF867C}">
                  <a14:compatExt spid="_x0000_s8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1621615</xdr:colOff>
      <xdr:row>0</xdr:row>
      <xdr:rowOff>323854</xdr:rowOff>
    </xdr:from>
    <xdr:ext cx="576000" cy="432000"/>
    <xdr:sp macro="[0]!Retour4" textlink="">
      <xdr:nvSpPr>
        <xdr:cNvPr id="3" name="Flèche gauche 2"/>
        <xdr:cNvSpPr/>
      </xdr:nvSpPr>
      <xdr:spPr>
        <a:xfrm>
          <a:off x="6765115" y="323854"/>
          <a:ext cx="576000" cy="432000"/>
        </a:xfrm>
        <a:prstGeom prst="leftArrow">
          <a:avLst>
            <a:gd name="adj1" fmla="val 50000"/>
            <a:gd name="adj2" fmla="val 35531"/>
          </a:avLst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l"/>
          <a:r>
            <a:rPr lang="fr-FR" sz="1000" b="1">
              <a:solidFill>
                <a:sysClr val="windowText" lastClr="000000"/>
              </a:solidFill>
              <a:latin typeface="+mj-lt"/>
              <a:cs typeface="Arial" pitchFamily="34" charset="0"/>
            </a:rPr>
            <a:t>Menu</a:t>
          </a:r>
          <a:endParaRPr lang="fr-FR" sz="1400" b="1">
            <a:solidFill>
              <a:srgbClr val="FFC000"/>
            </a:solidFill>
            <a:latin typeface="+mj-lt"/>
            <a:cs typeface="Times New Roman" pitchFamily="18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2071686</xdr:colOff>
      <xdr:row>0</xdr:row>
      <xdr:rowOff>238124</xdr:rowOff>
    </xdr:from>
    <xdr:ext cx="1059657" cy="511969"/>
    <xdr:sp macro="[0]!R_menuprincipal" textlink="">
      <xdr:nvSpPr>
        <xdr:cNvPr id="3" name="Flèche gauche 2"/>
        <xdr:cNvSpPr/>
      </xdr:nvSpPr>
      <xdr:spPr>
        <a:xfrm>
          <a:off x="2690811" y="238124"/>
          <a:ext cx="1059657" cy="511969"/>
        </a:xfrm>
        <a:prstGeom prst="leftArrow">
          <a:avLst>
            <a:gd name="adj1" fmla="val 50000"/>
            <a:gd name="adj2" fmla="val 35531"/>
          </a:avLst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l"/>
          <a:r>
            <a:rPr lang="fr-FR" sz="1100" b="1">
              <a:solidFill>
                <a:sysClr val="windowText" lastClr="000000"/>
              </a:solidFill>
              <a:latin typeface="+mj-lt"/>
              <a:cs typeface="Arial" pitchFamily="34" charset="0"/>
            </a:rPr>
            <a:t>Retour</a:t>
          </a:r>
        </a:p>
        <a:p>
          <a:pPr algn="l"/>
          <a:endParaRPr lang="fr-FR" sz="1800" b="1">
            <a:solidFill>
              <a:srgbClr val="FFC000"/>
            </a:solidFill>
            <a:latin typeface="+mj-lt"/>
            <a:cs typeface="Times New Roman" pitchFamily="18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438150</xdr:colOff>
          <xdr:row>12</xdr:row>
          <xdr:rowOff>152400</xdr:rowOff>
        </xdr:from>
        <xdr:to>
          <xdr:col>11</xdr:col>
          <xdr:colOff>314325</xdr:colOff>
          <xdr:row>14</xdr:row>
          <xdr:rowOff>38100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000000"/>
                  </a:solidFill>
                  <a:latin typeface="Cambria"/>
                </a:rPr>
                <a:t>Valider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438150</xdr:colOff>
          <xdr:row>16</xdr:row>
          <xdr:rowOff>0</xdr:rowOff>
        </xdr:from>
        <xdr:to>
          <xdr:col>11</xdr:col>
          <xdr:colOff>304800</xdr:colOff>
          <xdr:row>17</xdr:row>
          <xdr:rowOff>95250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400" b="1" i="0" u="none" strike="noStrike" baseline="0">
                  <a:solidFill>
                    <a:srgbClr val="000000"/>
                  </a:solidFill>
                  <a:latin typeface="Cambria"/>
                </a:rPr>
                <a:t>Annuler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0</xdr:rowOff>
    </xdr:from>
    <xdr:to>
      <xdr:col>1</xdr:col>
      <xdr:colOff>452438</xdr:colOff>
      <xdr:row>31</xdr:row>
      <xdr:rowOff>27780</xdr:rowOff>
    </xdr:to>
    <xdr:sp macro="" textlink="">
      <xdr:nvSpPr>
        <xdr:cNvPr id="2" name="Organigramme : Jonction de sommaire 1"/>
        <xdr:cNvSpPr/>
      </xdr:nvSpPr>
      <xdr:spPr>
        <a:xfrm>
          <a:off x="447675" y="6162675"/>
          <a:ext cx="452438" cy="408780"/>
        </a:xfrm>
        <a:prstGeom prst="flowChartSummingJunction">
          <a:avLst/>
        </a:prstGeom>
        <a:solidFill>
          <a:schemeClr val="bg1">
            <a:lumMod val="65000"/>
          </a:schemeClr>
        </a:solidFill>
        <a:ln/>
        <a:effectLst>
          <a:glow rad="63500">
            <a:schemeClr val="accent6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1262" displayName="Tableau1262" ref="A47:C223" totalsRowShown="0" headerRowDxfId="1133" dataDxfId="1131" headerRowBorderDxfId="1132" tableBorderDxfId="1130">
  <autoFilter ref="A47:C223"/>
  <tableColumns count="3">
    <tableColumn id="1" name="Code" dataDxfId="1129"/>
    <tableColumn id="2" name="Micro-domaines de la grande thématique Sciences et techniques (Français)" dataDxfId="1128"/>
    <tableColumn id="3" name="Micro-domaines de la grande thématique Sciences et techniques (Anglais)" dataDxfId="1127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1" name="Tableau11" displayName="Tableau11" ref="A2093:D3895" totalsRowShown="0" headerRowDxfId="20" dataDxfId="18" headerRowBorderDxfId="19" tableBorderDxfId="17" totalsRowBorderDxfId="16">
  <autoFilter ref="A2093:D3895"/>
  <tableColumns count="4">
    <tableColumn id="1" name="Issn" dataDxfId="15"/>
    <tableColumn id="2" name="Rank" dataDxfId="14"/>
    <tableColumn id="3" name="Full Journal Title" dataDxfId="13"/>
    <tableColumn id="4" name="JCR Abbreviated Title" dataDxfId="1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Tableau12" displayName="Tableau12" ref="A3898:D16788" totalsRowShown="0" headerRowDxfId="11" dataDxfId="9" headerRowBorderDxfId="10" tableBorderDxfId="8" totalsRowBorderDxfId="7">
  <autoFilter ref="A3898:D16788"/>
  <tableColumns count="4">
    <tableColumn id="1" name="ISSN" dataDxfId="6"/>
    <tableColumn id="2" name="E-ISSN" dataDxfId="5"/>
    <tableColumn id="3" name="Journal Title" dataDxfId="4"/>
    <tableColumn id="4" name="J_20 Abbrev" dataDxfId="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0" name="Tableau10" displayName="Tableau10" ref="F16697:H16699" totalsRowShown="0" tableBorderDxfId="2">
  <autoFilter ref="F16697:H16699"/>
  <tableColumns count="3">
    <tableColumn id="1" name="ISSN" dataDxfId="1"/>
    <tableColumn id="2" name="eISSN" dataDxfId="0"/>
    <tableColumn id="3" name="Colonne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273" displayName="Tableau2273" ref="F47:H102" totalsRowShown="0" headerRowDxfId="1126" dataDxfId="1124" headerRowBorderDxfId="1125" tableBorderDxfId="1123">
  <autoFilter ref="F47:H102"/>
  <sortState ref="F48:H131">
    <sortCondition ref="F47:F131"/>
  </sortState>
  <tableColumns count="3">
    <tableColumn id="1" name="Code" dataDxfId="1122"/>
    <tableColumn id="2" name="Micro Domaines de la grande thématique Sciences sociales (Français)" dataDxfId="1121"/>
    <tableColumn id="3" name="Micro-domaines de la grande thématique Sciences sociales, humaines et arts (Anglais)" dataDxfId="112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au3284" displayName="Tableau3284" ref="B313:C328" totalsRowShown="0" headerRowDxfId="1119" dataDxfId="1117" headerRowBorderDxfId="1118" tableBorderDxfId="1116" totalsRowBorderDxfId="1115">
  <autoFilter ref="B313:C328"/>
  <tableColumns count="2">
    <tableColumn id="1" name="Grade" dataDxfId="1114"/>
    <tableColumn id="2" name="Abréviation Grade" dataDxfId="1113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au4295" displayName="Tableau4295" ref="B329:B337" totalsRowShown="0" headerRowDxfId="1112" dataDxfId="1110" headerRowBorderDxfId="1111" tableBorderDxfId="1109" totalsRowBorderDxfId="1108">
  <autoFilter ref="B329:B337"/>
  <tableColumns count="1">
    <tableColumn id="1" name="Dernier diplôme obtenu" dataDxfId="1107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au5306" displayName="Tableau5306" ref="A3:C5" totalsRowShown="0" headerRowDxfId="1106" dataDxfId="1104" headerRowBorderDxfId="1105" tableBorderDxfId="1103">
  <autoFilter ref="A3:C5"/>
  <tableColumns count="3">
    <tableColumn id="1" name="Code" dataDxfId="1102"/>
    <tableColumn id="2" name="Grandes thématiques (Français)" dataDxfId="1101"/>
    <tableColumn id="3" name="Grandes thématiques (Anglais)" dataDxfId="1100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au6317" displayName="Tableau6317" ref="A7:C17" totalsRowShown="0" headerRowDxfId="1099" dataDxfId="1097" headerRowBorderDxfId="1098" tableBorderDxfId="1096">
  <autoFilter ref="A7:C17"/>
  <sortState ref="A8:C16">
    <sortCondition ref="A5:A15"/>
  </sortState>
  <tableColumns count="3">
    <tableColumn id="1" name="Code" dataDxfId="1095"/>
    <tableColumn id="2" name="Grands domaines (Français)" dataDxfId="1094"/>
    <tableColumn id="3" name="Grands domains (Anglais)" dataDxfId="1093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au7328" displayName="Tableau7328" ref="A18:B45" totalsRowShown="0" headerRowDxfId="1092" dataDxfId="1090" headerRowBorderDxfId="1091" tableBorderDxfId="1089">
  <autoFilter ref="A18:B45"/>
  <sortState ref="A20:C39">
    <sortCondition ref="A17:A37"/>
  </sortState>
  <tableColumns count="2">
    <tableColumn id="1" name="Code" dataDxfId="1088"/>
    <tableColumn id="2" name="Domaines (Français)" dataDxfId="1087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id="8" name="Tableau8339" displayName="Tableau8339" ref="A225:C307" totalsRowShown="0" headerRowDxfId="1086" dataDxfId="1084" headerRowBorderDxfId="1085" tableBorderDxfId="1083" totalsRowBorderDxfId="1082">
  <autoFilter ref="A225:C307"/>
  <tableColumns count="3">
    <tableColumn id="1" name="Colonne2" dataDxfId="1081"/>
    <tableColumn id="2" name="Etablissement" dataDxfId="1080"/>
    <tableColumn id="3" name="Colonne1" dataDxfId="1079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id="9" name="Tableau227310" displayName="Tableau227310" ref="T47:V83" totalsRowShown="0" headerRowDxfId="1078" dataDxfId="1076" headerRowBorderDxfId="1077" tableBorderDxfId="1075">
  <autoFilter ref="T47:V83"/>
  <sortState ref="T48:V131">
    <sortCondition ref="T47:T131"/>
  </sortState>
  <tableColumns count="3">
    <tableColumn id="1" name="Code" dataDxfId="1074"/>
    <tableColumn id="2" name="Micro Domaines de la grande thématique Sciences humaines et arts (Français)" dataDxfId="1073"/>
    <tableColumn id="3" name="Micro-domaines de la grande thématique Sciences humaines et arts (Anglais)" dataDxfId="107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26" Type="http://schemas.openxmlformats.org/officeDocument/2006/relationships/ctrlProp" Target="../ctrlProps/ctrlProp25.xml"/><Relationship Id="rId39" Type="http://schemas.openxmlformats.org/officeDocument/2006/relationships/ctrlProp" Target="../ctrlProps/ctrlProp3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0.xml"/><Relationship Id="rId34" Type="http://schemas.openxmlformats.org/officeDocument/2006/relationships/ctrlProp" Target="../ctrlProps/ctrlProp33.xml"/><Relationship Id="rId42" Type="http://schemas.openxmlformats.org/officeDocument/2006/relationships/ctrlProp" Target="../ctrlProps/ctrlProp41.xml"/><Relationship Id="rId47" Type="http://schemas.openxmlformats.org/officeDocument/2006/relationships/ctrlProp" Target="../ctrlProps/ctrlProp46.xml"/><Relationship Id="rId50" Type="http://schemas.openxmlformats.org/officeDocument/2006/relationships/ctrlProp" Target="../ctrlProps/ctrlProp49.x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25" Type="http://schemas.openxmlformats.org/officeDocument/2006/relationships/ctrlProp" Target="../ctrlProps/ctrlProp24.xml"/><Relationship Id="rId33" Type="http://schemas.openxmlformats.org/officeDocument/2006/relationships/ctrlProp" Target="../ctrlProps/ctrlProp32.xml"/><Relationship Id="rId38" Type="http://schemas.openxmlformats.org/officeDocument/2006/relationships/ctrlProp" Target="../ctrlProps/ctrlProp37.xml"/><Relationship Id="rId46" Type="http://schemas.openxmlformats.org/officeDocument/2006/relationships/ctrlProp" Target="../ctrlProps/ctrlProp4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5.xml"/><Relationship Id="rId20" Type="http://schemas.openxmlformats.org/officeDocument/2006/relationships/ctrlProp" Target="../ctrlProps/ctrlProp19.xml"/><Relationship Id="rId29" Type="http://schemas.openxmlformats.org/officeDocument/2006/relationships/ctrlProp" Target="../ctrlProps/ctrlProp28.xml"/><Relationship Id="rId41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24" Type="http://schemas.openxmlformats.org/officeDocument/2006/relationships/ctrlProp" Target="../ctrlProps/ctrlProp23.xml"/><Relationship Id="rId32" Type="http://schemas.openxmlformats.org/officeDocument/2006/relationships/ctrlProp" Target="../ctrlProps/ctrlProp31.xml"/><Relationship Id="rId37" Type="http://schemas.openxmlformats.org/officeDocument/2006/relationships/ctrlProp" Target="../ctrlProps/ctrlProp36.xml"/><Relationship Id="rId40" Type="http://schemas.openxmlformats.org/officeDocument/2006/relationships/ctrlProp" Target="../ctrlProps/ctrlProp39.xml"/><Relationship Id="rId45" Type="http://schemas.openxmlformats.org/officeDocument/2006/relationships/ctrlProp" Target="../ctrlProps/ctrlProp44.xml"/><Relationship Id="rId53" Type="http://schemas.openxmlformats.org/officeDocument/2006/relationships/ctrlProp" Target="../ctrlProps/ctrlProp52.xml"/><Relationship Id="rId5" Type="http://schemas.openxmlformats.org/officeDocument/2006/relationships/ctrlProp" Target="../ctrlProps/ctrlProp4.xml"/><Relationship Id="rId15" Type="http://schemas.openxmlformats.org/officeDocument/2006/relationships/ctrlProp" Target="../ctrlProps/ctrlProp14.xml"/><Relationship Id="rId23" Type="http://schemas.openxmlformats.org/officeDocument/2006/relationships/ctrlProp" Target="../ctrlProps/ctrlProp22.xml"/><Relationship Id="rId28" Type="http://schemas.openxmlformats.org/officeDocument/2006/relationships/ctrlProp" Target="../ctrlProps/ctrlProp27.xml"/><Relationship Id="rId36" Type="http://schemas.openxmlformats.org/officeDocument/2006/relationships/ctrlProp" Target="../ctrlProps/ctrlProp35.xml"/><Relationship Id="rId49" Type="http://schemas.openxmlformats.org/officeDocument/2006/relationships/ctrlProp" Target="../ctrlProps/ctrlProp48.xml"/><Relationship Id="rId10" Type="http://schemas.openxmlformats.org/officeDocument/2006/relationships/ctrlProp" Target="../ctrlProps/ctrlProp9.xml"/><Relationship Id="rId19" Type="http://schemas.openxmlformats.org/officeDocument/2006/relationships/ctrlProp" Target="../ctrlProps/ctrlProp18.xml"/><Relationship Id="rId31" Type="http://schemas.openxmlformats.org/officeDocument/2006/relationships/ctrlProp" Target="../ctrlProps/ctrlProp30.xml"/><Relationship Id="rId44" Type="http://schemas.openxmlformats.org/officeDocument/2006/relationships/ctrlProp" Target="../ctrlProps/ctrlProp43.xml"/><Relationship Id="rId52" Type="http://schemas.openxmlformats.org/officeDocument/2006/relationships/ctrlProp" Target="../ctrlProps/ctrlProp51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Relationship Id="rId22" Type="http://schemas.openxmlformats.org/officeDocument/2006/relationships/ctrlProp" Target="../ctrlProps/ctrlProp21.xml"/><Relationship Id="rId27" Type="http://schemas.openxmlformats.org/officeDocument/2006/relationships/ctrlProp" Target="../ctrlProps/ctrlProp26.xml"/><Relationship Id="rId30" Type="http://schemas.openxmlformats.org/officeDocument/2006/relationships/ctrlProp" Target="../ctrlProps/ctrlProp29.xml"/><Relationship Id="rId35" Type="http://schemas.openxmlformats.org/officeDocument/2006/relationships/ctrlProp" Target="../ctrlProps/ctrlProp34.xml"/><Relationship Id="rId43" Type="http://schemas.openxmlformats.org/officeDocument/2006/relationships/ctrlProp" Target="../ctrlProps/ctrlProp42.xml"/><Relationship Id="rId48" Type="http://schemas.openxmlformats.org/officeDocument/2006/relationships/ctrlProp" Target="../ctrlProps/ctrlProp47.xml"/><Relationship Id="rId8" Type="http://schemas.openxmlformats.org/officeDocument/2006/relationships/ctrlProp" Target="../ctrlProps/ctrlProp7.xml"/><Relationship Id="rId51" Type="http://schemas.openxmlformats.org/officeDocument/2006/relationships/ctrlProp" Target="../ctrlProps/ctrlProp50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75.xml"/><Relationship Id="rId21" Type="http://schemas.openxmlformats.org/officeDocument/2006/relationships/ctrlProp" Target="../ctrlProps/ctrlProp70.xml"/><Relationship Id="rId42" Type="http://schemas.openxmlformats.org/officeDocument/2006/relationships/ctrlProp" Target="../ctrlProps/ctrlProp91.xml"/><Relationship Id="rId47" Type="http://schemas.openxmlformats.org/officeDocument/2006/relationships/ctrlProp" Target="../ctrlProps/ctrlProp96.xml"/><Relationship Id="rId63" Type="http://schemas.openxmlformats.org/officeDocument/2006/relationships/ctrlProp" Target="../ctrlProps/ctrlProp112.xml"/><Relationship Id="rId68" Type="http://schemas.openxmlformats.org/officeDocument/2006/relationships/ctrlProp" Target="../ctrlProps/ctrlProp117.xml"/><Relationship Id="rId84" Type="http://schemas.openxmlformats.org/officeDocument/2006/relationships/ctrlProp" Target="../ctrlProps/ctrlProp133.xml"/><Relationship Id="rId89" Type="http://schemas.openxmlformats.org/officeDocument/2006/relationships/ctrlProp" Target="../ctrlProps/ctrlProp138.xml"/><Relationship Id="rId7" Type="http://schemas.openxmlformats.org/officeDocument/2006/relationships/ctrlProp" Target="../ctrlProps/ctrlProp56.xml"/><Relationship Id="rId71" Type="http://schemas.openxmlformats.org/officeDocument/2006/relationships/ctrlProp" Target="../ctrlProps/ctrlProp120.xml"/><Relationship Id="rId92" Type="http://schemas.openxmlformats.org/officeDocument/2006/relationships/ctrlProp" Target="../ctrlProps/ctrlProp141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5.xml"/><Relationship Id="rId29" Type="http://schemas.openxmlformats.org/officeDocument/2006/relationships/ctrlProp" Target="../ctrlProps/ctrlProp78.xml"/><Relationship Id="rId11" Type="http://schemas.openxmlformats.org/officeDocument/2006/relationships/ctrlProp" Target="../ctrlProps/ctrlProp60.xml"/><Relationship Id="rId24" Type="http://schemas.openxmlformats.org/officeDocument/2006/relationships/ctrlProp" Target="../ctrlProps/ctrlProp73.xml"/><Relationship Id="rId32" Type="http://schemas.openxmlformats.org/officeDocument/2006/relationships/ctrlProp" Target="../ctrlProps/ctrlProp81.xml"/><Relationship Id="rId37" Type="http://schemas.openxmlformats.org/officeDocument/2006/relationships/ctrlProp" Target="../ctrlProps/ctrlProp86.xml"/><Relationship Id="rId40" Type="http://schemas.openxmlformats.org/officeDocument/2006/relationships/ctrlProp" Target="../ctrlProps/ctrlProp89.xml"/><Relationship Id="rId45" Type="http://schemas.openxmlformats.org/officeDocument/2006/relationships/ctrlProp" Target="../ctrlProps/ctrlProp94.xml"/><Relationship Id="rId53" Type="http://schemas.openxmlformats.org/officeDocument/2006/relationships/ctrlProp" Target="../ctrlProps/ctrlProp102.xml"/><Relationship Id="rId58" Type="http://schemas.openxmlformats.org/officeDocument/2006/relationships/ctrlProp" Target="../ctrlProps/ctrlProp107.xml"/><Relationship Id="rId66" Type="http://schemas.openxmlformats.org/officeDocument/2006/relationships/ctrlProp" Target="../ctrlProps/ctrlProp115.xml"/><Relationship Id="rId74" Type="http://schemas.openxmlformats.org/officeDocument/2006/relationships/ctrlProp" Target="../ctrlProps/ctrlProp123.xml"/><Relationship Id="rId79" Type="http://schemas.openxmlformats.org/officeDocument/2006/relationships/ctrlProp" Target="../ctrlProps/ctrlProp128.xml"/><Relationship Id="rId87" Type="http://schemas.openxmlformats.org/officeDocument/2006/relationships/ctrlProp" Target="../ctrlProps/ctrlProp136.xml"/><Relationship Id="rId102" Type="http://schemas.openxmlformats.org/officeDocument/2006/relationships/ctrlProp" Target="../ctrlProps/ctrlProp151.xml"/><Relationship Id="rId5" Type="http://schemas.openxmlformats.org/officeDocument/2006/relationships/ctrlProp" Target="../ctrlProps/ctrlProp54.xml"/><Relationship Id="rId61" Type="http://schemas.openxmlformats.org/officeDocument/2006/relationships/ctrlProp" Target="../ctrlProps/ctrlProp110.xml"/><Relationship Id="rId82" Type="http://schemas.openxmlformats.org/officeDocument/2006/relationships/ctrlProp" Target="../ctrlProps/ctrlProp131.xml"/><Relationship Id="rId90" Type="http://schemas.openxmlformats.org/officeDocument/2006/relationships/ctrlProp" Target="../ctrlProps/ctrlProp139.xml"/><Relationship Id="rId95" Type="http://schemas.openxmlformats.org/officeDocument/2006/relationships/ctrlProp" Target="../ctrlProps/ctrlProp144.xml"/><Relationship Id="rId19" Type="http://schemas.openxmlformats.org/officeDocument/2006/relationships/ctrlProp" Target="../ctrlProps/ctrlProp68.xml"/><Relationship Id="rId14" Type="http://schemas.openxmlformats.org/officeDocument/2006/relationships/ctrlProp" Target="../ctrlProps/ctrlProp63.xml"/><Relationship Id="rId22" Type="http://schemas.openxmlformats.org/officeDocument/2006/relationships/ctrlProp" Target="../ctrlProps/ctrlProp71.xml"/><Relationship Id="rId27" Type="http://schemas.openxmlformats.org/officeDocument/2006/relationships/ctrlProp" Target="../ctrlProps/ctrlProp76.xml"/><Relationship Id="rId30" Type="http://schemas.openxmlformats.org/officeDocument/2006/relationships/ctrlProp" Target="../ctrlProps/ctrlProp79.xml"/><Relationship Id="rId35" Type="http://schemas.openxmlformats.org/officeDocument/2006/relationships/ctrlProp" Target="../ctrlProps/ctrlProp84.xml"/><Relationship Id="rId43" Type="http://schemas.openxmlformats.org/officeDocument/2006/relationships/ctrlProp" Target="../ctrlProps/ctrlProp92.xml"/><Relationship Id="rId48" Type="http://schemas.openxmlformats.org/officeDocument/2006/relationships/ctrlProp" Target="../ctrlProps/ctrlProp97.xml"/><Relationship Id="rId56" Type="http://schemas.openxmlformats.org/officeDocument/2006/relationships/ctrlProp" Target="../ctrlProps/ctrlProp105.xml"/><Relationship Id="rId64" Type="http://schemas.openxmlformats.org/officeDocument/2006/relationships/ctrlProp" Target="../ctrlProps/ctrlProp113.xml"/><Relationship Id="rId69" Type="http://schemas.openxmlformats.org/officeDocument/2006/relationships/ctrlProp" Target="../ctrlProps/ctrlProp118.xml"/><Relationship Id="rId77" Type="http://schemas.openxmlformats.org/officeDocument/2006/relationships/ctrlProp" Target="../ctrlProps/ctrlProp126.xml"/><Relationship Id="rId100" Type="http://schemas.openxmlformats.org/officeDocument/2006/relationships/ctrlProp" Target="../ctrlProps/ctrlProp149.xml"/><Relationship Id="rId8" Type="http://schemas.openxmlformats.org/officeDocument/2006/relationships/ctrlProp" Target="../ctrlProps/ctrlProp57.xml"/><Relationship Id="rId51" Type="http://schemas.openxmlformats.org/officeDocument/2006/relationships/ctrlProp" Target="../ctrlProps/ctrlProp100.xml"/><Relationship Id="rId72" Type="http://schemas.openxmlformats.org/officeDocument/2006/relationships/ctrlProp" Target="../ctrlProps/ctrlProp121.xml"/><Relationship Id="rId80" Type="http://schemas.openxmlformats.org/officeDocument/2006/relationships/ctrlProp" Target="../ctrlProps/ctrlProp129.xml"/><Relationship Id="rId85" Type="http://schemas.openxmlformats.org/officeDocument/2006/relationships/ctrlProp" Target="../ctrlProps/ctrlProp134.xml"/><Relationship Id="rId93" Type="http://schemas.openxmlformats.org/officeDocument/2006/relationships/ctrlProp" Target="../ctrlProps/ctrlProp142.xml"/><Relationship Id="rId98" Type="http://schemas.openxmlformats.org/officeDocument/2006/relationships/ctrlProp" Target="../ctrlProps/ctrlProp147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61.xml"/><Relationship Id="rId17" Type="http://schemas.openxmlformats.org/officeDocument/2006/relationships/ctrlProp" Target="../ctrlProps/ctrlProp66.xml"/><Relationship Id="rId25" Type="http://schemas.openxmlformats.org/officeDocument/2006/relationships/ctrlProp" Target="../ctrlProps/ctrlProp74.xml"/><Relationship Id="rId33" Type="http://schemas.openxmlformats.org/officeDocument/2006/relationships/ctrlProp" Target="../ctrlProps/ctrlProp82.xml"/><Relationship Id="rId38" Type="http://schemas.openxmlformats.org/officeDocument/2006/relationships/ctrlProp" Target="../ctrlProps/ctrlProp87.xml"/><Relationship Id="rId46" Type="http://schemas.openxmlformats.org/officeDocument/2006/relationships/ctrlProp" Target="../ctrlProps/ctrlProp95.xml"/><Relationship Id="rId59" Type="http://schemas.openxmlformats.org/officeDocument/2006/relationships/ctrlProp" Target="../ctrlProps/ctrlProp108.xml"/><Relationship Id="rId67" Type="http://schemas.openxmlformats.org/officeDocument/2006/relationships/ctrlProp" Target="../ctrlProps/ctrlProp116.xml"/><Relationship Id="rId103" Type="http://schemas.openxmlformats.org/officeDocument/2006/relationships/ctrlProp" Target="../ctrlProps/ctrlProp152.xml"/><Relationship Id="rId20" Type="http://schemas.openxmlformats.org/officeDocument/2006/relationships/ctrlProp" Target="../ctrlProps/ctrlProp69.xml"/><Relationship Id="rId41" Type="http://schemas.openxmlformats.org/officeDocument/2006/relationships/ctrlProp" Target="../ctrlProps/ctrlProp90.xml"/><Relationship Id="rId54" Type="http://schemas.openxmlformats.org/officeDocument/2006/relationships/ctrlProp" Target="../ctrlProps/ctrlProp103.xml"/><Relationship Id="rId62" Type="http://schemas.openxmlformats.org/officeDocument/2006/relationships/ctrlProp" Target="../ctrlProps/ctrlProp111.xml"/><Relationship Id="rId70" Type="http://schemas.openxmlformats.org/officeDocument/2006/relationships/ctrlProp" Target="../ctrlProps/ctrlProp119.xml"/><Relationship Id="rId75" Type="http://schemas.openxmlformats.org/officeDocument/2006/relationships/ctrlProp" Target="../ctrlProps/ctrlProp124.xml"/><Relationship Id="rId83" Type="http://schemas.openxmlformats.org/officeDocument/2006/relationships/ctrlProp" Target="../ctrlProps/ctrlProp132.xml"/><Relationship Id="rId88" Type="http://schemas.openxmlformats.org/officeDocument/2006/relationships/ctrlProp" Target="../ctrlProps/ctrlProp137.xml"/><Relationship Id="rId91" Type="http://schemas.openxmlformats.org/officeDocument/2006/relationships/ctrlProp" Target="../ctrlProps/ctrlProp140.xml"/><Relationship Id="rId96" Type="http://schemas.openxmlformats.org/officeDocument/2006/relationships/ctrlProp" Target="../ctrlProps/ctrlProp14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5.xml"/><Relationship Id="rId15" Type="http://schemas.openxmlformats.org/officeDocument/2006/relationships/ctrlProp" Target="../ctrlProps/ctrlProp64.xml"/><Relationship Id="rId23" Type="http://schemas.openxmlformats.org/officeDocument/2006/relationships/ctrlProp" Target="../ctrlProps/ctrlProp72.xml"/><Relationship Id="rId28" Type="http://schemas.openxmlformats.org/officeDocument/2006/relationships/ctrlProp" Target="../ctrlProps/ctrlProp77.xml"/><Relationship Id="rId36" Type="http://schemas.openxmlformats.org/officeDocument/2006/relationships/ctrlProp" Target="../ctrlProps/ctrlProp85.xml"/><Relationship Id="rId49" Type="http://schemas.openxmlformats.org/officeDocument/2006/relationships/ctrlProp" Target="../ctrlProps/ctrlProp98.xml"/><Relationship Id="rId57" Type="http://schemas.openxmlformats.org/officeDocument/2006/relationships/ctrlProp" Target="../ctrlProps/ctrlProp106.xml"/><Relationship Id="rId10" Type="http://schemas.openxmlformats.org/officeDocument/2006/relationships/ctrlProp" Target="../ctrlProps/ctrlProp59.xml"/><Relationship Id="rId31" Type="http://schemas.openxmlformats.org/officeDocument/2006/relationships/ctrlProp" Target="../ctrlProps/ctrlProp80.xml"/><Relationship Id="rId44" Type="http://schemas.openxmlformats.org/officeDocument/2006/relationships/ctrlProp" Target="../ctrlProps/ctrlProp93.xml"/><Relationship Id="rId52" Type="http://schemas.openxmlformats.org/officeDocument/2006/relationships/ctrlProp" Target="../ctrlProps/ctrlProp101.xml"/><Relationship Id="rId60" Type="http://schemas.openxmlformats.org/officeDocument/2006/relationships/ctrlProp" Target="../ctrlProps/ctrlProp109.xml"/><Relationship Id="rId65" Type="http://schemas.openxmlformats.org/officeDocument/2006/relationships/ctrlProp" Target="../ctrlProps/ctrlProp114.xml"/><Relationship Id="rId73" Type="http://schemas.openxmlformats.org/officeDocument/2006/relationships/ctrlProp" Target="../ctrlProps/ctrlProp122.xml"/><Relationship Id="rId78" Type="http://schemas.openxmlformats.org/officeDocument/2006/relationships/ctrlProp" Target="../ctrlProps/ctrlProp127.xml"/><Relationship Id="rId81" Type="http://schemas.openxmlformats.org/officeDocument/2006/relationships/ctrlProp" Target="../ctrlProps/ctrlProp130.xml"/><Relationship Id="rId86" Type="http://schemas.openxmlformats.org/officeDocument/2006/relationships/ctrlProp" Target="../ctrlProps/ctrlProp135.xml"/><Relationship Id="rId94" Type="http://schemas.openxmlformats.org/officeDocument/2006/relationships/ctrlProp" Target="../ctrlProps/ctrlProp143.xml"/><Relationship Id="rId99" Type="http://schemas.openxmlformats.org/officeDocument/2006/relationships/ctrlProp" Target="../ctrlProps/ctrlProp148.xml"/><Relationship Id="rId101" Type="http://schemas.openxmlformats.org/officeDocument/2006/relationships/ctrlProp" Target="../ctrlProps/ctrlProp150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Relationship Id="rId13" Type="http://schemas.openxmlformats.org/officeDocument/2006/relationships/ctrlProp" Target="../ctrlProps/ctrlProp62.xml"/><Relationship Id="rId18" Type="http://schemas.openxmlformats.org/officeDocument/2006/relationships/ctrlProp" Target="../ctrlProps/ctrlProp67.xml"/><Relationship Id="rId39" Type="http://schemas.openxmlformats.org/officeDocument/2006/relationships/ctrlProp" Target="../ctrlProps/ctrlProp88.xml"/><Relationship Id="rId34" Type="http://schemas.openxmlformats.org/officeDocument/2006/relationships/ctrlProp" Target="../ctrlProps/ctrlProp83.xml"/><Relationship Id="rId50" Type="http://schemas.openxmlformats.org/officeDocument/2006/relationships/ctrlProp" Target="../ctrlProps/ctrlProp99.xml"/><Relationship Id="rId55" Type="http://schemas.openxmlformats.org/officeDocument/2006/relationships/ctrlProp" Target="../ctrlProps/ctrlProp104.xml"/><Relationship Id="rId76" Type="http://schemas.openxmlformats.org/officeDocument/2006/relationships/ctrlProp" Target="../ctrlProps/ctrlProp125.xml"/><Relationship Id="rId97" Type="http://schemas.openxmlformats.org/officeDocument/2006/relationships/ctrlProp" Target="../ctrlProps/ctrlProp14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7.xml"/><Relationship Id="rId13" Type="http://schemas.openxmlformats.org/officeDocument/2006/relationships/ctrlProp" Target="../ctrlProps/ctrlProp162.xml"/><Relationship Id="rId18" Type="http://schemas.openxmlformats.org/officeDocument/2006/relationships/ctrlProp" Target="../ctrlProps/ctrlProp167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70.xml"/><Relationship Id="rId7" Type="http://schemas.openxmlformats.org/officeDocument/2006/relationships/ctrlProp" Target="../ctrlProps/ctrlProp156.xml"/><Relationship Id="rId12" Type="http://schemas.openxmlformats.org/officeDocument/2006/relationships/ctrlProp" Target="../ctrlProps/ctrlProp161.xml"/><Relationship Id="rId17" Type="http://schemas.openxmlformats.org/officeDocument/2006/relationships/ctrlProp" Target="../ctrlProps/ctrlProp16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65.xml"/><Relationship Id="rId20" Type="http://schemas.openxmlformats.org/officeDocument/2006/relationships/ctrlProp" Target="../ctrlProps/ctrlProp16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5.xml"/><Relationship Id="rId11" Type="http://schemas.openxmlformats.org/officeDocument/2006/relationships/ctrlProp" Target="../ctrlProps/ctrlProp160.xml"/><Relationship Id="rId5" Type="http://schemas.openxmlformats.org/officeDocument/2006/relationships/ctrlProp" Target="../ctrlProps/ctrlProp154.xml"/><Relationship Id="rId15" Type="http://schemas.openxmlformats.org/officeDocument/2006/relationships/ctrlProp" Target="../ctrlProps/ctrlProp164.xml"/><Relationship Id="rId10" Type="http://schemas.openxmlformats.org/officeDocument/2006/relationships/ctrlProp" Target="../ctrlProps/ctrlProp159.xml"/><Relationship Id="rId19" Type="http://schemas.openxmlformats.org/officeDocument/2006/relationships/ctrlProp" Target="../ctrlProps/ctrlProp168.xml"/><Relationship Id="rId4" Type="http://schemas.openxmlformats.org/officeDocument/2006/relationships/ctrlProp" Target="../ctrlProps/ctrlProp153.xml"/><Relationship Id="rId9" Type="http://schemas.openxmlformats.org/officeDocument/2006/relationships/ctrlProp" Target="../ctrlProps/ctrlProp158.xml"/><Relationship Id="rId14" Type="http://schemas.openxmlformats.org/officeDocument/2006/relationships/ctrlProp" Target="../ctrlProps/ctrlProp16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72.xml"/><Relationship Id="rId4" Type="http://schemas.openxmlformats.org/officeDocument/2006/relationships/ctrlProp" Target="../ctrlProps/ctrlProp17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theme="1"/>
  </sheetPr>
  <dimension ref="B1:Q51"/>
  <sheetViews>
    <sheetView showGridLines="0" showRowColHeaders="0" tabSelected="1" view="pageBreakPreview" zoomScale="50" zoomScaleNormal="60" zoomScaleSheetLayoutView="50" workbookViewId="0">
      <selection activeCell="AA31" sqref="AA31"/>
    </sheetView>
  </sheetViews>
  <sheetFormatPr baseColWidth="10" defaultColWidth="9.140625" defaultRowHeight="15.75" x14ac:dyDescent="0.25"/>
  <cols>
    <col min="1" max="1" width="42.7109375" style="78" customWidth="1"/>
    <col min="2" max="2" width="4.5703125" style="78" customWidth="1"/>
    <col min="3" max="6" width="11.28515625" style="78" customWidth="1"/>
    <col min="7" max="7" width="14.85546875" style="78" customWidth="1"/>
    <col min="8" max="17" width="11.28515625" style="78" customWidth="1"/>
    <col min="18" max="16384" width="9.140625" style="78"/>
  </cols>
  <sheetData>
    <row r="1" spans="2:17" s="80" customFormat="1" ht="26.25" customHeight="1" x14ac:dyDescent="0.3">
      <c r="B1" s="700" t="s">
        <v>0</v>
      </c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2:17" s="80" customFormat="1" ht="26.25" customHeight="1" x14ac:dyDescent="0.3">
      <c r="B2" s="698" t="s">
        <v>1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</row>
    <row r="3" spans="2:17" s="80" customFormat="1" ht="28.5" customHeight="1" x14ac:dyDescent="0.3">
      <c r="B3" s="699"/>
      <c r="C3" s="699"/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  <c r="P3" s="699"/>
      <c r="Q3" s="699"/>
    </row>
    <row r="4" spans="2:17" x14ac:dyDescent="0.25"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2:17" x14ac:dyDescent="0.25"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2:17" x14ac:dyDescent="0.25"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2:17" x14ac:dyDescent="0.25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</row>
    <row r="8" spans="2:17" x14ac:dyDescent="0.25"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2:17" x14ac:dyDescent="0.25"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pans="2:17" x14ac:dyDescent="0.25"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2:17" x14ac:dyDescent="0.25"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</row>
    <row r="12" spans="2:17" x14ac:dyDescent="0.25"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2:17" x14ac:dyDescent="0.25"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</row>
    <row r="14" spans="2:17" x14ac:dyDescent="0.25"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</row>
    <row r="15" spans="2:17" x14ac:dyDescent="0.25"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</row>
    <row r="16" spans="2:17" x14ac:dyDescent="0.25"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</row>
    <row r="17" spans="3:17" x14ac:dyDescent="0.25"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</row>
    <row r="18" spans="3:17" x14ac:dyDescent="0.25"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</row>
    <row r="19" spans="3:17" x14ac:dyDescent="0.25"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</row>
    <row r="20" spans="3:17" x14ac:dyDescent="0.25"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</row>
    <row r="21" spans="3:17" x14ac:dyDescent="0.25"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</row>
    <row r="22" spans="3:17" x14ac:dyDescent="0.25"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</row>
    <row r="23" spans="3:17" x14ac:dyDescent="0.25"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</row>
    <row r="24" spans="3:17" x14ac:dyDescent="0.25"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</row>
    <row r="25" spans="3:17" x14ac:dyDescent="0.25"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</row>
    <row r="26" spans="3:17" x14ac:dyDescent="0.25"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7" spans="3:17" x14ac:dyDescent="0.25"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8" spans="3:17" x14ac:dyDescent="0.25"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</row>
    <row r="48" spans="4:4" ht="20.25" x14ac:dyDescent="0.3">
      <c r="D48" s="625" t="s">
        <v>4687</v>
      </c>
    </row>
    <row r="49" spans="4:17" ht="20.25" x14ac:dyDescent="0.3">
      <c r="D49" s="625" t="s">
        <v>4701</v>
      </c>
    </row>
    <row r="50" spans="4:17" x14ac:dyDescent="0.25">
      <c r="O50" s="696"/>
      <c r="P50" s="696"/>
      <c r="Q50" s="696"/>
    </row>
    <row r="51" spans="4:17" x14ac:dyDescent="0.25">
      <c r="H51" s="696" t="s">
        <v>52905</v>
      </c>
    </row>
  </sheetData>
  <sheetProtection password="CA1A" sheet="1" objects="1" scenarios="1"/>
  <mergeCells count="3">
    <mergeCell ref="B2:Q2"/>
    <mergeCell ref="B3:Q3"/>
    <mergeCell ref="B1:Q1"/>
  </mergeCells>
  <pageMargins left="0.7" right="0.7" top="0.75" bottom="0.75" header="0.3" footer="0.3"/>
  <pageSetup paperSize="9" scale="20" orientation="portrait" horizontalDpi="4294967292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O16789"/>
  <sheetViews>
    <sheetView topLeftCell="A887" workbookViewId="0">
      <selection activeCell="C903" sqref="C903"/>
    </sheetView>
  </sheetViews>
  <sheetFormatPr baseColWidth="10" defaultRowHeight="15" x14ac:dyDescent="0.25"/>
  <cols>
    <col min="1" max="1" width="14.5703125" customWidth="1"/>
    <col min="2" max="2" width="19.42578125" customWidth="1"/>
    <col min="3" max="3" width="50.28515625" customWidth="1"/>
    <col min="4" max="4" width="50.42578125" customWidth="1"/>
    <col min="5" max="5" width="36.85546875" customWidth="1"/>
    <col min="6" max="6" width="29.42578125" customWidth="1"/>
    <col min="7" max="7" width="39.85546875" customWidth="1"/>
    <col min="9" max="9" width="29.7109375" customWidth="1"/>
    <col min="10" max="10" width="33.140625" customWidth="1"/>
    <col min="13" max="13" width="46.28515625" customWidth="1"/>
    <col min="14" max="14" width="68.5703125" customWidth="1"/>
  </cols>
  <sheetData>
    <row r="1" spans="1:15" x14ac:dyDescent="0.25">
      <c r="B1" s="81" t="s">
        <v>5</v>
      </c>
      <c r="C1" s="81" t="s">
        <v>14</v>
      </c>
      <c r="D1" s="81" t="s">
        <v>14</v>
      </c>
      <c r="E1" s="81" t="s">
        <v>821</v>
      </c>
      <c r="F1" s="81" t="s">
        <v>1923</v>
      </c>
      <c r="G1" s="81" t="s">
        <v>3753</v>
      </c>
      <c r="H1" s="81" t="s">
        <v>3764</v>
      </c>
      <c r="I1" s="81"/>
      <c r="K1" s="81" t="s">
        <v>787</v>
      </c>
      <c r="M1" t="s">
        <v>3831</v>
      </c>
      <c r="N1" s="557" t="s">
        <v>3889</v>
      </c>
      <c r="O1" s="346">
        <v>1</v>
      </c>
    </row>
    <row r="2" spans="1:15" x14ac:dyDescent="0.25">
      <c r="B2" s="5" t="s">
        <v>16</v>
      </c>
      <c r="C2" s="6" t="s">
        <v>26</v>
      </c>
      <c r="D2" s="82" t="str">
        <f>CONCATENATE(B2,": ",C2)</f>
        <v>GD1: Sciences de la nature et de la vie</v>
      </c>
      <c r="E2" s="82" t="s">
        <v>1927</v>
      </c>
      <c r="F2" s="82" t="s">
        <v>1924</v>
      </c>
      <c r="G2" s="304" t="s">
        <v>3754</v>
      </c>
      <c r="H2" s="316" t="s">
        <v>3768</v>
      </c>
      <c r="I2" s="82" t="s">
        <v>3766</v>
      </c>
      <c r="K2" s="85" t="s">
        <v>1919</v>
      </c>
      <c r="M2" t="s">
        <v>3832</v>
      </c>
      <c r="N2" s="557" t="s">
        <v>3890</v>
      </c>
      <c r="O2" s="346">
        <v>0.5</v>
      </c>
    </row>
    <row r="3" spans="1:15" x14ac:dyDescent="0.25">
      <c r="B3" s="5" t="s">
        <v>19</v>
      </c>
      <c r="C3" s="6" t="s">
        <v>20</v>
      </c>
      <c r="D3" s="82" t="str">
        <f t="shared" ref="D3:D10" si="0">CONCATENATE(B3,": ",C3)</f>
        <v>GD2: Sciences de la terre et de l’univers</v>
      </c>
      <c r="E3" t="s">
        <v>3775</v>
      </c>
      <c r="F3" s="82" t="s">
        <v>1925</v>
      </c>
      <c r="G3" s="304" t="s">
        <v>3755</v>
      </c>
      <c r="H3" s="316" t="s">
        <v>3769</v>
      </c>
      <c r="I3" s="82" t="s">
        <v>3767</v>
      </c>
      <c r="K3" s="85" t="s">
        <v>813</v>
      </c>
      <c r="M3" t="s">
        <v>1441</v>
      </c>
      <c r="N3" s="557" t="s">
        <v>1685</v>
      </c>
      <c r="O3" s="346">
        <v>0.1</v>
      </c>
    </row>
    <row r="4" spans="1:15" x14ac:dyDescent="0.25">
      <c r="B4" s="5" t="s">
        <v>22</v>
      </c>
      <c r="C4" s="6" t="s">
        <v>32</v>
      </c>
      <c r="D4" s="82" t="str">
        <f t="shared" si="0"/>
        <v>GD3: Sciences de la physique</v>
      </c>
      <c r="E4" s="82" t="s">
        <v>823</v>
      </c>
      <c r="F4" s="82" t="s">
        <v>1926</v>
      </c>
      <c r="G4" s="304" t="s">
        <v>3756</v>
      </c>
      <c r="H4" s="305" t="s">
        <v>3770</v>
      </c>
      <c r="I4" s="82" t="s">
        <v>3765</v>
      </c>
      <c r="K4" s="85" t="s">
        <v>815</v>
      </c>
      <c r="M4" t="s">
        <v>1685</v>
      </c>
    </row>
    <row r="5" spans="1:15" x14ac:dyDescent="0.25">
      <c r="B5" s="3" t="s">
        <v>37</v>
      </c>
      <c r="C5" s="4" t="s">
        <v>17</v>
      </c>
      <c r="D5" s="82" t="str">
        <f t="shared" si="0"/>
        <v>GD4: Chimie</v>
      </c>
      <c r="E5" s="82" t="s">
        <v>1928</v>
      </c>
      <c r="G5" s="304" t="s">
        <v>3757</v>
      </c>
      <c r="H5" s="316" t="s">
        <v>3802</v>
      </c>
      <c r="I5" s="82" t="s">
        <v>3801</v>
      </c>
      <c r="K5" s="85" t="s">
        <v>1920</v>
      </c>
    </row>
    <row r="6" spans="1:15" x14ac:dyDescent="0.25">
      <c r="B6" s="5" t="s">
        <v>25</v>
      </c>
      <c r="C6" s="6" t="s">
        <v>29</v>
      </c>
      <c r="D6" s="82" t="str">
        <f t="shared" si="0"/>
        <v>GD5: Sciences mathématiques et leurs interactions</v>
      </c>
      <c r="E6" s="82" t="s">
        <v>824</v>
      </c>
      <c r="G6" s="304" t="s">
        <v>3758</v>
      </c>
      <c r="H6" s="316" t="s">
        <v>3803</v>
      </c>
      <c r="I6" s="303" t="s">
        <v>3800</v>
      </c>
      <c r="K6" s="85" t="s">
        <v>817</v>
      </c>
    </row>
    <row r="7" spans="1:15" x14ac:dyDescent="0.25">
      <c r="B7" s="5" t="s">
        <v>28</v>
      </c>
      <c r="C7" s="6" t="s">
        <v>23</v>
      </c>
      <c r="D7" s="82" t="str">
        <f t="shared" si="0"/>
        <v>GD6: Sciences pour l’ingénieur</v>
      </c>
      <c r="E7" s="82" t="s">
        <v>1929</v>
      </c>
      <c r="G7" s="296"/>
      <c r="K7" s="85" t="s">
        <v>1921</v>
      </c>
    </row>
    <row r="8" spans="1:15" x14ac:dyDescent="0.25">
      <c r="B8" s="5" t="s">
        <v>31</v>
      </c>
      <c r="C8" s="6" t="s">
        <v>41</v>
      </c>
      <c r="D8" s="82" t="str">
        <f t="shared" si="0"/>
        <v>GD7: Sciences sociales</v>
      </c>
      <c r="E8" s="82" t="s">
        <v>825</v>
      </c>
      <c r="G8" s="296"/>
      <c r="K8" s="85" t="s">
        <v>819</v>
      </c>
    </row>
    <row r="9" spans="1:15" x14ac:dyDescent="0.25">
      <c r="B9" s="5" t="s">
        <v>40</v>
      </c>
      <c r="C9" s="6" t="s">
        <v>38</v>
      </c>
      <c r="D9" s="82" t="str">
        <f t="shared" si="0"/>
        <v>GD8: Sciences humaines et arts</v>
      </c>
      <c r="E9" s="303" t="s">
        <v>3761</v>
      </c>
      <c r="K9" s="85" t="s">
        <v>1922</v>
      </c>
    </row>
    <row r="10" spans="1:15" x14ac:dyDescent="0.25">
      <c r="B10" s="5" t="s">
        <v>34</v>
      </c>
      <c r="C10" s="84" t="s">
        <v>35</v>
      </c>
      <c r="D10" s="82" t="str">
        <f t="shared" si="0"/>
        <v>GD9: Multidisciplinaire</v>
      </c>
      <c r="K10" s="85" t="s">
        <v>3762</v>
      </c>
      <c r="M10" t="s">
        <v>3875</v>
      </c>
    </row>
    <row r="11" spans="1:15" x14ac:dyDescent="0.25">
      <c r="A11" s="127">
        <v>0</v>
      </c>
      <c r="K11" s="315" t="s">
        <v>3910</v>
      </c>
      <c r="L11" t="s">
        <v>3911</v>
      </c>
    </row>
    <row r="12" spans="1:15" ht="31.5" customHeight="1" x14ac:dyDescent="0.25">
      <c r="A12" s="127">
        <v>1</v>
      </c>
      <c r="B12" s="83" t="s">
        <v>5</v>
      </c>
      <c r="C12" s="83" t="s">
        <v>1943</v>
      </c>
      <c r="D12" s="83" t="s">
        <v>1933</v>
      </c>
      <c r="E12" s="83" t="s">
        <v>5</v>
      </c>
      <c r="F12" s="83" t="s">
        <v>1933</v>
      </c>
      <c r="G12" s="83" t="s">
        <v>1944</v>
      </c>
      <c r="H12" s="83" t="s">
        <v>5</v>
      </c>
      <c r="I12" s="83" t="s">
        <v>1933</v>
      </c>
      <c r="J12" s="83" t="s">
        <v>1948</v>
      </c>
      <c r="K12" s="315" t="s">
        <v>3796</v>
      </c>
      <c r="L12" t="s">
        <v>3912</v>
      </c>
      <c r="M12" s="83" t="s">
        <v>3522</v>
      </c>
      <c r="N12" s="83" t="s">
        <v>3522</v>
      </c>
    </row>
    <row r="13" spans="1:15" s="93" customFormat="1" ht="45" x14ac:dyDescent="0.25">
      <c r="A13" s="127">
        <v>2</v>
      </c>
      <c r="B13" s="94">
        <v>1</v>
      </c>
      <c r="C13" s="95" t="s">
        <v>97</v>
      </c>
      <c r="D13" s="95" t="s">
        <v>96</v>
      </c>
      <c r="E13" s="96">
        <v>1</v>
      </c>
      <c r="F13" s="95" t="s">
        <v>1607</v>
      </c>
      <c r="G13" s="95" t="s">
        <v>99</v>
      </c>
      <c r="H13" s="95" t="s">
        <v>108</v>
      </c>
      <c r="I13" s="421" t="s">
        <v>1609</v>
      </c>
      <c r="J13" s="421" t="s">
        <v>109</v>
      </c>
      <c r="K13" s="96" t="s">
        <v>3797</v>
      </c>
      <c r="L13" s="93" t="s">
        <v>3913</v>
      </c>
      <c r="M13" s="97" t="s">
        <v>45</v>
      </c>
      <c r="N13" s="90" t="s">
        <v>3523</v>
      </c>
    </row>
    <row r="14" spans="1:15" s="93" customFormat="1" ht="30" x14ac:dyDescent="0.25">
      <c r="A14" s="127">
        <v>3</v>
      </c>
      <c r="B14" s="94">
        <v>2</v>
      </c>
      <c r="C14" s="95" t="s">
        <v>102</v>
      </c>
      <c r="D14" s="95" t="s">
        <v>101</v>
      </c>
      <c r="E14" s="96">
        <v>2</v>
      </c>
      <c r="F14" s="95" t="s">
        <v>1610</v>
      </c>
      <c r="G14" s="95" t="s">
        <v>119</v>
      </c>
      <c r="H14" s="95" t="s">
        <v>113</v>
      </c>
      <c r="I14" s="421" t="s">
        <v>114</v>
      </c>
      <c r="J14" s="421" t="s">
        <v>114</v>
      </c>
      <c r="K14" s="422" t="s">
        <v>3916</v>
      </c>
      <c r="L14" s="93" t="s">
        <v>3917</v>
      </c>
      <c r="M14" s="98" t="s">
        <v>48</v>
      </c>
      <c r="N14" s="92" t="s">
        <v>17</v>
      </c>
    </row>
    <row r="15" spans="1:15" s="93" customFormat="1" ht="45" x14ac:dyDescent="0.25">
      <c r="A15" s="127">
        <v>4</v>
      </c>
      <c r="B15" s="94">
        <v>3</v>
      </c>
      <c r="C15" s="95" t="s">
        <v>107</v>
      </c>
      <c r="D15" s="95" t="s">
        <v>106</v>
      </c>
      <c r="E15" s="96">
        <v>3</v>
      </c>
      <c r="F15" s="95" t="s">
        <v>1612</v>
      </c>
      <c r="G15" s="95" t="s">
        <v>134</v>
      </c>
      <c r="H15" s="95" t="s">
        <v>123</v>
      </c>
      <c r="I15" s="421" t="s">
        <v>124</v>
      </c>
      <c r="J15" s="421" t="s">
        <v>124</v>
      </c>
      <c r="K15" s="96" t="s">
        <v>3798</v>
      </c>
      <c r="L15" s="93" t="s">
        <v>3915</v>
      </c>
      <c r="M15" s="97" t="s">
        <v>51</v>
      </c>
      <c r="N15" s="90" t="s">
        <v>70</v>
      </c>
    </row>
    <row r="16" spans="1:15" s="93" customFormat="1" ht="30" x14ac:dyDescent="0.25">
      <c r="A16" s="127">
        <v>5</v>
      </c>
      <c r="B16" s="94">
        <v>4</v>
      </c>
      <c r="C16" s="95" t="s">
        <v>112</v>
      </c>
      <c r="D16" s="95" t="s">
        <v>111</v>
      </c>
      <c r="E16" s="96">
        <v>4</v>
      </c>
      <c r="F16" s="95" t="s">
        <v>1613</v>
      </c>
      <c r="G16" s="95" t="s">
        <v>1934</v>
      </c>
      <c r="H16" s="95" t="s">
        <v>128</v>
      </c>
      <c r="I16" s="421" t="s">
        <v>1611</v>
      </c>
      <c r="J16" s="421" t="s">
        <v>129</v>
      </c>
      <c r="K16" s="96" t="s">
        <v>3799</v>
      </c>
      <c r="L16" s="93" t="s">
        <v>3914</v>
      </c>
      <c r="M16" s="98" t="s">
        <v>52</v>
      </c>
      <c r="N16" s="92" t="s">
        <v>3524</v>
      </c>
    </row>
    <row r="17" spans="1:14" s="93" customFormat="1" ht="15.75" x14ac:dyDescent="0.25">
      <c r="A17" s="127">
        <v>6</v>
      </c>
      <c r="B17" s="94">
        <v>5</v>
      </c>
      <c r="C17" s="95" t="s">
        <v>117</v>
      </c>
      <c r="D17" s="95" t="s">
        <v>116</v>
      </c>
      <c r="E17" s="96">
        <v>5</v>
      </c>
      <c r="F17" s="95" t="s">
        <v>1615</v>
      </c>
      <c r="G17" s="95" t="s">
        <v>149</v>
      </c>
      <c r="H17" s="95" t="s">
        <v>143</v>
      </c>
      <c r="I17" s="95" t="s">
        <v>1614</v>
      </c>
      <c r="J17" s="95" t="s">
        <v>144</v>
      </c>
      <c r="K17" s="96" t="s">
        <v>1685</v>
      </c>
      <c r="M17" s="97" t="s">
        <v>55</v>
      </c>
      <c r="N17" s="90" t="s">
        <v>3525</v>
      </c>
    </row>
    <row r="18" spans="1:14" s="93" customFormat="1" ht="15.75" x14ac:dyDescent="0.25">
      <c r="A18" s="127">
        <v>7</v>
      </c>
      <c r="B18" s="94">
        <v>6</v>
      </c>
      <c r="C18" s="95" t="s">
        <v>122</v>
      </c>
      <c r="D18" s="95" t="s">
        <v>121</v>
      </c>
      <c r="E18" s="96">
        <v>6</v>
      </c>
      <c r="F18" s="95" t="s">
        <v>1616</v>
      </c>
      <c r="G18" s="95" t="s">
        <v>154</v>
      </c>
      <c r="H18" s="95" t="s">
        <v>158</v>
      </c>
      <c r="I18" s="95" t="s">
        <v>1617</v>
      </c>
      <c r="J18" s="95" t="s">
        <v>159</v>
      </c>
      <c r="M18" s="98" t="s">
        <v>58</v>
      </c>
      <c r="N18" s="92" t="s">
        <v>3526</v>
      </c>
    </row>
    <row r="19" spans="1:14" s="93" customFormat="1" ht="15.75" x14ac:dyDescent="0.25">
      <c r="A19" s="127">
        <v>8</v>
      </c>
      <c r="B19" s="94">
        <v>7</v>
      </c>
      <c r="C19" s="95" t="s">
        <v>127</v>
      </c>
      <c r="D19" s="95" t="s">
        <v>126</v>
      </c>
      <c r="E19" s="96">
        <v>7</v>
      </c>
      <c r="F19" s="95" t="s">
        <v>1619</v>
      </c>
      <c r="G19" s="95" t="s">
        <v>169</v>
      </c>
      <c r="H19" s="95" t="s">
        <v>163</v>
      </c>
      <c r="I19" s="95" t="s">
        <v>1618</v>
      </c>
      <c r="J19" s="95" t="s">
        <v>164</v>
      </c>
      <c r="M19" s="97" t="s">
        <v>61</v>
      </c>
      <c r="N19" s="90" t="s">
        <v>3527</v>
      </c>
    </row>
    <row r="20" spans="1:14" s="93" customFormat="1" ht="15.75" x14ac:dyDescent="0.25">
      <c r="A20" s="127">
        <v>9</v>
      </c>
      <c r="B20" s="94">
        <v>8</v>
      </c>
      <c r="C20" s="95" t="s">
        <v>132</v>
      </c>
      <c r="D20" s="95" t="s">
        <v>131</v>
      </c>
      <c r="E20" s="96">
        <v>8</v>
      </c>
      <c r="F20" s="95" t="s">
        <v>1620</v>
      </c>
      <c r="G20" s="95" t="s">
        <v>174</v>
      </c>
      <c r="H20" s="95" t="s">
        <v>213</v>
      </c>
      <c r="I20" s="95" t="s">
        <v>1628</v>
      </c>
      <c r="J20" s="95" t="s">
        <v>214</v>
      </c>
      <c r="M20" s="98" t="s">
        <v>63</v>
      </c>
      <c r="N20" s="92" t="s">
        <v>3528</v>
      </c>
    </row>
    <row r="21" spans="1:14" s="9" customFormat="1" ht="15.75" x14ac:dyDescent="0.25">
      <c r="A21" s="127">
        <v>10</v>
      </c>
      <c r="B21" s="86">
        <v>9</v>
      </c>
      <c r="C21" s="40" t="s">
        <v>137</v>
      </c>
      <c r="D21" s="40" t="s">
        <v>136</v>
      </c>
      <c r="E21" s="85">
        <v>9</v>
      </c>
      <c r="F21" s="40" t="s">
        <v>1621</v>
      </c>
      <c r="G21" s="40" t="s">
        <v>179</v>
      </c>
      <c r="H21" s="40" t="s">
        <v>218</v>
      </c>
      <c r="I21" s="40" t="s">
        <v>219</v>
      </c>
      <c r="J21" s="40" t="s">
        <v>219</v>
      </c>
      <c r="M21" s="89" t="s">
        <v>86</v>
      </c>
      <c r="N21" s="99" t="s">
        <v>3316</v>
      </c>
    </row>
    <row r="22" spans="1:14" s="9" customFormat="1" ht="15.75" x14ac:dyDescent="0.25">
      <c r="A22" s="127">
        <v>11</v>
      </c>
      <c r="B22" s="86">
        <v>10</v>
      </c>
      <c r="C22" s="40" t="s">
        <v>142</v>
      </c>
      <c r="D22" s="40" t="s">
        <v>141</v>
      </c>
      <c r="E22" s="85">
        <v>10</v>
      </c>
      <c r="F22" s="40" t="s">
        <v>1622</v>
      </c>
      <c r="G22" s="40" t="s">
        <v>184</v>
      </c>
      <c r="H22" s="40" t="s">
        <v>238</v>
      </c>
      <c r="I22" s="40" t="s">
        <v>1632</v>
      </c>
      <c r="J22" s="40" t="s">
        <v>239</v>
      </c>
      <c r="M22" s="91" t="s">
        <v>66</v>
      </c>
      <c r="N22" s="100" t="s">
        <v>2448</v>
      </c>
    </row>
    <row r="23" spans="1:14" s="9" customFormat="1" ht="15.75" x14ac:dyDescent="0.25">
      <c r="A23" s="127">
        <v>12</v>
      </c>
      <c r="B23" s="86">
        <v>11</v>
      </c>
      <c r="C23" s="40" t="s">
        <v>147</v>
      </c>
      <c r="D23" s="40" t="s">
        <v>146</v>
      </c>
      <c r="E23" s="85">
        <v>11</v>
      </c>
      <c r="F23" s="40" t="s">
        <v>1623</v>
      </c>
      <c r="G23" s="40" t="s">
        <v>189</v>
      </c>
      <c r="H23" s="40" t="s">
        <v>243</v>
      </c>
      <c r="I23" s="40" t="s">
        <v>245</v>
      </c>
      <c r="J23" s="40" t="s">
        <v>244</v>
      </c>
      <c r="M23" s="89" t="s">
        <v>69</v>
      </c>
      <c r="N23" s="99" t="s">
        <v>3529</v>
      </c>
    </row>
    <row r="24" spans="1:14" s="9" customFormat="1" ht="15.75" x14ac:dyDescent="0.25">
      <c r="A24" s="127">
        <v>13</v>
      </c>
      <c r="B24" s="86">
        <v>12</v>
      </c>
      <c r="C24" s="40" t="s">
        <v>152</v>
      </c>
      <c r="D24" s="40" t="s">
        <v>151</v>
      </c>
      <c r="E24" s="85">
        <v>12</v>
      </c>
      <c r="F24" s="40" t="s">
        <v>1624</v>
      </c>
      <c r="G24" s="40" t="s">
        <v>194</v>
      </c>
      <c r="H24" s="40" t="s">
        <v>259</v>
      </c>
      <c r="I24" s="40" t="s">
        <v>1945</v>
      </c>
      <c r="J24" s="40" t="s">
        <v>1946</v>
      </c>
      <c r="M24" s="91" t="s">
        <v>72</v>
      </c>
      <c r="N24" s="100" t="s">
        <v>3530</v>
      </c>
    </row>
    <row r="25" spans="1:14" s="9" customFormat="1" ht="15.75" x14ac:dyDescent="0.25">
      <c r="A25" s="127">
        <v>14</v>
      </c>
      <c r="B25" s="86">
        <v>13</v>
      </c>
      <c r="C25" s="40" t="s">
        <v>157</v>
      </c>
      <c r="D25" s="40" t="s">
        <v>156</v>
      </c>
      <c r="E25" s="85">
        <v>13</v>
      </c>
      <c r="F25" s="40" t="s">
        <v>1625</v>
      </c>
      <c r="G25" s="40" t="s">
        <v>199</v>
      </c>
      <c r="H25" s="40" t="s">
        <v>284</v>
      </c>
      <c r="I25" s="40" t="s">
        <v>1640</v>
      </c>
      <c r="J25" s="40" t="s">
        <v>285</v>
      </c>
      <c r="M25" s="89" t="s">
        <v>74</v>
      </c>
      <c r="N25" s="99" t="s">
        <v>3531</v>
      </c>
    </row>
    <row r="26" spans="1:14" s="9" customFormat="1" ht="15.75" x14ac:dyDescent="0.25">
      <c r="A26" s="127">
        <v>15</v>
      </c>
      <c r="B26" s="86">
        <v>14</v>
      </c>
      <c r="C26" s="40" t="s">
        <v>162</v>
      </c>
      <c r="D26" s="40" t="s">
        <v>161</v>
      </c>
      <c r="E26" s="85">
        <v>14</v>
      </c>
      <c r="F26" s="40" t="s">
        <v>1626</v>
      </c>
      <c r="G26" s="40" t="s">
        <v>204</v>
      </c>
      <c r="H26" s="40" t="s">
        <v>299</v>
      </c>
      <c r="I26" s="40" t="s">
        <v>1643</v>
      </c>
      <c r="J26" s="40" t="s">
        <v>300</v>
      </c>
      <c r="M26" s="91" t="s">
        <v>76</v>
      </c>
      <c r="N26" s="100" t="s">
        <v>3532</v>
      </c>
    </row>
    <row r="27" spans="1:14" s="9" customFormat="1" ht="15.75" x14ac:dyDescent="0.25">
      <c r="A27" s="127">
        <v>16</v>
      </c>
      <c r="B27" s="86">
        <v>15</v>
      </c>
      <c r="C27" s="40" t="s">
        <v>167</v>
      </c>
      <c r="D27" s="40" t="s">
        <v>166</v>
      </c>
      <c r="E27" s="85">
        <v>15</v>
      </c>
      <c r="F27" s="40" t="s">
        <v>1627</v>
      </c>
      <c r="G27" s="40" t="s">
        <v>209</v>
      </c>
      <c r="H27" s="40" t="s">
        <v>304</v>
      </c>
      <c r="I27" s="40" t="s">
        <v>1644</v>
      </c>
      <c r="J27" s="40" t="s">
        <v>305</v>
      </c>
      <c r="M27" s="89" t="s">
        <v>79</v>
      </c>
      <c r="N27" s="99" t="s">
        <v>3533</v>
      </c>
    </row>
    <row r="28" spans="1:14" s="9" customFormat="1" ht="15.75" x14ac:dyDescent="0.25">
      <c r="A28" s="127">
        <v>17</v>
      </c>
      <c r="B28" s="86">
        <v>16</v>
      </c>
      <c r="C28" s="40" t="s">
        <v>172</v>
      </c>
      <c r="D28" s="40" t="s">
        <v>171</v>
      </c>
      <c r="E28" s="85">
        <v>16</v>
      </c>
      <c r="F28" s="40" t="s">
        <v>1629</v>
      </c>
      <c r="G28" s="40" t="s">
        <v>224</v>
      </c>
      <c r="H28" s="40" t="s">
        <v>309</v>
      </c>
      <c r="I28" s="40" t="s">
        <v>1645</v>
      </c>
      <c r="J28" s="40" t="s">
        <v>104</v>
      </c>
      <c r="M28" s="91" t="s">
        <v>88</v>
      </c>
      <c r="N28" s="100" t="s">
        <v>3534</v>
      </c>
    </row>
    <row r="29" spans="1:14" s="9" customFormat="1" ht="15.75" x14ac:dyDescent="0.25">
      <c r="A29" s="127">
        <v>18</v>
      </c>
      <c r="B29" s="86">
        <v>17</v>
      </c>
      <c r="C29" s="40" t="s">
        <v>177</v>
      </c>
      <c r="D29" s="40" t="s">
        <v>176</v>
      </c>
      <c r="E29" s="85">
        <v>17</v>
      </c>
      <c r="F29" s="40" t="s">
        <v>1630</v>
      </c>
      <c r="G29" s="40" t="s">
        <v>229</v>
      </c>
      <c r="H29" s="40" t="s">
        <v>314</v>
      </c>
      <c r="I29" s="40" t="s">
        <v>1646</v>
      </c>
      <c r="J29" s="6" t="s">
        <v>3961</v>
      </c>
      <c r="M29" s="89" t="s">
        <v>90</v>
      </c>
      <c r="N29" s="99" t="s">
        <v>3535</v>
      </c>
    </row>
    <row r="30" spans="1:14" s="9" customFormat="1" ht="15.75" x14ac:dyDescent="0.25">
      <c r="A30" s="127">
        <v>19</v>
      </c>
      <c r="B30" s="86">
        <v>18</v>
      </c>
      <c r="C30" s="40" t="s">
        <v>182</v>
      </c>
      <c r="D30" s="40" t="s">
        <v>181</v>
      </c>
      <c r="E30" s="85">
        <v>18</v>
      </c>
      <c r="F30" s="40" t="s">
        <v>1631</v>
      </c>
      <c r="G30" s="40" t="s">
        <v>234</v>
      </c>
      <c r="H30" s="40" t="s">
        <v>319</v>
      </c>
      <c r="I30" s="40" t="s">
        <v>1647</v>
      </c>
      <c r="J30" s="6" t="s">
        <v>3960</v>
      </c>
      <c r="M30" s="91" t="s">
        <v>82</v>
      </c>
      <c r="N30" s="100" t="s">
        <v>3536</v>
      </c>
    </row>
    <row r="31" spans="1:14" s="9" customFormat="1" ht="15.75" x14ac:dyDescent="0.25">
      <c r="A31" s="127">
        <v>20</v>
      </c>
      <c r="B31" s="86">
        <v>19</v>
      </c>
      <c r="C31" s="40" t="s">
        <v>187</v>
      </c>
      <c r="D31" s="40" t="s">
        <v>186</v>
      </c>
      <c r="E31" s="85">
        <v>19</v>
      </c>
      <c r="F31" s="40" t="s">
        <v>1632</v>
      </c>
      <c r="G31" s="40" t="s">
        <v>239</v>
      </c>
      <c r="H31" s="40" t="s">
        <v>324</v>
      </c>
      <c r="I31" s="40" t="s">
        <v>1648</v>
      </c>
      <c r="J31" s="40" t="s">
        <v>280</v>
      </c>
      <c r="M31" s="89" t="s">
        <v>85</v>
      </c>
      <c r="N31" s="99" t="s">
        <v>3537</v>
      </c>
    </row>
    <row r="32" spans="1:14" s="9" customFormat="1" ht="15.75" x14ac:dyDescent="0.25">
      <c r="A32" s="127">
        <v>21</v>
      </c>
      <c r="B32" s="86">
        <v>20</v>
      </c>
      <c r="C32" s="40" t="s">
        <v>192</v>
      </c>
      <c r="D32" s="40" t="s">
        <v>191</v>
      </c>
      <c r="E32" s="85">
        <v>20</v>
      </c>
      <c r="F32" s="40" t="s">
        <v>245</v>
      </c>
      <c r="G32" s="40" t="s">
        <v>244</v>
      </c>
      <c r="H32" s="40" t="s">
        <v>329</v>
      </c>
      <c r="I32" s="40" t="s">
        <v>1649</v>
      </c>
      <c r="J32" s="40" t="s">
        <v>310</v>
      </c>
      <c r="M32" s="91" t="s">
        <v>3538</v>
      </c>
      <c r="N32" s="100" t="s">
        <v>3539</v>
      </c>
    </row>
    <row r="33" spans="1:14" s="9" customFormat="1" ht="15.75" x14ac:dyDescent="0.25">
      <c r="A33" s="127">
        <v>22</v>
      </c>
      <c r="B33" s="86">
        <v>21</v>
      </c>
      <c r="C33" s="40" t="s">
        <v>197</v>
      </c>
      <c r="D33" s="40" t="s">
        <v>196</v>
      </c>
      <c r="E33" s="85">
        <v>21</v>
      </c>
      <c r="F33" s="40" t="s">
        <v>1633</v>
      </c>
      <c r="G33" s="40" t="s">
        <v>250</v>
      </c>
      <c r="H33" s="40" t="s">
        <v>334</v>
      </c>
      <c r="I33" s="40" t="s">
        <v>1650</v>
      </c>
      <c r="J33" s="40" t="s">
        <v>315</v>
      </c>
      <c r="M33" s="89" t="s">
        <v>3540</v>
      </c>
      <c r="N33" s="99" t="s">
        <v>3541</v>
      </c>
    </row>
    <row r="34" spans="1:14" s="9" customFormat="1" ht="15.75" x14ac:dyDescent="0.25">
      <c r="A34" s="127">
        <v>23</v>
      </c>
      <c r="B34" s="86">
        <v>22</v>
      </c>
      <c r="C34" s="40" t="s">
        <v>202</v>
      </c>
      <c r="D34" s="40" t="s">
        <v>201</v>
      </c>
      <c r="E34" s="85">
        <v>22</v>
      </c>
      <c r="F34" s="40" t="s">
        <v>1634</v>
      </c>
      <c r="G34" s="40" t="s">
        <v>255</v>
      </c>
      <c r="H34" s="40" t="s">
        <v>339</v>
      </c>
      <c r="I34" s="40" t="s">
        <v>1651</v>
      </c>
      <c r="J34" s="40" t="s">
        <v>320</v>
      </c>
      <c r="M34" s="91" t="s">
        <v>3542</v>
      </c>
      <c r="N34" s="100" t="s">
        <v>3543</v>
      </c>
    </row>
    <row r="35" spans="1:14" s="9" customFormat="1" ht="15.75" x14ac:dyDescent="0.25">
      <c r="A35" s="127">
        <v>24</v>
      </c>
      <c r="B35" s="86">
        <v>23</v>
      </c>
      <c r="C35" s="40" t="s">
        <v>207</v>
      </c>
      <c r="D35" s="40" t="s">
        <v>206</v>
      </c>
      <c r="E35" s="85">
        <v>23</v>
      </c>
      <c r="F35" s="40" t="s">
        <v>1636</v>
      </c>
      <c r="G35" s="40" t="s">
        <v>265</v>
      </c>
      <c r="H35" s="40" t="s">
        <v>349</v>
      </c>
      <c r="I35" s="40" t="s">
        <v>1653</v>
      </c>
      <c r="J35" s="40" t="s">
        <v>325</v>
      </c>
      <c r="M35" s="89" t="s">
        <v>3544</v>
      </c>
      <c r="N35" s="99" t="s">
        <v>3545</v>
      </c>
    </row>
    <row r="36" spans="1:14" s="9" customFormat="1" ht="15.75" x14ac:dyDescent="0.25">
      <c r="A36" s="127">
        <v>25</v>
      </c>
      <c r="B36" s="86">
        <v>24</v>
      </c>
      <c r="C36" s="40" t="s">
        <v>212</v>
      </c>
      <c r="D36" s="40" t="s">
        <v>211</v>
      </c>
      <c r="E36" s="85">
        <v>24</v>
      </c>
      <c r="F36" s="40" t="s">
        <v>1637</v>
      </c>
      <c r="G36" s="40" t="s">
        <v>270</v>
      </c>
      <c r="H36" s="40" t="s">
        <v>354</v>
      </c>
      <c r="I36" s="40" t="s">
        <v>1654</v>
      </c>
      <c r="J36" s="40" t="s">
        <v>1947</v>
      </c>
      <c r="M36" s="91" t="s">
        <v>3546</v>
      </c>
      <c r="N36" s="100" t="s">
        <v>3547</v>
      </c>
    </row>
    <row r="37" spans="1:14" s="9" customFormat="1" ht="15.75" x14ac:dyDescent="0.25">
      <c r="A37" s="127">
        <v>26</v>
      </c>
      <c r="B37" s="86">
        <v>25</v>
      </c>
      <c r="C37" s="40" t="s">
        <v>217</v>
      </c>
      <c r="D37" s="40" t="s">
        <v>216</v>
      </c>
      <c r="E37" s="85">
        <v>25</v>
      </c>
      <c r="F37" s="40" t="s">
        <v>1638</v>
      </c>
      <c r="G37" s="40" t="s">
        <v>275</v>
      </c>
      <c r="H37" s="40" t="s">
        <v>365</v>
      </c>
      <c r="I37" s="40" t="s">
        <v>1655</v>
      </c>
      <c r="J37" s="40" t="s">
        <v>335</v>
      </c>
      <c r="M37" s="89" t="s">
        <v>3548</v>
      </c>
      <c r="N37" s="99" t="s">
        <v>3549</v>
      </c>
    </row>
    <row r="38" spans="1:14" s="9" customFormat="1" ht="15.75" x14ac:dyDescent="0.25">
      <c r="A38" s="127">
        <v>27</v>
      </c>
      <c r="B38" s="86">
        <v>26</v>
      </c>
      <c r="C38" s="40" t="s">
        <v>222</v>
      </c>
      <c r="D38" s="40" t="s">
        <v>221</v>
      </c>
      <c r="E38" s="85">
        <v>26</v>
      </c>
      <c r="F38" s="40" t="s">
        <v>1641</v>
      </c>
      <c r="G38" s="40" t="s">
        <v>290</v>
      </c>
      <c r="H38" s="40" t="s">
        <v>502</v>
      </c>
      <c r="I38" s="40" t="s">
        <v>1676</v>
      </c>
      <c r="J38" s="40" t="s">
        <v>340</v>
      </c>
      <c r="M38" s="91" t="s">
        <v>3550</v>
      </c>
      <c r="N38" s="100" t="s">
        <v>3551</v>
      </c>
    </row>
    <row r="39" spans="1:14" s="9" customFormat="1" ht="15.75" x14ac:dyDescent="0.25">
      <c r="A39" s="127">
        <v>28</v>
      </c>
      <c r="B39" s="86">
        <v>27</v>
      </c>
      <c r="C39" s="40" t="s">
        <v>227</v>
      </c>
      <c r="D39" s="40" t="s">
        <v>226</v>
      </c>
      <c r="E39" s="85">
        <v>27</v>
      </c>
      <c r="F39" s="40" t="s">
        <v>1642</v>
      </c>
      <c r="G39" s="40" t="s">
        <v>295</v>
      </c>
      <c r="H39" s="40" t="s">
        <v>458</v>
      </c>
      <c r="I39" s="40" t="s">
        <v>459</v>
      </c>
      <c r="J39" s="40" t="s">
        <v>350</v>
      </c>
      <c r="M39" s="89" t="s">
        <v>3552</v>
      </c>
      <c r="N39" s="101" t="s">
        <v>35</v>
      </c>
    </row>
    <row r="40" spans="1:14" s="9" customFormat="1" x14ac:dyDescent="0.25">
      <c r="A40" s="127">
        <v>29</v>
      </c>
      <c r="B40" s="86">
        <v>28</v>
      </c>
      <c r="C40" s="40" t="s">
        <v>232</v>
      </c>
      <c r="D40" s="40" t="s">
        <v>231</v>
      </c>
      <c r="E40" s="85">
        <v>28</v>
      </c>
      <c r="F40" s="40" t="s">
        <v>1652</v>
      </c>
      <c r="G40" s="40" t="s">
        <v>345</v>
      </c>
      <c r="H40" s="40" t="s">
        <v>375</v>
      </c>
      <c r="I40" s="40" t="s">
        <v>1657</v>
      </c>
      <c r="J40" s="40" t="s">
        <v>355</v>
      </c>
    </row>
    <row r="41" spans="1:14" s="9" customFormat="1" x14ac:dyDescent="0.25">
      <c r="A41" s="127">
        <v>30</v>
      </c>
      <c r="B41" s="86">
        <v>29</v>
      </c>
      <c r="C41" s="40" t="s">
        <v>237</v>
      </c>
      <c r="D41" s="40" t="s">
        <v>236</v>
      </c>
      <c r="E41" s="85">
        <v>29</v>
      </c>
      <c r="F41" s="40" t="s">
        <v>361</v>
      </c>
      <c r="G41" s="40" t="s">
        <v>360</v>
      </c>
      <c r="H41" s="40" t="s">
        <v>497</v>
      </c>
      <c r="I41" s="40" t="s">
        <v>1675</v>
      </c>
      <c r="J41" s="40" t="s">
        <v>366</v>
      </c>
    </row>
    <row r="42" spans="1:14" s="9" customFormat="1" x14ac:dyDescent="0.25">
      <c r="A42" s="127">
        <v>31</v>
      </c>
      <c r="B42" s="86">
        <v>30</v>
      </c>
      <c r="C42" s="40" t="s">
        <v>242</v>
      </c>
      <c r="D42" s="40" t="s">
        <v>241</v>
      </c>
      <c r="E42" s="85">
        <v>30</v>
      </c>
      <c r="F42" s="40" t="s">
        <v>1656</v>
      </c>
      <c r="G42" s="40" t="s">
        <v>371</v>
      </c>
      <c r="H42" s="40" t="s">
        <v>103</v>
      </c>
      <c r="I42" s="40" t="s">
        <v>1608</v>
      </c>
      <c r="J42" s="40" t="s">
        <v>503</v>
      </c>
    </row>
    <row r="43" spans="1:14" s="9" customFormat="1" x14ac:dyDescent="0.25">
      <c r="A43" s="127">
        <v>32</v>
      </c>
      <c r="B43" s="86">
        <v>31</v>
      </c>
      <c r="C43" s="40" t="s">
        <v>248</v>
      </c>
      <c r="D43" s="40" t="s">
        <v>247</v>
      </c>
      <c r="E43" s="85">
        <v>31</v>
      </c>
      <c r="F43" s="40" t="s">
        <v>1935</v>
      </c>
      <c r="G43" s="40" t="s">
        <v>1936</v>
      </c>
      <c r="H43" s="40" t="s">
        <v>279</v>
      </c>
      <c r="I43" s="40" t="s">
        <v>1639</v>
      </c>
      <c r="J43" s="40" t="s">
        <v>459</v>
      </c>
      <c r="L43" s="315" t="s">
        <v>4346</v>
      </c>
    </row>
    <row r="44" spans="1:14" s="9" customFormat="1" x14ac:dyDescent="0.25">
      <c r="A44" s="127">
        <v>33</v>
      </c>
      <c r="B44" s="86">
        <v>32</v>
      </c>
      <c r="C44" s="40" t="s">
        <v>253</v>
      </c>
      <c r="D44" s="40" t="s">
        <v>252</v>
      </c>
      <c r="E44" s="85">
        <v>32</v>
      </c>
      <c r="F44" s="40" t="s">
        <v>387</v>
      </c>
      <c r="G44" s="40" t="s">
        <v>386</v>
      </c>
      <c r="H44" s="40" t="s">
        <v>259</v>
      </c>
      <c r="I44" s="40" t="s">
        <v>1635</v>
      </c>
      <c r="J44" s="40" t="s">
        <v>376</v>
      </c>
      <c r="L44" s="85">
        <v>1</v>
      </c>
    </row>
    <row r="45" spans="1:14" s="9" customFormat="1" x14ac:dyDescent="0.25">
      <c r="A45" s="127">
        <v>34</v>
      </c>
      <c r="B45" s="86">
        <v>33</v>
      </c>
      <c r="C45" s="40" t="s">
        <v>258</v>
      </c>
      <c r="D45" s="40" t="s">
        <v>257</v>
      </c>
      <c r="E45" s="85">
        <v>33</v>
      </c>
      <c r="F45" s="40" t="s">
        <v>1658</v>
      </c>
      <c r="G45" s="40" t="s">
        <v>392</v>
      </c>
      <c r="H45" s="40" t="s">
        <v>452</v>
      </c>
      <c r="I45" s="40" t="s">
        <v>454</v>
      </c>
      <c r="J45" s="102" t="s">
        <v>260</v>
      </c>
      <c r="L45" s="85">
        <v>2</v>
      </c>
    </row>
    <row r="46" spans="1:14" s="9" customFormat="1" x14ac:dyDescent="0.25">
      <c r="A46" s="127">
        <v>35</v>
      </c>
      <c r="B46" s="86">
        <v>34</v>
      </c>
      <c r="C46" s="40" t="s">
        <v>263</v>
      </c>
      <c r="D46" s="40" t="s">
        <v>262</v>
      </c>
      <c r="E46" s="85">
        <v>34</v>
      </c>
      <c r="F46" s="40" t="s">
        <v>1659</v>
      </c>
      <c r="G46" s="40" t="s">
        <v>397</v>
      </c>
      <c r="H46" s="40" t="s">
        <v>493</v>
      </c>
      <c r="I46" s="40" t="s">
        <v>495</v>
      </c>
      <c r="J46" s="102" t="s">
        <v>453</v>
      </c>
      <c r="L46" s="85">
        <v>3</v>
      </c>
    </row>
    <row r="47" spans="1:14" s="9" customFormat="1" x14ac:dyDescent="0.25">
      <c r="A47" s="127">
        <v>36</v>
      </c>
      <c r="B47" s="86">
        <v>35</v>
      </c>
      <c r="C47" s="40" t="s">
        <v>268</v>
      </c>
      <c r="D47" s="40" t="s">
        <v>267</v>
      </c>
      <c r="E47" s="85">
        <v>35</v>
      </c>
      <c r="F47" s="40" t="s">
        <v>1660</v>
      </c>
      <c r="G47" s="40" t="s">
        <v>402</v>
      </c>
      <c r="H47" s="40" t="s">
        <v>708</v>
      </c>
      <c r="I47" s="40" t="s">
        <v>710</v>
      </c>
      <c r="J47" s="102" t="s">
        <v>494</v>
      </c>
      <c r="L47" s="85">
        <v>4</v>
      </c>
    </row>
    <row r="48" spans="1:14" s="9" customFormat="1" x14ac:dyDescent="0.25">
      <c r="A48" s="127">
        <v>37</v>
      </c>
      <c r="B48" s="86">
        <v>36</v>
      </c>
      <c r="C48" s="40" t="s">
        <v>273</v>
      </c>
      <c r="D48" s="40" t="s">
        <v>272</v>
      </c>
      <c r="E48" s="85">
        <v>36</v>
      </c>
      <c r="F48" s="40" t="s">
        <v>1661</v>
      </c>
      <c r="G48" s="40" t="s">
        <v>407</v>
      </c>
      <c r="J48" s="102" t="s">
        <v>709</v>
      </c>
      <c r="L48" s="85">
        <v>5</v>
      </c>
    </row>
    <row r="49" spans="1:12" s="9" customFormat="1" x14ac:dyDescent="0.25">
      <c r="A49" s="127">
        <v>38</v>
      </c>
      <c r="B49" s="86">
        <v>37</v>
      </c>
      <c r="C49" s="40" t="s">
        <v>278</v>
      </c>
      <c r="D49" s="40" t="s">
        <v>277</v>
      </c>
      <c r="E49" s="85">
        <v>37</v>
      </c>
      <c r="F49" s="40" t="s">
        <v>1662</v>
      </c>
      <c r="G49" s="40" t="s">
        <v>412</v>
      </c>
      <c r="L49" s="85">
        <v>6</v>
      </c>
    </row>
    <row r="50" spans="1:12" s="9" customFormat="1" x14ac:dyDescent="0.25">
      <c r="A50" s="127">
        <v>39</v>
      </c>
      <c r="B50" s="86">
        <v>38</v>
      </c>
      <c r="C50" s="40" t="s">
        <v>283</v>
      </c>
      <c r="D50" s="40" t="s">
        <v>282</v>
      </c>
      <c r="E50" s="85">
        <v>38</v>
      </c>
      <c r="F50" s="40" t="s">
        <v>1663</v>
      </c>
      <c r="G50" s="40" t="s">
        <v>417</v>
      </c>
      <c r="L50" s="85">
        <v>7</v>
      </c>
    </row>
    <row r="51" spans="1:12" s="9" customFormat="1" x14ac:dyDescent="0.25">
      <c r="A51" s="127">
        <v>40</v>
      </c>
      <c r="B51" s="86">
        <v>39</v>
      </c>
      <c r="C51" s="40" t="s">
        <v>288</v>
      </c>
      <c r="D51" s="40" t="s">
        <v>287</v>
      </c>
      <c r="E51" s="85">
        <v>39</v>
      </c>
      <c r="F51" s="40" t="s">
        <v>1664</v>
      </c>
      <c r="G51" s="40" t="s">
        <v>422</v>
      </c>
      <c r="L51" s="85">
        <v>8</v>
      </c>
    </row>
    <row r="52" spans="1:12" s="9" customFormat="1" x14ac:dyDescent="0.25">
      <c r="A52" s="127">
        <v>41</v>
      </c>
      <c r="B52" s="86">
        <v>40</v>
      </c>
      <c r="C52" s="40" t="s">
        <v>293</v>
      </c>
      <c r="D52" s="40" t="s">
        <v>292</v>
      </c>
      <c r="E52" s="85">
        <v>40</v>
      </c>
      <c r="F52" s="40" t="s">
        <v>1665</v>
      </c>
      <c r="G52" s="40" t="s">
        <v>427</v>
      </c>
      <c r="L52" s="85">
        <v>9</v>
      </c>
    </row>
    <row r="53" spans="1:12" s="9" customFormat="1" x14ac:dyDescent="0.25">
      <c r="A53" s="127">
        <v>42</v>
      </c>
      <c r="B53" s="86">
        <v>41</v>
      </c>
      <c r="C53" s="40" t="s">
        <v>298</v>
      </c>
      <c r="D53" s="40" t="s">
        <v>297</v>
      </c>
      <c r="E53" s="85">
        <v>41</v>
      </c>
      <c r="F53" s="40" t="s">
        <v>1666</v>
      </c>
      <c r="G53" s="40" t="s">
        <v>432</v>
      </c>
      <c r="L53" s="85">
        <v>10</v>
      </c>
    </row>
    <row r="54" spans="1:12" s="9" customFormat="1" x14ac:dyDescent="0.25">
      <c r="A54" s="127">
        <v>43</v>
      </c>
      <c r="B54" s="86">
        <v>42</v>
      </c>
      <c r="C54" s="40" t="s">
        <v>303</v>
      </c>
      <c r="D54" s="40" t="s">
        <v>302</v>
      </c>
      <c r="E54" s="85">
        <v>42</v>
      </c>
      <c r="F54" s="40" t="s">
        <v>1667</v>
      </c>
      <c r="G54" s="40" t="s">
        <v>437</v>
      </c>
      <c r="L54" s="85">
        <v>11</v>
      </c>
    </row>
    <row r="55" spans="1:12" s="9" customFormat="1" x14ac:dyDescent="0.25">
      <c r="A55" s="127">
        <v>44</v>
      </c>
      <c r="B55" s="86">
        <v>43</v>
      </c>
      <c r="C55" s="40" t="s">
        <v>308</v>
      </c>
      <c r="D55" s="40" t="s">
        <v>307</v>
      </c>
      <c r="E55" s="85">
        <v>43</v>
      </c>
      <c r="F55" s="40" t="s">
        <v>1668</v>
      </c>
      <c r="G55" s="40" t="s">
        <v>442</v>
      </c>
      <c r="L55" s="85">
        <v>12</v>
      </c>
    </row>
    <row r="56" spans="1:12" s="9" customFormat="1" x14ac:dyDescent="0.25">
      <c r="A56" s="127">
        <v>45</v>
      </c>
      <c r="B56" s="86">
        <v>44</v>
      </c>
      <c r="C56" s="40" t="s">
        <v>313</v>
      </c>
      <c r="D56" s="40" t="s">
        <v>312</v>
      </c>
      <c r="E56" s="85">
        <v>44</v>
      </c>
      <c r="F56" s="40" t="s">
        <v>448</v>
      </c>
      <c r="G56" s="40" t="s">
        <v>447</v>
      </c>
    </row>
    <row r="57" spans="1:12" s="9" customFormat="1" x14ac:dyDescent="0.25">
      <c r="A57" s="127">
        <v>46</v>
      </c>
      <c r="B57" s="86">
        <v>45</v>
      </c>
      <c r="C57" s="40" t="s">
        <v>318</v>
      </c>
      <c r="D57" s="40" t="s">
        <v>317</v>
      </c>
      <c r="E57" s="85">
        <v>45</v>
      </c>
      <c r="F57" s="40"/>
      <c r="G57" s="40" t="s">
        <v>1937</v>
      </c>
    </row>
    <row r="58" spans="1:12" s="9" customFormat="1" x14ac:dyDescent="0.25">
      <c r="A58" s="127">
        <v>47</v>
      </c>
      <c r="B58" s="86">
        <v>46</v>
      </c>
      <c r="C58" s="40" t="s">
        <v>323</v>
      </c>
      <c r="D58" s="40" t="s">
        <v>322</v>
      </c>
      <c r="E58" s="85">
        <v>46</v>
      </c>
      <c r="F58" s="40" t="s">
        <v>1669</v>
      </c>
      <c r="G58" s="40" t="s">
        <v>464</v>
      </c>
    </row>
    <row r="59" spans="1:12" s="9" customFormat="1" x14ac:dyDescent="0.25">
      <c r="A59" s="127">
        <v>48</v>
      </c>
      <c r="B59" s="86">
        <v>47</v>
      </c>
      <c r="C59" s="40" t="s">
        <v>328</v>
      </c>
      <c r="D59" s="40" t="s">
        <v>327</v>
      </c>
      <c r="E59" s="85">
        <v>47</v>
      </c>
      <c r="F59" s="40" t="s">
        <v>1670</v>
      </c>
      <c r="G59" s="40" t="s">
        <v>469</v>
      </c>
    </row>
    <row r="60" spans="1:12" s="9" customFormat="1" x14ac:dyDescent="0.25">
      <c r="A60" s="127">
        <v>49</v>
      </c>
      <c r="B60" s="86">
        <v>48</v>
      </c>
      <c r="C60" s="40" t="s">
        <v>333</v>
      </c>
      <c r="D60" s="40" t="s">
        <v>332</v>
      </c>
      <c r="E60" s="85">
        <v>48</v>
      </c>
      <c r="F60" s="40" t="s">
        <v>1671</v>
      </c>
      <c r="G60" s="40" t="s">
        <v>474</v>
      </c>
    </row>
    <row r="61" spans="1:12" s="9" customFormat="1" x14ac:dyDescent="0.25">
      <c r="A61" s="127">
        <v>50</v>
      </c>
      <c r="B61" s="86">
        <v>49</v>
      </c>
      <c r="C61" s="40" t="s">
        <v>348</v>
      </c>
      <c r="D61" s="40" t="s">
        <v>1940</v>
      </c>
      <c r="E61" s="85">
        <v>49</v>
      </c>
      <c r="F61" s="40" t="s">
        <v>1672</v>
      </c>
      <c r="G61" s="40" t="s">
        <v>479</v>
      </c>
    </row>
    <row r="62" spans="1:12" s="9" customFormat="1" x14ac:dyDescent="0.25">
      <c r="A62" s="127">
        <v>51</v>
      </c>
      <c r="B62" s="86">
        <v>50</v>
      </c>
      <c r="C62" s="40" t="s">
        <v>343</v>
      </c>
      <c r="D62" s="40" t="s">
        <v>342</v>
      </c>
      <c r="E62" s="85">
        <v>50</v>
      </c>
      <c r="F62" s="40" t="s">
        <v>1673</v>
      </c>
      <c r="G62" s="40" t="s">
        <v>484</v>
      </c>
    </row>
    <row r="63" spans="1:12" s="9" customFormat="1" x14ac:dyDescent="0.25">
      <c r="A63" s="127">
        <v>52</v>
      </c>
      <c r="B63" s="86">
        <v>51</v>
      </c>
      <c r="C63" s="40" t="s">
        <v>338</v>
      </c>
      <c r="D63" s="40" t="s">
        <v>337</v>
      </c>
      <c r="E63" s="85">
        <v>51</v>
      </c>
      <c r="F63" s="40" t="s">
        <v>1674</v>
      </c>
      <c r="G63" s="40" t="s">
        <v>489</v>
      </c>
    </row>
    <row r="64" spans="1:12" s="9" customFormat="1" x14ac:dyDescent="0.25">
      <c r="A64" s="127">
        <v>53</v>
      </c>
      <c r="B64" s="86">
        <v>52</v>
      </c>
      <c r="C64" s="40" t="s">
        <v>353</v>
      </c>
      <c r="D64" s="40" t="s">
        <v>352</v>
      </c>
      <c r="E64" s="85">
        <v>52</v>
      </c>
      <c r="F64" s="40" t="s">
        <v>1679</v>
      </c>
      <c r="G64" s="40" t="s">
        <v>518</v>
      </c>
    </row>
    <row r="65" spans="1:7" s="9" customFormat="1" x14ac:dyDescent="0.25">
      <c r="A65" s="127">
        <v>54</v>
      </c>
      <c r="B65" s="86">
        <v>53</v>
      </c>
      <c r="C65" s="40" t="s">
        <v>358</v>
      </c>
      <c r="D65" s="40" t="s">
        <v>357</v>
      </c>
      <c r="E65" s="85">
        <v>53</v>
      </c>
      <c r="F65" s="40" t="s">
        <v>1677</v>
      </c>
      <c r="G65" s="40" t="s">
        <v>1938</v>
      </c>
    </row>
    <row r="66" spans="1:7" s="9" customFormat="1" x14ac:dyDescent="0.25">
      <c r="A66" s="127">
        <v>55</v>
      </c>
      <c r="B66" s="86">
        <v>54</v>
      </c>
      <c r="C66" s="40" t="s">
        <v>364</v>
      </c>
      <c r="D66" s="40" t="s">
        <v>363</v>
      </c>
      <c r="E66" s="85">
        <v>54</v>
      </c>
      <c r="F66" s="40" t="s">
        <v>1678</v>
      </c>
      <c r="G66" s="40" t="s">
        <v>1939</v>
      </c>
    </row>
    <row r="67" spans="1:7" s="9" customFormat="1" x14ac:dyDescent="0.25">
      <c r="A67" s="127">
        <v>56</v>
      </c>
      <c r="B67" s="86">
        <v>55</v>
      </c>
      <c r="C67" s="40" t="s">
        <v>369</v>
      </c>
      <c r="D67" s="40" t="s">
        <v>368</v>
      </c>
      <c r="E67" s="85">
        <v>55</v>
      </c>
      <c r="F67" s="40" t="s">
        <v>759</v>
      </c>
      <c r="G67" s="40" t="s">
        <v>758</v>
      </c>
    </row>
    <row r="68" spans="1:7" s="9" customFormat="1" x14ac:dyDescent="0.25">
      <c r="A68" s="127">
        <v>57</v>
      </c>
      <c r="B68" s="86">
        <v>56</v>
      </c>
      <c r="C68" s="40" t="s">
        <v>374</v>
      </c>
      <c r="D68" s="40" t="s">
        <v>373</v>
      </c>
      <c r="E68" s="103"/>
      <c r="F68" s="103"/>
    </row>
    <row r="69" spans="1:7" s="9" customFormat="1" x14ac:dyDescent="0.25">
      <c r="A69" s="127">
        <v>58</v>
      </c>
      <c r="B69" s="86">
        <v>57</v>
      </c>
      <c r="C69" s="40" t="s">
        <v>379</v>
      </c>
      <c r="D69" s="40" t="s">
        <v>378</v>
      </c>
      <c r="E69" s="103"/>
      <c r="F69" s="103"/>
    </row>
    <row r="70" spans="1:7" s="9" customFormat="1" x14ac:dyDescent="0.25">
      <c r="A70" s="127">
        <v>59</v>
      </c>
      <c r="B70" s="86">
        <v>58</v>
      </c>
      <c r="C70" s="40" t="s">
        <v>384</v>
      </c>
      <c r="D70" s="40" t="s">
        <v>383</v>
      </c>
      <c r="E70" s="103"/>
      <c r="F70" s="103"/>
    </row>
    <row r="71" spans="1:7" s="9" customFormat="1" x14ac:dyDescent="0.25">
      <c r="A71" s="127">
        <v>60</v>
      </c>
      <c r="B71" s="86">
        <v>59</v>
      </c>
      <c r="C71" s="40" t="s">
        <v>390</v>
      </c>
      <c r="D71" s="40" t="s">
        <v>389</v>
      </c>
      <c r="E71" s="103"/>
      <c r="F71" s="103"/>
    </row>
    <row r="72" spans="1:7" s="9" customFormat="1" x14ac:dyDescent="0.25">
      <c r="A72" s="127">
        <v>61</v>
      </c>
      <c r="B72" s="86">
        <v>60</v>
      </c>
      <c r="C72" s="40" t="s">
        <v>395</v>
      </c>
      <c r="D72" s="40" t="s">
        <v>394</v>
      </c>
      <c r="E72" s="103"/>
      <c r="F72" s="103"/>
    </row>
    <row r="73" spans="1:7" s="9" customFormat="1" x14ac:dyDescent="0.25">
      <c r="A73" s="127">
        <v>62</v>
      </c>
      <c r="B73" s="86">
        <v>61</v>
      </c>
      <c r="C73" s="40" t="s">
        <v>400</v>
      </c>
      <c r="D73" s="40" t="s">
        <v>399</v>
      </c>
      <c r="E73" s="103"/>
      <c r="F73" s="103"/>
    </row>
    <row r="74" spans="1:7" s="9" customFormat="1" x14ac:dyDescent="0.25">
      <c r="A74" s="127">
        <v>63</v>
      </c>
      <c r="B74" s="86">
        <v>62</v>
      </c>
      <c r="C74" s="40" t="s">
        <v>405</v>
      </c>
      <c r="D74" s="40" t="s">
        <v>404</v>
      </c>
      <c r="E74" s="103"/>
      <c r="F74" s="103"/>
    </row>
    <row r="75" spans="1:7" s="9" customFormat="1" x14ac:dyDescent="0.25">
      <c r="A75" s="127">
        <v>64</v>
      </c>
      <c r="B75" s="86">
        <v>63</v>
      </c>
      <c r="C75" s="40" t="s">
        <v>410</v>
      </c>
      <c r="D75" s="40" t="s">
        <v>409</v>
      </c>
      <c r="E75" s="103"/>
      <c r="F75" s="103"/>
    </row>
    <row r="76" spans="1:7" s="9" customFormat="1" x14ac:dyDescent="0.25">
      <c r="A76" s="127">
        <v>65</v>
      </c>
      <c r="B76" s="86">
        <v>64</v>
      </c>
      <c r="C76" s="40" t="s">
        <v>415</v>
      </c>
      <c r="D76" s="40" t="s">
        <v>414</v>
      </c>
      <c r="E76" s="103"/>
      <c r="F76" s="103"/>
    </row>
    <row r="77" spans="1:7" s="9" customFormat="1" x14ac:dyDescent="0.25">
      <c r="A77" s="127">
        <v>66</v>
      </c>
      <c r="B77" s="86">
        <v>65</v>
      </c>
      <c r="C77" s="40" t="s">
        <v>420</v>
      </c>
      <c r="D77" s="40" t="s">
        <v>419</v>
      </c>
      <c r="E77" s="103"/>
      <c r="F77" s="103"/>
    </row>
    <row r="78" spans="1:7" s="9" customFormat="1" x14ac:dyDescent="0.25">
      <c r="A78" s="127">
        <v>67</v>
      </c>
      <c r="B78" s="86">
        <v>66</v>
      </c>
      <c r="C78" s="40" t="s">
        <v>425</v>
      </c>
      <c r="D78" s="40" t="s">
        <v>424</v>
      </c>
      <c r="E78" s="103"/>
      <c r="F78" s="103"/>
    </row>
    <row r="79" spans="1:7" s="9" customFormat="1" x14ac:dyDescent="0.25">
      <c r="A79" s="127">
        <v>68</v>
      </c>
      <c r="B79" s="86">
        <v>67</v>
      </c>
      <c r="C79" s="40" t="s">
        <v>430</v>
      </c>
      <c r="D79" s="40" t="s">
        <v>429</v>
      </c>
      <c r="E79" s="103"/>
      <c r="F79" s="103"/>
    </row>
    <row r="80" spans="1:7" s="9" customFormat="1" x14ac:dyDescent="0.25">
      <c r="A80" s="127">
        <v>69</v>
      </c>
      <c r="B80" s="86">
        <v>68</v>
      </c>
      <c r="C80" s="40" t="s">
        <v>435</v>
      </c>
      <c r="D80" s="40" t="s">
        <v>434</v>
      </c>
      <c r="E80" s="103"/>
      <c r="F80" s="103"/>
    </row>
    <row r="81" spans="1:6" s="9" customFormat="1" x14ac:dyDescent="0.25">
      <c r="A81" s="127">
        <v>70</v>
      </c>
      <c r="B81" s="86">
        <v>69</v>
      </c>
      <c r="C81" s="40" t="s">
        <v>440</v>
      </c>
      <c r="D81" s="40" t="s">
        <v>439</v>
      </c>
      <c r="E81" s="103"/>
      <c r="F81" s="103"/>
    </row>
    <row r="82" spans="1:6" s="9" customFormat="1" x14ac:dyDescent="0.25">
      <c r="A82" s="127">
        <v>71</v>
      </c>
      <c r="B82" s="86">
        <v>70</v>
      </c>
      <c r="C82" s="40" t="s">
        <v>445</v>
      </c>
      <c r="D82" s="40" t="s">
        <v>444</v>
      </c>
      <c r="E82" s="103"/>
      <c r="F82" s="103"/>
    </row>
    <row r="83" spans="1:6" s="9" customFormat="1" x14ac:dyDescent="0.25">
      <c r="A83" s="127">
        <v>72</v>
      </c>
      <c r="B83" s="86">
        <v>71</v>
      </c>
      <c r="C83" s="40" t="s">
        <v>451</v>
      </c>
      <c r="D83" s="40" t="s">
        <v>450</v>
      </c>
      <c r="E83" s="103"/>
      <c r="F83" s="103"/>
    </row>
    <row r="84" spans="1:6" s="9" customFormat="1" x14ac:dyDescent="0.25">
      <c r="A84" s="127">
        <v>73</v>
      </c>
      <c r="B84" s="86">
        <v>72</v>
      </c>
      <c r="C84" s="40" t="s">
        <v>457</v>
      </c>
      <c r="D84" s="40" t="s">
        <v>456</v>
      </c>
      <c r="E84" s="103"/>
      <c r="F84" s="103"/>
    </row>
    <row r="85" spans="1:6" s="9" customFormat="1" x14ac:dyDescent="0.25">
      <c r="A85" s="127">
        <v>74</v>
      </c>
      <c r="B85" s="86">
        <v>73</v>
      </c>
      <c r="C85" s="40" t="s">
        <v>462</v>
      </c>
      <c r="D85" s="40" t="s">
        <v>461</v>
      </c>
      <c r="E85" s="103"/>
      <c r="F85" s="103"/>
    </row>
    <row r="86" spans="1:6" s="9" customFormat="1" x14ac:dyDescent="0.25">
      <c r="A86" s="127">
        <v>75</v>
      </c>
      <c r="B86" s="86">
        <v>74</v>
      </c>
      <c r="C86" s="40" t="s">
        <v>467</v>
      </c>
      <c r="D86" s="40" t="s">
        <v>466</v>
      </c>
      <c r="E86" s="103"/>
      <c r="F86" s="103"/>
    </row>
    <row r="87" spans="1:6" s="9" customFormat="1" x14ac:dyDescent="0.25">
      <c r="A87" s="127">
        <v>76</v>
      </c>
      <c r="B87" s="86">
        <v>75</v>
      </c>
      <c r="C87" s="40" t="s">
        <v>472</v>
      </c>
      <c r="D87" s="40" t="s">
        <v>471</v>
      </c>
      <c r="E87" s="103"/>
      <c r="F87" s="103"/>
    </row>
    <row r="88" spans="1:6" s="9" customFormat="1" x14ac:dyDescent="0.25">
      <c r="A88" s="127">
        <v>77</v>
      </c>
      <c r="B88" s="86">
        <v>76</v>
      </c>
      <c r="C88" s="40" t="s">
        <v>477</v>
      </c>
      <c r="D88" s="40" t="s">
        <v>476</v>
      </c>
      <c r="E88" s="103"/>
      <c r="F88" s="103"/>
    </row>
    <row r="89" spans="1:6" s="9" customFormat="1" x14ac:dyDescent="0.25">
      <c r="A89" s="127">
        <v>78</v>
      </c>
      <c r="B89" s="86">
        <v>77</v>
      </c>
      <c r="C89" s="40" t="s">
        <v>482</v>
      </c>
      <c r="D89" s="40" t="s">
        <v>481</v>
      </c>
      <c r="E89" s="103"/>
      <c r="F89" s="103"/>
    </row>
    <row r="90" spans="1:6" s="9" customFormat="1" x14ac:dyDescent="0.25">
      <c r="A90" s="127">
        <v>79</v>
      </c>
      <c r="B90" s="86">
        <v>78</v>
      </c>
      <c r="C90" s="40" t="s">
        <v>487</v>
      </c>
      <c r="D90" s="40" t="s">
        <v>486</v>
      </c>
      <c r="E90" s="103"/>
      <c r="F90" s="103"/>
    </row>
    <row r="91" spans="1:6" s="9" customFormat="1" x14ac:dyDescent="0.25">
      <c r="A91" s="127">
        <v>80</v>
      </c>
      <c r="B91" s="86">
        <v>79</v>
      </c>
      <c r="C91" s="40" t="s">
        <v>492</v>
      </c>
      <c r="D91" s="40" t="s">
        <v>491</v>
      </c>
      <c r="E91" s="103"/>
      <c r="F91" s="103"/>
    </row>
    <row r="92" spans="1:6" s="9" customFormat="1" x14ac:dyDescent="0.25">
      <c r="A92" s="127">
        <v>81</v>
      </c>
      <c r="B92" s="86">
        <v>80</v>
      </c>
      <c r="C92" s="40" t="s">
        <v>245</v>
      </c>
      <c r="D92" s="40" t="s">
        <v>244</v>
      </c>
      <c r="E92" s="103"/>
      <c r="F92" s="103"/>
    </row>
    <row r="93" spans="1:6" s="9" customFormat="1" x14ac:dyDescent="0.25">
      <c r="A93" s="127">
        <v>82</v>
      </c>
      <c r="B93" s="86">
        <v>81</v>
      </c>
      <c r="C93" s="40" t="s">
        <v>501</v>
      </c>
      <c r="D93" s="40" t="s">
        <v>500</v>
      </c>
      <c r="E93" s="103"/>
      <c r="F93" s="103"/>
    </row>
    <row r="94" spans="1:6" s="9" customFormat="1" x14ac:dyDescent="0.25">
      <c r="A94" s="127">
        <v>83</v>
      </c>
      <c r="B94" s="86">
        <v>82</v>
      </c>
      <c r="C94" s="40" t="s">
        <v>506</v>
      </c>
      <c r="D94" s="40" t="s">
        <v>505</v>
      </c>
      <c r="E94" s="103"/>
      <c r="F94" s="103"/>
    </row>
    <row r="95" spans="1:6" s="9" customFormat="1" x14ac:dyDescent="0.25">
      <c r="A95" s="127">
        <v>84</v>
      </c>
      <c r="B95" s="86">
        <v>83</v>
      </c>
      <c r="C95" s="40" t="s">
        <v>511</v>
      </c>
      <c r="D95" s="40" t="s">
        <v>510</v>
      </c>
      <c r="E95" s="103"/>
      <c r="F95" s="103"/>
    </row>
    <row r="96" spans="1:6" s="9" customFormat="1" x14ac:dyDescent="0.25">
      <c r="A96" s="127">
        <v>85</v>
      </c>
      <c r="B96" s="86">
        <v>84</v>
      </c>
      <c r="C96" s="40" t="s">
        <v>516</v>
      </c>
      <c r="D96" s="40" t="s">
        <v>515</v>
      </c>
      <c r="E96" s="103"/>
      <c r="F96" s="103"/>
    </row>
    <row r="97" spans="1:6" s="9" customFormat="1" x14ac:dyDescent="0.25">
      <c r="A97" s="127">
        <v>86</v>
      </c>
      <c r="B97" s="86">
        <v>85</v>
      </c>
      <c r="C97" s="40" t="s">
        <v>521</v>
      </c>
      <c r="D97" s="40" t="s">
        <v>520</v>
      </c>
      <c r="E97" s="103"/>
      <c r="F97" s="103"/>
    </row>
    <row r="98" spans="1:6" s="9" customFormat="1" x14ac:dyDescent="0.25">
      <c r="A98" s="127">
        <v>87</v>
      </c>
      <c r="B98" s="86">
        <v>86</v>
      </c>
      <c r="C98" s="40" t="s">
        <v>524</v>
      </c>
      <c r="D98" s="40" t="s">
        <v>523</v>
      </c>
      <c r="E98" s="103"/>
      <c r="F98" s="103"/>
    </row>
    <row r="99" spans="1:6" s="9" customFormat="1" x14ac:dyDescent="0.25">
      <c r="A99" s="127">
        <v>88</v>
      </c>
      <c r="B99" s="86">
        <v>87</v>
      </c>
      <c r="C99" s="40" t="s">
        <v>527</v>
      </c>
      <c r="D99" s="40" t="s">
        <v>526</v>
      </c>
      <c r="E99" s="103"/>
      <c r="F99" s="103"/>
    </row>
    <row r="100" spans="1:6" s="9" customFormat="1" x14ac:dyDescent="0.25">
      <c r="A100" s="127">
        <v>89</v>
      </c>
      <c r="B100" s="86">
        <v>88</v>
      </c>
      <c r="C100" s="40" t="s">
        <v>530</v>
      </c>
      <c r="D100" s="40" t="s">
        <v>529</v>
      </c>
      <c r="E100" s="103"/>
      <c r="F100" s="103"/>
    </row>
    <row r="101" spans="1:6" s="9" customFormat="1" x14ac:dyDescent="0.25">
      <c r="A101" s="127">
        <v>90</v>
      </c>
      <c r="B101" s="86">
        <v>89</v>
      </c>
      <c r="C101" s="40" t="s">
        <v>533</v>
      </c>
      <c r="D101" s="40" t="s">
        <v>532</v>
      </c>
      <c r="E101" s="103"/>
      <c r="F101" s="103"/>
    </row>
    <row r="102" spans="1:6" s="9" customFormat="1" x14ac:dyDescent="0.25">
      <c r="A102" s="127">
        <v>91</v>
      </c>
      <c r="B102" s="86">
        <v>90</v>
      </c>
      <c r="C102" s="40" t="s">
        <v>536</v>
      </c>
      <c r="D102" s="40" t="s">
        <v>535</v>
      </c>
      <c r="E102" s="103"/>
      <c r="F102" s="103"/>
    </row>
    <row r="103" spans="1:6" s="9" customFormat="1" x14ac:dyDescent="0.25">
      <c r="A103" s="127">
        <v>92</v>
      </c>
      <c r="B103" s="86">
        <v>91</v>
      </c>
      <c r="C103" s="40" t="s">
        <v>539</v>
      </c>
      <c r="D103" s="40" t="s">
        <v>538</v>
      </c>
      <c r="E103" s="103"/>
      <c r="F103" s="103"/>
    </row>
    <row r="104" spans="1:6" s="9" customFormat="1" x14ac:dyDescent="0.25">
      <c r="A104" s="127">
        <v>93</v>
      </c>
      <c r="B104" s="86">
        <v>92</v>
      </c>
      <c r="C104" s="40" t="s">
        <v>542</v>
      </c>
      <c r="D104" s="40" t="s">
        <v>541</v>
      </c>
      <c r="E104" s="103"/>
      <c r="F104" s="103"/>
    </row>
    <row r="105" spans="1:6" s="9" customFormat="1" x14ac:dyDescent="0.25">
      <c r="A105" s="127">
        <v>94</v>
      </c>
      <c r="B105" s="86">
        <v>93</v>
      </c>
      <c r="C105" s="40" t="s">
        <v>545</v>
      </c>
      <c r="D105" s="40" t="s">
        <v>544</v>
      </c>
      <c r="E105" s="103"/>
      <c r="F105" s="103"/>
    </row>
    <row r="106" spans="1:6" s="9" customFormat="1" x14ac:dyDescent="0.25">
      <c r="A106" s="127">
        <v>95</v>
      </c>
      <c r="B106" s="86">
        <v>94</v>
      </c>
      <c r="C106" s="40" t="s">
        <v>548</v>
      </c>
      <c r="D106" s="40" t="s">
        <v>547</v>
      </c>
      <c r="E106" s="103"/>
      <c r="F106" s="103"/>
    </row>
    <row r="107" spans="1:6" s="9" customFormat="1" x14ac:dyDescent="0.25">
      <c r="A107" s="127">
        <v>96</v>
      </c>
      <c r="B107" s="86">
        <v>95</v>
      </c>
      <c r="C107" s="40" t="s">
        <v>551</v>
      </c>
      <c r="D107" s="40" t="s">
        <v>550</v>
      </c>
      <c r="E107" s="103"/>
      <c r="F107" s="103"/>
    </row>
    <row r="108" spans="1:6" s="9" customFormat="1" x14ac:dyDescent="0.25">
      <c r="A108" s="127">
        <v>97</v>
      </c>
      <c r="B108" s="86">
        <v>96</v>
      </c>
      <c r="C108" s="40" t="s">
        <v>554</v>
      </c>
      <c r="D108" s="40" t="s">
        <v>553</v>
      </c>
      <c r="E108" s="103"/>
      <c r="F108" s="103"/>
    </row>
    <row r="109" spans="1:6" s="9" customFormat="1" x14ac:dyDescent="0.25">
      <c r="A109" s="127">
        <v>98</v>
      </c>
      <c r="B109" s="86">
        <v>97</v>
      </c>
      <c r="C109" s="40" t="s">
        <v>557</v>
      </c>
      <c r="D109" s="40" t="s">
        <v>556</v>
      </c>
      <c r="E109" s="103"/>
      <c r="F109" s="103"/>
    </row>
    <row r="110" spans="1:6" s="9" customFormat="1" x14ac:dyDescent="0.25">
      <c r="A110" s="127">
        <v>99</v>
      </c>
      <c r="B110" s="86">
        <v>98</v>
      </c>
      <c r="C110" s="40" t="s">
        <v>560</v>
      </c>
      <c r="D110" s="40" t="s">
        <v>559</v>
      </c>
      <c r="E110" s="103"/>
      <c r="F110" s="103"/>
    </row>
    <row r="111" spans="1:6" s="9" customFormat="1" x14ac:dyDescent="0.25">
      <c r="A111" s="127">
        <v>100</v>
      </c>
      <c r="B111" s="86">
        <v>99</v>
      </c>
      <c r="C111" s="40" t="s">
        <v>71</v>
      </c>
      <c r="D111" s="40" t="s">
        <v>562</v>
      </c>
      <c r="E111" s="103"/>
      <c r="F111" s="103"/>
    </row>
    <row r="112" spans="1:6" s="9" customFormat="1" x14ac:dyDescent="0.25">
      <c r="A112" s="127">
        <v>101</v>
      </c>
      <c r="B112" s="86">
        <v>100</v>
      </c>
      <c r="C112" s="40" t="s">
        <v>565</v>
      </c>
      <c r="D112" s="40" t="s">
        <v>564</v>
      </c>
      <c r="E112" s="103"/>
      <c r="F112" s="103"/>
    </row>
    <row r="113" spans="1:6" s="9" customFormat="1" x14ac:dyDescent="0.25">
      <c r="A113" s="127">
        <v>102</v>
      </c>
      <c r="B113" s="86">
        <v>101</v>
      </c>
      <c r="C113" s="40" t="s">
        <v>568</v>
      </c>
      <c r="D113" s="40" t="s">
        <v>567</v>
      </c>
      <c r="E113" s="103"/>
      <c r="F113" s="103"/>
    </row>
    <row r="114" spans="1:6" s="9" customFormat="1" x14ac:dyDescent="0.25">
      <c r="A114" s="127">
        <v>103</v>
      </c>
      <c r="B114" s="86">
        <v>102</v>
      </c>
      <c r="C114" s="40" t="s">
        <v>571</v>
      </c>
      <c r="D114" s="40" t="s">
        <v>570</v>
      </c>
      <c r="E114" s="103"/>
      <c r="F114" s="103"/>
    </row>
    <row r="115" spans="1:6" s="9" customFormat="1" x14ac:dyDescent="0.25">
      <c r="A115" s="127">
        <v>104</v>
      </c>
      <c r="B115" s="86">
        <v>103</v>
      </c>
      <c r="C115" s="40" t="s">
        <v>577</v>
      </c>
      <c r="D115" s="40" t="s">
        <v>1941</v>
      </c>
      <c r="E115" s="103"/>
      <c r="F115" s="103"/>
    </row>
    <row r="116" spans="1:6" s="9" customFormat="1" x14ac:dyDescent="0.25">
      <c r="A116" s="127">
        <v>105</v>
      </c>
      <c r="B116" s="86">
        <v>104</v>
      </c>
      <c r="C116" s="40" t="s">
        <v>574</v>
      </c>
      <c r="D116" s="40" t="s">
        <v>573</v>
      </c>
      <c r="E116" s="103"/>
      <c r="F116" s="103"/>
    </row>
    <row r="117" spans="1:6" s="9" customFormat="1" x14ac:dyDescent="0.25">
      <c r="A117" s="127">
        <v>106</v>
      </c>
      <c r="B117" s="86">
        <v>105</v>
      </c>
      <c r="C117" s="40" t="s">
        <v>580</v>
      </c>
      <c r="D117" s="40" t="s">
        <v>579</v>
      </c>
      <c r="E117" s="103"/>
      <c r="F117" s="103"/>
    </row>
    <row r="118" spans="1:6" s="9" customFormat="1" x14ac:dyDescent="0.25">
      <c r="A118" s="127">
        <v>107</v>
      </c>
      <c r="B118" s="86">
        <v>106</v>
      </c>
      <c r="C118" s="40" t="s">
        <v>583</v>
      </c>
      <c r="D118" s="40" t="s">
        <v>582</v>
      </c>
      <c r="E118" s="103"/>
      <c r="F118" s="103"/>
    </row>
    <row r="119" spans="1:6" s="9" customFormat="1" x14ac:dyDescent="0.25">
      <c r="A119" s="127">
        <v>108</v>
      </c>
      <c r="B119" s="86">
        <v>107</v>
      </c>
      <c r="C119" s="40" t="s">
        <v>586</v>
      </c>
      <c r="D119" s="40" t="s">
        <v>585</v>
      </c>
      <c r="E119" s="103"/>
      <c r="F119" s="103"/>
    </row>
    <row r="120" spans="1:6" s="9" customFormat="1" x14ac:dyDescent="0.25">
      <c r="A120" s="127">
        <v>109</v>
      </c>
      <c r="B120" s="86">
        <v>108</v>
      </c>
      <c r="C120" s="40" t="s">
        <v>589</v>
      </c>
      <c r="D120" s="40" t="s">
        <v>588</v>
      </c>
      <c r="E120" s="103"/>
      <c r="F120" s="103"/>
    </row>
    <row r="121" spans="1:6" s="9" customFormat="1" x14ac:dyDescent="0.25">
      <c r="A121" s="127">
        <v>110</v>
      </c>
      <c r="B121" s="86">
        <v>109</v>
      </c>
      <c r="C121" s="40" t="s">
        <v>592</v>
      </c>
      <c r="D121" s="40" t="s">
        <v>591</v>
      </c>
      <c r="E121" s="103"/>
      <c r="F121" s="103"/>
    </row>
    <row r="122" spans="1:6" s="9" customFormat="1" x14ac:dyDescent="0.25">
      <c r="A122" s="127">
        <v>111</v>
      </c>
      <c r="B122" s="86">
        <v>110</v>
      </c>
      <c r="C122" s="40" t="s">
        <v>595</v>
      </c>
      <c r="D122" s="40" t="s">
        <v>594</v>
      </c>
      <c r="E122" s="103"/>
      <c r="F122" s="103"/>
    </row>
    <row r="123" spans="1:6" s="9" customFormat="1" x14ac:dyDescent="0.25">
      <c r="A123" s="127">
        <v>112</v>
      </c>
      <c r="B123" s="86">
        <v>111</v>
      </c>
      <c r="C123" s="40" t="s">
        <v>598</v>
      </c>
      <c r="D123" s="40" t="s">
        <v>597</v>
      </c>
      <c r="E123" s="103"/>
      <c r="F123" s="103"/>
    </row>
    <row r="124" spans="1:6" s="9" customFormat="1" x14ac:dyDescent="0.25">
      <c r="A124" s="127">
        <v>113</v>
      </c>
      <c r="B124" s="86">
        <v>112</v>
      </c>
      <c r="C124" s="40" t="s">
        <v>601</v>
      </c>
      <c r="D124" s="40" t="s">
        <v>600</v>
      </c>
      <c r="E124" s="103"/>
      <c r="F124" s="103"/>
    </row>
    <row r="125" spans="1:6" s="9" customFormat="1" x14ac:dyDescent="0.25">
      <c r="A125" s="127">
        <v>114</v>
      </c>
      <c r="B125" s="86">
        <v>113</v>
      </c>
      <c r="C125" s="40" t="s">
        <v>604</v>
      </c>
      <c r="D125" s="40" t="s">
        <v>603</v>
      </c>
      <c r="E125" s="103"/>
      <c r="F125" s="103"/>
    </row>
    <row r="126" spans="1:6" s="9" customFormat="1" x14ac:dyDescent="0.25">
      <c r="A126" s="127">
        <v>115</v>
      </c>
      <c r="B126" s="86">
        <v>114</v>
      </c>
      <c r="C126" s="40" t="s">
        <v>607</v>
      </c>
      <c r="D126" s="40" t="s">
        <v>606</v>
      </c>
      <c r="E126" s="103"/>
      <c r="F126" s="103"/>
    </row>
    <row r="127" spans="1:6" s="9" customFormat="1" x14ac:dyDescent="0.25">
      <c r="A127" s="127">
        <v>116</v>
      </c>
      <c r="B127" s="86">
        <v>115</v>
      </c>
      <c r="C127" s="40" t="s">
        <v>610</v>
      </c>
      <c r="D127" s="40" t="s">
        <v>609</v>
      </c>
      <c r="E127" s="103"/>
      <c r="F127" s="103"/>
    </row>
    <row r="128" spans="1:6" s="9" customFormat="1" x14ac:dyDescent="0.25">
      <c r="A128" s="127">
        <v>117</v>
      </c>
      <c r="B128" s="86">
        <v>116</v>
      </c>
      <c r="C128" s="40" t="s">
        <v>613</v>
      </c>
      <c r="D128" s="40" t="s">
        <v>612</v>
      </c>
      <c r="E128" s="103"/>
      <c r="F128" s="103"/>
    </row>
    <row r="129" spans="1:6" s="9" customFormat="1" x14ac:dyDescent="0.25">
      <c r="A129" s="127">
        <v>118</v>
      </c>
      <c r="B129" s="86">
        <v>117</v>
      </c>
      <c r="C129" s="40" t="s">
        <v>616</v>
      </c>
      <c r="D129" s="40" t="s">
        <v>615</v>
      </c>
      <c r="E129" s="103"/>
      <c r="F129" s="103"/>
    </row>
    <row r="130" spans="1:6" s="9" customFormat="1" x14ac:dyDescent="0.25">
      <c r="A130" s="127">
        <v>119</v>
      </c>
      <c r="B130" s="86">
        <v>118</v>
      </c>
      <c r="C130" s="40" t="s">
        <v>619</v>
      </c>
      <c r="D130" s="40" t="s">
        <v>618</v>
      </c>
      <c r="E130" s="103"/>
      <c r="F130" s="103"/>
    </row>
    <row r="131" spans="1:6" s="9" customFormat="1" x14ac:dyDescent="0.25">
      <c r="A131" s="127">
        <v>120</v>
      </c>
      <c r="B131" s="86">
        <v>119</v>
      </c>
      <c r="C131" s="40" t="s">
        <v>622</v>
      </c>
      <c r="D131" s="40" t="s">
        <v>621</v>
      </c>
      <c r="E131" s="103"/>
      <c r="F131" s="103"/>
    </row>
    <row r="132" spans="1:6" s="9" customFormat="1" x14ac:dyDescent="0.25">
      <c r="A132" s="127">
        <v>121</v>
      </c>
      <c r="B132" s="86">
        <v>120</v>
      </c>
      <c r="C132" s="40" t="s">
        <v>625</v>
      </c>
      <c r="D132" s="40" t="s">
        <v>624</v>
      </c>
      <c r="E132" s="103"/>
      <c r="F132" s="103"/>
    </row>
    <row r="133" spans="1:6" s="9" customFormat="1" x14ac:dyDescent="0.25">
      <c r="A133" s="127">
        <v>122</v>
      </c>
      <c r="B133" s="86">
        <v>121</v>
      </c>
      <c r="C133" s="40" t="s">
        <v>361</v>
      </c>
      <c r="D133" s="40" t="s">
        <v>360</v>
      </c>
      <c r="E133" s="103"/>
      <c r="F133" s="103"/>
    </row>
    <row r="134" spans="1:6" s="9" customFormat="1" x14ac:dyDescent="0.25">
      <c r="A134" s="127">
        <v>123</v>
      </c>
      <c r="B134" s="86">
        <v>122</v>
      </c>
      <c r="C134" s="40" t="s">
        <v>629</v>
      </c>
      <c r="D134" s="40" t="s">
        <v>628</v>
      </c>
      <c r="E134" s="103"/>
      <c r="F134" s="103"/>
    </row>
    <row r="135" spans="1:6" s="9" customFormat="1" x14ac:dyDescent="0.25">
      <c r="A135" s="127">
        <v>124</v>
      </c>
      <c r="B135" s="86">
        <v>123</v>
      </c>
      <c r="C135" s="40" t="s">
        <v>632</v>
      </c>
      <c r="D135" s="40" t="s">
        <v>631</v>
      </c>
      <c r="E135" s="103"/>
      <c r="F135" s="103"/>
    </row>
    <row r="136" spans="1:6" s="9" customFormat="1" x14ac:dyDescent="0.25">
      <c r="A136" s="127">
        <v>125</v>
      </c>
      <c r="B136" s="86">
        <v>124</v>
      </c>
      <c r="C136" s="40" t="s">
        <v>635</v>
      </c>
      <c r="D136" s="40" t="s">
        <v>634</v>
      </c>
      <c r="E136" s="103"/>
      <c r="F136" s="103"/>
    </row>
    <row r="137" spans="1:6" s="9" customFormat="1" x14ac:dyDescent="0.25">
      <c r="A137" s="127">
        <v>126</v>
      </c>
      <c r="B137" s="86">
        <v>125</v>
      </c>
      <c r="C137" s="40" t="s">
        <v>638</v>
      </c>
      <c r="D137" s="40" t="s">
        <v>637</v>
      </c>
      <c r="E137" s="103"/>
      <c r="F137" s="103"/>
    </row>
    <row r="138" spans="1:6" s="9" customFormat="1" x14ac:dyDescent="0.25">
      <c r="A138" s="127">
        <v>127</v>
      </c>
      <c r="B138" s="86">
        <v>126</v>
      </c>
      <c r="C138" s="40" t="s">
        <v>641</v>
      </c>
      <c r="D138" s="40" t="s">
        <v>640</v>
      </c>
      <c r="E138" s="103"/>
      <c r="F138" s="103"/>
    </row>
    <row r="139" spans="1:6" s="9" customFormat="1" x14ac:dyDescent="0.25">
      <c r="A139" s="127">
        <v>128</v>
      </c>
      <c r="B139" s="86">
        <v>127</v>
      </c>
      <c r="C139" s="40" t="s">
        <v>644</v>
      </c>
      <c r="D139" s="40" t="s">
        <v>643</v>
      </c>
      <c r="E139" s="103"/>
      <c r="F139" s="103"/>
    </row>
    <row r="140" spans="1:6" s="9" customFormat="1" x14ac:dyDescent="0.25">
      <c r="A140" s="127">
        <v>129</v>
      </c>
      <c r="B140" s="86">
        <v>128</v>
      </c>
      <c r="C140" s="40" t="s">
        <v>647</v>
      </c>
      <c r="D140" s="40" t="s">
        <v>646</v>
      </c>
      <c r="E140" s="103"/>
      <c r="F140" s="103"/>
    </row>
    <row r="141" spans="1:6" s="9" customFormat="1" x14ac:dyDescent="0.25">
      <c r="A141" s="127">
        <v>130</v>
      </c>
      <c r="B141" s="86">
        <v>129</v>
      </c>
      <c r="C141" s="40" t="s">
        <v>650</v>
      </c>
      <c r="D141" s="40" t="s">
        <v>649</v>
      </c>
      <c r="E141" s="103"/>
      <c r="F141" s="103"/>
    </row>
    <row r="142" spans="1:6" s="9" customFormat="1" x14ac:dyDescent="0.25">
      <c r="A142" s="127">
        <v>131</v>
      </c>
      <c r="B142" s="86">
        <v>130</v>
      </c>
      <c r="C142" s="40" t="s">
        <v>653</v>
      </c>
      <c r="D142" s="40" t="s">
        <v>652</v>
      </c>
      <c r="E142" s="103"/>
      <c r="F142" s="103"/>
    </row>
    <row r="143" spans="1:6" s="9" customFormat="1" x14ac:dyDescent="0.25">
      <c r="A143" s="127">
        <v>132</v>
      </c>
      <c r="B143" s="86">
        <v>131</v>
      </c>
      <c r="C143" s="40" t="s">
        <v>656</v>
      </c>
      <c r="D143" s="40" t="s">
        <v>655</v>
      </c>
      <c r="E143" s="103"/>
      <c r="F143" s="103"/>
    </row>
    <row r="144" spans="1:6" s="9" customFormat="1" x14ac:dyDescent="0.25">
      <c r="A144" s="127">
        <v>133</v>
      </c>
      <c r="B144" s="86">
        <v>132</v>
      </c>
      <c r="C144" s="40" t="s">
        <v>659</v>
      </c>
      <c r="D144" s="40" t="s">
        <v>658</v>
      </c>
      <c r="E144" s="103"/>
      <c r="F144" s="103"/>
    </row>
    <row r="145" spans="1:6" s="9" customFormat="1" x14ac:dyDescent="0.25">
      <c r="A145" s="127">
        <v>134</v>
      </c>
      <c r="B145" s="86">
        <v>133</v>
      </c>
      <c r="C145" s="40" t="s">
        <v>662</v>
      </c>
      <c r="D145" s="40" t="s">
        <v>661</v>
      </c>
      <c r="E145" s="103"/>
      <c r="F145" s="103"/>
    </row>
    <row r="146" spans="1:6" s="9" customFormat="1" x14ac:dyDescent="0.25">
      <c r="A146" s="127">
        <v>135</v>
      </c>
      <c r="B146" s="86">
        <v>134</v>
      </c>
      <c r="C146" s="40" t="s">
        <v>665</v>
      </c>
      <c r="D146" s="40" t="s">
        <v>664</v>
      </c>
      <c r="E146" s="103"/>
      <c r="F146" s="103"/>
    </row>
    <row r="147" spans="1:6" s="9" customFormat="1" x14ac:dyDescent="0.25">
      <c r="A147" s="127">
        <v>136</v>
      </c>
      <c r="B147" s="86">
        <v>135</v>
      </c>
      <c r="C147" s="40" t="s">
        <v>668</v>
      </c>
      <c r="D147" s="40" t="s">
        <v>667</v>
      </c>
      <c r="E147" s="103"/>
      <c r="F147" s="103"/>
    </row>
    <row r="148" spans="1:6" s="9" customFormat="1" x14ac:dyDescent="0.25">
      <c r="A148" s="127">
        <v>137</v>
      </c>
      <c r="B148" s="86">
        <v>136</v>
      </c>
      <c r="C148" s="40" t="s">
        <v>671</v>
      </c>
      <c r="D148" s="40" t="s">
        <v>670</v>
      </c>
      <c r="E148" s="103"/>
      <c r="F148" s="103"/>
    </row>
    <row r="149" spans="1:6" s="9" customFormat="1" x14ac:dyDescent="0.25">
      <c r="A149" s="127">
        <v>138</v>
      </c>
      <c r="B149" s="86">
        <v>137</v>
      </c>
      <c r="C149" s="40" t="s">
        <v>674</v>
      </c>
      <c r="D149" s="40" t="s">
        <v>673</v>
      </c>
      <c r="E149" s="103"/>
      <c r="F149" s="103"/>
    </row>
    <row r="150" spans="1:6" s="9" customFormat="1" x14ac:dyDescent="0.25">
      <c r="A150" s="127">
        <v>139</v>
      </c>
      <c r="B150" s="86">
        <v>138</v>
      </c>
      <c r="C150" s="40" t="s">
        <v>677</v>
      </c>
      <c r="D150" s="40" t="s">
        <v>676</v>
      </c>
      <c r="E150" s="103"/>
      <c r="F150" s="103"/>
    </row>
    <row r="151" spans="1:6" s="9" customFormat="1" x14ac:dyDescent="0.25">
      <c r="A151" s="127">
        <v>140</v>
      </c>
      <c r="B151" s="86">
        <v>139</v>
      </c>
      <c r="C151" s="40" t="s">
        <v>680</v>
      </c>
      <c r="D151" s="40" t="s">
        <v>679</v>
      </c>
      <c r="E151" s="103"/>
      <c r="F151" s="103"/>
    </row>
    <row r="152" spans="1:6" s="9" customFormat="1" x14ac:dyDescent="0.25">
      <c r="A152" s="127">
        <v>141</v>
      </c>
      <c r="B152" s="86">
        <v>140</v>
      </c>
      <c r="C152" s="40" t="s">
        <v>683</v>
      </c>
      <c r="D152" s="40" t="s">
        <v>682</v>
      </c>
      <c r="E152" s="103"/>
      <c r="F152" s="103"/>
    </row>
    <row r="153" spans="1:6" s="9" customFormat="1" x14ac:dyDescent="0.25">
      <c r="A153" s="127">
        <v>142</v>
      </c>
      <c r="B153" s="86">
        <v>141</v>
      </c>
      <c r="C153" s="40" t="s">
        <v>686</v>
      </c>
      <c r="D153" s="40" t="s">
        <v>685</v>
      </c>
      <c r="E153" s="103"/>
      <c r="F153" s="103"/>
    </row>
    <row r="154" spans="1:6" s="9" customFormat="1" x14ac:dyDescent="0.25">
      <c r="A154" s="127">
        <v>143</v>
      </c>
      <c r="B154" s="86">
        <v>142</v>
      </c>
      <c r="C154" s="40" t="s">
        <v>689</v>
      </c>
      <c r="D154" s="40" t="s">
        <v>688</v>
      </c>
      <c r="E154" s="103"/>
      <c r="F154" s="103"/>
    </row>
    <row r="155" spans="1:6" x14ac:dyDescent="0.25">
      <c r="A155" s="127">
        <v>144</v>
      </c>
      <c r="B155" s="86">
        <v>143</v>
      </c>
      <c r="C155" s="82" t="s">
        <v>692</v>
      </c>
      <c r="D155" s="82" t="s">
        <v>691</v>
      </c>
      <c r="E155" s="39"/>
      <c r="F155" s="39"/>
    </row>
    <row r="156" spans="1:6" x14ac:dyDescent="0.25">
      <c r="A156" s="127">
        <v>145</v>
      </c>
      <c r="B156" s="86">
        <v>144</v>
      </c>
      <c r="C156" s="82" t="s">
        <v>695</v>
      </c>
      <c r="D156" s="82" t="s">
        <v>694</v>
      </c>
      <c r="E156" s="39"/>
      <c r="F156" s="39"/>
    </row>
    <row r="157" spans="1:6" x14ac:dyDescent="0.25">
      <c r="A157" s="127">
        <v>146</v>
      </c>
      <c r="B157" s="86">
        <v>145</v>
      </c>
      <c r="C157" s="82" t="s">
        <v>698</v>
      </c>
      <c r="D157" s="82" t="s">
        <v>697</v>
      </c>
      <c r="E157" s="39"/>
      <c r="F157" s="39"/>
    </row>
    <row r="158" spans="1:6" x14ac:dyDescent="0.25">
      <c r="A158" s="127">
        <v>147</v>
      </c>
      <c r="B158" s="86">
        <v>146</v>
      </c>
      <c r="C158" s="82" t="s">
        <v>701</v>
      </c>
      <c r="D158" s="82" t="s">
        <v>700</v>
      </c>
      <c r="E158" s="39"/>
      <c r="F158" s="39"/>
    </row>
    <row r="159" spans="1:6" x14ac:dyDescent="0.25">
      <c r="A159" s="127">
        <v>148</v>
      </c>
      <c r="B159" s="86">
        <v>147</v>
      </c>
      <c r="C159" s="82" t="s">
        <v>704</v>
      </c>
      <c r="D159" s="82" t="s">
        <v>703</v>
      </c>
      <c r="E159" s="39"/>
      <c r="F159" s="39"/>
    </row>
    <row r="160" spans="1:6" x14ac:dyDescent="0.25">
      <c r="A160" s="127">
        <v>149</v>
      </c>
      <c r="B160" s="86">
        <v>148</v>
      </c>
      <c r="C160" s="82" t="s">
        <v>707</v>
      </c>
      <c r="D160" s="82" t="s">
        <v>706</v>
      </c>
      <c r="E160" s="39"/>
      <c r="F160" s="39"/>
    </row>
    <row r="161" spans="1:6" x14ac:dyDescent="0.25">
      <c r="A161" s="127">
        <v>150</v>
      </c>
      <c r="B161" s="86">
        <v>149</v>
      </c>
      <c r="C161" s="82" t="s">
        <v>387</v>
      </c>
      <c r="D161" s="82" t="s">
        <v>386</v>
      </c>
      <c r="E161" s="39"/>
      <c r="F161" s="39"/>
    </row>
    <row r="162" spans="1:6" x14ac:dyDescent="0.25">
      <c r="A162" s="127">
        <v>151</v>
      </c>
      <c r="B162" s="86">
        <v>150</v>
      </c>
      <c r="C162" s="82" t="s">
        <v>714</v>
      </c>
      <c r="D162" s="82" t="s">
        <v>713</v>
      </c>
      <c r="E162" s="39"/>
      <c r="F162" s="39"/>
    </row>
    <row r="163" spans="1:6" x14ac:dyDescent="0.25">
      <c r="A163" s="127">
        <v>152</v>
      </c>
      <c r="B163" s="86">
        <v>151</v>
      </c>
      <c r="C163" s="82" t="s">
        <v>448</v>
      </c>
      <c r="D163" s="82" t="s">
        <v>447</v>
      </c>
      <c r="E163" s="39"/>
      <c r="F163" s="39"/>
    </row>
    <row r="164" spans="1:6" x14ac:dyDescent="0.25">
      <c r="A164" s="127">
        <v>153</v>
      </c>
      <c r="B164" s="86">
        <v>152</v>
      </c>
      <c r="C164" s="82" t="s">
        <v>718</v>
      </c>
      <c r="D164" s="82" t="s">
        <v>717</v>
      </c>
      <c r="E164" s="39"/>
      <c r="F164" s="39"/>
    </row>
    <row r="165" spans="1:6" x14ac:dyDescent="0.25">
      <c r="A165" s="127">
        <v>154</v>
      </c>
      <c r="B165" s="86">
        <v>153</v>
      </c>
      <c r="C165" s="82" t="s">
        <v>454</v>
      </c>
      <c r="D165" s="82" t="s">
        <v>453</v>
      </c>
      <c r="E165" s="39"/>
      <c r="F165" s="39"/>
    </row>
    <row r="166" spans="1:6" x14ac:dyDescent="0.25">
      <c r="A166" s="127">
        <v>155</v>
      </c>
      <c r="B166" s="86">
        <v>154</v>
      </c>
      <c r="C166" s="82" t="s">
        <v>722</v>
      </c>
      <c r="D166" s="82" t="s">
        <v>721</v>
      </c>
      <c r="E166" s="39"/>
      <c r="F166" s="39"/>
    </row>
    <row r="167" spans="1:6" x14ac:dyDescent="0.25">
      <c r="A167" s="127">
        <v>156</v>
      </c>
      <c r="B167" s="86">
        <v>155</v>
      </c>
      <c r="C167" s="82" t="s">
        <v>725</v>
      </c>
      <c r="D167" s="82" t="s">
        <v>724</v>
      </c>
      <c r="E167" s="39"/>
      <c r="F167" s="39"/>
    </row>
    <row r="168" spans="1:6" x14ac:dyDescent="0.25">
      <c r="A168" s="127">
        <v>157</v>
      </c>
      <c r="B168" s="86">
        <v>156</v>
      </c>
      <c r="C168" s="82" t="s">
        <v>728</v>
      </c>
      <c r="D168" s="82" t="s">
        <v>727</v>
      </c>
      <c r="E168" s="39"/>
      <c r="F168" s="39"/>
    </row>
    <row r="169" spans="1:6" x14ac:dyDescent="0.25">
      <c r="A169" s="127">
        <v>158</v>
      </c>
      <c r="B169" s="86">
        <v>157</v>
      </c>
      <c r="C169" s="82" t="s">
        <v>731</v>
      </c>
      <c r="D169" s="82" t="s">
        <v>730</v>
      </c>
      <c r="E169" s="39"/>
      <c r="F169" s="39"/>
    </row>
    <row r="170" spans="1:6" x14ac:dyDescent="0.25">
      <c r="A170" s="127">
        <v>159</v>
      </c>
      <c r="B170" s="86">
        <v>158</v>
      </c>
      <c r="C170" s="82" t="s">
        <v>734</v>
      </c>
      <c r="D170" s="82" t="s">
        <v>733</v>
      </c>
      <c r="E170" s="39"/>
      <c r="F170" s="39"/>
    </row>
    <row r="171" spans="1:6" x14ac:dyDescent="0.25">
      <c r="A171" s="127">
        <v>160</v>
      </c>
      <c r="B171" s="86">
        <v>159</v>
      </c>
      <c r="C171" s="82" t="s">
        <v>737</v>
      </c>
      <c r="D171" s="82" t="s">
        <v>736</v>
      </c>
      <c r="E171" s="39"/>
      <c r="F171" s="39"/>
    </row>
    <row r="172" spans="1:6" x14ac:dyDescent="0.25">
      <c r="A172" s="127">
        <v>161</v>
      </c>
      <c r="B172" s="86">
        <v>160</v>
      </c>
      <c r="C172" s="82" t="s">
        <v>740</v>
      </c>
      <c r="D172" s="82" t="s">
        <v>739</v>
      </c>
      <c r="E172" s="39"/>
      <c r="F172" s="39"/>
    </row>
    <row r="173" spans="1:6" x14ac:dyDescent="0.25">
      <c r="A173" s="127">
        <v>162</v>
      </c>
      <c r="B173" s="86">
        <v>161</v>
      </c>
      <c r="C173" s="82" t="s">
        <v>743</v>
      </c>
      <c r="D173" s="82" t="s">
        <v>742</v>
      </c>
      <c r="E173" s="39"/>
      <c r="F173" s="39"/>
    </row>
    <row r="174" spans="1:6" x14ac:dyDescent="0.25">
      <c r="A174" s="127">
        <v>163</v>
      </c>
      <c r="B174" s="86">
        <v>162</v>
      </c>
      <c r="C174" s="82" t="s">
        <v>746</v>
      </c>
      <c r="D174" s="82" t="s">
        <v>745</v>
      </c>
      <c r="E174" s="39"/>
      <c r="F174" s="39"/>
    </row>
    <row r="175" spans="1:6" x14ac:dyDescent="0.25">
      <c r="A175" s="127">
        <v>164</v>
      </c>
      <c r="B175" s="86">
        <v>163</v>
      </c>
      <c r="C175" s="82" t="s">
        <v>495</v>
      </c>
      <c r="D175" s="82" t="s">
        <v>494</v>
      </c>
      <c r="E175" s="39"/>
      <c r="F175" s="39"/>
    </row>
    <row r="176" spans="1:6" x14ac:dyDescent="0.25">
      <c r="A176" s="127">
        <v>165</v>
      </c>
      <c r="B176" s="86">
        <v>164</v>
      </c>
      <c r="C176" s="82" t="s">
        <v>750</v>
      </c>
      <c r="D176" s="82" t="s">
        <v>749</v>
      </c>
      <c r="E176" s="39"/>
      <c r="F176" s="39"/>
    </row>
    <row r="177" spans="1:6" x14ac:dyDescent="0.25">
      <c r="A177" s="127">
        <v>166</v>
      </c>
      <c r="B177" s="86">
        <v>165</v>
      </c>
      <c r="C177" s="82" t="s">
        <v>753</v>
      </c>
      <c r="D177" s="82" t="s">
        <v>752</v>
      </c>
      <c r="E177" s="39"/>
      <c r="F177" s="39"/>
    </row>
    <row r="178" spans="1:6" x14ac:dyDescent="0.25">
      <c r="A178" s="127">
        <v>167</v>
      </c>
      <c r="B178" s="86">
        <v>166</v>
      </c>
      <c r="C178" s="82" t="s">
        <v>756</v>
      </c>
      <c r="D178" s="82" t="s">
        <v>755</v>
      </c>
      <c r="E178" s="39"/>
      <c r="F178" s="39"/>
    </row>
    <row r="179" spans="1:6" x14ac:dyDescent="0.25">
      <c r="A179" s="127">
        <v>168</v>
      </c>
      <c r="B179" s="86">
        <v>167</v>
      </c>
      <c r="C179" s="82" t="s">
        <v>759</v>
      </c>
      <c r="D179" s="82" t="s">
        <v>758</v>
      </c>
      <c r="E179" s="39"/>
      <c r="F179" s="39"/>
    </row>
    <row r="180" spans="1:6" x14ac:dyDescent="0.25">
      <c r="A180" s="127">
        <v>169</v>
      </c>
      <c r="B180" s="86">
        <v>168</v>
      </c>
      <c r="C180" s="82" t="s">
        <v>762</v>
      </c>
      <c r="D180" s="82" t="s">
        <v>761</v>
      </c>
      <c r="E180" s="39"/>
      <c r="F180" s="39"/>
    </row>
    <row r="181" spans="1:6" x14ac:dyDescent="0.25">
      <c r="A181" s="127">
        <v>170</v>
      </c>
      <c r="B181" s="86">
        <v>169</v>
      </c>
      <c r="C181" s="82" t="s">
        <v>765</v>
      </c>
      <c r="D181" s="82" t="s">
        <v>764</v>
      </c>
      <c r="E181" s="39"/>
      <c r="F181" s="39"/>
    </row>
    <row r="182" spans="1:6" x14ac:dyDescent="0.25">
      <c r="A182" s="127">
        <v>171</v>
      </c>
      <c r="B182" s="86">
        <v>170</v>
      </c>
      <c r="C182" s="82" t="s">
        <v>768</v>
      </c>
      <c r="D182" s="82" t="s">
        <v>767</v>
      </c>
      <c r="E182" s="39"/>
      <c r="F182" s="39"/>
    </row>
    <row r="183" spans="1:6" x14ac:dyDescent="0.25">
      <c r="A183" s="127">
        <v>172</v>
      </c>
      <c r="B183" s="86">
        <v>171</v>
      </c>
      <c r="C183" s="82" t="s">
        <v>771</v>
      </c>
      <c r="D183" s="82" t="s">
        <v>770</v>
      </c>
      <c r="E183" s="39"/>
      <c r="F183" s="39"/>
    </row>
    <row r="184" spans="1:6" x14ac:dyDescent="0.25">
      <c r="A184" s="127">
        <v>173</v>
      </c>
      <c r="B184" s="86">
        <v>172</v>
      </c>
      <c r="C184" s="82" t="s">
        <v>774</v>
      </c>
      <c r="D184" s="82" t="s">
        <v>773</v>
      </c>
      <c r="E184" s="39"/>
      <c r="F184" s="39"/>
    </row>
    <row r="185" spans="1:6" x14ac:dyDescent="0.25">
      <c r="A185" s="127">
        <v>174</v>
      </c>
      <c r="B185" s="86">
        <v>173</v>
      </c>
      <c r="C185" s="82" t="s">
        <v>777</v>
      </c>
      <c r="D185" s="82" t="s">
        <v>776</v>
      </c>
      <c r="E185" s="39"/>
      <c r="F185" s="39"/>
    </row>
    <row r="186" spans="1:6" x14ac:dyDescent="0.25">
      <c r="A186" s="127">
        <v>175</v>
      </c>
      <c r="B186" s="86">
        <v>174</v>
      </c>
      <c r="C186" s="82" t="s">
        <v>783</v>
      </c>
      <c r="D186" s="82" t="s">
        <v>1942</v>
      </c>
      <c r="E186" s="39" t="s">
        <v>93</v>
      </c>
    </row>
    <row r="187" spans="1:6" x14ac:dyDescent="0.25">
      <c r="A187" s="127">
        <v>176</v>
      </c>
      <c r="B187" s="86">
        <v>175</v>
      </c>
      <c r="C187" s="82" t="s">
        <v>780</v>
      </c>
      <c r="D187" s="82" t="s">
        <v>779</v>
      </c>
      <c r="E187" s="39" t="s">
        <v>93</v>
      </c>
    </row>
    <row r="188" spans="1:6" x14ac:dyDescent="0.25">
      <c r="A188" s="127">
        <v>177</v>
      </c>
      <c r="D188" s="39"/>
      <c r="E188" s="39" t="s">
        <v>93</v>
      </c>
    </row>
    <row r="189" spans="1:6" x14ac:dyDescent="0.25">
      <c r="A189" s="127">
        <v>178</v>
      </c>
      <c r="C189" s="83" t="s">
        <v>1999</v>
      </c>
      <c r="D189" s="83" t="s">
        <v>2000</v>
      </c>
      <c r="E189" s="83" t="s">
        <v>3507</v>
      </c>
    </row>
    <row r="190" spans="1:6" x14ac:dyDescent="0.25">
      <c r="A190" s="127">
        <v>179</v>
      </c>
      <c r="B190" t="s">
        <v>3412</v>
      </c>
      <c r="C190" s="82" t="s">
        <v>2001</v>
      </c>
      <c r="D190" s="82" t="s">
        <v>1541</v>
      </c>
      <c r="E190" s="88" t="s">
        <v>1541</v>
      </c>
    </row>
    <row r="191" spans="1:6" x14ac:dyDescent="0.25">
      <c r="A191" s="127">
        <v>180</v>
      </c>
      <c r="B191" t="s">
        <v>3412</v>
      </c>
      <c r="C191" s="82" t="s">
        <v>2002</v>
      </c>
      <c r="D191" s="82" t="s">
        <v>1541</v>
      </c>
      <c r="E191" s="88" t="s">
        <v>3505</v>
      </c>
    </row>
    <row r="192" spans="1:6" x14ac:dyDescent="0.25">
      <c r="A192" s="127">
        <v>181</v>
      </c>
      <c r="B192" t="s">
        <v>3412</v>
      </c>
      <c r="C192" s="82" t="s">
        <v>2003</v>
      </c>
      <c r="D192" s="82" t="s">
        <v>1541</v>
      </c>
      <c r="E192" s="88" t="s">
        <v>1542</v>
      </c>
    </row>
    <row r="193" spans="1:5" x14ac:dyDescent="0.25">
      <c r="A193" s="127">
        <v>182</v>
      </c>
      <c r="B193" t="s">
        <v>3412</v>
      </c>
      <c r="C193" s="82" t="s">
        <v>2004</v>
      </c>
      <c r="D193" s="82" t="s">
        <v>1541</v>
      </c>
      <c r="E193" s="88" t="s">
        <v>1543</v>
      </c>
    </row>
    <row r="194" spans="1:5" x14ac:dyDescent="0.25">
      <c r="A194" s="127">
        <v>183</v>
      </c>
      <c r="B194" t="s">
        <v>3412</v>
      </c>
      <c r="C194" s="82" t="s">
        <v>2005</v>
      </c>
      <c r="D194" s="82" t="s">
        <v>1541</v>
      </c>
      <c r="E194" s="88" t="s">
        <v>1544</v>
      </c>
    </row>
    <row r="195" spans="1:5" x14ac:dyDescent="0.25">
      <c r="A195" s="127">
        <v>184</v>
      </c>
      <c r="B195" t="s">
        <v>3413</v>
      </c>
      <c r="C195" s="82" t="s">
        <v>2006</v>
      </c>
      <c r="D195" s="82" t="s">
        <v>1542</v>
      </c>
      <c r="E195" s="88" t="s">
        <v>1545</v>
      </c>
    </row>
    <row r="196" spans="1:5" x14ac:dyDescent="0.25">
      <c r="A196" s="127">
        <v>185</v>
      </c>
      <c r="B196" t="s">
        <v>3414</v>
      </c>
      <c r="C196" s="82" t="s">
        <v>2007</v>
      </c>
      <c r="D196" s="82" t="s">
        <v>1543</v>
      </c>
      <c r="E196" s="88" t="s">
        <v>1546</v>
      </c>
    </row>
    <row r="197" spans="1:5" x14ac:dyDescent="0.25">
      <c r="A197" s="127">
        <v>186</v>
      </c>
      <c r="B197" t="s">
        <v>3414</v>
      </c>
      <c r="C197" s="82" t="s">
        <v>2008</v>
      </c>
      <c r="D197" s="82" t="s">
        <v>1543</v>
      </c>
      <c r="E197" s="88" t="s">
        <v>1547</v>
      </c>
    </row>
    <row r="198" spans="1:5" x14ac:dyDescent="0.25">
      <c r="A198" s="127">
        <v>187</v>
      </c>
      <c r="B198" t="s">
        <v>3415</v>
      </c>
      <c r="C198" s="82" t="s">
        <v>2009</v>
      </c>
      <c r="D198" s="82" t="s">
        <v>1544</v>
      </c>
      <c r="E198" s="88" t="s">
        <v>1548</v>
      </c>
    </row>
    <row r="199" spans="1:5" x14ac:dyDescent="0.25">
      <c r="A199" s="127">
        <v>188</v>
      </c>
      <c r="B199" t="s">
        <v>3415</v>
      </c>
      <c r="C199" s="82" t="s">
        <v>2010</v>
      </c>
      <c r="D199" s="82" t="s">
        <v>1544</v>
      </c>
      <c r="E199" s="88" t="s">
        <v>1549</v>
      </c>
    </row>
    <row r="200" spans="1:5" x14ac:dyDescent="0.25">
      <c r="A200" s="127">
        <v>189</v>
      </c>
      <c r="B200" t="s">
        <v>3416</v>
      </c>
      <c r="C200" s="82" t="s">
        <v>2011</v>
      </c>
      <c r="D200" s="82" t="s">
        <v>1545</v>
      </c>
      <c r="E200" s="88" t="s">
        <v>2027</v>
      </c>
    </row>
    <row r="201" spans="1:5" x14ac:dyDescent="0.25">
      <c r="A201" s="127">
        <v>190</v>
      </c>
      <c r="B201" t="s">
        <v>3416</v>
      </c>
      <c r="C201" s="82" t="s">
        <v>2012</v>
      </c>
      <c r="D201" s="82" t="s">
        <v>1545</v>
      </c>
      <c r="E201" s="88" t="s">
        <v>2039</v>
      </c>
    </row>
    <row r="202" spans="1:5" x14ac:dyDescent="0.25">
      <c r="A202" s="127">
        <v>191</v>
      </c>
      <c r="B202" t="s">
        <v>3416</v>
      </c>
      <c r="C202" s="82" t="s">
        <v>2013</v>
      </c>
      <c r="D202" s="82" t="s">
        <v>1545</v>
      </c>
      <c r="E202" s="88" t="s">
        <v>1552</v>
      </c>
    </row>
    <row r="203" spans="1:5" x14ac:dyDescent="0.25">
      <c r="A203" s="127">
        <v>192</v>
      </c>
      <c r="B203" t="s">
        <v>3416</v>
      </c>
      <c r="C203" s="82" t="s">
        <v>2014</v>
      </c>
      <c r="D203" s="82" t="s">
        <v>1545</v>
      </c>
      <c r="E203" s="88" t="s">
        <v>2060</v>
      </c>
    </row>
    <row r="204" spans="1:5" x14ac:dyDescent="0.25">
      <c r="A204" s="127">
        <v>193</v>
      </c>
      <c r="B204" t="s">
        <v>3416</v>
      </c>
      <c r="C204" s="82" t="s">
        <v>2015</v>
      </c>
      <c r="D204" s="82" t="s">
        <v>1545</v>
      </c>
      <c r="E204" s="88" t="s">
        <v>2062</v>
      </c>
    </row>
    <row r="205" spans="1:5" x14ac:dyDescent="0.25">
      <c r="A205" s="127">
        <v>194</v>
      </c>
      <c r="B205" t="s">
        <v>3417</v>
      </c>
      <c r="C205" s="82" t="s">
        <v>2016</v>
      </c>
      <c r="D205" s="82" t="s">
        <v>1546</v>
      </c>
      <c r="E205" s="88" t="s">
        <v>3485</v>
      </c>
    </row>
    <row r="206" spans="1:5" x14ac:dyDescent="0.25">
      <c r="A206" s="127">
        <v>195</v>
      </c>
      <c r="B206" t="s">
        <v>3417</v>
      </c>
      <c r="C206" s="82" t="s">
        <v>2017</v>
      </c>
      <c r="D206" s="82" t="s">
        <v>1546</v>
      </c>
      <c r="E206" s="88" t="s">
        <v>1556</v>
      </c>
    </row>
    <row r="207" spans="1:5" x14ac:dyDescent="0.25">
      <c r="A207" s="127">
        <v>196</v>
      </c>
      <c r="B207" t="s">
        <v>3417</v>
      </c>
      <c r="C207" s="82" t="s">
        <v>2018</v>
      </c>
      <c r="D207" s="82" t="s">
        <v>1546</v>
      </c>
      <c r="E207" s="88" t="s">
        <v>1557</v>
      </c>
    </row>
    <row r="208" spans="1:5" x14ac:dyDescent="0.25">
      <c r="A208" s="127">
        <v>197</v>
      </c>
      <c r="B208" t="s">
        <v>3417</v>
      </c>
      <c r="C208" s="82" t="s">
        <v>2019</v>
      </c>
      <c r="D208" s="82" t="s">
        <v>1546</v>
      </c>
      <c r="E208" s="88" t="s">
        <v>1558</v>
      </c>
    </row>
    <row r="209" spans="1:5" x14ac:dyDescent="0.25">
      <c r="A209" s="127">
        <v>198</v>
      </c>
      <c r="B209" t="s">
        <v>3417</v>
      </c>
      <c r="C209" s="82" t="s">
        <v>2020</v>
      </c>
      <c r="D209" s="82" t="s">
        <v>1546</v>
      </c>
      <c r="E209" s="88" t="s">
        <v>1559</v>
      </c>
    </row>
    <row r="210" spans="1:5" x14ac:dyDescent="0.25">
      <c r="A210" s="127">
        <v>199</v>
      </c>
      <c r="B210" t="s">
        <v>3418</v>
      </c>
      <c r="C210" s="82" t="s">
        <v>2021</v>
      </c>
      <c r="D210" s="82" t="s">
        <v>1547</v>
      </c>
      <c r="E210" s="88" t="s">
        <v>2079</v>
      </c>
    </row>
    <row r="211" spans="1:5" x14ac:dyDescent="0.25">
      <c r="A211" s="127">
        <v>200</v>
      </c>
      <c r="B211" t="s">
        <v>3418</v>
      </c>
      <c r="C211" s="82" t="s">
        <v>2022</v>
      </c>
      <c r="D211" s="82" t="s">
        <v>1547</v>
      </c>
      <c r="E211" s="88" t="s">
        <v>2082</v>
      </c>
    </row>
    <row r="212" spans="1:5" x14ac:dyDescent="0.25">
      <c r="A212" s="127">
        <v>201</v>
      </c>
      <c r="B212" t="s">
        <v>3419</v>
      </c>
      <c r="C212" s="82" t="s">
        <v>2023</v>
      </c>
      <c r="D212" s="82" t="s">
        <v>1548</v>
      </c>
      <c r="E212" s="88" t="s">
        <v>1560</v>
      </c>
    </row>
    <row r="213" spans="1:5" x14ac:dyDescent="0.25">
      <c r="A213" s="127">
        <v>202</v>
      </c>
      <c r="B213" t="s">
        <v>3419</v>
      </c>
      <c r="C213" s="82" t="s">
        <v>2024</v>
      </c>
      <c r="D213" s="82" t="s">
        <v>1548</v>
      </c>
      <c r="E213" s="88" t="s">
        <v>1561</v>
      </c>
    </row>
    <row r="214" spans="1:5" x14ac:dyDescent="0.25">
      <c r="A214" s="127">
        <v>203</v>
      </c>
      <c r="B214" t="s">
        <v>3420</v>
      </c>
      <c r="C214" s="82" t="s">
        <v>2025</v>
      </c>
      <c r="D214" s="82" t="s">
        <v>1549</v>
      </c>
      <c r="E214" s="88" t="s">
        <v>1562</v>
      </c>
    </row>
    <row r="215" spans="1:5" x14ac:dyDescent="0.25">
      <c r="A215" s="127">
        <v>204</v>
      </c>
      <c r="B215" t="s">
        <v>3421</v>
      </c>
      <c r="C215" s="82" t="s">
        <v>2026</v>
      </c>
      <c r="D215" s="82" t="s">
        <v>2027</v>
      </c>
      <c r="E215" s="88" t="s">
        <v>1563</v>
      </c>
    </row>
    <row r="216" spans="1:5" x14ac:dyDescent="0.25">
      <c r="A216" s="127">
        <v>205</v>
      </c>
      <c r="B216" t="s">
        <v>3421</v>
      </c>
      <c r="C216" s="82" t="s">
        <v>2028</v>
      </c>
      <c r="D216" s="82" t="s">
        <v>2027</v>
      </c>
      <c r="E216" s="88" t="s">
        <v>2105</v>
      </c>
    </row>
    <row r="217" spans="1:5" x14ac:dyDescent="0.25">
      <c r="A217" s="127">
        <v>206</v>
      </c>
      <c r="B217" t="s">
        <v>3421</v>
      </c>
      <c r="C217" s="82" t="s">
        <v>2029</v>
      </c>
      <c r="D217" s="82" t="s">
        <v>2027</v>
      </c>
      <c r="E217" s="88" t="s">
        <v>3493</v>
      </c>
    </row>
    <row r="218" spans="1:5" x14ac:dyDescent="0.25">
      <c r="A218" s="127">
        <v>207</v>
      </c>
      <c r="B218" t="s">
        <v>3421</v>
      </c>
      <c r="C218" s="82" t="s">
        <v>2030</v>
      </c>
      <c r="D218" s="82" t="s">
        <v>2027</v>
      </c>
      <c r="E218" s="88" t="s">
        <v>3486</v>
      </c>
    </row>
    <row r="219" spans="1:5" x14ac:dyDescent="0.25">
      <c r="A219" s="127">
        <v>208</v>
      </c>
      <c r="B219" t="s">
        <v>3421</v>
      </c>
      <c r="C219" s="82" t="s">
        <v>2031</v>
      </c>
      <c r="D219" s="82" t="s">
        <v>2027</v>
      </c>
      <c r="E219" s="88" t="s">
        <v>3495</v>
      </c>
    </row>
    <row r="220" spans="1:5" x14ac:dyDescent="0.25">
      <c r="A220" s="127">
        <v>209</v>
      </c>
      <c r="B220" t="s">
        <v>3421</v>
      </c>
      <c r="C220" s="82" t="s">
        <v>2032</v>
      </c>
      <c r="D220" s="82" t="s">
        <v>2027</v>
      </c>
      <c r="E220" s="88" t="s">
        <v>3496</v>
      </c>
    </row>
    <row r="221" spans="1:5" x14ac:dyDescent="0.25">
      <c r="A221" s="127">
        <v>210</v>
      </c>
      <c r="B221" t="s">
        <v>3421</v>
      </c>
      <c r="C221" s="82" t="s">
        <v>2033</v>
      </c>
      <c r="D221" s="82" t="s">
        <v>2027</v>
      </c>
      <c r="E221" s="88" t="s">
        <v>2118</v>
      </c>
    </row>
    <row r="222" spans="1:5" x14ac:dyDescent="0.25">
      <c r="A222" s="127">
        <v>211</v>
      </c>
      <c r="B222" t="s">
        <v>3421</v>
      </c>
      <c r="C222" s="82" t="s">
        <v>2034</v>
      </c>
      <c r="D222" s="82" t="s">
        <v>2027</v>
      </c>
      <c r="E222" s="88" t="s">
        <v>3487</v>
      </c>
    </row>
    <row r="223" spans="1:5" x14ac:dyDescent="0.25">
      <c r="A223" s="127">
        <v>212</v>
      </c>
      <c r="B223" t="s">
        <v>3421</v>
      </c>
      <c r="C223" s="82" t="s">
        <v>2035</v>
      </c>
      <c r="D223" s="82" t="s">
        <v>2027</v>
      </c>
      <c r="E223" s="88" t="s">
        <v>828</v>
      </c>
    </row>
    <row r="224" spans="1:5" x14ac:dyDescent="0.25">
      <c r="A224" s="127">
        <v>213</v>
      </c>
      <c r="B224" t="s">
        <v>3421</v>
      </c>
      <c r="C224" s="82" t="s">
        <v>2036</v>
      </c>
      <c r="D224" s="82" t="s">
        <v>2027</v>
      </c>
      <c r="E224" s="88" t="s">
        <v>1682</v>
      </c>
    </row>
    <row r="225" spans="1:5" x14ac:dyDescent="0.25">
      <c r="A225" s="127">
        <v>214</v>
      </c>
      <c r="B225" t="s">
        <v>3421</v>
      </c>
      <c r="C225" s="82" t="s">
        <v>2037</v>
      </c>
      <c r="D225" s="82" t="s">
        <v>2027</v>
      </c>
      <c r="E225" s="88" t="s">
        <v>888</v>
      </c>
    </row>
    <row r="226" spans="1:5" x14ac:dyDescent="0.25">
      <c r="A226" s="127">
        <v>215</v>
      </c>
      <c r="B226" t="s">
        <v>3422</v>
      </c>
      <c r="C226" s="82" t="s">
        <v>2038</v>
      </c>
      <c r="D226" s="82" t="s">
        <v>2039</v>
      </c>
      <c r="E226" s="88" t="s">
        <v>914</v>
      </c>
    </row>
    <row r="227" spans="1:5" x14ac:dyDescent="0.25">
      <c r="A227" s="127">
        <v>216</v>
      </c>
      <c r="B227" t="s">
        <v>3422</v>
      </c>
      <c r="C227" s="82" t="s">
        <v>2040</v>
      </c>
      <c r="D227" s="82" t="s">
        <v>2039</v>
      </c>
      <c r="E227" s="88" t="s">
        <v>2230</v>
      </c>
    </row>
    <row r="228" spans="1:5" x14ac:dyDescent="0.25">
      <c r="A228" s="127">
        <v>217</v>
      </c>
      <c r="B228" t="s">
        <v>3422</v>
      </c>
      <c r="C228" s="82" t="s">
        <v>2041</v>
      </c>
      <c r="D228" s="82" t="s">
        <v>2039</v>
      </c>
      <c r="E228" s="88" t="s">
        <v>947</v>
      </c>
    </row>
    <row r="229" spans="1:5" x14ac:dyDescent="0.25">
      <c r="A229" s="127">
        <v>218</v>
      </c>
      <c r="B229" t="s">
        <v>3422</v>
      </c>
      <c r="C229" s="82" t="s">
        <v>2042</v>
      </c>
      <c r="D229" s="82" t="s">
        <v>2039</v>
      </c>
      <c r="E229" s="88" t="s">
        <v>2339</v>
      </c>
    </row>
    <row r="230" spans="1:5" x14ac:dyDescent="0.25">
      <c r="A230" s="127">
        <v>219</v>
      </c>
      <c r="B230" t="s">
        <v>3422</v>
      </c>
      <c r="C230" s="82" t="s">
        <v>2043</v>
      </c>
      <c r="D230" s="82" t="s">
        <v>2039</v>
      </c>
      <c r="E230" s="88" t="s">
        <v>3503</v>
      </c>
    </row>
    <row r="231" spans="1:5" x14ac:dyDescent="0.25">
      <c r="A231" s="127">
        <v>220</v>
      </c>
      <c r="B231" t="s">
        <v>3422</v>
      </c>
      <c r="C231" s="82" t="s">
        <v>2044</v>
      </c>
      <c r="D231" s="82" t="s">
        <v>2039</v>
      </c>
      <c r="E231" s="88" t="s">
        <v>2405</v>
      </c>
    </row>
    <row r="232" spans="1:5" x14ac:dyDescent="0.25">
      <c r="A232" s="127">
        <v>221</v>
      </c>
      <c r="B232" t="s">
        <v>3422</v>
      </c>
      <c r="C232" s="82" t="s">
        <v>2045</v>
      </c>
      <c r="D232" s="82" t="s">
        <v>2039</v>
      </c>
      <c r="E232" s="88" t="s">
        <v>2413</v>
      </c>
    </row>
    <row r="233" spans="1:5" x14ac:dyDescent="0.25">
      <c r="A233" s="127">
        <v>222</v>
      </c>
      <c r="B233" t="s">
        <v>3422</v>
      </c>
      <c r="C233" s="82" t="s">
        <v>2046</v>
      </c>
      <c r="D233" s="82" t="s">
        <v>2039</v>
      </c>
      <c r="E233" s="88" t="s">
        <v>2426</v>
      </c>
    </row>
    <row r="234" spans="1:5" x14ac:dyDescent="0.25">
      <c r="A234" s="127">
        <v>223</v>
      </c>
      <c r="B234" t="s">
        <v>3422</v>
      </c>
      <c r="C234" s="82" t="s">
        <v>2047</v>
      </c>
      <c r="D234" s="82" t="s">
        <v>2039</v>
      </c>
      <c r="E234" s="88" t="s">
        <v>1683</v>
      </c>
    </row>
    <row r="235" spans="1:5" x14ac:dyDescent="0.25">
      <c r="A235" s="127">
        <v>224</v>
      </c>
      <c r="B235" t="s">
        <v>3423</v>
      </c>
      <c r="C235" s="82" t="s">
        <v>2048</v>
      </c>
      <c r="D235" s="82" t="s">
        <v>1552</v>
      </c>
      <c r="E235" s="88" t="s">
        <v>2533</v>
      </c>
    </row>
    <row r="236" spans="1:5" x14ac:dyDescent="0.25">
      <c r="A236" s="127">
        <v>225</v>
      </c>
      <c r="B236" t="s">
        <v>3423</v>
      </c>
      <c r="C236" s="82" t="s">
        <v>2049</v>
      </c>
      <c r="D236" s="82" t="s">
        <v>1552</v>
      </c>
      <c r="E236" s="88" t="s">
        <v>1445</v>
      </c>
    </row>
    <row r="237" spans="1:5" x14ac:dyDescent="0.25">
      <c r="A237" s="127">
        <v>226</v>
      </c>
      <c r="B237" t="s">
        <v>3423</v>
      </c>
      <c r="C237" s="82" t="s">
        <v>2050</v>
      </c>
      <c r="D237" s="82" t="s">
        <v>1552</v>
      </c>
      <c r="E237" s="88" t="s">
        <v>2586</v>
      </c>
    </row>
    <row r="238" spans="1:5" x14ac:dyDescent="0.25">
      <c r="A238" s="127">
        <v>227</v>
      </c>
      <c r="B238" t="s">
        <v>3423</v>
      </c>
      <c r="C238" s="82" t="s">
        <v>2051</v>
      </c>
      <c r="D238" s="82" t="s">
        <v>1552</v>
      </c>
      <c r="E238" s="88" t="s">
        <v>2595</v>
      </c>
    </row>
    <row r="239" spans="1:5" x14ac:dyDescent="0.25">
      <c r="A239" s="127">
        <v>228</v>
      </c>
      <c r="B239" t="s">
        <v>3423</v>
      </c>
      <c r="C239" s="82" t="s">
        <v>2052</v>
      </c>
      <c r="D239" s="82" t="s">
        <v>1552</v>
      </c>
      <c r="E239" s="88" t="s">
        <v>1458</v>
      </c>
    </row>
    <row r="240" spans="1:5" x14ac:dyDescent="0.25">
      <c r="A240" s="127">
        <v>229</v>
      </c>
      <c r="B240" t="s">
        <v>3423</v>
      </c>
      <c r="C240" s="82" t="s">
        <v>2053</v>
      </c>
      <c r="D240" s="82" t="s">
        <v>1552</v>
      </c>
      <c r="E240" s="88" t="s">
        <v>1096</v>
      </c>
    </row>
    <row r="241" spans="1:5" x14ac:dyDescent="0.25">
      <c r="A241" s="127">
        <v>230</v>
      </c>
      <c r="B241" t="s">
        <v>3423</v>
      </c>
      <c r="C241" s="82" t="s">
        <v>2054</v>
      </c>
      <c r="D241" s="82" t="s">
        <v>1552</v>
      </c>
      <c r="E241" s="88" t="s">
        <v>1118</v>
      </c>
    </row>
    <row r="242" spans="1:5" x14ac:dyDescent="0.25">
      <c r="A242" s="127">
        <v>231</v>
      </c>
      <c r="B242" t="s">
        <v>3423</v>
      </c>
      <c r="C242" s="82" t="s">
        <v>2055</v>
      </c>
      <c r="D242" s="82" t="s">
        <v>1552</v>
      </c>
      <c r="E242" s="88" t="s">
        <v>2654</v>
      </c>
    </row>
    <row r="243" spans="1:5" x14ac:dyDescent="0.25">
      <c r="A243" s="127">
        <v>232</v>
      </c>
      <c r="B243" t="s">
        <v>3423</v>
      </c>
      <c r="C243" s="82" t="s">
        <v>2056</v>
      </c>
      <c r="D243" s="82" t="s">
        <v>1552</v>
      </c>
      <c r="E243" s="88" t="s">
        <v>1447</v>
      </c>
    </row>
    <row r="244" spans="1:5" x14ac:dyDescent="0.25">
      <c r="A244" s="127">
        <v>233</v>
      </c>
      <c r="B244" t="s">
        <v>3423</v>
      </c>
      <c r="C244" s="82" t="s">
        <v>2057</v>
      </c>
      <c r="D244" s="82" t="s">
        <v>1552</v>
      </c>
      <c r="E244" s="88" t="s">
        <v>1225</v>
      </c>
    </row>
    <row r="245" spans="1:5" x14ac:dyDescent="0.25">
      <c r="A245" s="127">
        <v>234</v>
      </c>
      <c r="B245" t="s">
        <v>3423</v>
      </c>
      <c r="C245" s="82" t="s">
        <v>2058</v>
      </c>
      <c r="D245" s="82" t="s">
        <v>1552</v>
      </c>
      <c r="E245" s="88" t="s">
        <v>2761</v>
      </c>
    </row>
    <row r="246" spans="1:5" x14ac:dyDescent="0.25">
      <c r="A246" s="127">
        <v>235</v>
      </c>
      <c r="B246" t="s">
        <v>3424</v>
      </c>
      <c r="C246" s="82" t="s">
        <v>2059</v>
      </c>
      <c r="D246" s="82" t="s">
        <v>2060</v>
      </c>
      <c r="E246" s="88" t="s">
        <v>1234</v>
      </c>
    </row>
    <row r="247" spans="1:5" x14ac:dyDescent="0.25">
      <c r="A247" s="127">
        <v>236</v>
      </c>
      <c r="B247" t="s">
        <v>3425</v>
      </c>
      <c r="C247" s="82" t="s">
        <v>2061</v>
      </c>
      <c r="D247" s="82" t="s">
        <v>2062</v>
      </c>
      <c r="E247" s="88" t="s">
        <v>2820</v>
      </c>
    </row>
    <row r="248" spans="1:5" x14ac:dyDescent="0.25">
      <c r="A248" s="127">
        <v>237</v>
      </c>
      <c r="B248" t="s">
        <v>3425</v>
      </c>
      <c r="C248" s="82" t="s">
        <v>2063</v>
      </c>
      <c r="D248" s="82" t="s">
        <v>2062</v>
      </c>
      <c r="E248" s="88" t="s">
        <v>1455</v>
      </c>
    </row>
    <row r="249" spans="1:5" x14ac:dyDescent="0.25">
      <c r="A249" s="127">
        <v>238</v>
      </c>
      <c r="B249" t="s">
        <v>3425</v>
      </c>
      <c r="C249" s="82" t="s">
        <v>2064</v>
      </c>
      <c r="D249" s="82" t="s">
        <v>2062</v>
      </c>
      <c r="E249" s="88" t="s">
        <v>2893</v>
      </c>
    </row>
    <row r="250" spans="1:5" x14ac:dyDescent="0.25">
      <c r="A250" s="127">
        <v>239</v>
      </c>
      <c r="B250" t="s">
        <v>3489</v>
      </c>
      <c r="C250" s="82" t="s">
        <v>2065</v>
      </c>
      <c r="D250" s="82" t="s">
        <v>3485</v>
      </c>
      <c r="E250" s="88" t="s">
        <v>1291</v>
      </c>
    </row>
    <row r="251" spans="1:5" x14ac:dyDescent="0.25">
      <c r="A251" s="127">
        <v>240</v>
      </c>
      <c r="B251" t="s">
        <v>3489</v>
      </c>
      <c r="C251" s="82" t="s">
        <v>2066</v>
      </c>
      <c r="D251" s="82" t="s">
        <v>3485</v>
      </c>
      <c r="E251" s="88" t="s">
        <v>1306</v>
      </c>
    </row>
    <row r="252" spans="1:5" x14ac:dyDescent="0.25">
      <c r="A252" s="127">
        <v>241</v>
      </c>
      <c r="B252" t="s">
        <v>3426</v>
      </c>
      <c r="C252" s="82" t="s">
        <v>2067</v>
      </c>
      <c r="D252" s="82" t="s">
        <v>1556</v>
      </c>
      <c r="E252" s="88" t="s">
        <v>1320</v>
      </c>
    </row>
    <row r="253" spans="1:5" x14ac:dyDescent="0.25">
      <c r="A253" s="127">
        <v>242</v>
      </c>
      <c r="B253" t="s">
        <v>3427</v>
      </c>
      <c r="C253" s="82" t="s">
        <v>2068</v>
      </c>
      <c r="D253" s="82" t="s">
        <v>1557</v>
      </c>
      <c r="E253" s="88" t="s">
        <v>3038</v>
      </c>
    </row>
    <row r="254" spans="1:5" x14ac:dyDescent="0.25">
      <c r="A254" s="127">
        <v>243</v>
      </c>
      <c r="B254" t="s">
        <v>3427</v>
      </c>
      <c r="C254" s="82" t="s">
        <v>2069</v>
      </c>
      <c r="D254" s="82" t="s">
        <v>1557</v>
      </c>
      <c r="E254" s="88" t="s">
        <v>1341</v>
      </c>
    </row>
    <row r="255" spans="1:5" x14ac:dyDescent="0.25">
      <c r="A255" s="127">
        <v>244</v>
      </c>
      <c r="B255" t="s">
        <v>3428</v>
      </c>
      <c r="C255" s="82" t="s">
        <v>2070</v>
      </c>
      <c r="D255" s="82" t="s">
        <v>1558</v>
      </c>
      <c r="E255" s="88" t="s">
        <v>1350</v>
      </c>
    </row>
    <row r="256" spans="1:5" x14ac:dyDescent="0.25">
      <c r="A256" s="127">
        <v>245</v>
      </c>
      <c r="B256" t="s">
        <v>3428</v>
      </c>
      <c r="C256" s="82" t="s">
        <v>2071</v>
      </c>
      <c r="D256" s="82" t="s">
        <v>1558</v>
      </c>
      <c r="E256" s="88" t="s">
        <v>3074</v>
      </c>
    </row>
    <row r="257" spans="1:5" x14ac:dyDescent="0.25">
      <c r="A257" s="127">
        <v>246</v>
      </c>
      <c r="B257" t="s">
        <v>3428</v>
      </c>
      <c r="C257" s="82" t="s">
        <v>2072</v>
      </c>
      <c r="D257" s="82" t="s">
        <v>1558</v>
      </c>
      <c r="E257" s="88" t="s">
        <v>3499</v>
      </c>
    </row>
    <row r="258" spans="1:5" x14ac:dyDescent="0.25">
      <c r="A258" s="127">
        <v>247</v>
      </c>
      <c r="B258" t="s">
        <v>3429</v>
      </c>
      <c r="C258" s="82" t="s">
        <v>2073</v>
      </c>
      <c r="D258" s="82" t="s">
        <v>1559</v>
      </c>
      <c r="E258" s="88" t="s">
        <v>3131</v>
      </c>
    </row>
    <row r="259" spans="1:5" x14ac:dyDescent="0.25">
      <c r="A259" s="127">
        <v>248</v>
      </c>
      <c r="B259" t="s">
        <v>3429</v>
      </c>
      <c r="C259" s="82" t="s">
        <v>2074</v>
      </c>
      <c r="D259" s="82" t="s">
        <v>1559</v>
      </c>
      <c r="E259" s="88" t="s">
        <v>3159</v>
      </c>
    </row>
    <row r="260" spans="1:5" x14ac:dyDescent="0.25">
      <c r="A260" s="127">
        <v>249</v>
      </c>
      <c r="B260" t="s">
        <v>3429</v>
      </c>
      <c r="C260" s="82" t="s">
        <v>2075</v>
      </c>
      <c r="D260" s="82" t="s">
        <v>1559</v>
      </c>
      <c r="E260" s="88" t="s">
        <v>3172</v>
      </c>
    </row>
    <row r="261" spans="1:5" x14ac:dyDescent="0.25">
      <c r="A261" s="127">
        <v>250</v>
      </c>
      <c r="B261" t="s">
        <v>3429</v>
      </c>
      <c r="C261" s="82" t="s">
        <v>2076</v>
      </c>
      <c r="D261" s="82" t="s">
        <v>1559</v>
      </c>
      <c r="E261" s="88" t="s">
        <v>3179</v>
      </c>
    </row>
    <row r="262" spans="1:5" x14ac:dyDescent="0.25">
      <c r="A262" s="127">
        <v>251</v>
      </c>
      <c r="B262" t="s">
        <v>3429</v>
      </c>
      <c r="C262" s="82" t="s">
        <v>2077</v>
      </c>
      <c r="D262" s="82" t="s">
        <v>1559</v>
      </c>
      <c r="E262" s="88" t="s">
        <v>1395</v>
      </c>
    </row>
    <row r="263" spans="1:5" x14ac:dyDescent="0.25">
      <c r="A263" s="127">
        <v>252</v>
      </c>
      <c r="B263" t="s">
        <v>3430</v>
      </c>
      <c r="C263" s="82" t="s">
        <v>2078</v>
      </c>
      <c r="D263" s="82" t="s">
        <v>2079</v>
      </c>
      <c r="E263" s="88" t="s">
        <v>3229</v>
      </c>
    </row>
    <row r="264" spans="1:5" x14ac:dyDescent="0.25">
      <c r="A264" s="127">
        <v>253</v>
      </c>
      <c r="B264" t="s">
        <v>3430</v>
      </c>
      <c r="C264" s="82" t="s">
        <v>2080</v>
      </c>
      <c r="D264" s="82" t="s">
        <v>2079</v>
      </c>
      <c r="E264" s="88" t="s">
        <v>1406</v>
      </c>
    </row>
    <row r="265" spans="1:5" x14ac:dyDescent="0.25">
      <c r="A265" s="127">
        <v>254</v>
      </c>
      <c r="B265" t="s">
        <v>3431</v>
      </c>
      <c r="C265" s="82" t="s">
        <v>2081</v>
      </c>
      <c r="D265" s="82" t="s">
        <v>2082</v>
      </c>
      <c r="E265" s="88" t="s">
        <v>3501</v>
      </c>
    </row>
    <row r="266" spans="1:5" x14ac:dyDescent="0.25">
      <c r="A266" s="127">
        <v>255</v>
      </c>
      <c r="B266" t="s">
        <v>3432</v>
      </c>
      <c r="C266" s="82" t="s">
        <v>2083</v>
      </c>
      <c r="D266" s="82" t="s">
        <v>1560</v>
      </c>
      <c r="E266" s="88" t="s">
        <v>1684</v>
      </c>
    </row>
    <row r="267" spans="1:5" x14ac:dyDescent="0.25">
      <c r="A267" s="127">
        <v>256</v>
      </c>
      <c r="B267" t="s">
        <v>3432</v>
      </c>
      <c r="C267" s="82" t="s">
        <v>2084</v>
      </c>
      <c r="D267" s="82" t="s">
        <v>1560</v>
      </c>
      <c r="E267" s="88" t="s">
        <v>3304</v>
      </c>
    </row>
    <row r="268" spans="1:5" x14ac:dyDescent="0.25">
      <c r="A268" s="127">
        <v>257</v>
      </c>
      <c r="B268" t="s">
        <v>3432</v>
      </c>
      <c r="C268" s="82" t="s">
        <v>2085</v>
      </c>
      <c r="D268" s="82" t="s">
        <v>1560</v>
      </c>
      <c r="E268" s="88" t="s">
        <v>1420</v>
      </c>
    </row>
    <row r="269" spans="1:5" x14ac:dyDescent="0.25">
      <c r="A269" s="127">
        <v>258</v>
      </c>
      <c r="B269" t="s">
        <v>3433</v>
      </c>
      <c r="C269" s="82" t="s">
        <v>2086</v>
      </c>
      <c r="D269" s="82" t="s">
        <v>1561</v>
      </c>
      <c r="E269" s="88" t="s">
        <v>3351</v>
      </c>
    </row>
    <row r="270" spans="1:5" x14ac:dyDescent="0.25">
      <c r="A270" s="127">
        <v>259</v>
      </c>
      <c r="B270" t="s">
        <v>3433</v>
      </c>
      <c r="C270" s="82" t="s">
        <v>2087</v>
      </c>
      <c r="D270" s="82" t="s">
        <v>1561</v>
      </c>
      <c r="E270" s="88" t="s">
        <v>1497</v>
      </c>
    </row>
    <row r="271" spans="1:5" x14ac:dyDescent="0.25">
      <c r="A271" s="127">
        <v>260</v>
      </c>
      <c r="B271" t="s">
        <v>3433</v>
      </c>
      <c r="C271" s="82" t="s">
        <v>2088</v>
      </c>
      <c r="D271" s="82" t="s">
        <v>1561</v>
      </c>
      <c r="E271" s="88" t="s">
        <v>1430</v>
      </c>
    </row>
    <row r="272" spans="1:5" x14ac:dyDescent="0.25">
      <c r="A272" s="127">
        <v>261</v>
      </c>
      <c r="B272" t="s">
        <v>3434</v>
      </c>
      <c r="C272" s="82" t="s">
        <v>2089</v>
      </c>
      <c r="D272" s="82" t="s">
        <v>1562</v>
      </c>
    </row>
    <row r="273" spans="1:4" x14ac:dyDescent="0.25">
      <c r="A273" s="127">
        <v>262</v>
      </c>
      <c r="B273" t="s">
        <v>3434</v>
      </c>
      <c r="C273" s="82" t="s">
        <v>2090</v>
      </c>
      <c r="D273" s="82" t="s">
        <v>1562</v>
      </c>
    </row>
    <row r="274" spans="1:4" x14ac:dyDescent="0.25">
      <c r="A274" s="127">
        <v>263</v>
      </c>
      <c r="B274" t="s">
        <v>3434</v>
      </c>
      <c r="C274" s="82" t="s">
        <v>2091</v>
      </c>
      <c r="D274" s="82" t="s">
        <v>1562</v>
      </c>
    </row>
    <row r="275" spans="1:4" x14ac:dyDescent="0.25">
      <c r="A275" s="127">
        <v>264</v>
      </c>
      <c r="B275" t="s">
        <v>3434</v>
      </c>
      <c r="C275" s="82" t="s">
        <v>2092</v>
      </c>
      <c r="D275" s="82" t="s">
        <v>1562</v>
      </c>
    </row>
    <row r="276" spans="1:4" x14ac:dyDescent="0.25">
      <c r="A276" s="127">
        <v>265</v>
      </c>
      <c r="B276" t="s">
        <v>3434</v>
      </c>
      <c r="C276" s="82" t="s">
        <v>2093</v>
      </c>
      <c r="D276" s="82" t="s">
        <v>1562</v>
      </c>
    </row>
    <row r="277" spans="1:4" x14ac:dyDescent="0.25">
      <c r="A277" s="127">
        <v>266</v>
      </c>
      <c r="B277" t="s">
        <v>3434</v>
      </c>
      <c r="C277" s="82" t="s">
        <v>2094</v>
      </c>
      <c r="D277" s="82" t="s">
        <v>1562</v>
      </c>
    </row>
    <row r="278" spans="1:4" x14ac:dyDescent="0.25">
      <c r="A278" s="127">
        <v>267</v>
      </c>
      <c r="B278" t="s">
        <v>3434</v>
      </c>
      <c r="C278" s="82" t="s">
        <v>2095</v>
      </c>
      <c r="D278" s="82" t="s">
        <v>1562</v>
      </c>
    </row>
    <row r="279" spans="1:4" x14ac:dyDescent="0.25">
      <c r="A279" s="127">
        <v>268</v>
      </c>
      <c r="B279" t="s">
        <v>3434</v>
      </c>
      <c r="C279" s="82" t="s">
        <v>2096</v>
      </c>
      <c r="D279" s="82" t="s">
        <v>1562</v>
      </c>
    </row>
    <row r="280" spans="1:4" x14ac:dyDescent="0.25">
      <c r="A280" s="127">
        <v>269</v>
      </c>
      <c r="B280" t="s">
        <v>3434</v>
      </c>
      <c r="C280" s="82" t="s">
        <v>2097</v>
      </c>
      <c r="D280" s="82" t="s">
        <v>1562</v>
      </c>
    </row>
    <row r="281" spans="1:4" x14ac:dyDescent="0.25">
      <c r="A281" s="127">
        <v>270</v>
      </c>
      <c r="B281" t="s">
        <v>3434</v>
      </c>
      <c r="C281" s="82" t="s">
        <v>2098</v>
      </c>
      <c r="D281" s="82" t="s">
        <v>1562</v>
      </c>
    </row>
    <row r="282" spans="1:4" x14ac:dyDescent="0.25">
      <c r="A282" s="127">
        <v>271</v>
      </c>
      <c r="B282" t="s">
        <v>3434</v>
      </c>
      <c r="C282" s="82" t="s">
        <v>2099</v>
      </c>
      <c r="D282" s="82" t="s">
        <v>1562</v>
      </c>
    </row>
    <row r="283" spans="1:4" x14ac:dyDescent="0.25">
      <c r="A283" s="127">
        <v>272</v>
      </c>
      <c r="B283" t="s">
        <v>3434</v>
      </c>
      <c r="C283" s="82" t="s">
        <v>2100</v>
      </c>
      <c r="D283" s="82" t="s">
        <v>1562</v>
      </c>
    </row>
    <row r="284" spans="1:4" x14ac:dyDescent="0.25">
      <c r="A284" s="127">
        <v>273</v>
      </c>
      <c r="B284" t="s">
        <v>3434</v>
      </c>
      <c r="C284" s="82" t="s">
        <v>2101</v>
      </c>
      <c r="D284" s="82" t="s">
        <v>1562</v>
      </c>
    </row>
    <row r="285" spans="1:4" x14ac:dyDescent="0.25">
      <c r="A285" s="127">
        <v>274</v>
      </c>
      <c r="B285" t="s">
        <v>3434</v>
      </c>
      <c r="C285" s="82" t="s">
        <v>2102</v>
      </c>
      <c r="D285" s="82" t="s">
        <v>1562</v>
      </c>
    </row>
    <row r="286" spans="1:4" x14ac:dyDescent="0.25">
      <c r="A286" s="127">
        <v>275</v>
      </c>
      <c r="B286" t="s">
        <v>3435</v>
      </c>
      <c r="C286" s="82" t="s">
        <v>2103</v>
      </c>
      <c r="D286" s="82" t="s">
        <v>1563</v>
      </c>
    </row>
    <row r="287" spans="1:4" x14ac:dyDescent="0.25">
      <c r="A287" s="127">
        <v>276</v>
      </c>
      <c r="B287" t="s">
        <v>3436</v>
      </c>
      <c r="C287" s="82" t="s">
        <v>2104</v>
      </c>
      <c r="D287" s="82" t="s">
        <v>2105</v>
      </c>
    </row>
    <row r="288" spans="1:4" x14ac:dyDescent="0.25">
      <c r="A288" s="127">
        <v>277</v>
      </c>
      <c r="B288" t="s">
        <v>3436</v>
      </c>
      <c r="C288" s="82" t="s">
        <v>2106</v>
      </c>
      <c r="D288" s="82" t="s">
        <v>2105</v>
      </c>
    </row>
    <row r="289" spans="1:4" x14ac:dyDescent="0.25">
      <c r="A289" s="127">
        <v>278</v>
      </c>
      <c r="B289" t="s">
        <v>3436</v>
      </c>
      <c r="C289" s="82" t="s">
        <v>2107</v>
      </c>
      <c r="D289" s="82" t="s">
        <v>2105</v>
      </c>
    </row>
    <row r="290" spans="1:4" x14ac:dyDescent="0.25">
      <c r="A290" s="127">
        <v>279</v>
      </c>
      <c r="B290" t="s">
        <v>3436</v>
      </c>
      <c r="C290" s="82" t="s">
        <v>2108</v>
      </c>
      <c r="D290" s="82" t="s">
        <v>2105</v>
      </c>
    </row>
    <row r="291" spans="1:4" x14ac:dyDescent="0.25">
      <c r="A291" s="127">
        <v>280</v>
      </c>
      <c r="B291" t="s">
        <v>3436</v>
      </c>
      <c r="C291" s="82" t="s">
        <v>2109</v>
      </c>
      <c r="D291" s="82" t="s">
        <v>2105</v>
      </c>
    </row>
    <row r="292" spans="1:4" x14ac:dyDescent="0.25">
      <c r="A292" s="127">
        <v>281</v>
      </c>
      <c r="B292" t="s">
        <v>3436</v>
      </c>
      <c r="C292" s="82" t="s">
        <v>2110</v>
      </c>
      <c r="D292" s="82" t="s">
        <v>2105</v>
      </c>
    </row>
    <row r="293" spans="1:4" x14ac:dyDescent="0.25">
      <c r="A293" s="127">
        <v>282</v>
      </c>
      <c r="B293" t="s">
        <v>3490</v>
      </c>
      <c r="C293" s="82" t="s">
        <v>2111</v>
      </c>
      <c r="D293" s="82" t="s">
        <v>3493</v>
      </c>
    </row>
    <row r="294" spans="1:4" x14ac:dyDescent="0.25">
      <c r="A294" s="127">
        <v>283</v>
      </c>
      <c r="B294" t="s">
        <v>3490</v>
      </c>
      <c r="C294" s="82" t="s">
        <v>2112</v>
      </c>
      <c r="D294" s="82" t="s">
        <v>3493</v>
      </c>
    </row>
    <row r="295" spans="1:4" x14ac:dyDescent="0.25">
      <c r="A295" s="127">
        <v>284</v>
      </c>
      <c r="B295" t="s">
        <v>3490</v>
      </c>
      <c r="C295" s="82" t="s">
        <v>2113</v>
      </c>
      <c r="D295" s="82" t="s">
        <v>3493</v>
      </c>
    </row>
    <row r="296" spans="1:4" x14ac:dyDescent="0.25">
      <c r="A296" s="127">
        <v>285</v>
      </c>
      <c r="B296" t="s">
        <v>3491</v>
      </c>
      <c r="C296" s="82" t="s">
        <v>2114</v>
      </c>
      <c r="D296" s="82" t="s">
        <v>3486</v>
      </c>
    </row>
    <row r="297" spans="1:4" x14ac:dyDescent="0.25">
      <c r="A297" s="127">
        <v>286</v>
      </c>
      <c r="B297" t="s">
        <v>3494</v>
      </c>
      <c r="C297" s="82" t="s">
        <v>2115</v>
      </c>
      <c r="D297" s="82" t="s">
        <v>3495</v>
      </c>
    </row>
    <row r="298" spans="1:4" x14ac:dyDescent="0.25">
      <c r="A298" s="127">
        <v>287</v>
      </c>
      <c r="B298" t="s">
        <v>3497</v>
      </c>
      <c r="C298" s="82" t="s">
        <v>2116</v>
      </c>
      <c r="D298" s="82" t="s">
        <v>3496</v>
      </c>
    </row>
    <row r="299" spans="1:4" x14ac:dyDescent="0.25">
      <c r="A299" s="127">
        <v>288</v>
      </c>
      <c r="B299" t="s">
        <v>3437</v>
      </c>
      <c r="C299" s="82" t="s">
        <v>2117</v>
      </c>
      <c r="D299" s="82" t="s">
        <v>2118</v>
      </c>
    </row>
    <row r="300" spans="1:4" x14ac:dyDescent="0.25">
      <c r="A300" s="127">
        <v>289</v>
      </c>
      <c r="B300" t="s">
        <v>3492</v>
      </c>
      <c r="C300" s="82" t="s">
        <v>2119</v>
      </c>
      <c r="D300" s="82" t="s">
        <v>3487</v>
      </c>
    </row>
    <row r="301" spans="1:4" x14ac:dyDescent="0.25">
      <c r="A301" s="127">
        <v>290</v>
      </c>
      <c r="B301" t="s">
        <v>3492</v>
      </c>
      <c r="C301" s="82" t="s">
        <v>2120</v>
      </c>
      <c r="D301" s="82" t="s">
        <v>3487</v>
      </c>
    </row>
    <row r="302" spans="1:4" x14ac:dyDescent="0.25">
      <c r="A302" s="127">
        <v>291</v>
      </c>
      <c r="B302" t="s">
        <v>3438</v>
      </c>
      <c r="C302" s="82" t="s">
        <v>2121</v>
      </c>
      <c r="D302" s="82" t="s">
        <v>828</v>
      </c>
    </row>
    <row r="303" spans="1:4" x14ac:dyDescent="0.25">
      <c r="A303" s="127">
        <v>292</v>
      </c>
      <c r="B303" t="s">
        <v>3438</v>
      </c>
      <c r="C303" s="82" t="s">
        <v>2122</v>
      </c>
      <c r="D303" s="82" t="s">
        <v>828</v>
      </c>
    </row>
    <row r="304" spans="1:4" x14ac:dyDescent="0.25">
      <c r="A304" s="127">
        <v>293</v>
      </c>
      <c r="B304" t="s">
        <v>3438</v>
      </c>
      <c r="C304" s="82" t="s">
        <v>2123</v>
      </c>
      <c r="D304" s="82" t="s">
        <v>828</v>
      </c>
    </row>
    <row r="305" spans="1:4" x14ac:dyDescent="0.25">
      <c r="A305" s="127">
        <v>294</v>
      </c>
      <c r="B305" t="s">
        <v>3438</v>
      </c>
      <c r="C305" s="82" t="s">
        <v>2124</v>
      </c>
      <c r="D305" s="82" t="s">
        <v>828</v>
      </c>
    </row>
    <row r="306" spans="1:4" x14ac:dyDescent="0.25">
      <c r="A306" s="127">
        <v>295</v>
      </c>
      <c r="B306" t="s">
        <v>3438</v>
      </c>
      <c r="C306" s="82" t="s">
        <v>2125</v>
      </c>
      <c r="D306" s="82" t="s">
        <v>828</v>
      </c>
    </row>
    <row r="307" spans="1:4" x14ac:dyDescent="0.25">
      <c r="A307" s="127">
        <v>296</v>
      </c>
      <c r="B307" t="s">
        <v>3438</v>
      </c>
      <c r="C307" s="82" t="s">
        <v>2126</v>
      </c>
      <c r="D307" s="82" t="s">
        <v>828</v>
      </c>
    </row>
    <row r="308" spans="1:4" x14ac:dyDescent="0.25">
      <c r="A308" s="127">
        <v>297</v>
      </c>
      <c r="B308" t="s">
        <v>3438</v>
      </c>
      <c r="C308" s="82" t="s">
        <v>2127</v>
      </c>
      <c r="D308" s="82" t="s">
        <v>828</v>
      </c>
    </row>
    <row r="309" spans="1:4" x14ac:dyDescent="0.25">
      <c r="A309" s="127">
        <v>298</v>
      </c>
      <c r="B309" t="s">
        <v>3438</v>
      </c>
      <c r="C309" s="82" t="s">
        <v>2128</v>
      </c>
      <c r="D309" s="82" t="s">
        <v>828</v>
      </c>
    </row>
    <row r="310" spans="1:4" x14ac:dyDescent="0.25">
      <c r="A310" s="127">
        <v>299</v>
      </c>
      <c r="B310" t="s">
        <v>3438</v>
      </c>
      <c r="C310" s="82" t="s">
        <v>2129</v>
      </c>
      <c r="D310" s="82" t="s">
        <v>828</v>
      </c>
    </row>
    <row r="311" spans="1:4" x14ac:dyDescent="0.25">
      <c r="A311" s="127">
        <v>300</v>
      </c>
      <c r="B311" t="s">
        <v>3438</v>
      </c>
      <c r="C311" s="82" t="s">
        <v>2130</v>
      </c>
      <c r="D311" s="82" t="s">
        <v>828</v>
      </c>
    </row>
    <row r="312" spans="1:4" x14ac:dyDescent="0.25">
      <c r="A312" s="127">
        <v>301</v>
      </c>
      <c r="B312" t="s">
        <v>3438</v>
      </c>
      <c r="C312" s="82" t="s">
        <v>2131</v>
      </c>
      <c r="D312" s="82" t="s">
        <v>828</v>
      </c>
    </row>
    <row r="313" spans="1:4" x14ac:dyDescent="0.25">
      <c r="A313" s="127">
        <v>302</v>
      </c>
      <c r="B313" t="s">
        <v>3438</v>
      </c>
      <c r="C313" s="82" t="s">
        <v>2132</v>
      </c>
      <c r="D313" s="82" t="s">
        <v>828</v>
      </c>
    </row>
    <row r="314" spans="1:4" x14ac:dyDescent="0.25">
      <c r="A314" s="127">
        <v>303</v>
      </c>
      <c r="B314" t="s">
        <v>3438</v>
      </c>
      <c r="C314" s="82" t="s">
        <v>2133</v>
      </c>
      <c r="D314" s="82" t="s">
        <v>828</v>
      </c>
    </row>
    <row r="315" spans="1:4" x14ac:dyDescent="0.25">
      <c r="A315" s="127">
        <v>304</v>
      </c>
      <c r="B315" t="s">
        <v>3438</v>
      </c>
      <c r="C315" s="82" t="s">
        <v>2134</v>
      </c>
      <c r="D315" s="82" t="s">
        <v>828</v>
      </c>
    </row>
    <row r="316" spans="1:4" x14ac:dyDescent="0.25">
      <c r="A316" s="127">
        <v>305</v>
      </c>
      <c r="B316" t="s">
        <v>3439</v>
      </c>
      <c r="C316" s="82" t="s">
        <v>2135</v>
      </c>
      <c r="D316" s="82" t="s">
        <v>1682</v>
      </c>
    </row>
    <row r="317" spans="1:4" x14ac:dyDescent="0.25">
      <c r="A317" s="127">
        <v>306</v>
      </c>
      <c r="B317" t="s">
        <v>3439</v>
      </c>
      <c r="C317" s="82" t="s">
        <v>2136</v>
      </c>
      <c r="D317" s="82" t="s">
        <v>1682</v>
      </c>
    </row>
    <row r="318" spans="1:4" x14ac:dyDescent="0.25">
      <c r="A318" s="127">
        <v>307</v>
      </c>
      <c r="B318" t="s">
        <v>3439</v>
      </c>
      <c r="C318" s="82" t="s">
        <v>2137</v>
      </c>
      <c r="D318" s="82" t="s">
        <v>1682</v>
      </c>
    </row>
    <row r="319" spans="1:4" x14ac:dyDescent="0.25">
      <c r="A319" s="127">
        <v>308</v>
      </c>
      <c r="B319" t="s">
        <v>3439</v>
      </c>
      <c r="C319" s="82" t="s">
        <v>2003</v>
      </c>
      <c r="D319" s="82" t="s">
        <v>1682</v>
      </c>
    </row>
    <row r="320" spans="1:4" x14ac:dyDescent="0.25">
      <c r="A320" s="127">
        <v>309</v>
      </c>
      <c r="B320" t="s">
        <v>3439</v>
      </c>
      <c r="C320" s="82" t="s">
        <v>2138</v>
      </c>
      <c r="D320" s="82" t="s">
        <v>1682</v>
      </c>
    </row>
    <row r="321" spans="1:4" x14ac:dyDescent="0.25">
      <c r="A321" s="127">
        <v>310</v>
      </c>
      <c r="B321" t="s">
        <v>3439</v>
      </c>
      <c r="C321" s="82" t="s">
        <v>2139</v>
      </c>
      <c r="D321" s="82" t="s">
        <v>1682</v>
      </c>
    </row>
    <row r="322" spans="1:4" x14ac:dyDescent="0.25">
      <c r="A322" s="127">
        <v>311</v>
      </c>
      <c r="B322" t="s">
        <v>3439</v>
      </c>
      <c r="C322" s="82" t="s">
        <v>2140</v>
      </c>
      <c r="D322" s="82" t="s">
        <v>1682</v>
      </c>
    </row>
    <row r="323" spans="1:4" x14ac:dyDescent="0.25">
      <c r="A323" s="127">
        <v>312</v>
      </c>
      <c r="B323" t="s">
        <v>3439</v>
      </c>
      <c r="C323" s="82" t="s">
        <v>2141</v>
      </c>
      <c r="D323" s="82" t="s">
        <v>1682</v>
      </c>
    </row>
    <row r="324" spans="1:4" x14ac:dyDescent="0.25">
      <c r="A324" s="127">
        <v>313</v>
      </c>
      <c r="B324" t="s">
        <v>3439</v>
      </c>
      <c r="C324" s="82" t="s">
        <v>2142</v>
      </c>
      <c r="D324" s="82" t="s">
        <v>1682</v>
      </c>
    </row>
    <row r="325" spans="1:4" x14ac:dyDescent="0.25">
      <c r="A325" s="127">
        <v>314</v>
      </c>
      <c r="B325" t="s">
        <v>3439</v>
      </c>
      <c r="C325" s="82" t="s">
        <v>2143</v>
      </c>
      <c r="D325" s="82" t="s">
        <v>1682</v>
      </c>
    </row>
    <row r="326" spans="1:4" x14ac:dyDescent="0.25">
      <c r="A326" s="127">
        <v>315</v>
      </c>
      <c r="B326" t="s">
        <v>3439</v>
      </c>
      <c r="C326" s="82" t="s">
        <v>2144</v>
      </c>
      <c r="D326" s="82" t="s">
        <v>1682</v>
      </c>
    </row>
    <row r="327" spans="1:4" x14ac:dyDescent="0.25">
      <c r="A327" s="127">
        <v>316</v>
      </c>
      <c r="B327" t="s">
        <v>3439</v>
      </c>
      <c r="C327" s="82" t="s">
        <v>2145</v>
      </c>
      <c r="D327" s="82" t="s">
        <v>1682</v>
      </c>
    </row>
    <row r="328" spans="1:4" x14ac:dyDescent="0.25">
      <c r="A328" s="127">
        <v>317</v>
      </c>
      <c r="B328" t="s">
        <v>3439</v>
      </c>
      <c r="C328" s="82" t="s">
        <v>2146</v>
      </c>
      <c r="D328" s="82" t="s">
        <v>1682</v>
      </c>
    </row>
    <row r="329" spans="1:4" x14ac:dyDescent="0.25">
      <c r="A329" s="127">
        <v>318</v>
      </c>
      <c r="B329" t="s">
        <v>3439</v>
      </c>
      <c r="C329" s="82" t="s">
        <v>2147</v>
      </c>
      <c r="D329" s="82" t="s">
        <v>1682</v>
      </c>
    </row>
    <row r="330" spans="1:4" x14ac:dyDescent="0.25">
      <c r="A330" s="127">
        <v>319</v>
      </c>
      <c r="B330" t="s">
        <v>3439</v>
      </c>
      <c r="C330" s="82" t="s">
        <v>2148</v>
      </c>
      <c r="D330" s="82" t="s">
        <v>1682</v>
      </c>
    </row>
    <row r="331" spans="1:4" x14ac:dyDescent="0.25">
      <c r="A331" s="127">
        <v>320</v>
      </c>
      <c r="B331" t="s">
        <v>3439</v>
      </c>
      <c r="C331" s="82" t="s">
        <v>2149</v>
      </c>
      <c r="D331" s="82" t="s">
        <v>1682</v>
      </c>
    </row>
    <row r="332" spans="1:4" x14ac:dyDescent="0.25">
      <c r="A332" s="127">
        <v>321</v>
      </c>
      <c r="B332" t="s">
        <v>3439</v>
      </c>
      <c r="C332" s="82" t="s">
        <v>2150</v>
      </c>
      <c r="D332" s="82" t="s">
        <v>1682</v>
      </c>
    </row>
    <row r="333" spans="1:4" x14ac:dyDescent="0.25">
      <c r="A333" s="127">
        <v>322</v>
      </c>
      <c r="B333" t="s">
        <v>3439</v>
      </c>
      <c r="C333" s="82" t="s">
        <v>2151</v>
      </c>
      <c r="D333" s="82" t="s">
        <v>1682</v>
      </c>
    </row>
    <row r="334" spans="1:4" x14ac:dyDescent="0.25">
      <c r="A334" s="127">
        <v>323</v>
      </c>
      <c r="B334" t="s">
        <v>3439</v>
      </c>
      <c r="C334" s="82" t="s">
        <v>2152</v>
      </c>
      <c r="D334" s="82" t="s">
        <v>1682</v>
      </c>
    </row>
    <row r="335" spans="1:4" x14ac:dyDescent="0.25">
      <c r="A335" s="127">
        <v>324</v>
      </c>
      <c r="B335" t="s">
        <v>3439</v>
      </c>
      <c r="C335" s="82" t="s">
        <v>2153</v>
      </c>
      <c r="D335" s="82" t="s">
        <v>1682</v>
      </c>
    </row>
    <row r="336" spans="1:4" x14ac:dyDescent="0.25">
      <c r="A336" s="127">
        <v>325</v>
      </c>
      <c r="B336" t="s">
        <v>3439</v>
      </c>
      <c r="C336" s="82" t="s">
        <v>2154</v>
      </c>
      <c r="D336" s="82" t="s">
        <v>1682</v>
      </c>
    </row>
    <row r="337" spans="1:4" x14ac:dyDescent="0.25">
      <c r="A337" s="127">
        <v>326</v>
      </c>
      <c r="B337" t="s">
        <v>3439</v>
      </c>
      <c r="C337" s="82" t="s">
        <v>2155</v>
      </c>
      <c r="D337" s="82" t="s">
        <v>1682</v>
      </c>
    </row>
    <row r="338" spans="1:4" x14ac:dyDescent="0.25">
      <c r="A338" s="127">
        <v>327</v>
      </c>
      <c r="B338" t="s">
        <v>3439</v>
      </c>
      <c r="C338" s="82" t="s">
        <v>2156</v>
      </c>
      <c r="D338" s="82" t="s">
        <v>1682</v>
      </c>
    </row>
    <row r="339" spans="1:4" x14ac:dyDescent="0.25">
      <c r="A339" s="127">
        <v>328</v>
      </c>
      <c r="B339" t="s">
        <v>3440</v>
      </c>
      <c r="C339" s="82" t="s">
        <v>2157</v>
      </c>
      <c r="D339" s="82" t="s">
        <v>888</v>
      </c>
    </row>
    <row r="340" spans="1:4" x14ac:dyDescent="0.25">
      <c r="A340" s="127">
        <v>329</v>
      </c>
      <c r="B340" t="s">
        <v>3440</v>
      </c>
      <c r="C340" s="82" t="s">
        <v>2158</v>
      </c>
      <c r="D340" s="82" t="s">
        <v>888</v>
      </c>
    </row>
    <row r="341" spans="1:4" x14ac:dyDescent="0.25">
      <c r="A341" s="127">
        <v>330</v>
      </c>
      <c r="B341" t="s">
        <v>3440</v>
      </c>
      <c r="C341" s="82" t="s">
        <v>2159</v>
      </c>
      <c r="D341" s="82" t="s">
        <v>888</v>
      </c>
    </row>
    <row r="342" spans="1:4" x14ac:dyDescent="0.25">
      <c r="A342" s="127">
        <v>331</v>
      </c>
      <c r="B342" t="s">
        <v>3440</v>
      </c>
      <c r="C342" s="82" t="s">
        <v>2160</v>
      </c>
      <c r="D342" s="82" t="s">
        <v>888</v>
      </c>
    </row>
    <row r="343" spans="1:4" x14ac:dyDescent="0.25">
      <c r="A343" s="127">
        <v>332</v>
      </c>
      <c r="B343" t="s">
        <v>3440</v>
      </c>
      <c r="C343" s="82" t="s">
        <v>2161</v>
      </c>
      <c r="D343" s="82" t="s">
        <v>888</v>
      </c>
    </row>
    <row r="344" spans="1:4" x14ac:dyDescent="0.25">
      <c r="A344" s="127">
        <v>333</v>
      </c>
      <c r="B344" t="s">
        <v>3440</v>
      </c>
      <c r="C344" s="82" t="s">
        <v>2162</v>
      </c>
      <c r="D344" s="82" t="s">
        <v>888</v>
      </c>
    </row>
    <row r="345" spans="1:4" x14ac:dyDescent="0.25">
      <c r="A345" s="127">
        <v>334</v>
      </c>
      <c r="B345" t="s">
        <v>3440</v>
      </c>
      <c r="C345" s="82" t="s">
        <v>2163</v>
      </c>
      <c r="D345" s="82" t="s">
        <v>888</v>
      </c>
    </row>
    <row r="346" spans="1:4" x14ac:dyDescent="0.25">
      <c r="A346" s="127">
        <v>335</v>
      </c>
      <c r="B346" t="s">
        <v>3440</v>
      </c>
      <c r="C346" s="82" t="s">
        <v>2164</v>
      </c>
      <c r="D346" s="82" t="s">
        <v>888</v>
      </c>
    </row>
    <row r="347" spans="1:4" x14ac:dyDescent="0.25">
      <c r="A347" s="127">
        <v>336</v>
      </c>
      <c r="B347" t="s">
        <v>3440</v>
      </c>
      <c r="C347" s="82" t="s">
        <v>2165</v>
      </c>
      <c r="D347" s="82" t="s">
        <v>888</v>
      </c>
    </row>
    <row r="348" spans="1:4" x14ac:dyDescent="0.25">
      <c r="A348" s="127">
        <v>337</v>
      </c>
      <c r="B348" t="s">
        <v>3440</v>
      </c>
      <c r="C348" s="82" t="s">
        <v>2166</v>
      </c>
      <c r="D348" s="82" t="s">
        <v>888</v>
      </c>
    </row>
    <row r="349" spans="1:4" x14ac:dyDescent="0.25">
      <c r="A349" s="127">
        <v>338</v>
      </c>
      <c r="B349" t="s">
        <v>3440</v>
      </c>
      <c r="C349" s="82" t="s">
        <v>2167</v>
      </c>
      <c r="D349" s="82" t="s">
        <v>888</v>
      </c>
    </row>
    <row r="350" spans="1:4" x14ac:dyDescent="0.25">
      <c r="A350" s="127">
        <v>339</v>
      </c>
      <c r="B350" t="s">
        <v>3440</v>
      </c>
      <c r="C350" s="82" t="s">
        <v>2168</v>
      </c>
      <c r="D350" s="82" t="s">
        <v>888</v>
      </c>
    </row>
    <row r="351" spans="1:4" x14ac:dyDescent="0.25">
      <c r="A351" s="127">
        <v>340</v>
      </c>
      <c r="B351" t="s">
        <v>3440</v>
      </c>
      <c r="C351" s="82" t="s">
        <v>2169</v>
      </c>
      <c r="D351" s="82" t="s">
        <v>888</v>
      </c>
    </row>
    <row r="352" spans="1:4" x14ac:dyDescent="0.25">
      <c r="A352" s="127">
        <v>341</v>
      </c>
      <c r="B352" t="s">
        <v>3440</v>
      </c>
      <c r="C352" s="82" t="s">
        <v>2170</v>
      </c>
      <c r="D352" s="82" t="s">
        <v>888</v>
      </c>
    </row>
    <row r="353" spans="1:4" x14ac:dyDescent="0.25">
      <c r="A353" s="127">
        <v>342</v>
      </c>
      <c r="B353" t="s">
        <v>3440</v>
      </c>
      <c r="C353" s="82" t="s">
        <v>2171</v>
      </c>
      <c r="D353" s="82" t="s">
        <v>888</v>
      </c>
    </row>
    <row r="354" spans="1:4" x14ac:dyDescent="0.25">
      <c r="A354" s="127">
        <v>343</v>
      </c>
      <c r="B354" t="s">
        <v>3440</v>
      </c>
      <c r="C354" s="82" t="s">
        <v>2172</v>
      </c>
      <c r="D354" s="82" t="s">
        <v>888</v>
      </c>
    </row>
    <row r="355" spans="1:4" x14ac:dyDescent="0.25">
      <c r="A355" s="127">
        <v>344</v>
      </c>
      <c r="B355" t="s">
        <v>3440</v>
      </c>
      <c r="C355" s="82" t="s">
        <v>2173</v>
      </c>
      <c r="D355" s="82" t="s">
        <v>888</v>
      </c>
    </row>
    <row r="356" spans="1:4" x14ac:dyDescent="0.25">
      <c r="A356" s="127">
        <v>345</v>
      </c>
      <c r="B356" t="s">
        <v>3440</v>
      </c>
      <c r="C356" s="82" t="s">
        <v>2174</v>
      </c>
      <c r="D356" s="82" t="s">
        <v>888</v>
      </c>
    </row>
    <row r="357" spans="1:4" x14ac:dyDescent="0.25">
      <c r="A357" s="127">
        <v>346</v>
      </c>
      <c r="B357" t="s">
        <v>3440</v>
      </c>
      <c r="C357" s="82" t="s">
        <v>2175</v>
      </c>
      <c r="D357" s="82" t="s">
        <v>888</v>
      </c>
    </row>
    <row r="358" spans="1:4" x14ac:dyDescent="0.25">
      <c r="A358" s="127">
        <v>347</v>
      </c>
      <c r="B358" t="s">
        <v>3440</v>
      </c>
      <c r="C358" s="82" t="s">
        <v>2176</v>
      </c>
      <c r="D358" s="82" t="s">
        <v>888</v>
      </c>
    </row>
    <row r="359" spans="1:4" x14ac:dyDescent="0.25">
      <c r="A359" s="127">
        <v>348</v>
      </c>
      <c r="B359" t="s">
        <v>3440</v>
      </c>
      <c r="C359" s="82" t="s">
        <v>2177</v>
      </c>
      <c r="D359" s="82" t="s">
        <v>888</v>
      </c>
    </row>
    <row r="360" spans="1:4" x14ac:dyDescent="0.25">
      <c r="A360" s="127">
        <v>349</v>
      </c>
      <c r="B360" t="s">
        <v>3440</v>
      </c>
      <c r="C360" s="82" t="s">
        <v>2178</v>
      </c>
      <c r="D360" s="82" t="s">
        <v>888</v>
      </c>
    </row>
    <row r="361" spans="1:4" x14ac:dyDescent="0.25">
      <c r="A361" s="127">
        <v>350</v>
      </c>
      <c r="B361" t="s">
        <v>3440</v>
      </c>
      <c r="C361" s="82" t="s">
        <v>2179</v>
      </c>
      <c r="D361" s="82" t="s">
        <v>888</v>
      </c>
    </row>
    <row r="362" spans="1:4" x14ac:dyDescent="0.25">
      <c r="A362" s="127">
        <v>351</v>
      </c>
      <c r="B362" t="s">
        <v>3440</v>
      </c>
      <c r="C362" s="82" t="s">
        <v>2180</v>
      </c>
      <c r="D362" s="82" t="s">
        <v>888</v>
      </c>
    </row>
    <row r="363" spans="1:4" x14ac:dyDescent="0.25">
      <c r="A363" s="127">
        <v>352</v>
      </c>
      <c r="B363" t="s">
        <v>3440</v>
      </c>
      <c r="C363" s="82" t="s">
        <v>2181</v>
      </c>
      <c r="D363" s="82" t="s">
        <v>888</v>
      </c>
    </row>
    <row r="364" spans="1:4" x14ac:dyDescent="0.25">
      <c r="A364" s="127">
        <v>353</v>
      </c>
      <c r="B364" t="s">
        <v>3440</v>
      </c>
      <c r="C364" s="82" t="s">
        <v>2182</v>
      </c>
      <c r="D364" s="82" t="s">
        <v>888</v>
      </c>
    </row>
    <row r="365" spans="1:4" x14ac:dyDescent="0.25">
      <c r="A365" s="127">
        <v>354</v>
      </c>
      <c r="B365" t="s">
        <v>3440</v>
      </c>
      <c r="C365" s="82" t="s">
        <v>2183</v>
      </c>
      <c r="D365" s="82" t="s">
        <v>888</v>
      </c>
    </row>
    <row r="366" spans="1:4" x14ac:dyDescent="0.25">
      <c r="A366" s="127">
        <v>355</v>
      </c>
      <c r="B366" t="s">
        <v>3440</v>
      </c>
      <c r="C366" s="82" t="s">
        <v>2184</v>
      </c>
      <c r="D366" s="82" t="s">
        <v>888</v>
      </c>
    </row>
    <row r="367" spans="1:4" x14ac:dyDescent="0.25">
      <c r="A367" s="127">
        <v>356</v>
      </c>
      <c r="B367" t="s">
        <v>3440</v>
      </c>
      <c r="C367" s="82" t="s">
        <v>2185</v>
      </c>
      <c r="D367" s="82" t="s">
        <v>888</v>
      </c>
    </row>
    <row r="368" spans="1:4" x14ac:dyDescent="0.25">
      <c r="A368" s="127">
        <v>357</v>
      </c>
      <c r="B368" t="s">
        <v>3440</v>
      </c>
      <c r="C368" s="82" t="s">
        <v>2186</v>
      </c>
      <c r="D368" s="82" t="s">
        <v>888</v>
      </c>
    </row>
    <row r="369" spans="1:4" x14ac:dyDescent="0.25">
      <c r="A369" s="127">
        <v>358</v>
      </c>
      <c r="B369" t="s">
        <v>3440</v>
      </c>
      <c r="C369" s="82" t="s">
        <v>2187</v>
      </c>
      <c r="D369" s="82" t="s">
        <v>888</v>
      </c>
    </row>
    <row r="370" spans="1:4" x14ac:dyDescent="0.25">
      <c r="A370" s="127">
        <v>359</v>
      </c>
      <c r="B370" t="s">
        <v>3440</v>
      </c>
      <c r="C370" s="82" t="s">
        <v>2188</v>
      </c>
      <c r="D370" s="82" t="s">
        <v>888</v>
      </c>
    </row>
    <row r="371" spans="1:4" x14ac:dyDescent="0.25">
      <c r="A371" s="127">
        <v>360</v>
      </c>
      <c r="B371" t="s">
        <v>3440</v>
      </c>
      <c r="C371" s="82" t="s">
        <v>2189</v>
      </c>
      <c r="D371" s="82" t="s">
        <v>888</v>
      </c>
    </row>
    <row r="372" spans="1:4" x14ac:dyDescent="0.25">
      <c r="A372" s="127">
        <v>361</v>
      </c>
      <c r="B372" t="s">
        <v>3440</v>
      </c>
      <c r="C372" s="82" t="s">
        <v>2190</v>
      </c>
      <c r="D372" s="82" t="s">
        <v>888</v>
      </c>
    </row>
    <row r="373" spans="1:4" x14ac:dyDescent="0.25">
      <c r="A373" s="127">
        <v>362</v>
      </c>
      <c r="B373" t="s">
        <v>3440</v>
      </c>
      <c r="C373" s="82" t="s">
        <v>2191</v>
      </c>
      <c r="D373" s="82" t="s">
        <v>888</v>
      </c>
    </row>
    <row r="374" spans="1:4" x14ac:dyDescent="0.25">
      <c r="A374" s="127">
        <v>363</v>
      </c>
      <c r="B374" t="s">
        <v>3440</v>
      </c>
      <c r="C374" s="82" t="s">
        <v>2192</v>
      </c>
      <c r="D374" s="82" t="s">
        <v>888</v>
      </c>
    </row>
    <row r="375" spans="1:4" x14ac:dyDescent="0.25">
      <c r="A375" s="127">
        <v>364</v>
      </c>
      <c r="B375" t="s">
        <v>3440</v>
      </c>
      <c r="C375" s="82" t="s">
        <v>2193</v>
      </c>
      <c r="D375" s="82" t="s">
        <v>888</v>
      </c>
    </row>
    <row r="376" spans="1:4" x14ac:dyDescent="0.25">
      <c r="A376" s="127">
        <v>365</v>
      </c>
      <c r="B376" t="s">
        <v>3440</v>
      </c>
      <c r="C376" s="82" t="s">
        <v>2194</v>
      </c>
      <c r="D376" s="82" t="s">
        <v>888</v>
      </c>
    </row>
    <row r="377" spans="1:4" x14ac:dyDescent="0.25">
      <c r="A377" s="127">
        <v>366</v>
      </c>
      <c r="B377" t="s">
        <v>3440</v>
      </c>
      <c r="C377" s="82" t="s">
        <v>2195</v>
      </c>
      <c r="D377" s="82" t="s">
        <v>888</v>
      </c>
    </row>
    <row r="378" spans="1:4" x14ac:dyDescent="0.25">
      <c r="A378" s="127">
        <v>367</v>
      </c>
      <c r="B378" t="s">
        <v>3440</v>
      </c>
      <c r="C378" s="82" t="s">
        <v>2196</v>
      </c>
      <c r="D378" s="82" t="s">
        <v>888</v>
      </c>
    </row>
    <row r="379" spans="1:4" x14ac:dyDescent="0.25">
      <c r="A379" s="127">
        <v>368</v>
      </c>
      <c r="B379" t="s">
        <v>3440</v>
      </c>
      <c r="C379" s="82" t="s">
        <v>2197</v>
      </c>
      <c r="D379" s="82" t="s">
        <v>888</v>
      </c>
    </row>
    <row r="380" spans="1:4" x14ac:dyDescent="0.25">
      <c r="A380" s="127">
        <v>369</v>
      </c>
      <c r="B380" t="s">
        <v>3440</v>
      </c>
      <c r="C380" s="82" t="s">
        <v>2198</v>
      </c>
      <c r="D380" s="82" t="s">
        <v>888</v>
      </c>
    </row>
    <row r="381" spans="1:4" x14ac:dyDescent="0.25">
      <c r="A381" s="127">
        <v>370</v>
      </c>
      <c r="B381" t="s">
        <v>3441</v>
      </c>
      <c r="C381" s="82" t="s">
        <v>2199</v>
      </c>
      <c r="D381" s="82" t="s">
        <v>914</v>
      </c>
    </row>
    <row r="382" spans="1:4" x14ac:dyDescent="0.25">
      <c r="A382" s="127">
        <v>371</v>
      </c>
      <c r="B382" t="s">
        <v>3441</v>
      </c>
      <c r="C382" s="82" t="s">
        <v>2200</v>
      </c>
      <c r="D382" s="82" t="s">
        <v>914</v>
      </c>
    </row>
    <row r="383" spans="1:4" x14ac:dyDescent="0.25">
      <c r="A383" s="127">
        <v>372</v>
      </c>
      <c r="B383" t="s">
        <v>3441</v>
      </c>
      <c r="C383" s="82" t="s">
        <v>2016</v>
      </c>
      <c r="D383" s="82" t="s">
        <v>914</v>
      </c>
    </row>
    <row r="384" spans="1:4" x14ac:dyDescent="0.25">
      <c r="A384" s="127">
        <v>373</v>
      </c>
      <c r="B384" t="s">
        <v>3441</v>
      </c>
      <c r="C384" s="82" t="s">
        <v>2201</v>
      </c>
      <c r="D384" s="82" t="s">
        <v>914</v>
      </c>
    </row>
    <row r="385" spans="1:4" x14ac:dyDescent="0.25">
      <c r="A385" s="127">
        <v>374</v>
      </c>
      <c r="B385" t="s">
        <v>3441</v>
      </c>
      <c r="C385" s="82" t="s">
        <v>2135</v>
      </c>
      <c r="D385" s="82" t="s">
        <v>914</v>
      </c>
    </row>
    <row r="386" spans="1:4" x14ac:dyDescent="0.25">
      <c r="A386" s="127">
        <v>375</v>
      </c>
      <c r="B386" t="s">
        <v>3441</v>
      </c>
      <c r="C386" s="82" t="s">
        <v>2202</v>
      </c>
      <c r="D386" s="82" t="s">
        <v>914</v>
      </c>
    </row>
    <row r="387" spans="1:4" x14ac:dyDescent="0.25">
      <c r="A387" s="127">
        <v>376</v>
      </c>
      <c r="B387" t="s">
        <v>3441</v>
      </c>
      <c r="C387" s="82" t="s">
        <v>2203</v>
      </c>
      <c r="D387" s="82" t="s">
        <v>914</v>
      </c>
    </row>
    <row r="388" spans="1:4" x14ac:dyDescent="0.25">
      <c r="A388" s="127">
        <v>377</v>
      </c>
      <c r="B388" t="s">
        <v>3441</v>
      </c>
      <c r="C388" s="82" t="s">
        <v>2204</v>
      </c>
      <c r="D388" s="82" t="s">
        <v>914</v>
      </c>
    </row>
    <row r="389" spans="1:4" x14ac:dyDescent="0.25">
      <c r="A389" s="127">
        <v>378</v>
      </c>
      <c r="B389" t="s">
        <v>3441</v>
      </c>
      <c r="C389" s="82" t="s">
        <v>2205</v>
      </c>
      <c r="D389" s="82" t="s">
        <v>914</v>
      </c>
    </row>
    <row r="390" spans="1:4" x14ac:dyDescent="0.25">
      <c r="A390" s="127">
        <v>379</v>
      </c>
      <c r="B390" t="s">
        <v>3441</v>
      </c>
      <c r="C390" s="82" t="s">
        <v>2206</v>
      </c>
      <c r="D390" s="82" t="s">
        <v>914</v>
      </c>
    </row>
    <row r="391" spans="1:4" x14ac:dyDescent="0.25">
      <c r="A391" s="127">
        <v>380</v>
      </c>
      <c r="B391" t="s">
        <v>3441</v>
      </c>
      <c r="C391" s="82" t="s">
        <v>2207</v>
      </c>
      <c r="D391" s="82" t="s">
        <v>914</v>
      </c>
    </row>
    <row r="392" spans="1:4" x14ac:dyDescent="0.25">
      <c r="A392" s="127">
        <v>381</v>
      </c>
      <c r="B392" t="s">
        <v>3441</v>
      </c>
      <c r="C392" s="82" t="s">
        <v>2208</v>
      </c>
      <c r="D392" s="82" t="s">
        <v>914</v>
      </c>
    </row>
    <row r="393" spans="1:4" x14ac:dyDescent="0.25">
      <c r="A393" s="127">
        <v>382</v>
      </c>
      <c r="B393" t="s">
        <v>3441</v>
      </c>
      <c r="C393" s="82" t="s">
        <v>2209</v>
      </c>
      <c r="D393" s="82" t="s">
        <v>914</v>
      </c>
    </row>
    <row r="394" spans="1:4" x14ac:dyDescent="0.25">
      <c r="A394" s="127">
        <v>383</v>
      </c>
      <c r="B394" t="s">
        <v>3441</v>
      </c>
      <c r="C394" s="82" t="s">
        <v>2210</v>
      </c>
      <c r="D394" s="82" t="s">
        <v>914</v>
      </c>
    </row>
    <row r="395" spans="1:4" x14ac:dyDescent="0.25">
      <c r="A395" s="127">
        <v>384</v>
      </c>
      <c r="B395" t="s">
        <v>3441</v>
      </c>
      <c r="C395" s="82" t="s">
        <v>2211</v>
      </c>
      <c r="D395" s="82" t="s">
        <v>914</v>
      </c>
    </row>
    <row r="396" spans="1:4" x14ac:dyDescent="0.25">
      <c r="A396" s="127">
        <v>385</v>
      </c>
      <c r="B396" t="s">
        <v>3441</v>
      </c>
      <c r="C396" s="82" t="s">
        <v>2212</v>
      </c>
      <c r="D396" s="82" t="s">
        <v>914</v>
      </c>
    </row>
    <row r="397" spans="1:4" x14ac:dyDescent="0.25">
      <c r="A397" s="127">
        <v>386</v>
      </c>
      <c r="B397" t="s">
        <v>3441</v>
      </c>
      <c r="C397" s="82" t="s">
        <v>2213</v>
      </c>
      <c r="D397" s="82" t="s">
        <v>914</v>
      </c>
    </row>
    <row r="398" spans="1:4" x14ac:dyDescent="0.25">
      <c r="A398" s="127">
        <v>387</v>
      </c>
      <c r="B398" t="s">
        <v>3441</v>
      </c>
      <c r="C398" s="82" t="s">
        <v>2214</v>
      </c>
      <c r="D398" s="82" t="s">
        <v>914</v>
      </c>
    </row>
    <row r="399" spans="1:4" x14ac:dyDescent="0.25">
      <c r="A399" s="127">
        <v>388</v>
      </c>
      <c r="B399" t="s">
        <v>3441</v>
      </c>
      <c r="C399" s="82" t="s">
        <v>2215</v>
      </c>
      <c r="D399" s="82" t="s">
        <v>914</v>
      </c>
    </row>
    <row r="400" spans="1:4" x14ac:dyDescent="0.25">
      <c r="A400" s="127">
        <v>389</v>
      </c>
      <c r="B400" t="s">
        <v>3441</v>
      </c>
      <c r="C400" s="82" t="s">
        <v>2216</v>
      </c>
      <c r="D400" s="82" t="s">
        <v>914</v>
      </c>
    </row>
    <row r="401" spans="1:4" x14ac:dyDescent="0.25">
      <c r="A401" s="127">
        <v>390</v>
      </c>
      <c r="B401" t="s">
        <v>3441</v>
      </c>
      <c r="C401" s="82" t="s">
        <v>2217</v>
      </c>
      <c r="D401" s="82" t="s">
        <v>914</v>
      </c>
    </row>
    <row r="402" spans="1:4" x14ac:dyDescent="0.25">
      <c r="A402" s="127">
        <v>391</v>
      </c>
      <c r="B402" t="s">
        <v>3441</v>
      </c>
      <c r="C402" s="82" t="s">
        <v>2218</v>
      </c>
      <c r="D402" s="82" t="s">
        <v>914</v>
      </c>
    </row>
    <row r="403" spans="1:4" x14ac:dyDescent="0.25">
      <c r="A403" s="127">
        <v>392</v>
      </c>
      <c r="B403" t="s">
        <v>3441</v>
      </c>
      <c r="C403" s="82" t="s">
        <v>2219</v>
      </c>
      <c r="D403" s="82" t="s">
        <v>914</v>
      </c>
    </row>
    <row r="404" spans="1:4" x14ac:dyDescent="0.25">
      <c r="A404" s="127">
        <v>393</v>
      </c>
      <c r="B404" t="s">
        <v>3441</v>
      </c>
      <c r="C404" s="82" t="s">
        <v>2220</v>
      </c>
      <c r="D404" s="82" t="s">
        <v>914</v>
      </c>
    </row>
    <row r="405" spans="1:4" x14ac:dyDescent="0.25">
      <c r="A405" s="127">
        <v>394</v>
      </c>
      <c r="B405" t="s">
        <v>3441</v>
      </c>
      <c r="C405" s="82" t="s">
        <v>2221</v>
      </c>
      <c r="D405" s="82" t="s">
        <v>914</v>
      </c>
    </row>
    <row r="406" spans="1:4" x14ac:dyDescent="0.25">
      <c r="A406" s="127">
        <v>395</v>
      </c>
      <c r="B406" t="s">
        <v>3441</v>
      </c>
      <c r="C406" s="82" t="s">
        <v>2222</v>
      </c>
      <c r="D406" s="82" t="s">
        <v>914</v>
      </c>
    </row>
    <row r="407" spans="1:4" x14ac:dyDescent="0.25">
      <c r="A407" s="127">
        <v>396</v>
      </c>
      <c r="B407" t="s">
        <v>3441</v>
      </c>
      <c r="C407" s="82" t="s">
        <v>2223</v>
      </c>
      <c r="D407" s="82" t="s">
        <v>914</v>
      </c>
    </row>
    <row r="408" spans="1:4" x14ac:dyDescent="0.25">
      <c r="A408" s="127">
        <v>397</v>
      </c>
      <c r="B408" t="s">
        <v>3441</v>
      </c>
      <c r="C408" s="82" t="s">
        <v>2224</v>
      </c>
      <c r="D408" s="82" t="s">
        <v>914</v>
      </c>
    </row>
    <row r="409" spans="1:4" x14ac:dyDescent="0.25">
      <c r="A409" s="127">
        <v>398</v>
      </c>
      <c r="B409" t="s">
        <v>3441</v>
      </c>
      <c r="C409" s="82" t="s">
        <v>2225</v>
      </c>
      <c r="D409" s="82" t="s">
        <v>914</v>
      </c>
    </row>
    <row r="410" spans="1:4" x14ac:dyDescent="0.25">
      <c r="A410" s="127">
        <v>399</v>
      </c>
      <c r="B410" t="s">
        <v>3441</v>
      </c>
      <c r="C410" s="82" t="s">
        <v>2226</v>
      </c>
      <c r="D410" s="82" t="s">
        <v>914</v>
      </c>
    </row>
    <row r="411" spans="1:4" x14ac:dyDescent="0.25">
      <c r="A411" s="127">
        <v>400</v>
      </c>
      <c r="B411" t="s">
        <v>3441</v>
      </c>
      <c r="C411" s="82" t="s">
        <v>2227</v>
      </c>
      <c r="D411" s="82" t="s">
        <v>914</v>
      </c>
    </row>
    <row r="412" spans="1:4" x14ac:dyDescent="0.25">
      <c r="A412" s="127">
        <v>401</v>
      </c>
      <c r="B412" t="s">
        <v>3441</v>
      </c>
      <c r="C412" s="82" t="s">
        <v>2228</v>
      </c>
      <c r="D412" s="82" t="s">
        <v>914</v>
      </c>
    </row>
    <row r="413" spans="1:4" x14ac:dyDescent="0.25">
      <c r="A413" s="127">
        <v>402</v>
      </c>
      <c r="B413" t="s">
        <v>3442</v>
      </c>
      <c r="C413" s="82" t="s">
        <v>2229</v>
      </c>
      <c r="D413" s="82" t="s">
        <v>2230</v>
      </c>
    </row>
    <row r="414" spans="1:4" x14ac:dyDescent="0.25">
      <c r="A414" s="127">
        <v>403</v>
      </c>
      <c r="B414" t="s">
        <v>3442</v>
      </c>
      <c r="C414" s="82" t="s">
        <v>2231</v>
      </c>
      <c r="D414" s="82" t="s">
        <v>2230</v>
      </c>
    </row>
    <row r="415" spans="1:4" x14ac:dyDescent="0.25">
      <c r="A415" s="127">
        <v>404</v>
      </c>
      <c r="B415" t="s">
        <v>3442</v>
      </c>
      <c r="C415" s="82" t="s">
        <v>2232</v>
      </c>
      <c r="D415" s="82" t="s">
        <v>2230</v>
      </c>
    </row>
    <row r="416" spans="1:4" x14ac:dyDescent="0.25">
      <c r="A416" s="127">
        <v>405</v>
      </c>
      <c r="B416" t="s">
        <v>3442</v>
      </c>
      <c r="C416" s="82" t="s">
        <v>2233</v>
      </c>
      <c r="D416" s="82" t="s">
        <v>2230</v>
      </c>
    </row>
    <row r="417" spans="1:4" x14ac:dyDescent="0.25">
      <c r="A417" s="127">
        <v>406</v>
      </c>
      <c r="B417" t="s">
        <v>3442</v>
      </c>
      <c r="C417" s="82" t="s">
        <v>2234</v>
      </c>
      <c r="D417" s="82" t="s">
        <v>2230</v>
      </c>
    </row>
    <row r="418" spans="1:4" x14ac:dyDescent="0.25">
      <c r="A418" s="127">
        <v>407</v>
      </c>
      <c r="B418" t="s">
        <v>3442</v>
      </c>
      <c r="C418" s="82" t="s">
        <v>2235</v>
      </c>
      <c r="D418" s="82" t="s">
        <v>2230</v>
      </c>
    </row>
    <row r="419" spans="1:4" x14ac:dyDescent="0.25">
      <c r="A419" s="127">
        <v>408</v>
      </c>
      <c r="B419" t="s">
        <v>3442</v>
      </c>
      <c r="C419" s="82" t="s">
        <v>2236</v>
      </c>
      <c r="D419" s="82" t="s">
        <v>2230</v>
      </c>
    </row>
    <row r="420" spans="1:4" x14ac:dyDescent="0.25">
      <c r="A420" s="127">
        <v>409</v>
      </c>
      <c r="B420" t="s">
        <v>3442</v>
      </c>
      <c r="C420" s="82" t="s">
        <v>2237</v>
      </c>
      <c r="D420" s="82" t="s">
        <v>2230</v>
      </c>
    </row>
    <row r="421" spans="1:4" x14ac:dyDescent="0.25">
      <c r="A421" s="127">
        <v>410</v>
      </c>
      <c r="B421" t="s">
        <v>3442</v>
      </c>
      <c r="C421" s="82" t="s">
        <v>2238</v>
      </c>
      <c r="D421" s="82" t="s">
        <v>2230</v>
      </c>
    </row>
    <row r="422" spans="1:4" x14ac:dyDescent="0.25">
      <c r="A422" s="127">
        <v>411</v>
      </c>
      <c r="B422" t="s">
        <v>3442</v>
      </c>
      <c r="C422" s="82" t="s">
        <v>2239</v>
      </c>
      <c r="D422" s="82" t="s">
        <v>2230</v>
      </c>
    </row>
    <row r="423" spans="1:4" x14ac:dyDescent="0.25">
      <c r="A423" s="127">
        <v>412</v>
      </c>
      <c r="B423" t="s">
        <v>3442</v>
      </c>
      <c r="C423" s="82" t="s">
        <v>2240</v>
      </c>
      <c r="D423" s="82" t="s">
        <v>2230</v>
      </c>
    </row>
    <row r="424" spans="1:4" x14ac:dyDescent="0.25">
      <c r="A424" s="127">
        <v>413</v>
      </c>
      <c r="B424" t="s">
        <v>3442</v>
      </c>
      <c r="C424" s="82" t="s">
        <v>2241</v>
      </c>
      <c r="D424" s="82" t="s">
        <v>2230</v>
      </c>
    </row>
    <row r="425" spans="1:4" x14ac:dyDescent="0.25">
      <c r="A425" s="127">
        <v>414</v>
      </c>
      <c r="B425" t="s">
        <v>3442</v>
      </c>
      <c r="C425" s="82" t="s">
        <v>2242</v>
      </c>
      <c r="D425" s="82" t="s">
        <v>2230</v>
      </c>
    </row>
    <row r="426" spans="1:4" x14ac:dyDescent="0.25">
      <c r="A426" s="127">
        <v>415</v>
      </c>
      <c r="B426" t="s">
        <v>3442</v>
      </c>
      <c r="C426" s="82" t="s">
        <v>2243</v>
      </c>
      <c r="D426" s="82" t="s">
        <v>2230</v>
      </c>
    </row>
    <row r="427" spans="1:4" x14ac:dyDescent="0.25">
      <c r="A427" s="127">
        <v>416</v>
      </c>
      <c r="B427" t="s">
        <v>3442</v>
      </c>
      <c r="C427" s="82" t="s">
        <v>2244</v>
      </c>
      <c r="D427" s="82" t="s">
        <v>2230</v>
      </c>
    </row>
    <row r="428" spans="1:4" x14ac:dyDescent="0.25">
      <c r="A428" s="127">
        <v>417</v>
      </c>
      <c r="B428" t="s">
        <v>3442</v>
      </c>
      <c r="C428" s="82" t="s">
        <v>2245</v>
      </c>
      <c r="D428" s="82" t="s">
        <v>2230</v>
      </c>
    </row>
    <row r="429" spans="1:4" x14ac:dyDescent="0.25">
      <c r="A429" s="127">
        <v>418</v>
      </c>
      <c r="B429" t="s">
        <v>3442</v>
      </c>
      <c r="C429" s="82" t="s">
        <v>2246</v>
      </c>
      <c r="D429" s="82" t="s">
        <v>2230</v>
      </c>
    </row>
    <row r="430" spans="1:4" x14ac:dyDescent="0.25">
      <c r="A430" s="127">
        <v>419</v>
      </c>
      <c r="B430" t="s">
        <v>3442</v>
      </c>
      <c r="C430" s="82" t="s">
        <v>2247</v>
      </c>
      <c r="D430" s="82" t="s">
        <v>2230</v>
      </c>
    </row>
    <row r="431" spans="1:4" x14ac:dyDescent="0.25">
      <c r="A431" s="127">
        <v>420</v>
      </c>
      <c r="B431" t="s">
        <v>3442</v>
      </c>
      <c r="C431" s="82" t="s">
        <v>2248</v>
      </c>
      <c r="D431" s="82" t="s">
        <v>2230</v>
      </c>
    </row>
    <row r="432" spans="1:4" x14ac:dyDescent="0.25">
      <c r="A432" s="127">
        <v>421</v>
      </c>
      <c r="B432" t="s">
        <v>3442</v>
      </c>
      <c r="C432" s="82" t="s">
        <v>2249</v>
      </c>
      <c r="D432" s="82" t="s">
        <v>2230</v>
      </c>
    </row>
    <row r="433" spans="1:4" x14ac:dyDescent="0.25">
      <c r="A433" s="127">
        <v>422</v>
      </c>
      <c r="B433" t="s">
        <v>3442</v>
      </c>
      <c r="C433" s="82" t="s">
        <v>2250</v>
      </c>
      <c r="D433" s="82" t="s">
        <v>2230</v>
      </c>
    </row>
    <row r="434" spans="1:4" x14ac:dyDescent="0.25">
      <c r="A434" s="127">
        <v>423</v>
      </c>
      <c r="B434" t="s">
        <v>3442</v>
      </c>
      <c r="C434" s="82" t="s">
        <v>2251</v>
      </c>
      <c r="D434" s="82" t="s">
        <v>2230</v>
      </c>
    </row>
    <row r="435" spans="1:4" x14ac:dyDescent="0.25">
      <c r="A435" s="127">
        <v>424</v>
      </c>
      <c r="B435" t="s">
        <v>3442</v>
      </c>
      <c r="C435" s="82" t="s">
        <v>2252</v>
      </c>
      <c r="D435" s="82" t="s">
        <v>2230</v>
      </c>
    </row>
    <row r="436" spans="1:4" x14ac:dyDescent="0.25">
      <c r="A436" s="127">
        <v>425</v>
      </c>
      <c r="B436" t="s">
        <v>3442</v>
      </c>
      <c r="C436" s="82" t="s">
        <v>2253</v>
      </c>
      <c r="D436" s="82" t="s">
        <v>2230</v>
      </c>
    </row>
    <row r="437" spans="1:4" x14ac:dyDescent="0.25">
      <c r="A437" s="127">
        <v>426</v>
      </c>
      <c r="B437" t="s">
        <v>3442</v>
      </c>
      <c r="C437" s="82" t="s">
        <v>2254</v>
      </c>
      <c r="D437" s="82" t="s">
        <v>2230</v>
      </c>
    </row>
    <row r="438" spans="1:4" x14ac:dyDescent="0.25">
      <c r="A438" s="127">
        <v>427</v>
      </c>
      <c r="B438" t="s">
        <v>3442</v>
      </c>
      <c r="C438" s="82" t="s">
        <v>2255</v>
      </c>
      <c r="D438" s="82" t="s">
        <v>2230</v>
      </c>
    </row>
    <row r="439" spans="1:4" x14ac:dyDescent="0.25">
      <c r="A439" s="127">
        <v>428</v>
      </c>
      <c r="B439" t="s">
        <v>3442</v>
      </c>
      <c r="C439" s="82" t="s">
        <v>2256</v>
      </c>
      <c r="D439" s="82" t="s">
        <v>2230</v>
      </c>
    </row>
    <row r="440" spans="1:4" x14ac:dyDescent="0.25">
      <c r="A440" s="127">
        <v>429</v>
      </c>
      <c r="B440" t="s">
        <v>3442</v>
      </c>
      <c r="C440" s="82" t="s">
        <v>2257</v>
      </c>
      <c r="D440" s="82" t="s">
        <v>2230</v>
      </c>
    </row>
    <row r="441" spans="1:4" x14ac:dyDescent="0.25">
      <c r="A441" s="127">
        <v>430</v>
      </c>
      <c r="B441" t="s">
        <v>3442</v>
      </c>
      <c r="C441" s="82" t="s">
        <v>2258</v>
      </c>
      <c r="D441" s="82" t="s">
        <v>2230</v>
      </c>
    </row>
    <row r="442" spans="1:4" x14ac:dyDescent="0.25">
      <c r="A442" s="127">
        <v>431</v>
      </c>
      <c r="B442" t="s">
        <v>3442</v>
      </c>
      <c r="C442" s="82" t="s">
        <v>2259</v>
      </c>
      <c r="D442" s="82" t="s">
        <v>2230</v>
      </c>
    </row>
    <row r="443" spans="1:4" x14ac:dyDescent="0.25">
      <c r="A443" s="127">
        <v>432</v>
      </c>
      <c r="B443" t="s">
        <v>3442</v>
      </c>
      <c r="C443" s="82" t="s">
        <v>2260</v>
      </c>
      <c r="D443" s="82" t="s">
        <v>2230</v>
      </c>
    </row>
    <row r="444" spans="1:4" x14ac:dyDescent="0.25">
      <c r="A444" s="127">
        <v>433</v>
      </c>
      <c r="B444" t="s">
        <v>3442</v>
      </c>
      <c r="C444" s="82" t="s">
        <v>2261</v>
      </c>
      <c r="D444" s="82" t="s">
        <v>2230</v>
      </c>
    </row>
    <row r="445" spans="1:4" x14ac:dyDescent="0.25">
      <c r="A445" s="127">
        <v>434</v>
      </c>
      <c r="B445" t="s">
        <v>3442</v>
      </c>
      <c r="C445" s="82" t="s">
        <v>2262</v>
      </c>
      <c r="D445" s="82" t="s">
        <v>2230</v>
      </c>
    </row>
    <row r="446" spans="1:4" x14ac:dyDescent="0.25">
      <c r="A446" s="127">
        <v>435</v>
      </c>
      <c r="B446" t="s">
        <v>3442</v>
      </c>
      <c r="C446" s="82" t="s">
        <v>2263</v>
      </c>
      <c r="D446" s="82" t="s">
        <v>2230</v>
      </c>
    </row>
    <row r="447" spans="1:4" x14ac:dyDescent="0.25">
      <c r="A447" s="127">
        <v>436</v>
      </c>
      <c r="B447" t="s">
        <v>3443</v>
      </c>
      <c r="C447" s="82" t="s">
        <v>2264</v>
      </c>
      <c r="D447" s="82" t="s">
        <v>947</v>
      </c>
    </row>
    <row r="448" spans="1:4" x14ac:dyDescent="0.25">
      <c r="A448" s="127">
        <v>437</v>
      </c>
      <c r="B448" t="s">
        <v>3443</v>
      </c>
      <c r="C448" s="82" t="s">
        <v>2265</v>
      </c>
      <c r="D448" s="82" t="s">
        <v>947</v>
      </c>
    </row>
    <row r="449" spans="1:4" x14ac:dyDescent="0.25">
      <c r="A449" s="127">
        <v>438</v>
      </c>
      <c r="B449" t="s">
        <v>3443</v>
      </c>
      <c r="C449" s="82" t="s">
        <v>2266</v>
      </c>
      <c r="D449" s="82" t="s">
        <v>947</v>
      </c>
    </row>
    <row r="450" spans="1:4" x14ac:dyDescent="0.25">
      <c r="A450" s="127">
        <v>439</v>
      </c>
      <c r="B450" t="s">
        <v>3443</v>
      </c>
      <c r="C450" s="82" t="s">
        <v>2267</v>
      </c>
      <c r="D450" s="82" t="s">
        <v>947</v>
      </c>
    </row>
    <row r="451" spans="1:4" x14ac:dyDescent="0.25">
      <c r="A451" s="127">
        <v>440</v>
      </c>
      <c r="B451" t="s">
        <v>3443</v>
      </c>
      <c r="C451" s="82" t="s">
        <v>2268</v>
      </c>
      <c r="D451" s="82" t="s">
        <v>947</v>
      </c>
    </row>
    <row r="452" spans="1:4" x14ac:dyDescent="0.25">
      <c r="A452" s="127">
        <v>441</v>
      </c>
      <c r="B452" t="s">
        <v>3443</v>
      </c>
      <c r="C452" s="82" t="s">
        <v>2269</v>
      </c>
      <c r="D452" s="82" t="s">
        <v>947</v>
      </c>
    </row>
    <row r="453" spans="1:4" x14ac:dyDescent="0.25">
      <c r="A453" s="127">
        <v>442</v>
      </c>
      <c r="B453" t="s">
        <v>3443</v>
      </c>
      <c r="C453" s="82" t="s">
        <v>2270</v>
      </c>
      <c r="D453" s="82" t="s">
        <v>947</v>
      </c>
    </row>
    <row r="454" spans="1:4" x14ac:dyDescent="0.25">
      <c r="A454" s="127">
        <v>443</v>
      </c>
      <c r="B454" t="s">
        <v>3443</v>
      </c>
      <c r="C454" s="82" t="s">
        <v>2271</v>
      </c>
      <c r="D454" s="82" t="s">
        <v>947</v>
      </c>
    </row>
    <row r="455" spans="1:4" x14ac:dyDescent="0.25">
      <c r="A455" s="127">
        <v>444</v>
      </c>
      <c r="B455" t="s">
        <v>3443</v>
      </c>
      <c r="C455" s="82" t="s">
        <v>2272</v>
      </c>
      <c r="D455" s="82" t="s">
        <v>947</v>
      </c>
    </row>
    <row r="456" spans="1:4" x14ac:dyDescent="0.25">
      <c r="A456" s="127">
        <v>445</v>
      </c>
      <c r="B456" t="s">
        <v>3443</v>
      </c>
      <c r="C456" s="82" t="s">
        <v>2273</v>
      </c>
      <c r="D456" s="82" t="s">
        <v>947</v>
      </c>
    </row>
    <row r="457" spans="1:4" x14ac:dyDescent="0.25">
      <c r="A457" s="127">
        <v>446</v>
      </c>
      <c r="B457" t="s">
        <v>3443</v>
      </c>
      <c r="C457" s="82" t="s">
        <v>2274</v>
      </c>
      <c r="D457" s="82" t="s">
        <v>947</v>
      </c>
    </row>
    <row r="458" spans="1:4" x14ac:dyDescent="0.25">
      <c r="A458" s="127">
        <v>447</v>
      </c>
      <c r="B458" t="s">
        <v>3443</v>
      </c>
      <c r="C458" s="82" t="s">
        <v>2275</v>
      </c>
      <c r="D458" s="82" t="s">
        <v>947</v>
      </c>
    </row>
    <row r="459" spans="1:4" x14ac:dyDescent="0.25">
      <c r="A459" s="127">
        <v>448</v>
      </c>
      <c r="B459" t="s">
        <v>3443</v>
      </c>
      <c r="C459" s="82" t="s">
        <v>2207</v>
      </c>
      <c r="D459" s="82" t="s">
        <v>947</v>
      </c>
    </row>
    <row r="460" spans="1:4" x14ac:dyDescent="0.25">
      <c r="A460" s="127">
        <v>449</v>
      </c>
      <c r="B460" t="s">
        <v>3443</v>
      </c>
      <c r="C460" s="82" t="s">
        <v>2276</v>
      </c>
      <c r="D460" s="82" t="s">
        <v>947</v>
      </c>
    </row>
    <row r="461" spans="1:4" x14ac:dyDescent="0.25">
      <c r="A461" s="127">
        <v>450</v>
      </c>
      <c r="B461" t="s">
        <v>3443</v>
      </c>
      <c r="C461" s="82" t="s">
        <v>2277</v>
      </c>
      <c r="D461" s="82" t="s">
        <v>947</v>
      </c>
    </row>
    <row r="462" spans="1:4" x14ac:dyDescent="0.25">
      <c r="A462" s="127">
        <v>451</v>
      </c>
      <c r="B462" t="s">
        <v>3443</v>
      </c>
      <c r="C462" s="82" t="s">
        <v>2147</v>
      </c>
      <c r="D462" s="82" t="s">
        <v>947</v>
      </c>
    </row>
    <row r="463" spans="1:4" x14ac:dyDescent="0.25">
      <c r="A463" s="127">
        <v>452</v>
      </c>
      <c r="B463" t="s">
        <v>3443</v>
      </c>
      <c r="C463" s="82" t="s">
        <v>2278</v>
      </c>
      <c r="D463" s="82" t="s">
        <v>947</v>
      </c>
    </row>
    <row r="464" spans="1:4" x14ac:dyDescent="0.25">
      <c r="A464" s="127">
        <v>453</v>
      </c>
      <c r="B464" t="s">
        <v>3443</v>
      </c>
      <c r="C464" s="82" t="s">
        <v>2279</v>
      </c>
      <c r="D464" s="82" t="s">
        <v>947</v>
      </c>
    </row>
    <row r="465" spans="1:4" x14ac:dyDescent="0.25">
      <c r="A465" s="127">
        <v>454</v>
      </c>
      <c r="B465" t="s">
        <v>3443</v>
      </c>
      <c r="C465" s="82" t="s">
        <v>2280</v>
      </c>
      <c r="D465" s="82" t="s">
        <v>947</v>
      </c>
    </row>
    <row r="466" spans="1:4" x14ac:dyDescent="0.25">
      <c r="A466" s="127">
        <v>455</v>
      </c>
      <c r="B466" t="s">
        <v>3443</v>
      </c>
      <c r="C466" s="82" t="s">
        <v>2281</v>
      </c>
      <c r="D466" s="82" t="s">
        <v>947</v>
      </c>
    </row>
    <row r="467" spans="1:4" x14ac:dyDescent="0.25">
      <c r="A467" s="127">
        <v>456</v>
      </c>
      <c r="B467" t="s">
        <v>3443</v>
      </c>
      <c r="C467" s="82" t="s">
        <v>2282</v>
      </c>
      <c r="D467" s="82" t="s">
        <v>947</v>
      </c>
    </row>
    <row r="468" spans="1:4" x14ac:dyDescent="0.25">
      <c r="A468" s="127">
        <v>457</v>
      </c>
      <c r="B468" t="s">
        <v>3443</v>
      </c>
      <c r="C468" s="82" t="s">
        <v>2283</v>
      </c>
      <c r="D468" s="82" t="s">
        <v>947</v>
      </c>
    </row>
    <row r="469" spans="1:4" x14ac:dyDescent="0.25">
      <c r="A469" s="127">
        <v>458</v>
      </c>
      <c r="B469" t="s">
        <v>3443</v>
      </c>
      <c r="C469" s="82" t="s">
        <v>2284</v>
      </c>
      <c r="D469" s="82" t="s">
        <v>947</v>
      </c>
    </row>
    <row r="470" spans="1:4" x14ac:dyDescent="0.25">
      <c r="A470" s="127">
        <v>459</v>
      </c>
      <c r="B470" t="s">
        <v>3443</v>
      </c>
      <c r="C470" s="82" t="s">
        <v>2285</v>
      </c>
      <c r="D470" s="82" t="s">
        <v>947</v>
      </c>
    </row>
    <row r="471" spans="1:4" x14ac:dyDescent="0.25">
      <c r="A471" s="127">
        <v>460</v>
      </c>
      <c r="B471" t="s">
        <v>3443</v>
      </c>
      <c r="C471" s="82" t="s">
        <v>2286</v>
      </c>
      <c r="D471" s="82" t="s">
        <v>947</v>
      </c>
    </row>
    <row r="472" spans="1:4" x14ac:dyDescent="0.25">
      <c r="A472" s="127">
        <v>461</v>
      </c>
      <c r="B472" t="s">
        <v>3443</v>
      </c>
      <c r="C472" s="82" t="s">
        <v>2287</v>
      </c>
      <c r="D472" s="82" t="s">
        <v>947</v>
      </c>
    </row>
    <row r="473" spans="1:4" x14ac:dyDescent="0.25">
      <c r="A473" s="127">
        <v>462</v>
      </c>
      <c r="B473" t="s">
        <v>3443</v>
      </c>
      <c r="C473" s="82" t="s">
        <v>2288</v>
      </c>
      <c r="D473" s="82" t="s">
        <v>947</v>
      </c>
    </row>
    <row r="474" spans="1:4" x14ac:dyDescent="0.25">
      <c r="A474" s="127">
        <v>463</v>
      </c>
      <c r="B474" t="s">
        <v>3443</v>
      </c>
      <c r="C474" s="82" t="s">
        <v>2289</v>
      </c>
      <c r="D474" s="82" t="s">
        <v>947</v>
      </c>
    </row>
    <row r="475" spans="1:4" x14ac:dyDescent="0.25">
      <c r="A475" s="127">
        <v>464</v>
      </c>
      <c r="B475" t="s">
        <v>3443</v>
      </c>
      <c r="C475" s="82" t="s">
        <v>2290</v>
      </c>
      <c r="D475" s="82" t="s">
        <v>947</v>
      </c>
    </row>
    <row r="476" spans="1:4" x14ac:dyDescent="0.25">
      <c r="A476" s="127">
        <v>465</v>
      </c>
      <c r="B476" t="s">
        <v>3443</v>
      </c>
      <c r="C476" s="82" t="s">
        <v>2291</v>
      </c>
      <c r="D476" s="82" t="s">
        <v>947</v>
      </c>
    </row>
    <row r="477" spans="1:4" x14ac:dyDescent="0.25">
      <c r="A477" s="127">
        <v>466</v>
      </c>
      <c r="B477" t="s">
        <v>3443</v>
      </c>
      <c r="C477" s="82" t="s">
        <v>2292</v>
      </c>
      <c r="D477" s="82" t="s">
        <v>947</v>
      </c>
    </row>
    <row r="478" spans="1:4" x14ac:dyDescent="0.25">
      <c r="A478" s="127">
        <v>467</v>
      </c>
      <c r="B478" t="s">
        <v>3443</v>
      </c>
      <c r="C478" s="82" t="s">
        <v>2293</v>
      </c>
      <c r="D478" s="82" t="s">
        <v>947</v>
      </c>
    </row>
    <row r="479" spans="1:4" x14ac:dyDescent="0.25">
      <c r="A479" s="127">
        <v>468</v>
      </c>
      <c r="B479" t="s">
        <v>3443</v>
      </c>
      <c r="C479" s="82" t="s">
        <v>2294</v>
      </c>
      <c r="D479" s="82" t="s">
        <v>947</v>
      </c>
    </row>
    <row r="480" spans="1:4" x14ac:dyDescent="0.25">
      <c r="A480" s="127">
        <v>469</v>
      </c>
      <c r="B480" t="s">
        <v>3443</v>
      </c>
      <c r="C480" s="82" t="s">
        <v>2295</v>
      </c>
      <c r="D480" s="82" t="s">
        <v>947</v>
      </c>
    </row>
    <row r="481" spans="1:4" x14ac:dyDescent="0.25">
      <c r="A481" s="127">
        <v>470</v>
      </c>
      <c r="B481" t="s">
        <v>3443</v>
      </c>
      <c r="C481" s="82" t="s">
        <v>2296</v>
      </c>
      <c r="D481" s="82" t="s">
        <v>947</v>
      </c>
    </row>
    <row r="482" spans="1:4" x14ac:dyDescent="0.25">
      <c r="A482" s="127">
        <v>471</v>
      </c>
      <c r="B482" t="s">
        <v>3443</v>
      </c>
      <c r="C482" s="82" t="s">
        <v>2297</v>
      </c>
      <c r="D482" s="82" t="s">
        <v>947</v>
      </c>
    </row>
    <row r="483" spans="1:4" x14ac:dyDescent="0.25">
      <c r="A483" s="127">
        <v>472</v>
      </c>
      <c r="B483" t="s">
        <v>3443</v>
      </c>
      <c r="C483" s="82" t="s">
        <v>2298</v>
      </c>
      <c r="D483" s="82" t="s">
        <v>947</v>
      </c>
    </row>
    <row r="484" spans="1:4" x14ac:dyDescent="0.25">
      <c r="A484" s="127">
        <v>473</v>
      </c>
      <c r="B484" t="s">
        <v>3443</v>
      </c>
      <c r="C484" s="82" t="s">
        <v>2299</v>
      </c>
      <c r="D484" s="82" t="s">
        <v>947</v>
      </c>
    </row>
    <row r="485" spans="1:4" x14ac:dyDescent="0.25">
      <c r="A485" s="127">
        <v>474</v>
      </c>
      <c r="B485" t="s">
        <v>3443</v>
      </c>
      <c r="C485" s="82" t="s">
        <v>2300</v>
      </c>
      <c r="D485" s="82" t="s">
        <v>947</v>
      </c>
    </row>
    <row r="486" spans="1:4" x14ac:dyDescent="0.25">
      <c r="A486" s="127">
        <v>475</v>
      </c>
      <c r="B486" t="s">
        <v>3443</v>
      </c>
      <c r="C486" s="82" t="s">
        <v>2301</v>
      </c>
      <c r="D486" s="82" t="s">
        <v>947</v>
      </c>
    </row>
    <row r="487" spans="1:4" x14ac:dyDescent="0.25">
      <c r="A487" s="127">
        <v>476</v>
      </c>
      <c r="B487" t="s">
        <v>3443</v>
      </c>
      <c r="C487" s="82" t="s">
        <v>2302</v>
      </c>
      <c r="D487" s="82" t="s">
        <v>947</v>
      </c>
    </row>
    <row r="488" spans="1:4" x14ac:dyDescent="0.25">
      <c r="A488" s="127">
        <v>477</v>
      </c>
      <c r="B488" t="s">
        <v>3443</v>
      </c>
      <c r="C488" s="82" t="s">
        <v>2303</v>
      </c>
      <c r="D488" s="82" t="s">
        <v>947</v>
      </c>
    </row>
    <row r="489" spans="1:4" x14ac:dyDescent="0.25">
      <c r="A489" s="127">
        <v>478</v>
      </c>
      <c r="B489" t="s">
        <v>3443</v>
      </c>
      <c r="C489" s="82" t="s">
        <v>2304</v>
      </c>
      <c r="D489" s="82" t="s">
        <v>947</v>
      </c>
    </row>
    <row r="490" spans="1:4" x14ac:dyDescent="0.25">
      <c r="A490" s="127">
        <v>479</v>
      </c>
      <c r="B490" t="s">
        <v>3443</v>
      </c>
      <c r="C490" s="82" t="s">
        <v>2305</v>
      </c>
      <c r="D490" s="82" t="s">
        <v>947</v>
      </c>
    </row>
    <row r="491" spans="1:4" x14ac:dyDescent="0.25">
      <c r="A491" s="127">
        <v>480</v>
      </c>
      <c r="B491" t="s">
        <v>3443</v>
      </c>
      <c r="C491" s="82" t="s">
        <v>2306</v>
      </c>
      <c r="D491" s="82" t="s">
        <v>947</v>
      </c>
    </row>
    <row r="492" spans="1:4" x14ac:dyDescent="0.25">
      <c r="A492" s="127">
        <v>481</v>
      </c>
      <c r="B492" t="s">
        <v>3443</v>
      </c>
      <c r="C492" s="82" t="s">
        <v>2307</v>
      </c>
      <c r="D492" s="82" t="s">
        <v>947</v>
      </c>
    </row>
    <row r="493" spans="1:4" x14ac:dyDescent="0.25">
      <c r="A493" s="127">
        <v>482</v>
      </c>
      <c r="B493" t="s">
        <v>3443</v>
      </c>
      <c r="C493" s="82" t="s">
        <v>2308</v>
      </c>
      <c r="D493" s="82" t="s">
        <v>947</v>
      </c>
    </row>
    <row r="494" spans="1:4" x14ac:dyDescent="0.25">
      <c r="A494" s="127">
        <v>483</v>
      </c>
      <c r="B494" t="s">
        <v>3443</v>
      </c>
      <c r="C494" s="82" t="s">
        <v>2309</v>
      </c>
      <c r="D494" s="82" t="s">
        <v>947</v>
      </c>
    </row>
    <row r="495" spans="1:4" x14ac:dyDescent="0.25">
      <c r="A495" s="127">
        <v>484</v>
      </c>
      <c r="B495" t="s">
        <v>3443</v>
      </c>
      <c r="C495" s="82" t="s">
        <v>2310</v>
      </c>
      <c r="D495" s="82" t="s">
        <v>947</v>
      </c>
    </row>
    <row r="496" spans="1:4" x14ac:dyDescent="0.25">
      <c r="A496" s="127">
        <v>485</v>
      </c>
      <c r="B496" t="s">
        <v>3443</v>
      </c>
      <c r="C496" s="82" t="s">
        <v>2311</v>
      </c>
      <c r="D496" s="82" t="s">
        <v>947</v>
      </c>
    </row>
    <row r="497" spans="1:4" x14ac:dyDescent="0.25">
      <c r="A497" s="127">
        <v>486</v>
      </c>
      <c r="B497" t="s">
        <v>3443</v>
      </c>
      <c r="C497" s="82" t="s">
        <v>2312</v>
      </c>
      <c r="D497" s="82" t="s">
        <v>947</v>
      </c>
    </row>
    <row r="498" spans="1:4" x14ac:dyDescent="0.25">
      <c r="A498" s="127">
        <v>487</v>
      </c>
      <c r="B498" t="s">
        <v>3443</v>
      </c>
      <c r="C498" s="82" t="s">
        <v>2313</v>
      </c>
      <c r="D498" s="82" t="s">
        <v>947</v>
      </c>
    </row>
    <row r="499" spans="1:4" x14ac:dyDescent="0.25">
      <c r="A499" s="127">
        <v>488</v>
      </c>
      <c r="B499" t="s">
        <v>3443</v>
      </c>
      <c r="C499" s="82" t="s">
        <v>2314</v>
      </c>
      <c r="D499" s="82" t="s">
        <v>947</v>
      </c>
    </row>
    <row r="500" spans="1:4" x14ac:dyDescent="0.25">
      <c r="A500" s="127">
        <v>489</v>
      </c>
      <c r="B500" t="s">
        <v>3443</v>
      </c>
      <c r="C500" s="82" t="s">
        <v>2315</v>
      </c>
      <c r="D500" s="82" t="s">
        <v>947</v>
      </c>
    </row>
    <row r="501" spans="1:4" x14ac:dyDescent="0.25">
      <c r="A501" s="127">
        <v>490</v>
      </c>
      <c r="B501" t="s">
        <v>3443</v>
      </c>
      <c r="C501" s="82" t="s">
        <v>2316</v>
      </c>
      <c r="D501" s="82" t="s">
        <v>947</v>
      </c>
    </row>
    <row r="502" spans="1:4" x14ac:dyDescent="0.25">
      <c r="A502" s="127">
        <v>491</v>
      </c>
      <c r="B502" t="s">
        <v>3443</v>
      </c>
      <c r="C502" s="82" t="s">
        <v>2317</v>
      </c>
      <c r="D502" s="82" t="s">
        <v>947</v>
      </c>
    </row>
    <row r="503" spans="1:4" x14ac:dyDescent="0.25">
      <c r="A503" s="127">
        <v>492</v>
      </c>
      <c r="B503" t="s">
        <v>3443</v>
      </c>
      <c r="C503" s="82" t="s">
        <v>2318</v>
      </c>
      <c r="D503" s="82" t="s">
        <v>947</v>
      </c>
    </row>
    <row r="504" spans="1:4" x14ac:dyDescent="0.25">
      <c r="A504" s="127">
        <v>493</v>
      </c>
      <c r="B504" t="s">
        <v>3443</v>
      </c>
      <c r="C504" s="82" t="s">
        <v>2319</v>
      </c>
      <c r="D504" s="82" t="s">
        <v>947</v>
      </c>
    </row>
    <row r="505" spans="1:4" x14ac:dyDescent="0.25">
      <c r="A505" s="127">
        <v>494</v>
      </c>
      <c r="B505" t="s">
        <v>3443</v>
      </c>
      <c r="C505" s="82" t="s">
        <v>2320</v>
      </c>
      <c r="D505" s="82" t="s">
        <v>947</v>
      </c>
    </row>
    <row r="506" spans="1:4" x14ac:dyDescent="0.25">
      <c r="A506" s="127">
        <v>495</v>
      </c>
      <c r="B506" t="s">
        <v>3443</v>
      </c>
      <c r="C506" s="82" t="s">
        <v>2321</v>
      </c>
      <c r="D506" s="82" t="s">
        <v>947</v>
      </c>
    </row>
    <row r="507" spans="1:4" x14ac:dyDescent="0.25">
      <c r="A507" s="127">
        <v>496</v>
      </c>
      <c r="B507" t="s">
        <v>3443</v>
      </c>
      <c r="C507" s="82" t="s">
        <v>2322</v>
      </c>
      <c r="D507" s="82" t="s">
        <v>947</v>
      </c>
    </row>
    <row r="508" spans="1:4" x14ac:dyDescent="0.25">
      <c r="A508" s="127">
        <v>497</v>
      </c>
      <c r="B508" t="s">
        <v>3443</v>
      </c>
      <c r="C508" s="82" t="s">
        <v>2323</v>
      </c>
      <c r="D508" s="82" t="s">
        <v>947</v>
      </c>
    </row>
    <row r="509" spans="1:4" x14ac:dyDescent="0.25">
      <c r="A509" s="127">
        <v>498</v>
      </c>
      <c r="B509" t="s">
        <v>3443</v>
      </c>
      <c r="C509" s="82" t="s">
        <v>2324</v>
      </c>
      <c r="D509" s="82" t="s">
        <v>947</v>
      </c>
    </row>
    <row r="510" spans="1:4" x14ac:dyDescent="0.25">
      <c r="A510" s="127">
        <v>499</v>
      </c>
      <c r="B510" t="s">
        <v>3443</v>
      </c>
      <c r="C510" s="82" t="s">
        <v>2325</v>
      </c>
      <c r="D510" s="82" t="s">
        <v>947</v>
      </c>
    </row>
    <row r="511" spans="1:4" x14ac:dyDescent="0.25">
      <c r="A511" s="127">
        <v>500</v>
      </c>
      <c r="B511" t="s">
        <v>3443</v>
      </c>
      <c r="C511" s="82" t="s">
        <v>2326</v>
      </c>
      <c r="D511" s="82" t="s">
        <v>947</v>
      </c>
    </row>
    <row r="512" spans="1:4" x14ac:dyDescent="0.25">
      <c r="A512" s="127">
        <v>501</v>
      </c>
      <c r="B512" t="s">
        <v>3443</v>
      </c>
      <c r="C512" s="82" t="s">
        <v>2327</v>
      </c>
      <c r="D512" s="82" t="s">
        <v>947</v>
      </c>
    </row>
    <row r="513" spans="1:4" x14ac:dyDescent="0.25">
      <c r="A513" s="127">
        <v>502</v>
      </c>
      <c r="B513" t="s">
        <v>3443</v>
      </c>
      <c r="C513" s="82" t="s">
        <v>2328</v>
      </c>
      <c r="D513" s="82" t="s">
        <v>947</v>
      </c>
    </row>
    <row r="514" spans="1:4" x14ac:dyDescent="0.25">
      <c r="A514" s="127">
        <v>503</v>
      </c>
      <c r="B514" t="s">
        <v>3443</v>
      </c>
      <c r="C514" s="82" t="s">
        <v>2329</v>
      </c>
      <c r="D514" s="82" t="s">
        <v>947</v>
      </c>
    </row>
    <row r="515" spans="1:4" x14ac:dyDescent="0.25">
      <c r="A515" s="127">
        <v>504</v>
      </c>
      <c r="B515" t="s">
        <v>3443</v>
      </c>
      <c r="C515" s="82" t="s">
        <v>2330</v>
      </c>
      <c r="D515" s="82" t="s">
        <v>947</v>
      </c>
    </row>
    <row r="516" spans="1:4" x14ac:dyDescent="0.25">
      <c r="A516" s="127">
        <v>505</v>
      </c>
      <c r="B516" t="s">
        <v>3443</v>
      </c>
      <c r="C516" s="82" t="s">
        <v>2331</v>
      </c>
      <c r="D516" s="82" t="s">
        <v>947</v>
      </c>
    </row>
    <row r="517" spans="1:4" x14ac:dyDescent="0.25">
      <c r="A517" s="127">
        <v>506</v>
      </c>
      <c r="B517" t="s">
        <v>3443</v>
      </c>
      <c r="C517" s="82" t="s">
        <v>2332</v>
      </c>
      <c r="D517" s="82" t="s">
        <v>947</v>
      </c>
    </row>
    <row r="518" spans="1:4" x14ac:dyDescent="0.25">
      <c r="A518" s="127">
        <v>507</v>
      </c>
      <c r="B518" t="s">
        <v>3443</v>
      </c>
      <c r="C518" s="82" t="s">
        <v>2333</v>
      </c>
      <c r="D518" s="82" t="s">
        <v>947</v>
      </c>
    </row>
    <row r="519" spans="1:4" x14ac:dyDescent="0.25">
      <c r="A519" s="127">
        <v>508</v>
      </c>
      <c r="B519" t="s">
        <v>3443</v>
      </c>
      <c r="C519" s="82" t="s">
        <v>2334</v>
      </c>
      <c r="D519" s="82" t="s">
        <v>947</v>
      </c>
    </row>
    <row r="520" spans="1:4" x14ac:dyDescent="0.25">
      <c r="A520" s="127">
        <v>509</v>
      </c>
      <c r="B520" t="s">
        <v>3443</v>
      </c>
      <c r="C520" s="82" t="s">
        <v>2335</v>
      </c>
      <c r="D520" s="82" t="s">
        <v>947</v>
      </c>
    </row>
    <row r="521" spans="1:4" x14ac:dyDescent="0.25">
      <c r="A521" s="127">
        <v>510</v>
      </c>
      <c r="B521" t="s">
        <v>3443</v>
      </c>
      <c r="C521" s="82" t="s">
        <v>2336</v>
      </c>
      <c r="D521" s="82" t="s">
        <v>947</v>
      </c>
    </row>
    <row r="522" spans="1:4" x14ac:dyDescent="0.25">
      <c r="A522" s="127">
        <v>511</v>
      </c>
      <c r="B522" t="s">
        <v>3443</v>
      </c>
      <c r="C522" s="82" t="s">
        <v>2337</v>
      </c>
      <c r="D522" s="82" t="s">
        <v>947</v>
      </c>
    </row>
    <row r="523" spans="1:4" x14ac:dyDescent="0.25">
      <c r="A523" s="127">
        <v>512</v>
      </c>
      <c r="B523" t="s">
        <v>3444</v>
      </c>
      <c r="C523" s="82" t="s">
        <v>2338</v>
      </c>
      <c r="D523" s="82" t="s">
        <v>2339</v>
      </c>
    </row>
    <row r="524" spans="1:4" x14ac:dyDescent="0.25">
      <c r="A524" s="127">
        <v>513</v>
      </c>
      <c r="B524" t="s">
        <v>3444</v>
      </c>
      <c r="C524" s="82" t="s">
        <v>2340</v>
      </c>
      <c r="D524" s="82" t="s">
        <v>2339</v>
      </c>
    </row>
    <row r="525" spans="1:4" x14ac:dyDescent="0.25">
      <c r="A525" s="127">
        <v>514</v>
      </c>
      <c r="B525" t="s">
        <v>3444</v>
      </c>
      <c r="C525" s="82" t="s">
        <v>2341</v>
      </c>
      <c r="D525" s="82" t="s">
        <v>2339</v>
      </c>
    </row>
    <row r="526" spans="1:4" x14ac:dyDescent="0.25">
      <c r="A526" s="127">
        <v>515</v>
      </c>
      <c r="B526" t="s">
        <v>3444</v>
      </c>
      <c r="C526" s="82" t="s">
        <v>2342</v>
      </c>
      <c r="D526" s="82" t="s">
        <v>2339</v>
      </c>
    </row>
    <row r="527" spans="1:4" x14ac:dyDescent="0.25">
      <c r="A527" s="127">
        <v>516</v>
      </c>
      <c r="B527" t="s">
        <v>3444</v>
      </c>
      <c r="C527" s="82" t="s">
        <v>2343</v>
      </c>
      <c r="D527" s="82" t="s">
        <v>2339</v>
      </c>
    </row>
    <row r="528" spans="1:4" x14ac:dyDescent="0.25">
      <c r="A528" s="127">
        <v>517</v>
      </c>
      <c r="B528" t="s">
        <v>3444</v>
      </c>
      <c r="C528" s="82" t="s">
        <v>2344</v>
      </c>
      <c r="D528" s="82" t="s">
        <v>2339</v>
      </c>
    </row>
    <row r="529" spans="1:4" x14ac:dyDescent="0.25">
      <c r="A529" s="127">
        <v>518</v>
      </c>
      <c r="B529" t="s">
        <v>3444</v>
      </c>
      <c r="C529" s="82" t="s">
        <v>2345</v>
      </c>
      <c r="D529" s="82" t="s">
        <v>2339</v>
      </c>
    </row>
    <row r="530" spans="1:4" x14ac:dyDescent="0.25">
      <c r="A530" s="127">
        <v>519</v>
      </c>
      <c r="B530" t="s">
        <v>3444</v>
      </c>
      <c r="C530" s="82" t="s">
        <v>2346</v>
      </c>
      <c r="D530" s="82" t="s">
        <v>2339</v>
      </c>
    </row>
    <row r="531" spans="1:4" x14ac:dyDescent="0.25">
      <c r="A531" s="127">
        <v>520</v>
      </c>
      <c r="B531" t="s">
        <v>3444</v>
      </c>
      <c r="C531" s="82" t="s">
        <v>2347</v>
      </c>
      <c r="D531" s="82" t="s">
        <v>2339</v>
      </c>
    </row>
    <row r="532" spans="1:4" x14ac:dyDescent="0.25">
      <c r="A532" s="127">
        <v>521</v>
      </c>
      <c r="B532" t="s">
        <v>3444</v>
      </c>
      <c r="C532" s="82" t="s">
        <v>2348</v>
      </c>
      <c r="D532" s="82" t="s">
        <v>2339</v>
      </c>
    </row>
    <row r="533" spans="1:4" x14ac:dyDescent="0.25">
      <c r="A533" s="127">
        <v>522</v>
      </c>
      <c r="B533" t="s">
        <v>3444</v>
      </c>
      <c r="C533" s="82" t="s">
        <v>2349</v>
      </c>
      <c r="D533" s="82" t="s">
        <v>2339</v>
      </c>
    </row>
    <row r="534" spans="1:4" x14ac:dyDescent="0.25">
      <c r="A534" s="127">
        <v>523</v>
      </c>
      <c r="B534" t="s">
        <v>3444</v>
      </c>
      <c r="C534" s="82" t="s">
        <v>2350</v>
      </c>
      <c r="D534" s="82" t="s">
        <v>2339</v>
      </c>
    </row>
    <row r="535" spans="1:4" x14ac:dyDescent="0.25">
      <c r="A535" s="127">
        <v>524</v>
      </c>
      <c r="B535" t="s">
        <v>3444</v>
      </c>
      <c r="C535" s="82" t="s">
        <v>2351</v>
      </c>
      <c r="D535" s="82" t="s">
        <v>2339</v>
      </c>
    </row>
    <row r="536" spans="1:4" x14ac:dyDescent="0.25">
      <c r="A536" s="127">
        <v>525</v>
      </c>
      <c r="B536" t="s">
        <v>3444</v>
      </c>
      <c r="C536" s="82" t="s">
        <v>2207</v>
      </c>
      <c r="D536" s="82" t="s">
        <v>2339</v>
      </c>
    </row>
    <row r="537" spans="1:4" x14ac:dyDescent="0.25">
      <c r="A537" s="127">
        <v>526</v>
      </c>
      <c r="B537" t="s">
        <v>3444</v>
      </c>
      <c r="C537" s="82" t="s">
        <v>2352</v>
      </c>
      <c r="D537" s="82" t="s">
        <v>2339</v>
      </c>
    </row>
    <row r="538" spans="1:4" x14ac:dyDescent="0.25">
      <c r="A538" s="127">
        <v>527</v>
      </c>
      <c r="B538" t="s">
        <v>3444</v>
      </c>
      <c r="C538" s="82" t="s">
        <v>2353</v>
      </c>
      <c r="D538" s="82" t="s">
        <v>2339</v>
      </c>
    </row>
    <row r="539" spans="1:4" x14ac:dyDescent="0.25">
      <c r="A539" s="127">
        <v>528</v>
      </c>
      <c r="B539" t="s">
        <v>3444</v>
      </c>
      <c r="C539" s="82" t="s">
        <v>2354</v>
      </c>
      <c r="D539" s="82" t="s">
        <v>2339</v>
      </c>
    </row>
    <row r="540" spans="1:4" x14ac:dyDescent="0.25">
      <c r="A540" s="127">
        <v>529</v>
      </c>
      <c r="B540" t="s">
        <v>3444</v>
      </c>
      <c r="C540" s="82" t="s">
        <v>2355</v>
      </c>
      <c r="D540" s="82" t="s">
        <v>2339</v>
      </c>
    </row>
    <row r="541" spans="1:4" x14ac:dyDescent="0.25">
      <c r="A541" s="127">
        <v>530</v>
      </c>
      <c r="B541" t="s">
        <v>3444</v>
      </c>
      <c r="C541" s="82" t="s">
        <v>2356</v>
      </c>
      <c r="D541" s="82" t="s">
        <v>2339</v>
      </c>
    </row>
    <row r="542" spans="1:4" x14ac:dyDescent="0.25">
      <c r="A542" s="127">
        <v>531</v>
      </c>
      <c r="B542" t="s">
        <v>3444</v>
      </c>
      <c r="C542" s="82" t="s">
        <v>2357</v>
      </c>
      <c r="D542" s="82" t="s">
        <v>2339</v>
      </c>
    </row>
    <row r="543" spans="1:4" x14ac:dyDescent="0.25">
      <c r="A543" s="127">
        <v>532</v>
      </c>
      <c r="B543" t="s">
        <v>3444</v>
      </c>
      <c r="C543" s="82" t="s">
        <v>2358</v>
      </c>
      <c r="D543" s="82" t="s">
        <v>2339</v>
      </c>
    </row>
    <row r="544" spans="1:4" x14ac:dyDescent="0.25">
      <c r="A544" s="127">
        <v>533</v>
      </c>
      <c r="B544" t="s">
        <v>3444</v>
      </c>
      <c r="C544" s="82" t="s">
        <v>2359</v>
      </c>
      <c r="D544" s="82" t="s">
        <v>2339</v>
      </c>
    </row>
    <row r="545" spans="1:4" x14ac:dyDescent="0.25">
      <c r="A545" s="127">
        <v>534</v>
      </c>
      <c r="B545" t="s">
        <v>3444</v>
      </c>
      <c r="C545" s="82" t="s">
        <v>2203</v>
      </c>
      <c r="D545" s="82" t="s">
        <v>2339</v>
      </c>
    </row>
    <row r="546" spans="1:4" x14ac:dyDescent="0.25">
      <c r="A546" s="127">
        <v>535</v>
      </c>
      <c r="B546" t="s">
        <v>3444</v>
      </c>
      <c r="C546" s="82" t="s">
        <v>2360</v>
      </c>
      <c r="D546" s="82" t="s">
        <v>2339</v>
      </c>
    </row>
    <row r="547" spans="1:4" x14ac:dyDescent="0.25">
      <c r="A547" s="127">
        <v>536</v>
      </c>
      <c r="B547" t="s">
        <v>3444</v>
      </c>
      <c r="C547" s="82" t="s">
        <v>2361</v>
      </c>
      <c r="D547" s="82" t="s">
        <v>2339</v>
      </c>
    </row>
    <row r="548" spans="1:4" x14ac:dyDescent="0.25">
      <c r="A548" s="127">
        <v>537</v>
      </c>
      <c r="B548" t="s">
        <v>3444</v>
      </c>
      <c r="C548" s="82" t="s">
        <v>2362</v>
      </c>
      <c r="D548" s="82" t="s">
        <v>2339</v>
      </c>
    </row>
    <row r="549" spans="1:4" x14ac:dyDescent="0.25">
      <c r="A549" s="127">
        <v>538</v>
      </c>
      <c r="B549" t="s">
        <v>3444</v>
      </c>
      <c r="C549" s="82" t="s">
        <v>2363</v>
      </c>
      <c r="D549" s="82" t="s">
        <v>2339</v>
      </c>
    </row>
    <row r="550" spans="1:4" x14ac:dyDescent="0.25">
      <c r="A550" s="127">
        <v>539</v>
      </c>
      <c r="B550" t="s">
        <v>3444</v>
      </c>
      <c r="C550" s="82" t="s">
        <v>2364</v>
      </c>
      <c r="D550" s="82" t="s">
        <v>2339</v>
      </c>
    </row>
    <row r="551" spans="1:4" x14ac:dyDescent="0.25">
      <c r="A551" s="127">
        <v>540</v>
      </c>
      <c r="B551" t="s">
        <v>3444</v>
      </c>
      <c r="C551" s="82" t="s">
        <v>2365</v>
      </c>
      <c r="D551" s="82" t="s">
        <v>2339</v>
      </c>
    </row>
    <row r="552" spans="1:4" x14ac:dyDescent="0.25">
      <c r="A552" s="127">
        <v>541</v>
      </c>
      <c r="B552" t="s">
        <v>3444</v>
      </c>
      <c r="C552" s="82" t="s">
        <v>2366</v>
      </c>
      <c r="D552" s="82" t="s">
        <v>2339</v>
      </c>
    </row>
    <row r="553" spans="1:4" x14ac:dyDescent="0.25">
      <c r="A553" s="127">
        <v>542</v>
      </c>
      <c r="B553" t="s">
        <v>3444</v>
      </c>
      <c r="C553" s="82" t="s">
        <v>2367</v>
      </c>
      <c r="D553" s="82" t="s">
        <v>2339</v>
      </c>
    </row>
    <row r="554" spans="1:4" x14ac:dyDescent="0.25">
      <c r="A554" s="127">
        <v>543</v>
      </c>
      <c r="B554" t="s">
        <v>3444</v>
      </c>
      <c r="C554" s="82" t="s">
        <v>2368</v>
      </c>
      <c r="D554" s="82" t="s">
        <v>2339</v>
      </c>
    </row>
    <row r="555" spans="1:4" x14ac:dyDescent="0.25">
      <c r="A555" s="127">
        <v>544</v>
      </c>
      <c r="B555" t="s">
        <v>3444</v>
      </c>
      <c r="C555" s="82" t="s">
        <v>2369</v>
      </c>
      <c r="D555" s="82" t="s">
        <v>2339</v>
      </c>
    </row>
    <row r="556" spans="1:4" x14ac:dyDescent="0.25">
      <c r="A556" s="127">
        <v>545</v>
      </c>
      <c r="B556" t="s">
        <v>3444</v>
      </c>
      <c r="C556" s="82" t="s">
        <v>2370</v>
      </c>
      <c r="D556" s="82" t="s">
        <v>2339</v>
      </c>
    </row>
    <row r="557" spans="1:4" x14ac:dyDescent="0.25">
      <c r="A557" s="127">
        <v>546</v>
      </c>
      <c r="B557" t="s">
        <v>3444</v>
      </c>
      <c r="C557" s="82" t="s">
        <v>2371</v>
      </c>
      <c r="D557" s="82" t="s">
        <v>2339</v>
      </c>
    </row>
    <row r="558" spans="1:4" x14ac:dyDescent="0.25">
      <c r="A558" s="127">
        <v>547</v>
      </c>
      <c r="B558" t="s">
        <v>3444</v>
      </c>
      <c r="C558" s="82" t="s">
        <v>2372</v>
      </c>
      <c r="D558" s="82" t="s">
        <v>2339</v>
      </c>
    </row>
    <row r="559" spans="1:4" x14ac:dyDescent="0.25">
      <c r="A559" s="127">
        <v>548</v>
      </c>
      <c r="B559" t="s">
        <v>3444</v>
      </c>
      <c r="C559" s="82" t="s">
        <v>2373</v>
      </c>
      <c r="D559" s="82" t="s">
        <v>2339</v>
      </c>
    </row>
    <row r="560" spans="1:4" x14ac:dyDescent="0.25">
      <c r="A560" s="127">
        <v>549</v>
      </c>
      <c r="B560" t="s">
        <v>3444</v>
      </c>
      <c r="C560" s="82" t="s">
        <v>2374</v>
      </c>
      <c r="D560" s="82" t="s">
        <v>2339</v>
      </c>
    </row>
    <row r="561" spans="1:4" x14ac:dyDescent="0.25">
      <c r="A561" s="127">
        <v>550</v>
      </c>
      <c r="B561" t="s">
        <v>3444</v>
      </c>
      <c r="C561" s="82" t="s">
        <v>2375</v>
      </c>
      <c r="D561" s="82" t="s">
        <v>2339</v>
      </c>
    </row>
    <row r="562" spans="1:4" x14ac:dyDescent="0.25">
      <c r="A562" s="127">
        <v>551</v>
      </c>
      <c r="B562" t="s">
        <v>3444</v>
      </c>
      <c r="C562" s="82" t="s">
        <v>2376</v>
      </c>
      <c r="D562" s="82" t="s">
        <v>2339</v>
      </c>
    </row>
    <row r="563" spans="1:4" x14ac:dyDescent="0.25">
      <c r="A563" s="127">
        <v>552</v>
      </c>
      <c r="B563" t="s">
        <v>3444</v>
      </c>
      <c r="C563" s="82" t="s">
        <v>2377</v>
      </c>
      <c r="D563" s="82" t="s">
        <v>2339</v>
      </c>
    </row>
    <row r="564" spans="1:4" x14ac:dyDescent="0.25">
      <c r="A564" s="127">
        <v>553</v>
      </c>
      <c r="B564" t="s">
        <v>3444</v>
      </c>
      <c r="C564" s="82" t="s">
        <v>2378</v>
      </c>
      <c r="D564" s="82" t="s">
        <v>2339</v>
      </c>
    </row>
    <row r="565" spans="1:4" x14ac:dyDescent="0.25">
      <c r="A565" s="127">
        <v>554</v>
      </c>
      <c r="B565" t="s">
        <v>3444</v>
      </c>
      <c r="C565" s="82" t="s">
        <v>2379</v>
      </c>
      <c r="D565" s="82" t="s">
        <v>2339</v>
      </c>
    </row>
    <row r="566" spans="1:4" x14ac:dyDescent="0.25">
      <c r="A566" s="127">
        <v>555</v>
      </c>
      <c r="B566" t="s">
        <v>3444</v>
      </c>
      <c r="C566" s="82" t="s">
        <v>2380</v>
      </c>
      <c r="D566" s="82" t="s">
        <v>2339</v>
      </c>
    </row>
    <row r="567" spans="1:4" x14ac:dyDescent="0.25">
      <c r="A567" s="127">
        <v>556</v>
      </c>
      <c r="B567" t="s">
        <v>3444</v>
      </c>
      <c r="C567" s="82" t="s">
        <v>2381</v>
      </c>
      <c r="D567" s="82" t="s">
        <v>2339</v>
      </c>
    </row>
    <row r="568" spans="1:4" x14ac:dyDescent="0.25">
      <c r="A568" s="127">
        <v>557</v>
      </c>
      <c r="B568" t="s">
        <v>3444</v>
      </c>
      <c r="C568" s="82" t="s">
        <v>2382</v>
      </c>
      <c r="D568" s="82" t="s">
        <v>2339</v>
      </c>
    </row>
    <row r="569" spans="1:4" x14ac:dyDescent="0.25">
      <c r="A569" s="127">
        <v>558</v>
      </c>
      <c r="B569" t="s">
        <v>3444</v>
      </c>
      <c r="C569" s="82" t="s">
        <v>2383</v>
      </c>
      <c r="D569" s="82" t="s">
        <v>2339</v>
      </c>
    </row>
    <row r="570" spans="1:4" x14ac:dyDescent="0.25">
      <c r="A570" s="127">
        <v>559</v>
      </c>
      <c r="B570" t="s">
        <v>3444</v>
      </c>
      <c r="C570" s="82" t="s">
        <v>2384</v>
      </c>
      <c r="D570" s="82" t="s">
        <v>2339</v>
      </c>
    </row>
    <row r="571" spans="1:4" x14ac:dyDescent="0.25">
      <c r="A571" s="127">
        <v>560</v>
      </c>
      <c r="B571" t="s">
        <v>3444</v>
      </c>
      <c r="C571" s="82" t="s">
        <v>2385</v>
      </c>
      <c r="D571" s="82" t="s">
        <v>2339</v>
      </c>
    </row>
    <row r="572" spans="1:4" x14ac:dyDescent="0.25">
      <c r="A572" s="127">
        <v>561</v>
      </c>
      <c r="B572" t="s">
        <v>3444</v>
      </c>
      <c r="C572" s="82" t="s">
        <v>2386</v>
      </c>
      <c r="D572" s="82" t="s">
        <v>2339</v>
      </c>
    </row>
    <row r="573" spans="1:4" x14ac:dyDescent="0.25">
      <c r="A573" s="127">
        <v>562</v>
      </c>
      <c r="B573" t="s">
        <v>3444</v>
      </c>
      <c r="C573" s="82" t="s">
        <v>2387</v>
      </c>
      <c r="D573" s="82" t="s">
        <v>2339</v>
      </c>
    </row>
    <row r="574" spans="1:4" x14ac:dyDescent="0.25">
      <c r="A574" s="127">
        <v>563</v>
      </c>
      <c r="B574" t="s">
        <v>3444</v>
      </c>
      <c r="C574" s="82" t="s">
        <v>2388</v>
      </c>
      <c r="D574" s="82" t="s">
        <v>2339</v>
      </c>
    </row>
    <row r="575" spans="1:4" x14ac:dyDescent="0.25">
      <c r="A575" s="127">
        <v>564</v>
      </c>
      <c r="B575" t="s">
        <v>3444</v>
      </c>
      <c r="C575" s="82" t="s">
        <v>2389</v>
      </c>
      <c r="D575" s="82" t="s">
        <v>2339</v>
      </c>
    </row>
    <row r="576" spans="1:4" x14ac:dyDescent="0.25">
      <c r="A576" s="127">
        <v>565</v>
      </c>
      <c r="B576" t="s">
        <v>3444</v>
      </c>
      <c r="C576" s="82" t="s">
        <v>2390</v>
      </c>
      <c r="D576" s="82" t="s">
        <v>2339</v>
      </c>
    </row>
    <row r="577" spans="1:4" x14ac:dyDescent="0.25">
      <c r="A577" s="127">
        <v>566</v>
      </c>
      <c r="B577" t="s">
        <v>3444</v>
      </c>
      <c r="C577" s="82" t="s">
        <v>2391</v>
      </c>
      <c r="D577" s="82" t="s">
        <v>2339</v>
      </c>
    </row>
    <row r="578" spans="1:4" x14ac:dyDescent="0.25">
      <c r="A578" s="127">
        <v>567</v>
      </c>
      <c r="B578" t="s">
        <v>3444</v>
      </c>
      <c r="C578" s="82" t="s">
        <v>2392</v>
      </c>
      <c r="D578" s="82" t="s">
        <v>2339</v>
      </c>
    </row>
    <row r="579" spans="1:4" x14ac:dyDescent="0.25">
      <c r="A579" s="127">
        <v>568</v>
      </c>
      <c r="B579" t="s">
        <v>3444</v>
      </c>
      <c r="C579" s="82" t="s">
        <v>2393</v>
      </c>
      <c r="D579" s="82" t="s">
        <v>2339</v>
      </c>
    </row>
    <row r="580" spans="1:4" x14ac:dyDescent="0.25">
      <c r="A580" s="127">
        <v>569</v>
      </c>
      <c r="B580" t="s">
        <v>3444</v>
      </c>
      <c r="C580" s="82" t="s">
        <v>2394</v>
      </c>
      <c r="D580" s="82" t="s">
        <v>2339</v>
      </c>
    </row>
    <row r="581" spans="1:4" x14ac:dyDescent="0.25">
      <c r="A581" s="127">
        <v>570</v>
      </c>
      <c r="B581" t="s">
        <v>3444</v>
      </c>
      <c r="C581" s="82" t="s">
        <v>2395</v>
      </c>
      <c r="D581" s="82" t="s">
        <v>2339</v>
      </c>
    </row>
    <row r="582" spans="1:4" x14ac:dyDescent="0.25">
      <c r="A582" s="127">
        <v>571</v>
      </c>
      <c r="B582" t="s">
        <v>3444</v>
      </c>
      <c r="C582" s="82" t="s">
        <v>2396</v>
      </c>
      <c r="D582" s="82" t="s">
        <v>2339</v>
      </c>
    </row>
    <row r="583" spans="1:4" x14ac:dyDescent="0.25">
      <c r="A583" s="127">
        <v>572</v>
      </c>
      <c r="B583" t="s">
        <v>3444</v>
      </c>
      <c r="C583" s="82" t="s">
        <v>2397</v>
      </c>
      <c r="D583" s="82" t="s">
        <v>2339</v>
      </c>
    </row>
    <row r="584" spans="1:4" x14ac:dyDescent="0.25">
      <c r="A584" s="127">
        <v>573</v>
      </c>
      <c r="B584" t="s">
        <v>3444</v>
      </c>
      <c r="C584" s="82" t="s">
        <v>2398</v>
      </c>
      <c r="D584" s="82" t="s">
        <v>2339</v>
      </c>
    </row>
    <row r="585" spans="1:4" x14ac:dyDescent="0.25">
      <c r="A585" s="127">
        <v>574</v>
      </c>
      <c r="B585" t="s">
        <v>3444</v>
      </c>
      <c r="C585" s="82" t="s">
        <v>2399</v>
      </c>
      <c r="D585" s="82" t="s">
        <v>2339</v>
      </c>
    </row>
    <row r="586" spans="1:4" x14ac:dyDescent="0.25">
      <c r="A586" s="127">
        <v>575</v>
      </c>
      <c r="B586" t="s">
        <v>3444</v>
      </c>
      <c r="C586" s="82" t="s">
        <v>2400</v>
      </c>
      <c r="D586" s="82" t="s">
        <v>2339</v>
      </c>
    </row>
    <row r="587" spans="1:4" x14ac:dyDescent="0.25">
      <c r="A587" s="127">
        <v>576</v>
      </c>
      <c r="B587" t="s">
        <v>3444</v>
      </c>
      <c r="C587" s="82" t="s">
        <v>2401</v>
      </c>
      <c r="D587" s="82" t="s">
        <v>2339</v>
      </c>
    </row>
    <row r="588" spans="1:4" x14ac:dyDescent="0.25">
      <c r="A588" s="127">
        <v>577</v>
      </c>
      <c r="B588" t="s">
        <v>3444</v>
      </c>
      <c r="C588" s="82" t="s">
        <v>2402</v>
      </c>
      <c r="D588" s="82" t="s">
        <v>2339</v>
      </c>
    </row>
    <row r="589" spans="1:4" x14ac:dyDescent="0.25">
      <c r="A589" s="127">
        <v>578</v>
      </c>
      <c r="B589" t="s">
        <v>3444</v>
      </c>
      <c r="C589" s="82" t="s">
        <v>2403</v>
      </c>
      <c r="D589" s="82" t="s">
        <v>2339</v>
      </c>
    </row>
    <row r="590" spans="1:4" x14ac:dyDescent="0.25">
      <c r="A590" s="127">
        <v>579</v>
      </c>
      <c r="B590" t="s">
        <v>3445</v>
      </c>
      <c r="C590" s="82" t="s">
        <v>2404</v>
      </c>
      <c r="D590" s="82" t="s">
        <v>2405</v>
      </c>
    </row>
    <row r="591" spans="1:4" x14ac:dyDescent="0.25">
      <c r="A591" s="127">
        <v>580</v>
      </c>
      <c r="B591" t="s">
        <v>3445</v>
      </c>
      <c r="C591" s="82" t="s">
        <v>2406</v>
      </c>
      <c r="D591" s="82" t="s">
        <v>2405</v>
      </c>
    </row>
    <row r="592" spans="1:4" x14ac:dyDescent="0.25">
      <c r="A592" s="127">
        <v>581</v>
      </c>
      <c r="B592" t="s">
        <v>3445</v>
      </c>
      <c r="C592" s="82" t="s">
        <v>2407</v>
      </c>
      <c r="D592" s="82" t="s">
        <v>2405</v>
      </c>
    </row>
    <row r="593" spans="1:4" x14ac:dyDescent="0.25">
      <c r="A593" s="127">
        <v>582</v>
      </c>
      <c r="B593" t="s">
        <v>3445</v>
      </c>
      <c r="C593" s="82" t="s">
        <v>2408</v>
      </c>
      <c r="D593" s="82" t="s">
        <v>2405</v>
      </c>
    </row>
    <row r="594" spans="1:4" x14ac:dyDescent="0.25">
      <c r="A594" s="127">
        <v>583</v>
      </c>
      <c r="B594" t="s">
        <v>3445</v>
      </c>
      <c r="C594" s="82" t="s">
        <v>2409</v>
      </c>
      <c r="D594" s="82" t="s">
        <v>2405</v>
      </c>
    </row>
    <row r="595" spans="1:4" x14ac:dyDescent="0.25">
      <c r="A595" s="127">
        <v>584</v>
      </c>
      <c r="B595" t="s">
        <v>3445</v>
      </c>
      <c r="C595" s="82" t="s">
        <v>2410</v>
      </c>
      <c r="D595" s="82" t="s">
        <v>2405</v>
      </c>
    </row>
    <row r="596" spans="1:4" x14ac:dyDescent="0.25">
      <c r="A596" s="127">
        <v>585</v>
      </c>
      <c r="B596" t="s">
        <v>3445</v>
      </c>
      <c r="C596" s="82" t="s">
        <v>2411</v>
      </c>
      <c r="D596" s="82" t="s">
        <v>2405</v>
      </c>
    </row>
    <row r="597" spans="1:4" x14ac:dyDescent="0.25">
      <c r="A597" s="127">
        <v>586</v>
      </c>
      <c r="B597" t="s">
        <v>3446</v>
      </c>
      <c r="C597" s="82" t="s">
        <v>2412</v>
      </c>
      <c r="D597" s="82" t="s">
        <v>2413</v>
      </c>
    </row>
    <row r="598" spans="1:4" x14ac:dyDescent="0.25">
      <c r="A598" s="127">
        <v>587</v>
      </c>
      <c r="B598" t="s">
        <v>3446</v>
      </c>
      <c r="C598" s="82" t="s">
        <v>2414</v>
      </c>
      <c r="D598" s="82" t="s">
        <v>2413</v>
      </c>
    </row>
    <row r="599" spans="1:4" x14ac:dyDescent="0.25">
      <c r="A599" s="127">
        <v>588</v>
      </c>
      <c r="B599" t="s">
        <v>3446</v>
      </c>
      <c r="C599" s="82" t="s">
        <v>2415</v>
      </c>
      <c r="D599" s="82" t="s">
        <v>2413</v>
      </c>
    </row>
    <row r="600" spans="1:4" x14ac:dyDescent="0.25">
      <c r="A600" s="127">
        <v>589</v>
      </c>
      <c r="B600" t="s">
        <v>3446</v>
      </c>
      <c r="C600" s="82" t="s">
        <v>2416</v>
      </c>
      <c r="D600" s="82" t="s">
        <v>2413</v>
      </c>
    </row>
    <row r="601" spans="1:4" x14ac:dyDescent="0.25">
      <c r="A601" s="127">
        <v>590</v>
      </c>
      <c r="B601" t="s">
        <v>3446</v>
      </c>
      <c r="C601" s="82" t="s">
        <v>2417</v>
      </c>
      <c r="D601" s="82" t="s">
        <v>2413</v>
      </c>
    </row>
    <row r="602" spans="1:4" x14ac:dyDescent="0.25">
      <c r="A602" s="127">
        <v>591</v>
      </c>
      <c r="B602" t="s">
        <v>3446</v>
      </c>
      <c r="C602" s="82" t="s">
        <v>2418</v>
      </c>
      <c r="D602" s="82" t="s">
        <v>2413</v>
      </c>
    </row>
    <row r="603" spans="1:4" x14ac:dyDescent="0.25">
      <c r="A603" s="127">
        <v>592</v>
      </c>
      <c r="B603" t="s">
        <v>3446</v>
      </c>
      <c r="C603" s="82" t="s">
        <v>2419</v>
      </c>
      <c r="D603" s="82" t="s">
        <v>2413</v>
      </c>
    </row>
    <row r="604" spans="1:4" x14ac:dyDescent="0.25">
      <c r="A604" s="127">
        <v>593</v>
      </c>
      <c r="B604" t="s">
        <v>3446</v>
      </c>
      <c r="C604" s="82" t="s">
        <v>2420</v>
      </c>
      <c r="D604" s="82" t="s">
        <v>2413</v>
      </c>
    </row>
    <row r="605" spans="1:4" x14ac:dyDescent="0.25">
      <c r="A605" s="127">
        <v>594</v>
      </c>
      <c r="B605" t="s">
        <v>3446</v>
      </c>
      <c r="C605" s="82" t="s">
        <v>2421</v>
      </c>
      <c r="D605" s="82" t="s">
        <v>2413</v>
      </c>
    </row>
    <row r="606" spans="1:4" x14ac:dyDescent="0.25">
      <c r="A606" s="127">
        <v>595</v>
      </c>
      <c r="B606" t="s">
        <v>3446</v>
      </c>
      <c r="C606" s="82" t="s">
        <v>2422</v>
      </c>
      <c r="D606" s="82" t="s">
        <v>2413</v>
      </c>
    </row>
    <row r="607" spans="1:4" x14ac:dyDescent="0.25">
      <c r="A607" s="127">
        <v>596</v>
      </c>
      <c r="B607" t="s">
        <v>3446</v>
      </c>
      <c r="C607" s="82" t="s">
        <v>2423</v>
      </c>
      <c r="D607" s="82" t="s">
        <v>2413</v>
      </c>
    </row>
    <row r="608" spans="1:4" x14ac:dyDescent="0.25">
      <c r="A608" s="127">
        <v>597</v>
      </c>
      <c r="B608" t="s">
        <v>3446</v>
      </c>
      <c r="C608" s="82" t="s">
        <v>2424</v>
      </c>
      <c r="D608" s="82" t="s">
        <v>2413</v>
      </c>
    </row>
    <row r="609" spans="1:4" x14ac:dyDescent="0.25">
      <c r="A609" s="127">
        <v>598</v>
      </c>
      <c r="B609" t="s">
        <v>3447</v>
      </c>
      <c r="C609" s="82" t="s">
        <v>2425</v>
      </c>
      <c r="D609" s="82" t="s">
        <v>2426</v>
      </c>
    </row>
    <row r="610" spans="1:4" x14ac:dyDescent="0.25">
      <c r="A610" s="127">
        <v>599</v>
      </c>
      <c r="B610" t="s">
        <v>3447</v>
      </c>
      <c r="C610" s="82" t="s">
        <v>2427</v>
      </c>
      <c r="D610" s="82" t="s">
        <v>2426</v>
      </c>
    </row>
    <row r="611" spans="1:4" x14ac:dyDescent="0.25">
      <c r="A611" s="127">
        <v>600</v>
      </c>
      <c r="B611" t="s">
        <v>3447</v>
      </c>
      <c r="C611" s="82" t="s">
        <v>2428</v>
      </c>
      <c r="D611" s="82" t="s">
        <v>2426</v>
      </c>
    </row>
    <row r="612" spans="1:4" x14ac:dyDescent="0.25">
      <c r="A612" s="127">
        <v>601</v>
      </c>
      <c r="B612" t="s">
        <v>3447</v>
      </c>
      <c r="C612" s="82" t="s">
        <v>2429</v>
      </c>
      <c r="D612" s="82" t="s">
        <v>2426</v>
      </c>
    </row>
    <row r="613" spans="1:4" x14ac:dyDescent="0.25">
      <c r="A613" s="127">
        <v>602</v>
      </c>
      <c r="B613" t="s">
        <v>3447</v>
      </c>
      <c r="C613" s="82" t="s">
        <v>2430</v>
      </c>
      <c r="D613" s="82" t="s">
        <v>2426</v>
      </c>
    </row>
    <row r="614" spans="1:4" x14ac:dyDescent="0.25">
      <c r="A614" s="127">
        <v>603</v>
      </c>
      <c r="B614" t="s">
        <v>3447</v>
      </c>
      <c r="C614" s="82" t="s">
        <v>2431</v>
      </c>
      <c r="D614" s="82" t="s">
        <v>2426</v>
      </c>
    </row>
    <row r="615" spans="1:4" x14ac:dyDescent="0.25">
      <c r="A615" s="127">
        <v>604</v>
      </c>
      <c r="B615" t="s">
        <v>3447</v>
      </c>
      <c r="C615" s="82" t="s">
        <v>2432</v>
      </c>
      <c r="D615" s="82" t="s">
        <v>2426</v>
      </c>
    </row>
    <row r="616" spans="1:4" x14ac:dyDescent="0.25">
      <c r="A616" s="127">
        <v>605</v>
      </c>
      <c r="B616" t="s">
        <v>3447</v>
      </c>
      <c r="C616" s="82" t="s">
        <v>2433</v>
      </c>
      <c r="D616" s="82" t="s">
        <v>2426</v>
      </c>
    </row>
    <row r="617" spans="1:4" x14ac:dyDescent="0.25">
      <c r="A617" s="127">
        <v>606</v>
      </c>
      <c r="B617" t="s">
        <v>3447</v>
      </c>
      <c r="C617" s="82" t="s">
        <v>2434</v>
      </c>
      <c r="D617" s="82" t="s">
        <v>2426</v>
      </c>
    </row>
    <row r="618" spans="1:4" x14ac:dyDescent="0.25">
      <c r="A618" s="127">
        <v>607</v>
      </c>
      <c r="B618" t="s">
        <v>3447</v>
      </c>
      <c r="C618" s="82" t="s">
        <v>2435</v>
      </c>
      <c r="D618" s="82" t="s">
        <v>2426</v>
      </c>
    </row>
    <row r="619" spans="1:4" x14ac:dyDescent="0.25">
      <c r="A619" s="127">
        <v>608</v>
      </c>
      <c r="B619" t="s">
        <v>3447</v>
      </c>
      <c r="C619" s="82" t="s">
        <v>2436</v>
      </c>
      <c r="D619" s="82" t="s">
        <v>2426</v>
      </c>
    </row>
    <row r="620" spans="1:4" x14ac:dyDescent="0.25">
      <c r="A620" s="127">
        <v>609</v>
      </c>
      <c r="B620" t="s">
        <v>3447</v>
      </c>
      <c r="C620" s="82" t="s">
        <v>2437</v>
      </c>
      <c r="D620" s="82" t="s">
        <v>2426</v>
      </c>
    </row>
    <row r="621" spans="1:4" x14ac:dyDescent="0.25">
      <c r="A621" s="127">
        <v>610</v>
      </c>
      <c r="B621" t="s">
        <v>3447</v>
      </c>
      <c r="C621" s="82" t="s">
        <v>2438</v>
      </c>
      <c r="D621" s="82" t="s">
        <v>2426</v>
      </c>
    </row>
    <row r="622" spans="1:4" x14ac:dyDescent="0.25">
      <c r="A622" s="127">
        <v>611</v>
      </c>
      <c r="B622" t="s">
        <v>3447</v>
      </c>
      <c r="C622" s="82" t="s">
        <v>2439</v>
      </c>
      <c r="D622" s="82" t="s">
        <v>2426</v>
      </c>
    </row>
    <row r="623" spans="1:4" x14ac:dyDescent="0.25">
      <c r="A623" s="127">
        <v>612</v>
      </c>
      <c r="B623" t="s">
        <v>3448</v>
      </c>
      <c r="C623" s="82" t="s">
        <v>2440</v>
      </c>
      <c r="D623" s="82" t="s">
        <v>1683</v>
      </c>
    </row>
    <row r="624" spans="1:4" x14ac:dyDescent="0.25">
      <c r="A624" s="127">
        <v>613</v>
      </c>
      <c r="B624" t="s">
        <v>3448</v>
      </c>
      <c r="C624" s="82" t="s">
        <v>2441</v>
      </c>
      <c r="D624" s="82" t="s">
        <v>1683</v>
      </c>
    </row>
    <row r="625" spans="1:4" x14ac:dyDescent="0.25">
      <c r="A625" s="127">
        <v>614</v>
      </c>
      <c r="B625" t="s">
        <v>3448</v>
      </c>
      <c r="C625" s="82" t="s">
        <v>2442</v>
      </c>
      <c r="D625" s="82" t="s">
        <v>1683</v>
      </c>
    </row>
    <row r="626" spans="1:4" x14ac:dyDescent="0.25">
      <c r="A626" s="127">
        <v>615</v>
      </c>
      <c r="B626" t="s">
        <v>3448</v>
      </c>
      <c r="C626" s="82" t="s">
        <v>2443</v>
      </c>
      <c r="D626" s="82" t="s">
        <v>1683</v>
      </c>
    </row>
    <row r="627" spans="1:4" x14ac:dyDescent="0.25">
      <c r="A627" s="127">
        <v>616</v>
      </c>
      <c r="B627" t="s">
        <v>3448</v>
      </c>
      <c r="C627" s="82" t="s">
        <v>2444</v>
      </c>
      <c r="D627" s="82" t="s">
        <v>1683</v>
      </c>
    </row>
    <row r="628" spans="1:4" x14ac:dyDescent="0.25">
      <c r="A628" s="127">
        <v>617</v>
      </c>
      <c r="B628" t="s">
        <v>3448</v>
      </c>
      <c r="C628" s="82" t="s">
        <v>2445</v>
      </c>
      <c r="D628" s="82" t="s">
        <v>1683</v>
      </c>
    </row>
    <row r="629" spans="1:4" x14ac:dyDescent="0.25">
      <c r="A629" s="127">
        <v>618</v>
      </c>
      <c r="B629" t="s">
        <v>3448</v>
      </c>
      <c r="C629" s="82" t="s">
        <v>2446</v>
      </c>
      <c r="D629" s="82" t="s">
        <v>1683</v>
      </c>
    </row>
    <row r="630" spans="1:4" x14ac:dyDescent="0.25">
      <c r="A630" s="127">
        <v>619</v>
      </c>
      <c r="B630" t="s">
        <v>3448</v>
      </c>
      <c r="C630" s="82" t="s">
        <v>2447</v>
      </c>
      <c r="D630" s="82" t="s">
        <v>1683</v>
      </c>
    </row>
    <row r="631" spans="1:4" x14ac:dyDescent="0.25">
      <c r="A631" s="127">
        <v>620</v>
      </c>
      <c r="B631" t="s">
        <v>3448</v>
      </c>
      <c r="C631" s="82" t="s">
        <v>2201</v>
      </c>
      <c r="D631" s="82" t="s">
        <v>1683</v>
      </c>
    </row>
    <row r="632" spans="1:4" x14ac:dyDescent="0.25">
      <c r="A632" s="127">
        <v>621</v>
      </c>
      <c r="B632" t="s">
        <v>3448</v>
      </c>
      <c r="C632" s="82" t="s">
        <v>2448</v>
      </c>
      <c r="D632" s="82" t="s">
        <v>1683</v>
      </c>
    </row>
    <row r="633" spans="1:4" x14ac:dyDescent="0.25">
      <c r="A633" s="127">
        <v>622</v>
      </c>
      <c r="B633" t="s">
        <v>3448</v>
      </c>
      <c r="C633" s="82" t="s">
        <v>2449</v>
      </c>
      <c r="D633" s="82" t="s">
        <v>1683</v>
      </c>
    </row>
    <row r="634" spans="1:4" x14ac:dyDescent="0.25">
      <c r="A634" s="127">
        <v>623</v>
      </c>
      <c r="B634" t="s">
        <v>3448</v>
      </c>
      <c r="C634" s="82" t="s">
        <v>2450</v>
      </c>
      <c r="D634" s="82" t="s">
        <v>1683</v>
      </c>
    </row>
    <row r="635" spans="1:4" x14ac:dyDescent="0.25">
      <c r="A635" s="127">
        <v>624</v>
      </c>
      <c r="B635" t="s">
        <v>3448</v>
      </c>
      <c r="C635" s="82" t="s">
        <v>2451</v>
      </c>
      <c r="D635" s="82" t="s">
        <v>1683</v>
      </c>
    </row>
    <row r="636" spans="1:4" x14ac:dyDescent="0.25">
      <c r="A636" s="127">
        <v>625</v>
      </c>
      <c r="B636" t="s">
        <v>3448</v>
      </c>
      <c r="C636" s="82" t="s">
        <v>2452</v>
      </c>
      <c r="D636" s="82" t="s">
        <v>1683</v>
      </c>
    </row>
    <row r="637" spans="1:4" x14ac:dyDescent="0.25">
      <c r="A637" s="127">
        <v>626</v>
      </c>
      <c r="B637" t="s">
        <v>3448</v>
      </c>
      <c r="C637" s="82" t="s">
        <v>2453</v>
      </c>
      <c r="D637" s="82" t="s">
        <v>1683</v>
      </c>
    </row>
    <row r="638" spans="1:4" x14ac:dyDescent="0.25">
      <c r="A638" s="127">
        <v>627</v>
      </c>
      <c r="B638" t="s">
        <v>3448</v>
      </c>
      <c r="C638" s="82" t="s">
        <v>2454</v>
      </c>
      <c r="D638" s="82" t="s">
        <v>1683</v>
      </c>
    </row>
    <row r="639" spans="1:4" x14ac:dyDescent="0.25">
      <c r="A639" s="127">
        <v>628</v>
      </c>
      <c r="B639" t="s">
        <v>3448</v>
      </c>
      <c r="C639" s="82" t="s">
        <v>2206</v>
      </c>
      <c r="D639" s="82" t="s">
        <v>1683</v>
      </c>
    </row>
    <row r="640" spans="1:4" x14ac:dyDescent="0.25">
      <c r="A640" s="127">
        <v>629</v>
      </c>
      <c r="B640" t="s">
        <v>3448</v>
      </c>
      <c r="C640" s="82" t="s">
        <v>2455</v>
      </c>
      <c r="D640" s="82" t="s">
        <v>1683</v>
      </c>
    </row>
    <row r="641" spans="1:4" x14ac:dyDescent="0.25">
      <c r="A641" s="127">
        <v>630</v>
      </c>
      <c r="B641" t="s">
        <v>3448</v>
      </c>
      <c r="C641" s="82" t="s">
        <v>2456</v>
      </c>
      <c r="D641" s="82" t="s">
        <v>1683</v>
      </c>
    </row>
    <row r="642" spans="1:4" x14ac:dyDescent="0.25">
      <c r="A642" s="127">
        <v>631</v>
      </c>
      <c r="B642" t="s">
        <v>3448</v>
      </c>
      <c r="C642" s="82" t="s">
        <v>2457</v>
      </c>
      <c r="D642" s="82" t="s">
        <v>1683</v>
      </c>
    </row>
    <row r="643" spans="1:4" x14ac:dyDescent="0.25">
      <c r="A643" s="127">
        <v>632</v>
      </c>
      <c r="B643" t="s">
        <v>3448</v>
      </c>
      <c r="C643" s="82" t="s">
        <v>2458</v>
      </c>
      <c r="D643" s="82" t="s">
        <v>1683</v>
      </c>
    </row>
    <row r="644" spans="1:4" x14ac:dyDescent="0.25">
      <c r="A644" s="127">
        <v>633</v>
      </c>
      <c r="B644" t="s">
        <v>3448</v>
      </c>
      <c r="C644" s="82" t="s">
        <v>2365</v>
      </c>
      <c r="D644" s="82" t="s">
        <v>1683</v>
      </c>
    </row>
    <row r="645" spans="1:4" x14ac:dyDescent="0.25">
      <c r="A645" s="127">
        <v>634</v>
      </c>
      <c r="B645" t="s">
        <v>3448</v>
      </c>
      <c r="C645" s="82" t="s">
        <v>2459</v>
      </c>
      <c r="D645" s="82" t="s">
        <v>1683</v>
      </c>
    </row>
    <row r="646" spans="1:4" x14ac:dyDescent="0.25">
      <c r="A646" s="127">
        <v>635</v>
      </c>
      <c r="B646" t="s">
        <v>3448</v>
      </c>
      <c r="C646" s="82" t="s">
        <v>2460</v>
      </c>
      <c r="D646" s="82" t="s">
        <v>1683</v>
      </c>
    </row>
    <row r="647" spans="1:4" x14ac:dyDescent="0.25">
      <c r="A647" s="127">
        <v>636</v>
      </c>
      <c r="B647" t="s">
        <v>3448</v>
      </c>
      <c r="C647" s="82" t="s">
        <v>2461</v>
      </c>
      <c r="D647" s="82" t="s">
        <v>1683</v>
      </c>
    </row>
    <row r="648" spans="1:4" x14ac:dyDescent="0.25">
      <c r="A648" s="127">
        <v>637</v>
      </c>
      <c r="B648" t="s">
        <v>3448</v>
      </c>
      <c r="C648" s="82" t="s">
        <v>2462</v>
      </c>
      <c r="D648" s="82" t="s">
        <v>1683</v>
      </c>
    </row>
    <row r="649" spans="1:4" x14ac:dyDescent="0.25">
      <c r="A649" s="127">
        <v>638</v>
      </c>
      <c r="B649" t="s">
        <v>3448</v>
      </c>
      <c r="C649" s="82" t="s">
        <v>2463</v>
      </c>
      <c r="D649" s="82" t="s">
        <v>1683</v>
      </c>
    </row>
    <row r="650" spans="1:4" x14ac:dyDescent="0.25">
      <c r="A650" s="127">
        <v>639</v>
      </c>
      <c r="B650" t="s">
        <v>3448</v>
      </c>
      <c r="C650" s="82" t="s">
        <v>2464</v>
      </c>
      <c r="D650" s="82" t="s">
        <v>1683</v>
      </c>
    </row>
    <row r="651" spans="1:4" x14ac:dyDescent="0.25">
      <c r="A651" s="127">
        <v>640</v>
      </c>
      <c r="B651" t="s">
        <v>3448</v>
      </c>
      <c r="C651" s="82" t="s">
        <v>2465</v>
      </c>
      <c r="D651" s="82" t="s">
        <v>1683</v>
      </c>
    </row>
    <row r="652" spans="1:4" x14ac:dyDescent="0.25">
      <c r="A652" s="127">
        <v>641</v>
      </c>
      <c r="B652" t="s">
        <v>3448</v>
      </c>
      <c r="C652" s="82" t="s">
        <v>2466</v>
      </c>
      <c r="D652" s="82" t="s">
        <v>1683</v>
      </c>
    </row>
    <row r="653" spans="1:4" x14ac:dyDescent="0.25">
      <c r="A653" s="127">
        <v>642</v>
      </c>
      <c r="B653" t="s">
        <v>3448</v>
      </c>
      <c r="C653" s="82" t="s">
        <v>2467</v>
      </c>
      <c r="D653" s="82" t="s">
        <v>1683</v>
      </c>
    </row>
    <row r="654" spans="1:4" x14ac:dyDescent="0.25">
      <c r="A654" s="127">
        <v>643</v>
      </c>
      <c r="B654" t="s">
        <v>3448</v>
      </c>
      <c r="C654" s="82" t="s">
        <v>2468</v>
      </c>
      <c r="D654" s="82" t="s">
        <v>1683</v>
      </c>
    </row>
    <row r="655" spans="1:4" x14ac:dyDescent="0.25">
      <c r="A655" s="127">
        <v>644</v>
      </c>
      <c r="B655" t="s">
        <v>3448</v>
      </c>
      <c r="C655" s="82" t="s">
        <v>2469</v>
      </c>
      <c r="D655" s="82" t="s">
        <v>1683</v>
      </c>
    </row>
    <row r="656" spans="1:4" x14ac:dyDescent="0.25">
      <c r="A656" s="127">
        <v>645</v>
      </c>
      <c r="B656" t="s">
        <v>3448</v>
      </c>
      <c r="C656" s="82" t="s">
        <v>2470</v>
      </c>
      <c r="D656" s="82" t="s">
        <v>1683</v>
      </c>
    </row>
    <row r="657" spans="1:4" x14ac:dyDescent="0.25">
      <c r="A657" s="127">
        <v>646</v>
      </c>
      <c r="B657" t="s">
        <v>3448</v>
      </c>
      <c r="C657" s="82" t="s">
        <v>2471</v>
      </c>
      <c r="D657" s="82" t="s">
        <v>1683</v>
      </c>
    </row>
    <row r="658" spans="1:4" x14ac:dyDescent="0.25">
      <c r="A658" s="127">
        <v>647</v>
      </c>
      <c r="B658" t="s">
        <v>3448</v>
      </c>
      <c r="C658" s="82" t="s">
        <v>2472</v>
      </c>
      <c r="D658" s="82" t="s">
        <v>1683</v>
      </c>
    </row>
    <row r="659" spans="1:4" x14ac:dyDescent="0.25">
      <c r="A659" s="127">
        <v>648</v>
      </c>
      <c r="B659" t="s">
        <v>3448</v>
      </c>
      <c r="C659" s="82" t="s">
        <v>2473</v>
      </c>
      <c r="D659" s="82" t="s">
        <v>1683</v>
      </c>
    </row>
    <row r="660" spans="1:4" x14ac:dyDescent="0.25">
      <c r="A660" s="127">
        <v>649</v>
      </c>
      <c r="B660" t="s">
        <v>3448</v>
      </c>
      <c r="C660" s="82" t="s">
        <v>2474</v>
      </c>
      <c r="D660" s="82" t="s">
        <v>1683</v>
      </c>
    </row>
    <row r="661" spans="1:4" x14ac:dyDescent="0.25">
      <c r="A661" s="127">
        <v>650</v>
      </c>
      <c r="B661" t="s">
        <v>3448</v>
      </c>
      <c r="C661" s="82" t="s">
        <v>2475</v>
      </c>
      <c r="D661" s="82" t="s">
        <v>1683</v>
      </c>
    </row>
    <row r="662" spans="1:4" x14ac:dyDescent="0.25">
      <c r="A662" s="127">
        <v>651</v>
      </c>
      <c r="B662" t="s">
        <v>3448</v>
      </c>
      <c r="C662" s="82" t="s">
        <v>2476</v>
      </c>
      <c r="D662" s="82" t="s">
        <v>1683</v>
      </c>
    </row>
    <row r="663" spans="1:4" x14ac:dyDescent="0.25">
      <c r="A663" s="127">
        <v>652</v>
      </c>
      <c r="B663" t="s">
        <v>3448</v>
      </c>
      <c r="C663" s="82" t="s">
        <v>2477</v>
      </c>
      <c r="D663" s="82" t="s">
        <v>1683</v>
      </c>
    </row>
    <row r="664" spans="1:4" x14ac:dyDescent="0.25">
      <c r="A664" s="127">
        <v>653</v>
      </c>
      <c r="B664" t="s">
        <v>3448</v>
      </c>
      <c r="C664" s="82" t="s">
        <v>2478</v>
      </c>
      <c r="D664" s="82" t="s">
        <v>1683</v>
      </c>
    </row>
    <row r="665" spans="1:4" x14ac:dyDescent="0.25">
      <c r="A665" s="127">
        <v>654</v>
      </c>
      <c r="B665" t="s">
        <v>3448</v>
      </c>
      <c r="C665" s="82" t="s">
        <v>2479</v>
      </c>
      <c r="D665" s="82" t="s">
        <v>1683</v>
      </c>
    </row>
    <row r="666" spans="1:4" x14ac:dyDescent="0.25">
      <c r="A666" s="127">
        <v>655</v>
      </c>
      <c r="B666" t="s">
        <v>3448</v>
      </c>
      <c r="C666" s="82" t="s">
        <v>2480</v>
      </c>
      <c r="D666" s="82" t="s">
        <v>1683</v>
      </c>
    </row>
    <row r="667" spans="1:4" x14ac:dyDescent="0.25">
      <c r="A667" s="127">
        <v>656</v>
      </c>
      <c r="B667" t="s">
        <v>3448</v>
      </c>
      <c r="C667" s="82" t="s">
        <v>2481</v>
      </c>
      <c r="D667" s="82" t="s">
        <v>1683</v>
      </c>
    </row>
    <row r="668" spans="1:4" x14ac:dyDescent="0.25">
      <c r="A668" s="127">
        <v>657</v>
      </c>
      <c r="B668" t="s">
        <v>3448</v>
      </c>
      <c r="C668" s="82" t="s">
        <v>2482</v>
      </c>
      <c r="D668" s="82" t="s">
        <v>1683</v>
      </c>
    </row>
    <row r="669" spans="1:4" x14ac:dyDescent="0.25">
      <c r="A669" s="127">
        <v>658</v>
      </c>
      <c r="B669" t="s">
        <v>3448</v>
      </c>
      <c r="C669" s="82" t="s">
        <v>2483</v>
      </c>
      <c r="D669" s="82" t="s">
        <v>1683</v>
      </c>
    </row>
    <row r="670" spans="1:4" x14ac:dyDescent="0.25">
      <c r="A670" s="127">
        <v>659</v>
      </c>
      <c r="B670" t="s">
        <v>3448</v>
      </c>
      <c r="C670" s="82" t="s">
        <v>2484</v>
      </c>
      <c r="D670" s="82" t="s">
        <v>1683</v>
      </c>
    </row>
    <row r="671" spans="1:4" x14ac:dyDescent="0.25">
      <c r="A671" s="127">
        <v>660</v>
      </c>
      <c r="B671" t="s">
        <v>3448</v>
      </c>
      <c r="C671" s="82" t="s">
        <v>2485</v>
      </c>
      <c r="D671" s="82" t="s">
        <v>1683</v>
      </c>
    </row>
    <row r="672" spans="1:4" x14ac:dyDescent="0.25">
      <c r="A672" s="127">
        <v>661</v>
      </c>
      <c r="B672" t="s">
        <v>3448</v>
      </c>
      <c r="C672" s="82" t="s">
        <v>2486</v>
      </c>
      <c r="D672" s="82" t="s">
        <v>1683</v>
      </c>
    </row>
    <row r="673" spans="1:4" x14ac:dyDescent="0.25">
      <c r="A673" s="127">
        <v>662</v>
      </c>
      <c r="B673" t="s">
        <v>3448</v>
      </c>
      <c r="C673" s="82" t="s">
        <v>2487</v>
      </c>
      <c r="D673" s="82" t="s">
        <v>1683</v>
      </c>
    </row>
    <row r="674" spans="1:4" x14ac:dyDescent="0.25">
      <c r="A674" s="127">
        <v>663</v>
      </c>
      <c r="B674" t="s">
        <v>3448</v>
      </c>
      <c r="C674" s="82" t="s">
        <v>2488</v>
      </c>
      <c r="D674" s="82" t="s">
        <v>1683</v>
      </c>
    </row>
    <row r="675" spans="1:4" x14ac:dyDescent="0.25">
      <c r="A675" s="127">
        <v>664</v>
      </c>
      <c r="B675" t="s">
        <v>3448</v>
      </c>
      <c r="C675" s="82" t="s">
        <v>2489</v>
      </c>
      <c r="D675" s="82" t="s">
        <v>1683</v>
      </c>
    </row>
    <row r="676" spans="1:4" x14ac:dyDescent="0.25">
      <c r="A676" s="127">
        <v>665</v>
      </c>
      <c r="B676" t="s">
        <v>3448</v>
      </c>
      <c r="C676" s="82" t="s">
        <v>2490</v>
      </c>
      <c r="D676" s="82" t="s">
        <v>1683</v>
      </c>
    </row>
    <row r="677" spans="1:4" x14ac:dyDescent="0.25">
      <c r="A677" s="127">
        <v>666</v>
      </c>
      <c r="B677" t="s">
        <v>3448</v>
      </c>
      <c r="C677" s="82" t="s">
        <v>2491</v>
      </c>
      <c r="D677" s="82" t="s">
        <v>1683</v>
      </c>
    </row>
    <row r="678" spans="1:4" x14ac:dyDescent="0.25">
      <c r="A678" s="127">
        <v>667</v>
      </c>
      <c r="B678" t="s">
        <v>3448</v>
      </c>
      <c r="C678" s="82" t="s">
        <v>2492</v>
      </c>
      <c r="D678" s="82" t="s">
        <v>1683</v>
      </c>
    </row>
    <row r="679" spans="1:4" x14ac:dyDescent="0.25">
      <c r="A679" s="127">
        <v>668</v>
      </c>
      <c r="B679" t="s">
        <v>3448</v>
      </c>
      <c r="C679" s="82" t="s">
        <v>2493</v>
      </c>
      <c r="D679" s="82" t="s">
        <v>1683</v>
      </c>
    </row>
    <row r="680" spans="1:4" x14ac:dyDescent="0.25">
      <c r="A680" s="127">
        <v>669</v>
      </c>
      <c r="B680" t="s">
        <v>3448</v>
      </c>
      <c r="C680" s="82" t="s">
        <v>2494</v>
      </c>
      <c r="D680" s="82" t="s">
        <v>1683</v>
      </c>
    </row>
    <row r="681" spans="1:4" x14ac:dyDescent="0.25">
      <c r="A681" s="127">
        <v>670</v>
      </c>
      <c r="B681" t="s">
        <v>3448</v>
      </c>
      <c r="C681" s="82" t="s">
        <v>2495</v>
      </c>
      <c r="D681" s="82" t="s">
        <v>1683</v>
      </c>
    </row>
    <row r="682" spans="1:4" x14ac:dyDescent="0.25">
      <c r="A682" s="127">
        <v>671</v>
      </c>
      <c r="B682" t="s">
        <v>3448</v>
      </c>
      <c r="C682" s="82" t="s">
        <v>2496</v>
      </c>
      <c r="D682" s="82" t="s">
        <v>1683</v>
      </c>
    </row>
    <row r="683" spans="1:4" x14ac:dyDescent="0.25">
      <c r="A683" s="127">
        <v>672</v>
      </c>
      <c r="B683" t="s">
        <v>3448</v>
      </c>
      <c r="C683" s="82" t="s">
        <v>2497</v>
      </c>
      <c r="D683" s="82" t="s">
        <v>1683</v>
      </c>
    </row>
    <row r="684" spans="1:4" x14ac:dyDescent="0.25">
      <c r="A684" s="127">
        <v>673</v>
      </c>
      <c r="B684" t="s">
        <v>3448</v>
      </c>
      <c r="C684" s="82" t="s">
        <v>2498</v>
      </c>
      <c r="D684" s="82" t="s">
        <v>1683</v>
      </c>
    </row>
    <row r="685" spans="1:4" x14ac:dyDescent="0.25">
      <c r="A685" s="127">
        <v>674</v>
      </c>
      <c r="B685" t="s">
        <v>3448</v>
      </c>
      <c r="C685" s="82" t="s">
        <v>2499</v>
      </c>
      <c r="D685" s="82" t="s">
        <v>1683</v>
      </c>
    </row>
    <row r="686" spans="1:4" x14ac:dyDescent="0.25">
      <c r="A686" s="127">
        <v>675</v>
      </c>
      <c r="B686" t="s">
        <v>3448</v>
      </c>
      <c r="C686" s="82" t="s">
        <v>2500</v>
      </c>
      <c r="D686" s="82" t="s">
        <v>1683</v>
      </c>
    </row>
    <row r="687" spans="1:4" x14ac:dyDescent="0.25">
      <c r="A687" s="127">
        <v>676</v>
      </c>
      <c r="B687" t="s">
        <v>3448</v>
      </c>
      <c r="C687" s="82" t="s">
        <v>2501</v>
      </c>
      <c r="D687" s="82" t="s">
        <v>1683</v>
      </c>
    </row>
    <row r="688" spans="1:4" x14ac:dyDescent="0.25">
      <c r="A688" s="127">
        <v>677</v>
      </c>
      <c r="B688" t="s">
        <v>3448</v>
      </c>
      <c r="C688" s="82" t="s">
        <v>2502</v>
      </c>
      <c r="D688" s="82" t="s">
        <v>1683</v>
      </c>
    </row>
    <row r="689" spans="1:4" x14ac:dyDescent="0.25">
      <c r="A689" s="127">
        <v>678</v>
      </c>
      <c r="B689" t="s">
        <v>3448</v>
      </c>
      <c r="C689" s="82" t="s">
        <v>2503</v>
      </c>
      <c r="D689" s="82" t="s">
        <v>1683</v>
      </c>
    </row>
    <row r="690" spans="1:4" x14ac:dyDescent="0.25">
      <c r="A690" s="127">
        <v>679</v>
      </c>
      <c r="B690" t="s">
        <v>3448</v>
      </c>
      <c r="C690" s="82" t="s">
        <v>2504</v>
      </c>
      <c r="D690" s="82" t="s">
        <v>1683</v>
      </c>
    </row>
    <row r="691" spans="1:4" x14ac:dyDescent="0.25">
      <c r="A691" s="127">
        <v>680</v>
      </c>
      <c r="B691" t="s">
        <v>3448</v>
      </c>
      <c r="C691" s="82" t="s">
        <v>2505</v>
      </c>
      <c r="D691" s="82" t="s">
        <v>1683</v>
      </c>
    </row>
    <row r="692" spans="1:4" x14ac:dyDescent="0.25">
      <c r="A692" s="127">
        <v>681</v>
      </c>
      <c r="B692" t="s">
        <v>3448</v>
      </c>
      <c r="C692" s="82" t="s">
        <v>2506</v>
      </c>
      <c r="D692" s="82" t="s">
        <v>1683</v>
      </c>
    </row>
    <row r="693" spans="1:4" x14ac:dyDescent="0.25">
      <c r="A693" s="127">
        <v>682</v>
      </c>
      <c r="B693" t="s">
        <v>3448</v>
      </c>
      <c r="C693" s="82" t="s">
        <v>2507</v>
      </c>
      <c r="D693" s="82" t="s">
        <v>1683</v>
      </c>
    </row>
    <row r="694" spans="1:4" x14ac:dyDescent="0.25">
      <c r="A694" s="127">
        <v>683</v>
      </c>
      <c r="B694" t="s">
        <v>3448</v>
      </c>
      <c r="C694" s="82" t="s">
        <v>2508</v>
      </c>
      <c r="D694" s="82" t="s">
        <v>1683</v>
      </c>
    </row>
    <row r="695" spans="1:4" x14ac:dyDescent="0.25">
      <c r="A695" s="127">
        <v>684</v>
      </c>
      <c r="B695" t="s">
        <v>3448</v>
      </c>
      <c r="C695" s="82" t="s">
        <v>2509</v>
      </c>
      <c r="D695" s="82" t="s">
        <v>1683</v>
      </c>
    </row>
    <row r="696" spans="1:4" x14ac:dyDescent="0.25">
      <c r="A696" s="127">
        <v>685</v>
      </c>
      <c r="B696" t="s">
        <v>3448</v>
      </c>
      <c r="C696" s="82" t="s">
        <v>2510</v>
      </c>
      <c r="D696" s="82" t="s">
        <v>1683</v>
      </c>
    </row>
    <row r="697" spans="1:4" x14ac:dyDescent="0.25">
      <c r="A697" s="127">
        <v>686</v>
      </c>
      <c r="B697" t="s">
        <v>3448</v>
      </c>
      <c r="C697" s="82" t="s">
        <v>2511</v>
      </c>
      <c r="D697" s="82" t="s">
        <v>1683</v>
      </c>
    </row>
    <row r="698" spans="1:4" x14ac:dyDescent="0.25">
      <c r="A698" s="127">
        <v>687</v>
      </c>
      <c r="B698" t="s">
        <v>3448</v>
      </c>
      <c r="C698" s="82" t="s">
        <v>2512</v>
      </c>
      <c r="D698" s="82" t="s">
        <v>1683</v>
      </c>
    </row>
    <row r="699" spans="1:4" x14ac:dyDescent="0.25">
      <c r="A699" s="127">
        <v>688</v>
      </c>
      <c r="B699" t="s">
        <v>3448</v>
      </c>
      <c r="C699" s="82" t="s">
        <v>2513</v>
      </c>
      <c r="D699" s="82" t="s">
        <v>1683</v>
      </c>
    </row>
    <row r="700" spans="1:4" x14ac:dyDescent="0.25">
      <c r="A700" s="127">
        <v>689</v>
      </c>
      <c r="B700" t="s">
        <v>3448</v>
      </c>
      <c r="C700" s="82" t="s">
        <v>2514</v>
      </c>
      <c r="D700" s="82" t="s">
        <v>1683</v>
      </c>
    </row>
    <row r="701" spans="1:4" x14ac:dyDescent="0.25">
      <c r="A701" s="127">
        <v>690</v>
      </c>
      <c r="B701" t="s">
        <v>3448</v>
      </c>
      <c r="C701" s="82" t="s">
        <v>2515</v>
      </c>
      <c r="D701" s="82" t="s">
        <v>1683</v>
      </c>
    </row>
    <row r="702" spans="1:4" x14ac:dyDescent="0.25">
      <c r="A702" s="127">
        <v>691</v>
      </c>
      <c r="B702" t="s">
        <v>3448</v>
      </c>
      <c r="C702" s="82" t="s">
        <v>2516</v>
      </c>
      <c r="D702" s="82" t="s">
        <v>1683</v>
      </c>
    </row>
    <row r="703" spans="1:4" x14ac:dyDescent="0.25">
      <c r="A703" s="127">
        <v>692</v>
      </c>
      <c r="B703" t="s">
        <v>3448</v>
      </c>
      <c r="C703" s="82" t="s">
        <v>2517</v>
      </c>
      <c r="D703" s="82" t="s">
        <v>1683</v>
      </c>
    </row>
    <row r="704" spans="1:4" x14ac:dyDescent="0.25">
      <c r="A704" s="127">
        <v>693</v>
      </c>
      <c r="B704" t="s">
        <v>3448</v>
      </c>
      <c r="C704" s="82" t="s">
        <v>2518</v>
      </c>
      <c r="D704" s="82" t="s">
        <v>1683</v>
      </c>
    </row>
    <row r="705" spans="1:4" x14ac:dyDescent="0.25">
      <c r="A705" s="127">
        <v>694</v>
      </c>
      <c r="B705" t="s">
        <v>3448</v>
      </c>
      <c r="C705" s="82" t="s">
        <v>2519</v>
      </c>
      <c r="D705" s="82" t="s">
        <v>1683</v>
      </c>
    </row>
    <row r="706" spans="1:4" x14ac:dyDescent="0.25">
      <c r="A706" s="127">
        <v>695</v>
      </c>
      <c r="B706" t="s">
        <v>3448</v>
      </c>
      <c r="C706" s="82" t="s">
        <v>2520</v>
      </c>
      <c r="D706" s="82" t="s">
        <v>1683</v>
      </c>
    </row>
    <row r="707" spans="1:4" x14ac:dyDescent="0.25">
      <c r="A707" s="127">
        <v>696</v>
      </c>
      <c r="B707" t="s">
        <v>3448</v>
      </c>
      <c r="C707" s="82" t="s">
        <v>2521</v>
      </c>
      <c r="D707" s="82" t="s">
        <v>1683</v>
      </c>
    </row>
    <row r="708" spans="1:4" x14ac:dyDescent="0.25">
      <c r="A708" s="127">
        <v>697</v>
      </c>
      <c r="B708" t="s">
        <v>3448</v>
      </c>
      <c r="C708" s="82" t="s">
        <v>2522</v>
      </c>
      <c r="D708" s="82" t="s">
        <v>1683</v>
      </c>
    </row>
    <row r="709" spans="1:4" x14ac:dyDescent="0.25">
      <c r="A709" s="127">
        <v>698</v>
      </c>
      <c r="B709" t="s">
        <v>3448</v>
      </c>
      <c r="C709" s="82" t="s">
        <v>2523</v>
      </c>
      <c r="D709" s="82" t="s">
        <v>1683</v>
      </c>
    </row>
    <row r="710" spans="1:4" x14ac:dyDescent="0.25">
      <c r="A710" s="127">
        <v>699</v>
      </c>
      <c r="B710" t="s">
        <v>3448</v>
      </c>
      <c r="C710" s="82" t="s">
        <v>2524</v>
      </c>
      <c r="D710" s="82" t="s">
        <v>1683</v>
      </c>
    </row>
    <row r="711" spans="1:4" x14ac:dyDescent="0.25">
      <c r="A711" s="127">
        <v>700</v>
      </c>
      <c r="B711" t="s">
        <v>3448</v>
      </c>
      <c r="C711" s="82" t="s">
        <v>2525</v>
      </c>
      <c r="D711" s="82" t="s">
        <v>1683</v>
      </c>
    </row>
    <row r="712" spans="1:4" x14ac:dyDescent="0.25">
      <c r="A712" s="127">
        <v>701</v>
      </c>
      <c r="B712" t="s">
        <v>3448</v>
      </c>
      <c r="C712" s="82" t="s">
        <v>2526</v>
      </c>
      <c r="D712" s="82" t="s">
        <v>1683</v>
      </c>
    </row>
    <row r="713" spans="1:4" x14ac:dyDescent="0.25">
      <c r="A713" s="127">
        <v>702</v>
      </c>
      <c r="B713" t="s">
        <v>3448</v>
      </c>
      <c r="C713" s="82" t="s">
        <v>2527</v>
      </c>
      <c r="D713" s="82" t="s">
        <v>1683</v>
      </c>
    </row>
    <row r="714" spans="1:4" x14ac:dyDescent="0.25">
      <c r="A714" s="127">
        <v>703</v>
      </c>
      <c r="B714" t="s">
        <v>3448</v>
      </c>
      <c r="C714" s="82" t="s">
        <v>2528</v>
      </c>
      <c r="D714" s="82" t="s">
        <v>1683</v>
      </c>
    </row>
    <row r="715" spans="1:4" x14ac:dyDescent="0.25">
      <c r="A715" s="127">
        <v>704</v>
      </c>
      <c r="B715" t="s">
        <v>3448</v>
      </c>
      <c r="C715" s="82" t="s">
        <v>2529</v>
      </c>
      <c r="D715" s="82" t="s">
        <v>1683</v>
      </c>
    </row>
    <row r="716" spans="1:4" x14ac:dyDescent="0.25">
      <c r="A716" s="127">
        <v>705</v>
      </c>
      <c r="B716" t="s">
        <v>3448</v>
      </c>
      <c r="C716" s="82" t="s">
        <v>2530</v>
      </c>
      <c r="D716" s="82" t="s">
        <v>1683</v>
      </c>
    </row>
    <row r="717" spans="1:4" x14ac:dyDescent="0.25">
      <c r="A717" s="127">
        <v>706</v>
      </c>
      <c r="B717" t="s">
        <v>3448</v>
      </c>
      <c r="C717" s="82" t="s">
        <v>3488</v>
      </c>
      <c r="D717" s="82" t="s">
        <v>1683</v>
      </c>
    </row>
    <row r="718" spans="1:4" x14ac:dyDescent="0.25">
      <c r="A718" s="127">
        <v>707</v>
      </c>
      <c r="B718" t="s">
        <v>3448</v>
      </c>
      <c r="C718" s="82" t="s">
        <v>2531</v>
      </c>
      <c r="D718" s="82" t="s">
        <v>1683</v>
      </c>
    </row>
    <row r="719" spans="1:4" x14ac:dyDescent="0.25">
      <c r="A719" s="127">
        <v>708</v>
      </c>
      <c r="B719" t="s">
        <v>3449</v>
      </c>
      <c r="C719" s="82" t="s">
        <v>2532</v>
      </c>
      <c r="D719" s="82" t="s">
        <v>2533</v>
      </c>
    </row>
    <row r="720" spans="1:4" x14ac:dyDescent="0.25">
      <c r="A720" s="127">
        <v>709</v>
      </c>
      <c r="B720" t="s">
        <v>3449</v>
      </c>
      <c r="C720" s="82" t="s">
        <v>2534</v>
      </c>
      <c r="D720" s="82" t="s">
        <v>2533</v>
      </c>
    </row>
    <row r="721" spans="1:4" x14ac:dyDescent="0.25">
      <c r="A721" s="127">
        <v>710</v>
      </c>
      <c r="B721" t="s">
        <v>3449</v>
      </c>
      <c r="C721" s="82" t="s">
        <v>2535</v>
      </c>
      <c r="D721" s="82" t="s">
        <v>2533</v>
      </c>
    </row>
    <row r="722" spans="1:4" x14ac:dyDescent="0.25">
      <c r="A722" s="127">
        <v>711</v>
      </c>
      <c r="B722" t="s">
        <v>3449</v>
      </c>
      <c r="C722" s="82" t="s">
        <v>2536</v>
      </c>
      <c r="D722" s="82" t="s">
        <v>2533</v>
      </c>
    </row>
    <row r="723" spans="1:4" x14ac:dyDescent="0.25">
      <c r="A723" s="127">
        <v>712</v>
      </c>
      <c r="B723" t="s">
        <v>3449</v>
      </c>
      <c r="C723" s="82" t="s">
        <v>2537</v>
      </c>
      <c r="D723" s="82" t="s">
        <v>2533</v>
      </c>
    </row>
    <row r="724" spans="1:4" x14ac:dyDescent="0.25">
      <c r="A724" s="127">
        <v>713</v>
      </c>
      <c r="B724" t="s">
        <v>3449</v>
      </c>
      <c r="C724" s="82" t="s">
        <v>2538</v>
      </c>
      <c r="D724" s="82" t="s">
        <v>2533</v>
      </c>
    </row>
    <row r="725" spans="1:4" x14ac:dyDescent="0.25">
      <c r="A725" s="127">
        <v>714</v>
      </c>
      <c r="B725" t="s">
        <v>3449</v>
      </c>
      <c r="C725" s="82" t="s">
        <v>2539</v>
      </c>
      <c r="D725" s="82" t="s">
        <v>2533</v>
      </c>
    </row>
    <row r="726" spans="1:4" x14ac:dyDescent="0.25">
      <c r="A726" s="127">
        <v>715</v>
      </c>
      <c r="B726" t="s">
        <v>3449</v>
      </c>
      <c r="C726" s="82" t="s">
        <v>2540</v>
      </c>
      <c r="D726" s="82" t="s">
        <v>2533</v>
      </c>
    </row>
    <row r="727" spans="1:4" x14ac:dyDescent="0.25">
      <c r="A727" s="127">
        <v>716</v>
      </c>
      <c r="B727" t="s">
        <v>3449</v>
      </c>
      <c r="C727" s="82" t="s">
        <v>2541</v>
      </c>
      <c r="D727" s="82" t="s">
        <v>2533</v>
      </c>
    </row>
    <row r="728" spans="1:4" x14ac:dyDescent="0.25">
      <c r="A728" s="127">
        <v>717</v>
      </c>
      <c r="B728" t="s">
        <v>3449</v>
      </c>
      <c r="C728" s="82" t="s">
        <v>2542</v>
      </c>
      <c r="D728" s="82" t="s">
        <v>2533</v>
      </c>
    </row>
    <row r="729" spans="1:4" x14ac:dyDescent="0.25">
      <c r="A729" s="127">
        <v>718</v>
      </c>
      <c r="B729" t="s">
        <v>3449</v>
      </c>
      <c r="C729" s="82" t="s">
        <v>2543</v>
      </c>
      <c r="D729" s="82" t="s">
        <v>2533</v>
      </c>
    </row>
    <row r="730" spans="1:4" x14ac:dyDescent="0.25">
      <c r="A730" s="127">
        <v>719</v>
      </c>
      <c r="B730" t="s">
        <v>3449</v>
      </c>
      <c r="C730" s="82" t="s">
        <v>2544</v>
      </c>
      <c r="D730" s="82" t="s">
        <v>2533</v>
      </c>
    </row>
    <row r="731" spans="1:4" x14ac:dyDescent="0.25">
      <c r="A731" s="127">
        <v>720</v>
      </c>
      <c r="B731" t="s">
        <v>3449</v>
      </c>
      <c r="C731" s="82" t="s">
        <v>2545</v>
      </c>
      <c r="D731" s="82" t="s">
        <v>2533</v>
      </c>
    </row>
    <row r="732" spans="1:4" x14ac:dyDescent="0.25">
      <c r="A732" s="127">
        <v>721</v>
      </c>
      <c r="B732" t="s">
        <v>3449</v>
      </c>
      <c r="C732" s="82" t="s">
        <v>2546</v>
      </c>
      <c r="D732" s="82" t="s">
        <v>2533</v>
      </c>
    </row>
    <row r="733" spans="1:4" x14ac:dyDescent="0.25">
      <c r="A733" s="127">
        <v>722</v>
      </c>
      <c r="B733" t="s">
        <v>3449</v>
      </c>
      <c r="C733" s="82" t="s">
        <v>2547</v>
      </c>
      <c r="D733" s="82" t="s">
        <v>2533</v>
      </c>
    </row>
    <row r="734" spans="1:4" x14ac:dyDescent="0.25">
      <c r="A734" s="127">
        <v>723</v>
      </c>
      <c r="B734" t="s">
        <v>3449</v>
      </c>
      <c r="C734" s="82" t="s">
        <v>2548</v>
      </c>
      <c r="D734" s="82" t="s">
        <v>2533</v>
      </c>
    </row>
    <row r="735" spans="1:4" x14ac:dyDescent="0.25">
      <c r="A735" s="127">
        <v>724</v>
      </c>
      <c r="B735" t="s">
        <v>3449</v>
      </c>
      <c r="C735" s="82" t="s">
        <v>2549</v>
      </c>
      <c r="D735" s="82" t="s">
        <v>2533</v>
      </c>
    </row>
    <row r="736" spans="1:4" x14ac:dyDescent="0.25">
      <c r="A736" s="127">
        <v>725</v>
      </c>
      <c r="B736" t="s">
        <v>3449</v>
      </c>
      <c r="C736" s="82" t="s">
        <v>2550</v>
      </c>
      <c r="D736" s="82" t="s">
        <v>2533</v>
      </c>
    </row>
    <row r="737" spans="1:4" x14ac:dyDescent="0.25">
      <c r="A737" s="127">
        <v>726</v>
      </c>
      <c r="B737" t="s">
        <v>3449</v>
      </c>
      <c r="C737" s="82" t="s">
        <v>2551</v>
      </c>
      <c r="D737" s="82" t="s">
        <v>2533</v>
      </c>
    </row>
    <row r="738" spans="1:4" x14ac:dyDescent="0.25">
      <c r="A738" s="127">
        <v>727</v>
      </c>
      <c r="B738" t="s">
        <v>3449</v>
      </c>
      <c r="C738" s="82" t="s">
        <v>2552</v>
      </c>
      <c r="D738" s="82" t="s">
        <v>2533</v>
      </c>
    </row>
    <row r="739" spans="1:4" x14ac:dyDescent="0.25">
      <c r="A739" s="127">
        <v>728</v>
      </c>
      <c r="B739" t="s">
        <v>3449</v>
      </c>
      <c r="C739" s="82" t="s">
        <v>2553</v>
      </c>
      <c r="D739" s="82" t="s">
        <v>2533</v>
      </c>
    </row>
    <row r="740" spans="1:4" x14ac:dyDescent="0.25">
      <c r="A740" s="127">
        <v>729</v>
      </c>
      <c r="B740" t="s">
        <v>3449</v>
      </c>
      <c r="C740" s="82" t="s">
        <v>2554</v>
      </c>
      <c r="D740" s="82" t="s">
        <v>2533</v>
      </c>
    </row>
    <row r="741" spans="1:4" x14ac:dyDescent="0.25">
      <c r="A741" s="127">
        <v>730</v>
      </c>
      <c r="B741" t="s">
        <v>3449</v>
      </c>
      <c r="C741" s="82" t="s">
        <v>2555</v>
      </c>
      <c r="D741" s="82" t="s">
        <v>2533</v>
      </c>
    </row>
    <row r="742" spans="1:4" x14ac:dyDescent="0.25">
      <c r="A742" s="127">
        <v>731</v>
      </c>
      <c r="B742" t="s">
        <v>3449</v>
      </c>
      <c r="C742" s="82" t="s">
        <v>2556</v>
      </c>
      <c r="D742" s="82" t="s">
        <v>2533</v>
      </c>
    </row>
    <row r="743" spans="1:4" x14ac:dyDescent="0.25">
      <c r="A743" s="127">
        <v>732</v>
      </c>
      <c r="B743" t="s">
        <v>3449</v>
      </c>
      <c r="C743" s="82" t="s">
        <v>2557</v>
      </c>
      <c r="D743" s="82" t="s">
        <v>2533</v>
      </c>
    </row>
    <row r="744" spans="1:4" x14ac:dyDescent="0.25">
      <c r="A744" s="127">
        <v>733</v>
      </c>
      <c r="B744" t="s">
        <v>3449</v>
      </c>
      <c r="C744" s="82" t="s">
        <v>2558</v>
      </c>
      <c r="D744" s="82" t="s">
        <v>2533</v>
      </c>
    </row>
    <row r="745" spans="1:4" x14ac:dyDescent="0.25">
      <c r="A745" s="127">
        <v>734</v>
      </c>
      <c r="B745" t="s">
        <v>3450</v>
      </c>
      <c r="C745" s="82" t="s">
        <v>2559</v>
      </c>
      <c r="D745" s="82" t="s">
        <v>1445</v>
      </c>
    </row>
    <row r="746" spans="1:4" x14ac:dyDescent="0.25">
      <c r="A746" s="127">
        <v>735</v>
      </c>
      <c r="B746" t="s">
        <v>3450</v>
      </c>
      <c r="C746" s="82" t="s">
        <v>2560</v>
      </c>
      <c r="D746" s="82" t="s">
        <v>1445</v>
      </c>
    </row>
    <row r="747" spans="1:4" x14ac:dyDescent="0.25">
      <c r="A747" s="127">
        <v>736</v>
      </c>
      <c r="B747" t="s">
        <v>3450</v>
      </c>
      <c r="C747" s="82" t="s">
        <v>2561</v>
      </c>
      <c r="D747" s="82" t="s">
        <v>1445</v>
      </c>
    </row>
    <row r="748" spans="1:4" x14ac:dyDescent="0.25">
      <c r="A748" s="127">
        <v>737</v>
      </c>
      <c r="B748" t="s">
        <v>3450</v>
      </c>
      <c r="C748" s="82" t="s">
        <v>2562</v>
      </c>
      <c r="D748" s="82" t="s">
        <v>1445</v>
      </c>
    </row>
    <row r="749" spans="1:4" x14ac:dyDescent="0.25">
      <c r="A749" s="127">
        <v>738</v>
      </c>
      <c r="B749" t="s">
        <v>3450</v>
      </c>
      <c r="C749" s="82" t="s">
        <v>2563</v>
      </c>
      <c r="D749" s="82" t="s">
        <v>1445</v>
      </c>
    </row>
    <row r="750" spans="1:4" x14ac:dyDescent="0.25">
      <c r="A750" s="127">
        <v>739</v>
      </c>
      <c r="B750" t="s">
        <v>3450</v>
      </c>
      <c r="C750" s="82" t="s">
        <v>2564</v>
      </c>
      <c r="D750" s="82" t="s">
        <v>1445</v>
      </c>
    </row>
    <row r="751" spans="1:4" x14ac:dyDescent="0.25">
      <c r="A751" s="127">
        <v>740</v>
      </c>
      <c r="B751" t="s">
        <v>3450</v>
      </c>
      <c r="C751" s="82" t="s">
        <v>2565</v>
      </c>
      <c r="D751" s="82" t="s">
        <v>1445</v>
      </c>
    </row>
    <row r="752" spans="1:4" x14ac:dyDescent="0.25">
      <c r="A752" s="127">
        <v>741</v>
      </c>
      <c r="B752" t="s">
        <v>3450</v>
      </c>
      <c r="C752" s="82" t="s">
        <v>2566</v>
      </c>
      <c r="D752" s="82" t="s">
        <v>1445</v>
      </c>
    </row>
    <row r="753" spans="1:4" x14ac:dyDescent="0.25">
      <c r="A753" s="127">
        <v>742</v>
      </c>
      <c r="B753" t="s">
        <v>3450</v>
      </c>
      <c r="C753" s="82" t="s">
        <v>2567</v>
      </c>
      <c r="D753" s="82" t="s">
        <v>1445</v>
      </c>
    </row>
    <row r="754" spans="1:4" x14ac:dyDescent="0.25">
      <c r="A754" s="127">
        <v>743</v>
      </c>
      <c r="B754" t="s">
        <v>3450</v>
      </c>
      <c r="C754" s="82" t="s">
        <v>2568</v>
      </c>
      <c r="D754" s="82" t="s">
        <v>1445</v>
      </c>
    </row>
    <row r="755" spans="1:4" x14ac:dyDescent="0.25">
      <c r="A755" s="127">
        <v>744</v>
      </c>
      <c r="B755" t="s">
        <v>3450</v>
      </c>
      <c r="C755" s="82" t="s">
        <v>2569</v>
      </c>
      <c r="D755" s="82" t="s">
        <v>1445</v>
      </c>
    </row>
    <row r="756" spans="1:4" x14ac:dyDescent="0.25">
      <c r="A756" s="127">
        <v>745</v>
      </c>
      <c r="B756" t="s">
        <v>3450</v>
      </c>
      <c r="C756" s="82" t="s">
        <v>2570</v>
      </c>
      <c r="D756" s="82" t="s">
        <v>1445</v>
      </c>
    </row>
    <row r="757" spans="1:4" x14ac:dyDescent="0.25">
      <c r="A757" s="127">
        <v>746</v>
      </c>
      <c r="B757" t="s">
        <v>3450</v>
      </c>
      <c r="C757" s="82" t="s">
        <v>2571</v>
      </c>
      <c r="D757" s="82" t="s">
        <v>1445</v>
      </c>
    </row>
    <row r="758" spans="1:4" x14ac:dyDescent="0.25">
      <c r="A758" s="127">
        <v>747</v>
      </c>
      <c r="B758" t="s">
        <v>3450</v>
      </c>
      <c r="C758" s="82" t="s">
        <v>2572</v>
      </c>
      <c r="D758" s="82" t="s">
        <v>1445</v>
      </c>
    </row>
    <row r="759" spans="1:4" x14ac:dyDescent="0.25">
      <c r="A759" s="127">
        <v>748</v>
      </c>
      <c r="B759" t="s">
        <v>3450</v>
      </c>
      <c r="C759" s="82" t="s">
        <v>2573</v>
      </c>
      <c r="D759" s="82" t="s">
        <v>1445</v>
      </c>
    </row>
    <row r="760" spans="1:4" x14ac:dyDescent="0.25">
      <c r="A760" s="127">
        <v>749</v>
      </c>
      <c r="B760" t="s">
        <v>3450</v>
      </c>
      <c r="C760" s="82" t="s">
        <v>2574</v>
      </c>
      <c r="D760" s="82" t="s">
        <v>1445</v>
      </c>
    </row>
    <row r="761" spans="1:4" x14ac:dyDescent="0.25">
      <c r="A761" s="127">
        <v>750</v>
      </c>
      <c r="B761" t="s">
        <v>3450</v>
      </c>
      <c r="C761" s="82" t="s">
        <v>2575</v>
      </c>
      <c r="D761" s="82" t="s">
        <v>1445</v>
      </c>
    </row>
    <row r="762" spans="1:4" x14ac:dyDescent="0.25">
      <c r="A762" s="127">
        <v>751</v>
      </c>
      <c r="B762" t="s">
        <v>3450</v>
      </c>
      <c r="C762" s="82" t="s">
        <v>2576</v>
      </c>
      <c r="D762" s="82" t="s">
        <v>1445</v>
      </c>
    </row>
    <row r="763" spans="1:4" x14ac:dyDescent="0.25">
      <c r="A763" s="127">
        <v>752</v>
      </c>
      <c r="B763" t="s">
        <v>3450</v>
      </c>
      <c r="C763" s="82" t="s">
        <v>2577</v>
      </c>
      <c r="D763" s="82" t="s">
        <v>1445</v>
      </c>
    </row>
    <row r="764" spans="1:4" x14ac:dyDescent="0.25">
      <c r="A764" s="127">
        <v>753</v>
      </c>
      <c r="B764" t="s">
        <v>3450</v>
      </c>
      <c r="C764" s="82" t="s">
        <v>2578</v>
      </c>
      <c r="D764" s="82" t="s">
        <v>1445</v>
      </c>
    </row>
    <row r="765" spans="1:4" x14ac:dyDescent="0.25">
      <c r="A765" s="127">
        <v>754</v>
      </c>
      <c r="B765" t="s">
        <v>3450</v>
      </c>
      <c r="C765" s="82" t="s">
        <v>2579</v>
      </c>
      <c r="D765" s="82" t="s">
        <v>1445</v>
      </c>
    </row>
    <row r="766" spans="1:4" x14ac:dyDescent="0.25">
      <c r="A766" s="127">
        <v>755</v>
      </c>
      <c r="B766" t="s">
        <v>3450</v>
      </c>
      <c r="C766" s="82" t="s">
        <v>2580</v>
      </c>
      <c r="D766" s="82" t="s">
        <v>1445</v>
      </c>
    </row>
    <row r="767" spans="1:4" x14ac:dyDescent="0.25">
      <c r="A767" s="127">
        <v>756</v>
      </c>
      <c r="B767" t="s">
        <v>3450</v>
      </c>
      <c r="C767" s="82" t="s">
        <v>2581</v>
      </c>
      <c r="D767" s="82" t="s">
        <v>1445</v>
      </c>
    </row>
    <row r="768" spans="1:4" x14ac:dyDescent="0.25">
      <c r="A768" s="127">
        <v>757</v>
      </c>
      <c r="B768" t="s">
        <v>3450</v>
      </c>
      <c r="C768" s="82" t="s">
        <v>2582</v>
      </c>
      <c r="D768" s="82" t="s">
        <v>1445</v>
      </c>
    </row>
    <row r="769" spans="1:4" x14ac:dyDescent="0.25">
      <c r="A769" s="127">
        <v>758</v>
      </c>
      <c r="B769" t="s">
        <v>3450</v>
      </c>
      <c r="C769" s="82" t="s">
        <v>2583</v>
      </c>
      <c r="D769" s="82" t="s">
        <v>1445</v>
      </c>
    </row>
    <row r="770" spans="1:4" x14ac:dyDescent="0.25">
      <c r="A770" s="127">
        <v>759</v>
      </c>
      <c r="B770" t="s">
        <v>3450</v>
      </c>
      <c r="C770" s="82" t="s">
        <v>2584</v>
      </c>
      <c r="D770" s="82" t="s">
        <v>1445</v>
      </c>
    </row>
    <row r="771" spans="1:4" x14ac:dyDescent="0.25">
      <c r="A771" s="127">
        <v>760</v>
      </c>
      <c r="B771" t="s">
        <v>3451</v>
      </c>
      <c r="C771" s="82" t="s">
        <v>2585</v>
      </c>
      <c r="D771" s="82" t="s">
        <v>2586</v>
      </c>
    </row>
    <row r="772" spans="1:4" x14ac:dyDescent="0.25">
      <c r="A772" s="127">
        <v>761</v>
      </c>
      <c r="B772" t="s">
        <v>3451</v>
      </c>
      <c r="C772" s="82" t="s">
        <v>2587</v>
      </c>
      <c r="D772" s="82" t="s">
        <v>2586</v>
      </c>
    </row>
    <row r="773" spans="1:4" x14ac:dyDescent="0.25">
      <c r="A773" s="127">
        <v>762</v>
      </c>
      <c r="B773" t="s">
        <v>3451</v>
      </c>
      <c r="C773" s="82" t="s">
        <v>2588</v>
      </c>
      <c r="D773" s="82" t="s">
        <v>2586</v>
      </c>
    </row>
    <row r="774" spans="1:4" x14ac:dyDescent="0.25">
      <c r="A774" s="127">
        <v>763</v>
      </c>
      <c r="B774" t="s">
        <v>3451</v>
      </c>
      <c r="C774" s="82" t="s">
        <v>2589</v>
      </c>
      <c r="D774" s="82" t="s">
        <v>2586</v>
      </c>
    </row>
    <row r="775" spans="1:4" x14ac:dyDescent="0.25">
      <c r="A775" s="127">
        <v>764</v>
      </c>
      <c r="B775" t="s">
        <v>3451</v>
      </c>
      <c r="C775" s="82" t="s">
        <v>2590</v>
      </c>
      <c r="D775" s="82" t="s">
        <v>2586</v>
      </c>
    </row>
    <row r="776" spans="1:4" x14ac:dyDescent="0.25">
      <c r="A776" s="127">
        <v>765</v>
      </c>
      <c r="B776" t="s">
        <v>3451</v>
      </c>
      <c r="C776" s="82" t="s">
        <v>2591</v>
      </c>
      <c r="D776" s="82" t="s">
        <v>2586</v>
      </c>
    </row>
    <row r="777" spans="1:4" x14ac:dyDescent="0.25">
      <c r="A777" s="127">
        <v>766</v>
      </c>
      <c r="B777" t="s">
        <v>3451</v>
      </c>
      <c r="C777" s="82" t="s">
        <v>2592</v>
      </c>
      <c r="D777" s="82" t="s">
        <v>2586</v>
      </c>
    </row>
    <row r="778" spans="1:4" x14ac:dyDescent="0.25">
      <c r="A778" s="127">
        <v>767</v>
      </c>
      <c r="B778" t="s">
        <v>3451</v>
      </c>
      <c r="C778" s="82" t="s">
        <v>2593</v>
      </c>
      <c r="D778" s="82" t="s">
        <v>2586</v>
      </c>
    </row>
    <row r="779" spans="1:4" x14ac:dyDescent="0.25">
      <c r="A779" s="127">
        <v>768</v>
      </c>
      <c r="B779" t="s">
        <v>3452</v>
      </c>
      <c r="C779" s="82" t="s">
        <v>2594</v>
      </c>
      <c r="D779" s="82" t="s">
        <v>2595</v>
      </c>
    </row>
    <row r="780" spans="1:4" x14ac:dyDescent="0.25">
      <c r="A780" s="127">
        <v>769</v>
      </c>
      <c r="B780" t="s">
        <v>3452</v>
      </c>
      <c r="C780" s="82" t="s">
        <v>2596</v>
      </c>
      <c r="D780" s="82" t="s">
        <v>2595</v>
      </c>
    </row>
    <row r="781" spans="1:4" x14ac:dyDescent="0.25">
      <c r="A781" s="127">
        <v>770</v>
      </c>
      <c r="B781" t="s">
        <v>3452</v>
      </c>
      <c r="C781" s="82" t="s">
        <v>2597</v>
      </c>
      <c r="D781" s="82" t="s">
        <v>2595</v>
      </c>
    </row>
    <row r="782" spans="1:4" x14ac:dyDescent="0.25">
      <c r="A782" s="127">
        <v>771</v>
      </c>
      <c r="B782" t="s">
        <v>3452</v>
      </c>
      <c r="C782" s="82" t="s">
        <v>2598</v>
      </c>
      <c r="D782" s="82" t="s">
        <v>2595</v>
      </c>
    </row>
    <row r="783" spans="1:4" x14ac:dyDescent="0.25">
      <c r="A783" s="127">
        <v>772</v>
      </c>
      <c r="B783" t="s">
        <v>3452</v>
      </c>
      <c r="C783" s="82" t="s">
        <v>2599</v>
      </c>
      <c r="D783" s="82" t="s">
        <v>2595</v>
      </c>
    </row>
    <row r="784" spans="1:4" x14ac:dyDescent="0.25">
      <c r="A784" s="127">
        <v>773</v>
      </c>
      <c r="B784" t="s">
        <v>3452</v>
      </c>
      <c r="C784" s="82" t="s">
        <v>2600</v>
      </c>
      <c r="D784" s="82" t="s">
        <v>2595</v>
      </c>
    </row>
    <row r="785" spans="1:4" x14ac:dyDescent="0.25">
      <c r="A785" s="127">
        <v>774</v>
      </c>
      <c r="B785" t="s">
        <v>3452</v>
      </c>
      <c r="C785" s="82" t="s">
        <v>2601</v>
      </c>
      <c r="D785" s="82" t="s">
        <v>2595</v>
      </c>
    </row>
    <row r="786" spans="1:4" x14ac:dyDescent="0.25">
      <c r="A786" s="127">
        <v>775</v>
      </c>
      <c r="B786" t="s">
        <v>3452</v>
      </c>
      <c r="C786" s="82" t="s">
        <v>2602</v>
      </c>
      <c r="D786" s="82" t="s">
        <v>2595</v>
      </c>
    </row>
    <row r="787" spans="1:4" x14ac:dyDescent="0.25">
      <c r="A787" s="127">
        <v>776</v>
      </c>
      <c r="B787" t="s">
        <v>3452</v>
      </c>
      <c r="C787" s="82" t="s">
        <v>2603</v>
      </c>
      <c r="D787" s="82" t="s">
        <v>2595</v>
      </c>
    </row>
    <row r="788" spans="1:4" x14ac:dyDescent="0.25">
      <c r="A788" s="127">
        <v>777</v>
      </c>
      <c r="B788" t="s">
        <v>3452</v>
      </c>
      <c r="C788" s="82" t="s">
        <v>2604</v>
      </c>
      <c r="D788" s="82" t="s">
        <v>2595</v>
      </c>
    </row>
    <row r="789" spans="1:4" x14ac:dyDescent="0.25">
      <c r="A789" s="127">
        <v>778</v>
      </c>
      <c r="B789" t="s">
        <v>3452</v>
      </c>
      <c r="C789" s="82" t="s">
        <v>2605</v>
      </c>
      <c r="D789" s="82" t="s">
        <v>2595</v>
      </c>
    </row>
    <row r="790" spans="1:4" x14ac:dyDescent="0.25">
      <c r="A790" s="127">
        <v>779</v>
      </c>
      <c r="B790" t="s">
        <v>3452</v>
      </c>
      <c r="C790" s="82" t="s">
        <v>2606</v>
      </c>
      <c r="D790" s="82" t="s">
        <v>2595</v>
      </c>
    </row>
    <row r="791" spans="1:4" x14ac:dyDescent="0.25">
      <c r="A791" s="127">
        <v>780</v>
      </c>
      <c r="B791" t="s">
        <v>3452</v>
      </c>
      <c r="C791" s="82" t="s">
        <v>2607</v>
      </c>
      <c r="D791" s="82" t="s">
        <v>2595</v>
      </c>
    </row>
    <row r="792" spans="1:4" x14ac:dyDescent="0.25">
      <c r="A792" s="127">
        <v>781</v>
      </c>
      <c r="B792" t="s">
        <v>3452</v>
      </c>
      <c r="C792" s="82" t="s">
        <v>2608</v>
      </c>
      <c r="D792" s="82" t="s">
        <v>2595</v>
      </c>
    </row>
    <row r="793" spans="1:4" x14ac:dyDescent="0.25">
      <c r="A793" s="127">
        <v>782</v>
      </c>
      <c r="B793" t="s">
        <v>3452</v>
      </c>
      <c r="C793" s="82" t="s">
        <v>2609</v>
      </c>
      <c r="D793" s="82" t="s">
        <v>2595</v>
      </c>
    </row>
    <row r="794" spans="1:4" x14ac:dyDescent="0.25">
      <c r="A794" s="127">
        <v>783</v>
      </c>
      <c r="B794" t="s">
        <v>3452</v>
      </c>
      <c r="C794" s="82" t="s">
        <v>2610</v>
      </c>
      <c r="D794" s="82" t="s">
        <v>2595</v>
      </c>
    </row>
    <row r="795" spans="1:4" x14ac:dyDescent="0.25">
      <c r="A795" s="127">
        <v>784</v>
      </c>
      <c r="B795" t="s">
        <v>3452</v>
      </c>
      <c r="C795" s="82" t="s">
        <v>2611</v>
      </c>
      <c r="D795" s="82" t="s">
        <v>2595</v>
      </c>
    </row>
    <row r="796" spans="1:4" x14ac:dyDescent="0.25">
      <c r="A796" s="127">
        <v>785</v>
      </c>
      <c r="B796" t="s">
        <v>3452</v>
      </c>
      <c r="C796" s="82" t="s">
        <v>2612</v>
      </c>
      <c r="D796" s="82" t="s">
        <v>2595</v>
      </c>
    </row>
    <row r="797" spans="1:4" x14ac:dyDescent="0.25">
      <c r="A797" s="127">
        <v>786</v>
      </c>
      <c r="B797" t="s">
        <v>3452</v>
      </c>
      <c r="C797" s="82" t="s">
        <v>2613</v>
      </c>
      <c r="D797" s="82" t="s">
        <v>2595</v>
      </c>
    </row>
    <row r="798" spans="1:4" x14ac:dyDescent="0.25">
      <c r="A798" s="127">
        <v>787</v>
      </c>
      <c r="B798" t="s">
        <v>3452</v>
      </c>
      <c r="C798" s="82" t="s">
        <v>2614</v>
      </c>
      <c r="D798" s="82" t="s">
        <v>2595</v>
      </c>
    </row>
    <row r="799" spans="1:4" x14ac:dyDescent="0.25">
      <c r="A799" s="127">
        <v>788</v>
      </c>
      <c r="B799" t="s">
        <v>3452</v>
      </c>
      <c r="C799" s="82" t="s">
        <v>2615</v>
      </c>
      <c r="D799" s="82" t="s">
        <v>2595</v>
      </c>
    </row>
    <row r="800" spans="1:4" x14ac:dyDescent="0.25">
      <c r="A800" s="127">
        <v>789</v>
      </c>
      <c r="B800" t="s">
        <v>3452</v>
      </c>
      <c r="C800" s="82" t="s">
        <v>2616</v>
      </c>
      <c r="D800" s="82" t="s">
        <v>2595</v>
      </c>
    </row>
    <row r="801" spans="1:4" x14ac:dyDescent="0.25">
      <c r="A801" s="127">
        <v>790</v>
      </c>
      <c r="B801" t="s">
        <v>3452</v>
      </c>
      <c r="C801" s="82" t="s">
        <v>2617</v>
      </c>
      <c r="D801" s="82" t="s">
        <v>2595</v>
      </c>
    </row>
    <row r="802" spans="1:4" x14ac:dyDescent="0.25">
      <c r="A802" s="127">
        <v>791</v>
      </c>
      <c r="B802" t="s">
        <v>3452</v>
      </c>
      <c r="C802" s="82" t="s">
        <v>2618</v>
      </c>
      <c r="D802" s="82" t="s">
        <v>2595</v>
      </c>
    </row>
    <row r="803" spans="1:4" x14ac:dyDescent="0.25">
      <c r="A803" s="127">
        <v>792</v>
      </c>
      <c r="B803" t="s">
        <v>3452</v>
      </c>
      <c r="C803" s="82" t="s">
        <v>2619</v>
      </c>
      <c r="D803" s="82" t="s">
        <v>2595</v>
      </c>
    </row>
    <row r="804" spans="1:4" x14ac:dyDescent="0.25">
      <c r="A804" s="127">
        <v>793</v>
      </c>
      <c r="B804" t="s">
        <v>3453</v>
      </c>
      <c r="C804" s="82" t="s">
        <v>2620</v>
      </c>
      <c r="D804" s="82" t="s">
        <v>1458</v>
      </c>
    </row>
    <row r="805" spans="1:4" x14ac:dyDescent="0.25">
      <c r="A805" s="127">
        <v>794</v>
      </c>
      <c r="B805" t="s">
        <v>3453</v>
      </c>
      <c r="C805" s="82" t="s">
        <v>2621</v>
      </c>
      <c r="D805" s="82" t="s">
        <v>1458</v>
      </c>
    </row>
    <row r="806" spans="1:4" x14ac:dyDescent="0.25">
      <c r="A806" s="127">
        <v>795</v>
      </c>
      <c r="B806" t="s">
        <v>3453</v>
      </c>
      <c r="C806" s="82" t="s">
        <v>2622</v>
      </c>
      <c r="D806" s="82" t="s">
        <v>1458</v>
      </c>
    </row>
    <row r="807" spans="1:4" x14ac:dyDescent="0.25">
      <c r="A807" s="127">
        <v>796</v>
      </c>
      <c r="B807" t="s">
        <v>3453</v>
      </c>
      <c r="C807" s="82" t="s">
        <v>2623</v>
      </c>
      <c r="D807" s="82" t="s">
        <v>1458</v>
      </c>
    </row>
    <row r="808" spans="1:4" x14ac:dyDescent="0.25">
      <c r="A808" s="127">
        <v>797</v>
      </c>
      <c r="B808" t="s">
        <v>3453</v>
      </c>
      <c r="C808" s="82" t="s">
        <v>2624</v>
      </c>
      <c r="D808" s="82" t="s">
        <v>1458</v>
      </c>
    </row>
    <row r="809" spans="1:4" x14ac:dyDescent="0.25">
      <c r="A809" s="127">
        <v>798</v>
      </c>
      <c r="B809" t="s">
        <v>3453</v>
      </c>
      <c r="C809" s="82" t="s">
        <v>2625</v>
      </c>
      <c r="D809" s="82" t="s">
        <v>1458</v>
      </c>
    </row>
    <row r="810" spans="1:4" x14ac:dyDescent="0.25">
      <c r="A810" s="127">
        <v>799</v>
      </c>
      <c r="B810" t="s">
        <v>3453</v>
      </c>
      <c r="C810" s="82" t="s">
        <v>2626</v>
      </c>
      <c r="D810" s="82" t="s">
        <v>1458</v>
      </c>
    </row>
    <row r="811" spans="1:4" x14ac:dyDescent="0.25">
      <c r="A811" s="127">
        <v>800</v>
      </c>
      <c r="B811" t="s">
        <v>3453</v>
      </c>
      <c r="C811" s="82" t="s">
        <v>2627</v>
      </c>
      <c r="D811" s="82" t="s">
        <v>1458</v>
      </c>
    </row>
    <row r="812" spans="1:4" x14ac:dyDescent="0.25">
      <c r="A812" s="127">
        <v>801</v>
      </c>
      <c r="B812" t="s">
        <v>3453</v>
      </c>
      <c r="C812" s="82" t="s">
        <v>2628</v>
      </c>
      <c r="D812" s="82" t="s">
        <v>1458</v>
      </c>
    </row>
    <row r="813" spans="1:4" x14ac:dyDescent="0.25">
      <c r="A813" s="127">
        <v>802</v>
      </c>
      <c r="B813" t="s">
        <v>3453</v>
      </c>
      <c r="C813" s="82" t="s">
        <v>2629</v>
      </c>
      <c r="D813" s="82" t="s">
        <v>1458</v>
      </c>
    </row>
    <row r="814" spans="1:4" x14ac:dyDescent="0.25">
      <c r="A814" s="127">
        <v>803</v>
      </c>
      <c r="B814" t="s">
        <v>3453</v>
      </c>
      <c r="C814" s="82" t="s">
        <v>2630</v>
      </c>
      <c r="D814" s="82" t="s">
        <v>1458</v>
      </c>
    </row>
    <row r="815" spans="1:4" x14ac:dyDescent="0.25">
      <c r="A815" s="127">
        <v>804</v>
      </c>
      <c r="B815" t="s">
        <v>3453</v>
      </c>
      <c r="C815" s="82" t="s">
        <v>2631</v>
      </c>
      <c r="D815" s="82" t="s">
        <v>1458</v>
      </c>
    </row>
    <row r="816" spans="1:4" x14ac:dyDescent="0.25">
      <c r="A816" s="127">
        <v>805</v>
      </c>
      <c r="B816" t="s">
        <v>3453</v>
      </c>
      <c r="C816" s="82" t="s">
        <v>2632</v>
      </c>
      <c r="D816" s="82" t="s">
        <v>1458</v>
      </c>
    </row>
    <row r="817" spans="1:4" x14ac:dyDescent="0.25">
      <c r="A817" s="127">
        <v>806</v>
      </c>
      <c r="B817" t="s">
        <v>3453</v>
      </c>
      <c r="C817" s="82" t="s">
        <v>2633</v>
      </c>
      <c r="D817" s="82" t="s">
        <v>1458</v>
      </c>
    </row>
    <row r="818" spans="1:4" x14ac:dyDescent="0.25">
      <c r="A818" s="127">
        <v>807</v>
      </c>
      <c r="B818" t="s">
        <v>3453</v>
      </c>
      <c r="C818" s="82" t="s">
        <v>2634</v>
      </c>
      <c r="D818" s="82" t="s">
        <v>1458</v>
      </c>
    </row>
    <row r="819" spans="1:4" x14ac:dyDescent="0.25">
      <c r="A819" s="127">
        <v>808</v>
      </c>
      <c r="B819" t="s">
        <v>3453</v>
      </c>
      <c r="C819" s="82" t="s">
        <v>2635</v>
      </c>
      <c r="D819" s="82" t="s">
        <v>1458</v>
      </c>
    </row>
    <row r="820" spans="1:4" x14ac:dyDescent="0.25">
      <c r="A820" s="127">
        <v>809</v>
      </c>
      <c r="B820" t="s">
        <v>3453</v>
      </c>
      <c r="C820" s="82" t="s">
        <v>2636</v>
      </c>
      <c r="D820" s="82" t="s">
        <v>1458</v>
      </c>
    </row>
    <row r="821" spans="1:4" x14ac:dyDescent="0.25">
      <c r="A821" s="127">
        <v>810</v>
      </c>
      <c r="B821" t="s">
        <v>3454</v>
      </c>
      <c r="C821" s="82" t="s">
        <v>2637</v>
      </c>
      <c r="D821" s="82" t="s">
        <v>1096</v>
      </c>
    </row>
    <row r="822" spans="1:4" x14ac:dyDescent="0.25">
      <c r="A822" s="127">
        <v>811</v>
      </c>
      <c r="B822" t="s">
        <v>3454</v>
      </c>
      <c r="C822" s="82" t="s">
        <v>2638</v>
      </c>
      <c r="D822" s="82" t="s">
        <v>1096</v>
      </c>
    </row>
    <row r="823" spans="1:4" x14ac:dyDescent="0.25">
      <c r="A823" s="127">
        <v>812</v>
      </c>
      <c r="B823" t="s">
        <v>3454</v>
      </c>
      <c r="C823" s="82" t="s">
        <v>2639</v>
      </c>
      <c r="D823" s="82" t="s">
        <v>1096</v>
      </c>
    </row>
    <row r="824" spans="1:4" x14ac:dyDescent="0.25">
      <c r="A824" s="127">
        <v>813</v>
      </c>
      <c r="B824" t="s">
        <v>3454</v>
      </c>
      <c r="C824" s="82" t="s">
        <v>2640</v>
      </c>
      <c r="D824" s="82" t="s">
        <v>1096</v>
      </c>
    </row>
    <row r="825" spans="1:4" x14ac:dyDescent="0.25">
      <c r="A825" s="127">
        <v>814</v>
      </c>
      <c r="B825" t="s">
        <v>3454</v>
      </c>
      <c r="C825" s="82" t="s">
        <v>2641</v>
      </c>
      <c r="D825" s="82" t="s">
        <v>1096</v>
      </c>
    </row>
    <row r="826" spans="1:4" x14ac:dyDescent="0.25">
      <c r="A826" s="127">
        <v>815</v>
      </c>
      <c r="B826" t="s">
        <v>3455</v>
      </c>
      <c r="C826" s="82" t="s">
        <v>2642</v>
      </c>
      <c r="D826" s="82" t="s">
        <v>1118</v>
      </c>
    </row>
    <row r="827" spans="1:4" x14ac:dyDescent="0.25">
      <c r="A827" s="127">
        <v>816</v>
      </c>
      <c r="B827" t="s">
        <v>3455</v>
      </c>
      <c r="C827" s="82" t="s">
        <v>2643</v>
      </c>
      <c r="D827" s="82" t="s">
        <v>1118</v>
      </c>
    </row>
    <row r="828" spans="1:4" x14ac:dyDescent="0.25">
      <c r="A828" s="127">
        <v>817</v>
      </c>
      <c r="B828" t="s">
        <v>3455</v>
      </c>
      <c r="C828" s="82" t="s">
        <v>2644</v>
      </c>
      <c r="D828" s="82" t="s">
        <v>1118</v>
      </c>
    </row>
    <row r="829" spans="1:4" x14ac:dyDescent="0.25">
      <c r="A829" s="127">
        <v>818</v>
      </c>
      <c r="B829" t="s">
        <v>3455</v>
      </c>
      <c r="C829" s="82" t="s">
        <v>2645</v>
      </c>
      <c r="D829" s="82" t="s">
        <v>1118</v>
      </c>
    </row>
    <row r="830" spans="1:4" x14ac:dyDescent="0.25">
      <c r="A830" s="127">
        <v>819</v>
      </c>
      <c r="B830" t="s">
        <v>3455</v>
      </c>
      <c r="C830" s="82" t="s">
        <v>2646</v>
      </c>
      <c r="D830" s="82" t="s">
        <v>1118</v>
      </c>
    </row>
    <row r="831" spans="1:4" x14ac:dyDescent="0.25">
      <c r="A831" s="127">
        <v>820</v>
      </c>
      <c r="B831" t="s">
        <v>3455</v>
      </c>
      <c r="C831" s="82" t="s">
        <v>2647</v>
      </c>
      <c r="D831" s="82" t="s">
        <v>1118</v>
      </c>
    </row>
    <row r="832" spans="1:4" x14ac:dyDescent="0.25">
      <c r="A832" s="127">
        <v>821</v>
      </c>
      <c r="B832" t="s">
        <v>3455</v>
      </c>
      <c r="C832" s="82" t="s">
        <v>2648</v>
      </c>
      <c r="D832" s="82" t="s">
        <v>1118</v>
      </c>
    </row>
    <row r="833" spans="1:4" x14ac:dyDescent="0.25">
      <c r="A833" s="127">
        <v>822</v>
      </c>
      <c r="B833" t="s">
        <v>3455</v>
      </c>
      <c r="C833" s="82" t="s">
        <v>2649</v>
      </c>
      <c r="D833" s="82" t="s">
        <v>1118</v>
      </c>
    </row>
    <row r="834" spans="1:4" x14ac:dyDescent="0.25">
      <c r="A834" s="127">
        <v>823</v>
      </c>
      <c r="B834" t="s">
        <v>3455</v>
      </c>
      <c r="C834" s="82" t="s">
        <v>2650</v>
      </c>
      <c r="D834" s="82" t="s">
        <v>1118</v>
      </c>
    </row>
    <row r="835" spans="1:4" x14ac:dyDescent="0.25">
      <c r="A835" s="127">
        <v>824</v>
      </c>
      <c r="B835" t="s">
        <v>3506</v>
      </c>
      <c r="C835" s="82" t="s">
        <v>2651</v>
      </c>
      <c r="D835" s="87" t="s">
        <v>3505</v>
      </c>
    </row>
    <row r="836" spans="1:4" x14ac:dyDescent="0.25">
      <c r="A836" s="127">
        <v>825</v>
      </c>
      <c r="B836" t="s">
        <v>3506</v>
      </c>
      <c r="C836" s="82" t="s">
        <v>2652</v>
      </c>
      <c r="D836" s="87" t="s">
        <v>3505</v>
      </c>
    </row>
    <row r="837" spans="1:4" x14ac:dyDescent="0.25">
      <c r="A837" s="127">
        <v>826</v>
      </c>
      <c r="B837" t="s">
        <v>3456</v>
      </c>
      <c r="C837" s="82" t="s">
        <v>2653</v>
      </c>
      <c r="D837" s="82" t="s">
        <v>2654</v>
      </c>
    </row>
    <row r="838" spans="1:4" x14ac:dyDescent="0.25">
      <c r="A838" s="127">
        <v>827</v>
      </c>
      <c r="B838" t="s">
        <v>3456</v>
      </c>
      <c r="C838" s="82" t="s">
        <v>2655</v>
      </c>
      <c r="D838" s="82" t="s">
        <v>2654</v>
      </c>
    </row>
    <row r="839" spans="1:4" x14ac:dyDescent="0.25">
      <c r="A839" s="127">
        <v>828</v>
      </c>
      <c r="B839" t="s">
        <v>3456</v>
      </c>
      <c r="C839" s="82" t="s">
        <v>2656</v>
      </c>
      <c r="D839" s="82" t="s">
        <v>2654</v>
      </c>
    </row>
    <row r="840" spans="1:4" x14ac:dyDescent="0.25">
      <c r="A840" s="127">
        <v>829</v>
      </c>
      <c r="B840" t="s">
        <v>3456</v>
      </c>
      <c r="C840" s="82" t="s">
        <v>2657</v>
      </c>
      <c r="D840" s="82" t="s">
        <v>2654</v>
      </c>
    </row>
    <row r="841" spans="1:4" x14ac:dyDescent="0.25">
      <c r="A841" s="127">
        <v>830</v>
      </c>
      <c r="B841" t="s">
        <v>3456</v>
      </c>
      <c r="C841" s="82" t="s">
        <v>2658</v>
      </c>
      <c r="D841" s="82" t="s">
        <v>2654</v>
      </c>
    </row>
    <row r="842" spans="1:4" x14ac:dyDescent="0.25">
      <c r="A842" s="127">
        <v>831</v>
      </c>
      <c r="B842" t="s">
        <v>3456</v>
      </c>
      <c r="C842" s="82" t="s">
        <v>2659</v>
      </c>
      <c r="D842" s="82" t="s">
        <v>2654</v>
      </c>
    </row>
    <row r="843" spans="1:4" x14ac:dyDescent="0.25">
      <c r="A843" s="127">
        <v>832</v>
      </c>
      <c r="B843" t="s">
        <v>3456</v>
      </c>
      <c r="C843" s="82" t="s">
        <v>2660</v>
      </c>
      <c r="D843" s="82" t="s">
        <v>2654</v>
      </c>
    </row>
    <row r="844" spans="1:4" x14ac:dyDescent="0.25">
      <c r="A844" s="127">
        <v>833</v>
      </c>
      <c r="B844" t="s">
        <v>3456</v>
      </c>
      <c r="C844" s="82" t="s">
        <v>2443</v>
      </c>
      <c r="D844" s="82" t="s">
        <v>2654</v>
      </c>
    </row>
    <row r="845" spans="1:4" x14ac:dyDescent="0.25">
      <c r="A845" s="127">
        <v>834</v>
      </c>
      <c r="B845" t="s">
        <v>3456</v>
      </c>
      <c r="C845" s="82" t="s">
        <v>2661</v>
      </c>
      <c r="D845" s="82" t="s">
        <v>2654</v>
      </c>
    </row>
    <row r="846" spans="1:4" x14ac:dyDescent="0.25">
      <c r="A846" s="127">
        <v>835</v>
      </c>
      <c r="B846" t="s">
        <v>3456</v>
      </c>
      <c r="C846" s="82" t="s">
        <v>2662</v>
      </c>
      <c r="D846" s="82" t="s">
        <v>2654</v>
      </c>
    </row>
    <row r="847" spans="1:4" x14ac:dyDescent="0.25">
      <c r="A847" s="127">
        <v>836</v>
      </c>
      <c r="B847" t="s">
        <v>3456</v>
      </c>
      <c r="C847" s="82" t="s">
        <v>2663</v>
      </c>
      <c r="D847" s="82" t="s">
        <v>2654</v>
      </c>
    </row>
    <row r="848" spans="1:4" x14ac:dyDescent="0.25">
      <c r="A848" s="127">
        <v>837</v>
      </c>
      <c r="B848" t="s">
        <v>3456</v>
      </c>
      <c r="C848" s="82" t="s">
        <v>2664</v>
      </c>
      <c r="D848" s="82" t="s">
        <v>2654</v>
      </c>
    </row>
    <row r="849" spans="1:4" x14ac:dyDescent="0.25">
      <c r="A849" s="127">
        <v>838</v>
      </c>
      <c r="B849" t="s">
        <v>3456</v>
      </c>
      <c r="C849" s="82" t="s">
        <v>2665</v>
      </c>
      <c r="D849" s="82" t="s">
        <v>2654</v>
      </c>
    </row>
    <row r="850" spans="1:4" x14ac:dyDescent="0.25">
      <c r="A850" s="127">
        <v>839</v>
      </c>
      <c r="B850" t="s">
        <v>3456</v>
      </c>
      <c r="C850" s="82" t="s">
        <v>2666</v>
      </c>
      <c r="D850" s="82" t="s">
        <v>2654</v>
      </c>
    </row>
    <row r="851" spans="1:4" x14ac:dyDescent="0.25">
      <c r="A851" s="127">
        <v>840</v>
      </c>
      <c r="B851" t="s">
        <v>3456</v>
      </c>
      <c r="C851" s="82" t="s">
        <v>2667</v>
      </c>
      <c r="D851" s="82" t="s">
        <v>2654</v>
      </c>
    </row>
    <row r="852" spans="1:4" x14ac:dyDescent="0.25">
      <c r="A852" s="127">
        <v>841</v>
      </c>
      <c r="B852" t="s">
        <v>3456</v>
      </c>
      <c r="C852" s="82" t="s">
        <v>2668</v>
      </c>
      <c r="D852" s="82" t="s">
        <v>2654</v>
      </c>
    </row>
    <row r="853" spans="1:4" x14ac:dyDescent="0.25">
      <c r="A853" s="127">
        <v>842</v>
      </c>
      <c r="B853" t="s">
        <v>3456</v>
      </c>
      <c r="C853" s="82" t="s">
        <v>2669</v>
      </c>
      <c r="D853" s="82" t="s">
        <v>2654</v>
      </c>
    </row>
    <row r="854" spans="1:4" x14ac:dyDescent="0.25">
      <c r="A854" s="127">
        <v>843</v>
      </c>
      <c r="B854" t="s">
        <v>3456</v>
      </c>
      <c r="C854" s="82" t="s">
        <v>2670</v>
      </c>
      <c r="D854" s="82" t="s">
        <v>2654</v>
      </c>
    </row>
    <row r="855" spans="1:4" x14ac:dyDescent="0.25">
      <c r="A855" s="127">
        <v>844</v>
      </c>
      <c r="B855" t="s">
        <v>3456</v>
      </c>
      <c r="C855" s="82" t="s">
        <v>2671</v>
      </c>
      <c r="D855" s="82" t="s">
        <v>2654</v>
      </c>
    </row>
    <row r="856" spans="1:4" x14ac:dyDescent="0.25">
      <c r="A856" s="127">
        <v>845</v>
      </c>
      <c r="B856" t="s">
        <v>3456</v>
      </c>
      <c r="C856" s="82" t="s">
        <v>2672</v>
      </c>
      <c r="D856" s="82" t="s">
        <v>2654</v>
      </c>
    </row>
    <row r="857" spans="1:4" x14ac:dyDescent="0.25">
      <c r="A857" s="127">
        <v>846</v>
      </c>
      <c r="B857" t="s">
        <v>3456</v>
      </c>
      <c r="C857" s="82" t="s">
        <v>2673</v>
      </c>
      <c r="D857" s="82" t="s">
        <v>2654</v>
      </c>
    </row>
    <row r="858" spans="1:4" x14ac:dyDescent="0.25">
      <c r="A858" s="127">
        <v>847</v>
      </c>
      <c r="B858" t="s">
        <v>3456</v>
      </c>
      <c r="C858" s="82" t="s">
        <v>2674</v>
      </c>
      <c r="D858" s="82" t="s">
        <v>2654</v>
      </c>
    </row>
    <row r="859" spans="1:4" x14ac:dyDescent="0.25">
      <c r="A859" s="127">
        <v>848</v>
      </c>
      <c r="B859" t="s">
        <v>3456</v>
      </c>
      <c r="C859" s="82" t="s">
        <v>2675</v>
      </c>
      <c r="D859" s="82" t="s">
        <v>2654</v>
      </c>
    </row>
    <row r="860" spans="1:4" x14ac:dyDescent="0.25">
      <c r="A860" s="127">
        <v>849</v>
      </c>
      <c r="B860" t="s">
        <v>3456</v>
      </c>
      <c r="C860" s="82" t="s">
        <v>2676</v>
      </c>
      <c r="D860" s="82" t="s">
        <v>2654</v>
      </c>
    </row>
    <row r="861" spans="1:4" x14ac:dyDescent="0.25">
      <c r="A861" s="127">
        <v>850</v>
      </c>
      <c r="B861" t="s">
        <v>3456</v>
      </c>
      <c r="C861" s="82" t="s">
        <v>2677</v>
      </c>
      <c r="D861" s="82" t="s">
        <v>2654</v>
      </c>
    </row>
    <row r="862" spans="1:4" x14ac:dyDescent="0.25">
      <c r="A862" s="127">
        <v>851</v>
      </c>
      <c r="B862" t="s">
        <v>3456</v>
      </c>
      <c r="C862" s="82" t="s">
        <v>2153</v>
      </c>
      <c r="D862" s="82" t="s">
        <v>2654</v>
      </c>
    </row>
    <row r="863" spans="1:4" x14ac:dyDescent="0.25">
      <c r="A863" s="127">
        <v>852</v>
      </c>
      <c r="B863" t="s">
        <v>3456</v>
      </c>
      <c r="C863" s="82" t="s">
        <v>2207</v>
      </c>
      <c r="D863" s="82" t="s">
        <v>2654</v>
      </c>
    </row>
    <row r="864" spans="1:4" x14ac:dyDescent="0.25">
      <c r="A864" s="127">
        <v>853</v>
      </c>
      <c r="B864" t="s">
        <v>3456</v>
      </c>
      <c r="C864" s="82" t="s">
        <v>52909</v>
      </c>
      <c r="D864" s="82" t="s">
        <v>2654</v>
      </c>
    </row>
    <row r="865" spans="1:4" x14ac:dyDescent="0.25">
      <c r="A865" s="127">
        <v>854</v>
      </c>
      <c r="B865" t="s">
        <v>3456</v>
      </c>
      <c r="C865" s="82" t="s">
        <v>2678</v>
      </c>
      <c r="D865" s="82" t="s">
        <v>2654</v>
      </c>
    </row>
    <row r="866" spans="1:4" x14ac:dyDescent="0.25">
      <c r="A866" s="127">
        <v>855</v>
      </c>
      <c r="B866" t="s">
        <v>3456</v>
      </c>
      <c r="C866" s="82" t="s">
        <v>2679</v>
      </c>
      <c r="D866" s="82" t="s">
        <v>2654</v>
      </c>
    </row>
    <row r="867" spans="1:4" x14ac:dyDescent="0.25">
      <c r="A867" s="127">
        <v>856</v>
      </c>
      <c r="B867" t="s">
        <v>3456</v>
      </c>
      <c r="C867" s="82" t="s">
        <v>2033</v>
      </c>
      <c r="D867" s="82" t="s">
        <v>2654</v>
      </c>
    </row>
    <row r="868" spans="1:4" x14ac:dyDescent="0.25">
      <c r="A868" s="127">
        <v>857</v>
      </c>
      <c r="B868" t="s">
        <v>3456</v>
      </c>
      <c r="C868" s="82" t="s">
        <v>2680</v>
      </c>
      <c r="D868" s="82" t="s">
        <v>2654</v>
      </c>
    </row>
    <row r="869" spans="1:4" x14ac:dyDescent="0.25">
      <c r="A869" s="127">
        <v>858</v>
      </c>
      <c r="B869" t="s">
        <v>3456</v>
      </c>
      <c r="C869" s="82" t="s">
        <v>2681</v>
      </c>
      <c r="D869" s="82" t="s">
        <v>2654</v>
      </c>
    </row>
    <row r="870" spans="1:4" x14ac:dyDescent="0.25">
      <c r="A870" s="127">
        <v>859</v>
      </c>
      <c r="B870" t="s">
        <v>3456</v>
      </c>
      <c r="C870" s="82" t="s">
        <v>2682</v>
      </c>
      <c r="D870" s="82" t="s">
        <v>2654</v>
      </c>
    </row>
    <row r="871" spans="1:4" x14ac:dyDescent="0.25">
      <c r="A871" s="127">
        <v>860</v>
      </c>
      <c r="B871" t="s">
        <v>3456</v>
      </c>
      <c r="C871" s="82" t="s">
        <v>2683</v>
      </c>
      <c r="D871" s="82" t="s">
        <v>2654</v>
      </c>
    </row>
    <row r="872" spans="1:4" x14ac:dyDescent="0.25">
      <c r="A872" s="127">
        <v>861</v>
      </c>
      <c r="B872" t="s">
        <v>3456</v>
      </c>
      <c r="C872" s="82" t="s">
        <v>2684</v>
      </c>
      <c r="D872" s="82" t="s">
        <v>2654</v>
      </c>
    </row>
    <row r="873" spans="1:4" x14ac:dyDescent="0.25">
      <c r="A873" s="127">
        <v>862</v>
      </c>
      <c r="B873" t="s">
        <v>3456</v>
      </c>
      <c r="C873" s="82" t="s">
        <v>2685</v>
      </c>
      <c r="D873" s="82" t="s">
        <v>2654</v>
      </c>
    </row>
    <row r="874" spans="1:4" x14ac:dyDescent="0.25">
      <c r="A874" s="127">
        <v>863</v>
      </c>
      <c r="B874" t="s">
        <v>3456</v>
      </c>
      <c r="C874" s="82" t="s">
        <v>2686</v>
      </c>
      <c r="D874" s="82" t="s">
        <v>2654</v>
      </c>
    </row>
    <row r="875" spans="1:4" x14ac:dyDescent="0.25">
      <c r="A875" s="127">
        <v>864</v>
      </c>
      <c r="B875" t="s">
        <v>3456</v>
      </c>
      <c r="C875" s="82" t="s">
        <v>2687</v>
      </c>
      <c r="D875" s="82" t="s">
        <v>2654</v>
      </c>
    </row>
    <row r="876" spans="1:4" x14ac:dyDescent="0.25">
      <c r="A876" s="127">
        <v>865</v>
      </c>
      <c r="B876" t="s">
        <v>3456</v>
      </c>
      <c r="C876" s="82" t="s">
        <v>2688</v>
      </c>
      <c r="D876" s="82" t="s">
        <v>2654</v>
      </c>
    </row>
    <row r="877" spans="1:4" x14ac:dyDescent="0.25">
      <c r="A877" s="127">
        <v>866</v>
      </c>
      <c r="B877" t="s">
        <v>3456</v>
      </c>
      <c r="C877" s="82" t="s">
        <v>2689</v>
      </c>
      <c r="D877" s="82" t="s">
        <v>2654</v>
      </c>
    </row>
    <row r="878" spans="1:4" x14ac:dyDescent="0.25">
      <c r="A878" s="127">
        <v>867</v>
      </c>
      <c r="B878" t="s">
        <v>3456</v>
      </c>
      <c r="C878" s="82" t="s">
        <v>2690</v>
      </c>
      <c r="D878" s="82" t="s">
        <v>2654</v>
      </c>
    </row>
    <row r="879" spans="1:4" x14ac:dyDescent="0.25">
      <c r="A879" s="127">
        <v>868</v>
      </c>
      <c r="B879" t="s">
        <v>3456</v>
      </c>
      <c r="C879" s="82" t="s">
        <v>2691</v>
      </c>
      <c r="D879" s="82" t="s">
        <v>2654</v>
      </c>
    </row>
    <row r="880" spans="1:4" x14ac:dyDescent="0.25">
      <c r="A880" s="127">
        <v>869</v>
      </c>
      <c r="B880" t="s">
        <v>3456</v>
      </c>
      <c r="C880" s="82" t="s">
        <v>2692</v>
      </c>
      <c r="D880" s="82" t="s">
        <v>2654</v>
      </c>
    </row>
    <row r="881" spans="1:4" x14ac:dyDescent="0.25">
      <c r="A881" s="127">
        <v>870</v>
      </c>
      <c r="B881" t="s">
        <v>3456</v>
      </c>
      <c r="C881" s="82" t="s">
        <v>2693</v>
      </c>
      <c r="D881" s="82" t="s">
        <v>2654</v>
      </c>
    </row>
    <row r="882" spans="1:4" x14ac:dyDescent="0.25">
      <c r="A882" s="127">
        <v>871</v>
      </c>
      <c r="B882" t="s">
        <v>3456</v>
      </c>
      <c r="C882" s="82" t="s">
        <v>2694</v>
      </c>
      <c r="D882" s="82" t="s">
        <v>2654</v>
      </c>
    </row>
    <row r="883" spans="1:4" x14ac:dyDescent="0.25">
      <c r="A883" s="127">
        <v>872</v>
      </c>
      <c r="B883" t="s">
        <v>3456</v>
      </c>
      <c r="C883" s="82" t="s">
        <v>2695</v>
      </c>
      <c r="D883" s="82" t="s">
        <v>2654</v>
      </c>
    </row>
    <row r="884" spans="1:4" x14ac:dyDescent="0.25">
      <c r="A884" s="127">
        <v>873</v>
      </c>
      <c r="B884" t="s">
        <v>3456</v>
      </c>
      <c r="C884" s="82" t="s">
        <v>2696</v>
      </c>
      <c r="D884" s="82" t="s">
        <v>2654</v>
      </c>
    </row>
    <row r="885" spans="1:4" x14ac:dyDescent="0.25">
      <c r="A885" s="127">
        <v>874</v>
      </c>
      <c r="B885" t="s">
        <v>3456</v>
      </c>
      <c r="C885" s="82" t="s">
        <v>2697</v>
      </c>
      <c r="D885" s="82" t="s">
        <v>2654</v>
      </c>
    </row>
    <row r="886" spans="1:4" x14ac:dyDescent="0.25">
      <c r="A886" s="127">
        <v>875</v>
      </c>
      <c r="B886" t="s">
        <v>3456</v>
      </c>
      <c r="C886" s="82" t="s">
        <v>2698</v>
      </c>
      <c r="D886" s="82" t="s">
        <v>2654</v>
      </c>
    </row>
    <row r="887" spans="1:4" x14ac:dyDescent="0.25">
      <c r="A887" s="127">
        <v>876</v>
      </c>
      <c r="B887" t="s">
        <v>3456</v>
      </c>
      <c r="C887" s="82" t="s">
        <v>2699</v>
      </c>
      <c r="D887" s="82" t="s">
        <v>2654</v>
      </c>
    </row>
    <row r="888" spans="1:4" x14ac:dyDescent="0.25">
      <c r="A888" s="127">
        <v>877</v>
      </c>
      <c r="B888" t="s">
        <v>3456</v>
      </c>
      <c r="C888" s="82" t="s">
        <v>2700</v>
      </c>
      <c r="D888" s="82" t="s">
        <v>2654</v>
      </c>
    </row>
    <row r="889" spans="1:4" x14ac:dyDescent="0.25">
      <c r="A889" s="127">
        <v>878</v>
      </c>
      <c r="B889" t="s">
        <v>3456</v>
      </c>
      <c r="C889" s="82" t="s">
        <v>2701</v>
      </c>
      <c r="D889" s="82" t="s">
        <v>2654</v>
      </c>
    </row>
    <row r="890" spans="1:4" x14ac:dyDescent="0.25">
      <c r="A890" s="127">
        <v>879</v>
      </c>
      <c r="B890" t="s">
        <v>3456</v>
      </c>
      <c r="C890" s="82" t="s">
        <v>2702</v>
      </c>
      <c r="D890" s="82" t="s">
        <v>2654</v>
      </c>
    </row>
    <row r="891" spans="1:4" x14ac:dyDescent="0.25">
      <c r="A891" s="127">
        <v>880</v>
      </c>
      <c r="B891" t="s">
        <v>3456</v>
      </c>
      <c r="C891" s="82" t="s">
        <v>2703</v>
      </c>
      <c r="D891" s="82" t="s">
        <v>2654</v>
      </c>
    </row>
    <row r="892" spans="1:4" x14ac:dyDescent="0.25">
      <c r="A892" s="127">
        <v>881</v>
      </c>
      <c r="B892" t="s">
        <v>3456</v>
      </c>
      <c r="C892" s="82" t="s">
        <v>2704</v>
      </c>
      <c r="D892" s="82" t="s">
        <v>2654</v>
      </c>
    </row>
    <row r="893" spans="1:4" x14ac:dyDescent="0.25">
      <c r="A893" s="127">
        <v>882</v>
      </c>
      <c r="B893" t="s">
        <v>3456</v>
      </c>
      <c r="C893" s="82" t="s">
        <v>2705</v>
      </c>
      <c r="D893" s="82" t="s">
        <v>2654</v>
      </c>
    </row>
    <row r="894" spans="1:4" x14ac:dyDescent="0.25">
      <c r="A894" s="127">
        <v>883</v>
      </c>
      <c r="B894" t="s">
        <v>3456</v>
      </c>
      <c r="C894" s="82" t="s">
        <v>2706</v>
      </c>
      <c r="D894" s="82" t="s">
        <v>2654</v>
      </c>
    </row>
    <row r="895" spans="1:4" x14ac:dyDescent="0.25">
      <c r="A895" s="127">
        <v>884</v>
      </c>
      <c r="B895" t="s">
        <v>3456</v>
      </c>
      <c r="C895" s="82" t="s">
        <v>2707</v>
      </c>
      <c r="D895" s="82" t="s">
        <v>2654</v>
      </c>
    </row>
    <row r="896" spans="1:4" x14ac:dyDescent="0.25">
      <c r="A896" s="127">
        <v>885</v>
      </c>
      <c r="B896" t="s">
        <v>3456</v>
      </c>
      <c r="C896" s="82" t="s">
        <v>2708</v>
      </c>
      <c r="D896" s="82" t="s">
        <v>2654</v>
      </c>
    </row>
    <row r="897" spans="1:4" x14ac:dyDescent="0.25">
      <c r="A897" s="127">
        <v>886</v>
      </c>
      <c r="B897" t="s">
        <v>3456</v>
      </c>
      <c r="C897" s="82" t="s">
        <v>2709</v>
      </c>
      <c r="D897" s="82" t="s">
        <v>2654</v>
      </c>
    </row>
    <row r="898" spans="1:4" x14ac:dyDescent="0.25">
      <c r="A898" s="127">
        <v>887</v>
      </c>
      <c r="B898" t="s">
        <v>3456</v>
      </c>
      <c r="C898" s="82" t="s">
        <v>2710</v>
      </c>
      <c r="D898" s="82" t="s">
        <v>2654</v>
      </c>
    </row>
    <row r="899" spans="1:4" x14ac:dyDescent="0.25">
      <c r="A899" s="127">
        <v>888</v>
      </c>
      <c r="B899" t="s">
        <v>3456</v>
      </c>
      <c r="C899" s="82" t="s">
        <v>2711</v>
      </c>
      <c r="D899" s="82" t="s">
        <v>2654</v>
      </c>
    </row>
    <row r="900" spans="1:4" x14ac:dyDescent="0.25">
      <c r="A900" s="127">
        <v>889</v>
      </c>
      <c r="B900" t="s">
        <v>3456</v>
      </c>
      <c r="C900" s="82" t="s">
        <v>2712</v>
      </c>
      <c r="D900" s="82" t="s">
        <v>2654</v>
      </c>
    </row>
    <row r="901" spans="1:4" x14ac:dyDescent="0.25">
      <c r="A901" s="127">
        <v>890</v>
      </c>
      <c r="B901" t="s">
        <v>3456</v>
      </c>
      <c r="C901" s="82" t="s">
        <v>2713</v>
      </c>
      <c r="D901" s="82" t="s">
        <v>2654</v>
      </c>
    </row>
    <row r="902" spans="1:4" x14ac:dyDescent="0.25">
      <c r="A902" s="127">
        <v>891</v>
      </c>
      <c r="B902" t="s">
        <v>3456</v>
      </c>
      <c r="C902" s="82" t="s">
        <v>52911</v>
      </c>
      <c r="D902" s="82" t="s">
        <v>2654</v>
      </c>
    </row>
    <row r="903" spans="1:4" x14ac:dyDescent="0.25">
      <c r="A903" s="127">
        <v>892</v>
      </c>
      <c r="B903" t="s">
        <v>3456</v>
      </c>
      <c r="C903" s="82" t="s">
        <v>2714</v>
      </c>
      <c r="D903" s="82" t="s">
        <v>2654</v>
      </c>
    </row>
    <row r="904" spans="1:4" x14ac:dyDescent="0.25">
      <c r="A904" s="127">
        <v>893</v>
      </c>
      <c r="B904" t="s">
        <v>3456</v>
      </c>
      <c r="C904" s="82" t="s">
        <v>2715</v>
      </c>
      <c r="D904" s="82" t="s">
        <v>2654</v>
      </c>
    </row>
    <row r="905" spans="1:4" x14ac:dyDescent="0.25">
      <c r="A905" s="127">
        <v>894</v>
      </c>
      <c r="B905" t="s">
        <v>3457</v>
      </c>
      <c r="C905" s="82" t="s">
        <v>2716</v>
      </c>
      <c r="D905" s="82" t="s">
        <v>1447</v>
      </c>
    </row>
    <row r="906" spans="1:4" x14ac:dyDescent="0.25">
      <c r="A906" s="127">
        <v>895</v>
      </c>
      <c r="B906" t="s">
        <v>3457</v>
      </c>
      <c r="C906" s="82" t="s">
        <v>2717</v>
      </c>
      <c r="D906" s="82" t="s">
        <v>1447</v>
      </c>
    </row>
    <row r="907" spans="1:4" x14ac:dyDescent="0.25">
      <c r="A907" s="127">
        <v>896</v>
      </c>
      <c r="B907" t="s">
        <v>3457</v>
      </c>
      <c r="C907" s="82" t="s">
        <v>2718</v>
      </c>
      <c r="D907" s="82" t="s">
        <v>1447</v>
      </c>
    </row>
    <row r="908" spans="1:4" x14ac:dyDescent="0.25">
      <c r="A908" s="127">
        <v>897</v>
      </c>
      <c r="B908" t="s">
        <v>3457</v>
      </c>
      <c r="C908" s="82" t="s">
        <v>2719</v>
      </c>
      <c r="D908" s="82" t="s">
        <v>1447</v>
      </c>
    </row>
    <row r="909" spans="1:4" x14ac:dyDescent="0.25">
      <c r="A909" s="127">
        <v>898</v>
      </c>
      <c r="B909" t="s">
        <v>3457</v>
      </c>
      <c r="C909" s="82" t="s">
        <v>2720</v>
      </c>
      <c r="D909" s="82" t="s">
        <v>1447</v>
      </c>
    </row>
    <row r="910" spans="1:4" x14ac:dyDescent="0.25">
      <c r="A910" s="127">
        <v>899</v>
      </c>
      <c r="B910" t="s">
        <v>3457</v>
      </c>
      <c r="C910" s="82" t="s">
        <v>2721</v>
      </c>
      <c r="D910" s="82" t="s">
        <v>1447</v>
      </c>
    </row>
    <row r="911" spans="1:4" x14ac:dyDescent="0.25">
      <c r="A911" s="127">
        <v>900</v>
      </c>
      <c r="B911" t="s">
        <v>3457</v>
      </c>
      <c r="C911" s="82" t="s">
        <v>2722</v>
      </c>
      <c r="D911" s="82" t="s">
        <v>1447</v>
      </c>
    </row>
    <row r="912" spans="1:4" x14ac:dyDescent="0.25">
      <c r="A912" s="127">
        <v>901</v>
      </c>
      <c r="B912" t="s">
        <v>3457</v>
      </c>
      <c r="C912" s="82" t="s">
        <v>2723</v>
      </c>
      <c r="D912" s="82" t="s">
        <v>1447</v>
      </c>
    </row>
    <row r="913" spans="1:4" x14ac:dyDescent="0.25">
      <c r="A913" s="127">
        <v>902</v>
      </c>
      <c r="B913" t="s">
        <v>3457</v>
      </c>
      <c r="C913" s="82" t="s">
        <v>2724</v>
      </c>
      <c r="D913" s="82" t="s">
        <v>1447</v>
      </c>
    </row>
    <row r="914" spans="1:4" x14ac:dyDescent="0.25">
      <c r="A914" s="127">
        <v>903</v>
      </c>
      <c r="B914" t="s">
        <v>3457</v>
      </c>
      <c r="C914" s="82" t="s">
        <v>2725</v>
      </c>
      <c r="D914" s="82" t="s">
        <v>1447</v>
      </c>
    </row>
    <row r="915" spans="1:4" x14ac:dyDescent="0.25">
      <c r="A915" s="127">
        <v>904</v>
      </c>
      <c r="B915" t="s">
        <v>3457</v>
      </c>
      <c r="C915" s="82" t="s">
        <v>2726</v>
      </c>
      <c r="D915" s="82" t="s">
        <v>1447</v>
      </c>
    </row>
    <row r="916" spans="1:4" x14ac:dyDescent="0.25">
      <c r="A916" s="127">
        <v>905</v>
      </c>
      <c r="B916" t="s">
        <v>3457</v>
      </c>
      <c r="C916" s="82" t="s">
        <v>2727</v>
      </c>
      <c r="D916" s="82" t="s">
        <v>1447</v>
      </c>
    </row>
    <row r="917" spans="1:4" x14ac:dyDescent="0.25">
      <c r="A917" s="127">
        <v>906</v>
      </c>
      <c r="B917" t="s">
        <v>3457</v>
      </c>
      <c r="C917" s="82" t="s">
        <v>2728</v>
      </c>
      <c r="D917" s="82" t="s">
        <v>1447</v>
      </c>
    </row>
    <row r="918" spans="1:4" x14ac:dyDescent="0.25">
      <c r="A918" s="127">
        <v>907</v>
      </c>
      <c r="B918" t="s">
        <v>3457</v>
      </c>
      <c r="C918" s="82" t="s">
        <v>2729</v>
      </c>
      <c r="D918" s="82" t="s">
        <v>1447</v>
      </c>
    </row>
    <row r="919" spans="1:4" x14ac:dyDescent="0.25">
      <c r="A919" s="127">
        <v>908</v>
      </c>
      <c r="B919" t="s">
        <v>3457</v>
      </c>
      <c r="C919" s="82" t="s">
        <v>2730</v>
      </c>
      <c r="D919" s="82" t="s">
        <v>1447</v>
      </c>
    </row>
    <row r="920" spans="1:4" x14ac:dyDescent="0.25">
      <c r="A920" s="127">
        <v>909</v>
      </c>
      <c r="B920" t="s">
        <v>3457</v>
      </c>
      <c r="C920" s="82" t="s">
        <v>2731</v>
      </c>
      <c r="D920" s="82" t="s">
        <v>1447</v>
      </c>
    </row>
    <row r="921" spans="1:4" x14ac:dyDescent="0.25">
      <c r="A921" s="127">
        <v>910</v>
      </c>
      <c r="B921" t="s">
        <v>3457</v>
      </c>
      <c r="C921" s="82" t="s">
        <v>2732</v>
      </c>
      <c r="D921" s="82" t="s">
        <v>1447</v>
      </c>
    </row>
    <row r="922" spans="1:4" x14ac:dyDescent="0.25">
      <c r="A922" s="127">
        <v>911</v>
      </c>
      <c r="B922" t="s">
        <v>3457</v>
      </c>
      <c r="C922" s="82" t="s">
        <v>2733</v>
      </c>
      <c r="D922" s="82" t="s">
        <v>1447</v>
      </c>
    </row>
    <row r="923" spans="1:4" x14ac:dyDescent="0.25">
      <c r="A923" s="127">
        <v>912</v>
      </c>
      <c r="B923" t="s">
        <v>3457</v>
      </c>
      <c r="C923" s="82" t="s">
        <v>2734</v>
      </c>
      <c r="D923" s="82" t="s">
        <v>1447</v>
      </c>
    </row>
    <row r="924" spans="1:4" x14ac:dyDescent="0.25">
      <c r="A924" s="127">
        <v>913</v>
      </c>
      <c r="B924" t="s">
        <v>3457</v>
      </c>
      <c r="C924" s="82" t="s">
        <v>2735</v>
      </c>
      <c r="D924" s="82" t="s">
        <v>1447</v>
      </c>
    </row>
    <row r="925" spans="1:4" x14ac:dyDescent="0.25">
      <c r="A925" s="127">
        <v>914</v>
      </c>
      <c r="B925" t="s">
        <v>3457</v>
      </c>
      <c r="C925" s="82" t="s">
        <v>2736</v>
      </c>
      <c r="D925" s="82" t="s">
        <v>1447</v>
      </c>
    </row>
    <row r="926" spans="1:4" x14ac:dyDescent="0.25">
      <c r="A926" s="127">
        <v>915</v>
      </c>
      <c r="B926" t="s">
        <v>3457</v>
      </c>
      <c r="C926" s="82" t="s">
        <v>2737</v>
      </c>
      <c r="D926" s="82" t="s">
        <v>1447</v>
      </c>
    </row>
    <row r="927" spans="1:4" x14ac:dyDescent="0.25">
      <c r="A927" s="127">
        <v>916</v>
      </c>
      <c r="B927" t="s">
        <v>3457</v>
      </c>
      <c r="C927" s="82" t="s">
        <v>2738</v>
      </c>
      <c r="D927" s="82" t="s">
        <v>1447</v>
      </c>
    </row>
    <row r="928" spans="1:4" x14ac:dyDescent="0.25">
      <c r="A928" s="127">
        <v>917</v>
      </c>
      <c r="B928" t="s">
        <v>3457</v>
      </c>
      <c r="C928" s="82" t="s">
        <v>2739</v>
      </c>
      <c r="D928" s="82" t="s">
        <v>1447</v>
      </c>
    </row>
    <row r="929" spans="1:4" x14ac:dyDescent="0.25">
      <c r="A929" s="127">
        <v>918</v>
      </c>
      <c r="B929" t="s">
        <v>3457</v>
      </c>
      <c r="C929" s="82" t="s">
        <v>2740</v>
      </c>
      <c r="D929" s="82" t="s">
        <v>1447</v>
      </c>
    </row>
    <row r="930" spans="1:4" x14ac:dyDescent="0.25">
      <c r="A930" s="127">
        <v>919</v>
      </c>
      <c r="B930" t="s">
        <v>3457</v>
      </c>
      <c r="C930" s="82" t="s">
        <v>2741</v>
      </c>
      <c r="D930" s="82" t="s">
        <v>1447</v>
      </c>
    </row>
    <row r="931" spans="1:4" x14ac:dyDescent="0.25">
      <c r="A931" s="127">
        <v>920</v>
      </c>
      <c r="B931" t="s">
        <v>3457</v>
      </c>
      <c r="C931" s="82" t="s">
        <v>2742</v>
      </c>
      <c r="D931" s="82" t="s">
        <v>1447</v>
      </c>
    </row>
    <row r="932" spans="1:4" x14ac:dyDescent="0.25">
      <c r="A932" s="127">
        <v>921</v>
      </c>
      <c r="B932" t="s">
        <v>3457</v>
      </c>
      <c r="C932" s="82" t="s">
        <v>2743</v>
      </c>
      <c r="D932" s="82" t="s">
        <v>1447</v>
      </c>
    </row>
    <row r="933" spans="1:4" x14ac:dyDescent="0.25">
      <c r="A933" s="127">
        <v>922</v>
      </c>
      <c r="B933" t="s">
        <v>3457</v>
      </c>
      <c r="C933" s="82" t="s">
        <v>2744</v>
      </c>
      <c r="D933" s="82" t="s">
        <v>1447</v>
      </c>
    </row>
    <row r="934" spans="1:4" x14ac:dyDescent="0.25">
      <c r="A934" s="127">
        <v>923</v>
      </c>
      <c r="B934" t="s">
        <v>3457</v>
      </c>
      <c r="C934" s="82" t="s">
        <v>2745</v>
      </c>
      <c r="D934" s="82" t="s">
        <v>1447</v>
      </c>
    </row>
    <row r="935" spans="1:4" x14ac:dyDescent="0.25">
      <c r="A935" s="127">
        <v>924</v>
      </c>
      <c r="B935" t="s">
        <v>3457</v>
      </c>
      <c r="C935" s="82" t="s">
        <v>2746</v>
      </c>
      <c r="D935" s="82" t="s">
        <v>1447</v>
      </c>
    </row>
    <row r="936" spans="1:4" x14ac:dyDescent="0.25">
      <c r="A936" s="127">
        <v>925</v>
      </c>
      <c r="B936" t="s">
        <v>3457</v>
      </c>
      <c r="C936" s="82" t="s">
        <v>2747</v>
      </c>
      <c r="D936" s="82" t="s">
        <v>1447</v>
      </c>
    </row>
    <row r="937" spans="1:4" x14ac:dyDescent="0.25">
      <c r="A937" s="127">
        <v>926</v>
      </c>
      <c r="B937" t="s">
        <v>3457</v>
      </c>
      <c r="C937" s="82" t="s">
        <v>2748</v>
      </c>
      <c r="D937" s="82" t="s">
        <v>1447</v>
      </c>
    </row>
    <row r="938" spans="1:4" x14ac:dyDescent="0.25">
      <c r="A938" s="127">
        <v>927</v>
      </c>
      <c r="B938" t="s">
        <v>3457</v>
      </c>
      <c r="C938" s="82" t="s">
        <v>2749</v>
      </c>
      <c r="D938" s="82" t="s">
        <v>1447</v>
      </c>
    </row>
    <row r="939" spans="1:4" x14ac:dyDescent="0.25">
      <c r="A939" s="127">
        <v>928</v>
      </c>
      <c r="B939" t="s">
        <v>3457</v>
      </c>
      <c r="C939" s="82" t="s">
        <v>2750</v>
      </c>
      <c r="D939" s="82" t="s">
        <v>1447</v>
      </c>
    </row>
    <row r="940" spans="1:4" x14ac:dyDescent="0.25">
      <c r="A940" s="127">
        <v>929</v>
      </c>
      <c r="B940" t="s">
        <v>3457</v>
      </c>
      <c r="C940" s="82" t="s">
        <v>2751</v>
      </c>
      <c r="D940" s="82" t="s">
        <v>1447</v>
      </c>
    </row>
    <row r="941" spans="1:4" x14ac:dyDescent="0.25">
      <c r="A941" s="127">
        <v>930</v>
      </c>
      <c r="B941" t="s">
        <v>3457</v>
      </c>
      <c r="C941" s="82" t="s">
        <v>2752</v>
      </c>
      <c r="D941" s="82" t="s">
        <v>1447</v>
      </c>
    </row>
    <row r="942" spans="1:4" x14ac:dyDescent="0.25">
      <c r="A942" s="127">
        <v>931</v>
      </c>
      <c r="B942" t="s">
        <v>3457</v>
      </c>
      <c r="C942" s="82" t="s">
        <v>2753</v>
      </c>
      <c r="D942" s="82" t="s">
        <v>1447</v>
      </c>
    </row>
    <row r="943" spans="1:4" x14ac:dyDescent="0.25">
      <c r="A943" s="127">
        <v>932</v>
      </c>
      <c r="B943" t="s">
        <v>3457</v>
      </c>
      <c r="C943" s="82" t="s">
        <v>2754</v>
      </c>
      <c r="D943" s="82" t="s">
        <v>1447</v>
      </c>
    </row>
    <row r="944" spans="1:4" x14ac:dyDescent="0.25">
      <c r="A944" s="127">
        <v>933</v>
      </c>
      <c r="B944" t="s">
        <v>3458</v>
      </c>
      <c r="C944" s="82" t="s">
        <v>2755</v>
      </c>
      <c r="D944" s="82" t="s">
        <v>1225</v>
      </c>
    </row>
    <row r="945" spans="1:4" x14ac:dyDescent="0.25">
      <c r="A945" s="127">
        <v>934</v>
      </c>
      <c r="B945" t="s">
        <v>3458</v>
      </c>
      <c r="C945" s="82" t="s">
        <v>2756</v>
      </c>
      <c r="D945" s="82" t="s">
        <v>1225</v>
      </c>
    </row>
    <row r="946" spans="1:4" x14ac:dyDescent="0.25">
      <c r="A946" s="127">
        <v>935</v>
      </c>
      <c r="B946" t="s">
        <v>3458</v>
      </c>
      <c r="C946" s="82" t="s">
        <v>2757</v>
      </c>
      <c r="D946" s="82" t="s">
        <v>1225</v>
      </c>
    </row>
    <row r="947" spans="1:4" x14ac:dyDescent="0.25">
      <c r="A947" s="127">
        <v>936</v>
      </c>
      <c r="B947" t="s">
        <v>3458</v>
      </c>
      <c r="C947" s="82" t="s">
        <v>2758</v>
      </c>
      <c r="D947" s="82" t="s">
        <v>1225</v>
      </c>
    </row>
    <row r="948" spans="1:4" x14ac:dyDescent="0.25">
      <c r="A948" s="127">
        <v>937</v>
      </c>
      <c r="B948" t="s">
        <v>3458</v>
      </c>
      <c r="C948" s="82" t="s">
        <v>2759</v>
      </c>
      <c r="D948" s="82" t="s">
        <v>1225</v>
      </c>
    </row>
    <row r="949" spans="1:4" x14ac:dyDescent="0.25">
      <c r="A949" s="127">
        <v>938</v>
      </c>
      <c r="B949" t="s">
        <v>3459</v>
      </c>
      <c r="C949" s="82" t="s">
        <v>2760</v>
      </c>
      <c r="D949" s="82" t="s">
        <v>2761</v>
      </c>
    </row>
    <row r="950" spans="1:4" x14ac:dyDescent="0.25">
      <c r="A950" s="127">
        <v>939</v>
      </c>
      <c r="B950" t="s">
        <v>3459</v>
      </c>
      <c r="C950" s="82" t="s">
        <v>2762</v>
      </c>
      <c r="D950" s="82" t="s">
        <v>2761</v>
      </c>
    </row>
    <row r="951" spans="1:4" x14ac:dyDescent="0.25">
      <c r="A951" s="127">
        <v>940</v>
      </c>
      <c r="B951" t="s">
        <v>3459</v>
      </c>
      <c r="C951" s="82" t="s">
        <v>2763</v>
      </c>
      <c r="D951" s="82" t="s">
        <v>2761</v>
      </c>
    </row>
    <row r="952" spans="1:4" x14ac:dyDescent="0.25">
      <c r="A952" s="127">
        <v>941</v>
      </c>
      <c r="B952" t="s">
        <v>3459</v>
      </c>
      <c r="C952" s="82" t="s">
        <v>2764</v>
      </c>
      <c r="D952" s="82" t="s">
        <v>2761</v>
      </c>
    </row>
    <row r="953" spans="1:4" x14ac:dyDescent="0.25">
      <c r="A953" s="127">
        <v>942</v>
      </c>
      <c r="B953" t="s">
        <v>3459</v>
      </c>
      <c r="C953" s="82" t="s">
        <v>2765</v>
      </c>
      <c r="D953" s="82" t="s">
        <v>2761</v>
      </c>
    </row>
    <row r="954" spans="1:4" x14ac:dyDescent="0.25">
      <c r="A954" s="127">
        <v>943</v>
      </c>
      <c r="B954" t="s">
        <v>3459</v>
      </c>
      <c r="C954" s="82" t="s">
        <v>2766</v>
      </c>
      <c r="D954" s="82" t="s">
        <v>2761</v>
      </c>
    </row>
    <row r="955" spans="1:4" x14ac:dyDescent="0.25">
      <c r="A955" s="127">
        <v>944</v>
      </c>
      <c r="B955" t="s">
        <v>3459</v>
      </c>
      <c r="C955" s="82" t="s">
        <v>2767</v>
      </c>
      <c r="D955" s="82" t="s">
        <v>2761</v>
      </c>
    </row>
    <row r="956" spans="1:4" x14ac:dyDescent="0.25">
      <c r="A956" s="127">
        <v>945</v>
      </c>
      <c r="B956" t="s">
        <v>3459</v>
      </c>
      <c r="C956" s="82" t="s">
        <v>2768</v>
      </c>
      <c r="D956" s="82" t="s">
        <v>2761</v>
      </c>
    </row>
    <row r="957" spans="1:4" x14ac:dyDescent="0.25">
      <c r="A957" s="127">
        <v>946</v>
      </c>
      <c r="B957" t="s">
        <v>3459</v>
      </c>
      <c r="C957" s="82" t="s">
        <v>2769</v>
      </c>
      <c r="D957" s="82" t="s">
        <v>2761</v>
      </c>
    </row>
    <row r="958" spans="1:4" x14ac:dyDescent="0.25">
      <c r="A958" s="127">
        <v>947</v>
      </c>
      <c r="B958" t="s">
        <v>3459</v>
      </c>
      <c r="C958" s="82" t="s">
        <v>2770</v>
      </c>
      <c r="D958" s="82" t="s">
        <v>2761</v>
      </c>
    </row>
    <row r="959" spans="1:4" x14ac:dyDescent="0.25">
      <c r="A959" s="127">
        <v>948</v>
      </c>
      <c r="B959" t="s">
        <v>3460</v>
      </c>
      <c r="C959" s="82" t="s">
        <v>2771</v>
      </c>
      <c r="D959" s="82" t="s">
        <v>1234</v>
      </c>
    </row>
    <row r="960" spans="1:4" x14ac:dyDescent="0.25">
      <c r="A960" s="127">
        <v>949</v>
      </c>
      <c r="B960" t="s">
        <v>3460</v>
      </c>
      <c r="C960" s="82" t="s">
        <v>2772</v>
      </c>
      <c r="D960" s="82" t="s">
        <v>1234</v>
      </c>
    </row>
    <row r="961" spans="1:4" x14ac:dyDescent="0.25">
      <c r="A961" s="127">
        <v>950</v>
      </c>
      <c r="B961" t="s">
        <v>3460</v>
      </c>
      <c r="C961" s="82" t="s">
        <v>2773</v>
      </c>
      <c r="D961" s="82" t="s">
        <v>1234</v>
      </c>
    </row>
    <row r="962" spans="1:4" x14ac:dyDescent="0.25">
      <c r="A962" s="127">
        <v>951</v>
      </c>
      <c r="B962" t="s">
        <v>3460</v>
      </c>
      <c r="C962" s="82" t="s">
        <v>2774</v>
      </c>
      <c r="D962" s="82" t="s">
        <v>1234</v>
      </c>
    </row>
    <row r="963" spans="1:4" x14ac:dyDescent="0.25">
      <c r="A963" s="127">
        <v>952</v>
      </c>
      <c r="B963" t="s">
        <v>3460</v>
      </c>
      <c r="C963" s="82" t="s">
        <v>2775</v>
      </c>
      <c r="D963" s="82" t="s">
        <v>1234</v>
      </c>
    </row>
    <row r="964" spans="1:4" x14ac:dyDescent="0.25">
      <c r="A964" s="127">
        <v>953</v>
      </c>
      <c r="B964" t="s">
        <v>3460</v>
      </c>
      <c r="C964" s="82" t="s">
        <v>2776</v>
      </c>
      <c r="D964" s="82" t="s">
        <v>1234</v>
      </c>
    </row>
    <row r="965" spans="1:4" x14ac:dyDescent="0.25">
      <c r="A965" s="127">
        <v>954</v>
      </c>
      <c r="B965" t="s">
        <v>3460</v>
      </c>
      <c r="C965" s="82" t="s">
        <v>2777</v>
      </c>
      <c r="D965" s="82" t="s">
        <v>1234</v>
      </c>
    </row>
    <row r="966" spans="1:4" x14ac:dyDescent="0.25">
      <c r="A966" s="127">
        <v>955</v>
      </c>
      <c r="B966" t="s">
        <v>3460</v>
      </c>
      <c r="C966" s="82" t="s">
        <v>2778</v>
      </c>
      <c r="D966" s="82" t="s">
        <v>1234</v>
      </c>
    </row>
    <row r="967" spans="1:4" x14ac:dyDescent="0.25">
      <c r="A967" s="127">
        <v>956</v>
      </c>
      <c r="B967" t="s">
        <v>3460</v>
      </c>
      <c r="C967" s="82" t="s">
        <v>2779</v>
      </c>
      <c r="D967" s="82" t="s">
        <v>1234</v>
      </c>
    </row>
    <row r="968" spans="1:4" x14ac:dyDescent="0.25">
      <c r="A968" s="127">
        <v>957</v>
      </c>
      <c r="B968" t="s">
        <v>3460</v>
      </c>
      <c r="C968" s="82" t="s">
        <v>2780</v>
      </c>
      <c r="D968" s="82" t="s">
        <v>1234</v>
      </c>
    </row>
    <row r="969" spans="1:4" x14ac:dyDescent="0.25">
      <c r="A969" s="127">
        <v>958</v>
      </c>
      <c r="B969" t="s">
        <v>3460</v>
      </c>
      <c r="C969" s="82" t="s">
        <v>2781</v>
      </c>
      <c r="D969" s="82" t="s">
        <v>1234</v>
      </c>
    </row>
    <row r="970" spans="1:4" x14ac:dyDescent="0.25">
      <c r="A970" s="127">
        <v>959</v>
      </c>
      <c r="B970" t="s">
        <v>3460</v>
      </c>
      <c r="C970" s="82" t="s">
        <v>2782</v>
      </c>
      <c r="D970" s="82" t="s">
        <v>1234</v>
      </c>
    </row>
    <row r="971" spans="1:4" x14ac:dyDescent="0.25">
      <c r="A971" s="127">
        <v>960</v>
      </c>
      <c r="B971" t="s">
        <v>3460</v>
      </c>
      <c r="C971" s="82" t="s">
        <v>70</v>
      </c>
      <c r="D971" s="82" t="s">
        <v>1234</v>
      </c>
    </row>
    <row r="972" spans="1:4" x14ac:dyDescent="0.25">
      <c r="A972" s="127">
        <v>961</v>
      </c>
      <c r="B972" t="s">
        <v>3460</v>
      </c>
      <c r="C972" s="82" t="s">
        <v>2783</v>
      </c>
      <c r="D972" s="82" t="s">
        <v>1234</v>
      </c>
    </row>
    <row r="973" spans="1:4" x14ac:dyDescent="0.25">
      <c r="A973" s="127">
        <v>962</v>
      </c>
      <c r="B973" t="s">
        <v>3460</v>
      </c>
      <c r="C973" s="82" t="s">
        <v>2784</v>
      </c>
      <c r="D973" s="82" t="s">
        <v>1234</v>
      </c>
    </row>
    <row r="974" spans="1:4" x14ac:dyDescent="0.25">
      <c r="A974" s="127">
        <v>963</v>
      </c>
      <c r="B974" t="s">
        <v>3460</v>
      </c>
      <c r="C974" s="82" t="s">
        <v>2785</v>
      </c>
      <c r="D974" s="82" t="s">
        <v>1234</v>
      </c>
    </row>
    <row r="975" spans="1:4" x14ac:dyDescent="0.25">
      <c r="A975" s="127">
        <v>964</v>
      </c>
      <c r="B975" t="s">
        <v>3460</v>
      </c>
      <c r="C975" s="82" t="s">
        <v>2786</v>
      </c>
      <c r="D975" s="82" t="s">
        <v>1234</v>
      </c>
    </row>
    <row r="976" spans="1:4" x14ac:dyDescent="0.25">
      <c r="A976" s="127">
        <v>965</v>
      </c>
      <c r="B976" t="s">
        <v>3460</v>
      </c>
      <c r="C976" s="82" t="s">
        <v>2787</v>
      </c>
      <c r="D976" s="82" t="s">
        <v>1234</v>
      </c>
    </row>
    <row r="977" spans="1:4" x14ac:dyDescent="0.25">
      <c r="A977" s="127">
        <v>966</v>
      </c>
      <c r="B977" t="s">
        <v>3460</v>
      </c>
      <c r="C977" s="82" t="s">
        <v>2788</v>
      </c>
      <c r="D977" s="82" t="s">
        <v>1234</v>
      </c>
    </row>
    <row r="978" spans="1:4" x14ac:dyDescent="0.25">
      <c r="A978" s="127">
        <v>967</v>
      </c>
      <c r="B978" t="s">
        <v>3460</v>
      </c>
      <c r="C978" s="82" t="s">
        <v>2789</v>
      </c>
      <c r="D978" s="82" t="s">
        <v>1234</v>
      </c>
    </row>
    <row r="979" spans="1:4" x14ac:dyDescent="0.25">
      <c r="A979" s="127">
        <v>968</v>
      </c>
      <c r="B979" t="s">
        <v>3460</v>
      </c>
      <c r="C979" s="82" t="s">
        <v>2790</v>
      </c>
      <c r="D979" s="82" t="s">
        <v>1234</v>
      </c>
    </row>
    <row r="980" spans="1:4" x14ac:dyDescent="0.25">
      <c r="A980" s="127">
        <v>969</v>
      </c>
      <c r="B980" t="s">
        <v>3460</v>
      </c>
      <c r="C980" s="82" t="s">
        <v>2791</v>
      </c>
      <c r="D980" s="82" t="s">
        <v>1234</v>
      </c>
    </row>
    <row r="981" spans="1:4" x14ac:dyDescent="0.25">
      <c r="A981" s="127">
        <v>970</v>
      </c>
      <c r="B981" t="s">
        <v>3460</v>
      </c>
      <c r="C981" s="82" t="s">
        <v>2792</v>
      </c>
      <c r="D981" s="82" t="s">
        <v>1234</v>
      </c>
    </row>
    <row r="982" spans="1:4" x14ac:dyDescent="0.25">
      <c r="A982" s="127">
        <v>971</v>
      </c>
      <c r="B982" t="s">
        <v>3460</v>
      </c>
      <c r="C982" s="82" t="s">
        <v>2793</v>
      </c>
      <c r="D982" s="82" t="s">
        <v>1234</v>
      </c>
    </row>
    <row r="983" spans="1:4" x14ac:dyDescent="0.25">
      <c r="A983" s="127">
        <v>972</v>
      </c>
      <c r="B983" t="s">
        <v>3460</v>
      </c>
      <c r="C983" s="82" t="s">
        <v>2794</v>
      </c>
      <c r="D983" s="82" t="s">
        <v>1234</v>
      </c>
    </row>
    <row r="984" spans="1:4" x14ac:dyDescent="0.25">
      <c r="A984" s="127">
        <v>973</v>
      </c>
      <c r="B984" t="s">
        <v>3460</v>
      </c>
      <c r="C984" s="82" t="s">
        <v>2795</v>
      </c>
      <c r="D984" s="82" t="s">
        <v>1234</v>
      </c>
    </row>
    <row r="985" spans="1:4" x14ac:dyDescent="0.25">
      <c r="A985" s="127">
        <v>974</v>
      </c>
      <c r="B985" t="s">
        <v>3460</v>
      </c>
      <c r="C985" s="82" t="s">
        <v>2796</v>
      </c>
      <c r="D985" s="82" t="s">
        <v>1234</v>
      </c>
    </row>
    <row r="986" spans="1:4" x14ac:dyDescent="0.25">
      <c r="A986" s="127">
        <v>975</v>
      </c>
      <c r="B986" t="s">
        <v>3460</v>
      </c>
      <c r="C986" s="82" t="s">
        <v>2797</v>
      </c>
      <c r="D986" s="82" t="s">
        <v>1234</v>
      </c>
    </row>
    <row r="987" spans="1:4" x14ac:dyDescent="0.25">
      <c r="A987" s="127">
        <v>976</v>
      </c>
      <c r="B987" t="s">
        <v>3460</v>
      </c>
      <c r="C987" s="82" t="s">
        <v>2798</v>
      </c>
      <c r="D987" s="82" t="s">
        <v>1234</v>
      </c>
    </row>
    <row r="988" spans="1:4" x14ac:dyDescent="0.25">
      <c r="A988" s="127">
        <v>977</v>
      </c>
      <c r="B988" t="s">
        <v>3460</v>
      </c>
      <c r="C988" s="82" t="s">
        <v>2799</v>
      </c>
      <c r="D988" s="82" t="s">
        <v>1234</v>
      </c>
    </row>
    <row r="989" spans="1:4" x14ac:dyDescent="0.25">
      <c r="A989" s="127">
        <v>978</v>
      </c>
      <c r="B989" t="s">
        <v>3460</v>
      </c>
      <c r="C989" s="82" t="s">
        <v>2800</v>
      </c>
      <c r="D989" s="82" t="s">
        <v>1234</v>
      </c>
    </row>
    <row r="990" spans="1:4" x14ac:dyDescent="0.25">
      <c r="A990" s="127">
        <v>979</v>
      </c>
      <c r="B990" t="s">
        <v>3460</v>
      </c>
      <c r="C990" s="82" t="s">
        <v>2801</v>
      </c>
      <c r="D990" s="82" t="s">
        <v>1234</v>
      </c>
    </row>
    <row r="991" spans="1:4" x14ac:dyDescent="0.25">
      <c r="A991" s="127">
        <v>980</v>
      </c>
      <c r="B991" t="s">
        <v>3460</v>
      </c>
      <c r="C991" s="82" t="s">
        <v>2802</v>
      </c>
      <c r="D991" s="82" t="s">
        <v>1234</v>
      </c>
    </row>
    <row r="992" spans="1:4" x14ac:dyDescent="0.25">
      <c r="A992" s="127">
        <v>981</v>
      </c>
      <c r="B992" t="s">
        <v>3460</v>
      </c>
      <c r="C992" s="82" t="s">
        <v>2803</v>
      </c>
      <c r="D992" s="82" t="s">
        <v>1234</v>
      </c>
    </row>
    <row r="993" spans="1:4" x14ac:dyDescent="0.25">
      <c r="A993" s="127">
        <v>982</v>
      </c>
      <c r="B993" t="s">
        <v>3460</v>
      </c>
      <c r="C993" s="82" t="s">
        <v>2804</v>
      </c>
      <c r="D993" s="82" t="s">
        <v>1234</v>
      </c>
    </row>
    <row r="994" spans="1:4" x14ac:dyDescent="0.25">
      <c r="A994" s="127">
        <v>983</v>
      </c>
      <c r="B994" t="s">
        <v>3460</v>
      </c>
      <c r="C994" s="82" t="s">
        <v>2805</v>
      </c>
      <c r="D994" s="82" t="s">
        <v>1234</v>
      </c>
    </row>
    <row r="995" spans="1:4" x14ac:dyDescent="0.25">
      <c r="A995" s="127">
        <v>984</v>
      </c>
      <c r="B995" t="s">
        <v>3460</v>
      </c>
      <c r="C995" s="82" t="s">
        <v>2806</v>
      </c>
      <c r="D995" s="82" t="s">
        <v>1234</v>
      </c>
    </row>
    <row r="996" spans="1:4" x14ac:dyDescent="0.25">
      <c r="A996" s="127">
        <v>985</v>
      </c>
      <c r="B996" t="s">
        <v>3460</v>
      </c>
      <c r="C996" s="82" t="s">
        <v>2807</v>
      </c>
      <c r="D996" s="82" t="s">
        <v>1234</v>
      </c>
    </row>
    <row r="997" spans="1:4" x14ac:dyDescent="0.25">
      <c r="A997" s="127">
        <v>986</v>
      </c>
      <c r="B997" t="s">
        <v>3460</v>
      </c>
      <c r="C997" s="82" t="s">
        <v>2808</v>
      </c>
      <c r="D997" s="82" t="s">
        <v>1234</v>
      </c>
    </row>
    <row r="998" spans="1:4" x14ac:dyDescent="0.25">
      <c r="A998" s="127">
        <v>987</v>
      </c>
      <c r="B998" t="s">
        <v>3460</v>
      </c>
      <c r="C998" s="82" t="s">
        <v>2809</v>
      </c>
      <c r="D998" s="82" t="s">
        <v>1234</v>
      </c>
    </row>
    <row r="999" spans="1:4" x14ac:dyDescent="0.25">
      <c r="A999" s="127">
        <v>988</v>
      </c>
      <c r="B999" t="s">
        <v>3460</v>
      </c>
      <c r="C999" s="82" t="s">
        <v>2810</v>
      </c>
      <c r="D999" s="82" t="s">
        <v>1234</v>
      </c>
    </row>
    <row r="1000" spans="1:4" x14ac:dyDescent="0.25">
      <c r="A1000" s="127">
        <v>989</v>
      </c>
      <c r="B1000" t="s">
        <v>3460</v>
      </c>
      <c r="C1000" s="82" t="s">
        <v>2811</v>
      </c>
      <c r="D1000" s="82" t="s">
        <v>1234</v>
      </c>
    </row>
    <row r="1001" spans="1:4" x14ac:dyDescent="0.25">
      <c r="A1001" s="127">
        <v>990</v>
      </c>
      <c r="B1001" t="s">
        <v>3460</v>
      </c>
      <c r="C1001" s="82" t="s">
        <v>2812</v>
      </c>
      <c r="D1001" s="82" t="s">
        <v>1234</v>
      </c>
    </row>
    <row r="1002" spans="1:4" x14ac:dyDescent="0.25">
      <c r="A1002" s="127">
        <v>991</v>
      </c>
      <c r="B1002" t="s">
        <v>3460</v>
      </c>
      <c r="C1002" s="82" t="s">
        <v>2813</v>
      </c>
      <c r="D1002" s="82" t="s">
        <v>1234</v>
      </c>
    </row>
    <row r="1003" spans="1:4" x14ac:dyDescent="0.25">
      <c r="A1003" s="127">
        <v>992</v>
      </c>
      <c r="B1003" t="s">
        <v>3460</v>
      </c>
      <c r="C1003" s="82" t="s">
        <v>2814</v>
      </c>
      <c r="D1003" s="82" t="s">
        <v>1234</v>
      </c>
    </row>
    <row r="1004" spans="1:4" x14ac:dyDescent="0.25">
      <c r="A1004" s="127">
        <v>993</v>
      </c>
      <c r="B1004" t="s">
        <v>3460</v>
      </c>
      <c r="C1004" s="82" t="s">
        <v>2815</v>
      </c>
      <c r="D1004" s="82" t="s">
        <v>1234</v>
      </c>
    </row>
    <row r="1005" spans="1:4" x14ac:dyDescent="0.25">
      <c r="A1005" s="127">
        <v>994</v>
      </c>
      <c r="B1005" t="s">
        <v>3460</v>
      </c>
      <c r="C1005" s="82" t="s">
        <v>2816</v>
      </c>
      <c r="D1005" s="82" t="s">
        <v>1234</v>
      </c>
    </row>
    <row r="1006" spans="1:4" x14ac:dyDescent="0.25">
      <c r="A1006" s="127">
        <v>995</v>
      </c>
      <c r="B1006" t="s">
        <v>3460</v>
      </c>
      <c r="C1006" s="82" t="s">
        <v>2817</v>
      </c>
      <c r="D1006" s="82" t="s">
        <v>1234</v>
      </c>
    </row>
    <row r="1007" spans="1:4" x14ac:dyDescent="0.25">
      <c r="A1007" s="127">
        <v>996</v>
      </c>
      <c r="B1007" t="s">
        <v>3460</v>
      </c>
      <c r="C1007" s="82" t="s">
        <v>2818</v>
      </c>
      <c r="D1007" s="82" t="s">
        <v>1234</v>
      </c>
    </row>
    <row r="1008" spans="1:4" x14ac:dyDescent="0.25">
      <c r="A1008" s="127">
        <v>997</v>
      </c>
      <c r="B1008" t="s">
        <v>3461</v>
      </c>
      <c r="C1008" s="82" t="s">
        <v>2819</v>
      </c>
      <c r="D1008" s="82" t="s">
        <v>2820</v>
      </c>
    </row>
    <row r="1009" spans="1:4" x14ac:dyDescent="0.25">
      <c r="A1009" s="127">
        <v>998</v>
      </c>
      <c r="B1009" t="s">
        <v>3461</v>
      </c>
      <c r="C1009" s="82" t="s">
        <v>2821</v>
      </c>
      <c r="D1009" s="82" t="s">
        <v>2820</v>
      </c>
    </row>
    <row r="1010" spans="1:4" x14ac:dyDescent="0.25">
      <c r="A1010" s="127">
        <v>999</v>
      </c>
      <c r="B1010" t="s">
        <v>3461</v>
      </c>
      <c r="C1010" s="82" t="s">
        <v>2822</v>
      </c>
      <c r="D1010" s="82" t="s">
        <v>2820</v>
      </c>
    </row>
    <row r="1011" spans="1:4" x14ac:dyDescent="0.25">
      <c r="A1011" s="127">
        <v>1000</v>
      </c>
      <c r="B1011" t="s">
        <v>3461</v>
      </c>
      <c r="C1011" s="82" t="s">
        <v>2823</v>
      </c>
      <c r="D1011" s="82" t="s">
        <v>2820</v>
      </c>
    </row>
    <row r="1012" spans="1:4" x14ac:dyDescent="0.25">
      <c r="A1012" s="127">
        <v>1001</v>
      </c>
      <c r="B1012" t="s">
        <v>3461</v>
      </c>
      <c r="C1012" s="82" t="s">
        <v>2824</v>
      </c>
      <c r="D1012" s="82" t="s">
        <v>2820</v>
      </c>
    </row>
    <row r="1013" spans="1:4" x14ac:dyDescent="0.25">
      <c r="A1013" s="127">
        <v>1002</v>
      </c>
      <c r="B1013" t="s">
        <v>3461</v>
      </c>
      <c r="C1013" s="82" t="s">
        <v>2825</v>
      </c>
      <c r="D1013" s="82" t="s">
        <v>2820</v>
      </c>
    </row>
    <row r="1014" spans="1:4" x14ac:dyDescent="0.25">
      <c r="A1014" s="127">
        <v>1003</v>
      </c>
      <c r="B1014" t="s">
        <v>3461</v>
      </c>
      <c r="C1014" s="82" t="s">
        <v>2826</v>
      </c>
      <c r="D1014" s="82" t="s">
        <v>2820</v>
      </c>
    </row>
    <row r="1015" spans="1:4" x14ac:dyDescent="0.25">
      <c r="A1015" s="127">
        <v>1004</v>
      </c>
      <c r="B1015" t="s">
        <v>3461</v>
      </c>
      <c r="C1015" s="82" t="s">
        <v>376</v>
      </c>
      <c r="D1015" s="82" t="s">
        <v>2820</v>
      </c>
    </row>
    <row r="1016" spans="1:4" x14ac:dyDescent="0.25">
      <c r="A1016" s="127">
        <v>1005</v>
      </c>
      <c r="B1016" t="s">
        <v>3461</v>
      </c>
      <c r="C1016" s="82" t="s">
        <v>2827</v>
      </c>
      <c r="D1016" s="82" t="s">
        <v>2820</v>
      </c>
    </row>
    <row r="1017" spans="1:4" x14ac:dyDescent="0.25">
      <c r="A1017" s="127">
        <v>1006</v>
      </c>
      <c r="B1017" t="s">
        <v>3461</v>
      </c>
      <c r="C1017" s="82" t="s">
        <v>2828</v>
      </c>
      <c r="D1017" s="82" t="s">
        <v>2820</v>
      </c>
    </row>
    <row r="1018" spans="1:4" x14ac:dyDescent="0.25">
      <c r="A1018" s="127">
        <v>1007</v>
      </c>
      <c r="B1018" t="s">
        <v>3461</v>
      </c>
      <c r="C1018" s="82" t="s">
        <v>2829</v>
      </c>
      <c r="D1018" s="82" t="s">
        <v>2820</v>
      </c>
    </row>
    <row r="1019" spans="1:4" x14ac:dyDescent="0.25">
      <c r="A1019" s="127">
        <v>1008</v>
      </c>
      <c r="B1019" t="s">
        <v>3461</v>
      </c>
      <c r="C1019" s="82" t="s">
        <v>2830</v>
      </c>
      <c r="D1019" s="82" t="s">
        <v>2820</v>
      </c>
    </row>
    <row r="1020" spans="1:4" x14ac:dyDescent="0.25">
      <c r="A1020" s="127">
        <v>1009</v>
      </c>
      <c r="B1020" t="s">
        <v>3461</v>
      </c>
      <c r="C1020" s="82" t="s">
        <v>2831</v>
      </c>
      <c r="D1020" s="82" t="s">
        <v>2820</v>
      </c>
    </row>
    <row r="1021" spans="1:4" x14ac:dyDescent="0.25">
      <c r="A1021" s="127">
        <v>1010</v>
      </c>
      <c r="B1021" t="s">
        <v>3461</v>
      </c>
      <c r="C1021" s="82" t="s">
        <v>2832</v>
      </c>
      <c r="D1021" s="82" t="s">
        <v>2820</v>
      </c>
    </row>
    <row r="1022" spans="1:4" x14ac:dyDescent="0.25">
      <c r="A1022" s="127">
        <v>1011</v>
      </c>
      <c r="B1022" t="s">
        <v>3461</v>
      </c>
      <c r="C1022" s="82" t="s">
        <v>2833</v>
      </c>
      <c r="D1022" s="82" t="s">
        <v>2820</v>
      </c>
    </row>
    <row r="1023" spans="1:4" x14ac:dyDescent="0.25">
      <c r="A1023" s="127">
        <v>1012</v>
      </c>
      <c r="B1023" t="s">
        <v>3461</v>
      </c>
      <c r="C1023" s="82" t="s">
        <v>2834</v>
      </c>
      <c r="D1023" s="82" t="s">
        <v>2820</v>
      </c>
    </row>
    <row r="1024" spans="1:4" x14ac:dyDescent="0.25">
      <c r="A1024" s="127">
        <v>1013</v>
      </c>
      <c r="B1024" t="s">
        <v>3461</v>
      </c>
      <c r="C1024" s="82" t="s">
        <v>2835</v>
      </c>
      <c r="D1024" s="82" t="s">
        <v>2820</v>
      </c>
    </row>
    <row r="1025" spans="1:4" x14ac:dyDescent="0.25">
      <c r="A1025" s="127">
        <v>1014</v>
      </c>
      <c r="B1025" t="s">
        <v>3461</v>
      </c>
      <c r="C1025" s="82" t="s">
        <v>2836</v>
      </c>
      <c r="D1025" s="82" t="s">
        <v>2820</v>
      </c>
    </row>
    <row r="1026" spans="1:4" x14ac:dyDescent="0.25">
      <c r="A1026" s="127">
        <v>1015</v>
      </c>
      <c r="B1026" t="s">
        <v>3461</v>
      </c>
      <c r="C1026" s="82" t="s">
        <v>2837</v>
      </c>
      <c r="D1026" s="82" t="s">
        <v>2820</v>
      </c>
    </row>
    <row r="1027" spans="1:4" x14ac:dyDescent="0.25">
      <c r="A1027" s="127">
        <v>1016</v>
      </c>
      <c r="B1027" t="s">
        <v>3461</v>
      </c>
      <c r="C1027" s="82" t="s">
        <v>2838</v>
      </c>
      <c r="D1027" s="82" t="s">
        <v>2820</v>
      </c>
    </row>
    <row r="1028" spans="1:4" x14ac:dyDescent="0.25">
      <c r="A1028" s="127">
        <v>1017</v>
      </c>
      <c r="B1028" t="s">
        <v>3461</v>
      </c>
      <c r="C1028" s="82" t="s">
        <v>2839</v>
      </c>
      <c r="D1028" s="82" t="s">
        <v>2820</v>
      </c>
    </row>
    <row r="1029" spans="1:4" x14ac:dyDescent="0.25">
      <c r="A1029" s="127">
        <v>1018</v>
      </c>
      <c r="B1029" t="s">
        <v>3461</v>
      </c>
      <c r="C1029" s="82" t="s">
        <v>2840</v>
      </c>
      <c r="D1029" s="82" t="s">
        <v>2820</v>
      </c>
    </row>
    <row r="1030" spans="1:4" x14ac:dyDescent="0.25">
      <c r="A1030" s="127">
        <v>1019</v>
      </c>
      <c r="B1030" t="s">
        <v>3461</v>
      </c>
      <c r="C1030" s="82" t="s">
        <v>2841</v>
      </c>
      <c r="D1030" s="82" t="s">
        <v>2820</v>
      </c>
    </row>
    <row r="1031" spans="1:4" x14ac:dyDescent="0.25">
      <c r="A1031" s="127">
        <v>1020</v>
      </c>
      <c r="B1031" t="s">
        <v>3461</v>
      </c>
      <c r="C1031" s="82" t="s">
        <v>2842</v>
      </c>
      <c r="D1031" s="82" t="s">
        <v>2820</v>
      </c>
    </row>
    <row r="1032" spans="1:4" x14ac:dyDescent="0.25">
      <c r="A1032" s="127">
        <v>1021</v>
      </c>
      <c r="B1032" t="s">
        <v>3461</v>
      </c>
      <c r="C1032" s="82" t="s">
        <v>2843</v>
      </c>
      <c r="D1032" s="82" t="s">
        <v>2820</v>
      </c>
    </row>
    <row r="1033" spans="1:4" x14ac:dyDescent="0.25">
      <c r="A1033" s="127">
        <v>1022</v>
      </c>
      <c r="B1033" t="s">
        <v>3461</v>
      </c>
      <c r="C1033" s="82" t="s">
        <v>2844</v>
      </c>
      <c r="D1033" s="82" t="s">
        <v>2820</v>
      </c>
    </row>
    <row r="1034" spans="1:4" x14ac:dyDescent="0.25">
      <c r="A1034" s="127">
        <v>1023</v>
      </c>
      <c r="B1034" t="s">
        <v>3461</v>
      </c>
      <c r="C1034" s="82" t="s">
        <v>2845</v>
      </c>
      <c r="D1034" s="82" t="s">
        <v>2820</v>
      </c>
    </row>
    <row r="1035" spans="1:4" x14ac:dyDescent="0.25">
      <c r="A1035" s="127">
        <v>1024</v>
      </c>
      <c r="B1035" t="s">
        <v>3461</v>
      </c>
      <c r="C1035" s="82" t="s">
        <v>2846</v>
      </c>
      <c r="D1035" s="82" t="s">
        <v>2820</v>
      </c>
    </row>
    <row r="1036" spans="1:4" x14ac:dyDescent="0.25">
      <c r="A1036" s="127">
        <v>1025</v>
      </c>
      <c r="B1036" t="s">
        <v>3461</v>
      </c>
      <c r="C1036" s="82" t="s">
        <v>2847</v>
      </c>
      <c r="D1036" s="82" t="s">
        <v>2820</v>
      </c>
    </row>
    <row r="1037" spans="1:4" x14ac:dyDescent="0.25">
      <c r="A1037" s="127">
        <v>1026</v>
      </c>
      <c r="B1037" t="s">
        <v>3461</v>
      </c>
      <c r="C1037" s="82" t="s">
        <v>2848</v>
      </c>
      <c r="D1037" s="82" t="s">
        <v>2820</v>
      </c>
    </row>
    <row r="1038" spans="1:4" x14ac:dyDescent="0.25">
      <c r="A1038" s="127">
        <v>1027</v>
      </c>
      <c r="B1038" t="s">
        <v>3461</v>
      </c>
      <c r="C1038" s="82" t="s">
        <v>2849</v>
      </c>
      <c r="D1038" s="82" t="s">
        <v>2820</v>
      </c>
    </row>
    <row r="1039" spans="1:4" x14ac:dyDescent="0.25">
      <c r="A1039" s="127">
        <v>1028</v>
      </c>
      <c r="B1039" t="s">
        <v>3461</v>
      </c>
      <c r="C1039" s="82" t="s">
        <v>2850</v>
      </c>
      <c r="D1039" s="82" t="s">
        <v>2820</v>
      </c>
    </row>
    <row r="1040" spans="1:4" x14ac:dyDescent="0.25">
      <c r="A1040" s="127">
        <v>1029</v>
      </c>
      <c r="B1040" t="s">
        <v>3461</v>
      </c>
      <c r="C1040" s="82" t="s">
        <v>2851</v>
      </c>
      <c r="D1040" s="82" t="s">
        <v>2820</v>
      </c>
    </row>
    <row r="1041" spans="1:4" x14ac:dyDescent="0.25">
      <c r="A1041" s="127">
        <v>1030</v>
      </c>
      <c r="B1041" t="s">
        <v>3461</v>
      </c>
      <c r="C1041" s="82" t="s">
        <v>2852</v>
      </c>
      <c r="D1041" s="82" t="s">
        <v>2820</v>
      </c>
    </row>
    <row r="1042" spans="1:4" x14ac:dyDescent="0.25">
      <c r="A1042" s="127">
        <v>1031</v>
      </c>
      <c r="B1042" t="s">
        <v>3461</v>
      </c>
      <c r="C1042" s="82" t="s">
        <v>2853</v>
      </c>
      <c r="D1042" s="82" t="s">
        <v>2820</v>
      </c>
    </row>
    <row r="1043" spans="1:4" x14ac:dyDescent="0.25">
      <c r="A1043" s="127">
        <v>1032</v>
      </c>
      <c r="B1043" t="s">
        <v>3461</v>
      </c>
      <c r="C1043" s="82" t="s">
        <v>2854</v>
      </c>
      <c r="D1043" s="82" t="s">
        <v>2820</v>
      </c>
    </row>
    <row r="1044" spans="1:4" x14ac:dyDescent="0.25">
      <c r="A1044" s="127">
        <v>1033</v>
      </c>
      <c r="B1044" t="s">
        <v>3462</v>
      </c>
      <c r="C1044" s="82" t="s">
        <v>2855</v>
      </c>
      <c r="D1044" s="82" t="s">
        <v>1455</v>
      </c>
    </row>
    <row r="1045" spans="1:4" x14ac:dyDescent="0.25">
      <c r="A1045" s="127">
        <v>1034</v>
      </c>
      <c r="B1045" t="s">
        <v>3462</v>
      </c>
      <c r="C1045" s="82" t="s">
        <v>2856</v>
      </c>
      <c r="D1045" s="82" t="s">
        <v>1455</v>
      </c>
    </row>
    <row r="1046" spans="1:4" x14ac:dyDescent="0.25">
      <c r="A1046" s="127">
        <v>1035</v>
      </c>
      <c r="B1046" t="s">
        <v>3462</v>
      </c>
      <c r="C1046" s="82" t="s">
        <v>2857</v>
      </c>
      <c r="D1046" s="82" t="s">
        <v>1455</v>
      </c>
    </row>
    <row r="1047" spans="1:4" x14ac:dyDescent="0.25">
      <c r="A1047" s="127">
        <v>1036</v>
      </c>
      <c r="B1047" t="s">
        <v>3462</v>
      </c>
      <c r="C1047" s="82" t="s">
        <v>2858</v>
      </c>
      <c r="D1047" s="82" t="s">
        <v>1455</v>
      </c>
    </row>
    <row r="1048" spans="1:4" x14ac:dyDescent="0.25">
      <c r="A1048" s="127">
        <v>1037</v>
      </c>
      <c r="B1048" t="s">
        <v>3462</v>
      </c>
      <c r="C1048" s="82" t="s">
        <v>2859</v>
      </c>
      <c r="D1048" s="82" t="s">
        <v>1455</v>
      </c>
    </row>
    <row r="1049" spans="1:4" x14ac:dyDescent="0.25">
      <c r="A1049" s="127">
        <v>1038</v>
      </c>
      <c r="B1049" t="s">
        <v>3462</v>
      </c>
      <c r="C1049" s="82" t="s">
        <v>2860</v>
      </c>
      <c r="D1049" s="82" t="s">
        <v>1455</v>
      </c>
    </row>
    <row r="1050" spans="1:4" x14ac:dyDescent="0.25">
      <c r="A1050" s="127">
        <v>1039</v>
      </c>
      <c r="B1050" t="s">
        <v>3462</v>
      </c>
      <c r="C1050" s="82" t="s">
        <v>2861</v>
      </c>
      <c r="D1050" s="82" t="s">
        <v>1455</v>
      </c>
    </row>
    <row r="1051" spans="1:4" x14ac:dyDescent="0.25">
      <c r="A1051" s="127">
        <v>1040</v>
      </c>
      <c r="B1051" t="s">
        <v>3462</v>
      </c>
      <c r="C1051" s="82" t="s">
        <v>2862</v>
      </c>
      <c r="D1051" s="82" t="s">
        <v>1455</v>
      </c>
    </row>
    <row r="1052" spans="1:4" x14ac:dyDescent="0.25">
      <c r="A1052" s="127">
        <v>1041</v>
      </c>
      <c r="B1052" t="s">
        <v>3462</v>
      </c>
      <c r="C1052" s="82" t="s">
        <v>2863</v>
      </c>
      <c r="D1052" s="82" t="s">
        <v>1455</v>
      </c>
    </row>
    <row r="1053" spans="1:4" x14ac:dyDescent="0.25">
      <c r="A1053" s="127">
        <v>1042</v>
      </c>
      <c r="B1053" t="s">
        <v>3462</v>
      </c>
      <c r="C1053" s="82" t="s">
        <v>2206</v>
      </c>
      <c r="D1053" s="82" t="s">
        <v>1455</v>
      </c>
    </row>
    <row r="1054" spans="1:4" x14ac:dyDescent="0.25">
      <c r="A1054" s="127">
        <v>1043</v>
      </c>
      <c r="B1054" t="s">
        <v>3462</v>
      </c>
      <c r="C1054" s="82" t="s">
        <v>2864</v>
      </c>
      <c r="D1054" s="82" t="s">
        <v>1455</v>
      </c>
    </row>
    <row r="1055" spans="1:4" x14ac:dyDescent="0.25">
      <c r="A1055" s="127">
        <v>1044</v>
      </c>
      <c r="B1055" t="s">
        <v>3462</v>
      </c>
      <c r="C1055" s="82" t="s">
        <v>2203</v>
      </c>
      <c r="D1055" s="82" t="s">
        <v>1455</v>
      </c>
    </row>
    <row r="1056" spans="1:4" x14ac:dyDescent="0.25">
      <c r="A1056" s="127">
        <v>1045</v>
      </c>
      <c r="B1056" t="s">
        <v>3462</v>
      </c>
      <c r="C1056" s="82" t="s">
        <v>2865</v>
      </c>
      <c r="D1056" s="82" t="s">
        <v>1455</v>
      </c>
    </row>
    <row r="1057" spans="1:4" x14ac:dyDescent="0.25">
      <c r="A1057" s="127">
        <v>1046</v>
      </c>
      <c r="B1057" t="s">
        <v>3462</v>
      </c>
      <c r="C1057" s="82" t="s">
        <v>2866</v>
      </c>
      <c r="D1057" s="82" t="s">
        <v>1455</v>
      </c>
    </row>
    <row r="1058" spans="1:4" x14ac:dyDescent="0.25">
      <c r="A1058" s="127">
        <v>1047</v>
      </c>
      <c r="B1058" t="s">
        <v>3462</v>
      </c>
      <c r="C1058" s="82" t="s">
        <v>2867</v>
      </c>
      <c r="D1058" s="82" t="s">
        <v>1455</v>
      </c>
    </row>
    <row r="1059" spans="1:4" x14ac:dyDescent="0.25">
      <c r="A1059" s="127">
        <v>1048</v>
      </c>
      <c r="B1059" t="s">
        <v>3462</v>
      </c>
      <c r="C1059" s="82" t="s">
        <v>2868</v>
      </c>
      <c r="D1059" s="82" t="s">
        <v>1455</v>
      </c>
    </row>
    <row r="1060" spans="1:4" x14ac:dyDescent="0.25">
      <c r="A1060" s="127">
        <v>1049</v>
      </c>
      <c r="B1060" t="s">
        <v>3462</v>
      </c>
      <c r="C1060" s="82" t="s">
        <v>2869</v>
      </c>
      <c r="D1060" s="82" t="s">
        <v>1455</v>
      </c>
    </row>
    <row r="1061" spans="1:4" x14ac:dyDescent="0.25">
      <c r="A1061" s="127">
        <v>1050</v>
      </c>
      <c r="B1061" t="s">
        <v>3462</v>
      </c>
      <c r="C1061" s="82" t="s">
        <v>2870</v>
      </c>
      <c r="D1061" s="82" t="s">
        <v>1455</v>
      </c>
    </row>
    <row r="1062" spans="1:4" x14ac:dyDescent="0.25">
      <c r="A1062" s="127">
        <v>1051</v>
      </c>
      <c r="B1062" t="s">
        <v>3462</v>
      </c>
      <c r="C1062" s="82" t="s">
        <v>2871</v>
      </c>
      <c r="D1062" s="82" t="s">
        <v>1455</v>
      </c>
    </row>
    <row r="1063" spans="1:4" x14ac:dyDescent="0.25">
      <c r="A1063" s="127">
        <v>1052</v>
      </c>
      <c r="B1063" t="s">
        <v>3462</v>
      </c>
      <c r="C1063" s="82" t="s">
        <v>2872</v>
      </c>
      <c r="D1063" s="82" t="s">
        <v>1455</v>
      </c>
    </row>
    <row r="1064" spans="1:4" x14ac:dyDescent="0.25">
      <c r="A1064" s="127">
        <v>1053</v>
      </c>
      <c r="B1064" t="s">
        <v>3462</v>
      </c>
      <c r="C1064" s="82" t="s">
        <v>2265</v>
      </c>
      <c r="D1064" s="82" t="s">
        <v>1455</v>
      </c>
    </row>
    <row r="1065" spans="1:4" x14ac:dyDescent="0.25">
      <c r="A1065" s="127">
        <v>1054</v>
      </c>
      <c r="B1065" t="s">
        <v>3462</v>
      </c>
      <c r="C1065" s="82" t="s">
        <v>2873</v>
      </c>
      <c r="D1065" s="82" t="s">
        <v>1455</v>
      </c>
    </row>
    <row r="1066" spans="1:4" x14ac:dyDescent="0.25">
      <c r="A1066" s="127">
        <v>1055</v>
      </c>
      <c r="B1066" t="s">
        <v>3462</v>
      </c>
      <c r="C1066" s="82" t="s">
        <v>2874</v>
      </c>
      <c r="D1066" s="82" t="s">
        <v>1455</v>
      </c>
    </row>
    <row r="1067" spans="1:4" x14ac:dyDescent="0.25">
      <c r="A1067" s="127">
        <v>1056</v>
      </c>
      <c r="B1067" t="s">
        <v>3462</v>
      </c>
      <c r="C1067" s="82" t="s">
        <v>2875</v>
      </c>
      <c r="D1067" s="82" t="s">
        <v>1455</v>
      </c>
    </row>
    <row r="1068" spans="1:4" x14ac:dyDescent="0.25">
      <c r="A1068" s="127">
        <v>1057</v>
      </c>
      <c r="B1068" t="s">
        <v>3462</v>
      </c>
      <c r="C1068" s="82" t="s">
        <v>2876</v>
      </c>
      <c r="D1068" s="82" t="s">
        <v>1455</v>
      </c>
    </row>
    <row r="1069" spans="1:4" x14ac:dyDescent="0.25">
      <c r="A1069" s="127">
        <v>1058</v>
      </c>
      <c r="B1069" t="s">
        <v>3462</v>
      </c>
      <c r="C1069" s="82" t="s">
        <v>2877</v>
      </c>
      <c r="D1069" s="82" t="s">
        <v>1455</v>
      </c>
    </row>
    <row r="1070" spans="1:4" x14ac:dyDescent="0.25">
      <c r="A1070" s="127">
        <v>1059</v>
      </c>
      <c r="B1070" t="s">
        <v>3462</v>
      </c>
      <c r="C1070" s="82" t="s">
        <v>2878</v>
      </c>
      <c r="D1070" s="82" t="s">
        <v>1455</v>
      </c>
    </row>
    <row r="1071" spans="1:4" x14ac:dyDescent="0.25">
      <c r="A1071" s="127">
        <v>1060</v>
      </c>
      <c r="B1071" t="s">
        <v>3462</v>
      </c>
      <c r="C1071" s="82" t="s">
        <v>2879</v>
      </c>
      <c r="D1071" s="82" t="s">
        <v>1455</v>
      </c>
    </row>
    <row r="1072" spans="1:4" x14ac:dyDescent="0.25">
      <c r="A1072" s="127">
        <v>1061</v>
      </c>
      <c r="B1072" t="s">
        <v>3462</v>
      </c>
      <c r="C1072" s="82" t="s">
        <v>2880</v>
      </c>
      <c r="D1072" s="82" t="s">
        <v>1455</v>
      </c>
    </row>
    <row r="1073" spans="1:4" x14ac:dyDescent="0.25">
      <c r="A1073" s="127">
        <v>1062</v>
      </c>
      <c r="B1073" t="s">
        <v>3462</v>
      </c>
      <c r="C1073" s="82" t="s">
        <v>2881</v>
      </c>
      <c r="D1073" s="82" t="s">
        <v>1455</v>
      </c>
    </row>
    <row r="1074" spans="1:4" x14ac:dyDescent="0.25">
      <c r="A1074" s="127">
        <v>1063</v>
      </c>
      <c r="B1074" t="s">
        <v>3462</v>
      </c>
      <c r="C1074" s="82" t="s">
        <v>2882</v>
      </c>
      <c r="D1074" s="82" t="s">
        <v>1455</v>
      </c>
    </row>
    <row r="1075" spans="1:4" x14ac:dyDescent="0.25">
      <c r="A1075" s="127">
        <v>1064</v>
      </c>
      <c r="B1075" t="s">
        <v>3462</v>
      </c>
      <c r="C1075" s="82" t="s">
        <v>2883</v>
      </c>
      <c r="D1075" s="82" t="s">
        <v>1455</v>
      </c>
    </row>
    <row r="1076" spans="1:4" x14ac:dyDescent="0.25">
      <c r="A1076" s="127">
        <v>1065</v>
      </c>
      <c r="B1076" t="s">
        <v>3462</v>
      </c>
      <c r="C1076" s="82" t="s">
        <v>2884</v>
      </c>
      <c r="D1076" s="82" t="s">
        <v>1455</v>
      </c>
    </row>
    <row r="1077" spans="1:4" x14ac:dyDescent="0.25">
      <c r="A1077" s="127">
        <v>1066</v>
      </c>
      <c r="B1077" t="s">
        <v>3462</v>
      </c>
      <c r="C1077" s="82" t="s">
        <v>2885</v>
      </c>
      <c r="D1077" s="82" t="s">
        <v>1455</v>
      </c>
    </row>
    <row r="1078" spans="1:4" x14ac:dyDescent="0.25">
      <c r="A1078" s="127">
        <v>1067</v>
      </c>
      <c r="B1078" t="s">
        <v>3462</v>
      </c>
      <c r="C1078" s="82" t="s">
        <v>2886</v>
      </c>
      <c r="D1078" s="82" t="s">
        <v>1455</v>
      </c>
    </row>
    <row r="1079" spans="1:4" x14ac:dyDescent="0.25">
      <c r="A1079" s="127">
        <v>1068</v>
      </c>
      <c r="B1079" t="s">
        <v>3462</v>
      </c>
      <c r="C1079" s="82" t="s">
        <v>2887</v>
      </c>
      <c r="D1079" s="82" t="s">
        <v>1455</v>
      </c>
    </row>
    <row r="1080" spans="1:4" x14ac:dyDescent="0.25">
      <c r="A1080" s="127">
        <v>1069</v>
      </c>
      <c r="B1080" t="s">
        <v>3462</v>
      </c>
      <c r="C1080" s="82" t="s">
        <v>2888</v>
      </c>
      <c r="D1080" s="82" t="s">
        <v>1455</v>
      </c>
    </row>
    <row r="1081" spans="1:4" x14ac:dyDescent="0.25">
      <c r="A1081" s="127">
        <v>1070</v>
      </c>
      <c r="B1081" t="s">
        <v>3462</v>
      </c>
      <c r="C1081" s="82" t="s">
        <v>2889</v>
      </c>
      <c r="D1081" s="82" t="s">
        <v>1455</v>
      </c>
    </row>
    <row r="1082" spans="1:4" x14ac:dyDescent="0.25">
      <c r="A1082" s="127">
        <v>1071</v>
      </c>
      <c r="B1082" t="s">
        <v>3462</v>
      </c>
      <c r="C1082" s="82" t="s">
        <v>2890</v>
      </c>
      <c r="D1082" s="82" t="s">
        <v>1455</v>
      </c>
    </row>
    <row r="1083" spans="1:4" x14ac:dyDescent="0.25">
      <c r="A1083" s="127">
        <v>1072</v>
      </c>
      <c r="B1083" t="s">
        <v>3462</v>
      </c>
      <c r="C1083" s="82" t="s">
        <v>2891</v>
      </c>
      <c r="D1083" s="82" t="s">
        <v>1455</v>
      </c>
    </row>
    <row r="1084" spans="1:4" x14ac:dyDescent="0.25">
      <c r="A1084" s="127">
        <v>1073</v>
      </c>
      <c r="B1084" t="s">
        <v>3463</v>
      </c>
      <c r="C1084" s="82" t="s">
        <v>2892</v>
      </c>
      <c r="D1084" s="82" t="s">
        <v>2893</v>
      </c>
    </row>
    <row r="1085" spans="1:4" x14ac:dyDescent="0.25">
      <c r="A1085" s="127">
        <v>1074</v>
      </c>
      <c r="B1085" t="s">
        <v>3463</v>
      </c>
      <c r="C1085" s="82" t="s">
        <v>2894</v>
      </c>
      <c r="D1085" s="82" t="s">
        <v>2893</v>
      </c>
    </row>
    <row r="1086" spans="1:4" x14ac:dyDescent="0.25">
      <c r="A1086" s="127">
        <v>1075</v>
      </c>
      <c r="B1086" t="s">
        <v>3463</v>
      </c>
      <c r="C1086" s="82" t="s">
        <v>2895</v>
      </c>
      <c r="D1086" s="82" t="s">
        <v>2893</v>
      </c>
    </row>
    <row r="1087" spans="1:4" x14ac:dyDescent="0.25">
      <c r="A1087" s="127">
        <v>1076</v>
      </c>
      <c r="B1087" t="s">
        <v>3463</v>
      </c>
      <c r="C1087" s="82" t="s">
        <v>2896</v>
      </c>
      <c r="D1087" s="82" t="s">
        <v>2893</v>
      </c>
    </row>
    <row r="1088" spans="1:4" x14ac:dyDescent="0.25">
      <c r="A1088" s="127">
        <v>1077</v>
      </c>
      <c r="B1088" t="s">
        <v>3463</v>
      </c>
      <c r="C1088" s="82" t="s">
        <v>2897</v>
      </c>
      <c r="D1088" s="82" t="s">
        <v>2893</v>
      </c>
    </row>
    <row r="1089" spans="1:4" x14ac:dyDescent="0.25">
      <c r="A1089" s="127">
        <v>1078</v>
      </c>
      <c r="B1089" t="s">
        <v>3463</v>
      </c>
      <c r="C1089" s="82" t="s">
        <v>2898</v>
      </c>
      <c r="D1089" s="82" t="s">
        <v>2893</v>
      </c>
    </row>
    <row r="1090" spans="1:4" x14ac:dyDescent="0.25">
      <c r="A1090" s="127">
        <v>1079</v>
      </c>
      <c r="B1090" t="s">
        <v>3463</v>
      </c>
      <c r="C1090" s="82" t="s">
        <v>2899</v>
      </c>
      <c r="D1090" s="82" t="s">
        <v>2893</v>
      </c>
    </row>
    <row r="1091" spans="1:4" x14ac:dyDescent="0.25">
      <c r="A1091" s="127">
        <v>1080</v>
      </c>
      <c r="B1091" t="s">
        <v>3463</v>
      </c>
      <c r="C1091" s="82" t="s">
        <v>2900</v>
      </c>
      <c r="D1091" s="82" t="s">
        <v>2893</v>
      </c>
    </row>
    <row r="1092" spans="1:4" x14ac:dyDescent="0.25">
      <c r="A1092" s="127">
        <v>1081</v>
      </c>
      <c r="B1092" t="s">
        <v>3463</v>
      </c>
      <c r="C1092" s="82" t="s">
        <v>2901</v>
      </c>
      <c r="D1092" s="82" t="s">
        <v>2893</v>
      </c>
    </row>
    <row r="1093" spans="1:4" x14ac:dyDescent="0.25">
      <c r="A1093" s="127">
        <v>1082</v>
      </c>
      <c r="B1093" t="s">
        <v>3463</v>
      </c>
      <c r="C1093" s="82" t="s">
        <v>2902</v>
      </c>
      <c r="D1093" s="82" t="s">
        <v>2893</v>
      </c>
    </row>
    <row r="1094" spans="1:4" x14ac:dyDescent="0.25">
      <c r="A1094" s="127">
        <v>1083</v>
      </c>
      <c r="B1094" t="s">
        <v>3463</v>
      </c>
      <c r="C1094" s="82" t="s">
        <v>2903</v>
      </c>
      <c r="D1094" s="82" t="s">
        <v>2893</v>
      </c>
    </row>
    <row r="1095" spans="1:4" x14ac:dyDescent="0.25">
      <c r="A1095" s="127">
        <v>1084</v>
      </c>
      <c r="B1095" t="s">
        <v>3463</v>
      </c>
      <c r="C1095" s="82" t="s">
        <v>2904</v>
      </c>
      <c r="D1095" s="82" t="s">
        <v>2893</v>
      </c>
    </row>
    <row r="1096" spans="1:4" x14ac:dyDescent="0.25">
      <c r="A1096" s="127">
        <v>1085</v>
      </c>
      <c r="B1096" t="s">
        <v>3463</v>
      </c>
      <c r="C1096" s="82" t="s">
        <v>2905</v>
      </c>
      <c r="D1096" s="82" t="s">
        <v>2893</v>
      </c>
    </row>
    <row r="1097" spans="1:4" x14ac:dyDescent="0.25">
      <c r="A1097" s="127">
        <v>1086</v>
      </c>
      <c r="B1097" t="s">
        <v>3463</v>
      </c>
      <c r="C1097" s="82" t="s">
        <v>2906</v>
      </c>
      <c r="D1097" s="82" t="s">
        <v>2893</v>
      </c>
    </row>
    <row r="1098" spans="1:4" x14ac:dyDescent="0.25">
      <c r="A1098" s="127">
        <v>1087</v>
      </c>
      <c r="B1098" t="s">
        <v>3463</v>
      </c>
      <c r="C1098" s="82" t="s">
        <v>2907</v>
      </c>
      <c r="D1098" s="82" t="s">
        <v>2893</v>
      </c>
    </row>
    <row r="1099" spans="1:4" x14ac:dyDescent="0.25">
      <c r="A1099" s="127">
        <v>1088</v>
      </c>
      <c r="B1099" t="s">
        <v>3463</v>
      </c>
      <c r="C1099" s="82" t="s">
        <v>2908</v>
      </c>
      <c r="D1099" s="82" t="s">
        <v>2893</v>
      </c>
    </row>
    <row r="1100" spans="1:4" x14ac:dyDescent="0.25">
      <c r="A1100" s="127">
        <v>1089</v>
      </c>
      <c r="B1100" t="s">
        <v>3463</v>
      </c>
      <c r="C1100" s="82" t="s">
        <v>2909</v>
      </c>
      <c r="D1100" s="82" t="s">
        <v>2893</v>
      </c>
    </row>
    <row r="1101" spans="1:4" x14ac:dyDescent="0.25">
      <c r="A1101" s="127">
        <v>1090</v>
      </c>
      <c r="B1101" t="s">
        <v>3463</v>
      </c>
      <c r="C1101" s="82" t="s">
        <v>2910</v>
      </c>
      <c r="D1101" s="82" t="s">
        <v>2893</v>
      </c>
    </row>
    <row r="1102" spans="1:4" x14ac:dyDescent="0.25">
      <c r="A1102" s="127">
        <v>1091</v>
      </c>
      <c r="B1102" t="s">
        <v>3463</v>
      </c>
      <c r="C1102" s="82" t="s">
        <v>2911</v>
      </c>
      <c r="D1102" s="82" t="s">
        <v>2893</v>
      </c>
    </row>
    <row r="1103" spans="1:4" x14ac:dyDescent="0.25">
      <c r="A1103" s="127">
        <v>1092</v>
      </c>
      <c r="B1103" t="s">
        <v>3463</v>
      </c>
      <c r="C1103" s="82" t="s">
        <v>2912</v>
      </c>
      <c r="D1103" s="82" t="s">
        <v>2893</v>
      </c>
    </row>
    <row r="1104" spans="1:4" x14ac:dyDescent="0.25">
      <c r="A1104" s="127">
        <v>1093</v>
      </c>
      <c r="B1104" t="s">
        <v>3463</v>
      </c>
      <c r="C1104" s="82" t="s">
        <v>2913</v>
      </c>
      <c r="D1104" s="82" t="s">
        <v>2893</v>
      </c>
    </row>
    <row r="1105" spans="1:4" x14ac:dyDescent="0.25">
      <c r="A1105" s="127">
        <v>1094</v>
      </c>
      <c r="B1105" t="s">
        <v>3463</v>
      </c>
      <c r="C1105" s="82" t="s">
        <v>2914</v>
      </c>
      <c r="D1105" s="82" t="s">
        <v>2893</v>
      </c>
    </row>
    <row r="1106" spans="1:4" x14ac:dyDescent="0.25">
      <c r="A1106" s="127">
        <v>1095</v>
      </c>
      <c r="B1106" t="s">
        <v>3463</v>
      </c>
      <c r="C1106" s="82" t="s">
        <v>2915</v>
      </c>
      <c r="D1106" s="82" t="s">
        <v>2893</v>
      </c>
    </row>
    <row r="1107" spans="1:4" x14ac:dyDescent="0.25">
      <c r="A1107" s="127">
        <v>1096</v>
      </c>
      <c r="B1107" t="s">
        <v>3463</v>
      </c>
      <c r="C1107" s="82" t="s">
        <v>2916</v>
      </c>
      <c r="D1107" s="82" t="s">
        <v>2893</v>
      </c>
    </row>
    <row r="1108" spans="1:4" x14ac:dyDescent="0.25">
      <c r="A1108" s="127">
        <v>1097</v>
      </c>
      <c r="B1108" t="s">
        <v>3463</v>
      </c>
      <c r="C1108" s="82" t="s">
        <v>2917</v>
      </c>
      <c r="D1108" s="82" t="s">
        <v>2893</v>
      </c>
    </row>
    <row r="1109" spans="1:4" x14ac:dyDescent="0.25">
      <c r="A1109" s="127">
        <v>1098</v>
      </c>
      <c r="B1109" t="s">
        <v>3463</v>
      </c>
      <c r="C1109" s="82" t="s">
        <v>2918</v>
      </c>
      <c r="D1109" s="82" t="s">
        <v>2893</v>
      </c>
    </row>
    <row r="1110" spans="1:4" x14ac:dyDescent="0.25">
      <c r="A1110" s="127">
        <v>1099</v>
      </c>
      <c r="B1110" t="s">
        <v>3463</v>
      </c>
      <c r="C1110" s="82" t="s">
        <v>2919</v>
      </c>
      <c r="D1110" s="82" t="s">
        <v>2893</v>
      </c>
    </row>
    <row r="1111" spans="1:4" x14ac:dyDescent="0.25">
      <c r="A1111" s="127">
        <v>1100</v>
      </c>
      <c r="B1111" t="s">
        <v>3463</v>
      </c>
      <c r="C1111" s="82" t="s">
        <v>2920</v>
      </c>
      <c r="D1111" s="82" t="s">
        <v>2893</v>
      </c>
    </row>
    <row r="1112" spans="1:4" x14ac:dyDescent="0.25">
      <c r="A1112" s="127">
        <v>1101</v>
      </c>
      <c r="B1112" t="s">
        <v>3463</v>
      </c>
      <c r="C1112" s="82" t="s">
        <v>2921</v>
      </c>
      <c r="D1112" s="82" t="s">
        <v>2893</v>
      </c>
    </row>
    <row r="1113" spans="1:4" x14ac:dyDescent="0.25">
      <c r="A1113" s="127">
        <v>1102</v>
      </c>
      <c r="B1113" t="s">
        <v>3463</v>
      </c>
      <c r="C1113" s="82" t="s">
        <v>2922</v>
      </c>
      <c r="D1113" s="82" t="s">
        <v>2893</v>
      </c>
    </row>
    <row r="1114" spans="1:4" x14ac:dyDescent="0.25">
      <c r="A1114" s="127">
        <v>1103</v>
      </c>
      <c r="B1114" t="s">
        <v>3463</v>
      </c>
      <c r="C1114" s="82" t="s">
        <v>2923</v>
      </c>
      <c r="D1114" s="82" t="s">
        <v>2893</v>
      </c>
    </row>
    <row r="1115" spans="1:4" x14ac:dyDescent="0.25">
      <c r="A1115" s="127">
        <v>1104</v>
      </c>
      <c r="B1115" t="s">
        <v>3463</v>
      </c>
      <c r="C1115" s="82" t="s">
        <v>2924</v>
      </c>
      <c r="D1115" s="82" t="s">
        <v>2893</v>
      </c>
    </row>
    <row r="1116" spans="1:4" x14ac:dyDescent="0.25">
      <c r="A1116" s="127">
        <v>1105</v>
      </c>
      <c r="B1116" t="s">
        <v>3463</v>
      </c>
      <c r="C1116" s="82" t="s">
        <v>2925</v>
      </c>
      <c r="D1116" s="82" t="s">
        <v>2893</v>
      </c>
    </row>
    <row r="1117" spans="1:4" x14ac:dyDescent="0.25">
      <c r="A1117" s="127">
        <v>1106</v>
      </c>
      <c r="B1117" t="s">
        <v>3463</v>
      </c>
      <c r="C1117" s="82" t="s">
        <v>2926</v>
      </c>
      <c r="D1117" s="82" t="s">
        <v>2893</v>
      </c>
    </row>
    <row r="1118" spans="1:4" x14ac:dyDescent="0.25">
      <c r="A1118" s="127">
        <v>1107</v>
      </c>
      <c r="B1118" t="s">
        <v>3463</v>
      </c>
      <c r="C1118" s="82" t="s">
        <v>2927</v>
      </c>
      <c r="D1118" s="82" t="s">
        <v>2893</v>
      </c>
    </row>
    <row r="1119" spans="1:4" x14ac:dyDescent="0.25">
      <c r="A1119" s="127">
        <v>1108</v>
      </c>
      <c r="B1119" t="s">
        <v>3463</v>
      </c>
      <c r="C1119" s="82" t="s">
        <v>2928</v>
      </c>
      <c r="D1119" s="82" t="s">
        <v>2893</v>
      </c>
    </row>
    <row r="1120" spans="1:4" x14ac:dyDescent="0.25">
      <c r="A1120" s="127">
        <v>1109</v>
      </c>
      <c r="B1120" t="s">
        <v>3463</v>
      </c>
      <c r="C1120" s="82" t="s">
        <v>2929</v>
      </c>
      <c r="D1120" s="82" t="s">
        <v>2893</v>
      </c>
    </row>
    <row r="1121" spans="1:4" x14ac:dyDescent="0.25">
      <c r="A1121" s="127">
        <v>1110</v>
      </c>
      <c r="B1121" t="s">
        <v>3463</v>
      </c>
      <c r="C1121" s="82" t="s">
        <v>2930</v>
      </c>
      <c r="D1121" s="82" t="s">
        <v>2893</v>
      </c>
    </row>
    <row r="1122" spans="1:4" x14ac:dyDescent="0.25">
      <c r="A1122" s="127">
        <v>1111</v>
      </c>
      <c r="B1122" t="s">
        <v>3463</v>
      </c>
      <c r="C1122" s="82" t="s">
        <v>2931</v>
      </c>
      <c r="D1122" s="82" t="s">
        <v>2893</v>
      </c>
    </row>
    <row r="1123" spans="1:4" x14ac:dyDescent="0.25">
      <c r="A1123" s="127">
        <v>1112</v>
      </c>
      <c r="B1123" t="s">
        <v>3463</v>
      </c>
      <c r="C1123" s="82" t="s">
        <v>2932</v>
      </c>
      <c r="D1123" s="82" t="s">
        <v>2893</v>
      </c>
    </row>
    <row r="1124" spans="1:4" x14ac:dyDescent="0.25">
      <c r="A1124" s="127">
        <v>1113</v>
      </c>
      <c r="B1124" t="s">
        <v>3463</v>
      </c>
      <c r="C1124" s="82" t="s">
        <v>2933</v>
      </c>
      <c r="D1124" s="82" t="s">
        <v>2893</v>
      </c>
    </row>
    <row r="1125" spans="1:4" x14ac:dyDescent="0.25">
      <c r="A1125" s="127">
        <v>1114</v>
      </c>
      <c r="B1125" t="s">
        <v>3463</v>
      </c>
      <c r="C1125" s="82" t="s">
        <v>2934</v>
      </c>
      <c r="D1125" s="82" t="s">
        <v>2893</v>
      </c>
    </row>
    <row r="1126" spans="1:4" x14ac:dyDescent="0.25">
      <c r="A1126" s="127">
        <v>1115</v>
      </c>
      <c r="B1126" t="s">
        <v>3463</v>
      </c>
      <c r="C1126" s="82" t="s">
        <v>2207</v>
      </c>
      <c r="D1126" s="82" t="s">
        <v>2893</v>
      </c>
    </row>
    <row r="1127" spans="1:4" x14ac:dyDescent="0.25">
      <c r="A1127" s="127">
        <v>1116</v>
      </c>
      <c r="B1127" t="s">
        <v>3463</v>
      </c>
      <c r="C1127" s="82" t="s">
        <v>2935</v>
      </c>
      <c r="D1127" s="82" t="s">
        <v>2893</v>
      </c>
    </row>
    <row r="1128" spans="1:4" x14ac:dyDescent="0.25">
      <c r="A1128" s="127">
        <v>1117</v>
      </c>
      <c r="B1128" t="s">
        <v>3463</v>
      </c>
      <c r="C1128" s="82" t="s">
        <v>2936</v>
      </c>
      <c r="D1128" s="82" t="s">
        <v>2893</v>
      </c>
    </row>
    <row r="1129" spans="1:4" x14ac:dyDescent="0.25">
      <c r="A1129" s="127">
        <v>1118</v>
      </c>
      <c r="B1129" t="s">
        <v>3463</v>
      </c>
      <c r="C1129" s="82" t="s">
        <v>2937</v>
      </c>
      <c r="D1129" s="82" t="s">
        <v>2893</v>
      </c>
    </row>
    <row r="1130" spans="1:4" x14ac:dyDescent="0.25">
      <c r="A1130" s="127">
        <v>1119</v>
      </c>
      <c r="B1130" t="s">
        <v>3463</v>
      </c>
      <c r="C1130" s="82" t="s">
        <v>2938</v>
      </c>
      <c r="D1130" s="82" t="s">
        <v>2893</v>
      </c>
    </row>
    <row r="1131" spans="1:4" x14ac:dyDescent="0.25">
      <c r="A1131" s="127">
        <v>1120</v>
      </c>
      <c r="B1131" t="s">
        <v>3463</v>
      </c>
      <c r="C1131" s="82" t="s">
        <v>2939</v>
      </c>
      <c r="D1131" s="82" t="s">
        <v>2893</v>
      </c>
    </row>
    <row r="1132" spans="1:4" x14ac:dyDescent="0.25">
      <c r="A1132" s="127">
        <v>1121</v>
      </c>
      <c r="B1132" t="s">
        <v>3463</v>
      </c>
      <c r="C1132" s="82" t="s">
        <v>2940</v>
      </c>
      <c r="D1132" s="82" t="s">
        <v>2893</v>
      </c>
    </row>
    <row r="1133" spans="1:4" x14ac:dyDescent="0.25">
      <c r="A1133" s="127">
        <v>1122</v>
      </c>
      <c r="B1133" t="s">
        <v>3463</v>
      </c>
      <c r="C1133" s="82" t="s">
        <v>2941</v>
      </c>
      <c r="D1133" s="82" t="s">
        <v>2893</v>
      </c>
    </row>
    <row r="1134" spans="1:4" x14ac:dyDescent="0.25">
      <c r="A1134" s="127">
        <v>1123</v>
      </c>
      <c r="B1134" t="s">
        <v>3463</v>
      </c>
      <c r="C1134" s="82" t="s">
        <v>2942</v>
      </c>
      <c r="D1134" s="82" t="s">
        <v>2893</v>
      </c>
    </row>
    <row r="1135" spans="1:4" x14ac:dyDescent="0.25">
      <c r="A1135" s="127">
        <v>1124</v>
      </c>
      <c r="B1135" t="s">
        <v>3463</v>
      </c>
      <c r="C1135" s="82" t="s">
        <v>2943</v>
      </c>
      <c r="D1135" s="82" t="s">
        <v>2893</v>
      </c>
    </row>
    <row r="1136" spans="1:4" x14ac:dyDescent="0.25">
      <c r="A1136" s="127">
        <v>1125</v>
      </c>
      <c r="B1136" t="s">
        <v>3463</v>
      </c>
      <c r="C1136" s="82" t="s">
        <v>2944</v>
      </c>
      <c r="D1136" s="82" t="s">
        <v>2893</v>
      </c>
    </row>
    <row r="1137" spans="1:4" x14ac:dyDescent="0.25">
      <c r="A1137" s="127">
        <v>1126</v>
      </c>
      <c r="B1137" t="s">
        <v>3463</v>
      </c>
      <c r="C1137" s="82" t="s">
        <v>2945</v>
      </c>
      <c r="D1137" s="82" t="s">
        <v>2893</v>
      </c>
    </row>
    <row r="1138" spans="1:4" x14ac:dyDescent="0.25">
      <c r="A1138" s="127">
        <v>1127</v>
      </c>
      <c r="B1138" t="s">
        <v>3463</v>
      </c>
      <c r="C1138" s="82" t="s">
        <v>2946</v>
      </c>
      <c r="D1138" s="82" t="s">
        <v>2893</v>
      </c>
    </row>
    <row r="1139" spans="1:4" x14ac:dyDescent="0.25">
      <c r="A1139" s="127">
        <v>1128</v>
      </c>
      <c r="B1139" t="s">
        <v>3463</v>
      </c>
      <c r="C1139" s="82" t="s">
        <v>2947</v>
      </c>
      <c r="D1139" s="82" t="s">
        <v>2893</v>
      </c>
    </row>
    <row r="1140" spans="1:4" x14ac:dyDescent="0.25">
      <c r="A1140" s="127">
        <v>1129</v>
      </c>
      <c r="B1140" t="s">
        <v>3463</v>
      </c>
      <c r="C1140" s="82" t="s">
        <v>2948</v>
      </c>
      <c r="D1140" s="82" t="s">
        <v>2893</v>
      </c>
    </row>
    <row r="1141" spans="1:4" x14ac:dyDescent="0.25">
      <c r="A1141" s="127">
        <v>1130</v>
      </c>
      <c r="B1141" t="s">
        <v>3463</v>
      </c>
      <c r="C1141" s="82" t="s">
        <v>2949</v>
      </c>
      <c r="D1141" s="82" t="s">
        <v>2893</v>
      </c>
    </row>
    <row r="1142" spans="1:4" x14ac:dyDescent="0.25">
      <c r="A1142" s="127">
        <v>1131</v>
      </c>
      <c r="B1142" t="s">
        <v>3463</v>
      </c>
      <c r="C1142" s="82" t="s">
        <v>2950</v>
      </c>
      <c r="D1142" s="82" t="s">
        <v>2893</v>
      </c>
    </row>
    <row r="1143" spans="1:4" x14ac:dyDescent="0.25">
      <c r="A1143" s="127">
        <v>1132</v>
      </c>
      <c r="B1143" t="s">
        <v>3463</v>
      </c>
      <c r="C1143" s="82" t="s">
        <v>2951</v>
      </c>
      <c r="D1143" s="82" t="s">
        <v>2893</v>
      </c>
    </row>
    <row r="1144" spans="1:4" x14ac:dyDescent="0.25">
      <c r="A1144" s="127">
        <v>1133</v>
      </c>
      <c r="B1144" t="s">
        <v>3463</v>
      </c>
      <c r="C1144" s="82" t="s">
        <v>2952</v>
      </c>
      <c r="D1144" s="82" t="s">
        <v>2893</v>
      </c>
    </row>
    <row r="1145" spans="1:4" x14ac:dyDescent="0.25">
      <c r="A1145" s="127">
        <v>1134</v>
      </c>
      <c r="B1145" t="s">
        <v>3463</v>
      </c>
      <c r="C1145" s="82" t="s">
        <v>2953</v>
      </c>
      <c r="D1145" s="82" t="s">
        <v>2893</v>
      </c>
    </row>
    <row r="1146" spans="1:4" x14ac:dyDescent="0.25">
      <c r="A1146" s="127">
        <v>1135</v>
      </c>
      <c r="B1146" t="s">
        <v>3463</v>
      </c>
      <c r="C1146" s="82" t="s">
        <v>2954</v>
      </c>
      <c r="D1146" s="82" t="s">
        <v>2893</v>
      </c>
    </row>
    <row r="1147" spans="1:4" x14ac:dyDescent="0.25">
      <c r="A1147" s="127">
        <v>1136</v>
      </c>
      <c r="B1147" t="s">
        <v>3463</v>
      </c>
      <c r="C1147" s="82" t="s">
        <v>2955</v>
      </c>
      <c r="D1147" s="82" t="s">
        <v>2893</v>
      </c>
    </row>
    <row r="1148" spans="1:4" x14ac:dyDescent="0.25">
      <c r="A1148" s="127">
        <v>1137</v>
      </c>
      <c r="B1148" t="s">
        <v>3463</v>
      </c>
      <c r="C1148" s="82" t="s">
        <v>2956</v>
      </c>
      <c r="D1148" s="82" t="s">
        <v>2893</v>
      </c>
    </row>
    <row r="1149" spans="1:4" x14ac:dyDescent="0.25">
      <c r="A1149" s="127">
        <v>1138</v>
      </c>
      <c r="B1149" t="s">
        <v>3463</v>
      </c>
      <c r="C1149" s="82" t="s">
        <v>2957</v>
      </c>
      <c r="D1149" s="82" t="s">
        <v>2893</v>
      </c>
    </row>
    <row r="1150" spans="1:4" x14ac:dyDescent="0.25">
      <c r="A1150" s="127">
        <v>1139</v>
      </c>
      <c r="B1150" t="s">
        <v>3463</v>
      </c>
      <c r="C1150" s="82" t="s">
        <v>2958</v>
      </c>
      <c r="D1150" s="82" t="s">
        <v>2893</v>
      </c>
    </row>
    <row r="1151" spans="1:4" x14ac:dyDescent="0.25">
      <c r="A1151" s="127">
        <v>1140</v>
      </c>
      <c r="B1151" t="s">
        <v>3463</v>
      </c>
      <c r="C1151" s="82" t="s">
        <v>2959</v>
      </c>
      <c r="D1151" s="82" t="s">
        <v>2893</v>
      </c>
    </row>
    <row r="1152" spans="1:4" x14ac:dyDescent="0.25">
      <c r="A1152" s="127">
        <v>1141</v>
      </c>
      <c r="B1152" t="s">
        <v>3463</v>
      </c>
      <c r="C1152" s="82" t="s">
        <v>2960</v>
      </c>
      <c r="D1152" s="82" t="s">
        <v>2893</v>
      </c>
    </row>
    <row r="1153" spans="1:4" x14ac:dyDescent="0.25">
      <c r="A1153" s="127">
        <v>1142</v>
      </c>
      <c r="B1153" t="s">
        <v>3463</v>
      </c>
      <c r="C1153" s="82" t="s">
        <v>2961</v>
      </c>
      <c r="D1153" s="82" t="s">
        <v>2893</v>
      </c>
    </row>
    <row r="1154" spans="1:4" x14ac:dyDescent="0.25">
      <c r="A1154" s="127">
        <v>1143</v>
      </c>
      <c r="B1154" t="s">
        <v>3464</v>
      </c>
      <c r="C1154" s="82" t="s">
        <v>52910</v>
      </c>
      <c r="D1154" s="82" t="s">
        <v>1291</v>
      </c>
    </row>
    <row r="1155" spans="1:4" x14ac:dyDescent="0.25">
      <c r="A1155" s="127">
        <v>1144</v>
      </c>
      <c r="B1155" t="s">
        <v>3464</v>
      </c>
      <c r="C1155" s="82" t="s">
        <v>2962</v>
      </c>
      <c r="D1155" s="82" t="s">
        <v>1291</v>
      </c>
    </row>
    <row r="1156" spans="1:4" x14ac:dyDescent="0.25">
      <c r="A1156" s="127">
        <v>1145</v>
      </c>
      <c r="B1156" t="s">
        <v>3464</v>
      </c>
      <c r="C1156" s="82" t="s">
        <v>2963</v>
      </c>
      <c r="D1156" s="82" t="s">
        <v>1291</v>
      </c>
    </row>
    <row r="1157" spans="1:4" x14ac:dyDescent="0.25">
      <c r="A1157" s="127">
        <v>1146</v>
      </c>
      <c r="B1157" t="s">
        <v>3464</v>
      </c>
      <c r="C1157" s="82" t="s">
        <v>2964</v>
      </c>
      <c r="D1157" s="82" t="s">
        <v>1291</v>
      </c>
    </row>
    <row r="1158" spans="1:4" x14ac:dyDescent="0.25">
      <c r="A1158" s="127">
        <v>1147</v>
      </c>
      <c r="B1158" t="s">
        <v>3464</v>
      </c>
      <c r="C1158" s="82" t="s">
        <v>2965</v>
      </c>
      <c r="D1158" s="82" t="s">
        <v>1291</v>
      </c>
    </row>
    <row r="1159" spans="1:4" x14ac:dyDescent="0.25">
      <c r="A1159" s="127">
        <v>1148</v>
      </c>
      <c r="B1159" t="s">
        <v>3464</v>
      </c>
      <c r="C1159" s="82" t="s">
        <v>2966</v>
      </c>
      <c r="D1159" s="82" t="s">
        <v>1291</v>
      </c>
    </row>
    <row r="1160" spans="1:4" x14ac:dyDescent="0.25">
      <c r="A1160" s="127">
        <v>1149</v>
      </c>
      <c r="B1160" t="s">
        <v>3464</v>
      </c>
      <c r="C1160" s="82" t="s">
        <v>2967</v>
      </c>
      <c r="D1160" s="82" t="s">
        <v>1291</v>
      </c>
    </row>
    <row r="1161" spans="1:4" x14ac:dyDescent="0.25">
      <c r="A1161" s="127">
        <v>1150</v>
      </c>
      <c r="B1161" t="s">
        <v>3464</v>
      </c>
      <c r="C1161" s="82" t="s">
        <v>2968</v>
      </c>
      <c r="D1161" s="82" t="s">
        <v>1291</v>
      </c>
    </row>
    <row r="1162" spans="1:4" x14ac:dyDescent="0.25">
      <c r="A1162" s="127">
        <v>1151</v>
      </c>
      <c r="B1162" t="s">
        <v>3464</v>
      </c>
      <c r="C1162" s="82" t="s">
        <v>2969</v>
      </c>
      <c r="D1162" s="82" t="s">
        <v>1291</v>
      </c>
    </row>
    <row r="1163" spans="1:4" x14ac:dyDescent="0.25">
      <c r="A1163" s="127">
        <v>1152</v>
      </c>
      <c r="B1163" t="s">
        <v>3464</v>
      </c>
      <c r="C1163" s="82" t="s">
        <v>2970</v>
      </c>
      <c r="D1163" s="82" t="s">
        <v>1291</v>
      </c>
    </row>
    <row r="1164" spans="1:4" x14ac:dyDescent="0.25">
      <c r="A1164" s="127">
        <v>1153</v>
      </c>
      <c r="B1164" t="s">
        <v>3464</v>
      </c>
      <c r="C1164" s="82" t="s">
        <v>2971</v>
      </c>
      <c r="D1164" s="82" t="s">
        <v>1291</v>
      </c>
    </row>
    <row r="1165" spans="1:4" x14ac:dyDescent="0.25">
      <c r="A1165" s="127">
        <v>1154</v>
      </c>
      <c r="B1165" t="s">
        <v>3464</v>
      </c>
      <c r="C1165" s="82" t="s">
        <v>2972</v>
      </c>
      <c r="D1165" s="82" t="s">
        <v>1291</v>
      </c>
    </row>
    <row r="1166" spans="1:4" x14ac:dyDescent="0.25">
      <c r="A1166" s="127">
        <v>1155</v>
      </c>
      <c r="B1166" t="s">
        <v>3464</v>
      </c>
      <c r="C1166" s="82" t="s">
        <v>2973</v>
      </c>
      <c r="D1166" s="82" t="s">
        <v>1291</v>
      </c>
    </row>
    <row r="1167" spans="1:4" x14ac:dyDescent="0.25">
      <c r="A1167" s="127">
        <v>1156</v>
      </c>
      <c r="B1167" t="s">
        <v>3464</v>
      </c>
      <c r="C1167" s="82" t="s">
        <v>2974</v>
      </c>
      <c r="D1167" s="82" t="s">
        <v>1291</v>
      </c>
    </row>
    <row r="1168" spans="1:4" x14ac:dyDescent="0.25">
      <c r="A1168" s="127">
        <v>1157</v>
      </c>
      <c r="B1168" t="s">
        <v>3464</v>
      </c>
      <c r="C1168" s="82" t="s">
        <v>2975</v>
      </c>
      <c r="D1168" s="82" t="s">
        <v>1291</v>
      </c>
    </row>
    <row r="1169" spans="1:4" x14ac:dyDescent="0.25">
      <c r="A1169" s="127">
        <v>1158</v>
      </c>
      <c r="B1169" t="s">
        <v>3464</v>
      </c>
      <c r="C1169" s="82" t="s">
        <v>2976</v>
      </c>
      <c r="D1169" s="82" t="s">
        <v>1291</v>
      </c>
    </row>
    <row r="1170" spans="1:4" x14ac:dyDescent="0.25">
      <c r="A1170" s="127">
        <v>1159</v>
      </c>
      <c r="B1170" t="s">
        <v>3464</v>
      </c>
      <c r="C1170" s="82" t="s">
        <v>2977</v>
      </c>
      <c r="D1170" s="82" t="s">
        <v>1291</v>
      </c>
    </row>
    <row r="1171" spans="1:4" x14ac:dyDescent="0.25">
      <c r="A1171" s="127">
        <v>1160</v>
      </c>
      <c r="B1171" t="s">
        <v>3464</v>
      </c>
      <c r="C1171" s="82" t="s">
        <v>2978</v>
      </c>
      <c r="D1171" s="82" t="s">
        <v>1291</v>
      </c>
    </row>
    <row r="1172" spans="1:4" x14ac:dyDescent="0.25">
      <c r="A1172" s="127">
        <v>1161</v>
      </c>
      <c r="B1172" t="s">
        <v>3464</v>
      </c>
      <c r="C1172" s="82" t="s">
        <v>2979</v>
      </c>
      <c r="D1172" s="82" t="s">
        <v>1291</v>
      </c>
    </row>
    <row r="1173" spans="1:4" x14ac:dyDescent="0.25">
      <c r="A1173" s="127">
        <v>1162</v>
      </c>
      <c r="B1173" t="s">
        <v>3464</v>
      </c>
      <c r="C1173" s="82" t="s">
        <v>2980</v>
      </c>
      <c r="D1173" s="82" t="s">
        <v>1291</v>
      </c>
    </row>
    <row r="1174" spans="1:4" x14ac:dyDescent="0.25">
      <c r="A1174" s="127">
        <v>1163</v>
      </c>
      <c r="B1174" t="s">
        <v>3464</v>
      </c>
      <c r="C1174" s="82" t="s">
        <v>2981</v>
      </c>
      <c r="D1174" s="82" t="s">
        <v>1291</v>
      </c>
    </row>
    <row r="1175" spans="1:4" x14ac:dyDescent="0.25">
      <c r="A1175" s="127">
        <v>1164</v>
      </c>
      <c r="B1175" t="s">
        <v>3464</v>
      </c>
      <c r="C1175" s="82" t="s">
        <v>2982</v>
      </c>
      <c r="D1175" s="82" t="s">
        <v>1291</v>
      </c>
    </row>
    <row r="1176" spans="1:4" x14ac:dyDescent="0.25">
      <c r="A1176" s="127">
        <v>1165</v>
      </c>
      <c r="B1176" t="s">
        <v>3464</v>
      </c>
      <c r="C1176" s="82" t="s">
        <v>2983</v>
      </c>
      <c r="D1176" s="82" t="s">
        <v>1291</v>
      </c>
    </row>
    <row r="1177" spans="1:4" x14ac:dyDescent="0.25">
      <c r="A1177" s="127">
        <v>1166</v>
      </c>
      <c r="B1177" t="s">
        <v>3464</v>
      </c>
      <c r="C1177" s="82" t="s">
        <v>2984</v>
      </c>
      <c r="D1177" s="82" t="s">
        <v>1291</v>
      </c>
    </row>
    <row r="1178" spans="1:4" x14ac:dyDescent="0.25">
      <c r="A1178" s="127">
        <v>1167</v>
      </c>
      <c r="B1178" t="s">
        <v>3464</v>
      </c>
      <c r="C1178" s="82" t="s">
        <v>2985</v>
      </c>
      <c r="D1178" s="82" t="s">
        <v>1291</v>
      </c>
    </row>
    <row r="1179" spans="1:4" x14ac:dyDescent="0.25">
      <c r="A1179" s="127">
        <v>1168</v>
      </c>
      <c r="B1179" t="s">
        <v>3464</v>
      </c>
      <c r="C1179" s="82" t="s">
        <v>2986</v>
      </c>
      <c r="D1179" s="82" t="s">
        <v>1291</v>
      </c>
    </row>
    <row r="1180" spans="1:4" x14ac:dyDescent="0.25">
      <c r="A1180" s="127">
        <v>1169</v>
      </c>
      <c r="B1180" t="s">
        <v>3465</v>
      </c>
      <c r="C1180" s="82" t="s">
        <v>2987</v>
      </c>
      <c r="D1180" s="82" t="s">
        <v>1306</v>
      </c>
    </row>
    <row r="1181" spans="1:4" x14ac:dyDescent="0.25">
      <c r="A1181" s="127">
        <v>1170</v>
      </c>
      <c r="B1181" t="s">
        <v>3465</v>
      </c>
      <c r="C1181" s="82" t="s">
        <v>2988</v>
      </c>
      <c r="D1181" s="82" t="s">
        <v>1306</v>
      </c>
    </row>
    <row r="1182" spans="1:4" x14ac:dyDescent="0.25">
      <c r="A1182" s="127">
        <v>1171</v>
      </c>
      <c r="B1182" t="s">
        <v>3465</v>
      </c>
      <c r="C1182" s="82" t="s">
        <v>2989</v>
      </c>
      <c r="D1182" s="82" t="s">
        <v>1306</v>
      </c>
    </row>
    <row r="1183" spans="1:4" x14ac:dyDescent="0.25">
      <c r="A1183" s="127">
        <v>1172</v>
      </c>
      <c r="B1183" t="s">
        <v>3465</v>
      </c>
      <c r="C1183" s="82" t="s">
        <v>2990</v>
      </c>
      <c r="D1183" s="82" t="s">
        <v>1306</v>
      </c>
    </row>
    <row r="1184" spans="1:4" x14ac:dyDescent="0.25">
      <c r="A1184" s="127">
        <v>1173</v>
      </c>
      <c r="B1184" t="s">
        <v>3465</v>
      </c>
      <c r="C1184" s="82" t="s">
        <v>2991</v>
      </c>
      <c r="D1184" s="82" t="s">
        <v>1306</v>
      </c>
    </row>
    <row r="1185" spans="1:4" x14ac:dyDescent="0.25">
      <c r="A1185" s="127">
        <v>1174</v>
      </c>
      <c r="B1185" t="s">
        <v>3465</v>
      </c>
      <c r="C1185" s="82" t="s">
        <v>2992</v>
      </c>
      <c r="D1185" s="82" t="s">
        <v>1306</v>
      </c>
    </row>
    <row r="1186" spans="1:4" x14ac:dyDescent="0.25">
      <c r="A1186" s="127">
        <v>1175</v>
      </c>
      <c r="B1186" t="s">
        <v>3465</v>
      </c>
      <c r="C1186" s="82" t="s">
        <v>2993</v>
      </c>
      <c r="D1186" s="82" t="s">
        <v>1306</v>
      </c>
    </row>
    <row r="1187" spans="1:4" x14ac:dyDescent="0.25">
      <c r="A1187" s="127">
        <v>1176</v>
      </c>
      <c r="B1187" t="s">
        <v>3465</v>
      </c>
      <c r="C1187" s="82" t="s">
        <v>2994</v>
      </c>
      <c r="D1187" s="82" t="s">
        <v>1306</v>
      </c>
    </row>
    <row r="1188" spans="1:4" x14ac:dyDescent="0.25">
      <c r="A1188" s="127">
        <v>1177</v>
      </c>
      <c r="B1188" t="s">
        <v>3465</v>
      </c>
      <c r="C1188" s="82" t="s">
        <v>2995</v>
      </c>
      <c r="D1188" s="82" t="s">
        <v>1306</v>
      </c>
    </row>
    <row r="1189" spans="1:4" x14ac:dyDescent="0.25">
      <c r="A1189" s="127">
        <v>1178</v>
      </c>
      <c r="B1189" t="s">
        <v>3465</v>
      </c>
      <c r="C1189" s="82" t="s">
        <v>2996</v>
      </c>
      <c r="D1189" s="82" t="s">
        <v>1306</v>
      </c>
    </row>
    <row r="1190" spans="1:4" x14ac:dyDescent="0.25">
      <c r="A1190" s="127">
        <v>1179</v>
      </c>
      <c r="B1190" t="s">
        <v>3465</v>
      </c>
      <c r="C1190" s="82" t="s">
        <v>2997</v>
      </c>
      <c r="D1190" s="82" t="s">
        <v>1306</v>
      </c>
    </row>
    <row r="1191" spans="1:4" x14ac:dyDescent="0.25">
      <c r="A1191" s="127">
        <v>1180</v>
      </c>
      <c r="B1191" t="s">
        <v>3465</v>
      </c>
      <c r="C1191" s="82" t="s">
        <v>2998</v>
      </c>
      <c r="D1191" s="82" t="s">
        <v>1306</v>
      </c>
    </row>
    <row r="1192" spans="1:4" x14ac:dyDescent="0.25">
      <c r="A1192" s="127">
        <v>1181</v>
      </c>
      <c r="B1192" t="s">
        <v>3465</v>
      </c>
      <c r="C1192" s="82" t="s">
        <v>2999</v>
      </c>
      <c r="D1192" s="82" t="s">
        <v>1306</v>
      </c>
    </row>
    <row r="1193" spans="1:4" x14ac:dyDescent="0.25">
      <c r="A1193" s="127">
        <v>1182</v>
      </c>
      <c r="B1193" t="s">
        <v>3465</v>
      </c>
      <c r="C1193" s="82" t="s">
        <v>3000</v>
      </c>
      <c r="D1193" s="82" t="s">
        <v>1306</v>
      </c>
    </row>
    <row r="1194" spans="1:4" x14ac:dyDescent="0.25">
      <c r="A1194" s="127">
        <v>1183</v>
      </c>
      <c r="B1194" t="s">
        <v>3465</v>
      </c>
      <c r="C1194" s="82" t="s">
        <v>3001</v>
      </c>
      <c r="D1194" s="82" t="s">
        <v>1306</v>
      </c>
    </row>
    <row r="1195" spans="1:4" x14ac:dyDescent="0.25">
      <c r="A1195" s="127">
        <v>1184</v>
      </c>
      <c r="B1195" t="s">
        <v>3465</v>
      </c>
      <c r="C1195" s="82" t="s">
        <v>3002</v>
      </c>
      <c r="D1195" s="82" t="s">
        <v>1306</v>
      </c>
    </row>
    <row r="1196" spans="1:4" x14ac:dyDescent="0.25">
      <c r="A1196" s="127">
        <v>1185</v>
      </c>
      <c r="B1196" t="s">
        <v>3466</v>
      </c>
      <c r="C1196" s="82" t="s">
        <v>3003</v>
      </c>
      <c r="D1196" s="82" t="s">
        <v>1320</v>
      </c>
    </row>
    <row r="1197" spans="1:4" x14ac:dyDescent="0.25">
      <c r="A1197" s="127">
        <v>1186</v>
      </c>
      <c r="B1197" t="s">
        <v>3466</v>
      </c>
      <c r="C1197" s="82" t="s">
        <v>3004</v>
      </c>
      <c r="D1197" s="82" t="s">
        <v>1320</v>
      </c>
    </row>
    <row r="1198" spans="1:4" x14ac:dyDescent="0.25">
      <c r="A1198" s="127">
        <v>1187</v>
      </c>
      <c r="B1198" t="s">
        <v>3466</v>
      </c>
      <c r="C1198" s="82" t="s">
        <v>3005</v>
      </c>
      <c r="D1198" s="82" t="s">
        <v>1320</v>
      </c>
    </row>
    <row r="1199" spans="1:4" x14ac:dyDescent="0.25">
      <c r="A1199" s="127">
        <v>1188</v>
      </c>
      <c r="B1199" t="s">
        <v>3466</v>
      </c>
      <c r="C1199" s="82" t="s">
        <v>3006</v>
      </c>
      <c r="D1199" s="82" t="s">
        <v>1320</v>
      </c>
    </row>
    <row r="1200" spans="1:4" x14ac:dyDescent="0.25">
      <c r="A1200" s="127">
        <v>1189</v>
      </c>
      <c r="B1200" t="s">
        <v>3466</v>
      </c>
      <c r="C1200" s="82" t="s">
        <v>3007</v>
      </c>
      <c r="D1200" s="82" t="s">
        <v>1320</v>
      </c>
    </row>
    <row r="1201" spans="1:4" x14ac:dyDescent="0.25">
      <c r="A1201" s="127">
        <v>1190</v>
      </c>
      <c r="B1201" t="s">
        <v>3466</v>
      </c>
      <c r="C1201" s="82" t="s">
        <v>3008</v>
      </c>
      <c r="D1201" s="82" t="s">
        <v>1320</v>
      </c>
    </row>
    <row r="1202" spans="1:4" x14ac:dyDescent="0.25">
      <c r="A1202" s="127">
        <v>1191</v>
      </c>
      <c r="B1202" t="s">
        <v>3466</v>
      </c>
      <c r="C1202" s="82" t="s">
        <v>3009</v>
      </c>
      <c r="D1202" s="82" t="s">
        <v>1320</v>
      </c>
    </row>
    <row r="1203" spans="1:4" x14ac:dyDescent="0.25">
      <c r="A1203" s="127">
        <v>1192</v>
      </c>
      <c r="B1203" t="s">
        <v>3466</v>
      </c>
      <c r="C1203" s="82" t="s">
        <v>3010</v>
      </c>
      <c r="D1203" s="82" t="s">
        <v>1320</v>
      </c>
    </row>
    <row r="1204" spans="1:4" x14ac:dyDescent="0.25">
      <c r="A1204" s="127">
        <v>1193</v>
      </c>
      <c r="B1204" t="s">
        <v>3466</v>
      </c>
      <c r="C1204" s="82" t="s">
        <v>3011</v>
      </c>
      <c r="D1204" s="82" t="s">
        <v>1320</v>
      </c>
    </row>
    <row r="1205" spans="1:4" x14ac:dyDescent="0.25">
      <c r="A1205" s="127">
        <v>1194</v>
      </c>
      <c r="B1205" t="s">
        <v>3466</v>
      </c>
      <c r="C1205" s="82" t="s">
        <v>3012</v>
      </c>
      <c r="D1205" s="82" t="s">
        <v>1320</v>
      </c>
    </row>
    <row r="1206" spans="1:4" x14ac:dyDescent="0.25">
      <c r="A1206" s="127">
        <v>1195</v>
      </c>
      <c r="B1206" t="s">
        <v>3466</v>
      </c>
      <c r="C1206" s="82" t="s">
        <v>3013</v>
      </c>
      <c r="D1206" s="82" t="s">
        <v>1320</v>
      </c>
    </row>
    <row r="1207" spans="1:4" x14ac:dyDescent="0.25">
      <c r="A1207" s="127">
        <v>1196</v>
      </c>
      <c r="B1207" t="s">
        <v>3466</v>
      </c>
      <c r="C1207" s="82" t="s">
        <v>3014</v>
      </c>
      <c r="D1207" s="82" t="s">
        <v>1320</v>
      </c>
    </row>
    <row r="1208" spans="1:4" x14ac:dyDescent="0.25">
      <c r="A1208" s="127">
        <v>1197</v>
      </c>
      <c r="B1208" t="s">
        <v>3466</v>
      </c>
      <c r="C1208" s="82" t="s">
        <v>3015</v>
      </c>
      <c r="D1208" s="82" t="s">
        <v>1320</v>
      </c>
    </row>
    <row r="1209" spans="1:4" x14ac:dyDescent="0.25">
      <c r="A1209" s="127">
        <v>1198</v>
      </c>
      <c r="B1209" t="s">
        <v>3466</v>
      </c>
      <c r="C1209" s="82" t="s">
        <v>3016</v>
      </c>
      <c r="D1209" s="82" t="s">
        <v>1320</v>
      </c>
    </row>
    <row r="1210" spans="1:4" x14ac:dyDescent="0.25">
      <c r="A1210" s="127">
        <v>1199</v>
      </c>
      <c r="B1210" t="s">
        <v>3466</v>
      </c>
      <c r="C1210" s="82" t="s">
        <v>3017</v>
      </c>
      <c r="D1210" s="82" t="s">
        <v>1320</v>
      </c>
    </row>
    <row r="1211" spans="1:4" x14ac:dyDescent="0.25">
      <c r="A1211" s="127">
        <v>1200</v>
      </c>
      <c r="B1211" t="s">
        <v>3466</v>
      </c>
      <c r="C1211" s="82" t="s">
        <v>3018</v>
      </c>
      <c r="D1211" s="82" t="s">
        <v>1320</v>
      </c>
    </row>
    <row r="1212" spans="1:4" x14ac:dyDescent="0.25">
      <c r="A1212" s="127">
        <v>1201</v>
      </c>
      <c r="B1212" t="s">
        <v>3466</v>
      </c>
      <c r="C1212" s="82" t="s">
        <v>3019</v>
      </c>
      <c r="D1212" s="82" t="s">
        <v>1320</v>
      </c>
    </row>
    <row r="1213" spans="1:4" x14ac:dyDescent="0.25">
      <c r="A1213" s="127">
        <v>1202</v>
      </c>
      <c r="B1213" t="s">
        <v>3466</v>
      </c>
      <c r="C1213" s="82" t="s">
        <v>3020</v>
      </c>
      <c r="D1213" s="82" t="s">
        <v>1320</v>
      </c>
    </row>
    <row r="1214" spans="1:4" x14ac:dyDescent="0.25">
      <c r="A1214" s="127">
        <v>1203</v>
      </c>
      <c r="B1214" t="s">
        <v>3466</v>
      </c>
      <c r="C1214" s="82" t="s">
        <v>3021</v>
      </c>
      <c r="D1214" s="82" t="s">
        <v>1320</v>
      </c>
    </row>
    <row r="1215" spans="1:4" x14ac:dyDescent="0.25">
      <c r="A1215" s="127">
        <v>1204</v>
      </c>
      <c r="B1215" t="s">
        <v>3466</v>
      </c>
      <c r="C1215" s="82" t="s">
        <v>3022</v>
      </c>
      <c r="D1215" s="82" t="s">
        <v>1320</v>
      </c>
    </row>
    <row r="1216" spans="1:4" x14ac:dyDescent="0.25">
      <c r="A1216" s="127">
        <v>1205</v>
      </c>
      <c r="B1216" t="s">
        <v>3466</v>
      </c>
      <c r="C1216" s="82" t="s">
        <v>3023</v>
      </c>
      <c r="D1216" s="82" t="s">
        <v>1320</v>
      </c>
    </row>
    <row r="1217" spans="1:4" x14ac:dyDescent="0.25">
      <c r="A1217" s="127">
        <v>1206</v>
      </c>
      <c r="B1217" t="s">
        <v>3466</v>
      </c>
      <c r="C1217" s="82" t="s">
        <v>3024</v>
      </c>
      <c r="D1217" s="82" t="s">
        <v>1320</v>
      </c>
    </row>
    <row r="1218" spans="1:4" x14ac:dyDescent="0.25">
      <c r="A1218" s="127">
        <v>1207</v>
      </c>
      <c r="B1218" t="s">
        <v>3466</v>
      </c>
      <c r="C1218" s="82" t="s">
        <v>3025</v>
      </c>
      <c r="D1218" s="82" t="s">
        <v>1320</v>
      </c>
    </row>
    <row r="1219" spans="1:4" x14ac:dyDescent="0.25">
      <c r="A1219" s="127">
        <v>1208</v>
      </c>
      <c r="B1219" t="s">
        <v>3466</v>
      </c>
      <c r="C1219" s="82" t="s">
        <v>3026</v>
      </c>
      <c r="D1219" s="82" t="s">
        <v>1320</v>
      </c>
    </row>
    <row r="1220" spans="1:4" x14ac:dyDescent="0.25">
      <c r="A1220" s="127">
        <v>1209</v>
      </c>
      <c r="B1220" t="s">
        <v>3466</v>
      </c>
      <c r="C1220" s="82" t="s">
        <v>3027</v>
      </c>
      <c r="D1220" s="82" t="s">
        <v>1320</v>
      </c>
    </row>
    <row r="1221" spans="1:4" x14ac:dyDescent="0.25">
      <c r="A1221" s="127">
        <v>1210</v>
      </c>
      <c r="B1221" t="s">
        <v>3466</v>
      </c>
      <c r="C1221" s="82" t="s">
        <v>3028</v>
      </c>
      <c r="D1221" s="82" t="s">
        <v>1320</v>
      </c>
    </row>
    <row r="1222" spans="1:4" x14ac:dyDescent="0.25">
      <c r="A1222" s="127">
        <v>1211</v>
      </c>
      <c r="B1222" t="s">
        <v>3466</v>
      </c>
      <c r="C1222" s="82" t="s">
        <v>3029</v>
      </c>
      <c r="D1222" s="82" t="s">
        <v>1320</v>
      </c>
    </row>
    <row r="1223" spans="1:4" x14ac:dyDescent="0.25">
      <c r="A1223" s="127">
        <v>1212</v>
      </c>
      <c r="B1223" t="s">
        <v>3466</v>
      </c>
      <c r="C1223" s="82" t="s">
        <v>3030</v>
      </c>
      <c r="D1223" s="82" t="s">
        <v>1320</v>
      </c>
    </row>
    <row r="1224" spans="1:4" x14ac:dyDescent="0.25">
      <c r="A1224" s="127">
        <v>1213</v>
      </c>
      <c r="B1224" t="s">
        <v>3466</v>
      </c>
      <c r="C1224" s="82" t="s">
        <v>3031</v>
      </c>
      <c r="D1224" s="82" t="s">
        <v>1320</v>
      </c>
    </row>
    <row r="1225" spans="1:4" x14ac:dyDescent="0.25">
      <c r="A1225" s="127">
        <v>1214</v>
      </c>
      <c r="B1225" t="s">
        <v>3466</v>
      </c>
      <c r="C1225" s="82" t="s">
        <v>3032</v>
      </c>
      <c r="D1225" s="82" t="s">
        <v>1320</v>
      </c>
    </row>
    <row r="1226" spans="1:4" x14ac:dyDescent="0.25">
      <c r="A1226" s="127">
        <v>1215</v>
      </c>
      <c r="B1226" t="s">
        <v>3466</v>
      </c>
      <c r="C1226" s="82" t="s">
        <v>3033</v>
      </c>
      <c r="D1226" s="82" t="s">
        <v>1320</v>
      </c>
    </row>
    <row r="1227" spans="1:4" x14ac:dyDescent="0.25">
      <c r="A1227" s="127">
        <v>1216</v>
      </c>
      <c r="B1227" t="s">
        <v>3466</v>
      </c>
      <c r="C1227" s="82" t="s">
        <v>3034</v>
      </c>
      <c r="D1227" s="82" t="s">
        <v>1320</v>
      </c>
    </row>
    <row r="1228" spans="1:4" x14ac:dyDescent="0.25">
      <c r="A1228" s="127">
        <v>1217</v>
      </c>
      <c r="B1228" t="s">
        <v>3466</v>
      </c>
      <c r="C1228" s="82" t="s">
        <v>3035</v>
      </c>
      <c r="D1228" s="82" t="s">
        <v>1320</v>
      </c>
    </row>
    <row r="1229" spans="1:4" x14ac:dyDescent="0.25">
      <c r="A1229" s="127">
        <v>1218</v>
      </c>
      <c r="B1229" t="s">
        <v>3466</v>
      </c>
      <c r="C1229" s="82" t="s">
        <v>3036</v>
      </c>
      <c r="D1229" s="82" t="s">
        <v>1320</v>
      </c>
    </row>
    <row r="1230" spans="1:4" x14ac:dyDescent="0.25">
      <c r="A1230" s="127">
        <v>1219</v>
      </c>
      <c r="B1230" t="s">
        <v>3467</v>
      </c>
      <c r="C1230" s="82" t="s">
        <v>3037</v>
      </c>
      <c r="D1230" s="82" t="s">
        <v>3038</v>
      </c>
    </row>
    <row r="1231" spans="1:4" x14ac:dyDescent="0.25">
      <c r="A1231" s="127">
        <v>1220</v>
      </c>
      <c r="B1231" t="s">
        <v>3467</v>
      </c>
      <c r="C1231" s="82" t="s">
        <v>3039</v>
      </c>
      <c r="D1231" s="82" t="s">
        <v>3038</v>
      </c>
    </row>
    <row r="1232" spans="1:4" x14ac:dyDescent="0.25">
      <c r="A1232" s="127">
        <v>1221</v>
      </c>
      <c r="B1232" t="s">
        <v>3467</v>
      </c>
      <c r="C1232" s="82" t="s">
        <v>3040</v>
      </c>
      <c r="D1232" s="82" t="s">
        <v>3038</v>
      </c>
    </row>
    <row r="1233" spans="1:4" x14ac:dyDescent="0.25">
      <c r="A1233" s="127">
        <v>1222</v>
      </c>
      <c r="B1233" t="s">
        <v>3467</v>
      </c>
      <c r="C1233" s="82" t="s">
        <v>3041</v>
      </c>
      <c r="D1233" s="82" t="s">
        <v>3038</v>
      </c>
    </row>
    <row r="1234" spans="1:4" x14ac:dyDescent="0.25">
      <c r="A1234" s="127">
        <v>1223</v>
      </c>
      <c r="B1234" t="s">
        <v>3467</v>
      </c>
      <c r="C1234" s="82" t="s">
        <v>3042</v>
      </c>
      <c r="D1234" s="82" t="s">
        <v>3038</v>
      </c>
    </row>
    <row r="1235" spans="1:4" x14ac:dyDescent="0.25">
      <c r="A1235" s="127">
        <v>1224</v>
      </c>
      <c r="B1235" t="s">
        <v>3467</v>
      </c>
      <c r="C1235" s="82" t="s">
        <v>3043</v>
      </c>
      <c r="D1235" s="82" t="s">
        <v>3038</v>
      </c>
    </row>
    <row r="1236" spans="1:4" x14ac:dyDescent="0.25">
      <c r="A1236" s="127">
        <v>1225</v>
      </c>
      <c r="B1236" t="s">
        <v>3467</v>
      </c>
      <c r="C1236" s="82" t="s">
        <v>3044</v>
      </c>
      <c r="D1236" s="82" t="s">
        <v>3038</v>
      </c>
    </row>
    <row r="1237" spans="1:4" x14ac:dyDescent="0.25">
      <c r="A1237" s="127">
        <v>1226</v>
      </c>
      <c r="B1237" t="s">
        <v>3467</v>
      </c>
      <c r="C1237" s="82" t="s">
        <v>3045</v>
      </c>
      <c r="D1237" s="82" t="s">
        <v>3038</v>
      </c>
    </row>
    <row r="1238" spans="1:4" x14ac:dyDescent="0.25">
      <c r="A1238" s="127">
        <v>1227</v>
      </c>
      <c r="B1238" t="s">
        <v>3467</v>
      </c>
      <c r="C1238" s="82" t="s">
        <v>3046</v>
      </c>
      <c r="D1238" s="82" t="s">
        <v>3038</v>
      </c>
    </row>
    <row r="1239" spans="1:4" x14ac:dyDescent="0.25">
      <c r="A1239" s="127">
        <v>1228</v>
      </c>
      <c r="B1239" t="s">
        <v>3467</v>
      </c>
      <c r="C1239" s="82" t="s">
        <v>3047</v>
      </c>
      <c r="D1239" s="82" t="s">
        <v>3038</v>
      </c>
    </row>
    <row r="1240" spans="1:4" x14ac:dyDescent="0.25">
      <c r="A1240" s="127">
        <v>1229</v>
      </c>
      <c r="B1240" t="s">
        <v>3467</v>
      </c>
      <c r="C1240" s="82" t="s">
        <v>3048</v>
      </c>
      <c r="D1240" s="82" t="s">
        <v>3038</v>
      </c>
    </row>
    <row r="1241" spans="1:4" x14ac:dyDescent="0.25">
      <c r="A1241" s="127">
        <v>1230</v>
      </c>
      <c r="B1241" t="s">
        <v>3467</v>
      </c>
      <c r="C1241" s="82" t="s">
        <v>3049</v>
      </c>
      <c r="D1241" s="82" t="s">
        <v>3038</v>
      </c>
    </row>
    <row r="1242" spans="1:4" x14ac:dyDescent="0.25">
      <c r="A1242" s="127">
        <v>1231</v>
      </c>
      <c r="B1242" t="s">
        <v>3468</v>
      </c>
      <c r="C1242" s="82" t="s">
        <v>3050</v>
      </c>
      <c r="D1242" s="82" t="s">
        <v>1341</v>
      </c>
    </row>
    <row r="1243" spans="1:4" x14ac:dyDescent="0.25">
      <c r="A1243" s="127">
        <v>1232</v>
      </c>
      <c r="B1243" t="s">
        <v>3468</v>
      </c>
      <c r="C1243" s="82" t="s">
        <v>3051</v>
      </c>
      <c r="D1243" s="82" t="s">
        <v>1341</v>
      </c>
    </row>
    <row r="1244" spans="1:4" x14ac:dyDescent="0.25">
      <c r="A1244" s="127">
        <v>1233</v>
      </c>
      <c r="B1244" t="s">
        <v>3468</v>
      </c>
      <c r="C1244" s="82" t="s">
        <v>3052</v>
      </c>
      <c r="D1244" s="82" t="s">
        <v>1341</v>
      </c>
    </row>
    <row r="1245" spans="1:4" x14ac:dyDescent="0.25">
      <c r="A1245" s="127">
        <v>1234</v>
      </c>
      <c r="B1245" t="s">
        <v>3468</v>
      </c>
      <c r="C1245" s="82" t="s">
        <v>3053</v>
      </c>
      <c r="D1245" s="82" t="s">
        <v>1341</v>
      </c>
    </row>
    <row r="1246" spans="1:4" x14ac:dyDescent="0.25">
      <c r="A1246" s="127">
        <v>1235</v>
      </c>
      <c r="B1246" t="s">
        <v>3468</v>
      </c>
      <c r="C1246" s="82" t="s">
        <v>3054</v>
      </c>
      <c r="D1246" s="82" t="s">
        <v>1341</v>
      </c>
    </row>
    <row r="1247" spans="1:4" x14ac:dyDescent="0.25">
      <c r="A1247" s="127">
        <v>1236</v>
      </c>
      <c r="B1247" t="s">
        <v>3468</v>
      </c>
      <c r="C1247" s="82" t="s">
        <v>3055</v>
      </c>
      <c r="D1247" s="82" t="s">
        <v>1341</v>
      </c>
    </row>
    <row r="1248" spans="1:4" x14ac:dyDescent="0.25">
      <c r="A1248" s="127">
        <v>1237</v>
      </c>
      <c r="B1248" t="s">
        <v>3468</v>
      </c>
      <c r="C1248" s="82" t="s">
        <v>3056</v>
      </c>
      <c r="D1248" s="82" t="s">
        <v>1341</v>
      </c>
    </row>
    <row r="1249" spans="1:4" x14ac:dyDescent="0.25">
      <c r="A1249" s="127">
        <v>1238</v>
      </c>
      <c r="B1249" t="s">
        <v>3468</v>
      </c>
      <c r="C1249" s="82" t="s">
        <v>3057</v>
      </c>
      <c r="D1249" s="82" t="s">
        <v>1341</v>
      </c>
    </row>
    <row r="1250" spans="1:4" x14ac:dyDescent="0.25">
      <c r="A1250" s="127">
        <v>1239</v>
      </c>
      <c r="B1250" t="s">
        <v>3468</v>
      </c>
      <c r="C1250" s="82" t="s">
        <v>3058</v>
      </c>
      <c r="D1250" s="82" t="s">
        <v>1341</v>
      </c>
    </row>
    <row r="1251" spans="1:4" x14ac:dyDescent="0.25">
      <c r="A1251" s="127">
        <v>1240</v>
      </c>
      <c r="B1251" t="s">
        <v>3468</v>
      </c>
      <c r="C1251" s="82" t="s">
        <v>3059</v>
      </c>
      <c r="D1251" s="82" t="s">
        <v>1341</v>
      </c>
    </row>
    <row r="1252" spans="1:4" x14ac:dyDescent="0.25">
      <c r="A1252" s="127">
        <v>1241</v>
      </c>
      <c r="B1252" t="s">
        <v>3468</v>
      </c>
      <c r="C1252" s="82" t="s">
        <v>3060</v>
      </c>
      <c r="D1252" s="82" t="s">
        <v>1341</v>
      </c>
    </row>
    <row r="1253" spans="1:4" x14ac:dyDescent="0.25">
      <c r="A1253" s="127">
        <v>1242</v>
      </c>
      <c r="B1253" t="s">
        <v>3468</v>
      </c>
      <c r="C1253" s="82" t="s">
        <v>3061</v>
      </c>
      <c r="D1253" s="82" t="s">
        <v>1341</v>
      </c>
    </row>
    <row r="1254" spans="1:4" x14ac:dyDescent="0.25">
      <c r="A1254" s="127">
        <v>1243</v>
      </c>
      <c r="B1254" t="s">
        <v>3469</v>
      </c>
      <c r="C1254" s="82" t="s">
        <v>3062</v>
      </c>
      <c r="D1254" s="82" t="s">
        <v>1350</v>
      </c>
    </row>
    <row r="1255" spans="1:4" x14ac:dyDescent="0.25">
      <c r="A1255" s="127">
        <v>1244</v>
      </c>
      <c r="B1255" t="s">
        <v>3469</v>
      </c>
      <c r="C1255" s="82" t="s">
        <v>3063</v>
      </c>
      <c r="D1255" s="82" t="s">
        <v>1350</v>
      </c>
    </row>
    <row r="1256" spans="1:4" x14ac:dyDescent="0.25">
      <c r="A1256" s="127">
        <v>1245</v>
      </c>
      <c r="B1256" t="s">
        <v>3469</v>
      </c>
      <c r="C1256" s="82" t="s">
        <v>3064</v>
      </c>
      <c r="D1256" s="82" t="s">
        <v>1350</v>
      </c>
    </row>
    <row r="1257" spans="1:4" x14ac:dyDescent="0.25">
      <c r="A1257" s="127">
        <v>1246</v>
      </c>
      <c r="B1257" t="s">
        <v>3469</v>
      </c>
      <c r="C1257" s="82" t="s">
        <v>3065</v>
      </c>
      <c r="D1257" s="82" t="s">
        <v>1350</v>
      </c>
    </row>
    <row r="1258" spans="1:4" x14ac:dyDescent="0.25">
      <c r="A1258" s="127">
        <v>1247</v>
      </c>
      <c r="B1258" t="s">
        <v>3469</v>
      </c>
      <c r="C1258" s="82" t="s">
        <v>3066</v>
      </c>
      <c r="D1258" s="82" t="s">
        <v>1350</v>
      </c>
    </row>
    <row r="1259" spans="1:4" x14ac:dyDescent="0.25">
      <c r="A1259" s="127">
        <v>1248</v>
      </c>
      <c r="B1259" t="s">
        <v>3469</v>
      </c>
      <c r="C1259" s="82" t="s">
        <v>2963</v>
      </c>
      <c r="D1259" s="82" t="s">
        <v>1350</v>
      </c>
    </row>
    <row r="1260" spans="1:4" x14ac:dyDescent="0.25">
      <c r="A1260" s="127">
        <v>1249</v>
      </c>
      <c r="B1260" t="s">
        <v>3469</v>
      </c>
      <c r="C1260" s="82" t="s">
        <v>3067</v>
      </c>
      <c r="D1260" s="82" t="s">
        <v>1350</v>
      </c>
    </row>
    <row r="1261" spans="1:4" x14ac:dyDescent="0.25">
      <c r="A1261" s="127">
        <v>1250</v>
      </c>
      <c r="B1261" t="s">
        <v>3469</v>
      </c>
      <c r="C1261" s="82" t="s">
        <v>3068</v>
      </c>
      <c r="D1261" s="82" t="s">
        <v>1350</v>
      </c>
    </row>
    <row r="1262" spans="1:4" x14ac:dyDescent="0.25">
      <c r="A1262" s="127">
        <v>1251</v>
      </c>
      <c r="B1262" t="s">
        <v>3469</v>
      </c>
      <c r="C1262" s="82" t="s">
        <v>3069</v>
      </c>
      <c r="D1262" s="82" t="s">
        <v>1350</v>
      </c>
    </row>
    <row r="1263" spans="1:4" x14ac:dyDescent="0.25">
      <c r="A1263" s="127">
        <v>1252</v>
      </c>
      <c r="B1263" t="s">
        <v>3469</v>
      </c>
      <c r="C1263" s="82" t="s">
        <v>3070</v>
      </c>
      <c r="D1263" s="82" t="s">
        <v>1350</v>
      </c>
    </row>
    <row r="1264" spans="1:4" x14ac:dyDescent="0.25">
      <c r="A1264" s="127">
        <v>1253</v>
      </c>
      <c r="B1264" t="s">
        <v>3469</v>
      </c>
      <c r="C1264" s="82" t="s">
        <v>3027</v>
      </c>
      <c r="D1264" s="82" t="s">
        <v>1350</v>
      </c>
    </row>
    <row r="1265" spans="1:4" x14ac:dyDescent="0.25">
      <c r="A1265" s="127">
        <v>1254</v>
      </c>
      <c r="B1265" t="s">
        <v>3469</v>
      </c>
      <c r="C1265" s="82" t="s">
        <v>3071</v>
      </c>
      <c r="D1265" s="82" t="s">
        <v>1350</v>
      </c>
    </row>
    <row r="1266" spans="1:4" x14ac:dyDescent="0.25">
      <c r="A1266" s="127">
        <v>1255</v>
      </c>
      <c r="B1266" t="s">
        <v>3469</v>
      </c>
      <c r="C1266" s="82" t="s">
        <v>3072</v>
      </c>
      <c r="D1266" s="82" t="s">
        <v>1350</v>
      </c>
    </row>
    <row r="1267" spans="1:4" x14ac:dyDescent="0.25">
      <c r="A1267" s="127">
        <v>1256</v>
      </c>
      <c r="B1267" t="s">
        <v>3470</v>
      </c>
      <c r="C1267" s="82" t="s">
        <v>3073</v>
      </c>
      <c r="D1267" s="82" t="s">
        <v>3074</v>
      </c>
    </row>
    <row r="1268" spans="1:4" x14ac:dyDescent="0.25">
      <c r="A1268" s="127">
        <v>1257</v>
      </c>
      <c r="B1268" t="s">
        <v>3470</v>
      </c>
      <c r="C1268" s="82" t="s">
        <v>3075</v>
      </c>
      <c r="D1268" s="82" t="s">
        <v>3074</v>
      </c>
    </row>
    <row r="1269" spans="1:4" x14ac:dyDescent="0.25">
      <c r="A1269" s="127">
        <v>1258</v>
      </c>
      <c r="B1269" t="s">
        <v>3470</v>
      </c>
      <c r="C1269" s="82" t="s">
        <v>3076</v>
      </c>
      <c r="D1269" s="82" t="s">
        <v>3074</v>
      </c>
    </row>
    <row r="1270" spans="1:4" x14ac:dyDescent="0.25">
      <c r="A1270" s="127">
        <v>1259</v>
      </c>
      <c r="B1270" t="s">
        <v>3470</v>
      </c>
      <c r="C1270" s="82" t="s">
        <v>3077</v>
      </c>
      <c r="D1270" s="82" t="s">
        <v>3074</v>
      </c>
    </row>
    <row r="1271" spans="1:4" x14ac:dyDescent="0.25">
      <c r="A1271" s="127">
        <v>1260</v>
      </c>
      <c r="B1271" t="s">
        <v>3470</v>
      </c>
      <c r="C1271" s="82" t="s">
        <v>3078</v>
      </c>
      <c r="D1271" s="82" t="s">
        <v>3074</v>
      </c>
    </row>
    <row r="1272" spans="1:4" x14ac:dyDescent="0.25">
      <c r="A1272" s="127">
        <v>1261</v>
      </c>
      <c r="B1272" t="s">
        <v>3470</v>
      </c>
      <c r="C1272" s="82" t="s">
        <v>3079</v>
      </c>
      <c r="D1272" s="82" t="s">
        <v>3074</v>
      </c>
    </row>
    <row r="1273" spans="1:4" x14ac:dyDescent="0.25">
      <c r="A1273" s="127">
        <v>1262</v>
      </c>
      <c r="B1273" t="s">
        <v>3470</v>
      </c>
      <c r="C1273" s="82" t="s">
        <v>3080</v>
      </c>
      <c r="D1273" s="82" t="s">
        <v>3074</v>
      </c>
    </row>
    <row r="1274" spans="1:4" x14ac:dyDescent="0.25">
      <c r="A1274" s="127">
        <v>1263</v>
      </c>
      <c r="B1274" t="s">
        <v>3470</v>
      </c>
      <c r="C1274" s="82" t="s">
        <v>3081</v>
      </c>
      <c r="D1274" s="82" t="s">
        <v>3074</v>
      </c>
    </row>
    <row r="1275" spans="1:4" x14ac:dyDescent="0.25">
      <c r="A1275" s="127">
        <v>1264</v>
      </c>
      <c r="B1275" t="s">
        <v>3470</v>
      </c>
      <c r="C1275" s="82" t="s">
        <v>3082</v>
      </c>
      <c r="D1275" s="82" t="s">
        <v>3074</v>
      </c>
    </row>
    <row r="1276" spans="1:4" x14ac:dyDescent="0.25">
      <c r="A1276" s="127">
        <v>1265</v>
      </c>
      <c r="B1276" t="s">
        <v>3470</v>
      </c>
      <c r="C1276" s="82" t="s">
        <v>3083</v>
      </c>
      <c r="D1276" s="82" t="s">
        <v>3074</v>
      </c>
    </row>
    <row r="1277" spans="1:4" x14ac:dyDescent="0.25">
      <c r="A1277" s="127">
        <v>1266</v>
      </c>
      <c r="B1277" t="s">
        <v>3470</v>
      </c>
      <c r="C1277" s="82" t="s">
        <v>3084</v>
      </c>
      <c r="D1277" s="82" t="s">
        <v>3074</v>
      </c>
    </row>
    <row r="1278" spans="1:4" x14ac:dyDescent="0.25">
      <c r="A1278" s="127">
        <v>1267</v>
      </c>
      <c r="B1278" t="s">
        <v>3470</v>
      </c>
      <c r="C1278" s="82" t="s">
        <v>3085</v>
      </c>
      <c r="D1278" s="82" t="s">
        <v>3074</v>
      </c>
    </row>
    <row r="1279" spans="1:4" x14ac:dyDescent="0.25">
      <c r="A1279" s="127">
        <v>1268</v>
      </c>
      <c r="B1279" t="s">
        <v>3470</v>
      </c>
      <c r="C1279" s="82" t="s">
        <v>3086</v>
      </c>
      <c r="D1279" s="82" t="s">
        <v>3074</v>
      </c>
    </row>
    <row r="1280" spans="1:4" x14ac:dyDescent="0.25">
      <c r="A1280" s="127">
        <v>1269</v>
      </c>
      <c r="B1280" t="s">
        <v>3470</v>
      </c>
      <c r="C1280" s="82" t="s">
        <v>3087</v>
      </c>
      <c r="D1280" s="82" t="s">
        <v>3074</v>
      </c>
    </row>
    <row r="1281" spans="1:4" x14ac:dyDescent="0.25">
      <c r="A1281" s="127">
        <v>1270</v>
      </c>
      <c r="B1281" t="s">
        <v>3470</v>
      </c>
      <c r="C1281" s="82" t="s">
        <v>3088</v>
      </c>
      <c r="D1281" s="82" t="s">
        <v>3074</v>
      </c>
    </row>
    <row r="1282" spans="1:4" x14ac:dyDescent="0.25">
      <c r="A1282" s="127">
        <v>1271</v>
      </c>
      <c r="B1282" t="s">
        <v>3498</v>
      </c>
      <c r="C1282" s="82" t="s">
        <v>3089</v>
      </c>
      <c r="D1282" s="82" t="s">
        <v>3499</v>
      </c>
    </row>
    <row r="1283" spans="1:4" x14ac:dyDescent="0.25">
      <c r="A1283" s="127">
        <v>1272</v>
      </c>
      <c r="B1283" t="s">
        <v>3471</v>
      </c>
      <c r="C1283" s="82" t="s">
        <v>3090</v>
      </c>
      <c r="D1283" s="82" t="s">
        <v>3499</v>
      </c>
    </row>
    <row r="1284" spans="1:4" x14ac:dyDescent="0.25">
      <c r="A1284" s="127">
        <v>1273</v>
      </c>
      <c r="B1284" t="s">
        <v>3471</v>
      </c>
      <c r="C1284" s="82" t="s">
        <v>3091</v>
      </c>
      <c r="D1284" s="82" t="s">
        <v>3499</v>
      </c>
    </row>
    <row r="1285" spans="1:4" x14ac:dyDescent="0.25">
      <c r="A1285" s="127">
        <v>1274</v>
      </c>
      <c r="B1285" t="s">
        <v>3471</v>
      </c>
      <c r="C1285" s="82" t="s">
        <v>3092</v>
      </c>
      <c r="D1285" s="82" t="s">
        <v>3499</v>
      </c>
    </row>
    <row r="1286" spans="1:4" x14ac:dyDescent="0.25">
      <c r="A1286" s="127">
        <v>1275</v>
      </c>
      <c r="B1286" t="s">
        <v>3471</v>
      </c>
      <c r="C1286" s="82" t="s">
        <v>3093</v>
      </c>
      <c r="D1286" s="82" t="s">
        <v>3499</v>
      </c>
    </row>
    <row r="1287" spans="1:4" x14ac:dyDescent="0.25">
      <c r="A1287" s="127">
        <v>1276</v>
      </c>
      <c r="B1287" t="s">
        <v>3471</v>
      </c>
      <c r="C1287" s="82" t="s">
        <v>3094</v>
      </c>
      <c r="D1287" s="82" t="s">
        <v>3499</v>
      </c>
    </row>
    <row r="1288" spans="1:4" x14ac:dyDescent="0.25">
      <c r="A1288" s="127">
        <v>1277</v>
      </c>
      <c r="B1288" t="s">
        <v>3471</v>
      </c>
      <c r="C1288" s="82" t="s">
        <v>3095</v>
      </c>
      <c r="D1288" s="82" t="s">
        <v>3499</v>
      </c>
    </row>
    <row r="1289" spans="1:4" x14ac:dyDescent="0.25">
      <c r="A1289" s="127">
        <v>1278</v>
      </c>
      <c r="B1289" t="s">
        <v>3471</v>
      </c>
      <c r="C1289" s="82" t="s">
        <v>3096</v>
      </c>
      <c r="D1289" s="82" t="s">
        <v>3499</v>
      </c>
    </row>
    <row r="1290" spans="1:4" x14ac:dyDescent="0.25">
      <c r="A1290" s="127">
        <v>1279</v>
      </c>
      <c r="B1290" t="s">
        <v>3471</v>
      </c>
      <c r="C1290" s="82" t="s">
        <v>3097</v>
      </c>
      <c r="D1290" s="82" t="s">
        <v>3499</v>
      </c>
    </row>
    <row r="1291" spans="1:4" x14ac:dyDescent="0.25">
      <c r="A1291" s="127">
        <v>1280</v>
      </c>
      <c r="B1291" t="s">
        <v>3471</v>
      </c>
      <c r="C1291" s="82" t="s">
        <v>3098</v>
      </c>
      <c r="D1291" s="82" t="s">
        <v>3499</v>
      </c>
    </row>
    <row r="1292" spans="1:4" x14ac:dyDescent="0.25">
      <c r="A1292" s="127">
        <v>1281</v>
      </c>
      <c r="B1292" t="s">
        <v>3471</v>
      </c>
      <c r="C1292" s="82" t="s">
        <v>3099</v>
      </c>
      <c r="D1292" s="82" t="s">
        <v>3499</v>
      </c>
    </row>
    <row r="1293" spans="1:4" x14ac:dyDescent="0.25">
      <c r="A1293" s="127">
        <v>1282</v>
      </c>
      <c r="B1293" t="s">
        <v>3471</v>
      </c>
      <c r="C1293" s="82" t="s">
        <v>3100</v>
      </c>
      <c r="D1293" s="82" t="s">
        <v>3499</v>
      </c>
    </row>
    <row r="1294" spans="1:4" x14ac:dyDescent="0.25">
      <c r="A1294" s="127">
        <v>1283</v>
      </c>
      <c r="B1294" t="s">
        <v>3471</v>
      </c>
      <c r="C1294" s="82" t="s">
        <v>3101</v>
      </c>
      <c r="D1294" s="82" t="s">
        <v>3499</v>
      </c>
    </row>
    <row r="1295" spans="1:4" x14ac:dyDescent="0.25">
      <c r="A1295" s="127">
        <v>1284</v>
      </c>
      <c r="B1295" t="s">
        <v>3471</v>
      </c>
      <c r="C1295" s="82" t="s">
        <v>3102</v>
      </c>
      <c r="D1295" s="82" t="s">
        <v>3499</v>
      </c>
    </row>
    <row r="1296" spans="1:4" x14ac:dyDescent="0.25">
      <c r="A1296" s="127">
        <v>1285</v>
      </c>
      <c r="B1296" t="s">
        <v>3471</v>
      </c>
      <c r="C1296" s="82" t="s">
        <v>3103</v>
      </c>
      <c r="D1296" s="82" t="s">
        <v>3499</v>
      </c>
    </row>
    <row r="1297" spans="1:4" x14ac:dyDescent="0.25">
      <c r="A1297" s="127">
        <v>1286</v>
      </c>
      <c r="B1297" t="s">
        <v>3471</v>
      </c>
      <c r="C1297" s="82" t="s">
        <v>3104</v>
      </c>
      <c r="D1297" s="82" t="s">
        <v>3499</v>
      </c>
    </row>
    <row r="1298" spans="1:4" x14ac:dyDescent="0.25">
      <c r="A1298" s="127">
        <v>1287</v>
      </c>
      <c r="B1298" t="s">
        <v>3471</v>
      </c>
      <c r="C1298" s="82" t="s">
        <v>3105</v>
      </c>
      <c r="D1298" s="82" t="s">
        <v>3499</v>
      </c>
    </row>
    <row r="1299" spans="1:4" x14ac:dyDescent="0.25">
      <c r="A1299" s="127">
        <v>1288</v>
      </c>
      <c r="B1299" t="s">
        <v>3471</v>
      </c>
      <c r="C1299" s="82" t="s">
        <v>3106</v>
      </c>
      <c r="D1299" s="82" t="s">
        <v>3499</v>
      </c>
    </row>
    <row r="1300" spans="1:4" x14ac:dyDescent="0.25">
      <c r="A1300" s="127">
        <v>1289</v>
      </c>
      <c r="B1300" t="s">
        <v>3471</v>
      </c>
      <c r="C1300" s="82" t="s">
        <v>3107</v>
      </c>
      <c r="D1300" s="82" t="s">
        <v>3499</v>
      </c>
    </row>
    <row r="1301" spans="1:4" x14ac:dyDescent="0.25">
      <c r="A1301" s="127">
        <v>1290</v>
      </c>
      <c r="B1301" t="s">
        <v>3471</v>
      </c>
      <c r="C1301" s="82" t="s">
        <v>3108</v>
      </c>
      <c r="D1301" s="82" t="s">
        <v>3499</v>
      </c>
    </row>
    <row r="1302" spans="1:4" x14ac:dyDescent="0.25">
      <c r="A1302" s="127">
        <v>1291</v>
      </c>
      <c r="B1302" t="s">
        <v>3471</v>
      </c>
      <c r="C1302" s="82" t="s">
        <v>3109</v>
      </c>
      <c r="D1302" s="82" t="s">
        <v>3499</v>
      </c>
    </row>
    <row r="1303" spans="1:4" x14ac:dyDescent="0.25">
      <c r="A1303" s="127">
        <v>1292</v>
      </c>
      <c r="B1303" t="s">
        <v>3471</v>
      </c>
      <c r="C1303" s="82" t="s">
        <v>3110</v>
      </c>
      <c r="D1303" s="82" t="s">
        <v>3499</v>
      </c>
    </row>
    <row r="1304" spans="1:4" x14ac:dyDescent="0.25">
      <c r="A1304" s="127">
        <v>1293</v>
      </c>
      <c r="B1304" t="s">
        <v>3471</v>
      </c>
      <c r="C1304" s="82" t="s">
        <v>3111</v>
      </c>
      <c r="D1304" s="82" t="s">
        <v>3499</v>
      </c>
    </row>
    <row r="1305" spans="1:4" x14ac:dyDescent="0.25">
      <c r="A1305" s="127">
        <v>1294</v>
      </c>
      <c r="B1305" t="s">
        <v>3471</v>
      </c>
      <c r="C1305" s="82" t="s">
        <v>3112</v>
      </c>
      <c r="D1305" s="82" t="s">
        <v>3499</v>
      </c>
    </row>
    <row r="1306" spans="1:4" x14ac:dyDescent="0.25">
      <c r="A1306" s="127">
        <v>1295</v>
      </c>
      <c r="B1306" t="s">
        <v>3471</v>
      </c>
      <c r="C1306" s="82" t="s">
        <v>3113</v>
      </c>
      <c r="D1306" s="82" t="s">
        <v>3499</v>
      </c>
    </row>
    <row r="1307" spans="1:4" x14ac:dyDescent="0.25">
      <c r="A1307" s="127">
        <v>1296</v>
      </c>
      <c r="B1307" t="s">
        <v>3471</v>
      </c>
      <c r="C1307" s="82" t="s">
        <v>3114</v>
      </c>
      <c r="D1307" s="82" t="s">
        <v>3499</v>
      </c>
    </row>
    <row r="1308" spans="1:4" x14ac:dyDescent="0.25">
      <c r="A1308" s="127">
        <v>1297</v>
      </c>
      <c r="B1308" t="s">
        <v>3471</v>
      </c>
      <c r="C1308" s="82" t="s">
        <v>3115</v>
      </c>
      <c r="D1308" s="82" t="s">
        <v>3499</v>
      </c>
    </row>
    <row r="1309" spans="1:4" x14ac:dyDescent="0.25">
      <c r="A1309" s="127">
        <v>1298</v>
      </c>
      <c r="B1309" t="s">
        <v>3471</v>
      </c>
      <c r="C1309" s="82" t="s">
        <v>3116</v>
      </c>
      <c r="D1309" s="82" t="s">
        <v>3499</v>
      </c>
    </row>
    <row r="1310" spans="1:4" x14ac:dyDescent="0.25">
      <c r="A1310" s="127">
        <v>1299</v>
      </c>
      <c r="B1310" t="s">
        <v>3471</v>
      </c>
      <c r="C1310" s="82" t="s">
        <v>3117</v>
      </c>
      <c r="D1310" s="82" t="s">
        <v>3499</v>
      </c>
    </row>
    <row r="1311" spans="1:4" x14ac:dyDescent="0.25">
      <c r="A1311" s="127">
        <v>1300</v>
      </c>
      <c r="B1311" t="s">
        <v>3471</v>
      </c>
      <c r="C1311" s="82" t="s">
        <v>3118</v>
      </c>
      <c r="D1311" s="82" t="s">
        <v>3499</v>
      </c>
    </row>
    <row r="1312" spans="1:4" x14ac:dyDescent="0.25">
      <c r="A1312" s="127">
        <v>1301</v>
      </c>
      <c r="B1312" t="s">
        <v>3471</v>
      </c>
      <c r="C1312" s="82" t="s">
        <v>3119</v>
      </c>
      <c r="D1312" s="82" t="s">
        <v>3499</v>
      </c>
    </row>
    <row r="1313" spans="1:4" x14ac:dyDescent="0.25">
      <c r="A1313" s="127">
        <v>1302</v>
      </c>
      <c r="B1313" t="s">
        <v>3471</v>
      </c>
      <c r="C1313" s="82" t="s">
        <v>3120</v>
      </c>
      <c r="D1313" s="82" t="s">
        <v>3499</v>
      </c>
    </row>
    <row r="1314" spans="1:4" x14ac:dyDescent="0.25">
      <c r="A1314" s="127">
        <v>1303</v>
      </c>
      <c r="B1314" t="s">
        <v>3471</v>
      </c>
      <c r="C1314" s="82" t="s">
        <v>3121</v>
      </c>
      <c r="D1314" s="82" t="s">
        <v>3499</v>
      </c>
    </row>
    <row r="1315" spans="1:4" x14ac:dyDescent="0.25">
      <c r="A1315" s="127">
        <v>1304</v>
      </c>
      <c r="B1315" t="s">
        <v>3471</v>
      </c>
      <c r="C1315" s="82" t="s">
        <v>3122</v>
      </c>
      <c r="D1315" s="82" t="s">
        <v>3499</v>
      </c>
    </row>
    <row r="1316" spans="1:4" x14ac:dyDescent="0.25">
      <c r="A1316" s="127">
        <v>1305</v>
      </c>
      <c r="B1316" t="s">
        <v>3471</v>
      </c>
      <c r="C1316" s="82" t="s">
        <v>3123</v>
      </c>
      <c r="D1316" s="82" t="s">
        <v>3499</v>
      </c>
    </row>
    <row r="1317" spans="1:4" x14ac:dyDescent="0.25">
      <c r="A1317" s="127">
        <v>1306</v>
      </c>
      <c r="B1317" t="s">
        <v>3471</v>
      </c>
      <c r="C1317" s="82" t="s">
        <v>3124</v>
      </c>
      <c r="D1317" s="82" t="s">
        <v>3499</v>
      </c>
    </row>
    <row r="1318" spans="1:4" x14ac:dyDescent="0.25">
      <c r="A1318" s="127">
        <v>1307</v>
      </c>
      <c r="B1318" t="s">
        <v>3471</v>
      </c>
      <c r="C1318" s="82" t="s">
        <v>3125</v>
      </c>
      <c r="D1318" s="82" t="s">
        <v>3499</v>
      </c>
    </row>
    <row r="1319" spans="1:4" x14ac:dyDescent="0.25">
      <c r="A1319" s="127">
        <v>1308</v>
      </c>
      <c r="B1319" t="s">
        <v>3471</v>
      </c>
      <c r="C1319" s="82" t="s">
        <v>3126</v>
      </c>
      <c r="D1319" s="82" t="s">
        <v>3499</v>
      </c>
    </row>
    <row r="1320" spans="1:4" x14ac:dyDescent="0.25">
      <c r="A1320" s="127">
        <v>1309</v>
      </c>
      <c r="B1320" t="s">
        <v>3471</v>
      </c>
      <c r="C1320" s="82" t="s">
        <v>3127</v>
      </c>
      <c r="D1320" s="82" t="s">
        <v>3499</v>
      </c>
    </row>
    <row r="1321" spans="1:4" x14ac:dyDescent="0.25">
      <c r="A1321" s="127">
        <v>1310</v>
      </c>
      <c r="B1321" t="s">
        <v>3471</v>
      </c>
      <c r="C1321" s="82" t="s">
        <v>2584</v>
      </c>
      <c r="D1321" s="82" t="s">
        <v>3499</v>
      </c>
    </row>
    <row r="1322" spans="1:4" x14ac:dyDescent="0.25">
      <c r="A1322" s="127">
        <v>1311</v>
      </c>
      <c r="B1322" t="s">
        <v>3471</v>
      </c>
      <c r="C1322" s="82" t="s">
        <v>3128</v>
      </c>
      <c r="D1322" s="82" t="s">
        <v>3499</v>
      </c>
    </row>
    <row r="1323" spans="1:4" x14ac:dyDescent="0.25">
      <c r="A1323" s="127">
        <v>1312</v>
      </c>
      <c r="B1323" t="s">
        <v>3471</v>
      </c>
      <c r="C1323" s="82" t="s">
        <v>3129</v>
      </c>
      <c r="D1323" s="82" t="s">
        <v>3499</v>
      </c>
    </row>
    <row r="1324" spans="1:4" x14ac:dyDescent="0.25">
      <c r="A1324" s="127">
        <v>1313</v>
      </c>
      <c r="B1324" t="s">
        <v>3472</v>
      </c>
      <c r="C1324" s="82" t="s">
        <v>3130</v>
      </c>
      <c r="D1324" s="82" t="s">
        <v>3131</v>
      </c>
    </row>
    <row r="1325" spans="1:4" x14ac:dyDescent="0.25">
      <c r="A1325" s="127">
        <v>1314</v>
      </c>
      <c r="B1325" t="s">
        <v>3472</v>
      </c>
      <c r="C1325" s="82" t="s">
        <v>2165</v>
      </c>
      <c r="D1325" s="82" t="s">
        <v>3131</v>
      </c>
    </row>
    <row r="1326" spans="1:4" x14ac:dyDescent="0.25">
      <c r="A1326" s="127">
        <v>1315</v>
      </c>
      <c r="B1326" t="s">
        <v>3472</v>
      </c>
      <c r="C1326" s="82" t="s">
        <v>3132</v>
      </c>
      <c r="D1326" s="82" t="s">
        <v>3131</v>
      </c>
    </row>
    <row r="1327" spans="1:4" x14ac:dyDescent="0.25">
      <c r="A1327" s="127">
        <v>1316</v>
      </c>
      <c r="B1327" t="s">
        <v>3472</v>
      </c>
      <c r="C1327" s="82" t="s">
        <v>3133</v>
      </c>
      <c r="D1327" s="82" t="s">
        <v>3131</v>
      </c>
    </row>
    <row r="1328" spans="1:4" x14ac:dyDescent="0.25">
      <c r="A1328" s="127">
        <v>1317</v>
      </c>
      <c r="B1328" t="s">
        <v>3472</v>
      </c>
      <c r="C1328" s="82" t="s">
        <v>3134</v>
      </c>
      <c r="D1328" s="82" t="s">
        <v>3131</v>
      </c>
    </row>
    <row r="1329" spans="1:4" x14ac:dyDescent="0.25">
      <c r="A1329" s="127">
        <v>1318</v>
      </c>
      <c r="B1329" t="s">
        <v>3472</v>
      </c>
      <c r="C1329" s="82" t="s">
        <v>3135</v>
      </c>
      <c r="D1329" s="82" t="s">
        <v>3131</v>
      </c>
    </row>
    <row r="1330" spans="1:4" x14ac:dyDescent="0.25">
      <c r="A1330" s="127">
        <v>1319</v>
      </c>
      <c r="B1330" t="s">
        <v>3472</v>
      </c>
      <c r="C1330" s="82" t="s">
        <v>3136</v>
      </c>
      <c r="D1330" s="82" t="s">
        <v>3131</v>
      </c>
    </row>
    <row r="1331" spans="1:4" x14ac:dyDescent="0.25">
      <c r="A1331" s="127">
        <v>1320</v>
      </c>
      <c r="B1331" t="s">
        <v>3472</v>
      </c>
      <c r="C1331" s="82" t="s">
        <v>3137</v>
      </c>
      <c r="D1331" s="82" t="s">
        <v>3131</v>
      </c>
    </row>
    <row r="1332" spans="1:4" x14ac:dyDescent="0.25">
      <c r="A1332" s="127">
        <v>1321</v>
      </c>
      <c r="B1332" t="s">
        <v>3472</v>
      </c>
      <c r="C1332" s="82" t="s">
        <v>3138</v>
      </c>
      <c r="D1332" s="82" t="s">
        <v>3131</v>
      </c>
    </row>
    <row r="1333" spans="1:4" x14ac:dyDescent="0.25">
      <c r="A1333" s="127">
        <v>1322</v>
      </c>
      <c r="B1333" t="s">
        <v>3472</v>
      </c>
      <c r="C1333" s="82" t="s">
        <v>3139</v>
      </c>
      <c r="D1333" s="82" t="s">
        <v>3131</v>
      </c>
    </row>
    <row r="1334" spans="1:4" x14ac:dyDescent="0.25">
      <c r="A1334" s="127">
        <v>1323</v>
      </c>
      <c r="B1334" t="s">
        <v>3472</v>
      </c>
      <c r="C1334" s="82" t="s">
        <v>3140</v>
      </c>
      <c r="D1334" s="82" t="s">
        <v>3131</v>
      </c>
    </row>
    <row r="1335" spans="1:4" x14ac:dyDescent="0.25">
      <c r="A1335" s="127">
        <v>1324</v>
      </c>
      <c r="B1335" t="s">
        <v>3472</v>
      </c>
      <c r="C1335" s="82" t="s">
        <v>3141</v>
      </c>
      <c r="D1335" s="82" t="s">
        <v>3131</v>
      </c>
    </row>
    <row r="1336" spans="1:4" x14ac:dyDescent="0.25">
      <c r="A1336" s="127">
        <v>1325</v>
      </c>
      <c r="B1336" t="s">
        <v>3472</v>
      </c>
      <c r="C1336" s="82" t="s">
        <v>3142</v>
      </c>
      <c r="D1336" s="82" t="s">
        <v>3131</v>
      </c>
    </row>
    <row r="1337" spans="1:4" x14ac:dyDescent="0.25">
      <c r="A1337" s="127">
        <v>1326</v>
      </c>
      <c r="B1337" t="s">
        <v>3472</v>
      </c>
      <c r="C1337" s="82" t="s">
        <v>3143</v>
      </c>
      <c r="D1337" s="82" t="s">
        <v>3131</v>
      </c>
    </row>
    <row r="1338" spans="1:4" x14ac:dyDescent="0.25">
      <c r="A1338" s="127">
        <v>1327</v>
      </c>
      <c r="B1338" t="s">
        <v>3472</v>
      </c>
      <c r="C1338" s="82" t="s">
        <v>3144</v>
      </c>
      <c r="D1338" s="82" t="s">
        <v>3131</v>
      </c>
    </row>
    <row r="1339" spans="1:4" x14ac:dyDescent="0.25">
      <c r="A1339" s="127">
        <v>1328</v>
      </c>
      <c r="B1339" t="s">
        <v>3472</v>
      </c>
      <c r="C1339" s="82" t="s">
        <v>3145</v>
      </c>
      <c r="D1339" s="82" t="s">
        <v>3131</v>
      </c>
    </row>
    <row r="1340" spans="1:4" x14ac:dyDescent="0.25">
      <c r="A1340" s="127">
        <v>1329</v>
      </c>
      <c r="B1340" t="s">
        <v>3472</v>
      </c>
      <c r="C1340" s="82" t="s">
        <v>3146</v>
      </c>
      <c r="D1340" s="82" t="s">
        <v>3131</v>
      </c>
    </row>
    <row r="1341" spans="1:4" x14ac:dyDescent="0.25">
      <c r="A1341" s="127">
        <v>1330</v>
      </c>
      <c r="B1341" t="s">
        <v>3472</v>
      </c>
      <c r="C1341" s="82" t="s">
        <v>3147</v>
      </c>
      <c r="D1341" s="82" t="s">
        <v>3131</v>
      </c>
    </row>
    <row r="1342" spans="1:4" x14ac:dyDescent="0.25">
      <c r="A1342" s="127">
        <v>1331</v>
      </c>
      <c r="B1342" t="s">
        <v>3472</v>
      </c>
      <c r="C1342" s="82" t="s">
        <v>3148</v>
      </c>
      <c r="D1342" s="82" t="s">
        <v>3131</v>
      </c>
    </row>
    <row r="1343" spans="1:4" x14ac:dyDescent="0.25">
      <c r="A1343" s="127">
        <v>1332</v>
      </c>
      <c r="B1343" t="s">
        <v>3472</v>
      </c>
      <c r="C1343" s="82" t="s">
        <v>3149</v>
      </c>
      <c r="D1343" s="82" t="s">
        <v>3131</v>
      </c>
    </row>
    <row r="1344" spans="1:4" x14ac:dyDescent="0.25">
      <c r="A1344" s="127">
        <v>1333</v>
      </c>
      <c r="B1344" t="s">
        <v>3472</v>
      </c>
      <c r="C1344" s="82" t="s">
        <v>3150</v>
      </c>
      <c r="D1344" s="82" t="s">
        <v>3131</v>
      </c>
    </row>
    <row r="1345" spans="1:4" x14ac:dyDescent="0.25">
      <c r="A1345" s="127">
        <v>1334</v>
      </c>
      <c r="B1345" t="s">
        <v>3472</v>
      </c>
      <c r="C1345" s="82" t="s">
        <v>3151</v>
      </c>
      <c r="D1345" s="82" t="s">
        <v>3131</v>
      </c>
    </row>
    <row r="1346" spans="1:4" x14ac:dyDescent="0.25">
      <c r="A1346" s="127">
        <v>1335</v>
      </c>
      <c r="B1346" t="s">
        <v>3472</v>
      </c>
      <c r="C1346" s="82" t="s">
        <v>3152</v>
      </c>
      <c r="D1346" s="82" t="s">
        <v>3131</v>
      </c>
    </row>
    <row r="1347" spans="1:4" x14ac:dyDescent="0.25">
      <c r="A1347" s="127">
        <v>1336</v>
      </c>
      <c r="B1347" t="s">
        <v>3472</v>
      </c>
      <c r="C1347" s="82" t="s">
        <v>3153</v>
      </c>
      <c r="D1347" s="82" t="s">
        <v>3131</v>
      </c>
    </row>
    <row r="1348" spans="1:4" x14ac:dyDescent="0.25">
      <c r="A1348" s="127">
        <v>1337</v>
      </c>
      <c r="B1348" t="s">
        <v>3472</v>
      </c>
      <c r="C1348" s="82" t="s">
        <v>3154</v>
      </c>
      <c r="D1348" s="82" t="s">
        <v>3131</v>
      </c>
    </row>
    <row r="1349" spans="1:4" x14ac:dyDescent="0.25">
      <c r="A1349" s="127">
        <v>1338</v>
      </c>
      <c r="B1349" t="s">
        <v>3472</v>
      </c>
      <c r="C1349" s="82" t="s">
        <v>3155</v>
      </c>
      <c r="D1349" s="82" t="s">
        <v>3131</v>
      </c>
    </row>
    <row r="1350" spans="1:4" x14ac:dyDescent="0.25">
      <c r="A1350" s="127">
        <v>1339</v>
      </c>
      <c r="B1350" t="s">
        <v>3472</v>
      </c>
      <c r="C1350" s="82" t="s">
        <v>3156</v>
      </c>
      <c r="D1350" s="82" t="s">
        <v>3131</v>
      </c>
    </row>
    <row r="1351" spans="1:4" x14ac:dyDescent="0.25">
      <c r="A1351" s="127">
        <v>1340</v>
      </c>
      <c r="B1351" t="s">
        <v>3472</v>
      </c>
      <c r="C1351" s="82" t="s">
        <v>3157</v>
      </c>
      <c r="D1351" s="82" t="s">
        <v>3131</v>
      </c>
    </row>
    <row r="1352" spans="1:4" x14ac:dyDescent="0.25">
      <c r="A1352" s="127">
        <v>1341</v>
      </c>
      <c r="B1352" t="s">
        <v>3473</v>
      </c>
      <c r="C1352" s="82" t="s">
        <v>3158</v>
      </c>
      <c r="D1352" s="82" t="s">
        <v>3159</v>
      </c>
    </row>
    <row r="1353" spans="1:4" x14ac:dyDescent="0.25">
      <c r="A1353" s="127">
        <v>1342</v>
      </c>
      <c r="B1353" t="s">
        <v>3473</v>
      </c>
      <c r="C1353" s="82" t="s">
        <v>3160</v>
      </c>
      <c r="D1353" s="82" t="s">
        <v>3159</v>
      </c>
    </row>
    <row r="1354" spans="1:4" x14ac:dyDescent="0.25">
      <c r="A1354" s="127">
        <v>1343</v>
      </c>
      <c r="B1354" t="s">
        <v>3473</v>
      </c>
      <c r="C1354" s="82" t="s">
        <v>3161</v>
      </c>
      <c r="D1354" s="82" t="s">
        <v>3159</v>
      </c>
    </row>
    <row r="1355" spans="1:4" x14ac:dyDescent="0.25">
      <c r="A1355" s="127">
        <v>1344</v>
      </c>
      <c r="B1355" t="s">
        <v>3473</v>
      </c>
      <c r="C1355" s="82" t="s">
        <v>3162</v>
      </c>
      <c r="D1355" s="82" t="s">
        <v>3159</v>
      </c>
    </row>
    <row r="1356" spans="1:4" x14ac:dyDescent="0.25">
      <c r="A1356" s="127">
        <v>1345</v>
      </c>
      <c r="B1356" t="s">
        <v>3473</v>
      </c>
      <c r="C1356" s="82" t="s">
        <v>3163</v>
      </c>
      <c r="D1356" s="82" t="s">
        <v>3159</v>
      </c>
    </row>
    <row r="1357" spans="1:4" x14ac:dyDescent="0.25">
      <c r="A1357" s="127">
        <v>1346</v>
      </c>
      <c r="B1357" t="s">
        <v>3473</v>
      </c>
      <c r="C1357" s="82" t="s">
        <v>3164</v>
      </c>
      <c r="D1357" s="82" t="s">
        <v>3159</v>
      </c>
    </row>
    <row r="1358" spans="1:4" x14ac:dyDescent="0.25">
      <c r="A1358" s="127">
        <v>1347</v>
      </c>
      <c r="B1358" t="s">
        <v>3473</v>
      </c>
      <c r="C1358" s="82" t="s">
        <v>3165</v>
      </c>
      <c r="D1358" s="82" t="s">
        <v>3159</v>
      </c>
    </row>
    <row r="1359" spans="1:4" x14ac:dyDescent="0.25">
      <c r="A1359" s="127">
        <v>1348</v>
      </c>
      <c r="B1359" t="s">
        <v>3473</v>
      </c>
      <c r="C1359" s="82" t="s">
        <v>3166</v>
      </c>
      <c r="D1359" s="82" t="s">
        <v>3159</v>
      </c>
    </row>
    <row r="1360" spans="1:4" x14ac:dyDescent="0.25">
      <c r="A1360" s="127">
        <v>1349</v>
      </c>
      <c r="B1360" t="s">
        <v>3473</v>
      </c>
      <c r="C1360" s="82" t="s">
        <v>2998</v>
      </c>
      <c r="D1360" s="82" t="s">
        <v>3159</v>
      </c>
    </row>
    <row r="1361" spans="1:4" x14ac:dyDescent="0.25">
      <c r="A1361" s="127">
        <v>1350</v>
      </c>
      <c r="B1361" t="s">
        <v>3473</v>
      </c>
      <c r="C1361" s="82" t="s">
        <v>3167</v>
      </c>
      <c r="D1361" s="82" t="s">
        <v>3159</v>
      </c>
    </row>
    <row r="1362" spans="1:4" x14ac:dyDescent="0.25">
      <c r="A1362" s="127">
        <v>1351</v>
      </c>
      <c r="B1362" t="s">
        <v>3473</v>
      </c>
      <c r="C1362" s="82" t="s">
        <v>3168</v>
      </c>
      <c r="D1362" s="82" t="s">
        <v>3159</v>
      </c>
    </row>
    <row r="1363" spans="1:4" x14ac:dyDescent="0.25">
      <c r="A1363" s="127">
        <v>1352</v>
      </c>
      <c r="B1363" t="s">
        <v>3473</v>
      </c>
      <c r="C1363" s="82" t="s">
        <v>3169</v>
      </c>
      <c r="D1363" s="82" t="s">
        <v>3159</v>
      </c>
    </row>
    <row r="1364" spans="1:4" x14ac:dyDescent="0.25">
      <c r="A1364" s="127">
        <v>1353</v>
      </c>
      <c r="B1364" t="s">
        <v>3473</v>
      </c>
      <c r="C1364" s="82" t="s">
        <v>3170</v>
      </c>
      <c r="D1364" s="82" t="s">
        <v>3159</v>
      </c>
    </row>
    <row r="1365" spans="1:4" x14ac:dyDescent="0.25">
      <c r="A1365" s="127">
        <v>1354</v>
      </c>
      <c r="B1365" t="s">
        <v>3474</v>
      </c>
      <c r="C1365" s="82" t="s">
        <v>3171</v>
      </c>
      <c r="D1365" s="82" t="s">
        <v>3172</v>
      </c>
    </row>
    <row r="1366" spans="1:4" x14ac:dyDescent="0.25">
      <c r="A1366" s="127">
        <v>1355</v>
      </c>
      <c r="B1366" t="s">
        <v>3474</v>
      </c>
      <c r="C1366" s="82" t="s">
        <v>3173</v>
      </c>
      <c r="D1366" s="82" t="s">
        <v>3172</v>
      </c>
    </row>
    <row r="1367" spans="1:4" x14ac:dyDescent="0.25">
      <c r="A1367" s="127">
        <v>1356</v>
      </c>
      <c r="B1367" t="s">
        <v>3474</v>
      </c>
      <c r="C1367" s="82" t="s">
        <v>3174</v>
      </c>
      <c r="D1367" s="82" t="s">
        <v>3172</v>
      </c>
    </row>
    <row r="1368" spans="1:4" x14ac:dyDescent="0.25">
      <c r="A1368" s="127">
        <v>1357</v>
      </c>
      <c r="B1368" t="s">
        <v>3474</v>
      </c>
      <c r="C1368" s="82" t="s">
        <v>3175</v>
      </c>
      <c r="D1368" s="82" t="s">
        <v>3172</v>
      </c>
    </row>
    <row r="1369" spans="1:4" x14ac:dyDescent="0.25">
      <c r="A1369" s="127">
        <v>1358</v>
      </c>
      <c r="B1369" t="s">
        <v>3474</v>
      </c>
      <c r="C1369" s="82" t="s">
        <v>3176</v>
      </c>
      <c r="D1369" s="82" t="s">
        <v>3172</v>
      </c>
    </row>
    <row r="1370" spans="1:4" x14ac:dyDescent="0.25">
      <c r="A1370" s="127">
        <v>1359</v>
      </c>
      <c r="B1370" t="s">
        <v>3474</v>
      </c>
      <c r="C1370" s="82" t="s">
        <v>3177</v>
      </c>
      <c r="D1370" s="82" t="s">
        <v>3172</v>
      </c>
    </row>
    <row r="1371" spans="1:4" x14ac:dyDescent="0.25">
      <c r="A1371" s="127">
        <v>1360</v>
      </c>
      <c r="B1371" t="s">
        <v>3475</v>
      </c>
      <c r="C1371" s="82" t="s">
        <v>3178</v>
      </c>
      <c r="D1371" s="82" t="s">
        <v>3179</v>
      </c>
    </row>
    <row r="1372" spans="1:4" x14ac:dyDescent="0.25">
      <c r="A1372" s="127">
        <v>1361</v>
      </c>
      <c r="B1372" t="s">
        <v>3475</v>
      </c>
      <c r="C1372" s="82" t="s">
        <v>3180</v>
      </c>
      <c r="D1372" s="82" t="s">
        <v>3179</v>
      </c>
    </row>
    <row r="1373" spans="1:4" x14ac:dyDescent="0.25">
      <c r="A1373" s="127">
        <v>1362</v>
      </c>
      <c r="B1373" t="s">
        <v>3475</v>
      </c>
      <c r="C1373" s="82" t="s">
        <v>3181</v>
      </c>
      <c r="D1373" s="82" t="s">
        <v>3179</v>
      </c>
    </row>
    <row r="1374" spans="1:4" x14ac:dyDescent="0.25">
      <c r="A1374" s="127">
        <v>1363</v>
      </c>
      <c r="B1374" t="s">
        <v>3475</v>
      </c>
      <c r="C1374" s="82" t="s">
        <v>3182</v>
      </c>
      <c r="D1374" s="82" t="s">
        <v>3179</v>
      </c>
    </row>
    <row r="1375" spans="1:4" x14ac:dyDescent="0.25">
      <c r="A1375" s="127">
        <v>1364</v>
      </c>
      <c r="B1375" t="s">
        <v>3475</v>
      </c>
      <c r="C1375" s="82" t="s">
        <v>3183</v>
      </c>
      <c r="D1375" s="82" t="s">
        <v>3179</v>
      </c>
    </row>
    <row r="1376" spans="1:4" x14ac:dyDescent="0.25">
      <c r="A1376" s="127">
        <v>1365</v>
      </c>
      <c r="B1376" t="s">
        <v>3475</v>
      </c>
      <c r="C1376" s="82" t="s">
        <v>3184</v>
      </c>
      <c r="D1376" s="82" t="s">
        <v>3179</v>
      </c>
    </row>
    <row r="1377" spans="1:4" x14ac:dyDescent="0.25">
      <c r="A1377" s="127">
        <v>1366</v>
      </c>
      <c r="B1377" t="s">
        <v>3475</v>
      </c>
      <c r="C1377" s="82" t="s">
        <v>2207</v>
      </c>
      <c r="D1377" s="82" t="s">
        <v>3179</v>
      </c>
    </row>
    <row r="1378" spans="1:4" x14ac:dyDescent="0.25">
      <c r="A1378" s="127">
        <v>1367</v>
      </c>
      <c r="B1378" t="s">
        <v>3475</v>
      </c>
      <c r="C1378" s="82" t="s">
        <v>2165</v>
      </c>
      <c r="D1378" s="82" t="s">
        <v>3179</v>
      </c>
    </row>
    <row r="1379" spans="1:4" x14ac:dyDescent="0.25">
      <c r="A1379" s="127">
        <v>1368</v>
      </c>
      <c r="B1379" t="s">
        <v>3475</v>
      </c>
      <c r="C1379" s="82" t="s">
        <v>3185</v>
      </c>
      <c r="D1379" s="82" t="s">
        <v>3179</v>
      </c>
    </row>
    <row r="1380" spans="1:4" x14ac:dyDescent="0.25">
      <c r="A1380" s="127">
        <v>1369</v>
      </c>
      <c r="B1380" t="s">
        <v>3475</v>
      </c>
      <c r="C1380" s="82" t="s">
        <v>3186</v>
      </c>
      <c r="D1380" s="82" t="s">
        <v>3179</v>
      </c>
    </row>
    <row r="1381" spans="1:4" x14ac:dyDescent="0.25">
      <c r="A1381" s="127">
        <v>1370</v>
      </c>
      <c r="B1381" t="s">
        <v>3475</v>
      </c>
      <c r="C1381" s="82" t="s">
        <v>3187</v>
      </c>
      <c r="D1381" s="82" t="s">
        <v>3179</v>
      </c>
    </row>
    <row r="1382" spans="1:4" x14ac:dyDescent="0.25">
      <c r="A1382" s="127">
        <v>1371</v>
      </c>
      <c r="B1382" t="s">
        <v>3475</v>
      </c>
      <c r="C1382" s="82" t="s">
        <v>2941</v>
      </c>
      <c r="D1382" s="82" t="s">
        <v>3179</v>
      </c>
    </row>
    <row r="1383" spans="1:4" x14ac:dyDescent="0.25">
      <c r="A1383" s="127">
        <v>1372</v>
      </c>
      <c r="B1383" t="s">
        <v>3475</v>
      </c>
      <c r="C1383" s="82" t="s">
        <v>3188</v>
      </c>
      <c r="D1383" s="82" t="s">
        <v>3179</v>
      </c>
    </row>
    <row r="1384" spans="1:4" x14ac:dyDescent="0.25">
      <c r="A1384" s="127">
        <v>1373</v>
      </c>
      <c r="B1384" t="s">
        <v>3475</v>
      </c>
      <c r="C1384" s="82" t="s">
        <v>3189</v>
      </c>
      <c r="D1384" s="82" t="s">
        <v>3179</v>
      </c>
    </row>
    <row r="1385" spans="1:4" x14ac:dyDescent="0.25">
      <c r="A1385" s="127">
        <v>1374</v>
      </c>
      <c r="B1385" t="s">
        <v>3475</v>
      </c>
      <c r="C1385" s="82" t="s">
        <v>3190</v>
      </c>
      <c r="D1385" s="82" t="s">
        <v>3179</v>
      </c>
    </row>
    <row r="1386" spans="1:4" x14ac:dyDescent="0.25">
      <c r="A1386" s="127">
        <v>1375</v>
      </c>
      <c r="B1386" t="s">
        <v>3475</v>
      </c>
      <c r="C1386" s="82" t="s">
        <v>3191</v>
      </c>
      <c r="D1386" s="82" t="s">
        <v>3179</v>
      </c>
    </row>
    <row r="1387" spans="1:4" x14ac:dyDescent="0.25">
      <c r="A1387" s="127">
        <v>1376</v>
      </c>
      <c r="B1387" t="s">
        <v>3475</v>
      </c>
      <c r="C1387" s="82" t="s">
        <v>3192</v>
      </c>
      <c r="D1387" s="82" t="s">
        <v>3179</v>
      </c>
    </row>
    <row r="1388" spans="1:4" x14ac:dyDescent="0.25">
      <c r="A1388" s="127">
        <v>1377</v>
      </c>
      <c r="B1388" t="s">
        <v>3475</v>
      </c>
      <c r="C1388" s="82" t="s">
        <v>3193</v>
      </c>
      <c r="D1388" s="82" t="s">
        <v>3179</v>
      </c>
    </row>
    <row r="1389" spans="1:4" x14ac:dyDescent="0.25">
      <c r="A1389" s="127">
        <v>1378</v>
      </c>
      <c r="B1389" t="s">
        <v>3475</v>
      </c>
      <c r="C1389" s="82" t="s">
        <v>3194</v>
      </c>
      <c r="D1389" s="82" t="s">
        <v>3179</v>
      </c>
    </row>
    <row r="1390" spans="1:4" x14ac:dyDescent="0.25">
      <c r="A1390" s="127">
        <v>1379</v>
      </c>
      <c r="B1390" t="s">
        <v>3475</v>
      </c>
      <c r="C1390" s="82" t="s">
        <v>3195</v>
      </c>
      <c r="D1390" s="82" t="s">
        <v>3179</v>
      </c>
    </row>
    <row r="1391" spans="1:4" x14ac:dyDescent="0.25">
      <c r="A1391" s="127">
        <v>1380</v>
      </c>
      <c r="B1391" t="s">
        <v>3475</v>
      </c>
      <c r="C1391" s="82" t="s">
        <v>3196</v>
      </c>
      <c r="D1391" s="82" t="s">
        <v>3179</v>
      </c>
    </row>
    <row r="1392" spans="1:4" x14ac:dyDescent="0.25">
      <c r="A1392" s="127">
        <v>1381</v>
      </c>
      <c r="B1392" t="s">
        <v>3475</v>
      </c>
      <c r="C1392" s="82" t="s">
        <v>3197</v>
      </c>
      <c r="D1392" s="82" t="s">
        <v>3179</v>
      </c>
    </row>
    <row r="1393" spans="1:4" x14ac:dyDescent="0.25">
      <c r="A1393" s="127">
        <v>1382</v>
      </c>
      <c r="B1393" t="s">
        <v>3475</v>
      </c>
      <c r="C1393" s="82" t="s">
        <v>3198</v>
      </c>
      <c r="D1393" s="82" t="s">
        <v>3179</v>
      </c>
    </row>
    <row r="1394" spans="1:4" x14ac:dyDescent="0.25">
      <c r="A1394" s="127">
        <v>1383</v>
      </c>
      <c r="B1394" t="s">
        <v>3475</v>
      </c>
      <c r="C1394" s="82" t="s">
        <v>3199</v>
      </c>
      <c r="D1394" s="82" t="s">
        <v>3179</v>
      </c>
    </row>
    <row r="1395" spans="1:4" x14ac:dyDescent="0.25">
      <c r="A1395" s="127">
        <v>1384</v>
      </c>
      <c r="B1395" t="s">
        <v>3476</v>
      </c>
      <c r="C1395" s="82" t="s">
        <v>3200</v>
      </c>
      <c r="D1395" s="82" t="s">
        <v>1395</v>
      </c>
    </row>
    <row r="1396" spans="1:4" x14ac:dyDescent="0.25">
      <c r="A1396" s="127">
        <v>1385</v>
      </c>
      <c r="B1396" t="s">
        <v>3476</v>
      </c>
      <c r="C1396" s="82" t="s">
        <v>2003</v>
      </c>
      <c r="D1396" s="82" t="s">
        <v>1395</v>
      </c>
    </row>
    <row r="1397" spans="1:4" x14ac:dyDescent="0.25">
      <c r="A1397" s="127">
        <v>1386</v>
      </c>
      <c r="B1397" t="s">
        <v>3476</v>
      </c>
      <c r="C1397" s="82" t="s">
        <v>2447</v>
      </c>
      <c r="D1397" s="82" t="s">
        <v>1395</v>
      </c>
    </row>
    <row r="1398" spans="1:4" x14ac:dyDescent="0.25">
      <c r="A1398" s="127">
        <v>1387</v>
      </c>
      <c r="B1398" t="s">
        <v>3476</v>
      </c>
      <c r="C1398" s="82" t="s">
        <v>3201</v>
      </c>
      <c r="D1398" s="82" t="s">
        <v>1395</v>
      </c>
    </row>
    <row r="1399" spans="1:4" x14ac:dyDescent="0.25">
      <c r="A1399" s="127">
        <v>1388</v>
      </c>
      <c r="B1399" t="s">
        <v>3476</v>
      </c>
      <c r="C1399" s="82" t="s">
        <v>3202</v>
      </c>
      <c r="D1399" s="82" t="s">
        <v>1395</v>
      </c>
    </row>
    <row r="1400" spans="1:4" x14ac:dyDescent="0.25">
      <c r="A1400" s="127">
        <v>1389</v>
      </c>
      <c r="B1400" t="s">
        <v>3476</v>
      </c>
      <c r="C1400" s="82" t="s">
        <v>2206</v>
      </c>
      <c r="D1400" s="82" t="s">
        <v>1395</v>
      </c>
    </row>
    <row r="1401" spans="1:4" x14ac:dyDescent="0.25">
      <c r="A1401" s="127">
        <v>1390</v>
      </c>
      <c r="B1401" t="s">
        <v>3476</v>
      </c>
      <c r="C1401" s="82" t="s">
        <v>3203</v>
      </c>
      <c r="D1401" s="82" t="s">
        <v>1395</v>
      </c>
    </row>
    <row r="1402" spans="1:4" x14ac:dyDescent="0.25">
      <c r="A1402" s="127">
        <v>1391</v>
      </c>
      <c r="B1402" t="s">
        <v>3476</v>
      </c>
      <c r="C1402" s="82" t="s">
        <v>3204</v>
      </c>
      <c r="D1402" s="82" t="s">
        <v>1395</v>
      </c>
    </row>
    <row r="1403" spans="1:4" x14ac:dyDescent="0.25">
      <c r="A1403" s="127">
        <v>1392</v>
      </c>
      <c r="B1403" t="s">
        <v>3476</v>
      </c>
      <c r="C1403" s="82" t="s">
        <v>3205</v>
      </c>
      <c r="D1403" s="82" t="s">
        <v>1395</v>
      </c>
    </row>
    <row r="1404" spans="1:4" x14ac:dyDescent="0.25">
      <c r="A1404" s="127">
        <v>1393</v>
      </c>
      <c r="B1404" t="s">
        <v>3476</v>
      </c>
      <c r="C1404" s="82" t="s">
        <v>3206</v>
      </c>
      <c r="D1404" s="82" t="s">
        <v>1395</v>
      </c>
    </row>
    <row r="1405" spans="1:4" x14ac:dyDescent="0.25">
      <c r="A1405" s="127">
        <v>1394</v>
      </c>
      <c r="B1405" t="s">
        <v>3476</v>
      </c>
      <c r="C1405" s="82" t="s">
        <v>3207</v>
      </c>
      <c r="D1405" s="82" t="s">
        <v>1395</v>
      </c>
    </row>
    <row r="1406" spans="1:4" x14ac:dyDescent="0.25">
      <c r="A1406" s="127">
        <v>1395</v>
      </c>
      <c r="B1406" t="s">
        <v>3476</v>
      </c>
      <c r="C1406" s="82" t="s">
        <v>3208</v>
      </c>
      <c r="D1406" s="82" t="s">
        <v>1395</v>
      </c>
    </row>
    <row r="1407" spans="1:4" x14ac:dyDescent="0.25">
      <c r="A1407" s="127">
        <v>1396</v>
      </c>
      <c r="B1407" t="s">
        <v>3476</v>
      </c>
      <c r="C1407" s="82" t="s">
        <v>3209</v>
      </c>
      <c r="D1407" s="82" t="s">
        <v>1395</v>
      </c>
    </row>
    <row r="1408" spans="1:4" x14ac:dyDescent="0.25">
      <c r="A1408" s="127">
        <v>1397</v>
      </c>
      <c r="B1408" t="s">
        <v>3476</v>
      </c>
      <c r="C1408" s="82" t="s">
        <v>3210</v>
      </c>
      <c r="D1408" s="82" t="s">
        <v>1395</v>
      </c>
    </row>
    <row r="1409" spans="1:4" x14ac:dyDescent="0.25">
      <c r="A1409" s="127">
        <v>1398</v>
      </c>
      <c r="B1409" t="s">
        <v>3476</v>
      </c>
      <c r="C1409" s="82" t="s">
        <v>3211</v>
      </c>
      <c r="D1409" s="82" t="s">
        <v>1395</v>
      </c>
    </row>
    <row r="1410" spans="1:4" x14ac:dyDescent="0.25">
      <c r="A1410" s="127">
        <v>1399</v>
      </c>
      <c r="B1410" t="s">
        <v>3476</v>
      </c>
      <c r="C1410" s="82" t="s">
        <v>3212</v>
      </c>
      <c r="D1410" s="82" t="s">
        <v>1395</v>
      </c>
    </row>
    <row r="1411" spans="1:4" x14ac:dyDescent="0.25">
      <c r="A1411" s="127">
        <v>1400</v>
      </c>
      <c r="B1411" t="s">
        <v>3476</v>
      </c>
      <c r="C1411" s="82" t="s">
        <v>3213</v>
      </c>
      <c r="D1411" s="82" t="s">
        <v>1395</v>
      </c>
    </row>
    <row r="1412" spans="1:4" x14ac:dyDescent="0.25">
      <c r="A1412" s="127">
        <v>1401</v>
      </c>
      <c r="B1412" t="s">
        <v>3476</v>
      </c>
      <c r="C1412" s="82" t="s">
        <v>3214</v>
      </c>
      <c r="D1412" s="82" t="s">
        <v>1395</v>
      </c>
    </row>
    <row r="1413" spans="1:4" x14ac:dyDescent="0.25">
      <c r="A1413" s="127">
        <v>1402</v>
      </c>
      <c r="B1413" t="s">
        <v>3476</v>
      </c>
      <c r="C1413" s="82" t="s">
        <v>3215</v>
      </c>
      <c r="D1413" s="82" t="s">
        <v>1395</v>
      </c>
    </row>
    <row r="1414" spans="1:4" x14ac:dyDescent="0.25">
      <c r="A1414" s="127">
        <v>1403</v>
      </c>
      <c r="B1414" t="s">
        <v>3476</v>
      </c>
      <c r="C1414" s="82" t="s">
        <v>3216</v>
      </c>
      <c r="D1414" s="82" t="s">
        <v>1395</v>
      </c>
    </row>
    <row r="1415" spans="1:4" x14ac:dyDescent="0.25">
      <c r="A1415" s="127">
        <v>1404</v>
      </c>
      <c r="B1415" t="s">
        <v>3476</v>
      </c>
      <c r="C1415" s="82" t="s">
        <v>2450</v>
      </c>
      <c r="D1415" s="82" t="s">
        <v>1395</v>
      </c>
    </row>
    <row r="1416" spans="1:4" x14ac:dyDescent="0.25">
      <c r="A1416" s="127">
        <v>1405</v>
      </c>
      <c r="B1416" t="s">
        <v>3476</v>
      </c>
      <c r="C1416" s="82" t="s">
        <v>3217</v>
      </c>
      <c r="D1416" s="82" t="s">
        <v>1395</v>
      </c>
    </row>
    <row r="1417" spans="1:4" x14ac:dyDescent="0.25">
      <c r="A1417" s="127">
        <v>1406</v>
      </c>
      <c r="B1417" t="s">
        <v>3476</v>
      </c>
      <c r="C1417" s="82" t="s">
        <v>3218</v>
      </c>
      <c r="D1417" s="82" t="s">
        <v>1395</v>
      </c>
    </row>
    <row r="1418" spans="1:4" x14ac:dyDescent="0.25">
      <c r="A1418" s="127">
        <v>1407</v>
      </c>
      <c r="B1418" t="s">
        <v>3476</v>
      </c>
      <c r="C1418" s="82" t="s">
        <v>3219</v>
      </c>
      <c r="D1418" s="82" t="s">
        <v>1395</v>
      </c>
    </row>
    <row r="1419" spans="1:4" x14ac:dyDescent="0.25">
      <c r="A1419" s="127">
        <v>1408</v>
      </c>
      <c r="B1419" t="s">
        <v>3476</v>
      </c>
      <c r="C1419" s="82" t="s">
        <v>3220</v>
      </c>
      <c r="D1419" s="82" t="s">
        <v>1395</v>
      </c>
    </row>
    <row r="1420" spans="1:4" x14ac:dyDescent="0.25">
      <c r="A1420" s="127">
        <v>1409</v>
      </c>
      <c r="B1420" t="s">
        <v>3476</v>
      </c>
      <c r="C1420" s="82" t="s">
        <v>3221</v>
      </c>
      <c r="D1420" s="82" t="s">
        <v>1395</v>
      </c>
    </row>
    <row r="1421" spans="1:4" x14ac:dyDescent="0.25">
      <c r="A1421" s="127">
        <v>1410</v>
      </c>
      <c r="B1421" t="s">
        <v>3476</v>
      </c>
      <c r="C1421" s="82" t="s">
        <v>3222</v>
      </c>
      <c r="D1421" s="82" t="s">
        <v>1395</v>
      </c>
    </row>
    <row r="1422" spans="1:4" x14ac:dyDescent="0.25">
      <c r="A1422" s="127">
        <v>1411</v>
      </c>
      <c r="B1422" t="s">
        <v>3476</v>
      </c>
      <c r="C1422" s="82" t="s">
        <v>3223</v>
      </c>
      <c r="D1422" s="82" t="s">
        <v>1395</v>
      </c>
    </row>
    <row r="1423" spans="1:4" x14ac:dyDescent="0.25">
      <c r="A1423" s="127">
        <v>1412</v>
      </c>
      <c r="B1423" t="s">
        <v>3476</v>
      </c>
      <c r="C1423" s="82" t="s">
        <v>3224</v>
      </c>
      <c r="D1423" s="82" t="s">
        <v>1395</v>
      </c>
    </row>
    <row r="1424" spans="1:4" x14ac:dyDescent="0.25">
      <c r="A1424" s="127">
        <v>1413</v>
      </c>
      <c r="B1424" t="s">
        <v>3476</v>
      </c>
      <c r="C1424" s="82" t="s">
        <v>3225</v>
      </c>
      <c r="D1424" s="82" t="s">
        <v>1395</v>
      </c>
    </row>
    <row r="1425" spans="1:4" x14ac:dyDescent="0.25">
      <c r="A1425" s="127">
        <v>1414</v>
      </c>
      <c r="B1425" t="s">
        <v>3476</v>
      </c>
      <c r="C1425" s="82" t="s">
        <v>3226</v>
      </c>
      <c r="D1425" s="82" t="s">
        <v>1395</v>
      </c>
    </row>
    <row r="1426" spans="1:4" x14ac:dyDescent="0.25">
      <c r="A1426" s="127">
        <v>1415</v>
      </c>
      <c r="B1426" t="s">
        <v>3476</v>
      </c>
      <c r="C1426" s="82" t="s">
        <v>3227</v>
      </c>
      <c r="D1426" s="82" t="s">
        <v>1395</v>
      </c>
    </row>
    <row r="1427" spans="1:4" x14ac:dyDescent="0.25">
      <c r="A1427" s="127">
        <v>1416</v>
      </c>
      <c r="B1427" t="s">
        <v>3477</v>
      </c>
      <c r="C1427" s="82" t="s">
        <v>3228</v>
      </c>
      <c r="D1427" s="82" t="s">
        <v>3229</v>
      </c>
    </row>
    <row r="1428" spans="1:4" x14ac:dyDescent="0.25">
      <c r="A1428" s="127">
        <v>1417</v>
      </c>
      <c r="B1428" t="s">
        <v>3477</v>
      </c>
      <c r="C1428" s="82" t="s">
        <v>3230</v>
      </c>
      <c r="D1428" s="82" t="s">
        <v>3229</v>
      </c>
    </row>
    <row r="1429" spans="1:4" x14ac:dyDescent="0.25">
      <c r="A1429" s="127">
        <v>1418</v>
      </c>
      <c r="B1429" t="s">
        <v>3477</v>
      </c>
      <c r="C1429" s="82" t="s">
        <v>3231</v>
      </c>
      <c r="D1429" s="82" t="s">
        <v>3229</v>
      </c>
    </row>
    <row r="1430" spans="1:4" x14ac:dyDescent="0.25">
      <c r="A1430" s="127">
        <v>1419</v>
      </c>
      <c r="B1430" t="s">
        <v>3477</v>
      </c>
      <c r="C1430" s="82" t="s">
        <v>3232</v>
      </c>
      <c r="D1430" s="82" t="s">
        <v>3229</v>
      </c>
    </row>
    <row r="1431" spans="1:4" x14ac:dyDescent="0.25">
      <c r="A1431" s="127">
        <v>1420</v>
      </c>
      <c r="B1431" t="s">
        <v>3477</v>
      </c>
      <c r="C1431" s="82" t="s">
        <v>3233</v>
      </c>
      <c r="D1431" s="82" t="s">
        <v>3229</v>
      </c>
    </row>
    <row r="1432" spans="1:4" x14ac:dyDescent="0.25">
      <c r="A1432" s="127">
        <v>1421</v>
      </c>
      <c r="B1432" t="s">
        <v>3477</v>
      </c>
      <c r="C1432" s="82" t="s">
        <v>3234</v>
      </c>
      <c r="D1432" s="82" t="s">
        <v>3229</v>
      </c>
    </row>
    <row r="1433" spans="1:4" x14ac:dyDescent="0.25">
      <c r="A1433" s="127">
        <v>1422</v>
      </c>
      <c r="B1433" t="s">
        <v>3477</v>
      </c>
      <c r="C1433" s="82" t="s">
        <v>3235</v>
      </c>
      <c r="D1433" s="82" t="s">
        <v>3229</v>
      </c>
    </row>
    <row r="1434" spans="1:4" x14ac:dyDescent="0.25">
      <c r="A1434" s="127">
        <v>1423</v>
      </c>
      <c r="B1434" t="s">
        <v>3477</v>
      </c>
      <c r="C1434" s="82" t="s">
        <v>3236</v>
      </c>
      <c r="D1434" s="82" t="s">
        <v>3229</v>
      </c>
    </row>
    <row r="1435" spans="1:4" x14ac:dyDescent="0.25">
      <c r="A1435" s="127">
        <v>1424</v>
      </c>
      <c r="B1435" t="s">
        <v>3478</v>
      </c>
      <c r="C1435" s="82" t="s">
        <v>3237</v>
      </c>
      <c r="D1435" s="82" t="s">
        <v>1406</v>
      </c>
    </row>
    <row r="1436" spans="1:4" x14ac:dyDescent="0.25">
      <c r="A1436" s="127">
        <v>1425</v>
      </c>
      <c r="B1436" t="s">
        <v>3478</v>
      </c>
      <c r="C1436" s="82" t="s">
        <v>3238</v>
      </c>
      <c r="D1436" s="82" t="s">
        <v>1406</v>
      </c>
    </row>
    <row r="1437" spans="1:4" x14ac:dyDescent="0.25">
      <c r="A1437" s="127">
        <v>1426</v>
      </c>
      <c r="B1437" t="s">
        <v>3478</v>
      </c>
      <c r="C1437" s="82" t="s">
        <v>3239</v>
      </c>
      <c r="D1437" s="82" t="s">
        <v>1406</v>
      </c>
    </row>
    <row r="1438" spans="1:4" x14ac:dyDescent="0.25">
      <c r="A1438" s="127">
        <v>1427</v>
      </c>
      <c r="B1438" t="s">
        <v>3478</v>
      </c>
      <c r="C1438" s="82" t="s">
        <v>3240</v>
      </c>
      <c r="D1438" s="82" t="s">
        <v>1406</v>
      </c>
    </row>
    <row r="1439" spans="1:4" x14ac:dyDescent="0.25">
      <c r="A1439" s="127">
        <v>1428</v>
      </c>
      <c r="B1439" t="s">
        <v>3478</v>
      </c>
      <c r="C1439" s="82" t="s">
        <v>3241</v>
      </c>
      <c r="D1439" s="82" t="s">
        <v>1406</v>
      </c>
    </row>
    <row r="1440" spans="1:4" x14ac:dyDescent="0.25">
      <c r="A1440" s="127">
        <v>1429</v>
      </c>
      <c r="B1440" t="s">
        <v>3478</v>
      </c>
      <c r="C1440" s="82" t="s">
        <v>3242</v>
      </c>
      <c r="D1440" s="82" t="s">
        <v>1406</v>
      </c>
    </row>
    <row r="1441" spans="1:4" x14ac:dyDescent="0.25">
      <c r="A1441" s="127">
        <v>1430</v>
      </c>
      <c r="B1441" t="s">
        <v>3478</v>
      </c>
      <c r="C1441" s="82" t="s">
        <v>3243</v>
      </c>
      <c r="D1441" s="82" t="s">
        <v>1406</v>
      </c>
    </row>
    <row r="1442" spans="1:4" x14ac:dyDescent="0.25">
      <c r="A1442" s="127">
        <v>1431</v>
      </c>
      <c r="B1442" t="s">
        <v>3478</v>
      </c>
      <c r="C1442" s="82" t="s">
        <v>3244</v>
      </c>
      <c r="D1442" s="82" t="s">
        <v>1406</v>
      </c>
    </row>
    <row r="1443" spans="1:4" x14ac:dyDescent="0.25">
      <c r="A1443" s="127">
        <v>1432</v>
      </c>
      <c r="B1443" t="s">
        <v>3478</v>
      </c>
      <c r="C1443" s="82" t="s">
        <v>3245</v>
      </c>
      <c r="D1443" s="82" t="s">
        <v>1406</v>
      </c>
    </row>
    <row r="1444" spans="1:4" x14ac:dyDescent="0.25">
      <c r="A1444" s="127">
        <v>1433</v>
      </c>
      <c r="B1444" t="s">
        <v>3478</v>
      </c>
      <c r="C1444" s="82" t="s">
        <v>3246</v>
      </c>
      <c r="D1444" s="82" t="s">
        <v>1406</v>
      </c>
    </row>
    <row r="1445" spans="1:4" x14ac:dyDescent="0.25">
      <c r="A1445" s="127">
        <v>1434</v>
      </c>
      <c r="B1445" t="s">
        <v>3478</v>
      </c>
      <c r="C1445" s="82" t="s">
        <v>3247</v>
      </c>
      <c r="D1445" s="82" t="s">
        <v>1406</v>
      </c>
    </row>
    <row r="1446" spans="1:4" x14ac:dyDescent="0.25">
      <c r="A1446" s="127">
        <v>1435</v>
      </c>
      <c r="B1446" t="s">
        <v>3478</v>
      </c>
      <c r="C1446" s="82" t="s">
        <v>3248</v>
      </c>
      <c r="D1446" s="82" t="s">
        <v>1406</v>
      </c>
    </row>
    <row r="1447" spans="1:4" x14ac:dyDescent="0.25">
      <c r="A1447" s="127">
        <v>1436</v>
      </c>
      <c r="B1447" t="s">
        <v>3478</v>
      </c>
      <c r="C1447" s="82" t="s">
        <v>3249</v>
      </c>
      <c r="D1447" s="82" t="s">
        <v>1406</v>
      </c>
    </row>
    <row r="1448" spans="1:4" x14ac:dyDescent="0.25">
      <c r="A1448" s="127">
        <v>1437</v>
      </c>
      <c r="B1448" t="s">
        <v>3478</v>
      </c>
      <c r="C1448" s="82" t="s">
        <v>2448</v>
      </c>
      <c r="D1448" s="82" t="s">
        <v>1406</v>
      </c>
    </row>
    <row r="1449" spans="1:4" x14ac:dyDescent="0.25">
      <c r="A1449" s="127">
        <v>1438</v>
      </c>
      <c r="B1449" t="s">
        <v>3478</v>
      </c>
      <c r="C1449" s="82" t="s">
        <v>2165</v>
      </c>
      <c r="D1449" s="82" t="s">
        <v>1406</v>
      </c>
    </row>
    <row r="1450" spans="1:4" x14ac:dyDescent="0.25">
      <c r="A1450" s="127">
        <v>1439</v>
      </c>
      <c r="B1450" t="s">
        <v>3478</v>
      </c>
      <c r="C1450" s="82" t="s">
        <v>3250</v>
      </c>
      <c r="D1450" s="82" t="s">
        <v>1406</v>
      </c>
    </row>
    <row r="1451" spans="1:4" x14ac:dyDescent="0.25">
      <c r="A1451" s="127">
        <v>1440</v>
      </c>
      <c r="B1451" t="s">
        <v>3478</v>
      </c>
      <c r="C1451" s="82" t="s">
        <v>3251</v>
      </c>
      <c r="D1451" s="82" t="s">
        <v>1406</v>
      </c>
    </row>
    <row r="1452" spans="1:4" x14ac:dyDescent="0.25">
      <c r="A1452" s="127">
        <v>1441</v>
      </c>
      <c r="B1452" t="s">
        <v>3478</v>
      </c>
      <c r="C1452" s="82" t="s">
        <v>3252</v>
      </c>
      <c r="D1452" s="82" t="s">
        <v>1406</v>
      </c>
    </row>
    <row r="1453" spans="1:4" x14ac:dyDescent="0.25">
      <c r="A1453" s="127">
        <v>1442</v>
      </c>
      <c r="B1453" t="s">
        <v>3478</v>
      </c>
      <c r="C1453" s="82" t="s">
        <v>3253</v>
      </c>
      <c r="D1453" s="82" t="s">
        <v>1406</v>
      </c>
    </row>
    <row r="1454" spans="1:4" x14ac:dyDescent="0.25">
      <c r="A1454" s="127">
        <v>1443</v>
      </c>
      <c r="B1454" t="s">
        <v>3478</v>
      </c>
      <c r="C1454" s="82" t="s">
        <v>3027</v>
      </c>
      <c r="D1454" s="82" t="s">
        <v>1406</v>
      </c>
    </row>
    <row r="1455" spans="1:4" x14ac:dyDescent="0.25">
      <c r="A1455" s="127">
        <v>1444</v>
      </c>
      <c r="B1455" t="s">
        <v>3478</v>
      </c>
      <c r="C1455" s="82" t="s">
        <v>3254</v>
      </c>
      <c r="D1455" s="82" t="s">
        <v>1406</v>
      </c>
    </row>
    <row r="1456" spans="1:4" x14ac:dyDescent="0.25">
      <c r="A1456" s="127">
        <v>1445</v>
      </c>
      <c r="B1456" t="s">
        <v>3478</v>
      </c>
      <c r="C1456" s="82" t="s">
        <v>3255</v>
      </c>
      <c r="D1456" s="82" t="s">
        <v>1406</v>
      </c>
    </row>
    <row r="1457" spans="1:4" x14ac:dyDescent="0.25">
      <c r="A1457" s="127">
        <v>1446</v>
      </c>
      <c r="B1457" t="s">
        <v>3478</v>
      </c>
      <c r="C1457" s="82" t="s">
        <v>3132</v>
      </c>
      <c r="D1457" s="82" t="s">
        <v>1406</v>
      </c>
    </row>
    <row r="1458" spans="1:4" x14ac:dyDescent="0.25">
      <c r="A1458" s="127">
        <v>1447</v>
      </c>
      <c r="B1458" t="s">
        <v>3478</v>
      </c>
      <c r="C1458" s="82" t="s">
        <v>3256</v>
      </c>
      <c r="D1458" s="82" t="s">
        <v>1406</v>
      </c>
    </row>
    <row r="1459" spans="1:4" x14ac:dyDescent="0.25">
      <c r="A1459" s="127">
        <v>1448</v>
      </c>
      <c r="B1459" t="s">
        <v>3478</v>
      </c>
      <c r="C1459" s="82" t="s">
        <v>3257</v>
      </c>
      <c r="D1459" s="82" t="s">
        <v>1406</v>
      </c>
    </row>
    <row r="1460" spans="1:4" x14ac:dyDescent="0.25">
      <c r="A1460" s="127">
        <v>1449</v>
      </c>
      <c r="B1460" t="s">
        <v>3478</v>
      </c>
      <c r="C1460" s="82" t="s">
        <v>2708</v>
      </c>
      <c r="D1460" s="82" t="s">
        <v>1406</v>
      </c>
    </row>
    <row r="1461" spans="1:4" x14ac:dyDescent="0.25">
      <c r="A1461" s="127">
        <v>1450</v>
      </c>
      <c r="B1461" t="s">
        <v>3478</v>
      </c>
      <c r="C1461" s="82" t="s">
        <v>3258</v>
      </c>
      <c r="D1461" s="82" t="s">
        <v>1406</v>
      </c>
    </row>
    <row r="1462" spans="1:4" x14ac:dyDescent="0.25">
      <c r="A1462" s="127">
        <v>1451</v>
      </c>
      <c r="B1462" t="s">
        <v>3478</v>
      </c>
      <c r="C1462" s="82" t="s">
        <v>3259</v>
      </c>
      <c r="D1462" s="82" t="s">
        <v>1406</v>
      </c>
    </row>
    <row r="1463" spans="1:4" x14ac:dyDescent="0.25">
      <c r="A1463" s="127">
        <v>1452</v>
      </c>
      <c r="B1463" t="s">
        <v>3478</v>
      </c>
      <c r="C1463" s="82" t="s">
        <v>2453</v>
      </c>
      <c r="D1463" s="82" t="s">
        <v>1406</v>
      </c>
    </row>
    <row r="1464" spans="1:4" x14ac:dyDescent="0.25">
      <c r="A1464" s="127">
        <v>1453</v>
      </c>
      <c r="B1464" t="s">
        <v>3478</v>
      </c>
      <c r="C1464" s="82" t="s">
        <v>3260</v>
      </c>
      <c r="D1464" s="82" t="s">
        <v>1406</v>
      </c>
    </row>
    <row r="1465" spans="1:4" x14ac:dyDescent="0.25">
      <c r="A1465" s="127">
        <v>1454</v>
      </c>
      <c r="B1465" t="s">
        <v>3478</v>
      </c>
      <c r="C1465" s="82" t="s">
        <v>3261</v>
      </c>
      <c r="D1465" s="82" t="s">
        <v>1406</v>
      </c>
    </row>
    <row r="1466" spans="1:4" x14ac:dyDescent="0.25">
      <c r="A1466" s="127">
        <v>1455</v>
      </c>
      <c r="B1466" t="s">
        <v>3478</v>
      </c>
      <c r="C1466" s="82" t="s">
        <v>3262</v>
      </c>
      <c r="D1466" s="82" t="s">
        <v>1406</v>
      </c>
    </row>
    <row r="1467" spans="1:4" x14ac:dyDescent="0.25">
      <c r="A1467" s="127">
        <v>1456</v>
      </c>
      <c r="B1467" t="s">
        <v>3478</v>
      </c>
      <c r="C1467" s="82" t="s">
        <v>3263</v>
      </c>
      <c r="D1467" s="82" t="s">
        <v>1406</v>
      </c>
    </row>
    <row r="1468" spans="1:4" x14ac:dyDescent="0.25">
      <c r="A1468" s="127">
        <v>1457</v>
      </c>
      <c r="B1468" t="s">
        <v>3478</v>
      </c>
      <c r="C1468" s="82" t="s">
        <v>3264</v>
      </c>
      <c r="D1468" s="82" t="s">
        <v>1406</v>
      </c>
    </row>
    <row r="1469" spans="1:4" x14ac:dyDescent="0.25">
      <c r="A1469" s="127">
        <v>1458</v>
      </c>
      <c r="B1469" t="s">
        <v>3478</v>
      </c>
      <c r="C1469" s="82" t="s">
        <v>3265</v>
      </c>
      <c r="D1469" s="82" t="s">
        <v>1406</v>
      </c>
    </row>
    <row r="1470" spans="1:4" x14ac:dyDescent="0.25">
      <c r="A1470" s="127">
        <v>1459</v>
      </c>
      <c r="B1470" t="s">
        <v>3478</v>
      </c>
      <c r="C1470" s="82" t="s">
        <v>3266</v>
      </c>
      <c r="D1470" s="82" t="s">
        <v>1406</v>
      </c>
    </row>
    <row r="1471" spans="1:4" x14ac:dyDescent="0.25">
      <c r="A1471" s="127">
        <v>1460</v>
      </c>
      <c r="B1471" t="s">
        <v>3500</v>
      </c>
      <c r="C1471" s="82" t="s">
        <v>3267</v>
      </c>
      <c r="D1471" s="82" t="s">
        <v>3501</v>
      </c>
    </row>
    <row r="1472" spans="1:4" x14ac:dyDescent="0.25">
      <c r="A1472" s="127">
        <v>1461</v>
      </c>
      <c r="B1472" t="s">
        <v>3500</v>
      </c>
      <c r="C1472" s="82" t="s">
        <v>3268</v>
      </c>
      <c r="D1472" s="82" t="s">
        <v>3501</v>
      </c>
    </row>
    <row r="1473" spans="1:4" x14ac:dyDescent="0.25">
      <c r="A1473" s="127">
        <v>1462</v>
      </c>
      <c r="B1473" t="s">
        <v>3500</v>
      </c>
      <c r="C1473" s="82" t="s">
        <v>3269</v>
      </c>
      <c r="D1473" s="82" t="s">
        <v>3501</v>
      </c>
    </row>
    <row r="1474" spans="1:4" x14ac:dyDescent="0.25">
      <c r="A1474" s="127">
        <v>1463</v>
      </c>
      <c r="B1474" t="s">
        <v>3500</v>
      </c>
      <c r="C1474" s="82" t="s">
        <v>3270</v>
      </c>
      <c r="D1474" s="82" t="s">
        <v>3501</v>
      </c>
    </row>
    <row r="1475" spans="1:4" x14ac:dyDescent="0.25">
      <c r="A1475" s="127">
        <v>1464</v>
      </c>
      <c r="B1475" t="s">
        <v>3500</v>
      </c>
      <c r="C1475" s="82" t="s">
        <v>3271</v>
      </c>
      <c r="D1475" s="82" t="s">
        <v>3501</v>
      </c>
    </row>
    <row r="1476" spans="1:4" x14ac:dyDescent="0.25">
      <c r="A1476" s="127">
        <v>1465</v>
      </c>
      <c r="B1476" t="s">
        <v>3500</v>
      </c>
      <c r="C1476" s="82" t="s">
        <v>3272</v>
      </c>
      <c r="D1476" s="82" t="s">
        <v>3501</v>
      </c>
    </row>
    <row r="1477" spans="1:4" x14ac:dyDescent="0.25">
      <c r="A1477" s="127">
        <v>1466</v>
      </c>
      <c r="B1477" t="s">
        <v>3500</v>
      </c>
      <c r="C1477" s="82" t="s">
        <v>3273</v>
      </c>
      <c r="D1477" s="82" t="s">
        <v>3501</v>
      </c>
    </row>
    <row r="1478" spans="1:4" x14ac:dyDescent="0.25">
      <c r="A1478" s="127">
        <v>1467</v>
      </c>
      <c r="B1478" t="s">
        <v>3500</v>
      </c>
      <c r="C1478" s="82" t="s">
        <v>3274</v>
      </c>
      <c r="D1478" s="82" t="s">
        <v>3501</v>
      </c>
    </row>
    <row r="1479" spans="1:4" x14ac:dyDescent="0.25">
      <c r="A1479" s="127">
        <v>1468</v>
      </c>
      <c r="B1479" t="s">
        <v>3500</v>
      </c>
      <c r="C1479" s="82" t="s">
        <v>3275</v>
      </c>
      <c r="D1479" s="82" t="s">
        <v>3501</v>
      </c>
    </row>
    <row r="1480" spans="1:4" x14ac:dyDescent="0.25">
      <c r="A1480" s="127">
        <v>1469</v>
      </c>
      <c r="B1480" t="s">
        <v>3500</v>
      </c>
      <c r="C1480" s="82" t="s">
        <v>3276</v>
      </c>
      <c r="D1480" s="82" t="s">
        <v>3501</v>
      </c>
    </row>
    <row r="1481" spans="1:4" x14ac:dyDescent="0.25">
      <c r="A1481" s="127">
        <v>1470</v>
      </c>
      <c r="B1481" t="s">
        <v>3500</v>
      </c>
      <c r="C1481" s="82" t="s">
        <v>3277</v>
      </c>
      <c r="D1481" s="82" t="s">
        <v>3501</v>
      </c>
    </row>
    <row r="1482" spans="1:4" x14ac:dyDescent="0.25">
      <c r="A1482" s="127">
        <v>1471</v>
      </c>
      <c r="B1482" t="s">
        <v>3500</v>
      </c>
      <c r="C1482" s="82" t="s">
        <v>3278</v>
      </c>
      <c r="D1482" s="82" t="s">
        <v>3501</v>
      </c>
    </row>
    <row r="1483" spans="1:4" x14ac:dyDescent="0.25">
      <c r="A1483" s="127">
        <v>1472</v>
      </c>
      <c r="B1483" t="s">
        <v>3500</v>
      </c>
      <c r="C1483" s="82" t="s">
        <v>3279</v>
      </c>
      <c r="D1483" s="82" t="s">
        <v>3501</v>
      </c>
    </row>
    <row r="1484" spans="1:4" x14ac:dyDescent="0.25">
      <c r="A1484" s="127">
        <v>1473</v>
      </c>
      <c r="B1484" t="s">
        <v>3500</v>
      </c>
      <c r="C1484" s="82" t="s">
        <v>3280</v>
      </c>
      <c r="D1484" s="82" t="s">
        <v>3501</v>
      </c>
    </row>
    <row r="1485" spans="1:4" x14ac:dyDescent="0.25">
      <c r="A1485" s="127">
        <v>1474</v>
      </c>
      <c r="B1485" t="s">
        <v>3500</v>
      </c>
      <c r="C1485" s="82" t="s">
        <v>3281</v>
      </c>
      <c r="D1485" s="82" t="s">
        <v>3501</v>
      </c>
    </row>
    <row r="1486" spans="1:4" x14ac:dyDescent="0.25">
      <c r="A1486" s="127">
        <v>1475</v>
      </c>
      <c r="B1486" t="s">
        <v>3500</v>
      </c>
      <c r="C1486" s="82" t="s">
        <v>3282</v>
      </c>
      <c r="D1486" s="82" t="s">
        <v>3501</v>
      </c>
    </row>
    <row r="1487" spans="1:4" x14ac:dyDescent="0.25">
      <c r="A1487" s="127">
        <v>1476</v>
      </c>
      <c r="B1487" t="s">
        <v>3500</v>
      </c>
      <c r="C1487" s="82" t="s">
        <v>3283</v>
      </c>
      <c r="D1487" s="82" t="s">
        <v>3501</v>
      </c>
    </row>
    <row r="1488" spans="1:4" x14ac:dyDescent="0.25">
      <c r="A1488" s="127">
        <v>1477</v>
      </c>
      <c r="B1488" t="s">
        <v>3500</v>
      </c>
      <c r="C1488" s="82" t="s">
        <v>3284</v>
      </c>
      <c r="D1488" s="82" t="s">
        <v>3501</v>
      </c>
    </row>
    <row r="1489" spans="1:4" x14ac:dyDescent="0.25">
      <c r="A1489" s="127">
        <v>1478</v>
      </c>
      <c r="B1489" t="s">
        <v>3479</v>
      </c>
      <c r="C1489" s="82" t="s">
        <v>2447</v>
      </c>
      <c r="D1489" s="82" t="s">
        <v>1684</v>
      </c>
    </row>
    <row r="1490" spans="1:4" x14ac:dyDescent="0.25">
      <c r="A1490" s="127">
        <v>1479</v>
      </c>
      <c r="B1490" t="s">
        <v>3479</v>
      </c>
      <c r="C1490" s="82" t="s">
        <v>3073</v>
      </c>
      <c r="D1490" s="82" t="s">
        <v>1684</v>
      </c>
    </row>
    <row r="1491" spans="1:4" x14ac:dyDescent="0.25">
      <c r="A1491" s="127">
        <v>1480</v>
      </c>
      <c r="B1491" t="s">
        <v>3479</v>
      </c>
      <c r="C1491" s="82" t="s">
        <v>3285</v>
      </c>
      <c r="D1491" s="82" t="s">
        <v>1684</v>
      </c>
    </row>
    <row r="1492" spans="1:4" x14ac:dyDescent="0.25">
      <c r="A1492" s="127">
        <v>1481</v>
      </c>
      <c r="B1492" t="s">
        <v>3479</v>
      </c>
      <c r="C1492" s="82" t="s">
        <v>3286</v>
      </c>
      <c r="D1492" s="82" t="s">
        <v>1684</v>
      </c>
    </row>
    <row r="1493" spans="1:4" x14ac:dyDescent="0.25">
      <c r="A1493" s="127">
        <v>1482</v>
      </c>
      <c r="B1493" t="s">
        <v>3479</v>
      </c>
      <c r="C1493" s="82" t="s">
        <v>3287</v>
      </c>
      <c r="D1493" s="82" t="s">
        <v>1684</v>
      </c>
    </row>
    <row r="1494" spans="1:4" x14ac:dyDescent="0.25">
      <c r="A1494" s="127">
        <v>1483</v>
      </c>
      <c r="B1494" t="s">
        <v>3479</v>
      </c>
      <c r="C1494" s="82" t="s">
        <v>3014</v>
      </c>
      <c r="D1494" s="82" t="s">
        <v>1684</v>
      </c>
    </row>
    <row r="1495" spans="1:4" x14ac:dyDescent="0.25">
      <c r="A1495" s="127">
        <v>1484</v>
      </c>
      <c r="B1495" t="s">
        <v>3479</v>
      </c>
      <c r="C1495" s="82" t="s">
        <v>2998</v>
      </c>
      <c r="D1495" s="82" t="s">
        <v>1684</v>
      </c>
    </row>
    <row r="1496" spans="1:4" x14ac:dyDescent="0.25">
      <c r="A1496" s="127">
        <v>1485</v>
      </c>
      <c r="B1496" t="s">
        <v>3479</v>
      </c>
      <c r="C1496" s="82" t="s">
        <v>2905</v>
      </c>
      <c r="D1496" s="82" t="s">
        <v>1684</v>
      </c>
    </row>
    <row r="1497" spans="1:4" x14ac:dyDescent="0.25">
      <c r="A1497" s="127">
        <v>1486</v>
      </c>
      <c r="B1497" t="s">
        <v>3479</v>
      </c>
      <c r="C1497" s="82" t="s">
        <v>3288</v>
      </c>
      <c r="D1497" s="82" t="s">
        <v>1684</v>
      </c>
    </row>
    <row r="1498" spans="1:4" x14ac:dyDescent="0.25">
      <c r="A1498" s="127">
        <v>1487</v>
      </c>
      <c r="B1498" t="s">
        <v>3479</v>
      </c>
      <c r="C1498" s="82" t="s">
        <v>3289</v>
      </c>
      <c r="D1498" s="82" t="s">
        <v>1684</v>
      </c>
    </row>
    <row r="1499" spans="1:4" x14ac:dyDescent="0.25">
      <c r="A1499" s="127">
        <v>1488</v>
      </c>
      <c r="B1499" t="s">
        <v>3479</v>
      </c>
      <c r="C1499" s="82" t="s">
        <v>3290</v>
      </c>
      <c r="D1499" s="82" t="s">
        <v>1684</v>
      </c>
    </row>
    <row r="1500" spans="1:4" x14ac:dyDescent="0.25">
      <c r="A1500" s="127">
        <v>1489</v>
      </c>
      <c r="B1500" t="s">
        <v>3479</v>
      </c>
      <c r="C1500" s="82" t="s">
        <v>3291</v>
      </c>
      <c r="D1500" s="82" t="s">
        <v>1684</v>
      </c>
    </row>
    <row r="1501" spans="1:4" x14ac:dyDescent="0.25">
      <c r="A1501" s="127">
        <v>1490</v>
      </c>
      <c r="B1501" t="s">
        <v>3479</v>
      </c>
      <c r="C1501" s="82" t="s">
        <v>3292</v>
      </c>
      <c r="D1501" s="82" t="s">
        <v>1684</v>
      </c>
    </row>
    <row r="1502" spans="1:4" x14ac:dyDescent="0.25">
      <c r="A1502" s="127">
        <v>1491</v>
      </c>
      <c r="B1502" t="s">
        <v>3479</v>
      </c>
      <c r="C1502" s="82" t="s">
        <v>3293</v>
      </c>
      <c r="D1502" s="82" t="s">
        <v>1684</v>
      </c>
    </row>
    <row r="1503" spans="1:4" x14ac:dyDescent="0.25">
      <c r="A1503" s="127">
        <v>1492</v>
      </c>
      <c r="B1503" t="s">
        <v>3479</v>
      </c>
      <c r="C1503" s="82" t="s">
        <v>3294</v>
      </c>
      <c r="D1503" s="82" t="s">
        <v>1684</v>
      </c>
    </row>
    <row r="1504" spans="1:4" x14ac:dyDescent="0.25">
      <c r="A1504" s="127">
        <v>1493</v>
      </c>
      <c r="B1504" t="s">
        <v>3479</v>
      </c>
      <c r="C1504" s="82" t="s">
        <v>3295</v>
      </c>
      <c r="D1504" s="82" t="s">
        <v>1684</v>
      </c>
    </row>
    <row r="1505" spans="1:4" x14ac:dyDescent="0.25">
      <c r="A1505" s="127">
        <v>1494</v>
      </c>
      <c r="B1505" t="s">
        <v>3479</v>
      </c>
      <c r="C1505" s="82" t="s">
        <v>3296</v>
      </c>
      <c r="D1505" s="82" t="s">
        <v>1684</v>
      </c>
    </row>
    <row r="1506" spans="1:4" x14ac:dyDescent="0.25">
      <c r="A1506" s="127">
        <v>1495</v>
      </c>
      <c r="B1506" t="s">
        <v>3479</v>
      </c>
      <c r="C1506" s="82" t="s">
        <v>3297</v>
      </c>
      <c r="D1506" s="82" t="s">
        <v>1684</v>
      </c>
    </row>
    <row r="1507" spans="1:4" x14ac:dyDescent="0.25">
      <c r="A1507" s="127">
        <v>1496</v>
      </c>
      <c r="B1507" t="s">
        <v>3479</v>
      </c>
      <c r="C1507" s="82" t="s">
        <v>3298</v>
      </c>
      <c r="D1507" s="82" t="s">
        <v>1684</v>
      </c>
    </row>
    <row r="1508" spans="1:4" x14ac:dyDescent="0.25">
      <c r="A1508" s="127">
        <v>1497</v>
      </c>
      <c r="B1508" t="s">
        <v>3479</v>
      </c>
      <c r="C1508" s="82" t="s">
        <v>3299</v>
      </c>
      <c r="D1508" s="82" t="s">
        <v>1684</v>
      </c>
    </row>
    <row r="1509" spans="1:4" x14ac:dyDescent="0.25">
      <c r="A1509" s="127">
        <v>1498</v>
      </c>
      <c r="B1509" t="s">
        <v>3479</v>
      </c>
      <c r="C1509" s="82" t="s">
        <v>3300</v>
      </c>
      <c r="D1509" s="82" t="s">
        <v>1684</v>
      </c>
    </row>
    <row r="1510" spans="1:4" x14ac:dyDescent="0.25">
      <c r="A1510" s="127">
        <v>1499</v>
      </c>
      <c r="B1510" t="s">
        <v>3479</v>
      </c>
      <c r="C1510" s="82" t="s">
        <v>3301</v>
      </c>
      <c r="D1510" s="82" t="s">
        <v>1684</v>
      </c>
    </row>
    <row r="1511" spans="1:4" x14ac:dyDescent="0.25">
      <c r="A1511" s="127">
        <v>1500</v>
      </c>
      <c r="B1511" t="s">
        <v>3479</v>
      </c>
      <c r="C1511" s="82" t="s">
        <v>3302</v>
      </c>
      <c r="D1511" s="82" t="s">
        <v>1684</v>
      </c>
    </row>
    <row r="1512" spans="1:4" x14ac:dyDescent="0.25">
      <c r="A1512" s="127">
        <v>1501</v>
      </c>
      <c r="B1512" t="s">
        <v>3479</v>
      </c>
      <c r="C1512" s="82" t="s">
        <v>2153</v>
      </c>
      <c r="D1512" s="82" t="s">
        <v>1684</v>
      </c>
    </row>
    <row r="1513" spans="1:4" x14ac:dyDescent="0.25">
      <c r="A1513" s="127">
        <v>1502</v>
      </c>
      <c r="B1513" t="s">
        <v>3480</v>
      </c>
      <c r="C1513" s="82" t="s">
        <v>3303</v>
      </c>
      <c r="D1513" s="82" t="s">
        <v>3304</v>
      </c>
    </row>
    <row r="1514" spans="1:4" x14ac:dyDescent="0.25">
      <c r="A1514" s="127">
        <v>1503</v>
      </c>
      <c r="B1514" t="s">
        <v>3480</v>
      </c>
      <c r="C1514" s="82" t="s">
        <v>3305</v>
      </c>
      <c r="D1514" s="82" t="s">
        <v>3304</v>
      </c>
    </row>
    <row r="1515" spans="1:4" x14ac:dyDescent="0.25">
      <c r="A1515" s="127">
        <v>1504</v>
      </c>
      <c r="B1515" t="s">
        <v>3480</v>
      </c>
      <c r="C1515" s="82" t="s">
        <v>3306</v>
      </c>
      <c r="D1515" s="82" t="s">
        <v>3304</v>
      </c>
    </row>
    <row r="1516" spans="1:4" x14ac:dyDescent="0.25">
      <c r="A1516" s="127">
        <v>1505</v>
      </c>
      <c r="B1516" t="s">
        <v>3480</v>
      </c>
      <c r="C1516" s="82" t="s">
        <v>3307</v>
      </c>
      <c r="D1516" s="82" t="s">
        <v>3304</v>
      </c>
    </row>
    <row r="1517" spans="1:4" x14ac:dyDescent="0.25">
      <c r="A1517" s="127">
        <v>1506</v>
      </c>
      <c r="B1517" t="s">
        <v>3480</v>
      </c>
      <c r="C1517" s="82" t="s">
        <v>3308</v>
      </c>
      <c r="D1517" s="82" t="s">
        <v>3304</v>
      </c>
    </row>
    <row r="1518" spans="1:4" x14ac:dyDescent="0.25">
      <c r="A1518" s="127">
        <v>1507</v>
      </c>
      <c r="B1518" t="s">
        <v>3480</v>
      </c>
      <c r="C1518" s="82" t="s">
        <v>3309</v>
      </c>
      <c r="D1518" s="82" t="s">
        <v>3304</v>
      </c>
    </row>
    <row r="1519" spans="1:4" x14ac:dyDescent="0.25">
      <c r="A1519" s="127">
        <v>1508</v>
      </c>
      <c r="B1519" t="s">
        <v>3480</v>
      </c>
      <c r="C1519" s="82" t="s">
        <v>3310</v>
      </c>
      <c r="D1519" s="82" t="s">
        <v>3304</v>
      </c>
    </row>
    <row r="1520" spans="1:4" x14ac:dyDescent="0.25">
      <c r="A1520" s="127">
        <v>1509</v>
      </c>
      <c r="B1520" t="s">
        <v>3480</v>
      </c>
      <c r="C1520" s="82" t="s">
        <v>3311</v>
      </c>
      <c r="D1520" s="82" t="s">
        <v>3304</v>
      </c>
    </row>
    <row r="1521" spans="1:4" x14ac:dyDescent="0.25">
      <c r="A1521" s="127">
        <v>1510</v>
      </c>
      <c r="B1521" t="s">
        <v>3480</v>
      </c>
      <c r="C1521" s="82" t="s">
        <v>3312</v>
      </c>
      <c r="D1521" s="82" t="s">
        <v>3304</v>
      </c>
    </row>
    <row r="1522" spans="1:4" x14ac:dyDescent="0.25">
      <c r="A1522" s="127">
        <v>1511</v>
      </c>
      <c r="B1522" t="s">
        <v>3480</v>
      </c>
      <c r="C1522" s="82" t="s">
        <v>3313</v>
      </c>
      <c r="D1522" s="82" t="s">
        <v>3304</v>
      </c>
    </row>
    <row r="1523" spans="1:4" x14ac:dyDescent="0.25">
      <c r="A1523" s="127">
        <v>1512</v>
      </c>
      <c r="B1523" t="s">
        <v>3480</v>
      </c>
      <c r="C1523" s="82" t="s">
        <v>3314</v>
      </c>
      <c r="D1523" s="82" t="s">
        <v>3304</v>
      </c>
    </row>
    <row r="1524" spans="1:4" x14ac:dyDescent="0.25">
      <c r="A1524" s="127">
        <v>1513</v>
      </c>
      <c r="B1524" t="s">
        <v>3480</v>
      </c>
      <c r="C1524" s="82" t="s">
        <v>3315</v>
      </c>
      <c r="D1524" s="82" t="s">
        <v>3304</v>
      </c>
    </row>
    <row r="1525" spans="1:4" x14ac:dyDescent="0.25">
      <c r="A1525" s="127">
        <v>1514</v>
      </c>
      <c r="B1525" t="s">
        <v>3480</v>
      </c>
      <c r="C1525" s="82" t="s">
        <v>3316</v>
      </c>
      <c r="D1525" s="82" t="s">
        <v>3304</v>
      </c>
    </row>
    <row r="1526" spans="1:4" x14ac:dyDescent="0.25">
      <c r="A1526" s="127">
        <v>1515</v>
      </c>
      <c r="B1526" t="s">
        <v>3480</v>
      </c>
      <c r="C1526" s="82" t="s">
        <v>3317</v>
      </c>
      <c r="D1526" s="82" t="s">
        <v>3304</v>
      </c>
    </row>
    <row r="1527" spans="1:4" x14ac:dyDescent="0.25">
      <c r="A1527" s="127">
        <v>1516</v>
      </c>
      <c r="B1527" t="s">
        <v>3480</v>
      </c>
      <c r="C1527" s="82" t="s">
        <v>3318</v>
      </c>
      <c r="D1527" s="82" t="s">
        <v>3304</v>
      </c>
    </row>
    <row r="1528" spans="1:4" x14ac:dyDescent="0.25">
      <c r="A1528" s="127">
        <v>1517</v>
      </c>
      <c r="B1528" t="s">
        <v>3480</v>
      </c>
      <c r="C1528" s="82" t="s">
        <v>3319</v>
      </c>
      <c r="D1528" s="82" t="s">
        <v>3304</v>
      </c>
    </row>
    <row r="1529" spans="1:4" x14ac:dyDescent="0.25">
      <c r="A1529" s="127">
        <v>1518</v>
      </c>
      <c r="B1529" t="s">
        <v>3480</v>
      </c>
      <c r="C1529" s="82" t="s">
        <v>3320</v>
      </c>
      <c r="D1529" s="82" t="s">
        <v>3304</v>
      </c>
    </row>
    <row r="1530" spans="1:4" x14ac:dyDescent="0.25">
      <c r="A1530" s="127">
        <v>1519</v>
      </c>
      <c r="B1530" t="s">
        <v>3480</v>
      </c>
      <c r="C1530" s="82" t="s">
        <v>3321</v>
      </c>
      <c r="D1530" s="82" t="s">
        <v>3304</v>
      </c>
    </row>
    <row r="1531" spans="1:4" x14ac:dyDescent="0.25">
      <c r="A1531" s="127">
        <v>1520</v>
      </c>
      <c r="B1531" t="s">
        <v>3480</v>
      </c>
      <c r="C1531" s="82" t="s">
        <v>3322</v>
      </c>
      <c r="D1531" s="82" t="s">
        <v>3304</v>
      </c>
    </row>
    <row r="1532" spans="1:4" x14ac:dyDescent="0.25">
      <c r="A1532" s="127">
        <v>1521</v>
      </c>
      <c r="B1532" t="s">
        <v>3480</v>
      </c>
      <c r="C1532" s="82" t="s">
        <v>3323</v>
      </c>
      <c r="D1532" s="82" t="s">
        <v>3304</v>
      </c>
    </row>
    <row r="1533" spans="1:4" x14ac:dyDescent="0.25">
      <c r="A1533" s="127">
        <v>1522</v>
      </c>
      <c r="B1533" t="s">
        <v>3480</v>
      </c>
      <c r="C1533" s="82" t="s">
        <v>3324</v>
      </c>
      <c r="D1533" s="82" t="s">
        <v>3304</v>
      </c>
    </row>
    <row r="1534" spans="1:4" x14ac:dyDescent="0.25">
      <c r="A1534" s="127">
        <v>1523</v>
      </c>
      <c r="B1534" t="s">
        <v>3480</v>
      </c>
      <c r="C1534" s="82" t="s">
        <v>3325</v>
      </c>
      <c r="D1534" s="82" t="s">
        <v>3304</v>
      </c>
    </row>
    <row r="1535" spans="1:4" x14ac:dyDescent="0.25">
      <c r="A1535" s="127">
        <v>1524</v>
      </c>
      <c r="B1535" t="s">
        <v>3480</v>
      </c>
      <c r="C1535" s="82" t="s">
        <v>3326</v>
      </c>
      <c r="D1535" s="82" t="s">
        <v>3304</v>
      </c>
    </row>
    <row r="1536" spans="1:4" x14ac:dyDescent="0.25">
      <c r="A1536" s="127">
        <v>1525</v>
      </c>
      <c r="B1536" t="s">
        <v>3480</v>
      </c>
      <c r="C1536" s="82" t="s">
        <v>3327</v>
      </c>
      <c r="D1536" s="82" t="s">
        <v>3304</v>
      </c>
    </row>
    <row r="1537" spans="1:4" x14ac:dyDescent="0.25">
      <c r="A1537" s="127">
        <v>1526</v>
      </c>
      <c r="B1537" t="s">
        <v>3480</v>
      </c>
      <c r="C1537" s="82" t="s">
        <v>3328</v>
      </c>
      <c r="D1537" s="82" t="s">
        <v>3304</v>
      </c>
    </row>
    <row r="1538" spans="1:4" x14ac:dyDescent="0.25">
      <c r="A1538" s="127">
        <v>1527</v>
      </c>
      <c r="B1538" t="s">
        <v>3480</v>
      </c>
      <c r="C1538" s="82" t="s">
        <v>3329</v>
      </c>
      <c r="D1538" s="82" t="s">
        <v>3304</v>
      </c>
    </row>
    <row r="1539" spans="1:4" x14ac:dyDescent="0.25">
      <c r="A1539" s="127">
        <v>1528</v>
      </c>
      <c r="B1539" t="s">
        <v>3480</v>
      </c>
      <c r="C1539" s="82" t="s">
        <v>3330</v>
      </c>
      <c r="D1539" s="82" t="s">
        <v>3304</v>
      </c>
    </row>
    <row r="1540" spans="1:4" x14ac:dyDescent="0.25">
      <c r="A1540" s="127">
        <v>1529</v>
      </c>
      <c r="B1540" t="s">
        <v>3480</v>
      </c>
      <c r="C1540" s="82" t="s">
        <v>3331</v>
      </c>
      <c r="D1540" s="82" t="s">
        <v>3304</v>
      </c>
    </row>
    <row r="1541" spans="1:4" x14ac:dyDescent="0.25">
      <c r="A1541" s="127">
        <v>1530</v>
      </c>
      <c r="B1541" t="s">
        <v>3481</v>
      </c>
      <c r="C1541" s="82" t="s">
        <v>3332</v>
      </c>
      <c r="D1541" s="82" t="s">
        <v>1420</v>
      </c>
    </row>
    <row r="1542" spans="1:4" x14ac:dyDescent="0.25">
      <c r="A1542" s="127">
        <v>1531</v>
      </c>
      <c r="B1542" t="s">
        <v>3481</v>
      </c>
      <c r="C1542" s="82" t="s">
        <v>3333</v>
      </c>
      <c r="D1542" s="82" t="s">
        <v>1420</v>
      </c>
    </row>
    <row r="1543" spans="1:4" x14ac:dyDescent="0.25">
      <c r="A1543" s="127">
        <v>1532</v>
      </c>
      <c r="B1543" t="s">
        <v>3481</v>
      </c>
      <c r="C1543" s="82" t="s">
        <v>3334</v>
      </c>
      <c r="D1543" s="82" t="s">
        <v>1420</v>
      </c>
    </row>
    <row r="1544" spans="1:4" x14ac:dyDescent="0.25">
      <c r="A1544" s="127">
        <v>1533</v>
      </c>
      <c r="B1544" t="s">
        <v>3481</v>
      </c>
      <c r="C1544" s="82" t="s">
        <v>3335</v>
      </c>
      <c r="D1544" s="82" t="s">
        <v>1420</v>
      </c>
    </row>
    <row r="1545" spans="1:4" x14ac:dyDescent="0.25">
      <c r="A1545" s="127">
        <v>1534</v>
      </c>
      <c r="B1545" t="s">
        <v>3481</v>
      </c>
      <c r="C1545" s="82" t="s">
        <v>3336</v>
      </c>
      <c r="D1545" s="82" t="s">
        <v>1420</v>
      </c>
    </row>
    <row r="1546" spans="1:4" x14ac:dyDescent="0.25">
      <c r="A1546" s="127">
        <v>1535</v>
      </c>
      <c r="B1546" t="s">
        <v>3481</v>
      </c>
      <c r="C1546" s="82" t="s">
        <v>3337</v>
      </c>
      <c r="D1546" s="82" t="s">
        <v>1420</v>
      </c>
    </row>
    <row r="1547" spans="1:4" x14ac:dyDescent="0.25">
      <c r="A1547" s="127">
        <v>1536</v>
      </c>
      <c r="B1547" t="s">
        <v>3481</v>
      </c>
      <c r="C1547" s="82" t="s">
        <v>3338</v>
      </c>
      <c r="D1547" s="82" t="s">
        <v>1420</v>
      </c>
    </row>
    <row r="1548" spans="1:4" x14ac:dyDescent="0.25">
      <c r="A1548" s="127">
        <v>1537</v>
      </c>
      <c r="B1548" t="s">
        <v>3481</v>
      </c>
      <c r="C1548" s="82" t="s">
        <v>3339</v>
      </c>
      <c r="D1548" s="82" t="s">
        <v>1420</v>
      </c>
    </row>
    <row r="1549" spans="1:4" x14ac:dyDescent="0.25">
      <c r="A1549" s="127">
        <v>1538</v>
      </c>
      <c r="B1549" t="s">
        <v>3481</v>
      </c>
      <c r="C1549" s="82" t="s">
        <v>3340</v>
      </c>
      <c r="D1549" s="82" t="s">
        <v>1420</v>
      </c>
    </row>
    <row r="1550" spans="1:4" x14ac:dyDescent="0.25">
      <c r="A1550" s="127">
        <v>1539</v>
      </c>
      <c r="B1550" t="s">
        <v>3481</v>
      </c>
      <c r="C1550" s="82" t="s">
        <v>3341</v>
      </c>
      <c r="D1550" s="82" t="s">
        <v>1420</v>
      </c>
    </row>
    <row r="1551" spans="1:4" x14ac:dyDescent="0.25">
      <c r="A1551" s="127">
        <v>1540</v>
      </c>
      <c r="B1551" t="s">
        <v>3481</v>
      </c>
      <c r="C1551" s="82" t="s">
        <v>3342</v>
      </c>
      <c r="D1551" s="82" t="s">
        <v>1420</v>
      </c>
    </row>
    <row r="1552" spans="1:4" x14ac:dyDescent="0.25">
      <c r="A1552" s="127">
        <v>1541</v>
      </c>
      <c r="B1552" t="s">
        <v>3481</v>
      </c>
      <c r="C1552" s="82" t="s">
        <v>3343</v>
      </c>
      <c r="D1552" s="82" t="s">
        <v>1420</v>
      </c>
    </row>
    <row r="1553" spans="1:4" x14ac:dyDescent="0.25">
      <c r="A1553" s="127">
        <v>1542</v>
      </c>
      <c r="B1553" t="s">
        <v>3481</v>
      </c>
      <c r="C1553" s="82" t="s">
        <v>3344</v>
      </c>
      <c r="D1553" s="82" t="s">
        <v>1420</v>
      </c>
    </row>
    <row r="1554" spans="1:4" x14ac:dyDescent="0.25">
      <c r="A1554" s="127">
        <v>1543</v>
      </c>
      <c r="B1554" t="s">
        <v>3481</v>
      </c>
      <c r="C1554" s="82" t="s">
        <v>3345</v>
      </c>
      <c r="D1554" s="82" t="s">
        <v>1420</v>
      </c>
    </row>
    <row r="1555" spans="1:4" x14ac:dyDescent="0.25">
      <c r="A1555" s="127">
        <v>1544</v>
      </c>
      <c r="B1555" t="s">
        <v>3481</v>
      </c>
      <c r="C1555" s="82" t="s">
        <v>3346</v>
      </c>
      <c r="D1555" s="82" t="s">
        <v>1420</v>
      </c>
    </row>
    <row r="1556" spans="1:4" x14ac:dyDescent="0.25">
      <c r="A1556" s="127">
        <v>1545</v>
      </c>
      <c r="B1556" t="s">
        <v>3481</v>
      </c>
      <c r="C1556" s="82" t="s">
        <v>3347</v>
      </c>
      <c r="D1556" s="82" t="s">
        <v>1420</v>
      </c>
    </row>
    <row r="1557" spans="1:4" x14ac:dyDescent="0.25">
      <c r="A1557" s="127">
        <v>1546</v>
      </c>
      <c r="B1557" t="s">
        <v>3481</v>
      </c>
      <c r="C1557" s="82" t="s">
        <v>3348</v>
      </c>
      <c r="D1557" s="82" t="s">
        <v>1420</v>
      </c>
    </row>
    <row r="1558" spans="1:4" x14ac:dyDescent="0.25">
      <c r="A1558" s="127">
        <v>1547</v>
      </c>
      <c r="B1558" t="s">
        <v>3481</v>
      </c>
      <c r="C1558" s="82" t="s">
        <v>3349</v>
      </c>
      <c r="D1558" s="82" t="s">
        <v>1420</v>
      </c>
    </row>
    <row r="1559" spans="1:4" x14ac:dyDescent="0.25">
      <c r="A1559" s="127">
        <v>1548</v>
      </c>
      <c r="B1559" t="s">
        <v>3482</v>
      </c>
      <c r="C1559" s="82" t="s">
        <v>3350</v>
      </c>
      <c r="D1559" s="82" t="s">
        <v>3351</v>
      </c>
    </row>
    <row r="1560" spans="1:4" x14ac:dyDescent="0.25">
      <c r="A1560" s="127">
        <v>1549</v>
      </c>
      <c r="B1560" t="s">
        <v>3482</v>
      </c>
      <c r="C1560" s="82" t="s">
        <v>3352</v>
      </c>
      <c r="D1560" s="82" t="s">
        <v>3351</v>
      </c>
    </row>
    <row r="1561" spans="1:4" x14ac:dyDescent="0.25">
      <c r="A1561" s="127">
        <v>1550</v>
      </c>
      <c r="B1561" t="s">
        <v>3482</v>
      </c>
      <c r="C1561" s="82" t="s">
        <v>3353</v>
      </c>
      <c r="D1561" s="82" t="s">
        <v>3351</v>
      </c>
    </row>
    <row r="1562" spans="1:4" x14ac:dyDescent="0.25">
      <c r="A1562" s="127">
        <v>1551</v>
      </c>
      <c r="B1562" t="s">
        <v>3482</v>
      </c>
      <c r="C1562" s="82" t="s">
        <v>3354</v>
      </c>
      <c r="D1562" s="82" t="s">
        <v>3351</v>
      </c>
    </row>
    <row r="1563" spans="1:4" x14ac:dyDescent="0.25">
      <c r="A1563" s="127">
        <v>1552</v>
      </c>
      <c r="B1563" t="s">
        <v>3482</v>
      </c>
      <c r="C1563" s="82" t="s">
        <v>3355</v>
      </c>
      <c r="D1563" s="82" t="s">
        <v>3351</v>
      </c>
    </row>
    <row r="1564" spans="1:4" x14ac:dyDescent="0.25">
      <c r="A1564" s="127">
        <v>1553</v>
      </c>
      <c r="B1564" t="s">
        <v>3482</v>
      </c>
      <c r="C1564" s="82" t="s">
        <v>3356</v>
      </c>
      <c r="D1564" s="82" t="s">
        <v>3351</v>
      </c>
    </row>
    <row r="1565" spans="1:4" x14ac:dyDescent="0.25">
      <c r="A1565" s="127">
        <v>1554</v>
      </c>
      <c r="B1565" t="s">
        <v>3482</v>
      </c>
      <c r="C1565" s="82" t="s">
        <v>3357</v>
      </c>
      <c r="D1565" s="82" t="s">
        <v>3351</v>
      </c>
    </row>
    <row r="1566" spans="1:4" x14ac:dyDescent="0.25">
      <c r="A1566" s="127">
        <v>1555</v>
      </c>
      <c r="B1566" t="s">
        <v>3482</v>
      </c>
      <c r="C1566" s="82" t="s">
        <v>3358</v>
      </c>
      <c r="D1566" s="82" t="s">
        <v>3351</v>
      </c>
    </row>
    <row r="1567" spans="1:4" x14ac:dyDescent="0.25">
      <c r="A1567" s="127">
        <v>1556</v>
      </c>
      <c r="B1567" t="s">
        <v>3482</v>
      </c>
      <c r="C1567" s="82" t="s">
        <v>3359</v>
      </c>
      <c r="D1567" s="82" t="s">
        <v>3351</v>
      </c>
    </row>
    <row r="1568" spans="1:4" x14ac:dyDescent="0.25">
      <c r="A1568" s="127">
        <v>1557</v>
      </c>
      <c r="B1568" t="s">
        <v>3482</v>
      </c>
      <c r="C1568" s="82" t="s">
        <v>3360</v>
      </c>
      <c r="D1568" s="82" t="s">
        <v>3351</v>
      </c>
    </row>
    <row r="1569" spans="1:4" x14ac:dyDescent="0.25">
      <c r="A1569" s="127">
        <v>1558</v>
      </c>
      <c r="B1569" t="s">
        <v>3482</v>
      </c>
      <c r="C1569" s="82" t="s">
        <v>3361</v>
      </c>
      <c r="D1569" s="82" t="s">
        <v>3351</v>
      </c>
    </row>
    <row r="1570" spans="1:4" x14ac:dyDescent="0.25">
      <c r="A1570" s="127">
        <v>1559</v>
      </c>
      <c r="B1570" t="s">
        <v>3482</v>
      </c>
      <c r="C1570" s="82" t="s">
        <v>3362</v>
      </c>
      <c r="D1570" s="82" t="s">
        <v>3351</v>
      </c>
    </row>
    <row r="1571" spans="1:4" x14ac:dyDescent="0.25">
      <c r="A1571" s="127">
        <v>1560</v>
      </c>
      <c r="B1571" t="s">
        <v>3482</v>
      </c>
      <c r="C1571" s="82" t="s">
        <v>3363</v>
      </c>
      <c r="D1571" s="82" t="s">
        <v>3351</v>
      </c>
    </row>
    <row r="1572" spans="1:4" x14ac:dyDescent="0.25">
      <c r="A1572" s="127">
        <v>1561</v>
      </c>
      <c r="B1572" t="s">
        <v>3482</v>
      </c>
      <c r="C1572" s="82" t="s">
        <v>3364</v>
      </c>
      <c r="D1572" s="82" t="s">
        <v>3351</v>
      </c>
    </row>
    <row r="1573" spans="1:4" x14ac:dyDescent="0.25">
      <c r="A1573" s="127">
        <v>1562</v>
      </c>
      <c r="B1573" t="s">
        <v>3482</v>
      </c>
      <c r="C1573" s="82" t="s">
        <v>3365</v>
      </c>
      <c r="D1573" s="82" t="s">
        <v>3351</v>
      </c>
    </row>
    <row r="1574" spans="1:4" x14ac:dyDescent="0.25">
      <c r="A1574" s="127">
        <v>1563</v>
      </c>
      <c r="B1574" t="s">
        <v>3482</v>
      </c>
      <c r="C1574" s="82" t="s">
        <v>3366</v>
      </c>
      <c r="D1574" s="82" t="s">
        <v>3351</v>
      </c>
    </row>
    <row r="1575" spans="1:4" x14ac:dyDescent="0.25">
      <c r="A1575" s="127">
        <v>1564</v>
      </c>
      <c r="B1575" t="s">
        <v>3502</v>
      </c>
      <c r="C1575" s="82" t="s">
        <v>3367</v>
      </c>
      <c r="D1575" s="82" t="s">
        <v>1497</v>
      </c>
    </row>
    <row r="1576" spans="1:4" x14ac:dyDescent="0.25">
      <c r="A1576" s="127">
        <v>1565</v>
      </c>
      <c r="B1576" t="s">
        <v>3483</v>
      </c>
      <c r="C1576" s="82" t="s">
        <v>3368</v>
      </c>
      <c r="D1576" s="82" t="s">
        <v>1497</v>
      </c>
    </row>
    <row r="1577" spans="1:4" x14ac:dyDescent="0.25">
      <c r="A1577" s="127">
        <v>1566</v>
      </c>
      <c r="B1577" t="s">
        <v>3483</v>
      </c>
      <c r="C1577" s="82" t="s">
        <v>3369</v>
      </c>
      <c r="D1577" s="82" t="s">
        <v>1497</v>
      </c>
    </row>
    <row r="1578" spans="1:4" x14ac:dyDescent="0.25">
      <c r="A1578" s="127">
        <v>1567</v>
      </c>
      <c r="B1578" t="s">
        <v>3483</v>
      </c>
      <c r="C1578" s="82" t="s">
        <v>3370</v>
      </c>
      <c r="D1578" s="82" t="s">
        <v>1497</v>
      </c>
    </row>
    <row r="1579" spans="1:4" x14ac:dyDescent="0.25">
      <c r="A1579" s="127">
        <v>1568</v>
      </c>
      <c r="B1579" t="s">
        <v>3483</v>
      </c>
      <c r="C1579" s="82" t="s">
        <v>3371</v>
      </c>
      <c r="D1579" s="82" t="s">
        <v>1497</v>
      </c>
    </row>
    <row r="1580" spans="1:4" x14ac:dyDescent="0.25">
      <c r="A1580" s="127">
        <v>1569</v>
      </c>
      <c r="B1580" t="s">
        <v>3483</v>
      </c>
      <c r="C1580" s="82" t="s">
        <v>3372</v>
      </c>
      <c r="D1580" s="82" t="s">
        <v>1497</v>
      </c>
    </row>
    <row r="1581" spans="1:4" x14ac:dyDescent="0.25">
      <c r="A1581" s="127">
        <v>1570</v>
      </c>
      <c r="B1581" t="s">
        <v>3483</v>
      </c>
      <c r="C1581" s="82" t="s">
        <v>3373</v>
      </c>
      <c r="D1581" s="82" t="s">
        <v>1497</v>
      </c>
    </row>
    <row r="1582" spans="1:4" x14ac:dyDescent="0.25">
      <c r="A1582" s="127">
        <v>1571</v>
      </c>
      <c r="B1582" t="s">
        <v>3483</v>
      </c>
      <c r="C1582" s="82" t="s">
        <v>3374</v>
      </c>
      <c r="D1582" s="82" t="s">
        <v>1497</v>
      </c>
    </row>
    <row r="1583" spans="1:4" x14ac:dyDescent="0.25">
      <c r="A1583" s="127">
        <v>1572</v>
      </c>
      <c r="B1583" t="s">
        <v>3483</v>
      </c>
      <c r="C1583" s="82" t="s">
        <v>3375</v>
      </c>
      <c r="D1583" s="82" t="s">
        <v>1497</v>
      </c>
    </row>
    <row r="1584" spans="1:4" x14ac:dyDescent="0.25">
      <c r="A1584" s="127">
        <v>1573</v>
      </c>
      <c r="B1584" t="s">
        <v>3483</v>
      </c>
      <c r="C1584" s="82" t="s">
        <v>3376</v>
      </c>
      <c r="D1584" s="82" t="s">
        <v>1497</v>
      </c>
    </row>
    <row r="1585" spans="1:4" x14ac:dyDescent="0.25">
      <c r="A1585" s="127">
        <v>1574</v>
      </c>
      <c r="B1585" t="s">
        <v>3483</v>
      </c>
      <c r="C1585" s="82" t="s">
        <v>3377</v>
      </c>
      <c r="D1585" s="82" t="s">
        <v>1497</v>
      </c>
    </row>
    <row r="1586" spans="1:4" x14ac:dyDescent="0.25">
      <c r="A1586" s="127">
        <v>1575</v>
      </c>
      <c r="B1586" t="s">
        <v>3483</v>
      </c>
      <c r="C1586" s="82" t="s">
        <v>3378</v>
      </c>
      <c r="D1586" s="82" t="s">
        <v>1497</v>
      </c>
    </row>
    <row r="1587" spans="1:4" x14ac:dyDescent="0.25">
      <c r="A1587" s="127">
        <v>1576</v>
      </c>
      <c r="B1587" t="s">
        <v>3484</v>
      </c>
      <c r="C1587" s="82" t="s">
        <v>3379</v>
      </c>
      <c r="D1587" s="82" t="s">
        <v>1430</v>
      </c>
    </row>
    <row r="1588" spans="1:4" x14ac:dyDescent="0.25">
      <c r="A1588" s="127">
        <v>1577</v>
      </c>
      <c r="B1588" t="s">
        <v>3484</v>
      </c>
      <c r="C1588" s="82" t="s">
        <v>3380</v>
      </c>
      <c r="D1588" s="82" t="s">
        <v>1430</v>
      </c>
    </row>
    <row r="1589" spans="1:4" x14ac:dyDescent="0.25">
      <c r="A1589" s="127">
        <v>1578</v>
      </c>
      <c r="B1589" t="s">
        <v>3484</v>
      </c>
      <c r="C1589" s="82" t="s">
        <v>3381</v>
      </c>
      <c r="D1589" s="82" t="s">
        <v>1430</v>
      </c>
    </row>
    <row r="1590" spans="1:4" x14ac:dyDescent="0.25">
      <c r="A1590" s="127">
        <v>1579</v>
      </c>
      <c r="B1590" t="s">
        <v>3484</v>
      </c>
      <c r="C1590" s="82" t="s">
        <v>3382</v>
      </c>
      <c r="D1590" s="82" t="s">
        <v>1430</v>
      </c>
    </row>
    <row r="1591" spans="1:4" x14ac:dyDescent="0.25">
      <c r="A1591" s="127">
        <v>1580</v>
      </c>
      <c r="B1591" t="s">
        <v>3484</v>
      </c>
      <c r="C1591" s="82" t="s">
        <v>3383</v>
      </c>
      <c r="D1591" s="82" t="s">
        <v>1430</v>
      </c>
    </row>
    <row r="1592" spans="1:4" x14ac:dyDescent="0.25">
      <c r="A1592" s="127">
        <v>1581</v>
      </c>
      <c r="B1592" t="s">
        <v>3484</v>
      </c>
      <c r="C1592" s="82" t="s">
        <v>3384</v>
      </c>
      <c r="D1592" s="82" t="s">
        <v>1430</v>
      </c>
    </row>
    <row r="1593" spans="1:4" x14ac:dyDescent="0.25">
      <c r="A1593" s="127">
        <v>1582</v>
      </c>
      <c r="B1593" t="s">
        <v>3484</v>
      </c>
      <c r="C1593" s="82" t="s">
        <v>3385</v>
      </c>
      <c r="D1593" s="82" t="s">
        <v>1430</v>
      </c>
    </row>
    <row r="1594" spans="1:4" x14ac:dyDescent="0.25">
      <c r="A1594" s="127">
        <v>1583</v>
      </c>
      <c r="B1594" t="s">
        <v>3484</v>
      </c>
      <c r="C1594" s="82" t="s">
        <v>3386</v>
      </c>
      <c r="D1594" s="82" t="s">
        <v>1430</v>
      </c>
    </row>
    <row r="1595" spans="1:4" x14ac:dyDescent="0.25">
      <c r="A1595" s="127">
        <v>1584</v>
      </c>
      <c r="B1595" t="s">
        <v>3484</v>
      </c>
      <c r="C1595" s="82" t="s">
        <v>3387</v>
      </c>
      <c r="D1595" s="82" t="s">
        <v>1430</v>
      </c>
    </row>
    <row r="1596" spans="1:4" x14ac:dyDescent="0.25">
      <c r="A1596" s="127">
        <v>1585</v>
      </c>
      <c r="B1596" t="s">
        <v>3484</v>
      </c>
      <c r="C1596" s="82" t="s">
        <v>3388</v>
      </c>
      <c r="D1596" s="82" t="s">
        <v>1430</v>
      </c>
    </row>
    <row r="1597" spans="1:4" x14ac:dyDescent="0.25">
      <c r="A1597" s="127">
        <v>1586</v>
      </c>
      <c r="B1597" t="s">
        <v>3484</v>
      </c>
      <c r="C1597" s="82" t="s">
        <v>3389</v>
      </c>
      <c r="D1597" s="82" t="s">
        <v>1430</v>
      </c>
    </row>
    <row r="1598" spans="1:4" x14ac:dyDescent="0.25">
      <c r="A1598" s="127">
        <v>1587</v>
      </c>
      <c r="B1598" t="s">
        <v>3484</v>
      </c>
      <c r="C1598" s="82" t="s">
        <v>3390</v>
      </c>
      <c r="D1598" s="82" t="s">
        <v>1430</v>
      </c>
    </row>
    <row r="1599" spans="1:4" x14ac:dyDescent="0.25">
      <c r="A1599" s="127">
        <v>1588</v>
      </c>
      <c r="B1599" t="s">
        <v>3484</v>
      </c>
      <c r="C1599" s="82" t="s">
        <v>3391</v>
      </c>
      <c r="D1599" s="82" t="s">
        <v>1430</v>
      </c>
    </row>
    <row r="1600" spans="1:4" x14ac:dyDescent="0.25">
      <c r="A1600" s="127">
        <v>1589</v>
      </c>
      <c r="B1600" t="s">
        <v>3504</v>
      </c>
      <c r="C1600" s="82" t="s">
        <v>3392</v>
      </c>
      <c r="D1600" s="82" t="s">
        <v>3503</v>
      </c>
    </row>
    <row r="1601" spans="1:4" x14ac:dyDescent="0.25">
      <c r="A1601" s="127">
        <v>1590</v>
      </c>
      <c r="B1601" t="s">
        <v>3504</v>
      </c>
      <c r="C1601" s="82" t="s">
        <v>3393</v>
      </c>
      <c r="D1601" s="82" t="s">
        <v>3503</v>
      </c>
    </row>
    <row r="1602" spans="1:4" x14ac:dyDescent="0.25">
      <c r="A1602" s="127">
        <v>1591</v>
      </c>
      <c r="B1602" t="s">
        <v>3504</v>
      </c>
      <c r="C1602" s="82" t="s">
        <v>3394</v>
      </c>
      <c r="D1602" s="82" t="s">
        <v>3503</v>
      </c>
    </row>
    <row r="1603" spans="1:4" x14ac:dyDescent="0.25">
      <c r="A1603" s="127">
        <v>1592</v>
      </c>
      <c r="B1603" t="s">
        <v>3504</v>
      </c>
      <c r="C1603" s="82" t="s">
        <v>3395</v>
      </c>
      <c r="D1603" s="82" t="s">
        <v>3503</v>
      </c>
    </row>
    <row r="1604" spans="1:4" x14ac:dyDescent="0.25">
      <c r="A1604" s="127">
        <v>1593</v>
      </c>
      <c r="B1604" t="s">
        <v>3504</v>
      </c>
      <c r="C1604" s="82" t="s">
        <v>3396</v>
      </c>
      <c r="D1604" s="82" t="s">
        <v>3503</v>
      </c>
    </row>
    <row r="1605" spans="1:4" x14ac:dyDescent="0.25">
      <c r="A1605" s="127">
        <v>1594</v>
      </c>
      <c r="B1605" t="s">
        <v>3504</v>
      </c>
      <c r="C1605" s="82" t="s">
        <v>3397</v>
      </c>
      <c r="D1605" s="82" t="s">
        <v>3503</v>
      </c>
    </row>
    <row r="1606" spans="1:4" x14ac:dyDescent="0.25">
      <c r="A1606" s="127">
        <v>1595</v>
      </c>
      <c r="B1606" t="s">
        <v>3504</v>
      </c>
      <c r="C1606" s="82" t="s">
        <v>3398</v>
      </c>
      <c r="D1606" s="82" t="s">
        <v>3503</v>
      </c>
    </row>
    <row r="1607" spans="1:4" x14ac:dyDescent="0.25">
      <c r="A1607" s="127">
        <v>1596</v>
      </c>
      <c r="B1607" t="s">
        <v>3504</v>
      </c>
      <c r="C1607" s="82" t="s">
        <v>3399</v>
      </c>
      <c r="D1607" s="82" t="s">
        <v>3503</v>
      </c>
    </row>
    <row r="1608" spans="1:4" x14ac:dyDescent="0.25">
      <c r="A1608" s="127">
        <v>1597</v>
      </c>
      <c r="B1608" t="s">
        <v>3504</v>
      </c>
      <c r="C1608" s="82" t="s">
        <v>3400</v>
      </c>
      <c r="D1608" s="82" t="s">
        <v>3503</v>
      </c>
    </row>
    <row r="1609" spans="1:4" x14ac:dyDescent="0.25">
      <c r="A1609" s="127">
        <v>1598</v>
      </c>
      <c r="B1609" t="s">
        <v>3504</v>
      </c>
      <c r="C1609" s="82" t="s">
        <v>2168</v>
      </c>
      <c r="D1609" s="82" t="s">
        <v>3503</v>
      </c>
    </row>
    <row r="1610" spans="1:4" x14ac:dyDescent="0.25">
      <c r="A1610" s="127">
        <v>1599</v>
      </c>
      <c r="B1610" t="s">
        <v>3504</v>
      </c>
      <c r="C1610" s="82" t="s">
        <v>1372</v>
      </c>
      <c r="D1610" s="82" t="s">
        <v>3503</v>
      </c>
    </row>
    <row r="1611" spans="1:4" x14ac:dyDescent="0.25">
      <c r="A1611" s="127">
        <v>1600</v>
      </c>
      <c r="B1611" t="s">
        <v>3504</v>
      </c>
      <c r="C1611" s="82" t="s">
        <v>3401</v>
      </c>
      <c r="D1611" s="82" t="s">
        <v>3503</v>
      </c>
    </row>
    <row r="1612" spans="1:4" x14ac:dyDescent="0.25">
      <c r="A1612" s="127">
        <v>1601</v>
      </c>
      <c r="B1612" t="s">
        <v>3504</v>
      </c>
      <c r="C1612" s="82" t="s">
        <v>3402</v>
      </c>
      <c r="D1612" s="82" t="s">
        <v>3503</v>
      </c>
    </row>
    <row r="1613" spans="1:4" x14ac:dyDescent="0.25">
      <c r="A1613" s="127">
        <v>1602</v>
      </c>
      <c r="B1613" t="s">
        <v>3504</v>
      </c>
      <c r="C1613" s="82" t="s">
        <v>3403</v>
      </c>
      <c r="D1613" s="82" t="s">
        <v>3503</v>
      </c>
    </row>
    <row r="1614" spans="1:4" x14ac:dyDescent="0.25">
      <c r="A1614" s="127">
        <v>1603</v>
      </c>
      <c r="B1614" t="s">
        <v>3504</v>
      </c>
      <c r="C1614" s="82" t="s">
        <v>3404</v>
      </c>
      <c r="D1614" s="82" t="s">
        <v>3503</v>
      </c>
    </row>
    <row r="1615" spans="1:4" x14ac:dyDescent="0.25">
      <c r="A1615" s="127">
        <v>1604</v>
      </c>
      <c r="B1615" t="s">
        <v>3504</v>
      </c>
      <c r="C1615" s="82" t="s">
        <v>3405</v>
      </c>
      <c r="D1615" s="82" t="s">
        <v>3503</v>
      </c>
    </row>
    <row r="1616" spans="1:4" x14ac:dyDescent="0.25">
      <c r="A1616" s="127">
        <v>1605</v>
      </c>
      <c r="B1616" t="s">
        <v>3504</v>
      </c>
      <c r="C1616" s="82" t="s">
        <v>3406</v>
      </c>
      <c r="D1616" s="82" t="s">
        <v>3503</v>
      </c>
    </row>
    <row r="1617" spans="1:4" x14ac:dyDescent="0.25">
      <c r="A1617" s="127">
        <v>1606</v>
      </c>
      <c r="B1617" t="s">
        <v>3504</v>
      </c>
      <c r="C1617" s="82" t="s">
        <v>3407</v>
      </c>
      <c r="D1617" s="82" t="s">
        <v>3503</v>
      </c>
    </row>
    <row r="1618" spans="1:4" x14ac:dyDescent="0.25">
      <c r="A1618" s="127">
        <v>1607</v>
      </c>
      <c r="B1618" t="s">
        <v>3504</v>
      </c>
      <c r="C1618" s="82" t="s">
        <v>3408</v>
      </c>
      <c r="D1618" s="82" t="s">
        <v>3503</v>
      </c>
    </row>
    <row r="1619" spans="1:4" x14ac:dyDescent="0.25">
      <c r="A1619" s="127">
        <v>1608</v>
      </c>
      <c r="B1619" t="s">
        <v>3504</v>
      </c>
      <c r="C1619" s="82" t="s">
        <v>3409</v>
      </c>
      <c r="D1619" s="82" t="s">
        <v>3503</v>
      </c>
    </row>
    <row r="1620" spans="1:4" x14ac:dyDescent="0.25">
      <c r="A1620" s="127">
        <v>1609</v>
      </c>
      <c r="B1620" t="s">
        <v>3504</v>
      </c>
      <c r="C1620" s="82" t="s">
        <v>3410</v>
      </c>
      <c r="D1620" s="82" t="s">
        <v>3503</v>
      </c>
    </row>
    <row r="1621" spans="1:4" x14ac:dyDescent="0.25">
      <c r="A1621" s="127">
        <v>1610</v>
      </c>
      <c r="B1621" t="s">
        <v>3504</v>
      </c>
      <c r="C1621" s="82" t="s">
        <v>3411</v>
      </c>
      <c r="D1621" s="82" t="s">
        <v>3503</v>
      </c>
    </row>
    <row r="1622" spans="1:4" x14ac:dyDescent="0.25">
      <c r="A1622" s="127">
        <v>1611</v>
      </c>
    </row>
    <row r="1623" spans="1:4" x14ac:dyDescent="0.25">
      <c r="A1623" s="127">
        <v>1612</v>
      </c>
      <c r="C1623" s="83" t="s">
        <v>3598</v>
      </c>
    </row>
    <row r="1624" spans="1:4" ht="18.75" x14ac:dyDescent="0.25">
      <c r="A1624" s="127">
        <v>1613</v>
      </c>
      <c r="C1624" s="107" t="s">
        <v>3599</v>
      </c>
    </row>
    <row r="1625" spans="1:4" x14ac:dyDescent="0.25">
      <c r="A1625" s="127">
        <v>1614</v>
      </c>
      <c r="C1625" s="19" t="s">
        <v>967</v>
      </c>
    </row>
    <row r="1626" spans="1:4" x14ac:dyDescent="0.25">
      <c r="A1626" s="127">
        <v>1615</v>
      </c>
      <c r="C1626" s="19" t="s">
        <v>1024</v>
      </c>
    </row>
    <row r="1627" spans="1:4" x14ac:dyDescent="0.25">
      <c r="A1627" s="127">
        <v>1616</v>
      </c>
      <c r="C1627" s="19" t="s">
        <v>3600</v>
      </c>
    </row>
    <row r="1628" spans="1:4" x14ac:dyDescent="0.25">
      <c r="A1628" s="127">
        <v>1617</v>
      </c>
      <c r="C1628" s="19" t="s">
        <v>3601</v>
      </c>
    </row>
    <row r="1629" spans="1:4" x14ac:dyDescent="0.25">
      <c r="A1629" s="127">
        <v>1618</v>
      </c>
      <c r="C1629" s="19" t="s">
        <v>996</v>
      </c>
    </row>
    <row r="1630" spans="1:4" x14ac:dyDescent="0.25">
      <c r="A1630" s="127">
        <v>1619</v>
      </c>
      <c r="C1630" s="19" t="s">
        <v>3697</v>
      </c>
    </row>
    <row r="1631" spans="1:4" x14ac:dyDescent="0.25">
      <c r="A1631" s="127">
        <v>1620</v>
      </c>
      <c r="C1631" s="19" t="s">
        <v>3731</v>
      </c>
    </row>
    <row r="1632" spans="1:4" x14ac:dyDescent="0.25">
      <c r="A1632" s="127">
        <v>1621</v>
      </c>
      <c r="C1632" s="19" t="s">
        <v>1050</v>
      </c>
    </row>
    <row r="1633" spans="1:3" x14ac:dyDescent="0.25">
      <c r="A1633" s="127">
        <v>1622</v>
      </c>
      <c r="C1633" s="19" t="s">
        <v>915</v>
      </c>
    </row>
    <row r="1634" spans="1:3" x14ac:dyDescent="0.25">
      <c r="A1634" s="127">
        <v>1623</v>
      </c>
      <c r="C1634" s="19" t="s">
        <v>1396</v>
      </c>
    </row>
    <row r="1635" spans="1:3" x14ac:dyDescent="0.25">
      <c r="A1635" s="127">
        <v>1624</v>
      </c>
      <c r="C1635" s="19" t="s">
        <v>1418</v>
      </c>
    </row>
    <row r="1636" spans="1:3" x14ac:dyDescent="0.25">
      <c r="A1636" s="127">
        <v>1625</v>
      </c>
      <c r="C1636" s="19" t="s">
        <v>1476</v>
      </c>
    </row>
    <row r="1637" spans="1:3" x14ac:dyDescent="0.25">
      <c r="A1637" s="127">
        <v>1626</v>
      </c>
      <c r="C1637" s="19" t="s">
        <v>1056</v>
      </c>
    </row>
    <row r="1638" spans="1:3" x14ac:dyDescent="0.25">
      <c r="A1638" s="127">
        <v>1627</v>
      </c>
      <c r="C1638" s="19" t="s">
        <v>1070</v>
      </c>
    </row>
    <row r="1639" spans="1:3" x14ac:dyDescent="0.25">
      <c r="A1639" s="127">
        <v>1628</v>
      </c>
      <c r="C1639" s="19" t="s">
        <v>1374</v>
      </c>
    </row>
    <row r="1640" spans="1:3" x14ac:dyDescent="0.25">
      <c r="A1640" s="127">
        <v>1629</v>
      </c>
      <c r="C1640" s="19" t="s">
        <v>1292</v>
      </c>
    </row>
    <row r="1641" spans="1:3" x14ac:dyDescent="0.25">
      <c r="A1641" s="127">
        <v>1630</v>
      </c>
      <c r="C1641" s="19" t="s">
        <v>1358</v>
      </c>
    </row>
    <row r="1642" spans="1:3" x14ac:dyDescent="0.25">
      <c r="A1642" s="127">
        <v>1631</v>
      </c>
      <c r="C1642" s="19" t="s">
        <v>1082</v>
      </c>
    </row>
    <row r="1643" spans="1:3" x14ac:dyDescent="0.25">
      <c r="A1643" s="127">
        <v>1632</v>
      </c>
      <c r="C1643" s="19" t="s">
        <v>1090</v>
      </c>
    </row>
    <row r="1644" spans="1:3" x14ac:dyDescent="0.25">
      <c r="A1644" s="127">
        <v>1633</v>
      </c>
      <c r="C1644" s="19" t="s">
        <v>1431</v>
      </c>
    </row>
    <row r="1645" spans="1:3" x14ac:dyDescent="0.25">
      <c r="A1645" s="127">
        <v>1634</v>
      </c>
      <c r="C1645" s="19" t="s">
        <v>1162</v>
      </c>
    </row>
    <row r="1646" spans="1:3" x14ac:dyDescent="0.25">
      <c r="A1646" s="127">
        <v>1635</v>
      </c>
      <c r="C1646" s="19" t="s">
        <v>3602</v>
      </c>
    </row>
    <row r="1647" spans="1:3" x14ac:dyDescent="0.25">
      <c r="A1647" s="127">
        <v>1636</v>
      </c>
      <c r="C1647" s="19" t="s">
        <v>1097</v>
      </c>
    </row>
    <row r="1648" spans="1:3" x14ac:dyDescent="0.25">
      <c r="A1648" s="127">
        <v>1637</v>
      </c>
      <c r="C1648" s="19" t="s">
        <v>854</v>
      </c>
    </row>
    <row r="1649" spans="1:3" x14ac:dyDescent="0.25">
      <c r="A1649" s="127">
        <v>1638</v>
      </c>
      <c r="C1649" s="19" t="s">
        <v>871</v>
      </c>
    </row>
    <row r="1650" spans="1:3" x14ac:dyDescent="0.25">
      <c r="A1650" s="127">
        <v>1639</v>
      </c>
      <c r="C1650" s="19" t="s">
        <v>1108</v>
      </c>
    </row>
    <row r="1651" spans="1:3" x14ac:dyDescent="0.25">
      <c r="A1651" s="127">
        <v>1640</v>
      </c>
      <c r="C1651" s="19" t="s">
        <v>1119</v>
      </c>
    </row>
    <row r="1652" spans="1:3" x14ac:dyDescent="0.25">
      <c r="A1652" s="127">
        <v>1641</v>
      </c>
      <c r="C1652" s="19" t="s">
        <v>978</v>
      </c>
    </row>
    <row r="1653" spans="1:3" x14ac:dyDescent="0.25">
      <c r="A1653" s="127">
        <v>1642</v>
      </c>
      <c r="C1653" s="19" t="s">
        <v>1125</v>
      </c>
    </row>
    <row r="1654" spans="1:3" x14ac:dyDescent="0.25">
      <c r="A1654" s="127">
        <v>1643</v>
      </c>
      <c r="C1654" s="19" t="s">
        <v>1425</v>
      </c>
    </row>
    <row r="1655" spans="1:3" x14ac:dyDescent="0.25">
      <c r="A1655" s="127">
        <v>1644</v>
      </c>
      <c r="C1655" s="19" t="s">
        <v>889</v>
      </c>
    </row>
    <row r="1656" spans="1:3" x14ac:dyDescent="0.25">
      <c r="A1656" s="127">
        <v>1645</v>
      </c>
      <c r="C1656" s="19" t="s">
        <v>1132</v>
      </c>
    </row>
    <row r="1657" spans="1:3" x14ac:dyDescent="0.25">
      <c r="A1657" s="127">
        <v>1646</v>
      </c>
      <c r="C1657" s="19" t="s">
        <v>3695</v>
      </c>
    </row>
    <row r="1658" spans="1:3" x14ac:dyDescent="0.25">
      <c r="A1658" s="127">
        <v>1647</v>
      </c>
      <c r="C1658" s="19" t="s">
        <v>3696</v>
      </c>
    </row>
    <row r="1659" spans="1:3" x14ac:dyDescent="0.25">
      <c r="A1659" s="127">
        <v>1648</v>
      </c>
      <c r="C1659" s="19" t="s">
        <v>1321</v>
      </c>
    </row>
    <row r="1660" spans="1:3" x14ac:dyDescent="0.25">
      <c r="A1660" s="127">
        <v>1649</v>
      </c>
      <c r="C1660" s="19" t="s">
        <v>1342</v>
      </c>
    </row>
    <row r="1661" spans="1:3" x14ac:dyDescent="0.25">
      <c r="A1661" s="127">
        <v>1650</v>
      </c>
      <c r="C1661" s="19" t="s">
        <v>1421</v>
      </c>
    </row>
    <row r="1662" spans="1:3" x14ac:dyDescent="0.25">
      <c r="A1662" s="127">
        <v>1651</v>
      </c>
      <c r="C1662" s="19" t="s">
        <v>1226</v>
      </c>
    </row>
    <row r="1663" spans="1:3" x14ac:dyDescent="0.25">
      <c r="A1663" s="127">
        <v>1652</v>
      </c>
      <c r="C1663" s="19" t="s">
        <v>1279</v>
      </c>
    </row>
    <row r="1664" spans="1:3" x14ac:dyDescent="0.25">
      <c r="A1664" s="127">
        <v>1653</v>
      </c>
      <c r="C1664" s="19" t="s">
        <v>1144</v>
      </c>
    </row>
    <row r="1665" spans="1:3" x14ac:dyDescent="0.25">
      <c r="A1665" s="127">
        <v>1654</v>
      </c>
      <c r="C1665" s="19" t="s">
        <v>1235</v>
      </c>
    </row>
    <row r="1666" spans="1:3" x14ac:dyDescent="0.25">
      <c r="A1666" s="127">
        <v>1655</v>
      </c>
      <c r="C1666" s="19" t="s">
        <v>829</v>
      </c>
    </row>
    <row r="1667" spans="1:3" x14ac:dyDescent="0.25">
      <c r="A1667" s="127">
        <v>1656</v>
      </c>
      <c r="C1667" s="19" t="s">
        <v>1149</v>
      </c>
    </row>
    <row r="1668" spans="1:3" x14ac:dyDescent="0.25">
      <c r="A1668" s="127">
        <v>1657</v>
      </c>
      <c r="C1668" s="19" t="s">
        <v>1174</v>
      </c>
    </row>
    <row r="1669" spans="1:3" x14ac:dyDescent="0.25">
      <c r="A1669" s="127">
        <v>1658</v>
      </c>
      <c r="C1669" s="19" t="s">
        <v>1210</v>
      </c>
    </row>
    <row r="1670" spans="1:3" x14ac:dyDescent="0.25">
      <c r="A1670" s="127">
        <v>1659</v>
      </c>
      <c r="C1670" s="19" t="s">
        <v>1167</v>
      </c>
    </row>
    <row r="1671" spans="1:3" x14ac:dyDescent="0.25">
      <c r="A1671" s="127">
        <v>1660</v>
      </c>
      <c r="C1671" s="19" t="s">
        <v>1351</v>
      </c>
    </row>
    <row r="1672" spans="1:3" x14ac:dyDescent="0.25">
      <c r="A1672" s="127">
        <v>1661</v>
      </c>
      <c r="C1672" s="19" t="s">
        <v>1307</v>
      </c>
    </row>
    <row r="1673" spans="1:3" x14ac:dyDescent="0.25">
      <c r="A1673" s="127">
        <v>1662</v>
      </c>
      <c r="C1673" s="19" t="s">
        <v>1407</v>
      </c>
    </row>
    <row r="1674" spans="1:3" x14ac:dyDescent="0.25">
      <c r="A1674" s="127">
        <v>1663</v>
      </c>
      <c r="C1674" s="19" t="s">
        <v>948</v>
      </c>
    </row>
    <row r="1675" spans="1:3" ht="15.75" customHeight="1" x14ac:dyDescent="0.25">
      <c r="A1675" s="127">
        <v>1664</v>
      </c>
      <c r="C1675" s="107" t="s">
        <v>3603</v>
      </c>
    </row>
    <row r="1676" spans="1:3" x14ac:dyDescent="0.25">
      <c r="A1676" s="127">
        <v>1665</v>
      </c>
      <c r="C1676" s="108" t="s">
        <v>3604</v>
      </c>
    </row>
    <row r="1677" spans="1:3" x14ac:dyDescent="0.25">
      <c r="A1677" s="127">
        <v>1666</v>
      </c>
      <c r="C1677" s="41" t="s">
        <v>3605</v>
      </c>
    </row>
    <row r="1678" spans="1:3" x14ac:dyDescent="0.25">
      <c r="A1678" s="127">
        <v>1667</v>
      </c>
      <c r="C1678" s="41" t="s">
        <v>3606</v>
      </c>
    </row>
    <row r="1679" spans="1:3" x14ac:dyDescent="0.25">
      <c r="A1679" s="127">
        <v>1668</v>
      </c>
      <c r="C1679" s="41" t="s">
        <v>3607</v>
      </c>
    </row>
    <row r="1680" spans="1:3" x14ac:dyDescent="0.25">
      <c r="A1680" s="127">
        <v>1669</v>
      </c>
      <c r="C1680" s="41" t="s">
        <v>3608</v>
      </c>
    </row>
    <row r="1681" spans="1:3" x14ac:dyDescent="0.25">
      <c r="A1681" s="127">
        <v>1670</v>
      </c>
      <c r="C1681" s="41" t="s">
        <v>3609</v>
      </c>
    </row>
    <row r="1682" spans="1:3" x14ac:dyDescent="0.25">
      <c r="A1682" s="127">
        <v>1671</v>
      </c>
      <c r="C1682" s="41" t="s">
        <v>3610</v>
      </c>
    </row>
    <row r="1683" spans="1:3" x14ac:dyDescent="0.25">
      <c r="A1683" s="127">
        <v>1672</v>
      </c>
      <c r="C1683" s="41" t="s">
        <v>3611</v>
      </c>
    </row>
    <row r="1684" spans="1:3" x14ac:dyDescent="0.25">
      <c r="A1684" s="127">
        <v>1673</v>
      </c>
      <c r="C1684" s="41" t="s">
        <v>3612</v>
      </c>
    </row>
    <row r="1685" spans="1:3" x14ac:dyDescent="0.25">
      <c r="A1685" s="127">
        <v>1674</v>
      </c>
      <c r="C1685" s="41" t="s">
        <v>3698</v>
      </c>
    </row>
    <row r="1686" spans="1:3" x14ac:dyDescent="0.25">
      <c r="A1686" s="127">
        <v>1675</v>
      </c>
      <c r="C1686" s="41" t="s">
        <v>3613</v>
      </c>
    </row>
    <row r="1687" spans="1:3" x14ac:dyDescent="0.25">
      <c r="A1687" s="127">
        <v>1676</v>
      </c>
      <c r="C1687" s="41" t="s">
        <v>3614</v>
      </c>
    </row>
    <row r="1688" spans="1:3" x14ac:dyDescent="0.25">
      <c r="A1688" s="127">
        <v>1677</v>
      </c>
      <c r="C1688" s="41" t="s">
        <v>3615</v>
      </c>
    </row>
    <row r="1689" spans="1:3" x14ac:dyDescent="0.25">
      <c r="A1689" s="127">
        <v>1678</v>
      </c>
      <c r="C1689" s="41" t="s">
        <v>3616</v>
      </c>
    </row>
    <row r="1690" spans="1:3" x14ac:dyDescent="0.25">
      <c r="A1690" s="127">
        <v>1679</v>
      </c>
      <c r="C1690" s="41" t="s">
        <v>3617</v>
      </c>
    </row>
    <row r="1691" spans="1:3" x14ac:dyDescent="0.25">
      <c r="A1691" s="127">
        <v>1680</v>
      </c>
      <c r="C1691" s="41" t="s">
        <v>3618</v>
      </c>
    </row>
    <row r="1692" spans="1:3" x14ac:dyDescent="0.25">
      <c r="A1692" s="127">
        <v>1681</v>
      </c>
      <c r="C1692" s="41" t="s">
        <v>3619</v>
      </c>
    </row>
    <row r="1693" spans="1:3" x14ac:dyDescent="0.25">
      <c r="A1693" s="127">
        <v>1682</v>
      </c>
      <c r="C1693" s="41" t="s">
        <v>3620</v>
      </c>
    </row>
    <row r="1694" spans="1:3" x14ac:dyDescent="0.25">
      <c r="A1694" s="127">
        <v>1683</v>
      </c>
      <c r="C1694" s="41" t="s">
        <v>3621</v>
      </c>
    </row>
    <row r="1695" spans="1:3" x14ac:dyDescent="0.25">
      <c r="A1695" s="127">
        <v>1684</v>
      </c>
      <c r="C1695" s="41" t="s">
        <v>3622</v>
      </c>
    </row>
    <row r="1696" spans="1:3" ht="18.75" x14ac:dyDescent="0.25">
      <c r="A1696" s="127">
        <v>1685</v>
      </c>
      <c r="C1696" s="107" t="s">
        <v>3623</v>
      </c>
    </row>
    <row r="1697" spans="1:6" x14ac:dyDescent="0.25">
      <c r="A1697" s="127">
        <v>1686</v>
      </c>
      <c r="C1697" s="41" t="s">
        <v>3624</v>
      </c>
    </row>
    <row r="1698" spans="1:6" x14ac:dyDescent="0.25">
      <c r="A1698" s="127">
        <v>1687</v>
      </c>
      <c r="C1698" s="41" t="s">
        <v>3625</v>
      </c>
    </row>
    <row r="1699" spans="1:6" x14ac:dyDescent="0.25">
      <c r="A1699" s="127">
        <v>1688</v>
      </c>
      <c r="C1699" s="41" t="s">
        <v>3626</v>
      </c>
    </row>
    <row r="1700" spans="1:6" x14ac:dyDescent="0.25">
      <c r="A1700" s="127">
        <v>1689</v>
      </c>
      <c r="C1700" s="41" t="s">
        <v>3627</v>
      </c>
    </row>
    <row r="1701" spans="1:6" x14ac:dyDescent="0.25">
      <c r="A1701" s="127">
        <v>1690</v>
      </c>
      <c r="C1701" s="41" t="s">
        <v>3628</v>
      </c>
    </row>
    <row r="1702" spans="1:6" ht="15.75" x14ac:dyDescent="0.25">
      <c r="A1702" s="127">
        <v>1691</v>
      </c>
      <c r="C1702" s="109" t="s">
        <v>3702</v>
      </c>
    </row>
    <row r="1703" spans="1:6" ht="15.75" x14ac:dyDescent="0.25">
      <c r="A1703" s="127">
        <v>1692</v>
      </c>
      <c r="C1703" s="109" t="s">
        <v>3699</v>
      </c>
    </row>
    <row r="1704" spans="1:6" ht="15.75" x14ac:dyDescent="0.25">
      <c r="A1704" s="127">
        <v>1693</v>
      </c>
      <c r="C1704" s="109" t="s">
        <v>3700</v>
      </c>
    </row>
    <row r="1705" spans="1:6" ht="15.75" x14ac:dyDescent="0.25">
      <c r="A1705" s="127">
        <v>1694</v>
      </c>
      <c r="C1705" s="109" t="s">
        <v>3701</v>
      </c>
    </row>
    <row r="1706" spans="1:6" ht="15.75" x14ac:dyDescent="0.25">
      <c r="A1706" s="127">
        <v>1695</v>
      </c>
      <c r="C1706" s="117" t="s">
        <v>3629</v>
      </c>
    </row>
    <row r="1707" spans="1:6" ht="15.75" x14ac:dyDescent="0.25">
      <c r="A1707" s="127">
        <v>1696</v>
      </c>
      <c r="C1707" s="117" t="s">
        <v>3703</v>
      </c>
    </row>
    <row r="1708" spans="1:6" ht="18.75" x14ac:dyDescent="0.25">
      <c r="A1708" s="127">
        <v>1697</v>
      </c>
      <c r="C1708" s="107" t="s">
        <v>3630</v>
      </c>
    </row>
    <row r="1709" spans="1:6" x14ac:dyDescent="0.25">
      <c r="A1709" s="127">
        <v>1698</v>
      </c>
      <c r="C1709" s="108" t="s">
        <v>3631</v>
      </c>
      <c r="D1709" t="s">
        <v>3705</v>
      </c>
    </row>
    <row r="1710" spans="1:6" x14ac:dyDescent="0.25">
      <c r="A1710" s="127">
        <v>1699</v>
      </c>
      <c r="C1710" s="41" t="s">
        <v>3632</v>
      </c>
      <c r="D1710" t="s">
        <v>3706</v>
      </c>
    </row>
    <row r="1711" spans="1:6" x14ac:dyDescent="0.25">
      <c r="A1711" s="127">
        <v>1700</v>
      </c>
      <c r="C1711" s="41" t="s">
        <v>3633</v>
      </c>
      <c r="D1711" t="s">
        <v>3704</v>
      </c>
    </row>
    <row r="1712" spans="1:6" x14ac:dyDescent="0.25">
      <c r="A1712" s="127">
        <v>1701</v>
      </c>
      <c r="C1712" s="41" t="s">
        <v>3634</v>
      </c>
      <c r="D1712" t="s">
        <v>3707</v>
      </c>
      <c r="F1712" s="119"/>
    </row>
    <row r="1713" spans="1:7" x14ac:dyDescent="0.25">
      <c r="A1713" s="127">
        <v>1702</v>
      </c>
      <c r="C1713" s="41" t="s">
        <v>3635</v>
      </c>
      <c r="D1713" t="s">
        <v>3713</v>
      </c>
      <c r="G1713" s="9"/>
    </row>
    <row r="1714" spans="1:7" x14ac:dyDescent="0.25">
      <c r="A1714" s="127">
        <v>1703</v>
      </c>
      <c r="C1714" s="41" t="s">
        <v>3636</v>
      </c>
      <c r="D1714" t="s">
        <v>3710</v>
      </c>
    </row>
    <row r="1715" spans="1:7" x14ac:dyDescent="0.25">
      <c r="A1715" s="127">
        <v>1704</v>
      </c>
      <c r="C1715" s="41" t="s">
        <v>3637</v>
      </c>
      <c r="D1715" t="s">
        <v>3709</v>
      </c>
    </row>
    <row r="1716" spans="1:7" x14ac:dyDescent="0.25">
      <c r="A1716" s="127">
        <v>1705</v>
      </c>
      <c r="C1716" s="19" t="s">
        <v>3638</v>
      </c>
      <c r="D1716" s="120" t="s">
        <v>3708</v>
      </c>
    </row>
    <row r="1717" spans="1:7" x14ac:dyDescent="0.25">
      <c r="A1717" s="127">
        <v>1706</v>
      </c>
      <c r="C1717" s="41" t="s">
        <v>3639</v>
      </c>
      <c r="D1717" t="s">
        <v>3711</v>
      </c>
    </row>
    <row r="1718" spans="1:7" x14ac:dyDescent="0.25">
      <c r="A1718" s="127">
        <v>1707</v>
      </c>
      <c r="C1718" s="41" t="s">
        <v>3640</v>
      </c>
      <c r="D1718" t="s">
        <v>3712</v>
      </c>
    </row>
    <row r="1719" spans="1:7" x14ac:dyDescent="0.25">
      <c r="A1719" s="127">
        <v>1708</v>
      </c>
      <c r="C1719" s="108" t="s">
        <v>3716</v>
      </c>
      <c r="D1719" t="s">
        <v>3714</v>
      </c>
    </row>
    <row r="1720" spans="1:7" x14ac:dyDescent="0.25">
      <c r="A1720" s="127">
        <v>1709</v>
      </c>
      <c r="C1720" s="108" t="s">
        <v>3717</v>
      </c>
      <c r="D1720" s="121" t="s">
        <v>3715</v>
      </c>
    </row>
    <row r="1721" spans="1:7" ht="18.75" x14ac:dyDescent="0.25">
      <c r="A1721" s="127">
        <v>1710</v>
      </c>
      <c r="C1721" s="107" t="s">
        <v>3641</v>
      </c>
    </row>
    <row r="1722" spans="1:7" x14ac:dyDescent="0.25">
      <c r="A1722" s="127">
        <v>1711</v>
      </c>
      <c r="C1722" s="108" t="s">
        <v>3642</v>
      </c>
      <c r="D1722" t="s">
        <v>3718</v>
      </c>
      <c r="E1722" s="118"/>
    </row>
    <row r="1723" spans="1:7" x14ac:dyDescent="0.25">
      <c r="A1723" s="127">
        <v>1712</v>
      </c>
      <c r="C1723" s="41" t="s">
        <v>3643</v>
      </c>
      <c r="D1723" t="s">
        <v>3722</v>
      </c>
    </row>
    <row r="1724" spans="1:7" x14ac:dyDescent="0.25">
      <c r="A1724" s="127">
        <v>1713</v>
      </c>
      <c r="C1724" s="41" t="s">
        <v>3644</v>
      </c>
      <c r="D1724" t="s">
        <v>3726</v>
      </c>
    </row>
    <row r="1725" spans="1:7" x14ac:dyDescent="0.25">
      <c r="A1725" s="127">
        <v>1714</v>
      </c>
      <c r="C1725" s="41" t="s">
        <v>3645</v>
      </c>
      <c r="D1725" t="s">
        <v>3723</v>
      </c>
      <c r="E1725" s="118"/>
    </row>
    <row r="1726" spans="1:7" x14ac:dyDescent="0.25">
      <c r="A1726" s="127">
        <v>1715</v>
      </c>
      <c r="C1726" s="41" t="s">
        <v>3646</v>
      </c>
      <c r="D1726" t="s">
        <v>3721</v>
      </c>
      <c r="E1726" s="118"/>
    </row>
    <row r="1727" spans="1:7" x14ac:dyDescent="0.25">
      <c r="A1727" s="127">
        <v>1716</v>
      </c>
      <c r="C1727" s="41" t="s">
        <v>3647</v>
      </c>
      <c r="D1727" t="s">
        <v>3724</v>
      </c>
      <c r="E1727" s="118"/>
    </row>
    <row r="1728" spans="1:7" x14ac:dyDescent="0.25">
      <c r="A1728" s="127">
        <v>1717</v>
      </c>
      <c r="C1728" s="41" t="s">
        <v>3648</v>
      </c>
      <c r="D1728" t="s">
        <v>3725</v>
      </c>
      <c r="E1728" s="118"/>
    </row>
    <row r="1729" spans="1:5" x14ac:dyDescent="0.25">
      <c r="A1729" s="127">
        <v>1718</v>
      </c>
      <c r="C1729" s="41" t="s">
        <v>3649</v>
      </c>
      <c r="D1729" t="s">
        <v>3727</v>
      </c>
      <c r="E1729" s="118"/>
    </row>
    <row r="1730" spans="1:5" x14ac:dyDescent="0.25">
      <c r="A1730" s="127">
        <v>1719</v>
      </c>
      <c r="C1730" s="41" t="s">
        <v>3650</v>
      </c>
      <c r="D1730" t="s">
        <v>3719</v>
      </c>
      <c r="E1730" s="118"/>
    </row>
    <row r="1731" spans="1:5" x14ac:dyDescent="0.25">
      <c r="A1731" s="127">
        <v>1720</v>
      </c>
      <c r="C1731" s="41" t="s">
        <v>3651</v>
      </c>
      <c r="D1731" t="s">
        <v>3720</v>
      </c>
    </row>
    <row r="1732" spans="1:5" x14ac:dyDescent="0.25">
      <c r="A1732" s="127">
        <v>1721</v>
      </c>
      <c r="C1732" s="41" t="s">
        <v>3729</v>
      </c>
      <c r="D1732" t="s">
        <v>3728</v>
      </c>
    </row>
    <row r="1733" spans="1:5" ht="18.75" x14ac:dyDescent="0.25">
      <c r="A1733" s="127">
        <v>1722</v>
      </c>
      <c r="C1733" s="107" t="s">
        <v>3652</v>
      </c>
    </row>
    <row r="1734" spans="1:5" x14ac:dyDescent="0.25">
      <c r="A1734" s="127">
        <v>1723</v>
      </c>
      <c r="C1734" s="110" t="s">
        <v>3653</v>
      </c>
    </row>
    <row r="1735" spans="1:5" x14ac:dyDescent="0.25">
      <c r="A1735" s="127">
        <v>1724</v>
      </c>
      <c r="C1735" s="111" t="s">
        <v>3654</v>
      </c>
    </row>
    <row r="1736" spans="1:5" x14ac:dyDescent="0.25">
      <c r="A1736" s="127">
        <v>1725</v>
      </c>
      <c r="C1736" s="111" t="s">
        <v>3655</v>
      </c>
    </row>
    <row r="1737" spans="1:5" x14ac:dyDescent="0.25">
      <c r="A1737" s="127">
        <v>1726</v>
      </c>
      <c r="C1737" s="111" t="s">
        <v>3656</v>
      </c>
    </row>
    <row r="1738" spans="1:5" x14ac:dyDescent="0.25">
      <c r="A1738" s="127">
        <v>1727</v>
      </c>
      <c r="C1738" s="112" t="s">
        <v>3657</v>
      </c>
    </row>
    <row r="1739" spans="1:5" x14ac:dyDescent="0.25">
      <c r="A1739" s="127">
        <v>1728</v>
      </c>
      <c r="C1739" s="110" t="s">
        <v>3658</v>
      </c>
    </row>
    <row r="1740" spans="1:5" x14ac:dyDescent="0.25">
      <c r="A1740" s="127">
        <v>1729</v>
      </c>
      <c r="C1740" s="111" t="s">
        <v>3659</v>
      </c>
    </row>
    <row r="1741" spans="1:5" x14ac:dyDescent="0.25">
      <c r="A1741" s="127">
        <v>1730</v>
      </c>
      <c r="C1741" s="111" t="s">
        <v>3660</v>
      </c>
    </row>
    <row r="1742" spans="1:5" x14ac:dyDescent="0.25">
      <c r="A1742" s="127">
        <v>1731</v>
      </c>
      <c r="C1742" s="111" t="s">
        <v>3661</v>
      </c>
    </row>
    <row r="1743" spans="1:5" x14ac:dyDescent="0.25">
      <c r="A1743" s="127">
        <v>1732</v>
      </c>
      <c r="C1743" s="112" t="s">
        <v>3662</v>
      </c>
    </row>
    <row r="1744" spans="1:5" x14ac:dyDescent="0.25">
      <c r="A1744" s="127">
        <v>1733</v>
      </c>
      <c r="C1744" s="111" t="s">
        <v>3663</v>
      </c>
    </row>
    <row r="1745" spans="1:3" ht="37.5" x14ac:dyDescent="0.25">
      <c r="A1745" s="127">
        <v>1734</v>
      </c>
      <c r="C1745" s="107" t="s">
        <v>3664</v>
      </c>
    </row>
    <row r="1746" spans="1:3" x14ac:dyDescent="0.25">
      <c r="A1746" s="127">
        <v>1735</v>
      </c>
      <c r="C1746" s="113" t="s">
        <v>3665</v>
      </c>
    </row>
    <row r="1747" spans="1:3" x14ac:dyDescent="0.25">
      <c r="A1747" s="127">
        <v>1736</v>
      </c>
      <c r="C1747" s="112" t="s">
        <v>3666</v>
      </c>
    </row>
    <row r="1748" spans="1:3" x14ac:dyDescent="0.25">
      <c r="A1748" s="127">
        <v>1737</v>
      </c>
      <c r="C1748" s="111" t="s">
        <v>3667</v>
      </c>
    </row>
    <row r="1749" spans="1:3" x14ac:dyDescent="0.25">
      <c r="A1749" s="127">
        <v>1738</v>
      </c>
      <c r="C1749" s="111" t="s">
        <v>3668</v>
      </c>
    </row>
    <row r="1750" spans="1:3" x14ac:dyDescent="0.25">
      <c r="A1750" s="127">
        <v>1739</v>
      </c>
      <c r="C1750" s="111" t="s">
        <v>3669</v>
      </c>
    </row>
    <row r="1751" spans="1:3" x14ac:dyDescent="0.25">
      <c r="A1751" s="127">
        <v>1740</v>
      </c>
      <c r="C1751" s="111" t="s">
        <v>3670</v>
      </c>
    </row>
    <row r="1752" spans="1:3" x14ac:dyDescent="0.25">
      <c r="A1752" s="127">
        <v>1741</v>
      </c>
      <c r="C1752" s="111" t="s">
        <v>3671</v>
      </c>
    </row>
    <row r="1753" spans="1:3" x14ac:dyDescent="0.25">
      <c r="A1753" s="127">
        <v>1742</v>
      </c>
      <c r="C1753" s="111" t="s">
        <v>3672</v>
      </c>
    </row>
    <row r="1754" spans="1:3" x14ac:dyDescent="0.25">
      <c r="A1754" s="127">
        <v>1743</v>
      </c>
      <c r="C1754" s="111" t="s">
        <v>3673</v>
      </c>
    </row>
    <row r="1755" spans="1:3" x14ac:dyDescent="0.25">
      <c r="A1755" s="127">
        <v>1744</v>
      </c>
      <c r="C1755" s="111" t="s">
        <v>3674</v>
      </c>
    </row>
    <row r="1756" spans="1:3" x14ac:dyDescent="0.25">
      <c r="A1756" s="127">
        <v>1745</v>
      </c>
      <c r="C1756" s="112" t="s">
        <v>3675</v>
      </c>
    </row>
    <row r="1757" spans="1:3" x14ac:dyDescent="0.25">
      <c r="A1757" s="127">
        <v>1746</v>
      </c>
      <c r="C1757" s="111" t="s">
        <v>3676</v>
      </c>
    </row>
    <row r="1758" spans="1:3" x14ac:dyDescent="0.25">
      <c r="A1758" s="127">
        <v>1747</v>
      </c>
      <c r="C1758" s="111" t="s">
        <v>3677</v>
      </c>
    </row>
    <row r="1759" spans="1:3" x14ac:dyDescent="0.25">
      <c r="A1759" s="127">
        <v>1748</v>
      </c>
      <c r="C1759" s="111" t="s">
        <v>3678</v>
      </c>
    </row>
    <row r="1760" spans="1:3" x14ac:dyDescent="0.25">
      <c r="A1760" s="127">
        <v>1749</v>
      </c>
      <c r="C1760" s="111" t="s">
        <v>3679</v>
      </c>
    </row>
    <row r="1761" spans="1:3" x14ac:dyDescent="0.25">
      <c r="A1761" s="127">
        <v>1750</v>
      </c>
      <c r="C1761" s="111" t="s">
        <v>3680</v>
      </c>
    </row>
    <row r="1762" spans="1:3" x14ac:dyDescent="0.25">
      <c r="A1762" s="127">
        <v>1751</v>
      </c>
      <c r="C1762" s="111" t="s">
        <v>3681</v>
      </c>
    </row>
    <row r="1763" spans="1:3" x14ac:dyDescent="0.25">
      <c r="A1763" s="127">
        <v>1752</v>
      </c>
      <c r="C1763" s="111" t="s">
        <v>3682</v>
      </c>
    </row>
    <row r="1764" spans="1:3" x14ac:dyDescent="0.25">
      <c r="A1764" s="127">
        <v>1753</v>
      </c>
      <c r="C1764" s="111" t="s">
        <v>3683</v>
      </c>
    </row>
    <row r="1765" spans="1:3" x14ac:dyDescent="0.25">
      <c r="A1765" s="127">
        <v>1754</v>
      </c>
      <c r="C1765" s="111" t="s">
        <v>3684</v>
      </c>
    </row>
    <row r="1766" spans="1:3" x14ac:dyDescent="0.25">
      <c r="A1766" s="127">
        <v>1755</v>
      </c>
      <c r="C1766" s="111" t="s">
        <v>3685</v>
      </c>
    </row>
    <row r="1767" spans="1:3" x14ac:dyDescent="0.25">
      <c r="A1767" s="127">
        <v>1756</v>
      </c>
      <c r="C1767" s="111" t="s">
        <v>3686</v>
      </c>
    </row>
    <row r="1768" spans="1:3" x14ac:dyDescent="0.25">
      <c r="A1768" s="127">
        <v>1757</v>
      </c>
      <c r="C1768" s="114" t="s">
        <v>3687</v>
      </c>
    </row>
    <row r="1769" spans="1:3" ht="18.75" x14ac:dyDescent="0.25">
      <c r="A1769" s="127">
        <v>1758</v>
      </c>
      <c r="C1769" s="107" t="s">
        <v>3688</v>
      </c>
    </row>
    <row r="1770" spans="1:3" x14ac:dyDescent="0.25">
      <c r="A1770" s="127">
        <v>1759</v>
      </c>
      <c r="C1770" s="115" t="s">
        <v>3689</v>
      </c>
    </row>
    <row r="1771" spans="1:3" x14ac:dyDescent="0.25">
      <c r="A1771" s="127">
        <v>1760</v>
      </c>
      <c r="C1771" s="116" t="s">
        <v>3690</v>
      </c>
    </row>
    <row r="1772" spans="1:3" x14ac:dyDescent="0.25">
      <c r="A1772" s="127">
        <v>1761</v>
      </c>
      <c r="C1772" s="111" t="s">
        <v>3691</v>
      </c>
    </row>
    <row r="1773" spans="1:3" x14ac:dyDescent="0.25">
      <c r="A1773" s="127">
        <v>1762</v>
      </c>
      <c r="C1773" s="110" t="s">
        <v>3692</v>
      </c>
    </row>
    <row r="1774" spans="1:3" x14ac:dyDescent="0.25">
      <c r="A1774" s="127">
        <v>1763</v>
      </c>
      <c r="C1774" s="110" t="s">
        <v>3693</v>
      </c>
    </row>
    <row r="1775" spans="1:3" x14ac:dyDescent="0.25">
      <c r="A1775" s="127">
        <v>1764</v>
      </c>
      <c r="C1775" s="110" t="s">
        <v>3694</v>
      </c>
    </row>
    <row r="1776" spans="1:3" x14ac:dyDescent="0.25">
      <c r="A1776" s="127">
        <v>1765</v>
      </c>
      <c r="C1776" s="122" t="s">
        <v>3730</v>
      </c>
    </row>
    <row r="1777" spans="1:1" x14ac:dyDescent="0.25">
      <c r="A1777" s="127">
        <v>1766</v>
      </c>
    </row>
    <row r="1778" spans="1:1" x14ac:dyDescent="0.25">
      <c r="A1778" s="127">
        <v>1767</v>
      </c>
    </row>
    <row r="1779" spans="1:1" x14ac:dyDescent="0.25">
      <c r="A1779" s="127">
        <v>1768</v>
      </c>
    </row>
    <row r="1780" spans="1:1" x14ac:dyDescent="0.25">
      <c r="A1780" s="127">
        <v>1769</v>
      </c>
    </row>
    <row r="1781" spans="1:1" x14ac:dyDescent="0.25">
      <c r="A1781" s="127">
        <v>1770</v>
      </c>
    </row>
    <row r="1782" spans="1:1" x14ac:dyDescent="0.25">
      <c r="A1782" s="127">
        <v>1771</v>
      </c>
    </row>
    <row r="1783" spans="1:1" x14ac:dyDescent="0.25">
      <c r="A1783" s="127">
        <v>1772</v>
      </c>
    </row>
    <row r="1784" spans="1:1" x14ac:dyDescent="0.25">
      <c r="A1784" s="127">
        <v>1773</v>
      </c>
    </row>
    <row r="1785" spans="1:1" x14ac:dyDescent="0.25">
      <c r="A1785" s="127">
        <v>1774</v>
      </c>
    </row>
    <row r="1786" spans="1:1" x14ac:dyDescent="0.25">
      <c r="A1786" s="127">
        <v>1775</v>
      </c>
    </row>
    <row r="1787" spans="1:1" x14ac:dyDescent="0.25">
      <c r="A1787" s="127">
        <v>1776</v>
      </c>
    </row>
    <row r="1788" spans="1:1" x14ac:dyDescent="0.25">
      <c r="A1788" s="127">
        <v>1777</v>
      </c>
    </row>
    <row r="1789" spans="1:1" x14ac:dyDescent="0.25">
      <c r="A1789" s="127">
        <v>1778</v>
      </c>
    </row>
    <row r="1790" spans="1:1" x14ac:dyDescent="0.25">
      <c r="A1790" s="127">
        <v>1779</v>
      </c>
    </row>
    <row r="1791" spans="1:1" x14ac:dyDescent="0.25">
      <c r="A1791" s="127">
        <v>1780</v>
      </c>
    </row>
    <row r="1792" spans="1:1" x14ac:dyDescent="0.25">
      <c r="A1792" s="127">
        <v>1781</v>
      </c>
    </row>
    <row r="1793" spans="1:1" x14ac:dyDescent="0.25">
      <c r="A1793" s="127">
        <v>1782</v>
      </c>
    </row>
    <row r="1794" spans="1:1" x14ac:dyDescent="0.25">
      <c r="A1794" s="127">
        <v>1783</v>
      </c>
    </row>
    <row r="1795" spans="1:1" x14ac:dyDescent="0.25">
      <c r="A1795" s="127">
        <v>1784</v>
      </c>
    </row>
    <row r="1796" spans="1:1" x14ac:dyDescent="0.25">
      <c r="A1796" s="127">
        <v>1785</v>
      </c>
    </row>
    <row r="1797" spans="1:1" x14ac:dyDescent="0.25">
      <c r="A1797" s="127">
        <v>1786</v>
      </c>
    </row>
    <row r="1798" spans="1:1" x14ac:dyDescent="0.25">
      <c r="A1798" s="127">
        <v>1787</v>
      </c>
    </row>
    <row r="1799" spans="1:1" x14ac:dyDescent="0.25">
      <c r="A1799" s="127">
        <v>1788</v>
      </c>
    </row>
    <row r="1800" spans="1:1" x14ac:dyDescent="0.25">
      <c r="A1800" s="127">
        <v>1789</v>
      </c>
    </row>
    <row r="1801" spans="1:1" x14ac:dyDescent="0.25">
      <c r="A1801" s="127">
        <v>1790</v>
      </c>
    </row>
    <row r="1802" spans="1:1" x14ac:dyDescent="0.25">
      <c r="A1802" s="127">
        <v>1791</v>
      </c>
    </row>
    <row r="1803" spans="1:1" x14ac:dyDescent="0.25">
      <c r="A1803" s="127">
        <v>1792</v>
      </c>
    </row>
    <row r="1804" spans="1:1" x14ac:dyDescent="0.25">
      <c r="A1804" s="127">
        <v>1793</v>
      </c>
    </row>
    <row r="1805" spans="1:1" x14ac:dyDescent="0.25">
      <c r="A1805" s="127">
        <v>1794</v>
      </c>
    </row>
    <row r="1806" spans="1:1" x14ac:dyDescent="0.25">
      <c r="A1806" s="127">
        <v>1795</v>
      </c>
    </row>
    <row r="1807" spans="1:1" x14ac:dyDescent="0.25">
      <c r="A1807" s="127">
        <v>1796</v>
      </c>
    </row>
    <row r="1808" spans="1:1" x14ac:dyDescent="0.25">
      <c r="A1808" s="127">
        <v>1797</v>
      </c>
    </row>
    <row r="1809" spans="1:1" x14ac:dyDescent="0.25">
      <c r="A1809" s="127">
        <v>1798</v>
      </c>
    </row>
    <row r="1810" spans="1:1" x14ac:dyDescent="0.25">
      <c r="A1810" s="127">
        <v>1799</v>
      </c>
    </row>
    <row r="1811" spans="1:1" x14ac:dyDescent="0.25">
      <c r="A1811" s="127">
        <v>1800</v>
      </c>
    </row>
    <row r="1812" spans="1:1" x14ac:dyDescent="0.25">
      <c r="A1812" s="127">
        <v>1801</v>
      </c>
    </row>
    <row r="1813" spans="1:1" x14ac:dyDescent="0.25">
      <c r="A1813" s="127">
        <v>1802</v>
      </c>
    </row>
    <row r="1814" spans="1:1" x14ac:dyDescent="0.25">
      <c r="A1814" s="127">
        <v>1803</v>
      </c>
    </row>
    <row r="1815" spans="1:1" x14ac:dyDescent="0.25">
      <c r="A1815" s="127">
        <v>1804</v>
      </c>
    </row>
    <row r="1816" spans="1:1" x14ac:dyDescent="0.25">
      <c r="A1816" s="127">
        <v>1805</v>
      </c>
    </row>
    <row r="1817" spans="1:1" x14ac:dyDescent="0.25">
      <c r="A1817" s="127">
        <v>1806</v>
      </c>
    </row>
    <row r="1818" spans="1:1" x14ac:dyDescent="0.25">
      <c r="A1818" s="127">
        <v>1807</v>
      </c>
    </row>
    <row r="1819" spans="1:1" x14ac:dyDescent="0.25">
      <c r="A1819" s="127">
        <v>1808</v>
      </c>
    </row>
    <row r="1820" spans="1:1" x14ac:dyDescent="0.25">
      <c r="A1820" s="127">
        <v>1809</v>
      </c>
    </row>
    <row r="1821" spans="1:1" x14ac:dyDescent="0.25">
      <c r="A1821" s="127">
        <v>1810</v>
      </c>
    </row>
    <row r="1822" spans="1:1" x14ac:dyDescent="0.25">
      <c r="A1822" s="127">
        <v>1811</v>
      </c>
    </row>
    <row r="1823" spans="1:1" x14ac:dyDescent="0.25">
      <c r="A1823" s="127">
        <v>1812</v>
      </c>
    </row>
    <row r="1824" spans="1:1" x14ac:dyDescent="0.25">
      <c r="A1824" s="127">
        <v>1813</v>
      </c>
    </row>
    <row r="1825" spans="1:1" x14ac:dyDescent="0.25">
      <c r="A1825" s="127">
        <v>1814</v>
      </c>
    </row>
    <row r="1826" spans="1:1" x14ac:dyDescent="0.25">
      <c r="A1826" s="127">
        <v>1815</v>
      </c>
    </row>
    <row r="1827" spans="1:1" x14ac:dyDescent="0.25">
      <c r="A1827" s="127">
        <v>1816</v>
      </c>
    </row>
    <row r="1828" spans="1:1" x14ac:dyDescent="0.25">
      <c r="A1828" s="127">
        <v>1817</v>
      </c>
    </row>
    <row r="1829" spans="1:1" x14ac:dyDescent="0.25">
      <c r="A1829" s="127">
        <v>1818</v>
      </c>
    </row>
    <row r="1830" spans="1:1" x14ac:dyDescent="0.25">
      <c r="A1830" s="127">
        <v>1819</v>
      </c>
    </row>
    <row r="1831" spans="1:1" x14ac:dyDescent="0.25">
      <c r="A1831" s="127">
        <v>1820</v>
      </c>
    </row>
    <row r="1832" spans="1:1" x14ac:dyDescent="0.25">
      <c r="A1832" s="127">
        <v>1821</v>
      </c>
    </row>
    <row r="1833" spans="1:1" x14ac:dyDescent="0.25">
      <c r="A1833" s="127">
        <v>1822</v>
      </c>
    </row>
    <row r="1834" spans="1:1" x14ac:dyDescent="0.25">
      <c r="A1834" s="127">
        <v>1823</v>
      </c>
    </row>
    <row r="1835" spans="1:1" x14ac:dyDescent="0.25">
      <c r="A1835" s="127">
        <v>1824</v>
      </c>
    </row>
    <row r="1836" spans="1:1" x14ac:dyDescent="0.25">
      <c r="A1836" s="127">
        <v>1825</v>
      </c>
    </row>
    <row r="1837" spans="1:1" x14ac:dyDescent="0.25">
      <c r="A1837" s="127">
        <v>1826</v>
      </c>
    </row>
    <row r="1838" spans="1:1" x14ac:dyDescent="0.25">
      <c r="A1838" s="127">
        <v>1827</v>
      </c>
    </row>
    <row r="1839" spans="1:1" x14ac:dyDescent="0.25">
      <c r="A1839" s="127">
        <v>1828</v>
      </c>
    </row>
    <row r="1840" spans="1:1" x14ac:dyDescent="0.25">
      <c r="A1840" s="127">
        <v>1829</v>
      </c>
    </row>
    <row r="1841" spans="1:1" x14ac:dyDescent="0.25">
      <c r="A1841" s="127">
        <v>1830</v>
      </c>
    </row>
    <row r="1842" spans="1:1" x14ac:dyDescent="0.25">
      <c r="A1842" s="127">
        <v>1831</v>
      </c>
    </row>
    <row r="1843" spans="1:1" x14ac:dyDescent="0.25">
      <c r="A1843" s="127">
        <v>1832</v>
      </c>
    </row>
    <row r="1844" spans="1:1" x14ac:dyDescent="0.25">
      <c r="A1844" s="127">
        <v>1833</v>
      </c>
    </row>
    <row r="1845" spans="1:1" x14ac:dyDescent="0.25">
      <c r="A1845" s="127">
        <v>1834</v>
      </c>
    </row>
    <row r="1846" spans="1:1" x14ac:dyDescent="0.25">
      <c r="A1846" s="127">
        <v>1835</v>
      </c>
    </row>
    <row r="1847" spans="1:1" x14ac:dyDescent="0.25">
      <c r="A1847" s="127">
        <v>1836</v>
      </c>
    </row>
    <row r="1848" spans="1:1" x14ac:dyDescent="0.25">
      <c r="A1848" s="127">
        <v>1837</v>
      </c>
    </row>
    <row r="1849" spans="1:1" x14ac:dyDescent="0.25">
      <c r="A1849" s="127">
        <v>1838</v>
      </c>
    </row>
    <row r="1850" spans="1:1" x14ac:dyDescent="0.25">
      <c r="A1850" s="127">
        <v>1839</v>
      </c>
    </row>
    <row r="1851" spans="1:1" x14ac:dyDescent="0.25">
      <c r="A1851" s="127">
        <v>1840</v>
      </c>
    </row>
    <row r="1852" spans="1:1" x14ac:dyDescent="0.25">
      <c r="A1852" s="127">
        <v>1841</v>
      </c>
    </row>
    <row r="1853" spans="1:1" x14ac:dyDescent="0.25">
      <c r="A1853" s="127">
        <v>1842</v>
      </c>
    </row>
    <row r="1854" spans="1:1" x14ac:dyDescent="0.25">
      <c r="A1854" s="127">
        <v>1843</v>
      </c>
    </row>
    <row r="1855" spans="1:1" x14ac:dyDescent="0.25">
      <c r="A1855" s="127">
        <v>1844</v>
      </c>
    </row>
    <row r="1856" spans="1:1" x14ac:dyDescent="0.25">
      <c r="A1856" s="127">
        <v>1845</v>
      </c>
    </row>
    <row r="1857" spans="1:1" x14ac:dyDescent="0.25">
      <c r="A1857" s="127">
        <v>1846</v>
      </c>
    </row>
    <row r="1858" spans="1:1" x14ac:dyDescent="0.25">
      <c r="A1858" s="127">
        <v>1847</v>
      </c>
    </row>
    <row r="1859" spans="1:1" x14ac:dyDescent="0.25">
      <c r="A1859" s="127">
        <v>1848</v>
      </c>
    </row>
    <row r="1860" spans="1:1" x14ac:dyDescent="0.25">
      <c r="A1860" s="127">
        <v>1849</v>
      </c>
    </row>
    <row r="1861" spans="1:1" x14ac:dyDescent="0.25">
      <c r="A1861" s="127">
        <v>1850</v>
      </c>
    </row>
    <row r="1862" spans="1:1" x14ac:dyDescent="0.25">
      <c r="A1862" s="127">
        <v>1851</v>
      </c>
    </row>
    <row r="1863" spans="1:1" x14ac:dyDescent="0.25">
      <c r="A1863" s="127">
        <v>1852</v>
      </c>
    </row>
    <row r="1864" spans="1:1" x14ac:dyDescent="0.25">
      <c r="A1864" s="127">
        <v>1853</v>
      </c>
    </row>
    <row r="1865" spans="1:1" x14ac:dyDescent="0.25">
      <c r="A1865" s="127">
        <v>1854</v>
      </c>
    </row>
    <row r="1866" spans="1:1" x14ac:dyDescent="0.25">
      <c r="A1866" s="127">
        <v>1855</v>
      </c>
    </row>
    <row r="1867" spans="1:1" x14ac:dyDescent="0.25">
      <c r="A1867" s="127">
        <v>1856</v>
      </c>
    </row>
    <row r="1868" spans="1:1" x14ac:dyDescent="0.25">
      <c r="A1868" s="127">
        <v>1857</v>
      </c>
    </row>
    <row r="1869" spans="1:1" x14ac:dyDescent="0.25">
      <c r="A1869" s="127">
        <v>1858</v>
      </c>
    </row>
    <row r="1870" spans="1:1" x14ac:dyDescent="0.25">
      <c r="A1870" s="127">
        <v>1859</v>
      </c>
    </row>
    <row r="1871" spans="1:1" x14ac:dyDescent="0.25">
      <c r="A1871" s="127">
        <v>1860</v>
      </c>
    </row>
    <row r="1872" spans="1:1" x14ac:dyDescent="0.25">
      <c r="A1872" s="127">
        <v>1861</v>
      </c>
    </row>
    <row r="1873" spans="1:1" x14ac:dyDescent="0.25">
      <c r="A1873" s="127">
        <v>1862</v>
      </c>
    </row>
    <row r="1874" spans="1:1" x14ac:dyDescent="0.25">
      <c r="A1874" s="127">
        <v>1863</v>
      </c>
    </row>
    <row r="1875" spans="1:1" x14ac:dyDescent="0.25">
      <c r="A1875" s="127">
        <v>1864</v>
      </c>
    </row>
    <row r="1876" spans="1:1" x14ac:dyDescent="0.25">
      <c r="A1876" s="127">
        <v>1865</v>
      </c>
    </row>
    <row r="1877" spans="1:1" x14ac:dyDescent="0.25">
      <c r="A1877" s="127">
        <v>1866</v>
      </c>
    </row>
    <row r="1878" spans="1:1" x14ac:dyDescent="0.25">
      <c r="A1878" s="127">
        <v>1867</v>
      </c>
    </row>
    <row r="1879" spans="1:1" x14ac:dyDescent="0.25">
      <c r="A1879" s="127">
        <v>1868</v>
      </c>
    </row>
    <row r="1880" spans="1:1" x14ac:dyDescent="0.25">
      <c r="A1880" s="127">
        <v>1869</v>
      </c>
    </row>
    <row r="1881" spans="1:1" x14ac:dyDescent="0.25">
      <c r="A1881" s="127">
        <v>1870</v>
      </c>
    </row>
    <row r="1882" spans="1:1" x14ac:dyDescent="0.25">
      <c r="A1882" s="127">
        <v>1871</v>
      </c>
    </row>
    <row r="1883" spans="1:1" x14ac:dyDescent="0.25">
      <c r="A1883" s="127">
        <v>1872</v>
      </c>
    </row>
    <row r="1884" spans="1:1" x14ac:dyDescent="0.25">
      <c r="A1884" s="127">
        <v>1873</v>
      </c>
    </row>
    <row r="1885" spans="1:1" x14ac:dyDescent="0.25">
      <c r="A1885" s="127">
        <v>1874</v>
      </c>
    </row>
    <row r="1886" spans="1:1" x14ac:dyDescent="0.25">
      <c r="A1886" s="127">
        <v>1875</v>
      </c>
    </row>
    <row r="1887" spans="1:1" x14ac:dyDescent="0.25">
      <c r="A1887" s="127">
        <v>1876</v>
      </c>
    </row>
    <row r="1888" spans="1:1" x14ac:dyDescent="0.25">
      <c r="A1888" s="127">
        <v>1877</v>
      </c>
    </row>
    <row r="1889" spans="1:1" x14ac:dyDescent="0.25">
      <c r="A1889" s="127">
        <v>1878</v>
      </c>
    </row>
    <row r="1890" spans="1:1" x14ac:dyDescent="0.25">
      <c r="A1890" s="127">
        <v>1879</v>
      </c>
    </row>
    <row r="1891" spans="1:1" x14ac:dyDescent="0.25">
      <c r="A1891" s="127">
        <v>1880</v>
      </c>
    </row>
    <row r="1892" spans="1:1" x14ac:dyDescent="0.25">
      <c r="A1892" s="127">
        <v>1881</v>
      </c>
    </row>
    <row r="1893" spans="1:1" x14ac:dyDescent="0.25">
      <c r="A1893" s="127">
        <v>1882</v>
      </c>
    </row>
    <row r="1894" spans="1:1" x14ac:dyDescent="0.25">
      <c r="A1894" s="127">
        <v>1883</v>
      </c>
    </row>
    <row r="1895" spans="1:1" x14ac:dyDescent="0.25">
      <c r="A1895" s="127">
        <v>1884</v>
      </c>
    </row>
    <row r="1896" spans="1:1" x14ac:dyDescent="0.25">
      <c r="A1896" s="127">
        <v>1885</v>
      </c>
    </row>
    <row r="1897" spans="1:1" x14ac:dyDescent="0.25">
      <c r="A1897" s="127">
        <v>1886</v>
      </c>
    </row>
    <row r="1898" spans="1:1" x14ac:dyDescent="0.25">
      <c r="A1898" s="127">
        <v>1887</v>
      </c>
    </row>
    <row r="1899" spans="1:1" x14ac:dyDescent="0.25">
      <c r="A1899" s="127">
        <v>1888</v>
      </c>
    </row>
    <row r="1900" spans="1:1" x14ac:dyDescent="0.25">
      <c r="A1900" s="127">
        <v>1889</v>
      </c>
    </row>
    <row r="1901" spans="1:1" x14ac:dyDescent="0.25">
      <c r="A1901" s="127">
        <v>1890</v>
      </c>
    </row>
    <row r="1902" spans="1:1" x14ac:dyDescent="0.25">
      <c r="A1902" s="127">
        <v>1891</v>
      </c>
    </row>
    <row r="1903" spans="1:1" x14ac:dyDescent="0.25">
      <c r="A1903" s="127">
        <v>1892</v>
      </c>
    </row>
    <row r="1904" spans="1:1" x14ac:dyDescent="0.25">
      <c r="A1904" s="127">
        <v>1893</v>
      </c>
    </row>
    <row r="1905" spans="1:1" x14ac:dyDescent="0.25">
      <c r="A1905" s="127">
        <v>1894</v>
      </c>
    </row>
    <row r="1906" spans="1:1" x14ac:dyDescent="0.25">
      <c r="A1906" s="127">
        <v>1895</v>
      </c>
    </row>
    <row r="1907" spans="1:1" x14ac:dyDescent="0.25">
      <c r="A1907" s="127">
        <v>1896</v>
      </c>
    </row>
    <row r="1908" spans="1:1" x14ac:dyDescent="0.25">
      <c r="A1908" s="127">
        <v>1897</v>
      </c>
    </row>
    <row r="1909" spans="1:1" x14ac:dyDescent="0.25">
      <c r="A1909" s="127">
        <v>1898</v>
      </c>
    </row>
    <row r="1910" spans="1:1" x14ac:dyDescent="0.25">
      <c r="A1910" s="127">
        <v>1899</v>
      </c>
    </row>
    <row r="1911" spans="1:1" x14ac:dyDescent="0.25">
      <c r="A1911" s="127">
        <v>1900</v>
      </c>
    </row>
    <row r="1912" spans="1:1" x14ac:dyDescent="0.25">
      <c r="A1912" s="127">
        <v>1901</v>
      </c>
    </row>
    <row r="1913" spans="1:1" x14ac:dyDescent="0.25">
      <c r="A1913" s="127">
        <v>1902</v>
      </c>
    </row>
    <row r="1914" spans="1:1" x14ac:dyDescent="0.25">
      <c r="A1914" s="127">
        <v>1903</v>
      </c>
    </row>
    <row r="1915" spans="1:1" x14ac:dyDescent="0.25">
      <c r="A1915" s="127">
        <v>1904</v>
      </c>
    </row>
    <row r="1916" spans="1:1" x14ac:dyDescent="0.25">
      <c r="A1916" s="127">
        <v>1905</v>
      </c>
    </row>
    <row r="1917" spans="1:1" x14ac:dyDescent="0.25">
      <c r="A1917" s="127">
        <v>1906</v>
      </c>
    </row>
    <row r="1918" spans="1:1" x14ac:dyDescent="0.25">
      <c r="A1918" s="127">
        <v>1907</v>
      </c>
    </row>
    <row r="1919" spans="1:1" x14ac:dyDescent="0.25">
      <c r="A1919" s="127">
        <v>1908</v>
      </c>
    </row>
    <row r="1920" spans="1:1" x14ac:dyDescent="0.25">
      <c r="A1920" s="127">
        <v>1909</v>
      </c>
    </row>
    <row r="1921" spans="1:1" x14ac:dyDescent="0.25">
      <c r="A1921" s="127">
        <v>1910</v>
      </c>
    </row>
    <row r="1922" spans="1:1" x14ac:dyDescent="0.25">
      <c r="A1922" s="127">
        <v>1911</v>
      </c>
    </row>
    <row r="1923" spans="1:1" x14ac:dyDescent="0.25">
      <c r="A1923" s="127">
        <v>1912</v>
      </c>
    </row>
    <row r="1924" spans="1:1" x14ac:dyDescent="0.25">
      <c r="A1924" s="127">
        <v>1913</v>
      </c>
    </row>
    <row r="1925" spans="1:1" x14ac:dyDescent="0.25">
      <c r="A1925" s="127">
        <v>1914</v>
      </c>
    </row>
    <row r="1926" spans="1:1" x14ac:dyDescent="0.25">
      <c r="A1926" s="127">
        <v>1915</v>
      </c>
    </row>
    <row r="1927" spans="1:1" x14ac:dyDescent="0.25">
      <c r="A1927" s="127">
        <v>1916</v>
      </c>
    </row>
    <row r="1928" spans="1:1" x14ac:dyDescent="0.25">
      <c r="A1928" s="127">
        <v>1917</v>
      </c>
    </row>
    <row r="1929" spans="1:1" x14ac:dyDescent="0.25">
      <c r="A1929" s="127">
        <v>1918</v>
      </c>
    </row>
    <row r="1930" spans="1:1" x14ac:dyDescent="0.25">
      <c r="A1930" s="127">
        <v>1919</v>
      </c>
    </row>
    <row r="1931" spans="1:1" x14ac:dyDescent="0.25">
      <c r="A1931" s="127">
        <v>1920</v>
      </c>
    </row>
    <row r="1932" spans="1:1" x14ac:dyDescent="0.25">
      <c r="A1932" s="127">
        <v>1921</v>
      </c>
    </row>
    <row r="1933" spans="1:1" x14ac:dyDescent="0.25">
      <c r="A1933" s="127">
        <v>1922</v>
      </c>
    </row>
    <row r="1934" spans="1:1" x14ac:dyDescent="0.25">
      <c r="A1934" s="127">
        <v>1923</v>
      </c>
    </row>
    <row r="1935" spans="1:1" x14ac:dyDescent="0.25">
      <c r="A1935" s="127">
        <v>1924</v>
      </c>
    </row>
    <row r="1936" spans="1:1" x14ac:dyDescent="0.25">
      <c r="A1936" s="127">
        <v>1925</v>
      </c>
    </row>
    <row r="1937" spans="1:1" x14ac:dyDescent="0.25">
      <c r="A1937" s="127">
        <v>1926</v>
      </c>
    </row>
    <row r="1938" spans="1:1" x14ac:dyDescent="0.25">
      <c r="A1938" s="127">
        <v>1927</v>
      </c>
    </row>
    <row r="1939" spans="1:1" x14ac:dyDescent="0.25">
      <c r="A1939" s="127">
        <v>1928</v>
      </c>
    </row>
    <row r="1940" spans="1:1" x14ac:dyDescent="0.25">
      <c r="A1940" s="127">
        <v>1929</v>
      </c>
    </row>
    <row r="1941" spans="1:1" x14ac:dyDescent="0.25">
      <c r="A1941" s="127">
        <v>1930</v>
      </c>
    </row>
    <row r="1942" spans="1:1" x14ac:dyDescent="0.25">
      <c r="A1942" s="127">
        <v>1931</v>
      </c>
    </row>
    <row r="1943" spans="1:1" x14ac:dyDescent="0.25">
      <c r="A1943" s="127">
        <v>1932</v>
      </c>
    </row>
    <row r="1944" spans="1:1" x14ac:dyDescent="0.25">
      <c r="A1944" s="127">
        <v>1933</v>
      </c>
    </row>
    <row r="1945" spans="1:1" x14ac:dyDescent="0.25">
      <c r="A1945" s="127">
        <v>1934</v>
      </c>
    </row>
    <row r="1946" spans="1:1" x14ac:dyDescent="0.25">
      <c r="A1946" s="127">
        <v>1935</v>
      </c>
    </row>
    <row r="1947" spans="1:1" x14ac:dyDescent="0.25">
      <c r="A1947" s="127">
        <v>1936</v>
      </c>
    </row>
    <row r="1948" spans="1:1" x14ac:dyDescent="0.25">
      <c r="A1948" s="127">
        <v>1937</v>
      </c>
    </row>
    <row r="1949" spans="1:1" x14ac:dyDescent="0.25">
      <c r="A1949" s="127">
        <v>1938</v>
      </c>
    </row>
    <row r="1950" spans="1:1" x14ac:dyDescent="0.25">
      <c r="A1950" s="127">
        <v>1939</v>
      </c>
    </row>
    <row r="1951" spans="1:1" x14ac:dyDescent="0.25">
      <c r="A1951" s="127">
        <v>1940</v>
      </c>
    </row>
    <row r="1952" spans="1:1" x14ac:dyDescent="0.25">
      <c r="A1952" s="127">
        <v>1941</v>
      </c>
    </row>
    <row r="1953" spans="1:1" x14ac:dyDescent="0.25">
      <c r="A1953" s="127">
        <v>1942</v>
      </c>
    </row>
    <row r="1954" spans="1:1" x14ac:dyDescent="0.25">
      <c r="A1954" s="127">
        <v>1943</v>
      </c>
    </row>
    <row r="1955" spans="1:1" x14ac:dyDescent="0.25">
      <c r="A1955" s="127">
        <v>1944</v>
      </c>
    </row>
    <row r="1956" spans="1:1" x14ac:dyDescent="0.25">
      <c r="A1956" s="127">
        <v>1945</v>
      </c>
    </row>
    <row r="1957" spans="1:1" x14ac:dyDescent="0.25">
      <c r="A1957" s="127">
        <v>1946</v>
      </c>
    </row>
    <row r="1958" spans="1:1" x14ac:dyDescent="0.25">
      <c r="A1958" s="127">
        <v>1947</v>
      </c>
    </row>
    <row r="1959" spans="1:1" x14ac:dyDescent="0.25">
      <c r="A1959" s="127">
        <v>1948</v>
      </c>
    </row>
    <row r="1960" spans="1:1" x14ac:dyDescent="0.25">
      <c r="A1960" s="127">
        <v>1949</v>
      </c>
    </row>
    <row r="1961" spans="1:1" x14ac:dyDescent="0.25">
      <c r="A1961" s="127">
        <v>1950</v>
      </c>
    </row>
    <row r="1962" spans="1:1" x14ac:dyDescent="0.25">
      <c r="A1962" s="127">
        <v>1951</v>
      </c>
    </row>
    <row r="1963" spans="1:1" x14ac:dyDescent="0.25">
      <c r="A1963" s="127">
        <v>1952</v>
      </c>
    </row>
    <row r="1964" spans="1:1" x14ac:dyDescent="0.25">
      <c r="A1964" s="127">
        <v>1953</v>
      </c>
    </row>
    <row r="1965" spans="1:1" x14ac:dyDescent="0.25">
      <c r="A1965" s="127">
        <v>1954</v>
      </c>
    </row>
    <row r="1966" spans="1:1" x14ac:dyDescent="0.25">
      <c r="A1966" s="127">
        <v>1955</v>
      </c>
    </row>
    <row r="1967" spans="1:1" x14ac:dyDescent="0.25">
      <c r="A1967" s="127">
        <v>1956</v>
      </c>
    </row>
    <row r="1968" spans="1:1" x14ac:dyDescent="0.25">
      <c r="A1968" s="127">
        <v>1957</v>
      </c>
    </row>
    <row r="1969" spans="1:1" x14ac:dyDescent="0.25">
      <c r="A1969" s="127">
        <v>1958</v>
      </c>
    </row>
    <row r="1970" spans="1:1" x14ac:dyDescent="0.25">
      <c r="A1970" s="127">
        <v>1959</v>
      </c>
    </row>
    <row r="1971" spans="1:1" x14ac:dyDescent="0.25">
      <c r="A1971" s="127">
        <v>1960</v>
      </c>
    </row>
    <row r="1972" spans="1:1" x14ac:dyDescent="0.25">
      <c r="A1972" s="127">
        <v>1961</v>
      </c>
    </row>
    <row r="1973" spans="1:1" x14ac:dyDescent="0.25">
      <c r="A1973" s="127">
        <v>1962</v>
      </c>
    </row>
    <row r="1974" spans="1:1" x14ac:dyDescent="0.25">
      <c r="A1974" s="127">
        <v>1963</v>
      </c>
    </row>
    <row r="1975" spans="1:1" x14ac:dyDescent="0.25">
      <c r="A1975" s="127">
        <v>1964</v>
      </c>
    </row>
    <row r="1976" spans="1:1" x14ac:dyDescent="0.25">
      <c r="A1976" s="127">
        <v>1965</v>
      </c>
    </row>
    <row r="1977" spans="1:1" x14ac:dyDescent="0.25">
      <c r="A1977" s="127">
        <v>1966</v>
      </c>
    </row>
    <row r="1978" spans="1:1" x14ac:dyDescent="0.25">
      <c r="A1978" s="127">
        <v>1967</v>
      </c>
    </row>
    <row r="1979" spans="1:1" x14ac:dyDescent="0.25">
      <c r="A1979" s="127">
        <v>1968</v>
      </c>
    </row>
    <row r="1980" spans="1:1" x14ac:dyDescent="0.25">
      <c r="A1980" s="127">
        <v>1969</v>
      </c>
    </row>
    <row r="1981" spans="1:1" x14ac:dyDescent="0.25">
      <c r="A1981" s="127">
        <v>1970</v>
      </c>
    </row>
    <row r="1982" spans="1:1" x14ac:dyDescent="0.25">
      <c r="A1982" s="127">
        <v>1971</v>
      </c>
    </row>
    <row r="1983" spans="1:1" x14ac:dyDescent="0.25">
      <c r="A1983" s="127">
        <v>1972</v>
      </c>
    </row>
    <row r="1984" spans="1:1" x14ac:dyDescent="0.25">
      <c r="A1984" s="127">
        <v>1973</v>
      </c>
    </row>
    <row r="1985" spans="1:1" x14ac:dyDescent="0.25">
      <c r="A1985" s="127">
        <v>1974</v>
      </c>
    </row>
    <row r="1986" spans="1:1" x14ac:dyDescent="0.25">
      <c r="A1986" s="127">
        <v>1975</v>
      </c>
    </row>
    <row r="1987" spans="1:1" x14ac:dyDescent="0.25">
      <c r="A1987" s="127">
        <v>1976</v>
      </c>
    </row>
    <row r="1988" spans="1:1" x14ac:dyDescent="0.25">
      <c r="A1988" s="127">
        <v>1977</v>
      </c>
    </row>
    <row r="1989" spans="1:1" x14ac:dyDescent="0.25">
      <c r="A1989" s="127">
        <v>1978</v>
      </c>
    </row>
    <row r="1990" spans="1:1" x14ac:dyDescent="0.25">
      <c r="A1990" s="127">
        <v>1979</v>
      </c>
    </row>
    <row r="1991" spans="1:1" x14ac:dyDescent="0.25">
      <c r="A1991" s="127">
        <v>1980</v>
      </c>
    </row>
    <row r="1992" spans="1:1" x14ac:dyDescent="0.25">
      <c r="A1992" s="127">
        <v>1981</v>
      </c>
    </row>
    <row r="1993" spans="1:1" x14ac:dyDescent="0.25">
      <c r="A1993" s="127">
        <v>1982</v>
      </c>
    </row>
    <row r="1994" spans="1:1" x14ac:dyDescent="0.25">
      <c r="A1994" s="127">
        <v>1983</v>
      </c>
    </row>
    <row r="1995" spans="1:1" x14ac:dyDescent="0.25">
      <c r="A1995" s="127">
        <v>1984</v>
      </c>
    </row>
    <row r="1996" spans="1:1" x14ac:dyDescent="0.25">
      <c r="A1996" s="127">
        <v>1985</v>
      </c>
    </row>
    <row r="1997" spans="1:1" x14ac:dyDescent="0.25">
      <c r="A1997" s="127">
        <v>1986</v>
      </c>
    </row>
    <row r="1998" spans="1:1" x14ac:dyDescent="0.25">
      <c r="A1998" s="127">
        <v>1987</v>
      </c>
    </row>
    <row r="1999" spans="1:1" x14ac:dyDescent="0.25">
      <c r="A1999" s="127">
        <v>1988</v>
      </c>
    </row>
    <row r="2000" spans="1:1" x14ac:dyDescent="0.25">
      <c r="A2000" s="127">
        <v>1989</v>
      </c>
    </row>
    <row r="2001" spans="1:1" x14ac:dyDescent="0.25">
      <c r="A2001" s="127">
        <v>1990</v>
      </c>
    </row>
    <row r="2002" spans="1:1" x14ac:dyDescent="0.25">
      <c r="A2002" s="127">
        <v>1991</v>
      </c>
    </row>
    <row r="2003" spans="1:1" x14ac:dyDescent="0.25">
      <c r="A2003" s="127">
        <v>1992</v>
      </c>
    </row>
    <row r="2004" spans="1:1" x14ac:dyDescent="0.25">
      <c r="A2004" s="127">
        <v>1993</v>
      </c>
    </row>
    <row r="2005" spans="1:1" x14ac:dyDescent="0.25">
      <c r="A2005" s="127">
        <v>1994</v>
      </c>
    </row>
    <row r="2006" spans="1:1" x14ac:dyDescent="0.25">
      <c r="A2006" s="127">
        <v>1995</v>
      </c>
    </row>
    <row r="2007" spans="1:1" x14ac:dyDescent="0.25">
      <c r="A2007" s="127">
        <v>1996</v>
      </c>
    </row>
    <row r="2008" spans="1:1" x14ac:dyDescent="0.25">
      <c r="A2008" s="127">
        <v>1997</v>
      </c>
    </row>
    <row r="2009" spans="1:1" x14ac:dyDescent="0.25">
      <c r="A2009" s="127">
        <v>1998</v>
      </c>
    </row>
    <row r="2010" spans="1:1" x14ac:dyDescent="0.25">
      <c r="A2010" s="127">
        <v>1999</v>
      </c>
    </row>
    <row r="2011" spans="1:1" x14ac:dyDescent="0.25">
      <c r="A2011" s="127">
        <v>2000</v>
      </c>
    </row>
    <row r="2012" spans="1:1" x14ac:dyDescent="0.25">
      <c r="A2012" s="127"/>
    </row>
    <row r="2013" spans="1:1" x14ac:dyDescent="0.25">
      <c r="A2013" s="347" t="s">
        <v>3733</v>
      </c>
    </row>
    <row r="2014" spans="1:1" x14ac:dyDescent="0.25">
      <c r="A2014" s="323">
        <v>1940</v>
      </c>
    </row>
    <row r="2015" spans="1:1" x14ac:dyDescent="0.25">
      <c r="A2015" s="323">
        <v>1941</v>
      </c>
    </row>
    <row r="2016" spans="1:1" x14ac:dyDescent="0.25">
      <c r="A2016" s="323">
        <v>1942</v>
      </c>
    </row>
    <row r="2017" spans="1:1" x14ac:dyDescent="0.25">
      <c r="A2017" s="323">
        <v>1943</v>
      </c>
    </row>
    <row r="2018" spans="1:1" x14ac:dyDescent="0.25">
      <c r="A2018" s="323">
        <v>1944</v>
      </c>
    </row>
    <row r="2019" spans="1:1" x14ac:dyDescent="0.25">
      <c r="A2019" s="323">
        <v>1945</v>
      </c>
    </row>
    <row r="2020" spans="1:1" x14ac:dyDescent="0.25">
      <c r="A2020" s="323">
        <v>1946</v>
      </c>
    </row>
    <row r="2021" spans="1:1" x14ac:dyDescent="0.25">
      <c r="A2021" s="323">
        <v>1947</v>
      </c>
    </row>
    <row r="2022" spans="1:1" x14ac:dyDescent="0.25">
      <c r="A2022" s="323">
        <v>1948</v>
      </c>
    </row>
    <row r="2023" spans="1:1" x14ac:dyDescent="0.25">
      <c r="A2023" s="323">
        <v>1949</v>
      </c>
    </row>
    <row r="2024" spans="1:1" x14ac:dyDescent="0.25">
      <c r="A2024" s="323">
        <v>1950</v>
      </c>
    </row>
    <row r="2025" spans="1:1" x14ac:dyDescent="0.25">
      <c r="A2025" s="323">
        <v>1951</v>
      </c>
    </row>
    <row r="2026" spans="1:1" x14ac:dyDescent="0.25">
      <c r="A2026" s="323">
        <v>1952</v>
      </c>
    </row>
    <row r="2027" spans="1:1" x14ac:dyDescent="0.25">
      <c r="A2027" s="323">
        <v>1953</v>
      </c>
    </row>
    <row r="2028" spans="1:1" x14ac:dyDescent="0.25">
      <c r="A2028" s="323">
        <v>1954</v>
      </c>
    </row>
    <row r="2029" spans="1:1" x14ac:dyDescent="0.25">
      <c r="A2029" s="323">
        <v>1955</v>
      </c>
    </row>
    <row r="2030" spans="1:1" x14ac:dyDescent="0.25">
      <c r="A2030" s="323">
        <v>1956</v>
      </c>
    </row>
    <row r="2031" spans="1:1" x14ac:dyDescent="0.25">
      <c r="A2031" s="323">
        <v>1957</v>
      </c>
    </row>
    <row r="2032" spans="1:1" x14ac:dyDescent="0.25">
      <c r="A2032" s="323">
        <v>1958</v>
      </c>
    </row>
    <row r="2033" spans="1:1" x14ac:dyDescent="0.25">
      <c r="A2033" s="323">
        <v>1959</v>
      </c>
    </row>
    <row r="2034" spans="1:1" x14ac:dyDescent="0.25">
      <c r="A2034" s="323">
        <v>1960</v>
      </c>
    </row>
    <row r="2035" spans="1:1" x14ac:dyDescent="0.25">
      <c r="A2035" s="323">
        <v>1961</v>
      </c>
    </row>
    <row r="2036" spans="1:1" x14ac:dyDescent="0.25">
      <c r="A2036" s="323">
        <v>1962</v>
      </c>
    </row>
    <row r="2037" spans="1:1" x14ac:dyDescent="0.25">
      <c r="A2037" s="323">
        <v>1963</v>
      </c>
    </row>
    <row r="2038" spans="1:1" x14ac:dyDescent="0.25">
      <c r="A2038" s="323">
        <v>1964</v>
      </c>
    </row>
    <row r="2039" spans="1:1" x14ac:dyDescent="0.25">
      <c r="A2039" s="323">
        <v>1965</v>
      </c>
    </row>
    <row r="2040" spans="1:1" x14ac:dyDescent="0.25">
      <c r="A2040" s="323">
        <v>1966</v>
      </c>
    </row>
    <row r="2041" spans="1:1" x14ac:dyDescent="0.25">
      <c r="A2041" s="323">
        <v>1967</v>
      </c>
    </row>
    <row r="2042" spans="1:1" x14ac:dyDescent="0.25">
      <c r="A2042" s="323">
        <v>1968</v>
      </c>
    </row>
    <row r="2043" spans="1:1" x14ac:dyDescent="0.25">
      <c r="A2043" s="323">
        <v>1969</v>
      </c>
    </row>
    <row r="2044" spans="1:1" x14ac:dyDescent="0.25">
      <c r="A2044" s="323">
        <v>1970</v>
      </c>
    </row>
    <row r="2045" spans="1:1" x14ac:dyDescent="0.25">
      <c r="A2045" s="323">
        <v>1971</v>
      </c>
    </row>
    <row r="2046" spans="1:1" x14ac:dyDescent="0.25">
      <c r="A2046" s="323">
        <v>1972</v>
      </c>
    </row>
    <row r="2047" spans="1:1" x14ac:dyDescent="0.25">
      <c r="A2047" s="323">
        <v>1973</v>
      </c>
    </row>
    <row r="2048" spans="1:1" x14ac:dyDescent="0.25">
      <c r="A2048" s="323">
        <v>1974</v>
      </c>
    </row>
    <row r="2049" spans="1:1" x14ac:dyDescent="0.25">
      <c r="A2049" s="323">
        <v>1975</v>
      </c>
    </row>
    <row r="2050" spans="1:1" x14ac:dyDescent="0.25">
      <c r="A2050" s="323">
        <v>1976</v>
      </c>
    </row>
    <row r="2051" spans="1:1" x14ac:dyDescent="0.25">
      <c r="A2051" s="323">
        <v>1977</v>
      </c>
    </row>
    <row r="2052" spans="1:1" x14ac:dyDescent="0.25">
      <c r="A2052" s="323">
        <v>1978</v>
      </c>
    </row>
    <row r="2053" spans="1:1" x14ac:dyDescent="0.25">
      <c r="A2053" s="323">
        <v>1979</v>
      </c>
    </row>
    <row r="2054" spans="1:1" x14ac:dyDescent="0.25">
      <c r="A2054" s="323">
        <v>1980</v>
      </c>
    </row>
    <row r="2055" spans="1:1" x14ac:dyDescent="0.25">
      <c r="A2055" s="323">
        <v>1981</v>
      </c>
    </row>
    <row r="2056" spans="1:1" x14ac:dyDescent="0.25">
      <c r="A2056" s="323">
        <v>1982</v>
      </c>
    </row>
    <row r="2057" spans="1:1" x14ac:dyDescent="0.25">
      <c r="A2057" s="323">
        <v>1983</v>
      </c>
    </row>
    <row r="2058" spans="1:1" x14ac:dyDescent="0.25">
      <c r="A2058" s="323">
        <v>1984</v>
      </c>
    </row>
    <row r="2059" spans="1:1" x14ac:dyDescent="0.25">
      <c r="A2059" s="323">
        <v>1985</v>
      </c>
    </row>
    <row r="2060" spans="1:1" x14ac:dyDescent="0.25">
      <c r="A2060" s="323">
        <v>1986</v>
      </c>
    </row>
    <row r="2061" spans="1:1" x14ac:dyDescent="0.25">
      <c r="A2061" s="323">
        <v>1987</v>
      </c>
    </row>
    <row r="2062" spans="1:1" x14ac:dyDescent="0.25">
      <c r="A2062" s="323">
        <v>1988</v>
      </c>
    </row>
    <row r="2063" spans="1:1" x14ac:dyDescent="0.25">
      <c r="A2063" s="323">
        <v>1989</v>
      </c>
    </row>
    <row r="2064" spans="1:1" x14ac:dyDescent="0.25">
      <c r="A2064" s="323">
        <v>1990</v>
      </c>
    </row>
    <row r="2065" spans="1:1" x14ac:dyDescent="0.25">
      <c r="A2065" s="323">
        <v>1991</v>
      </c>
    </row>
    <row r="2066" spans="1:1" x14ac:dyDescent="0.25">
      <c r="A2066" s="323">
        <v>1992</v>
      </c>
    </row>
    <row r="2067" spans="1:1" x14ac:dyDescent="0.25">
      <c r="A2067" s="323">
        <v>1993</v>
      </c>
    </row>
    <row r="2068" spans="1:1" x14ac:dyDescent="0.25">
      <c r="A2068" s="323">
        <v>1994</v>
      </c>
    </row>
    <row r="2069" spans="1:1" x14ac:dyDescent="0.25">
      <c r="A2069" s="323">
        <v>1995</v>
      </c>
    </row>
    <row r="2070" spans="1:1" x14ac:dyDescent="0.25">
      <c r="A2070" s="323">
        <v>1996</v>
      </c>
    </row>
    <row r="2071" spans="1:1" x14ac:dyDescent="0.25">
      <c r="A2071" s="323">
        <v>1997</v>
      </c>
    </row>
    <row r="2072" spans="1:1" x14ac:dyDescent="0.25">
      <c r="A2072" s="323">
        <v>1998</v>
      </c>
    </row>
    <row r="2073" spans="1:1" x14ac:dyDescent="0.25">
      <c r="A2073" s="323">
        <v>1999</v>
      </c>
    </row>
    <row r="2074" spans="1:1" x14ac:dyDescent="0.25">
      <c r="A2074" s="323">
        <v>2000</v>
      </c>
    </row>
    <row r="2075" spans="1:1" x14ac:dyDescent="0.25">
      <c r="A2075" s="323">
        <v>2001</v>
      </c>
    </row>
    <row r="2076" spans="1:1" x14ac:dyDescent="0.25">
      <c r="A2076" s="323">
        <v>2002</v>
      </c>
    </row>
    <row r="2077" spans="1:1" x14ac:dyDescent="0.25">
      <c r="A2077" s="323">
        <v>2003</v>
      </c>
    </row>
    <row r="2078" spans="1:1" x14ac:dyDescent="0.25">
      <c r="A2078" s="323">
        <v>2004</v>
      </c>
    </row>
    <row r="2079" spans="1:1" x14ac:dyDescent="0.25">
      <c r="A2079" s="323">
        <v>2005</v>
      </c>
    </row>
    <row r="2080" spans="1:1" x14ac:dyDescent="0.25">
      <c r="A2080" s="323">
        <v>2006</v>
      </c>
    </row>
    <row r="2081" spans="1:4" x14ac:dyDescent="0.25">
      <c r="A2081" s="323">
        <v>2007</v>
      </c>
    </row>
    <row r="2082" spans="1:4" x14ac:dyDescent="0.25">
      <c r="A2082" s="323">
        <v>2008</v>
      </c>
    </row>
    <row r="2083" spans="1:4" x14ac:dyDescent="0.25">
      <c r="A2083" s="323">
        <v>2009</v>
      </c>
    </row>
    <row r="2084" spans="1:4" x14ac:dyDescent="0.25">
      <c r="A2084" s="323">
        <v>2010</v>
      </c>
    </row>
    <row r="2085" spans="1:4" x14ac:dyDescent="0.25">
      <c r="A2085" s="323">
        <v>2011</v>
      </c>
    </row>
    <row r="2086" spans="1:4" x14ac:dyDescent="0.25">
      <c r="A2086" s="323">
        <v>2012</v>
      </c>
    </row>
    <row r="2087" spans="1:4" x14ac:dyDescent="0.25">
      <c r="A2087" s="323">
        <v>2013</v>
      </c>
    </row>
    <row r="2088" spans="1:4" x14ac:dyDescent="0.25">
      <c r="A2088" s="323">
        <v>2014</v>
      </c>
    </row>
    <row r="2089" spans="1:4" x14ac:dyDescent="0.25">
      <c r="A2089" s="323">
        <v>2015</v>
      </c>
    </row>
    <row r="2090" spans="1:4" x14ac:dyDescent="0.25">
      <c r="A2090" s="323">
        <v>2016</v>
      </c>
    </row>
    <row r="2091" spans="1:4" x14ac:dyDescent="0.25">
      <c r="A2091" s="323">
        <v>2017</v>
      </c>
    </row>
    <row r="2092" spans="1:4" s="656" customFormat="1" x14ac:dyDescent="0.25">
      <c r="A2092" s="655" t="s">
        <v>1703</v>
      </c>
    </row>
    <row r="2093" spans="1:4" ht="72.75" customHeight="1" thickBot="1" x14ac:dyDescent="0.3">
      <c r="A2093" s="659" t="s">
        <v>4705</v>
      </c>
      <c r="B2093" s="657" t="s">
        <v>4706</v>
      </c>
      <c r="C2093" s="657" t="s">
        <v>4707</v>
      </c>
      <c r="D2093" s="660" t="s">
        <v>4708</v>
      </c>
    </row>
    <row r="2094" spans="1:4" ht="16.5" thickTop="1" thickBot="1" x14ac:dyDescent="0.3">
      <c r="A2094" s="661" t="s">
        <v>4709</v>
      </c>
      <c r="B2094" s="662">
        <v>3</v>
      </c>
      <c r="C2094" s="663" t="s">
        <v>4710</v>
      </c>
      <c r="D2094" s="664" t="s">
        <v>4711</v>
      </c>
    </row>
    <row r="2095" spans="1:4" ht="16.5" thickTop="1" thickBot="1" x14ac:dyDescent="0.3">
      <c r="A2095" s="661" t="s">
        <v>4709</v>
      </c>
      <c r="B2095" s="662">
        <v>2</v>
      </c>
      <c r="C2095" s="663" t="s">
        <v>4710</v>
      </c>
      <c r="D2095" s="664" t="s">
        <v>4711</v>
      </c>
    </row>
    <row r="2096" spans="1:4" ht="16.5" thickTop="1" thickBot="1" x14ac:dyDescent="0.3">
      <c r="A2096" s="661" t="s">
        <v>4709</v>
      </c>
      <c r="B2096" s="662">
        <v>7</v>
      </c>
      <c r="C2096" s="663" t="s">
        <v>4710</v>
      </c>
      <c r="D2096" s="664" t="s">
        <v>4711</v>
      </c>
    </row>
    <row r="2097" spans="1:4" ht="16.5" thickTop="1" thickBot="1" x14ac:dyDescent="0.3">
      <c r="A2097" s="661" t="s">
        <v>4712</v>
      </c>
      <c r="B2097" s="662">
        <v>2</v>
      </c>
      <c r="C2097" s="663" t="s">
        <v>4713</v>
      </c>
      <c r="D2097" s="664" t="s">
        <v>4714</v>
      </c>
    </row>
    <row r="2098" spans="1:4" ht="16.5" thickTop="1" thickBot="1" x14ac:dyDescent="0.3">
      <c r="A2098" s="661" t="s">
        <v>4712</v>
      </c>
      <c r="B2098" s="662">
        <v>3</v>
      </c>
      <c r="C2098" s="663" t="s">
        <v>4713</v>
      </c>
      <c r="D2098" s="664" t="s">
        <v>4714</v>
      </c>
    </row>
    <row r="2099" spans="1:4" ht="16.5" thickTop="1" thickBot="1" x14ac:dyDescent="0.3">
      <c r="A2099" s="661" t="s">
        <v>4715</v>
      </c>
      <c r="B2099" s="662">
        <v>1</v>
      </c>
      <c r="C2099" s="663" t="s">
        <v>4716</v>
      </c>
      <c r="D2099" s="664" t="s">
        <v>4717</v>
      </c>
    </row>
    <row r="2100" spans="1:4" ht="16.5" thickTop="1" thickBot="1" x14ac:dyDescent="0.3">
      <c r="A2100" s="661" t="s">
        <v>4715</v>
      </c>
      <c r="B2100" s="662">
        <v>6</v>
      </c>
      <c r="C2100" s="663" t="s">
        <v>4718</v>
      </c>
      <c r="D2100" s="664" t="s">
        <v>4717</v>
      </c>
    </row>
    <row r="2101" spans="1:4" ht="16.5" thickTop="1" thickBot="1" x14ac:dyDescent="0.3">
      <c r="A2101" s="661" t="s">
        <v>4719</v>
      </c>
      <c r="B2101" s="662">
        <v>5</v>
      </c>
      <c r="C2101" s="663" t="s">
        <v>4720</v>
      </c>
      <c r="D2101" s="664" t="s">
        <v>4721</v>
      </c>
    </row>
    <row r="2102" spans="1:4" ht="16.5" thickTop="1" thickBot="1" x14ac:dyDescent="0.3">
      <c r="A2102" s="661" t="s">
        <v>4722</v>
      </c>
      <c r="B2102" s="662">
        <v>2</v>
      </c>
      <c r="C2102" s="663" t="s">
        <v>4723</v>
      </c>
      <c r="D2102" s="664" t="s">
        <v>4724</v>
      </c>
    </row>
    <row r="2103" spans="1:4" ht="16.5" thickTop="1" thickBot="1" x14ac:dyDescent="0.3">
      <c r="A2103" s="661" t="s">
        <v>4725</v>
      </c>
      <c r="B2103" s="662">
        <v>4</v>
      </c>
      <c r="C2103" s="663" t="s">
        <v>4726</v>
      </c>
      <c r="D2103" s="664" t="s">
        <v>4727</v>
      </c>
    </row>
    <row r="2104" spans="1:4" ht="16.5" thickTop="1" thickBot="1" x14ac:dyDescent="0.3">
      <c r="A2104" s="661" t="s">
        <v>4725</v>
      </c>
      <c r="B2104" s="662">
        <v>10</v>
      </c>
      <c r="C2104" s="663" t="s">
        <v>4726</v>
      </c>
      <c r="D2104" s="664" t="s">
        <v>4727</v>
      </c>
    </row>
    <row r="2105" spans="1:4" ht="16.5" thickTop="1" thickBot="1" x14ac:dyDescent="0.3">
      <c r="A2105" s="661" t="s">
        <v>4725</v>
      </c>
      <c r="B2105" s="662">
        <v>2</v>
      </c>
      <c r="C2105" s="663" t="s">
        <v>4728</v>
      </c>
      <c r="D2105" s="664" t="s">
        <v>4729</v>
      </c>
    </row>
    <row r="2106" spans="1:4" ht="16.5" thickTop="1" thickBot="1" x14ac:dyDescent="0.3">
      <c r="A2106" s="661" t="s">
        <v>4730</v>
      </c>
      <c r="B2106" s="662">
        <v>13</v>
      </c>
      <c r="C2106" s="663" t="s">
        <v>4731</v>
      </c>
      <c r="D2106" s="664" t="s">
        <v>4732</v>
      </c>
    </row>
    <row r="2107" spans="1:4" ht="16.5" thickTop="1" thickBot="1" x14ac:dyDescent="0.3">
      <c r="A2107" s="661" t="s">
        <v>4733</v>
      </c>
      <c r="B2107" s="662">
        <v>4</v>
      </c>
      <c r="C2107" s="663" t="s">
        <v>4734</v>
      </c>
      <c r="D2107" s="664" t="s">
        <v>4735</v>
      </c>
    </row>
    <row r="2108" spans="1:4" ht="16.5" thickTop="1" thickBot="1" x14ac:dyDescent="0.3">
      <c r="A2108" s="661" t="s">
        <v>4733</v>
      </c>
      <c r="B2108" s="662">
        <v>6</v>
      </c>
      <c r="C2108" s="663" t="s">
        <v>4734</v>
      </c>
      <c r="D2108" s="664" t="s">
        <v>4735</v>
      </c>
    </row>
    <row r="2109" spans="1:4" ht="16.5" thickTop="1" thickBot="1" x14ac:dyDescent="0.3">
      <c r="A2109" s="661" t="s">
        <v>4736</v>
      </c>
      <c r="B2109" s="662">
        <v>23</v>
      </c>
      <c r="C2109" s="663" t="s">
        <v>4737</v>
      </c>
      <c r="D2109" s="664" t="s">
        <v>4738</v>
      </c>
    </row>
    <row r="2110" spans="1:4" ht="16.5" thickTop="1" thickBot="1" x14ac:dyDescent="0.3">
      <c r="A2110" s="661" t="s">
        <v>4739</v>
      </c>
      <c r="B2110" s="662">
        <v>3</v>
      </c>
      <c r="C2110" s="663" t="s">
        <v>4740</v>
      </c>
      <c r="D2110" s="664" t="s">
        <v>4741</v>
      </c>
    </row>
    <row r="2111" spans="1:4" ht="16.5" thickTop="1" thickBot="1" x14ac:dyDescent="0.3">
      <c r="A2111" s="661" t="s">
        <v>4742</v>
      </c>
      <c r="B2111" s="662">
        <v>7</v>
      </c>
      <c r="C2111" s="663" t="s">
        <v>4743</v>
      </c>
      <c r="D2111" s="664" t="s">
        <v>4743</v>
      </c>
    </row>
    <row r="2112" spans="1:4" ht="16.5" thickTop="1" thickBot="1" x14ac:dyDescent="0.3">
      <c r="A2112" s="661" t="s">
        <v>4744</v>
      </c>
      <c r="B2112" s="662">
        <v>1</v>
      </c>
      <c r="C2112" s="663" t="s">
        <v>4745</v>
      </c>
      <c r="D2112" s="664" t="s">
        <v>4746</v>
      </c>
    </row>
    <row r="2113" spans="1:4" ht="16.5" thickTop="1" thickBot="1" x14ac:dyDescent="0.3">
      <c r="A2113" s="661" t="s">
        <v>4747</v>
      </c>
      <c r="B2113" s="662">
        <v>3</v>
      </c>
      <c r="C2113" s="663" t="s">
        <v>4748</v>
      </c>
      <c r="D2113" s="664" t="s">
        <v>4749</v>
      </c>
    </row>
    <row r="2114" spans="1:4" ht="16.5" thickTop="1" thickBot="1" x14ac:dyDescent="0.3">
      <c r="A2114" s="661" t="s">
        <v>4750</v>
      </c>
      <c r="B2114" s="662">
        <v>9</v>
      </c>
      <c r="C2114" s="663" t="s">
        <v>4751</v>
      </c>
      <c r="D2114" s="664" t="s">
        <v>4752</v>
      </c>
    </row>
    <row r="2115" spans="1:4" ht="31.5" thickTop="1" thickBot="1" x14ac:dyDescent="0.3">
      <c r="A2115" s="661" t="s">
        <v>4753</v>
      </c>
      <c r="B2115" s="662">
        <v>2</v>
      </c>
      <c r="C2115" s="663" t="s">
        <v>4754</v>
      </c>
      <c r="D2115" s="664" t="s">
        <v>4755</v>
      </c>
    </row>
    <row r="2116" spans="1:4" ht="31.5" thickTop="1" thickBot="1" x14ac:dyDescent="0.3">
      <c r="A2116" s="661" t="s">
        <v>4756</v>
      </c>
      <c r="B2116" s="662">
        <v>10</v>
      </c>
      <c r="C2116" s="663" t="s">
        <v>4757</v>
      </c>
      <c r="D2116" s="664" t="s">
        <v>4758</v>
      </c>
    </row>
    <row r="2117" spans="1:4" ht="16.5" thickTop="1" thickBot="1" x14ac:dyDescent="0.3">
      <c r="A2117" s="661" t="s">
        <v>4759</v>
      </c>
      <c r="B2117" s="662">
        <v>9</v>
      </c>
      <c r="C2117" s="663" t="s">
        <v>4760</v>
      </c>
      <c r="D2117" s="664" t="s">
        <v>4761</v>
      </c>
    </row>
    <row r="2118" spans="1:4" ht="31.5" thickTop="1" thickBot="1" x14ac:dyDescent="0.3">
      <c r="A2118" s="661" t="s">
        <v>4762</v>
      </c>
      <c r="B2118" s="662">
        <v>8</v>
      </c>
      <c r="C2118" s="663" t="s">
        <v>4763</v>
      </c>
      <c r="D2118" s="664" t="s">
        <v>4764</v>
      </c>
    </row>
    <row r="2119" spans="1:4" ht="31.5" thickTop="1" thickBot="1" x14ac:dyDescent="0.3">
      <c r="A2119" s="661" t="s">
        <v>4765</v>
      </c>
      <c r="B2119" s="662">
        <v>2</v>
      </c>
      <c r="C2119" s="663" t="s">
        <v>4766</v>
      </c>
      <c r="D2119" s="664" t="s">
        <v>4767</v>
      </c>
    </row>
    <row r="2120" spans="1:4" ht="16.5" thickTop="1" thickBot="1" x14ac:dyDescent="0.3">
      <c r="A2120" s="661" t="s">
        <v>4768</v>
      </c>
      <c r="B2120" s="662">
        <v>1</v>
      </c>
      <c r="C2120" s="663" t="s">
        <v>4769</v>
      </c>
      <c r="D2120" s="664" t="s">
        <v>4770</v>
      </c>
    </row>
    <row r="2121" spans="1:4" ht="16.5" thickTop="1" thickBot="1" x14ac:dyDescent="0.3">
      <c r="A2121" s="661" t="s">
        <v>4771</v>
      </c>
      <c r="B2121" s="662">
        <v>3</v>
      </c>
      <c r="C2121" s="663" t="s">
        <v>4772</v>
      </c>
      <c r="D2121" s="664" t="s">
        <v>4773</v>
      </c>
    </row>
    <row r="2122" spans="1:4" ht="16.5" thickTop="1" thickBot="1" x14ac:dyDescent="0.3">
      <c r="A2122" s="661" t="s">
        <v>4774</v>
      </c>
      <c r="B2122" s="662">
        <v>12</v>
      </c>
      <c r="C2122" s="663" t="s">
        <v>4775</v>
      </c>
      <c r="D2122" s="664" t="s">
        <v>4776</v>
      </c>
    </row>
    <row r="2123" spans="1:4" ht="31.5" thickTop="1" thickBot="1" x14ac:dyDescent="0.3">
      <c r="A2123" s="661" t="s">
        <v>4777</v>
      </c>
      <c r="B2123" s="662">
        <v>6</v>
      </c>
      <c r="C2123" s="663" t="s">
        <v>4778</v>
      </c>
      <c r="D2123" s="664" t="s">
        <v>4779</v>
      </c>
    </row>
    <row r="2124" spans="1:4" ht="16.5" thickTop="1" thickBot="1" x14ac:dyDescent="0.3">
      <c r="A2124" s="661" t="s">
        <v>4780</v>
      </c>
      <c r="B2124" s="662">
        <v>8</v>
      </c>
      <c r="C2124" s="663" t="s">
        <v>4781</v>
      </c>
      <c r="D2124" s="664" t="s">
        <v>4782</v>
      </c>
    </row>
    <row r="2125" spans="1:4" ht="16.5" thickTop="1" thickBot="1" x14ac:dyDescent="0.3">
      <c r="A2125" s="661" t="s">
        <v>4783</v>
      </c>
      <c r="B2125" s="662">
        <v>13</v>
      </c>
      <c r="C2125" s="663" t="s">
        <v>4784</v>
      </c>
      <c r="D2125" s="664" t="s">
        <v>4785</v>
      </c>
    </row>
    <row r="2126" spans="1:4" ht="31.5" thickTop="1" thickBot="1" x14ac:dyDescent="0.3">
      <c r="A2126" s="661" t="s">
        <v>4786</v>
      </c>
      <c r="B2126" s="662">
        <v>3</v>
      </c>
      <c r="C2126" s="663" t="s">
        <v>4787</v>
      </c>
      <c r="D2126" s="664" t="s">
        <v>4788</v>
      </c>
    </row>
    <row r="2127" spans="1:4" ht="16.5" thickTop="1" thickBot="1" x14ac:dyDescent="0.3">
      <c r="A2127" s="661" t="s">
        <v>4789</v>
      </c>
      <c r="B2127" s="662">
        <v>5</v>
      </c>
      <c r="C2127" s="663" t="s">
        <v>4790</v>
      </c>
      <c r="D2127" s="664" t="s">
        <v>4791</v>
      </c>
    </row>
    <row r="2128" spans="1:4" ht="31.5" thickTop="1" thickBot="1" x14ac:dyDescent="0.3">
      <c r="A2128" s="661" t="s">
        <v>4792</v>
      </c>
      <c r="B2128" s="662">
        <v>8</v>
      </c>
      <c r="C2128" s="663" t="s">
        <v>4793</v>
      </c>
      <c r="D2128" s="664" t="s">
        <v>4794</v>
      </c>
    </row>
    <row r="2129" spans="1:4" ht="16.5" thickTop="1" thickBot="1" x14ac:dyDescent="0.3">
      <c r="A2129" s="661" t="s">
        <v>4795</v>
      </c>
      <c r="B2129" s="662">
        <v>3</v>
      </c>
      <c r="C2129" s="663" t="s">
        <v>4796</v>
      </c>
      <c r="D2129" s="664" t="s">
        <v>4797</v>
      </c>
    </row>
    <row r="2130" spans="1:4" ht="16.5" thickTop="1" thickBot="1" x14ac:dyDescent="0.3">
      <c r="A2130" s="661" t="s">
        <v>4798</v>
      </c>
      <c r="B2130" s="662">
        <v>7</v>
      </c>
      <c r="C2130" s="663" t="s">
        <v>4799</v>
      </c>
      <c r="D2130" s="664" t="s">
        <v>4800</v>
      </c>
    </row>
    <row r="2131" spans="1:4" ht="31.5" thickTop="1" thickBot="1" x14ac:dyDescent="0.3">
      <c r="A2131" s="661" t="s">
        <v>4801</v>
      </c>
      <c r="B2131" s="662">
        <v>3</v>
      </c>
      <c r="C2131" s="663" t="s">
        <v>4802</v>
      </c>
      <c r="D2131" s="664" t="s">
        <v>4803</v>
      </c>
    </row>
    <row r="2132" spans="1:4" ht="31.5" thickTop="1" thickBot="1" x14ac:dyDescent="0.3">
      <c r="A2132" s="661" t="s">
        <v>4804</v>
      </c>
      <c r="B2132" s="662">
        <v>3</v>
      </c>
      <c r="C2132" s="663" t="s">
        <v>4805</v>
      </c>
      <c r="D2132" s="664" t="s">
        <v>4806</v>
      </c>
    </row>
    <row r="2133" spans="1:4" ht="31.5" thickTop="1" thickBot="1" x14ac:dyDescent="0.3">
      <c r="A2133" s="661" t="s">
        <v>4804</v>
      </c>
      <c r="B2133" s="662">
        <v>10</v>
      </c>
      <c r="C2133" s="663" t="s">
        <v>4805</v>
      </c>
      <c r="D2133" s="664" t="s">
        <v>4806</v>
      </c>
    </row>
    <row r="2134" spans="1:4" ht="16.5" thickTop="1" thickBot="1" x14ac:dyDescent="0.3">
      <c r="A2134" s="661" t="s">
        <v>4807</v>
      </c>
      <c r="B2134" s="662">
        <v>4</v>
      </c>
      <c r="C2134" s="663" t="s">
        <v>4808</v>
      </c>
      <c r="D2134" s="664" t="s">
        <v>4809</v>
      </c>
    </row>
    <row r="2135" spans="1:4" ht="16.5" thickTop="1" thickBot="1" x14ac:dyDescent="0.3">
      <c r="A2135" s="661" t="s">
        <v>4810</v>
      </c>
      <c r="B2135" s="662">
        <v>10</v>
      </c>
      <c r="C2135" s="663" t="s">
        <v>4811</v>
      </c>
      <c r="D2135" s="664" t="s">
        <v>4812</v>
      </c>
    </row>
    <row r="2136" spans="1:4" ht="16.5" thickTop="1" thickBot="1" x14ac:dyDescent="0.3">
      <c r="A2136" s="661" t="s">
        <v>4813</v>
      </c>
      <c r="B2136" s="662">
        <v>2</v>
      </c>
      <c r="C2136" s="663" t="s">
        <v>4814</v>
      </c>
      <c r="D2136" s="664" t="s">
        <v>4815</v>
      </c>
    </row>
    <row r="2137" spans="1:4" ht="16.5" thickTop="1" thickBot="1" x14ac:dyDescent="0.3">
      <c r="A2137" s="661" t="s">
        <v>4816</v>
      </c>
      <c r="B2137" s="662">
        <v>8</v>
      </c>
      <c r="C2137" s="663" t="s">
        <v>4817</v>
      </c>
      <c r="D2137" s="664" t="s">
        <v>4818</v>
      </c>
    </row>
    <row r="2138" spans="1:4" ht="16.5" thickTop="1" thickBot="1" x14ac:dyDescent="0.3">
      <c r="A2138" s="661" t="s">
        <v>4819</v>
      </c>
      <c r="B2138" s="662">
        <v>4</v>
      </c>
      <c r="C2138" s="663" t="s">
        <v>4820</v>
      </c>
      <c r="D2138" s="664" t="s">
        <v>4821</v>
      </c>
    </row>
    <row r="2139" spans="1:4" ht="16.5" thickTop="1" thickBot="1" x14ac:dyDescent="0.3">
      <c r="A2139" s="661" t="s">
        <v>4822</v>
      </c>
      <c r="B2139" s="662">
        <v>3</v>
      </c>
      <c r="C2139" s="663" t="s">
        <v>4823</v>
      </c>
      <c r="D2139" s="664" t="s">
        <v>4823</v>
      </c>
    </row>
    <row r="2140" spans="1:4" ht="16.5" thickTop="1" thickBot="1" x14ac:dyDescent="0.3">
      <c r="A2140" s="661" t="s">
        <v>4824</v>
      </c>
      <c r="B2140" s="662">
        <v>8</v>
      </c>
      <c r="C2140" s="663" t="s">
        <v>4825</v>
      </c>
      <c r="D2140" s="664" t="s">
        <v>4826</v>
      </c>
    </row>
    <row r="2141" spans="1:4" ht="16.5" thickTop="1" thickBot="1" x14ac:dyDescent="0.3">
      <c r="A2141" s="661" t="s">
        <v>4827</v>
      </c>
      <c r="B2141" s="662">
        <v>5</v>
      </c>
      <c r="C2141" s="663" t="s">
        <v>4828</v>
      </c>
      <c r="D2141" s="664" t="s">
        <v>4829</v>
      </c>
    </row>
    <row r="2142" spans="1:4" ht="16.5" thickTop="1" thickBot="1" x14ac:dyDescent="0.3">
      <c r="A2142" s="661" t="s">
        <v>4830</v>
      </c>
      <c r="B2142" s="662">
        <v>5</v>
      </c>
      <c r="C2142" s="663" t="s">
        <v>4831</v>
      </c>
      <c r="D2142" s="664" t="s">
        <v>4832</v>
      </c>
    </row>
    <row r="2143" spans="1:4" ht="16.5" thickTop="1" thickBot="1" x14ac:dyDescent="0.3">
      <c r="A2143" s="661" t="s">
        <v>4833</v>
      </c>
      <c r="B2143" s="662">
        <v>6</v>
      </c>
      <c r="C2143" s="663" t="s">
        <v>4834</v>
      </c>
      <c r="D2143" s="664" t="s">
        <v>4835</v>
      </c>
    </row>
    <row r="2144" spans="1:4" ht="16.5" thickTop="1" thickBot="1" x14ac:dyDescent="0.3">
      <c r="A2144" s="661" t="s">
        <v>4836</v>
      </c>
      <c r="B2144" s="662">
        <v>1</v>
      </c>
      <c r="C2144" s="663" t="s">
        <v>4837</v>
      </c>
      <c r="D2144" s="664" t="s">
        <v>4838</v>
      </c>
    </row>
    <row r="2145" spans="1:4" ht="16.5" thickTop="1" thickBot="1" x14ac:dyDescent="0.3">
      <c r="A2145" s="661" t="s">
        <v>4839</v>
      </c>
      <c r="B2145" s="662">
        <v>1</v>
      </c>
      <c r="C2145" s="663" t="s">
        <v>4840</v>
      </c>
      <c r="D2145" s="664" t="s">
        <v>4841</v>
      </c>
    </row>
    <row r="2146" spans="1:4" ht="16.5" thickTop="1" thickBot="1" x14ac:dyDescent="0.3">
      <c r="A2146" s="661" t="s">
        <v>4842</v>
      </c>
      <c r="B2146" s="662">
        <v>2</v>
      </c>
      <c r="C2146" s="663" t="s">
        <v>4843</v>
      </c>
      <c r="D2146" s="664" t="s">
        <v>4844</v>
      </c>
    </row>
    <row r="2147" spans="1:4" ht="16.5" thickTop="1" thickBot="1" x14ac:dyDescent="0.3">
      <c r="A2147" s="661" t="s">
        <v>4845</v>
      </c>
      <c r="B2147" s="662">
        <v>4</v>
      </c>
      <c r="C2147" s="663" t="s">
        <v>4846</v>
      </c>
      <c r="D2147" s="664" t="s">
        <v>4847</v>
      </c>
    </row>
    <row r="2148" spans="1:4" ht="31.5" thickTop="1" thickBot="1" x14ac:dyDescent="0.3">
      <c r="A2148" s="661" t="s">
        <v>4848</v>
      </c>
      <c r="B2148" s="662">
        <v>4</v>
      </c>
      <c r="C2148" s="663" t="s">
        <v>4849</v>
      </c>
      <c r="D2148" s="664" t="s">
        <v>4850</v>
      </c>
    </row>
    <row r="2149" spans="1:4" ht="16.5" thickTop="1" thickBot="1" x14ac:dyDescent="0.3">
      <c r="A2149" s="661" t="s">
        <v>4851</v>
      </c>
      <c r="B2149" s="662">
        <v>3</v>
      </c>
      <c r="C2149" s="663" t="s">
        <v>4852</v>
      </c>
      <c r="D2149" s="664" t="s">
        <v>4853</v>
      </c>
    </row>
    <row r="2150" spans="1:4" ht="16.5" thickTop="1" thickBot="1" x14ac:dyDescent="0.3">
      <c r="A2150" s="661" t="s">
        <v>4854</v>
      </c>
      <c r="B2150" s="662">
        <v>3</v>
      </c>
      <c r="C2150" s="663" t="s">
        <v>4855</v>
      </c>
      <c r="D2150" s="664" t="s">
        <v>4856</v>
      </c>
    </row>
    <row r="2151" spans="1:4" ht="31.5" thickTop="1" thickBot="1" x14ac:dyDescent="0.3">
      <c r="A2151" s="661" t="s">
        <v>4857</v>
      </c>
      <c r="B2151" s="662">
        <v>8</v>
      </c>
      <c r="C2151" s="663" t="s">
        <v>4858</v>
      </c>
      <c r="D2151" s="664" t="s">
        <v>4859</v>
      </c>
    </row>
    <row r="2152" spans="1:4" ht="16.5" thickTop="1" thickBot="1" x14ac:dyDescent="0.3">
      <c r="A2152" s="661" t="s">
        <v>4860</v>
      </c>
      <c r="B2152" s="662">
        <v>2</v>
      </c>
      <c r="C2152" s="663" t="s">
        <v>4861</v>
      </c>
      <c r="D2152" s="664" t="s">
        <v>4861</v>
      </c>
    </row>
    <row r="2153" spans="1:4" ht="16.5" thickTop="1" thickBot="1" x14ac:dyDescent="0.3">
      <c r="A2153" s="661" t="s">
        <v>4862</v>
      </c>
      <c r="B2153" s="662">
        <v>4</v>
      </c>
      <c r="C2153" s="663" t="s">
        <v>4863</v>
      </c>
      <c r="D2153" s="664" t="s">
        <v>4863</v>
      </c>
    </row>
    <row r="2154" spans="1:4" ht="16.5" thickTop="1" thickBot="1" x14ac:dyDescent="0.3">
      <c r="A2154" s="661" t="s">
        <v>4862</v>
      </c>
      <c r="B2154" s="662">
        <v>17</v>
      </c>
      <c r="C2154" s="663" t="s">
        <v>4863</v>
      </c>
      <c r="D2154" s="664" t="s">
        <v>4863</v>
      </c>
    </row>
    <row r="2155" spans="1:4" ht="16.5" thickTop="1" thickBot="1" x14ac:dyDescent="0.3">
      <c r="A2155" s="661" t="s">
        <v>4864</v>
      </c>
      <c r="B2155" s="662">
        <v>12</v>
      </c>
      <c r="C2155" s="663" t="s">
        <v>4865</v>
      </c>
      <c r="D2155" s="664" t="s">
        <v>4866</v>
      </c>
    </row>
    <row r="2156" spans="1:4" ht="16.5" thickTop="1" thickBot="1" x14ac:dyDescent="0.3">
      <c r="A2156" s="661" t="s">
        <v>4867</v>
      </c>
      <c r="B2156" s="662">
        <v>18</v>
      </c>
      <c r="C2156" s="663" t="s">
        <v>4868</v>
      </c>
      <c r="D2156" s="664" t="s">
        <v>4869</v>
      </c>
    </row>
    <row r="2157" spans="1:4" ht="16.5" thickTop="1" thickBot="1" x14ac:dyDescent="0.3">
      <c r="A2157" s="661" t="s">
        <v>4870</v>
      </c>
      <c r="B2157" s="662">
        <v>11</v>
      </c>
      <c r="C2157" s="663" t="s">
        <v>4871</v>
      </c>
      <c r="D2157" s="664" t="s">
        <v>4872</v>
      </c>
    </row>
    <row r="2158" spans="1:4" ht="16.5" thickTop="1" thickBot="1" x14ac:dyDescent="0.3">
      <c r="A2158" s="661" t="s">
        <v>4870</v>
      </c>
      <c r="B2158" s="662">
        <v>5</v>
      </c>
      <c r="C2158" s="663" t="s">
        <v>4873</v>
      </c>
      <c r="D2158" s="664" t="s">
        <v>4872</v>
      </c>
    </row>
    <row r="2159" spans="1:4" ht="16.5" thickTop="1" thickBot="1" x14ac:dyDescent="0.3">
      <c r="A2159" s="661" t="s">
        <v>4874</v>
      </c>
      <c r="B2159" s="662">
        <v>2</v>
      </c>
      <c r="C2159" s="663" t="s">
        <v>4875</v>
      </c>
      <c r="D2159" s="664" t="s">
        <v>4875</v>
      </c>
    </row>
    <row r="2160" spans="1:4" ht="16.5" thickTop="1" thickBot="1" x14ac:dyDescent="0.3">
      <c r="A2160" s="661" t="s">
        <v>4876</v>
      </c>
      <c r="B2160" s="662">
        <v>5</v>
      </c>
      <c r="C2160" s="663" t="s">
        <v>4877</v>
      </c>
      <c r="D2160" s="664" t="s">
        <v>4877</v>
      </c>
    </row>
    <row r="2161" spans="1:4" ht="16.5" thickTop="1" thickBot="1" x14ac:dyDescent="0.3">
      <c r="A2161" s="661" t="s">
        <v>4876</v>
      </c>
      <c r="B2161" s="662">
        <v>12</v>
      </c>
      <c r="C2161" s="663" t="s">
        <v>4877</v>
      </c>
      <c r="D2161" s="664" t="s">
        <v>4877</v>
      </c>
    </row>
    <row r="2162" spans="1:4" ht="31.5" thickTop="1" thickBot="1" x14ac:dyDescent="0.3">
      <c r="A2162" s="661" t="s">
        <v>4878</v>
      </c>
      <c r="B2162" s="662">
        <v>4</v>
      </c>
      <c r="C2162" s="663" t="s">
        <v>4879</v>
      </c>
      <c r="D2162" s="664" t="s">
        <v>4880</v>
      </c>
    </row>
    <row r="2163" spans="1:4" ht="16.5" thickTop="1" thickBot="1" x14ac:dyDescent="0.3">
      <c r="A2163" s="661" t="s">
        <v>4881</v>
      </c>
      <c r="B2163" s="662">
        <v>1</v>
      </c>
      <c r="C2163" s="663" t="s">
        <v>4882</v>
      </c>
      <c r="D2163" s="664" t="s">
        <v>4883</v>
      </c>
    </row>
    <row r="2164" spans="1:4" ht="16.5" thickTop="1" thickBot="1" x14ac:dyDescent="0.3">
      <c r="A2164" s="661" t="s">
        <v>4884</v>
      </c>
      <c r="B2164" s="662">
        <v>5</v>
      </c>
      <c r="C2164" s="663" t="s">
        <v>4885</v>
      </c>
      <c r="D2164" s="664" t="s">
        <v>4886</v>
      </c>
    </row>
    <row r="2165" spans="1:4" ht="31.5" thickTop="1" thickBot="1" x14ac:dyDescent="0.3">
      <c r="A2165" s="661" t="s">
        <v>4887</v>
      </c>
      <c r="B2165" s="662">
        <v>4</v>
      </c>
      <c r="C2165" s="663" t="s">
        <v>4888</v>
      </c>
      <c r="D2165" s="664" t="s">
        <v>4889</v>
      </c>
    </row>
    <row r="2166" spans="1:4" ht="31.5" thickTop="1" thickBot="1" x14ac:dyDescent="0.3">
      <c r="A2166" s="661" t="s">
        <v>4887</v>
      </c>
      <c r="B2166" s="662">
        <v>8</v>
      </c>
      <c r="C2166" s="663" t="s">
        <v>4890</v>
      </c>
      <c r="D2166" s="664" t="s">
        <v>4889</v>
      </c>
    </row>
    <row r="2167" spans="1:4" ht="31.5" thickTop="1" thickBot="1" x14ac:dyDescent="0.3">
      <c r="A2167" s="661" t="s">
        <v>4887</v>
      </c>
      <c r="B2167" s="662">
        <v>1</v>
      </c>
      <c r="C2167" s="663" t="s">
        <v>4890</v>
      </c>
      <c r="D2167" s="664" t="s">
        <v>4889</v>
      </c>
    </row>
    <row r="2168" spans="1:4" ht="31.5" thickTop="1" thickBot="1" x14ac:dyDescent="0.3">
      <c r="A2168" s="661" t="s">
        <v>4887</v>
      </c>
      <c r="B2168" s="662">
        <v>4</v>
      </c>
      <c r="C2168" s="663" t="s">
        <v>4890</v>
      </c>
      <c r="D2168" s="664" t="s">
        <v>4889</v>
      </c>
    </row>
    <row r="2169" spans="1:4" ht="16.5" thickTop="1" thickBot="1" x14ac:dyDescent="0.3">
      <c r="A2169" s="661" t="s">
        <v>4891</v>
      </c>
      <c r="B2169" s="662">
        <v>17</v>
      </c>
      <c r="C2169" s="663" t="s">
        <v>4892</v>
      </c>
      <c r="D2169" s="664" t="s">
        <v>4893</v>
      </c>
    </row>
    <row r="2170" spans="1:4" ht="16.5" thickTop="1" thickBot="1" x14ac:dyDescent="0.3">
      <c r="A2170" s="661" t="s">
        <v>4894</v>
      </c>
      <c r="B2170" s="662">
        <v>6</v>
      </c>
      <c r="C2170" s="663" t="s">
        <v>4895</v>
      </c>
      <c r="D2170" s="664" t="s">
        <v>4896</v>
      </c>
    </row>
    <row r="2171" spans="1:4" ht="16.5" thickTop="1" thickBot="1" x14ac:dyDescent="0.3">
      <c r="A2171" s="661" t="s">
        <v>4897</v>
      </c>
      <c r="B2171" s="662">
        <v>9</v>
      </c>
      <c r="C2171" s="663" t="s">
        <v>4898</v>
      </c>
      <c r="D2171" s="664" t="s">
        <v>4899</v>
      </c>
    </row>
    <row r="2172" spans="1:4" ht="16.5" thickTop="1" thickBot="1" x14ac:dyDescent="0.3">
      <c r="A2172" s="661" t="s">
        <v>4900</v>
      </c>
      <c r="B2172" s="662">
        <v>7</v>
      </c>
      <c r="C2172" s="663" t="s">
        <v>4901</v>
      </c>
      <c r="D2172" s="664" t="s">
        <v>4902</v>
      </c>
    </row>
    <row r="2173" spans="1:4" ht="31.5" thickTop="1" thickBot="1" x14ac:dyDescent="0.3">
      <c r="A2173" s="661" t="s">
        <v>4903</v>
      </c>
      <c r="B2173" s="662">
        <v>4</v>
      </c>
      <c r="C2173" s="663" t="s">
        <v>4904</v>
      </c>
      <c r="D2173" s="664" t="s">
        <v>4905</v>
      </c>
    </row>
    <row r="2174" spans="1:4" ht="16.5" thickTop="1" thickBot="1" x14ac:dyDescent="0.3">
      <c r="A2174" s="661" t="s">
        <v>4906</v>
      </c>
      <c r="B2174" s="662">
        <v>1</v>
      </c>
      <c r="C2174" s="663" t="s">
        <v>4907</v>
      </c>
      <c r="D2174" s="664" t="s">
        <v>4908</v>
      </c>
    </row>
    <row r="2175" spans="1:4" ht="16.5" thickTop="1" thickBot="1" x14ac:dyDescent="0.3">
      <c r="A2175" s="661" t="s">
        <v>4909</v>
      </c>
      <c r="B2175" s="662">
        <v>6</v>
      </c>
      <c r="C2175" s="663" t="s">
        <v>4910</v>
      </c>
      <c r="D2175" s="664" t="s">
        <v>4911</v>
      </c>
    </row>
    <row r="2176" spans="1:4" ht="16.5" thickTop="1" thickBot="1" x14ac:dyDescent="0.3">
      <c r="A2176" s="661" t="s">
        <v>4912</v>
      </c>
      <c r="B2176" s="662">
        <v>13</v>
      </c>
      <c r="C2176" s="663" t="s">
        <v>4913</v>
      </c>
      <c r="D2176" s="664" t="s">
        <v>4914</v>
      </c>
    </row>
    <row r="2177" spans="1:4" ht="16.5" thickTop="1" thickBot="1" x14ac:dyDescent="0.3">
      <c r="A2177" s="661" t="s">
        <v>4915</v>
      </c>
      <c r="B2177" s="662">
        <v>27</v>
      </c>
      <c r="C2177" s="663" t="s">
        <v>4916</v>
      </c>
      <c r="D2177" s="664" t="s">
        <v>4916</v>
      </c>
    </row>
    <row r="2178" spans="1:4" ht="16.5" thickTop="1" thickBot="1" x14ac:dyDescent="0.3">
      <c r="A2178" s="661" t="s">
        <v>4917</v>
      </c>
      <c r="B2178" s="662">
        <v>3</v>
      </c>
      <c r="C2178" s="663" t="s">
        <v>4918</v>
      </c>
      <c r="D2178" s="664" t="s">
        <v>4919</v>
      </c>
    </row>
    <row r="2179" spans="1:4" ht="16.5" thickTop="1" thickBot="1" x14ac:dyDescent="0.3">
      <c r="A2179" s="661" t="s">
        <v>4920</v>
      </c>
      <c r="B2179" s="662">
        <v>1</v>
      </c>
      <c r="C2179" s="663" t="s">
        <v>4921</v>
      </c>
      <c r="D2179" s="664" t="s">
        <v>4922</v>
      </c>
    </row>
    <row r="2180" spans="1:4" ht="16.5" thickTop="1" thickBot="1" x14ac:dyDescent="0.3">
      <c r="A2180" s="661" t="s">
        <v>4923</v>
      </c>
      <c r="B2180" s="662">
        <v>7</v>
      </c>
      <c r="C2180" s="663" t="s">
        <v>4924</v>
      </c>
      <c r="D2180" s="664" t="s">
        <v>4925</v>
      </c>
    </row>
    <row r="2181" spans="1:4" ht="16.5" thickTop="1" thickBot="1" x14ac:dyDescent="0.3">
      <c r="A2181" s="661" t="s">
        <v>4923</v>
      </c>
      <c r="B2181" s="662">
        <v>2</v>
      </c>
      <c r="C2181" s="663" t="s">
        <v>4924</v>
      </c>
      <c r="D2181" s="664" t="s">
        <v>4925</v>
      </c>
    </row>
    <row r="2182" spans="1:4" ht="16.5" thickTop="1" thickBot="1" x14ac:dyDescent="0.3">
      <c r="A2182" s="661" t="s">
        <v>4926</v>
      </c>
      <c r="B2182" s="662">
        <v>2</v>
      </c>
      <c r="C2182" s="663" t="s">
        <v>4927</v>
      </c>
      <c r="D2182" s="664" t="s">
        <v>4927</v>
      </c>
    </row>
    <row r="2183" spans="1:4" ht="16.5" thickTop="1" thickBot="1" x14ac:dyDescent="0.3">
      <c r="A2183" s="661" t="s">
        <v>4926</v>
      </c>
      <c r="B2183" s="662">
        <v>1</v>
      </c>
      <c r="C2183" s="663" t="s">
        <v>4928</v>
      </c>
      <c r="D2183" s="664" t="s">
        <v>4928</v>
      </c>
    </row>
    <row r="2184" spans="1:4" ht="16.5" thickTop="1" thickBot="1" x14ac:dyDescent="0.3">
      <c r="A2184" s="661" t="s">
        <v>4929</v>
      </c>
      <c r="B2184" s="662">
        <v>4</v>
      </c>
      <c r="C2184" s="663" t="s">
        <v>4930</v>
      </c>
      <c r="D2184" s="664" t="s">
        <v>4931</v>
      </c>
    </row>
    <row r="2185" spans="1:4" ht="16.5" thickTop="1" thickBot="1" x14ac:dyDescent="0.3">
      <c r="A2185" s="661" t="s">
        <v>4929</v>
      </c>
      <c r="B2185" s="662">
        <v>3</v>
      </c>
      <c r="C2185" s="663" t="s">
        <v>4930</v>
      </c>
      <c r="D2185" s="664" t="s">
        <v>4931</v>
      </c>
    </row>
    <row r="2186" spans="1:4" ht="16.5" thickTop="1" thickBot="1" x14ac:dyDescent="0.3">
      <c r="A2186" s="661" t="s">
        <v>4929</v>
      </c>
      <c r="B2186" s="662">
        <v>2</v>
      </c>
      <c r="C2186" s="663" t="s">
        <v>4932</v>
      </c>
      <c r="D2186" s="664" t="s">
        <v>4931</v>
      </c>
    </row>
    <row r="2187" spans="1:4" ht="16.5" thickTop="1" thickBot="1" x14ac:dyDescent="0.3">
      <c r="A2187" s="661" t="s">
        <v>4933</v>
      </c>
      <c r="B2187" s="662">
        <v>1</v>
      </c>
      <c r="C2187" s="663" t="s">
        <v>4934</v>
      </c>
      <c r="D2187" s="664" t="s">
        <v>4935</v>
      </c>
    </row>
    <row r="2188" spans="1:4" ht="31.5" thickTop="1" thickBot="1" x14ac:dyDescent="0.3">
      <c r="A2188" s="661" t="s">
        <v>4936</v>
      </c>
      <c r="B2188" s="662">
        <v>6</v>
      </c>
      <c r="C2188" s="663" t="s">
        <v>4937</v>
      </c>
      <c r="D2188" s="664" t="s">
        <v>4938</v>
      </c>
    </row>
    <row r="2189" spans="1:4" ht="31.5" thickTop="1" thickBot="1" x14ac:dyDescent="0.3">
      <c r="A2189" s="661" t="s">
        <v>4939</v>
      </c>
      <c r="B2189" s="662">
        <v>10</v>
      </c>
      <c r="C2189" s="663" t="s">
        <v>4940</v>
      </c>
      <c r="D2189" s="664" t="s">
        <v>4941</v>
      </c>
    </row>
    <row r="2190" spans="1:4" ht="16.5" thickTop="1" thickBot="1" x14ac:dyDescent="0.3">
      <c r="A2190" s="661" t="s">
        <v>4942</v>
      </c>
      <c r="B2190" s="662">
        <v>5</v>
      </c>
      <c r="C2190" s="663" t="s">
        <v>4943</v>
      </c>
      <c r="D2190" s="664" t="s">
        <v>4944</v>
      </c>
    </row>
    <row r="2191" spans="1:4" ht="16.5" thickTop="1" thickBot="1" x14ac:dyDescent="0.3">
      <c r="A2191" s="661" t="s">
        <v>4945</v>
      </c>
      <c r="B2191" s="662">
        <v>5</v>
      </c>
      <c r="C2191" s="663" t="s">
        <v>4946</v>
      </c>
      <c r="D2191" s="664" t="s">
        <v>4947</v>
      </c>
    </row>
    <row r="2192" spans="1:4" ht="16.5" thickTop="1" thickBot="1" x14ac:dyDescent="0.3">
      <c r="A2192" s="661" t="s">
        <v>4948</v>
      </c>
      <c r="B2192" s="662">
        <v>3</v>
      </c>
      <c r="C2192" s="663" t="s">
        <v>4949</v>
      </c>
      <c r="D2192" s="664" t="s">
        <v>4950</v>
      </c>
    </row>
    <row r="2193" spans="1:4" ht="16.5" thickTop="1" thickBot="1" x14ac:dyDescent="0.3">
      <c r="A2193" s="661" t="s">
        <v>4948</v>
      </c>
      <c r="B2193" s="662">
        <v>3</v>
      </c>
      <c r="C2193" s="663" t="s">
        <v>4949</v>
      </c>
      <c r="D2193" s="664" t="s">
        <v>4950</v>
      </c>
    </row>
    <row r="2194" spans="1:4" ht="16.5" thickTop="1" thickBot="1" x14ac:dyDescent="0.3">
      <c r="A2194" s="661" t="s">
        <v>4948</v>
      </c>
      <c r="B2194" s="662">
        <v>4</v>
      </c>
      <c r="C2194" s="663" t="s">
        <v>4951</v>
      </c>
      <c r="D2194" s="664" t="s">
        <v>4950</v>
      </c>
    </row>
    <row r="2195" spans="1:4" ht="31.5" thickTop="1" thickBot="1" x14ac:dyDescent="0.3">
      <c r="A2195" s="661" t="s">
        <v>4952</v>
      </c>
      <c r="B2195" s="662">
        <v>5</v>
      </c>
      <c r="C2195" s="663" t="s">
        <v>4953</v>
      </c>
      <c r="D2195" s="664" t="s">
        <v>4954</v>
      </c>
    </row>
    <row r="2196" spans="1:4" ht="31.5" thickTop="1" thickBot="1" x14ac:dyDescent="0.3">
      <c r="A2196" s="661" t="s">
        <v>4955</v>
      </c>
      <c r="B2196" s="662">
        <v>3</v>
      </c>
      <c r="C2196" s="663" t="s">
        <v>4956</v>
      </c>
      <c r="D2196" s="664" t="s">
        <v>4957</v>
      </c>
    </row>
    <row r="2197" spans="1:4" ht="31.5" thickTop="1" thickBot="1" x14ac:dyDescent="0.3">
      <c r="A2197" s="661" t="s">
        <v>4955</v>
      </c>
      <c r="B2197" s="662">
        <v>1</v>
      </c>
      <c r="C2197" s="663" t="s">
        <v>4956</v>
      </c>
      <c r="D2197" s="664" t="s">
        <v>4957</v>
      </c>
    </row>
    <row r="2198" spans="1:4" ht="16.5" thickTop="1" thickBot="1" x14ac:dyDescent="0.3">
      <c r="A2198" s="661" t="s">
        <v>4958</v>
      </c>
      <c r="B2198" s="662">
        <v>14</v>
      </c>
      <c r="C2198" s="663" t="s">
        <v>4959</v>
      </c>
      <c r="D2198" s="664" t="s">
        <v>4960</v>
      </c>
    </row>
    <row r="2199" spans="1:4" ht="31.5" thickTop="1" thickBot="1" x14ac:dyDescent="0.3">
      <c r="A2199" s="661" t="s">
        <v>4961</v>
      </c>
      <c r="B2199" s="662">
        <v>6</v>
      </c>
      <c r="C2199" s="663" t="s">
        <v>4962</v>
      </c>
      <c r="D2199" s="664" t="s">
        <v>4963</v>
      </c>
    </row>
    <row r="2200" spans="1:4" ht="16.5" thickTop="1" thickBot="1" x14ac:dyDescent="0.3">
      <c r="A2200" s="661" t="s">
        <v>4964</v>
      </c>
      <c r="B2200" s="662">
        <v>8</v>
      </c>
      <c r="C2200" s="663" t="s">
        <v>4965</v>
      </c>
      <c r="D2200" s="664" t="s">
        <v>4966</v>
      </c>
    </row>
    <row r="2201" spans="1:4" ht="16.5" thickTop="1" thickBot="1" x14ac:dyDescent="0.3">
      <c r="A2201" s="661" t="s">
        <v>4967</v>
      </c>
      <c r="B2201" s="662">
        <v>1</v>
      </c>
      <c r="C2201" s="663" t="s">
        <v>4968</v>
      </c>
      <c r="D2201" s="664" t="s">
        <v>4969</v>
      </c>
    </row>
    <row r="2202" spans="1:4" ht="16.5" thickTop="1" thickBot="1" x14ac:dyDescent="0.3">
      <c r="A2202" s="661" t="s">
        <v>4970</v>
      </c>
      <c r="B2202" s="662">
        <v>7</v>
      </c>
      <c r="C2202" s="663" t="s">
        <v>4971</v>
      </c>
      <c r="D2202" s="664" t="s">
        <v>4972</v>
      </c>
    </row>
    <row r="2203" spans="1:4" ht="16.5" thickTop="1" thickBot="1" x14ac:dyDescent="0.3">
      <c r="A2203" s="661" t="s">
        <v>4973</v>
      </c>
      <c r="B2203" s="662">
        <v>1</v>
      </c>
      <c r="C2203" s="663" t="s">
        <v>4974</v>
      </c>
      <c r="D2203" s="664" t="s">
        <v>4975</v>
      </c>
    </row>
    <row r="2204" spans="1:4" ht="16.5" thickTop="1" thickBot="1" x14ac:dyDescent="0.3">
      <c r="A2204" s="661" t="s">
        <v>4976</v>
      </c>
      <c r="B2204" s="662">
        <v>7</v>
      </c>
      <c r="C2204" s="663" t="s">
        <v>4977</v>
      </c>
      <c r="D2204" s="664" t="s">
        <v>4978</v>
      </c>
    </row>
    <row r="2205" spans="1:4" ht="16.5" thickTop="1" thickBot="1" x14ac:dyDescent="0.3">
      <c r="A2205" s="661" t="s">
        <v>4979</v>
      </c>
      <c r="B2205" s="662">
        <v>1</v>
      </c>
      <c r="C2205" s="663" t="s">
        <v>4980</v>
      </c>
      <c r="D2205" s="664" t="s">
        <v>4981</v>
      </c>
    </row>
    <row r="2206" spans="1:4" ht="16.5" thickTop="1" thickBot="1" x14ac:dyDescent="0.3">
      <c r="A2206" s="661" t="s">
        <v>4982</v>
      </c>
      <c r="B2206" s="662">
        <v>4</v>
      </c>
      <c r="C2206" s="663" t="s">
        <v>4983</v>
      </c>
      <c r="D2206" s="664" t="s">
        <v>4983</v>
      </c>
    </row>
    <row r="2207" spans="1:4" ht="16.5" thickTop="1" thickBot="1" x14ac:dyDescent="0.3">
      <c r="A2207" s="661" t="s">
        <v>4984</v>
      </c>
      <c r="B2207" s="662">
        <v>2</v>
      </c>
      <c r="C2207" s="663" t="s">
        <v>4985</v>
      </c>
      <c r="D2207" s="664" t="s">
        <v>4985</v>
      </c>
    </row>
    <row r="2208" spans="1:4" ht="16.5" thickTop="1" thickBot="1" x14ac:dyDescent="0.3">
      <c r="A2208" s="673" t="s">
        <v>4986</v>
      </c>
      <c r="B2208" s="662">
        <v>12</v>
      </c>
      <c r="C2208" s="663" t="s">
        <v>4987</v>
      </c>
      <c r="D2208" s="664" t="s">
        <v>4987</v>
      </c>
    </row>
    <row r="2209" spans="1:4" ht="16.5" thickTop="1" thickBot="1" x14ac:dyDescent="0.3">
      <c r="A2209" s="661" t="s">
        <v>4986</v>
      </c>
      <c r="B2209" s="662">
        <v>2</v>
      </c>
      <c r="C2209" s="663" t="s">
        <v>4988</v>
      </c>
      <c r="D2209" s="664" t="s">
        <v>4989</v>
      </c>
    </row>
    <row r="2210" spans="1:4" ht="31.5" thickTop="1" thickBot="1" x14ac:dyDescent="0.3">
      <c r="A2210" s="661" t="s">
        <v>4990</v>
      </c>
      <c r="B2210" s="662">
        <v>9</v>
      </c>
      <c r="C2210" s="663" t="s">
        <v>4991</v>
      </c>
      <c r="D2210" s="664" t="s">
        <v>4992</v>
      </c>
    </row>
    <row r="2211" spans="1:4" ht="16.5" thickTop="1" thickBot="1" x14ac:dyDescent="0.3">
      <c r="A2211" s="661" t="s">
        <v>4993</v>
      </c>
      <c r="B2211" s="662">
        <v>9</v>
      </c>
      <c r="C2211" s="663" t="s">
        <v>4994</v>
      </c>
      <c r="D2211" s="664" t="s">
        <v>4994</v>
      </c>
    </row>
    <row r="2212" spans="1:4" ht="16.5" thickTop="1" thickBot="1" x14ac:dyDescent="0.3">
      <c r="A2212" s="661" t="s">
        <v>4995</v>
      </c>
      <c r="B2212" s="662">
        <v>12</v>
      </c>
      <c r="C2212" s="663" t="s">
        <v>4996</v>
      </c>
      <c r="D2212" s="664" t="s">
        <v>4996</v>
      </c>
    </row>
    <row r="2213" spans="1:4" ht="16.5" thickTop="1" thickBot="1" x14ac:dyDescent="0.3">
      <c r="A2213" s="661" t="s">
        <v>4997</v>
      </c>
      <c r="B2213" s="662">
        <v>6</v>
      </c>
      <c r="C2213" s="663" t="s">
        <v>4998</v>
      </c>
      <c r="D2213" s="664" t="s">
        <v>4998</v>
      </c>
    </row>
    <row r="2214" spans="1:4" ht="16.5" thickTop="1" thickBot="1" x14ac:dyDescent="0.3">
      <c r="A2214" s="661" t="s">
        <v>4999</v>
      </c>
      <c r="B2214" s="662">
        <v>13</v>
      </c>
      <c r="C2214" s="663" t="s">
        <v>5000</v>
      </c>
      <c r="D2214" s="664" t="s">
        <v>5001</v>
      </c>
    </row>
    <row r="2215" spans="1:4" ht="16.5" thickTop="1" thickBot="1" x14ac:dyDescent="0.3">
      <c r="A2215" s="661" t="s">
        <v>5002</v>
      </c>
      <c r="B2215" s="662">
        <v>17</v>
      </c>
      <c r="C2215" s="663" t="s">
        <v>5003</v>
      </c>
      <c r="D2215" s="664" t="s">
        <v>5004</v>
      </c>
    </row>
    <row r="2216" spans="1:4" ht="16.5" thickTop="1" thickBot="1" x14ac:dyDescent="0.3">
      <c r="A2216" s="661" t="s">
        <v>5005</v>
      </c>
      <c r="B2216" s="662">
        <v>24</v>
      </c>
      <c r="C2216" s="663" t="s">
        <v>5006</v>
      </c>
      <c r="D2216" s="664" t="s">
        <v>5006</v>
      </c>
    </row>
    <row r="2217" spans="1:4" ht="16.5" thickTop="1" thickBot="1" x14ac:dyDescent="0.3">
      <c r="A2217" s="661" t="s">
        <v>5005</v>
      </c>
      <c r="B2217" s="662">
        <v>9</v>
      </c>
      <c r="C2217" s="663" t="s">
        <v>5006</v>
      </c>
      <c r="D2217" s="664" t="s">
        <v>5006</v>
      </c>
    </row>
    <row r="2218" spans="1:4" ht="16.5" thickTop="1" thickBot="1" x14ac:dyDescent="0.3">
      <c r="A2218" s="661" t="s">
        <v>5007</v>
      </c>
      <c r="B2218" s="662">
        <v>9</v>
      </c>
      <c r="C2218" s="663" t="s">
        <v>5008</v>
      </c>
      <c r="D2218" s="664" t="s">
        <v>5009</v>
      </c>
    </row>
    <row r="2219" spans="1:4" ht="16.5" thickTop="1" thickBot="1" x14ac:dyDescent="0.3">
      <c r="A2219" s="661" t="s">
        <v>5010</v>
      </c>
      <c r="B2219" s="662">
        <v>7</v>
      </c>
      <c r="C2219" s="663" t="s">
        <v>5011</v>
      </c>
      <c r="D2219" s="664" t="s">
        <v>5012</v>
      </c>
    </row>
    <row r="2220" spans="1:4" ht="16.5" thickTop="1" thickBot="1" x14ac:dyDescent="0.3">
      <c r="A2220" s="661" t="s">
        <v>5013</v>
      </c>
      <c r="B2220" s="662">
        <v>5</v>
      </c>
      <c r="C2220" s="663" t="s">
        <v>5014</v>
      </c>
      <c r="D2220" s="664" t="s">
        <v>5015</v>
      </c>
    </row>
    <row r="2221" spans="1:4" ht="31.5" thickTop="1" thickBot="1" x14ac:dyDescent="0.3">
      <c r="A2221" s="661" t="s">
        <v>5016</v>
      </c>
      <c r="B2221" s="662">
        <v>13</v>
      </c>
      <c r="C2221" s="663" t="s">
        <v>5017</v>
      </c>
      <c r="D2221" s="664" t="s">
        <v>5018</v>
      </c>
    </row>
    <row r="2222" spans="1:4" ht="16.5" thickTop="1" thickBot="1" x14ac:dyDescent="0.3">
      <c r="A2222" s="661" t="s">
        <v>5019</v>
      </c>
      <c r="B2222" s="662">
        <v>7</v>
      </c>
      <c r="C2222" s="663" t="s">
        <v>5020</v>
      </c>
      <c r="D2222" s="664" t="s">
        <v>5021</v>
      </c>
    </row>
    <row r="2223" spans="1:4" ht="16.5" thickTop="1" thickBot="1" x14ac:dyDescent="0.3">
      <c r="A2223" s="661" t="s">
        <v>5022</v>
      </c>
      <c r="B2223" s="662">
        <v>7</v>
      </c>
      <c r="C2223" s="663" t="s">
        <v>5023</v>
      </c>
      <c r="D2223" s="664" t="s">
        <v>5023</v>
      </c>
    </row>
    <row r="2224" spans="1:4" ht="16.5" thickTop="1" thickBot="1" x14ac:dyDescent="0.3">
      <c r="A2224" s="661" t="s">
        <v>5022</v>
      </c>
      <c r="B2224" s="662">
        <v>2</v>
      </c>
      <c r="C2224" s="663" t="s">
        <v>5023</v>
      </c>
      <c r="D2224" s="664" t="s">
        <v>5023</v>
      </c>
    </row>
    <row r="2225" spans="1:4" ht="16.5" thickTop="1" thickBot="1" x14ac:dyDescent="0.3">
      <c r="A2225" s="661" t="s">
        <v>5022</v>
      </c>
      <c r="B2225" s="662">
        <v>1</v>
      </c>
      <c r="C2225" s="663" t="s">
        <v>5024</v>
      </c>
      <c r="D2225" s="664" t="s">
        <v>5024</v>
      </c>
    </row>
    <row r="2226" spans="1:4" ht="16.5" thickTop="1" thickBot="1" x14ac:dyDescent="0.3">
      <c r="A2226" s="661" t="s">
        <v>5022</v>
      </c>
      <c r="B2226" s="662">
        <v>3</v>
      </c>
      <c r="C2226" s="663" t="s">
        <v>5024</v>
      </c>
      <c r="D2226" s="664" t="s">
        <v>5025</v>
      </c>
    </row>
    <row r="2227" spans="1:4" ht="31.5" thickTop="1" thickBot="1" x14ac:dyDescent="0.3">
      <c r="A2227" s="661" t="s">
        <v>5026</v>
      </c>
      <c r="B2227" s="662">
        <v>3</v>
      </c>
      <c r="C2227" s="663" t="s">
        <v>5027</v>
      </c>
      <c r="D2227" s="664" t="s">
        <v>5028</v>
      </c>
    </row>
    <row r="2228" spans="1:4" ht="16.5" thickTop="1" thickBot="1" x14ac:dyDescent="0.3">
      <c r="A2228" s="661" t="s">
        <v>5029</v>
      </c>
      <c r="B2228" s="662">
        <v>23</v>
      </c>
      <c r="C2228" s="663" t="s">
        <v>5030</v>
      </c>
      <c r="D2228" s="664" t="s">
        <v>5031</v>
      </c>
    </row>
    <row r="2229" spans="1:4" ht="16.5" thickTop="1" thickBot="1" x14ac:dyDescent="0.3">
      <c r="A2229" s="661" t="s">
        <v>5029</v>
      </c>
      <c r="B2229" s="662">
        <v>7</v>
      </c>
      <c r="C2229" s="663" t="s">
        <v>5030</v>
      </c>
      <c r="D2229" s="664" t="s">
        <v>5031</v>
      </c>
    </row>
    <row r="2230" spans="1:4" ht="16.5" thickTop="1" thickBot="1" x14ac:dyDescent="0.3">
      <c r="A2230" s="661" t="s">
        <v>5032</v>
      </c>
      <c r="B2230" s="662">
        <v>2</v>
      </c>
      <c r="C2230" s="663" t="s">
        <v>5033</v>
      </c>
      <c r="D2230" s="664" t="s">
        <v>5034</v>
      </c>
    </row>
    <row r="2231" spans="1:4" ht="16.5" thickTop="1" thickBot="1" x14ac:dyDescent="0.3">
      <c r="A2231" s="661" t="s">
        <v>5032</v>
      </c>
      <c r="B2231" s="662">
        <v>1</v>
      </c>
      <c r="C2231" s="663" t="s">
        <v>5033</v>
      </c>
      <c r="D2231" s="664" t="s">
        <v>5034</v>
      </c>
    </row>
    <row r="2232" spans="1:4" ht="16.5" thickTop="1" thickBot="1" x14ac:dyDescent="0.3">
      <c r="A2232" s="661" t="s">
        <v>5035</v>
      </c>
      <c r="B2232" s="662">
        <v>31</v>
      </c>
      <c r="C2232" s="663" t="s">
        <v>5036</v>
      </c>
      <c r="D2232" s="664" t="s">
        <v>5037</v>
      </c>
    </row>
    <row r="2233" spans="1:4" ht="16.5" thickTop="1" thickBot="1" x14ac:dyDescent="0.3">
      <c r="A2233" s="661" t="s">
        <v>5038</v>
      </c>
      <c r="B2233" s="662">
        <v>7</v>
      </c>
      <c r="C2233" s="663" t="s">
        <v>5039</v>
      </c>
      <c r="D2233" s="664" t="s">
        <v>5040</v>
      </c>
    </row>
    <row r="2234" spans="1:4" ht="31.5" thickTop="1" thickBot="1" x14ac:dyDescent="0.3">
      <c r="A2234" s="661" t="s">
        <v>5041</v>
      </c>
      <c r="B2234" s="662">
        <v>2</v>
      </c>
      <c r="C2234" s="663" t="s">
        <v>5042</v>
      </c>
      <c r="D2234" s="664" t="s">
        <v>5043</v>
      </c>
    </row>
    <row r="2235" spans="1:4" ht="16.5" thickTop="1" thickBot="1" x14ac:dyDescent="0.3">
      <c r="A2235" s="661" t="s">
        <v>5044</v>
      </c>
      <c r="B2235" s="662">
        <v>3</v>
      </c>
      <c r="C2235" s="663" t="s">
        <v>5045</v>
      </c>
      <c r="D2235" s="664" t="s">
        <v>5046</v>
      </c>
    </row>
    <row r="2236" spans="1:4" ht="16.5" thickTop="1" thickBot="1" x14ac:dyDescent="0.3">
      <c r="A2236" s="661" t="s">
        <v>5047</v>
      </c>
      <c r="B2236" s="662">
        <v>6</v>
      </c>
      <c r="C2236" s="663" t="s">
        <v>5048</v>
      </c>
      <c r="D2236" s="664" t="s">
        <v>5048</v>
      </c>
    </row>
    <row r="2237" spans="1:4" ht="16.5" thickTop="1" thickBot="1" x14ac:dyDescent="0.3">
      <c r="A2237" s="661" t="s">
        <v>5049</v>
      </c>
      <c r="B2237" s="662">
        <v>3</v>
      </c>
      <c r="C2237" s="663" t="s">
        <v>5050</v>
      </c>
      <c r="D2237" s="664" t="s">
        <v>5051</v>
      </c>
    </row>
    <row r="2238" spans="1:4" ht="16.5" thickTop="1" thickBot="1" x14ac:dyDescent="0.3">
      <c r="A2238" s="661" t="s">
        <v>5049</v>
      </c>
      <c r="B2238" s="662">
        <v>14</v>
      </c>
      <c r="C2238" s="663" t="s">
        <v>5050</v>
      </c>
      <c r="D2238" s="664" t="s">
        <v>5051</v>
      </c>
    </row>
    <row r="2239" spans="1:4" ht="16.5" thickTop="1" thickBot="1" x14ac:dyDescent="0.3">
      <c r="A2239" s="661" t="s">
        <v>5052</v>
      </c>
      <c r="B2239" s="662">
        <v>1</v>
      </c>
      <c r="C2239" s="663" t="s">
        <v>5053</v>
      </c>
      <c r="D2239" s="664" t="s">
        <v>5054</v>
      </c>
    </row>
    <row r="2240" spans="1:4" ht="16.5" thickTop="1" thickBot="1" x14ac:dyDescent="0.3">
      <c r="A2240" s="661" t="s">
        <v>5052</v>
      </c>
      <c r="B2240" s="662">
        <v>7</v>
      </c>
      <c r="C2240" s="663" t="s">
        <v>5055</v>
      </c>
      <c r="D2240" s="664" t="s">
        <v>5054</v>
      </c>
    </row>
    <row r="2241" spans="1:4" ht="16.5" thickTop="1" thickBot="1" x14ac:dyDescent="0.3">
      <c r="A2241" s="661" t="s">
        <v>5056</v>
      </c>
      <c r="B2241" s="662">
        <v>1</v>
      </c>
      <c r="C2241" s="663" t="s">
        <v>5057</v>
      </c>
      <c r="D2241" s="664" t="s">
        <v>5058</v>
      </c>
    </row>
    <row r="2242" spans="1:4" ht="16.5" thickTop="1" thickBot="1" x14ac:dyDescent="0.3">
      <c r="A2242" s="661" t="s">
        <v>5059</v>
      </c>
      <c r="B2242" s="662">
        <v>5</v>
      </c>
      <c r="C2242" s="663" t="s">
        <v>5060</v>
      </c>
      <c r="D2242" s="664" t="s">
        <v>5061</v>
      </c>
    </row>
    <row r="2243" spans="1:4" ht="16.5" thickTop="1" thickBot="1" x14ac:dyDescent="0.3">
      <c r="A2243" s="661" t="s">
        <v>5059</v>
      </c>
      <c r="B2243" s="662">
        <v>3</v>
      </c>
      <c r="C2243" s="663" t="s">
        <v>5060</v>
      </c>
      <c r="D2243" s="664" t="s">
        <v>5061</v>
      </c>
    </row>
    <row r="2244" spans="1:4" ht="16.5" thickTop="1" thickBot="1" x14ac:dyDescent="0.3">
      <c r="A2244" s="661" t="s">
        <v>5062</v>
      </c>
      <c r="B2244" s="662">
        <v>8</v>
      </c>
      <c r="C2244" s="663" t="s">
        <v>5063</v>
      </c>
      <c r="D2244" s="664" t="s">
        <v>5064</v>
      </c>
    </row>
    <row r="2245" spans="1:4" ht="31.5" thickTop="1" thickBot="1" x14ac:dyDescent="0.3">
      <c r="A2245" s="661" t="s">
        <v>5065</v>
      </c>
      <c r="B2245" s="662">
        <v>8</v>
      </c>
      <c r="C2245" s="663" t="s">
        <v>5066</v>
      </c>
      <c r="D2245" s="664" t="s">
        <v>5067</v>
      </c>
    </row>
    <row r="2246" spans="1:4" ht="16.5" thickTop="1" thickBot="1" x14ac:dyDescent="0.3">
      <c r="A2246" s="661" t="s">
        <v>5068</v>
      </c>
      <c r="B2246" s="662">
        <v>1</v>
      </c>
      <c r="C2246" s="663" t="s">
        <v>5069</v>
      </c>
      <c r="D2246" s="664" t="s">
        <v>5069</v>
      </c>
    </row>
    <row r="2247" spans="1:4" ht="16.5" thickTop="1" thickBot="1" x14ac:dyDescent="0.3">
      <c r="A2247" s="661" t="s">
        <v>5070</v>
      </c>
      <c r="B2247" s="662">
        <v>8</v>
      </c>
      <c r="C2247" s="663" t="s">
        <v>5071</v>
      </c>
      <c r="D2247" s="664" t="s">
        <v>5072</v>
      </c>
    </row>
    <row r="2248" spans="1:4" ht="16.5" thickTop="1" thickBot="1" x14ac:dyDescent="0.3">
      <c r="A2248" s="661" t="s">
        <v>5073</v>
      </c>
      <c r="B2248" s="662">
        <v>5</v>
      </c>
      <c r="C2248" s="663" t="s">
        <v>5074</v>
      </c>
      <c r="D2248" s="664" t="s">
        <v>5075</v>
      </c>
    </row>
    <row r="2249" spans="1:4" ht="16.5" thickTop="1" thickBot="1" x14ac:dyDescent="0.3">
      <c r="A2249" s="661" t="s">
        <v>5076</v>
      </c>
      <c r="B2249" s="662">
        <v>12</v>
      </c>
      <c r="C2249" s="663" t="s">
        <v>5077</v>
      </c>
      <c r="D2249" s="664" t="s">
        <v>5078</v>
      </c>
    </row>
    <row r="2250" spans="1:4" ht="16.5" thickTop="1" thickBot="1" x14ac:dyDescent="0.3">
      <c r="A2250" s="661" t="s">
        <v>5079</v>
      </c>
      <c r="B2250" s="662">
        <v>11</v>
      </c>
      <c r="C2250" s="663" t="s">
        <v>5080</v>
      </c>
      <c r="D2250" s="664" t="s">
        <v>5081</v>
      </c>
    </row>
    <row r="2251" spans="1:4" ht="16.5" thickTop="1" thickBot="1" x14ac:dyDescent="0.3">
      <c r="A2251" s="661" t="s">
        <v>5082</v>
      </c>
      <c r="B2251" s="662">
        <v>3</v>
      </c>
      <c r="C2251" s="663" t="s">
        <v>5083</v>
      </c>
      <c r="D2251" s="664" t="s">
        <v>5083</v>
      </c>
    </row>
    <row r="2252" spans="1:4" ht="16.5" thickTop="1" thickBot="1" x14ac:dyDescent="0.3">
      <c r="A2252" s="661" t="s">
        <v>5084</v>
      </c>
      <c r="B2252" s="662">
        <v>2</v>
      </c>
      <c r="C2252" s="663" t="s">
        <v>5085</v>
      </c>
      <c r="D2252" s="664" t="s">
        <v>5085</v>
      </c>
    </row>
    <row r="2253" spans="1:4" ht="16.5" thickTop="1" thickBot="1" x14ac:dyDescent="0.3">
      <c r="A2253" s="661" t="s">
        <v>5086</v>
      </c>
      <c r="B2253" s="662">
        <v>2</v>
      </c>
      <c r="C2253" s="663" t="s">
        <v>5087</v>
      </c>
      <c r="D2253" s="664" t="s">
        <v>5088</v>
      </c>
    </row>
    <row r="2254" spans="1:4" ht="31.5" thickTop="1" thickBot="1" x14ac:dyDescent="0.3">
      <c r="A2254" s="661" t="s">
        <v>5089</v>
      </c>
      <c r="B2254" s="662">
        <v>10</v>
      </c>
      <c r="C2254" s="663" t="s">
        <v>5090</v>
      </c>
      <c r="D2254" s="664" t="s">
        <v>5091</v>
      </c>
    </row>
    <row r="2255" spans="1:4" ht="31.5" thickTop="1" thickBot="1" x14ac:dyDescent="0.3">
      <c r="A2255" s="661" t="s">
        <v>5089</v>
      </c>
      <c r="B2255" s="662">
        <v>10</v>
      </c>
      <c r="C2255" s="663" t="s">
        <v>5090</v>
      </c>
      <c r="D2255" s="664" t="s">
        <v>5091</v>
      </c>
    </row>
    <row r="2256" spans="1:4" ht="16.5" thickTop="1" thickBot="1" x14ac:dyDescent="0.3">
      <c r="A2256" s="661" t="s">
        <v>5092</v>
      </c>
      <c r="B2256" s="662">
        <v>8</v>
      </c>
      <c r="C2256" s="663" t="s">
        <v>5093</v>
      </c>
      <c r="D2256" s="664" t="s">
        <v>5094</v>
      </c>
    </row>
    <row r="2257" spans="1:4" ht="16.5" thickTop="1" thickBot="1" x14ac:dyDescent="0.3">
      <c r="A2257" s="661" t="s">
        <v>5095</v>
      </c>
      <c r="B2257" s="662">
        <v>4</v>
      </c>
      <c r="C2257" s="663" t="s">
        <v>5096</v>
      </c>
      <c r="D2257" s="664" t="s">
        <v>5097</v>
      </c>
    </row>
    <row r="2258" spans="1:4" ht="16.5" thickTop="1" thickBot="1" x14ac:dyDescent="0.3">
      <c r="A2258" s="661" t="s">
        <v>5098</v>
      </c>
      <c r="B2258" s="662">
        <v>4</v>
      </c>
      <c r="C2258" s="663" t="s">
        <v>5099</v>
      </c>
      <c r="D2258" s="664" t="s">
        <v>5100</v>
      </c>
    </row>
    <row r="2259" spans="1:4" ht="16.5" thickTop="1" thickBot="1" x14ac:dyDescent="0.3">
      <c r="A2259" s="661" t="s">
        <v>5101</v>
      </c>
      <c r="B2259" s="662">
        <v>23</v>
      </c>
      <c r="C2259" s="663" t="s">
        <v>5102</v>
      </c>
      <c r="D2259" s="664" t="s">
        <v>5103</v>
      </c>
    </row>
    <row r="2260" spans="1:4" ht="16.5" thickTop="1" thickBot="1" x14ac:dyDescent="0.3">
      <c r="A2260" s="661" t="s">
        <v>5104</v>
      </c>
      <c r="B2260" s="662">
        <v>6</v>
      </c>
      <c r="C2260" s="663" t="s">
        <v>5105</v>
      </c>
      <c r="D2260" s="664" t="s">
        <v>5106</v>
      </c>
    </row>
    <row r="2261" spans="1:4" ht="31.5" thickTop="1" thickBot="1" x14ac:dyDescent="0.3">
      <c r="A2261" s="661" t="s">
        <v>5107</v>
      </c>
      <c r="B2261" s="662">
        <v>3</v>
      </c>
      <c r="C2261" s="663" t="s">
        <v>5108</v>
      </c>
      <c r="D2261" s="664" t="s">
        <v>5109</v>
      </c>
    </row>
    <row r="2262" spans="1:4" ht="16.5" thickTop="1" thickBot="1" x14ac:dyDescent="0.3">
      <c r="A2262" s="661" t="s">
        <v>5110</v>
      </c>
      <c r="B2262" s="662">
        <v>7</v>
      </c>
      <c r="C2262" s="663" t="s">
        <v>5111</v>
      </c>
      <c r="D2262" s="664" t="s">
        <v>5112</v>
      </c>
    </row>
    <row r="2263" spans="1:4" ht="16.5" thickTop="1" thickBot="1" x14ac:dyDescent="0.3">
      <c r="A2263" s="661" t="s">
        <v>5113</v>
      </c>
      <c r="B2263" s="662">
        <v>9</v>
      </c>
      <c r="C2263" s="663" t="s">
        <v>5114</v>
      </c>
      <c r="D2263" s="664" t="s">
        <v>5115</v>
      </c>
    </row>
    <row r="2264" spans="1:4" ht="16.5" thickTop="1" thickBot="1" x14ac:dyDescent="0.3">
      <c r="A2264" s="661" t="s">
        <v>5113</v>
      </c>
      <c r="B2264" s="662">
        <v>6</v>
      </c>
      <c r="C2264" s="663" t="s">
        <v>5114</v>
      </c>
      <c r="D2264" s="664" t="s">
        <v>5115</v>
      </c>
    </row>
    <row r="2265" spans="1:4" ht="16.5" thickTop="1" thickBot="1" x14ac:dyDescent="0.3">
      <c r="A2265" s="661" t="s">
        <v>5116</v>
      </c>
      <c r="B2265" s="662">
        <v>8</v>
      </c>
      <c r="C2265" s="663" t="s">
        <v>5117</v>
      </c>
      <c r="D2265" s="664" t="s">
        <v>5118</v>
      </c>
    </row>
    <row r="2266" spans="1:4" ht="16.5" thickTop="1" thickBot="1" x14ac:dyDescent="0.3">
      <c r="A2266" s="661" t="s">
        <v>5119</v>
      </c>
      <c r="B2266" s="662">
        <v>4</v>
      </c>
      <c r="C2266" s="663" t="s">
        <v>5120</v>
      </c>
      <c r="D2266" s="664" t="s">
        <v>5121</v>
      </c>
    </row>
    <row r="2267" spans="1:4" ht="31.5" thickTop="1" thickBot="1" x14ac:dyDescent="0.3">
      <c r="A2267" s="661" t="s">
        <v>5122</v>
      </c>
      <c r="B2267" s="662">
        <v>6</v>
      </c>
      <c r="C2267" s="663" t="s">
        <v>5123</v>
      </c>
      <c r="D2267" s="664" t="s">
        <v>5124</v>
      </c>
    </row>
    <row r="2268" spans="1:4" ht="31.5" thickTop="1" thickBot="1" x14ac:dyDescent="0.3">
      <c r="A2268" s="661" t="s">
        <v>5125</v>
      </c>
      <c r="B2268" s="662">
        <v>7</v>
      </c>
      <c r="C2268" s="663" t="s">
        <v>5126</v>
      </c>
      <c r="D2268" s="664" t="s">
        <v>5127</v>
      </c>
    </row>
    <row r="2269" spans="1:4" ht="31.5" thickTop="1" thickBot="1" x14ac:dyDescent="0.3">
      <c r="A2269" s="661" t="s">
        <v>5128</v>
      </c>
      <c r="B2269" s="662">
        <v>5</v>
      </c>
      <c r="C2269" s="663" t="s">
        <v>5129</v>
      </c>
      <c r="D2269" s="664" t="s">
        <v>5130</v>
      </c>
    </row>
    <row r="2270" spans="1:4" ht="31.5" thickTop="1" thickBot="1" x14ac:dyDescent="0.3">
      <c r="A2270" s="661" t="s">
        <v>5131</v>
      </c>
      <c r="B2270" s="662">
        <v>1</v>
      </c>
      <c r="C2270" s="663" t="s">
        <v>5132</v>
      </c>
      <c r="D2270" s="664" t="s">
        <v>5133</v>
      </c>
    </row>
    <row r="2271" spans="1:4" ht="16.5" thickTop="1" thickBot="1" x14ac:dyDescent="0.3">
      <c r="A2271" s="661" t="s">
        <v>5134</v>
      </c>
      <c r="B2271" s="662">
        <v>1</v>
      </c>
      <c r="C2271" s="663" t="s">
        <v>5135</v>
      </c>
      <c r="D2271" s="664" t="s">
        <v>5136</v>
      </c>
    </row>
    <row r="2272" spans="1:4" ht="16.5" thickTop="1" thickBot="1" x14ac:dyDescent="0.3">
      <c r="A2272" s="661" t="s">
        <v>5137</v>
      </c>
      <c r="B2272" s="662">
        <v>8</v>
      </c>
      <c r="C2272" s="663" t="s">
        <v>5138</v>
      </c>
      <c r="D2272" s="664" t="s">
        <v>5139</v>
      </c>
    </row>
    <row r="2273" spans="1:4" ht="16.5" thickTop="1" thickBot="1" x14ac:dyDescent="0.3">
      <c r="A2273" s="661" t="s">
        <v>5140</v>
      </c>
      <c r="B2273" s="662">
        <v>9</v>
      </c>
      <c r="C2273" s="663" t="s">
        <v>5141</v>
      </c>
      <c r="D2273" s="664" t="s">
        <v>5142</v>
      </c>
    </row>
    <row r="2274" spans="1:4" ht="31.5" thickTop="1" thickBot="1" x14ac:dyDescent="0.3">
      <c r="A2274" s="661" t="s">
        <v>5143</v>
      </c>
      <c r="B2274" s="662">
        <v>15</v>
      </c>
      <c r="C2274" s="663" t="s">
        <v>5144</v>
      </c>
      <c r="D2274" s="664" t="s">
        <v>5145</v>
      </c>
    </row>
    <row r="2275" spans="1:4" ht="16.5" thickTop="1" thickBot="1" x14ac:dyDescent="0.3">
      <c r="A2275" s="661" t="s">
        <v>5146</v>
      </c>
      <c r="B2275" s="662">
        <v>5</v>
      </c>
      <c r="C2275" s="663" t="s">
        <v>5147</v>
      </c>
      <c r="D2275" s="664" t="s">
        <v>5148</v>
      </c>
    </row>
    <row r="2276" spans="1:4" ht="16.5" thickTop="1" thickBot="1" x14ac:dyDescent="0.3">
      <c r="A2276" s="661" t="s">
        <v>5146</v>
      </c>
      <c r="B2276" s="662">
        <v>8</v>
      </c>
      <c r="C2276" s="663" t="s">
        <v>5147</v>
      </c>
      <c r="D2276" s="664" t="s">
        <v>5148</v>
      </c>
    </row>
    <row r="2277" spans="1:4" ht="16.5" thickTop="1" thickBot="1" x14ac:dyDescent="0.3">
      <c r="A2277" s="661" t="s">
        <v>5149</v>
      </c>
      <c r="B2277" s="662">
        <v>3</v>
      </c>
      <c r="C2277" s="663" t="s">
        <v>5150</v>
      </c>
      <c r="D2277" s="664" t="s">
        <v>5151</v>
      </c>
    </row>
    <row r="2278" spans="1:4" ht="31.5" thickTop="1" thickBot="1" x14ac:dyDescent="0.3">
      <c r="A2278" s="661" t="s">
        <v>5152</v>
      </c>
      <c r="B2278" s="662">
        <v>3</v>
      </c>
      <c r="C2278" s="663" t="s">
        <v>5153</v>
      </c>
      <c r="D2278" s="664" t="s">
        <v>5154</v>
      </c>
    </row>
    <row r="2279" spans="1:4" ht="16.5" thickTop="1" thickBot="1" x14ac:dyDescent="0.3">
      <c r="A2279" s="661" t="s">
        <v>5155</v>
      </c>
      <c r="B2279" s="662">
        <v>2</v>
      </c>
      <c r="C2279" s="663" t="s">
        <v>5156</v>
      </c>
      <c r="D2279" s="664" t="s">
        <v>5157</v>
      </c>
    </row>
    <row r="2280" spans="1:4" ht="16.5" thickTop="1" thickBot="1" x14ac:dyDescent="0.3">
      <c r="A2280" s="661" t="s">
        <v>5158</v>
      </c>
      <c r="B2280" s="662">
        <v>5</v>
      </c>
      <c r="C2280" s="663" t="s">
        <v>5159</v>
      </c>
      <c r="D2280" s="664" t="s">
        <v>5160</v>
      </c>
    </row>
    <row r="2281" spans="1:4" ht="16.5" thickTop="1" thickBot="1" x14ac:dyDescent="0.3">
      <c r="A2281" s="661" t="s">
        <v>5161</v>
      </c>
      <c r="B2281" s="662">
        <v>17</v>
      </c>
      <c r="C2281" s="663" t="s">
        <v>5162</v>
      </c>
      <c r="D2281" s="664" t="s">
        <v>5163</v>
      </c>
    </row>
    <row r="2282" spans="1:4" ht="16.5" thickTop="1" thickBot="1" x14ac:dyDescent="0.3">
      <c r="A2282" s="661" t="s">
        <v>5161</v>
      </c>
      <c r="B2282" s="662">
        <v>5</v>
      </c>
      <c r="C2282" s="663" t="s">
        <v>5164</v>
      </c>
      <c r="D2282" s="664" t="s">
        <v>5163</v>
      </c>
    </row>
    <row r="2283" spans="1:4" ht="31.5" thickTop="1" thickBot="1" x14ac:dyDescent="0.3">
      <c r="A2283" s="661" t="s">
        <v>5165</v>
      </c>
      <c r="B2283" s="662">
        <v>1</v>
      </c>
      <c r="C2283" s="663" t="s">
        <v>5166</v>
      </c>
      <c r="D2283" s="664" t="s">
        <v>5167</v>
      </c>
    </row>
    <row r="2284" spans="1:4" ht="31.5" thickTop="1" thickBot="1" x14ac:dyDescent="0.3">
      <c r="A2284" s="661" t="s">
        <v>5165</v>
      </c>
      <c r="B2284" s="662">
        <v>8</v>
      </c>
      <c r="C2284" s="663" t="s">
        <v>5168</v>
      </c>
      <c r="D2284" s="664" t="s">
        <v>5167</v>
      </c>
    </row>
    <row r="2285" spans="1:4" ht="16.5" thickTop="1" thickBot="1" x14ac:dyDescent="0.3">
      <c r="A2285" s="661" t="s">
        <v>5169</v>
      </c>
      <c r="B2285" s="662">
        <v>4</v>
      </c>
      <c r="C2285" s="663" t="s">
        <v>5170</v>
      </c>
      <c r="D2285" s="664" t="s">
        <v>5171</v>
      </c>
    </row>
    <row r="2286" spans="1:4" ht="16.5" thickTop="1" thickBot="1" x14ac:dyDescent="0.3">
      <c r="A2286" s="661" t="s">
        <v>5172</v>
      </c>
      <c r="B2286" s="662">
        <v>10</v>
      </c>
      <c r="C2286" s="663" t="s">
        <v>5173</v>
      </c>
      <c r="D2286" s="664" t="s">
        <v>5174</v>
      </c>
    </row>
    <row r="2287" spans="1:4" ht="31.5" thickTop="1" thickBot="1" x14ac:dyDescent="0.3">
      <c r="A2287" s="661" t="s">
        <v>5172</v>
      </c>
      <c r="B2287" s="662">
        <v>6</v>
      </c>
      <c r="C2287" s="663" t="s">
        <v>5175</v>
      </c>
      <c r="D2287" s="664" t="s">
        <v>5174</v>
      </c>
    </row>
    <row r="2288" spans="1:4" ht="31.5" thickTop="1" thickBot="1" x14ac:dyDescent="0.3">
      <c r="A2288" s="661" t="s">
        <v>5172</v>
      </c>
      <c r="B2288" s="662">
        <v>2</v>
      </c>
      <c r="C2288" s="663" t="s">
        <v>5175</v>
      </c>
      <c r="D2288" s="664" t="s">
        <v>5174</v>
      </c>
    </row>
    <row r="2289" spans="1:4" ht="16.5" thickTop="1" thickBot="1" x14ac:dyDescent="0.3">
      <c r="A2289" s="661" t="s">
        <v>5176</v>
      </c>
      <c r="B2289" s="662">
        <v>3</v>
      </c>
      <c r="C2289" s="663" t="s">
        <v>5177</v>
      </c>
      <c r="D2289" s="664" t="s">
        <v>5178</v>
      </c>
    </row>
    <row r="2290" spans="1:4" ht="16.5" thickTop="1" thickBot="1" x14ac:dyDescent="0.3">
      <c r="A2290" s="661" t="s">
        <v>5179</v>
      </c>
      <c r="B2290" s="662">
        <v>3</v>
      </c>
      <c r="C2290" s="663" t="s">
        <v>5180</v>
      </c>
      <c r="D2290" s="664" t="s">
        <v>5181</v>
      </c>
    </row>
    <row r="2291" spans="1:4" ht="16.5" thickTop="1" thickBot="1" x14ac:dyDescent="0.3">
      <c r="A2291" s="661" t="s">
        <v>5182</v>
      </c>
      <c r="B2291" s="662">
        <v>7</v>
      </c>
      <c r="C2291" s="663" t="s">
        <v>5183</v>
      </c>
      <c r="D2291" s="664" t="s">
        <v>5184</v>
      </c>
    </row>
    <row r="2292" spans="1:4" ht="16.5" thickTop="1" thickBot="1" x14ac:dyDescent="0.3">
      <c r="A2292" s="661" t="s">
        <v>5185</v>
      </c>
      <c r="B2292" s="662">
        <v>3</v>
      </c>
      <c r="C2292" s="663" t="s">
        <v>5186</v>
      </c>
      <c r="D2292" s="664" t="s">
        <v>5187</v>
      </c>
    </row>
    <row r="2293" spans="1:4" ht="31.5" thickTop="1" thickBot="1" x14ac:dyDescent="0.3">
      <c r="A2293" s="661" t="s">
        <v>5188</v>
      </c>
      <c r="B2293" s="662">
        <v>9</v>
      </c>
      <c r="C2293" s="663" t="s">
        <v>5189</v>
      </c>
      <c r="D2293" s="664" t="s">
        <v>5190</v>
      </c>
    </row>
    <row r="2294" spans="1:4" ht="16.5" thickTop="1" thickBot="1" x14ac:dyDescent="0.3">
      <c r="A2294" s="661" t="s">
        <v>5191</v>
      </c>
      <c r="B2294" s="662">
        <v>7</v>
      </c>
      <c r="C2294" s="663" t="s">
        <v>5192</v>
      </c>
      <c r="D2294" s="664" t="s">
        <v>5193</v>
      </c>
    </row>
    <row r="2295" spans="1:4" ht="16.5" thickTop="1" thickBot="1" x14ac:dyDescent="0.3">
      <c r="A2295" s="661" t="s">
        <v>5191</v>
      </c>
      <c r="B2295" s="662">
        <v>6</v>
      </c>
      <c r="C2295" s="663" t="s">
        <v>5192</v>
      </c>
      <c r="D2295" s="664" t="s">
        <v>5193</v>
      </c>
    </row>
    <row r="2296" spans="1:4" ht="16.5" thickTop="1" thickBot="1" x14ac:dyDescent="0.3">
      <c r="A2296" s="661" t="s">
        <v>5194</v>
      </c>
      <c r="B2296" s="662">
        <v>3</v>
      </c>
      <c r="C2296" s="663" t="s">
        <v>5195</v>
      </c>
      <c r="D2296" s="664" t="s">
        <v>5196</v>
      </c>
    </row>
    <row r="2297" spans="1:4" ht="16.5" thickTop="1" thickBot="1" x14ac:dyDescent="0.3">
      <c r="A2297" s="661" t="s">
        <v>5197</v>
      </c>
      <c r="B2297" s="662">
        <v>2</v>
      </c>
      <c r="C2297" s="663" t="s">
        <v>5198</v>
      </c>
      <c r="D2297" s="664" t="s">
        <v>5199</v>
      </c>
    </row>
    <row r="2298" spans="1:4" ht="16.5" thickTop="1" thickBot="1" x14ac:dyDescent="0.3">
      <c r="A2298" s="661" t="s">
        <v>5200</v>
      </c>
      <c r="B2298" s="662">
        <v>14</v>
      </c>
      <c r="C2298" s="663" t="s">
        <v>5201</v>
      </c>
      <c r="D2298" s="664" t="s">
        <v>5202</v>
      </c>
    </row>
    <row r="2299" spans="1:4" ht="16.5" thickTop="1" thickBot="1" x14ac:dyDescent="0.3">
      <c r="A2299" s="661" t="s">
        <v>5203</v>
      </c>
      <c r="B2299" s="662">
        <v>9</v>
      </c>
      <c r="C2299" s="663" t="s">
        <v>5204</v>
      </c>
      <c r="D2299" s="664" t="s">
        <v>5205</v>
      </c>
    </row>
    <row r="2300" spans="1:4" ht="16.5" thickTop="1" thickBot="1" x14ac:dyDescent="0.3">
      <c r="A2300" s="661" t="s">
        <v>5203</v>
      </c>
      <c r="B2300" s="662">
        <v>9</v>
      </c>
      <c r="C2300" s="663" t="s">
        <v>5204</v>
      </c>
      <c r="D2300" s="664" t="s">
        <v>5205</v>
      </c>
    </row>
    <row r="2301" spans="1:4" ht="16.5" thickTop="1" thickBot="1" x14ac:dyDescent="0.3">
      <c r="A2301" s="661" t="s">
        <v>5206</v>
      </c>
      <c r="B2301" s="662">
        <v>3</v>
      </c>
      <c r="C2301" s="663" t="s">
        <v>5207</v>
      </c>
      <c r="D2301" s="664" t="s">
        <v>5208</v>
      </c>
    </row>
    <row r="2302" spans="1:4" ht="16.5" thickTop="1" thickBot="1" x14ac:dyDescent="0.3">
      <c r="A2302" s="661" t="s">
        <v>5209</v>
      </c>
      <c r="B2302" s="662">
        <v>1</v>
      </c>
      <c r="C2302" s="663" t="s">
        <v>5210</v>
      </c>
      <c r="D2302" s="664" t="s">
        <v>5211</v>
      </c>
    </row>
    <row r="2303" spans="1:4" ht="16.5" thickTop="1" thickBot="1" x14ac:dyDescent="0.3">
      <c r="A2303" s="661" t="s">
        <v>5212</v>
      </c>
      <c r="B2303" s="662">
        <v>5</v>
      </c>
      <c r="C2303" s="663" t="s">
        <v>5213</v>
      </c>
      <c r="D2303" s="664" t="s">
        <v>5214</v>
      </c>
    </row>
    <row r="2304" spans="1:4" ht="16.5" thickTop="1" thickBot="1" x14ac:dyDescent="0.3">
      <c r="A2304" s="661" t="s">
        <v>5215</v>
      </c>
      <c r="B2304" s="662">
        <v>12</v>
      </c>
      <c r="C2304" s="663" t="s">
        <v>5216</v>
      </c>
      <c r="D2304" s="664" t="s">
        <v>5217</v>
      </c>
    </row>
    <row r="2305" spans="1:4" ht="16.5" thickTop="1" thickBot="1" x14ac:dyDescent="0.3">
      <c r="A2305" s="661" t="s">
        <v>5218</v>
      </c>
      <c r="B2305" s="662">
        <v>7</v>
      </c>
      <c r="C2305" s="663" t="s">
        <v>5219</v>
      </c>
      <c r="D2305" s="664" t="s">
        <v>5220</v>
      </c>
    </row>
    <row r="2306" spans="1:4" ht="16.5" thickTop="1" thickBot="1" x14ac:dyDescent="0.3">
      <c r="A2306" s="661" t="s">
        <v>5218</v>
      </c>
      <c r="B2306" s="662">
        <v>4</v>
      </c>
      <c r="C2306" s="663" t="s">
        <v>5219</v>
      </c>
      <c r="D2306" s="664" t="s">
        <v>5220</v>
      </c>
    </row>
    <row r="2307" spans="1:4" ht="16.5" thickTop="1" thickBot="1" x14ac:dyDescent="0.3">
      <c r="A2307" s="661" t="s">
        <v>5221</v>
      </c>
      <c r="B2307" s="662">
        <v>1</v>
      </c>
      <c r="C2307" s="663" t="s">
        <v>5222</v>
      </c>
      <c r="D2307" s="664" t="s">
        <v>5223</v>
      </c>
    </row>
    <row r="2308" spans="1:4" ht="16.5" thickTop="1" thickBot="1" x14ac:dyDescent="0.3">
      <c r="A2308" s="661" t="s">
        <v>5221</v>
      </c>
      <c r="B2308" s="662">
        <v>4</v>
      </c>
      <c r="C2308" s="663" t="s">
        <v>5222</v>
      </c>
      <c r="D2308" s="664" t="s">
        <v>5223</v>
      </c>
    </row>
    <row r="2309" spans="1:4" ht="16.5" thickTop="1" thickBot="1" x14ac:dyDescent="0.3">
      <c r="A2309" s="661" t="s">
        <v>5224</v>
      </c>
      <c r="B2309" s="662">
        <v>31</v>
      </c>
      <c r="C2309" s="663" t="s">
        <v>5225</v>
      </c>
      <c r="D2309" s="664" t="s">
        <v>5226</v>
      </c>
    </row>
    <row r="2310" spans="1:4" ht="16.5" thickTop="1" thickBot="1" x14ac:dyDescent="0.3">
      <c r="A2310" s="661" t="s">
        <v>5227</v>
      </c>
      <c r="B2310" s="662">
        <v>5</v>
      </c>
      <c r="C2310" s="663" t="s">
        <v>5228</v>
      </c>
      <c r="D2310" s="664" t="s">
        <v>5229</v>
      </c>
    </row>
    <row r="2311" spans="1:4" ht="16.5" thickTop="1" thickBot="1" x14ac:dyDescent="0.3">
      <c r="A2311" s="661" t="s">
        <v>5227</v>
      </c>
      <c r="B2311" s="662">
        <v>6</v>
      </c>
      <c r="C2311" s="663" t="s">
        <v>5230</v>
      </c>
      <c r="D2311" s="664" t="s">
        <v>5229</v>
      </c>
    </row>
    <row r="2312" spans="1:4" ht="16.5" thickTop="1" thickBot="1" x14ac:dyDescent="0.3">
      <c r="A2312" s="661" t="s">
        <v>5231</v>
      </c>
      <c r="B2312" s="662">
        <v>5</v>
      </c>
      <c r="C2312" s="663" t="s">
        <v>5232</v>
      </c>
      <c r="D2312" s="664" t="s">
        <v>5233</v>
      </c>
    </row>
    <row r="2313" spans="1:4" ht="16.5" thickTop="1" thickBot="1" x14ac:dyDescent="0.3">
      <c r="A2313" s="661" t="s">
        <v>5234</v>
      </c>
      <c r="B2313" s="662">
        <v>1</v>
      </c>
      <c r="C2313" s="663" t="s">
        <v>5235</v>
      </c>
      <c r="D2313" s="664" t="s">
        <v>5236</v>
      </c>
    </row>
    <row r="2314" spans="1:4" ht="16.5" thickTop="1" thickBot="1" x14ac:dyDescent="0.3">
      <c r="A2314" s="661" t="s">
        <v>5237</v>
      </c>
      <c r="B2314" s="662">
        <v>6</v>
      </c>
      <c r="C2314" s="663" t="s">
        <v>5238</v>
      </c>
      <c r="D2314" s="664" t="s">
        <v>5239</v>
      </c>
    </row>
    <row r="2315" spans="1:4" ht="16.5" thickTop="1" thickBot="1" x14ac:dyDescent="0.3">
      <c r="A2315" s="661" t="s">
        <v>5237</v>
      </c>
      <c r="B2315" s="662">
        <v>12</v>
      </c>
      <c r="C2315" s="663" t="s">
        <v>5238</v>
      </c>
      <c r="D2315" s="664" t="s">
        <v>5239</v>
      </c>
    </row>
    <row r="2316" spans="1:4" ht="16.5" thickTop="1" thickBot="1" x14ac:dyDescent="0.3">
      <c r="A2316" s="661" t="s">
        <v>5240</v>
      </c>
      <c r="B2316" s="662">
        <v>10</v>
      </c>
      <c r="C2316" s="663" t="s">
        <v>5241</v>
      </c>
      <c r="D2316" s="664" t="s">
        <v>5242</v>
      </c>
    </row>
    <row r="2317" spans="1:4" ht="16.5" thickTop="1" thickBot="1" x14ac:dyDescent="0.3">
      <c r="A2317" s="661" t="s">
        <v>5243</v>
      </c>
      <c r="B2317" s="662">
        <v>3</v>
      </c>
      <c r="C2317" s="663" t="s">
        <v>5244</v>
      </c>
      <c r="D2317" s="664" t="s">
        <v>5245</v>
      </c>
    </row>
    <row r="2318" spans="1:4" ht="31.5" thickTop="1" thickBot="1" x14ac:dyDescent="0.3">
      <c r="A2318" s="661" t="s">
        <v>5246</v>
      </c>
      <c r="B2318" s="662">
        <v>12</v>
      </c>
      <c r="C2318" s="663" t="s">
        <v>5247</v>
      </c>
      <c r="D2318" s="664" t="s">
        <v>5248</v>
      </c>
    </row>
    <row r="2319" spans="1:4" ht="31.5" thickTop="1" thickBot="1" x14ac:dyDescent="0.3">
      <c r="A2319" s="661" t="s">
        <v>5246</v>
      </c>
      <c r="B2319" s="662">
        <v>11</v>
      </c>
      <c r="C2319" s="663" t="s">
        <v>5249</v>
      </c>
      <c r="D2319" s="664" t="s">
        <v>5248</v>
      </c>
    </row>
    <row r="2320" spans="1:4" ht="31.5" thickTop="1" thickBot="1" x14ac:dyDescent="0.3">
      <c r="A2320" s="661" t="s">
        <v>5246</v>
      </c>
      <c r="B2320" s="662">
        <v>3</v>
      </c>
      <c r="C2320" s="663" t="s">
        <v>5249</v>
      </c>
      <c r="D2320" s="664" t="s">
        <v>5248</v>
      </c>
    </row>
    <row r="2321" spans="1:4" ht="16.5" thickTop="1" thickBot="1" x14ac:dyDescent="0.3">
      <c r="A2321" s="661" t="s">
        <v>5250</v>
      </c>
      <c r="B2321" s="662">
        <v>2</v>
      </c>
      <c r="C2321" s="663" t="s">
        <v>5251</v>
      </c>
      <c r="D2321" s="664" t="s">
        <v>5252</v>
      </c>
    </row>
    <row r="2322" spans="1:4" ht="16.5" thickTop="1" thickBot="1" x14ac:dyDescent="0.3">
      <c r="A2322" s="661" t="s">
        <v>5250</v>
      </c>
      <c r="B2322" s="662">
        <v>2</v>
      </c>
      <c r="C2322" s="663" t="s">
        <v>5251</v>
      </c>
      <c r="D2322" s="664" t="s">
        <v>5252</v>
      </c>
    </row>
    <row r="2323" spans="1:4" ht="16.5" thickTop="1" thickBot="1" x14ac:dyDescent="0.3">
      <c r="A2323" s="661" t="s">
        <v>5253</v>
      </c>
      <c r="B2323" s="662">
        <v>18</v>
      </c>
      <c r="C2323" s="663" t="s">
        <v>5254</v>
      </c>
      <c r="D2323" s="664" t="s">
        <v>5255</v>
      </c>
    </row>
    <row r="2324" spans="1:4" ht="16.5" thickTop="1" thickBot="1" x14ac:dyDescent="0.3">
      <c r="A2324" s="661" t="s">
        <v>5253</v>
      </c>
      <c r="B2324" s="662">
        <v>3</v>
      </c>
      <c r="C2324" s="663" t="s">
        <v>5256</v>
      </c>
      <c r="D2324" s="664" t="s">
        <v>5255</v>
      </c>
    </row>
    <row r="2325" spans="1:4" ht="16.5" thickTop="1" thickBot="1" x14ac:dyDescent="0.3">
      <c r="A2325" s="661" t="s">
        <v>5257</v>
      </c>
      <c r="B2325" s="662">
        <v>9</v>
      </c>
      <c r="C2325" s="663" t="s">
        <v>5258</v>
      </c>
      <c r="D2325" s="664" t="s">
        <v>5259</v>
      </c>
    </row>
    <row r="2326" spans="1:4" ht="16.5" thickTop="1" thickBot="1" x14ac:dyDescent="0.3">
      <c r="A2326" s="661" t="s">
        <v>5257</v>
      </c>
      <c r="B2326" s="662">
        <v>16</v>
      </c>
      <c r="C2326" s="663" t="s">
        <v>5258</v>
      </c>
      <c r="D2326" s="664" t="s">
        <v>5259</v>
      </c>
    </row>
    <row r="2327" spans="1:4" ht="16.5" thickTop="1" thickBot="1" x14ac:dyDescent="0.3">
      <c r="A2327" s="661" t="s">
        <v>5260</v>
      </c>
      <c r="B2327" s="662">
        <v>6</v>
      </c>
      <c r="C2327" s="663" t="s">
        <v>5261</v>
      </c>
      <c r="D2327" s="664" t="s">
        <v>5262</v>
      </c>
    </row>
    <row r="2328" spans="1:4" ht="16.5" thickTop="1" thickBot="1" x14ac:dyDescent="0.3">
      <c r="A2328" s="661" t="s">
        <v>5263</v>
      </c>
      <c r="B2328" s="662">
        <v>6</v>
      </c>
      <c r="C2328" s="663" t="s">
        <v>5264</v>
      </c>
      <c r="D2328" s="664" t="s">
        <v>5265</v>
      </c>
    </row>
    <row r="2329" spans="1:4" ht="31.5" thickTop="1" thickBot="1" x14ac:dyDescent="0.3">
      <c r="A2329" s="661" t="s">
        <v>5266</v>
      </c>
      <c r="B2329" s="662">
        <v>3</v>
      </c>
      <c r="C2329" s="663" t="s">
        <v>5267</v>
      </c>
      <c r="D2329" s="664" t="s">
        <v>5268</v>
      </c>
    </row>
    <row r="2330" spans="1:4" ht="16.5" thickTop="1" thickBot="1" x14ac:dyDescent="0.3">
      <c r="A2330" s="661" t="s">
        <v>5269</v>
      </c>
      <c r="B2330" s="662">
        <v>7</v>
      </c>
      <c r="C2330" s="663" t="s">
        <v>5270</v>
      </c>
      <c r="D2330" s="664" t="s">
        <v>5271</v>
      </c>
    </row>
    <row r="2331" spans="1:4" ht="16.5" thickTop="1" thickBot="1" x14ac:dyDescent="0.3">
      <c r="A2331" s="661" t="s">
        <v>5272</v>
      </c>
      <c r="B2331" s="662">
        <v>12</v>
      </c>
      <c r="C2331" s="663" t="s">
        <v>5273</v>
      </c>
      <c r="D2331" s="664" t="s">
        <v>5274</v>
      </c>
    </row>
    <row r="2332" spans="1:4" ht="31.5" thickTop="1" thickBot="1" x14ac:dyDescent="0.3">
      <c r="A2332" s="661" t="s">
        <v>5275</v>
      </c>
      <c r="B2332" s="662">
        <v>6</v>
      </c>
      <c r="C2332" s="663" t="s">
        <v>5276</v>
      </c>
      <c r="D2332" s="664" t="s">
        <v>5277</v>
      </c>
    </row>
    <row r="2333" spans="1:4" ht="31.5" thickTop="1" thickBot="1" x14ac:dyDescent="0.3">
      <c r="A2333" s="661" t="s">
        <v>5278</v>
      </c>
      <c r="B2333" s="662">
        <v>6</v>
      </c>
      <c r="C2333" s="663" t="s">
        <v>5279</v>
      </c>
      <c r="D2333" s="664" t="s">
        <v>5280</v>
      </c>
    </row>
    <row r="2334" spans="1:4" ht="16.5" thickTop="1" thickBot="1" x14ac:dyDescent="0.3">
      <c r="A2334" s="661" t="s">
        <v>5281</v>
      </c>
      <c r="B2334" s="662">
        <v>4</v>
      </c>
      <c r="C2334" s="663" t="s">
        <v>5282</v>
      </c>
      <c r="D2334" s="664" t="s">
        <v>5283</v>
      </c>
    </row>
    <row r="2335" spans="1:4" ht="16.5" thickTop="1" thickBot="1" x14ac:dyDescent="0.3">
      <c r="A2335" s="661" t="s">
        <v>5284</v>
      </c>
      <c r="B2335" s="662">
        <v>2</v>
      </c>
      <c r="C2335" s="663" t="s">
        <v>5285</v>
      </c>
      <c r="D2335" s="664" t="s">
        <v>5286</v>
      </c>
    </row>
    <row r="2336" spans="1:4" ht="16.5" thickTop="1" thickBot="1" x14ac:dyDescent="0.3">
      <c r="A2336" s="661" t="s">
        <v>5287</v>
      </c>
      <c r="B2336" s="662">
        <v>10</v>
      </c>
      <c r="C2336" s="663" t="s">
        <v>5288</v>
      </c>
      <c r="D2336" s="664" t="s">
        <v>5289</v>
      </c>
    </row>
    <row r="2337" spans="1:4" ht="31.5" thickTop="1" thickBot="1" x14ac:dyDescent="0.3">
      <c r="A2337" s="661" t="s">
        <v>5290</v>
      </c>
      <c r="B2337" s="662">
        <v>5</v>
      </c>
      <c r="C2337" s="663" t="s">
        <v>5291</v>
      </c>
      <c r="D2337" s="664" t="s">
        <v>5292</v>
      </c>
    </row>
    <row r="2338" spans="1:4" ht="31.5" thickTop="1" thickBot="1" x14ac:dyDescent="0.3">
      <c r="A2338" s="661" t="s">
        <v>5293</v>
      </c>
      <c r="B2338" s="662">
        <v>6</v>
      </c>
      <c r="C2338" s="663" t="s">
        <v>5294</v>
      </c>
      <c r="D2338" s="664" t="s">
        <v>5295</v>
      </c>
    </row>
    <row r="2339" spans="1:4" ht="31.5" thickTop="1" thickBot="1" x14ac:dyDescent="0.3">
      <c r="A2339" s="661" t="s">
        <v>5296</v>
      </c>
      <c r="B2339" s="662">
        <v>20</v>
      </c>
      <c r="C2339" s="663" t="s">
        <v>5297</v>
      </c>
      <c r="D2339" s="664" t="s">
        <v>5298</v>
      </c>
    </row>
    <row r="2340" spans="1:4" ht="16.5" thickTop="1" thickBot="1" x14ac:dyDescent="0.3">
      <c r="A2340" s="661" t="s">
        <v>5299</v>
      </c>
      <c r="B2340" s="662">
        <v>8</v>
      </c>
      <c r="C2340" s="663" t="s">
        <v>5300</v>
      </c>
      <c r="D2340" s="664" t="s">
        <v>5301</v>
      </c>
    </row>
    <row r="2341" spans="1:4" ht="16.5" thickTop="1" thickBot="1" x14ac:dyDescent="0.3">
      <c r="A2341" s="661" t="s">
        <v>5302</v>
      </c>
      <c r="B2341" s="662">
        <v>10</v>
      </c>
      <c r="C2341" s="663" t="s">
        <v>5303</v>
      </c>
      <c r="D2341" s="664" t="s">
        <v>5304</v>
      </c>
    </row>
    <row r="2342" spans="1:4" ht="16.5" thickTop="1" thickBot="1" x14ac:dyDescent="0.3">
      <c r="A2342" s="661" t="s">
        <v>5305</v>
      </c>
      <c r="B2342" s="662">
        <v>2</v>
      </c>
      <c r="C2342" s="663" t="s">
        <v>5306</v>
      </c>
      <c r="D2342" s="664" t="s">
        <v>5307</v>
      </c>
    </row>
    <row r="2343" spans="1:4" ht="16.5" thickTop="1" thickBot="1" x14ac:dyDescent="0.3">
      <c r="A2343" s="661" t="s">
        <v>5305</v>
      </c>
      <c r="B2343" s="662">
        <v>4</v>
      </c>
      <c r="C2343" s="663" t="s">
        <v>5308</v>
      </c>
      <c r="D2343" s="664" t="s">
        <v>5307</v>
      </c>
    </row>
    <row r="2344" spans="1:4" ht="31.5" thickTop="1" thickBot="1" x14ac:dyDescent="0.3">
      <c r="A2344" s="661" t="s">
        <v>5309</v>
      </c>
      <c r="B2344" s="662">
        <v>16</v>
      </c>
      <c r="C2344" s="663" t="s">
        <v>5310</v>
      </c>
      <c r="D2344" s="664" t="s">
        <v>5311</v>
      </c>
    </row>
    <row r="2345" spans="1:4" ht="16.5" thickTop="1" thickBot="1" x14ac:dyDescent="0.3">
      <c r="A2345" s="665" t="s">
        <v>5312</v>
      </c>
      <c r="B2345" s="662">
        <v>3</v>
      </c>
      <c r="C2345" s="663" t="s">
        <v>5313</v>
      </c>
      <c r="D2345" s="664" t="s">
        <v>5314</v>
      </c>
    </row>
    <row r="2346" spans="1:4" ht="16.5" thickTop="1" thickBot="1" x14ac:dyDescent="0.3">
      <c r="A2346" s="661" t="s">
        <v>5315</v>
      </c>
      <c r="B2346" s="662">
        <v>7</v>
      </c>
      <c r="C2346" s="663" t="s">
        <v>5316</v>
      </c>
      <c r="D2346" s="664" t="s">
        <v>5316</v>
      </c>
    </row>
    <row r="2347" spans="1:4" ht="16.5" thickTop="1" thickBot="1" x14ac:dyDescent="0.3">
      <c r="A2347" s="661" t="s">
        <v>5317</v>
      </c>
      <c r="B2347" s="662">
        <v>8</v>
      </c>
      <c r="C2347" s="663" t="s">
        <v>5318</v>
      </c>
      <c r="D2347" s="664" t="s">
        <v>5319</v>
      </c>
    </row>
    <row r="2348" spans="1:4" ht="16.5" thickTop="1" thickBot="1" x14ac:dyDescent="0.3">
      <c r="A2348" s="661" t="s">
        <v>5320</v>
      </c>
      <c r="B2348" s="662">
        <v>6</v>
      </c>
      <c r="C2348" s="663" t="s">
        <v>5321</v>
      </c>
      <c r="D2348" s="664" t="s">
        <v>5322</v>
      </c>
    </row>
    <row r="2349" spans="1:4" ht="16.5" thickTop="1" thickBot="1" x14ac:dyDescent="0.3">
      <c r="A2349" s="661" t="s">
        <v>5323</v>
      </c>
      <c r="B2349" s="662">
        <v>9</v>
      </c>
      <c r="C2349" s="663" t="s">
        <v>5324</v>
      </c>
      <c r="D2349" s="664" t="s">
        <v>5325</v>
      </c>
    </row>
    <row r="2350" spans="1:4" ht="16.5" thickTop="1" thickBot="1" x14ac:dyDescent="0.3">
      <c r="A2350" s="661" t="s">
        <v>5323</v>
      </c>
      <c r="B2350" s="662">
        <v>16</v>
      </c>
      <c r="C2350" s="663" t="s">
        <v>5324</v>
      </c>
      <c r="D2350" s="664" t="s">
        <v>5325</v>
      </c>
    </row>
    <row r="2351" spans="1:4" ht="16.5" thickTop="1" thickBot="1" x14ac:dyDescent="0.3">
      <c r="A2351" s="661" t="s">
        <v>5326</v>
      </c>
      <c r="B2351" s="662">
        <v>25</v>
      </c>
      <c r="C2351" s="663" t="s">
        <v>5327</v>
      </c>
      <c r="D2351" s="664" t="s">
        <v>5328</v>
      </c>
    </row>
    <row r="2352" spans="1:4" ht="16.5" thickTop="1" thickBot="1" x14ac:dyDescent="0.3">
      <c r="A2352" s="661" t="s">
        <v>5329</v>
      </c>
      <c r="B2352" s="662">
        <v>12</v>
      </c>
      <c r="C2352" s="663" t="s">
        <v>5330</v>
      </c>
      <c r="D2352" s="664" t="s">
        <v>5331</v>
      </c>
    </row>
    <row r="2353" spans="1:4" ht="16.5" thickTop="1" thickBot="1" x14ac:dyDescent="0.3">
      <c r="A2353" s="661" t="s">
        <v>5332</v>
      </c>
      <c r="B2353" s="662">
        <v>7</v>
      </c>
      <c r="C2353" s="663" t="s">
        <v>5333</v>
      </c>
      <c r="D2353" s="664" t="s">
        <v>5334</v>
      </c>
    </row>
    <row r="2354" spans="1:4" ht="16.5" thickTop="1" thickBot="1" x14ac:dyDescent="0.3">
      <c r="A2354" s="661" t="s">
        <v>5335</v>
      </c>
      <c r="B2354" s="662">
        <v>1</v>
      </c>
      <c r="C2354" s="663" t="s">
        <v>5336</v>
      </c>
      <c r="D2354" s="664" t="s">
        <v>5337</v>
      </c>
    </row>
    <row r="2355" spans="1:4" ht="16.5" thickTop="1" thickBot="1" x14ac:dyDescent="0.3">
      <c r="A2355" s="661" t="s">
        <v>5338</v>
      </c>
      <c r="B2355" s="662">
        <v>9</v>
      </c>
      <c r="C2355" s="663" t="s">
        <v>5339</v>
      </c>
      <c r="D2355" s="664" t="s">
        <v>5340</v>
      </c>
    </row>
    <row r="2356" spans="1:4" ht="16.5" thickTop="1" thickBot="1" x14ac:dyDescent="0.3">
      <c r="A2356" s="661" t="s">
        <v>5341</v>
      </c>
      <c r="B2356" s="662">
        <v>6</v>
      </c>
      <c r="C2356" s="663" t="s">
        <v>5342</v>
      </c>
      <c r="D2356" s="664" t="s">
        <v>5343</v>
      </c>
    </row>
    <row r="2357" spans="1:4" ht="16.5" thickTop="1" thickBot="1" x14ac:dyDescent="0.3">
      <c r="A2357" s="661" t="s">
        <v>5344</v>
      </c>
      <c r="B2357" s="662">
        <v>9</v>
      </c>
      <c r="C2357" s="663" t="s">
        <v>5345</v>
      </c>
      <c r="D2357" s="664" t="s">
        <v>5346</v>
      </c>
    </row>
    <row r="2358" spans="1:4" ht="16.5" thickTop="1" thickBot="1" x14ac:dyDescent="0.3">
      <c r="A2358" s="661" t="s">
        <v>5347</v>
      </c>
      <c r="B2358" s="662">
        <v>1</v>
      </c>
      <c r="C2358" s="663" t="s">
        <v>5348</v>
      </c>
      <c r="D2358" s="664" t="s">
        <v>5348</v>
      </c>
    </row>
    <row r="2359" spans="1:4" ht="16.5" thickTop="1" thickBot="1" x14ac:dyDescent="0.3">
      <c r="A2359" s="661" t="s">
        <v>5349</v>
      </c>
      <c r="B2359" s="662">
        <v>8</v>
      </c>
      <c r="C2359" s="663" t="s">
        <v>5350</v>
      </c>
      <c r="D2359" s="664" t="s">
        <v>5350</v>
      </c>
    </row>
    <row r="2360" spans="1:4" ht="16.5" thickTop="1" thickBot="1" x14ac:dyDescent="0.3">
      <c r="A2360" s="661" t="s">
        <v>5351</v>
      </c>
      <c r="B2360" s="662">
        <v>19</v>
      </c>
      <c r="C2360" s="663" t="s">
        <v>5352</v>
      </c>
      <c r="D2360" s="664" t="s">
        <v>5353</v>
      </c>
    </row>
    <row r="2361" spans="1:4" ht="16.5" thickTop="1" thickBot="1" x14ac:dyDescent="0.3">
      <c r="A2361" s="661" t="s">
        <v>5354</v>
      </c>
      <c r="B2361" s="662">
        <v>1</v>
      </c>
      <c r="C2361" s="663" t="s">
        <v>5355</v>
      </c>
      <c r="D2361" s="664" t="s">
        <v>5356</v>
      </c>
    </row>
    <row r="2362" spans="1:4" ht="16.5" thickTop="1" thickBot="1" x14ac:dyDescent="0.3">
      <c r="A2362" s="661" t="s">
        <v>5357</v>
      </c>
      <c r="B2362" s="662">
        <v>5</v>
      </c>
      <c r="C2362" s="663" t="s">
        <v>5358</v>
      </c>
      <c r="D2362" s="664" t="s">
        <v>5359</v>
      </c>
    </row>
    <row r="2363" spans="1:4" ht="16.5" thickTop="1" thickBot="1" x14ac:dyDescent="0.3">
      <c r="A2363" s="661" t="s">
        <v>5360</v>
      </c>
      <c r="B2363" s="662">
        <v>2</v>
      </c>
      <c r="C2363" s="663" t="s">
        <v>5361</v>
      </c>
      <c r="D2363" s="664" t="s">
        <v>5362</v>
      </c>
    </row>
    <row r="2364" spans="1:4" ht="16.5" thickTop="1" thickBot="1" x14ac:dyDescent="0.3">
      <c r="A2364" s="661" t="s">
        <v>5363</v>
      </c>
      <c r="B2364" s="662">
        <v>4</v>
      </c>
      <c r="C2364" s="663" t="s">
        <v>5364</v>
      </c>
      <c r="D2364" s="664" t="s">
        <v>5365</v>
      </c>
    </row>
    <row r="2365" spans="1:4" ht="16.5" thickTop="1" thickBot="1" x14ac:dyDescent="0.3">
      <c r="A2365" s="661" t="s">
        <v>5366</v>
      </c>
      <c r="B2365" s="662">
        <v>4</v>
      </c>
      <c r="C2365" s="663" t="s">
        <v>5367</v>
      </c>
      <c r="D2365" s="664" t="s">
        <v>5368</v>
      </c>
    </row>
    <row r="2366" spans="1:4" ht="16.5" thickTop="1" thickBot="1" x14ac:dyDescent="0.3">
      <c r="A2366" s="661" t="s">
        <v>5369</v>
      </c>
      <c r="B2366" s="662">
        <v>7</v>
      </c>
      <c r="C2366" s="663" t="s">
        <v>5370</v>
      </c>
      <c r="D2366" s="664" t="s">
        <v>5371</v>
      </c>
    </row>
    <row r="2367" spans="1:4" ht="16.5" thickTop="1" thickBot="1" x14ac:dyDescent="0.3">
      <c r="A2367" s="661" t="s">
        <v>5372</v>
      </c>
      <c r="B2367" s="662">
        <v>2</v>
      </c>
      <c r="C2367" s="663" t="s">
        <v>5373</v>
      </c>
      <c r="D2367" s="664" t="s">
        <v>5374</v>
      </c>
    </row>
    <row r="2368" spans="1:4" ht="31.5" thickTop="1" thickBot="1" x14ac:dyDescent="0.3">
      <c r="A2368" s="661" t="s">
        <v>5375</v>
      </c>
      <c r="B2368" s="662">
        <v>4</v>
      </c>
      <c r="C2368" s="663" t="s">
        <v>5376</v>
      </c>
      <c r="D2368" s="664" t="s">
        <v>5377</v>
      </c>
    </row>
    <row r="2369" spans="1:4" ht="16.5" thickTop="1" thickBot="1" x14ac:dyDescent="0.3">
      <c r="A2369" s="661" t="s">
        <v>5378</v>
      </c>
      <c r="B2369" s="662">
        <v>20</v>
      </c>
      <c r="C2369" s="663" t="s">
        <v>5379</v>
      </c>
      <c r="D2369" s="664" t="s">
        <v>5380</v>
      </c>
    </row>
    <row r="2370" spans="1:4" ht="16.5" thickTop="1" thickBot="1" x14ac:dyDescent="0.3">
      <c r="A2370" s="661" t="s">
        <v>5381</v>
      </c>
      <c r="B2370" s="662">
        <v>3</v>
      </c>
      <c r="C2370" s="663" t="s">
        <v>5382</v>
      </c>
      <c r="D2370" s="664" t="s">
        <v>5382</v>
      </c>
    </row>
    <row r="2371" spans="1:4" ht="16.5" thickTop="1" thickBot="1" x14ac:dyDescent="0.3">
      <c r="A2371" s="661" t="s">
        <v>5383</v>
      </c>
      <c r="B2371" s="662">
        <v>13</v>
      </c>
      <c r="C2371" s="663" t="s">
        <v>5384</v>
      </c>
      <c r="D2371" s="664" t="s">
        <v>5385</v>
      </c>
    </row>
    <row r="2372" spans="1:4" ht="16.5" thickTop="1" thickBot="1" x14ac:dyDescent="0.3">
      <c r="A2372" s="661" t="s">
        <v>5383</v>
      </c>
      <c r="B2372" s="662">
        <v>4</v>
      </c>
      <c r="C2372" s="663" t="s">
        <v>5386</v>
      </c>
      <c r="D2372" s="664" t="s">
        <v>5385</v>
      </c>
    </row>
    <row r="2373" spans="1:4" ht="16.5" thickTop="1" thickBot="1" x14ac:dyDescent="0.3">
      <c r="A2373" s="661" t="s">
        <v>5387</v>
      </c>
      <c r="B2373" s="662">
        <v>3</v>
      </c>
      <c r="C2373" s="663" t="s">
        <v>5388</v>
      </c>
      <c r="D2373" s="664" t="s">
        <v>5388</v>
      </c>
    </row>
    <row r="2374" spans="1:4" ht="16.5" thickTop="1" thickBot="1" x14ac:dyDescent="0.3">
      <c r="A2374" s="661" t="s">
        <v>5389</v>
      </c>
      <c r="B2374" s="662">
        <v>2</v>
      </c>
      <c r="C2374" s="663" t="s">
        <v>5390</v>
      </c>
      <c r="D2374" s="664" t="s">
        <v>5391</v>
      </c>
    </row>
    <row r="2375" spans="1:4" ht="16.5" thickTop="1" thickBot="1" x14ac:dyDescent="0.3">
      <c r="A2375" s="661" t="s">
        <v>5392</v>
      </c>
      <c r="B2375" s="662">
        <v>6</v>
      </c>
      <c r="C2375" s="663" t="s">
        <v>5393</v>
      </c>
      <c r="D2375" s="664" t="s">
        <v>5394</v>
      </c>
    </row>
    <row r="2376" spans="1:4" ht="16.5" thickTop="1" thickBot="1" x14ac:dyDescent="0.3">
      <c r="A2376" s="661" t="s">
        <v>5395</v>
      </c>
      <c r="B2376" s="662">
        <v>6</v>
      </c>
      <c r="C2376" s="663" t="s">
        <v>5396</v>
      </c>
      <c r="D2376" s="664" t="s">
        <v>5397</v>
      </c>
    </row>
    <row r="2377" spans="1:4" ht="16.5" thickTop="1" thickBot="1" x14ac:dyDescent="0.3">
      <c r="A2377" s="661" t="s">
        <v>5398</v>
      </c>
      <c r="B2377" s="662">
        <v>1</v>
      </c>
      <c r="C2377" s="663" t="s">
        <v>5399</v>
      </c>
      <c r="D2377" s="664" t="s">
        <v>5400</v>
      </c>
    </row>
    <row r="2378" spans="1:4" ht="16.5" thickTop="1" thickBot="1" x14ac:dyDescent="0.3">
      <c r="A2378" s="661" t="s">
        <v>5401</v>
      </c>
      <c r="B2378" s="662">
        <v>17</v>
      </c>
      <c r="C2378" s="663" t="s">
        <v>5402</v>
      </c>
      <c r="D2378" s="664" t="s">
        <v>5403</v>
      </c>
    </row>
    <row r="2379" spans="1:4" ht="16.5" thickTop="1" thickBot="1" x14ac:dyDescent="0.3">
      <c r="A2379" s="661" t="s">
        <v>5404</v>
      </c>
      <c r="B2379" s="662">
        <v>8</v>
      </c>
      <c r="C2379" s="663" t="s">
        <v>5405</v>
      </c>
      <c r="D2379" s="664" t="s">
        <v>5406</v>
      </c>
    </row>
    <row r="2380" spans="1:4" ht="16.5" thickTop="1" thickBot="1" x14ac:dyDescent="0.3">
      <c r="A2380" s="661" t="s">
        <v>5407</v>
      </c>
      <c r="B2380" s="662">
        <v>2</v>
      </c>
      <c r="C2380" s="663" t="s">
        <v>5408</v>
      </c>
      <c r="D2380" s="664" t="s">
        <v>5409</v>
      </c>
    </row>
    <row r="2381" spans="1:4" ht="16.5" thickTop="1" thickBot="1" x14ac:dyDescent="0.3">
      <c r="A2381" s="661" t="s">
        <v>5407</v>
      </c>
      <c r="B2381" s="662">
        <v>3</v>
      </c>
      <c r="C2381" s="663" t="s">
        <v>5408</v>
      </c>
      <c r="D2381" s="664" t="s">
        <v>5409</v>
      </c>
    </row>
    <row r="2382" spans="1:4" ht="16.5" thickTop="1" thickBot="1" x14ac:dyDescent="0.3">
      <c r="A2382" s="661" t="s">
        <v>5410</v>
      </c>
      <c r="B2382" s="662">
        <v>17</v>
      </c>
      <c r="C2382" s="663" t="s">
        <v>5411</v>
      </c>
      <c r="D2382" s="664" t="s">
        <v>5412</v>
      </c>
    </row>
    <row r="2383" spans="1:4" ht="16.5" thickTop="1" thickBot="1" x14ac:dyDescent="0.3">
      <c r="A2383" s="661" t="s">
        <v>5410</v>
      </c>
      <c r="B2383" s="662">
        <v>7</v>
      </c>
      <c r="C2383" s="663" t="s">
        <v>5411</v>
      </c>
      <c r="D2383" s="664" t="s">
        <v>5412</v>
      </c>
    </row>
    <row r="2384" spans="1:4" ht="16.5" thickTop="1" thickBot="1" x14ac:dyDescent="0.3">
      <c r="A2384" s="661" t="s">
        <v>5410</v>
      </c>
      <c r="B2384" s="662">
        <v>6</v>
      </c>
      <c r="C2384" s="663" t="s">
        <v>5411</v>
      </c>
      <c r="D2384" s="664" t="s">
        <v>5412</v>
      </c>
    </row>
    <row r="2385" spans="1:4" ht="16.5" thickTop="1" thickBot="1" x14ac:dyDescent="0.3">
      <c r="A2385" s="661" t="s">
        <v>5413</v>
      </c>
      <c r="B2385" s="662">
        <v>5</v>
      </c>
      <c r="C2385" s="663" t="s">
        <v>5414</v>
      </c>
      <c r="D2385" s="664" t="s">
        <v>5415</v>
      </c>
    </row>
    <row r="2386" spans="1:4" ht="16.5" thickTop="1" thickBot="1" x14ac:dyDescent="0.3">
      <c r="A2386" s="661" t="s">
        <v>5413</v>
      </c>
      <c r="B2386" s="662">
        <v>5</v>
      </c>
      <c r="C2386" s="663" t="s">
        <v>5414</v>
      </c>
      <c r="D2386" s="664" t="s">
        <v>5415</v>
      </c>
    </row>
    <row r="2387" spans="1:4" ht="16.5" thickTop="1" thickBot="1" x14ac:dyDescent="0.3">
      <c r="A2387" s="661" t="s">
        <v>5416</v>
      </c>
      <c r="B2387" s="662">
        <v>7</v>
      </c>
      <c r="C2387" s="663" t="s">
        <v>5417</v>
      </c>
      <c r="D2387" s="664" t="s">
        <v>5418</v>
      </c>
    </row>
    <row r="2388" spans="1:4" ht="16.5" thickTop="1" thickBot="1" x14ac:dyDescent="0.3">
      <c r="A2388" s="661" t="s">
        <v>5416</v>
      </c>
      <c r="B2388" s="662">
        <v>4</v>
      </c>
      <c r="C2388" s="663" t="s">
        <v>5417</v>
      </c>
      <c r="D2388" s="664" t="s">
        <v>5418</v>
      </c>
    </row>
    <row r="2389" spans="1:4" ht="16.5" thickTop="1" thickBot="1" x14ac:dyDescent="0.3">
      <c r="A2389" s="661" t="s">
        <v>5419</v>
      </c>
      <c r="B2389" s="662">
        <v>4</v>
      </c>
      <c r="C2389" s="663" t="s">
        <v>5420</v>
      </c>
      <c r="D2389" s="664" t="s">
        <v>5421</v>
      </c>
    </row>
    <row r="2390" spans="1:4" ht="16.5" thickTop="1" thickBot="1" x14ac:dyDescent="0.3">
      <c r="A2390" s="661" t="s">
        <v>5422</v>
      </c>
      <c r="B2390" s="662">
        <v>2</v>
      </c>
      <c r="C2390" s="663" t="s">
        <v>5423</v>
      </c>
      <c r="D2390" s="664" t="s">
        <v>5424</v>
      </c>
    </row>
    <row r="2391" spans="1:4" ht="16.5" thickTop="1" thickBot="1" x14ac:dyDescent="0.3">
      <c r="A2391" s="661" t="s">
        <v>5425</v>
      </c>
      <c r="B2391" s="662">
        <v>8</v>
      </c>
      <c r="C2391" s="663" t="s">
        <v>5426</v>
      </c>
      <c r="D2391" s="664" t="s">
        <v>5427</v>
      </c>
    </row>
    <row r="2392" spans="1:4" ht="16.5" thickTop="1" thickBot="1" x14ac:dyDescent="0.3">
      <c r="A2392" s="661" t="s">
        <v>5428</v>
      </c>
      <c r="B2392" s="662">
        <v>7</v>
      </c>
      <c r="C2392" s="663" t="s">
        <v>5429</v>
      </c>
      <c r="D2392" s="664" t="s">
        <v>5430</v>
      </c>
    </row>
    <row r="2393" spans="1:4" ht="16.5" thickTop="1" thickBot="1" x14ac:dyDescent="0.3">
      <c r="A2393" s="661" t="s">
        <v>5431</v>
      </c>
      <c r="B2393" s="662">
        <v>6</v>
      </c>
      <c r="C2393" s="663" t="s">
        <v>5432</v>
      </c>
      <c r="D2393" s="664" t="s">
        <v>5432</v>
      </c>
    </row>
    <row r="2394" spans="1:4" ht="16.5" thickTop="1" thickBot="1" x14ac:dyDescent="0.3">
      <c r="A2394" s="661" t="s">
        <v>5433</v>
      </c>
      <c r="B2394" s="662">
        <v>2</v>
      </c>
      <c r="C2394" s="663" t="s">
        <v>5434</v>
      </c>
      <c r="D2394" s="664" t="s">
        <v>5434</v>
      </c>
    </row>
    <row r="2395" spans="1:4" ht="16.5" thickTop="1" thickBot="1" x14ac:dyDescent="0.3">
      <c r="A2395" s="661" t="s">
        <v>5435</v>
      </c>
      <c r="B2395" s="662">
        <v>19</v>
      </c>
      <c r="C2395" s="663" t="s">
        <v>5436</v>
      </c>
      <c r="D2395" s="664" t="s">
        <v>5437</v>
      </c>
    </row>
    <row r="2396" spans="1:4" ht="16.5" thickTop="1" thickBot="1" x14ac:dyDescent="0.3">
      <c r="A2396" s="661" t="s">
        <v>5438</v>
      </c>
      <c r="B2396" s="662">
        <v>10</v>
      </c>
      <c r="C2396" s="663" t="s">
        <v>5439</v>
      </c>
      <c r="D2396" s="664" t="s">
        <v>5440</v>
      </c>
    </row>
    <row r="2397" spans="1:4" ht="16.5" thickTop="1" thickBot="1" x14ac:dyDescent="0.3">
      <c r="A2397" s="661" t="s">
        <v>5438</v>
      </c>
      <c r="B2397" s="662">
        <v>1</v>
      </c>
      <c r="C2397" s="663" t="s">
        <v>5439</v>
      </c>
      <c r="D2397" s="664" t="s">
        <v>5440</v>
      </c>
    </row>
    <row r="2398" spans="1:4" ht="16.5" thickTop="1" thickBot="1" x14ac:dyDescent="0.3">
      <c r="A2398" s="661" t="s">
        <v>5438</v>
      </c>
      <c r="B2398" s="662">
        <v>1</v>
      </c>
      <c r="C2398" s="663" t="s">
        <v>5441</v>
      </c>
      <c r="D2398" s="664" t="s">
        <v>5440</v>
      </c>
    </row>
    <row r="2399" spans="1:4" ht="16.5" thickTop="1" thickBot="1" x14ac:dyDescent="0.3">
      <c r="A2399" s="661" t="s">
        <v>5442</v>
      </c>
      <c r="B2399" s="662">
        <v>4</v>
      </c>
      <c r="C2399" s="663" t="s">
        <v>5443</v>
      </c>
      <c r="D2399" s="664" t="s">
        <v>5444</v>
      </c>
    </row>
    <row r="2400" spans="1:4" ht="16.5" thickTop="1" thickBot="1" x14ac:dyDescent="0.3">
      <c r="A2400" s="661" t="s">
        <v>5445</v>
      </c>
      <c r="B2400" s="662">
        <v>6</v>
      </c>
      <c r="C2400" s="663" t="s">
        <v>5446</v>
      </c>
      <c r="D2400" s="664" t="s">
        <v>5447</v>
      </c>
    </row>
    <row r="2401" spans="1:4" ht="16.5" thickTop="1" thickBot="1" x14ac:dyDescent="0.3">
      <c r="A2401" s="661" t="s">
        <v>5448</v>
      </c>
      <c r="B2401" s="662">
        <v>21</v>
      </c>
      <c r="C2401" s="663" t="s">
        <v>5449</v>
      </c>
      <c r="D2401" s="664" t="s">
        <v>5450</v>
      </c>
    </row>
    <row r="2402" spans="1:4" ht="16.5" thickTop="1" thickBot="1" x14ac:dyDescent="0.3">
      <c r="A2402" s="661" t="s">
        <v>5448</v>
      </c>
      <c r="B2402" s="662">
        <v>4</v>
      </c>
      <c r="C2402" s="663" t="s">
        <v>5451</v>
      </c>
      <c r="D2402" s="664" t="s">
        <v>5450</v>
      </c>
    </row>
    <row r="2403" spans="1:4" ht="16.5" thickTop="1" thickBot="1" x14ac:dyDescent="0.3">
      <c r="A2403" s="661" t="s">
        <v>5452</v>
      </c>
      <c r="B2403" s="662">
        <v>2</v>
      </c>
      <c r="C2403" s="663" t="s">
        <v>5453</v>
      </c>
      <c r="D2403" s="664" t="s">
        <v>5454</v>
      </c>
    </row>
    <row r="2404" spans="1:4" ht="16.5" thickTop="1" thickBot="1" x14ac:dyDescent="0.3">
      <c r="A2404" s="661" t="s">
        <v>5455</v>
      </c>
      <c r="B2404" s="662">
        <v>1</v>
      </c>
      <c r="C2404" s="663" t="s">
        <v>5456</v>
      </c>
      <c r="D2404" s="664" t="s">
        <v>5457</v>
      </c>
    </row>
    <row r="2405" spans="1:4" ht="16.5" thickTop="1" thickBot="1" x14ac:dyDescent="0.3">
      <c r="A2405" s="661" t="s">
        <v>5458</v>
      </c>
      <c r="B2405" s="662">
        <v>10</v>
      </c>
      <c r="C2405" s="663" t="s">
        <v>5459</v>
      </c>
      <c r="D2405" s="664" t="s">
        <v>5460</v>
      </c>
    </row>
    <row r="2406" spans="1:4" ht="16.5" thickTop="1" thickBot="1" x14ac:dyDescent="0.3">
      <c r="A2406" s="661" t="s">
        <v>5461</v>
      </c>
      <c r="B2406" s="662">
        <v>21</v>
      </c>
      <c r="C2406" s="663" t="s">
        <v>5462</v>
      </c>
      <c r="D2406" s="664" t="s">
        <v>5463</v>
      </c>
    </row>
    <row r="2407" spans="1:4" ht="16.5" thickTop="1" thickBot="1" x14ac:dyDescent="0.3">
      <c r="A2407" s="661" t="s">
        <v>5464</v>
      </c>
      <c r="B2407" s="662">
        <v>2</v>
      </c>
      <c r="C2407" s="663" t="s">
        <v>5465</v>
      </c>
      <c r="D2407" s="664" t="s">
        <v>5466</v>
      </c>
    </row>
    <row r="2408" spans="1:4" ht="16.5" thickTop="1" thickBot="1" x14ac:dyDescent="0.3">
      <c r="A2408" s="661" t="s">
        <v>5467</v>
      </c>
      <c r="B2408" s="662">
        <v>2</v>
      </c>
      <c r="C2408" s="663" t="s">
        <v>5468</v>
      </c>
      <c r="D2408" s="664" t="s">
        <v>5468</v>
      </c>
    </row>
    <row r="2409" spans="1:4" ht="16.5" thickTop="1" thickBot="1" x14ac:dyDescent="0.3">
      <c r="A2409" s="661" t="s">
        <v>5469</v>
      </c>
      <c r="B2409" s="662">
        <v>4</v>
      </c>
      <c r="C2409" s="663" t="s">
        <v>5470</v>
      </c>
      <c r="D2409" s="664" t="s">
        <v>5470</v>
      </c>
    </row>
    <row r="2410" spans="1:4" ht="31.5" thickTop="1" thickBot="1" x14ac:dyDescent="0.3">
      <c r="A2410" s="661" t="s">
        <v>5471</v>
      </c>
      <c r="B2410" s="662">
        <v>13</v>
      </c>
      <c r="C2410" s="663" t="s">
        <v>5472</v>
      </c>
      <c r="D2410" s="664" t="s">
        <v>5473</v>
      </c>
    </row>
    <row r="2411" spans="1:4" ht="16.5" thickTop="1" thickBot="1" x14ac:dyDescent="0.3">
      <c r="A2411" s="661" t="s">
        <v>5474</v>
      </c>
      <c r="B2411" s="662">
        <v>22</v>
      </c>
      <c r="C2411" s="663" t="s">
        <v>5475</v>
      </c>
      <c r="D2411" s="664" t="s">
        <v>5476</v>
      </c>
    </row>
    <row r="2412" spans="1:4" ht="16.5" thickTop="1" thickBot="1" x14ac:dyDescent="0.3">
      <c r="A2412" s="661" t="s">
        <v>5477</v>
      </c>
      <c r="B2412" s="662">
        <v>2</v>
      </c>
      <c r="C2412" s="663" t="s">
        <v>5478</v>
      </c>
      <c r="D2412" s="664" t="s">
        <v>5479</v>
      </c>
    </row>
    <row r="2413" spans="1:4" ht="16.5" thickTop="1" thickBot="1" x14ac:dyDescent="0.3">
      <c r="A2413" s="661" t="s">
        <v>5480</v>
      </c>
      <c r="B2413" s="662">
        <v>6</v>
      </c>
      <c r="C2413" s="663" t="s">
        <v>5481</v>
      </c>
      <c r="D2413" s="664" t="s">
        <v>5482</v>
      </c>
    </row>
    <row r="2414" spans="1:4" ht="16.5" thickTop="1" thickBot="1" x14ac:dyDescent="0.3">
      <c r="A2414" s="661" t="s">
        <v>5483</v>
      </c>
      <c r="B2414" s="662">
        <v>1</v>
      </c>
      <c r="C2414" s="663" t="s">
        <v>5484</v>
      </c>
      <c r="D2414" s="664" t="s">
        <v>5485</v>
      </c>
    </row>
    <row r="2415" spans="1:4" ht="16.5" thickTop="1" thickBot="1" x14ac:dyDescent="0.3">
      <c r="A2415" s="661" t="s">
        <v>5486</v>
      </c>
      <c r="B2415" s="662">
        <v>15</v>
      </c>
      <c r="C2415" s="663" t="s">
        <v>5487</v>
      </c>
      <c r="D2415" s="664" t="s">
        <v>5487</v>
      </c>
    </row>
    <row r="2416" spans="1:4" ht="16.5" thickTop="1" thickBot="1" x14ac:dyDescent="0.3">
      <c r="A2416" s="661" t="s">
        <v>5486</v>
      </c>
      <c r="B2416" s="662">
        <v>5</v>
      </c>
      <c r="C2416" s="663" t="s">
        <v>5487</v>
      </c>
      <c r="D2416" s="664" t="s">
        <v>5487</v>
      </c>
    </row>
    <row r="2417" spans="1:4" ht="31.5" thickTop="1" thickBot="1" x14ac:dyDescent="0.3">
      <c r="A2417" s="661" t="s">
        <v>5488</v>
      </c>
      <c r="B2417" s="662">
        <v>4</v>
      </c>
      <c r="C2417" s="663" t="s">
        <v>5489</v>
      </c>
      <c r="D2417" s="664" t="s">
        <v>5490</v>
      </c>
    </row>
    <row r="2418" spans="1:4" ht="16.5" thickTop="1" thickBot="1" x14ac:dyDescent="0.3">
      <c r="A2418" s="661" t="s">
        <v>5491</v>
      </c>
      <c r="B2418" s="662">
        <v>4</v>
      </c>
      <c r="C2418" s="663" t="s">
        <v>5492</v>
      </c>
      <c r="D2418" s="664" t="s">
        <v>5493</v>
      </c>
    </row>
    <row r="2419" spans="1:4" ht="16.5" thickTop="1" thickBot="1" x14ac:dyDescent="0.3">
      <c r="A2419" s="661" t="s">
        <v>5494</v>
      </c>
      <c r="B2419" s="662">
        <v>5</v>
      </c>
      <c r="C2419" s="663" t="s">
        <v>5495</v>
      </c>
      <c r="D2419" s="664" t="s">
        <v>5496</v>
      </c>
    </row>
    <row r="2420" spans="1:4" ht="16.5" thickTop="1" thickBot="1" x14ac:dyDescent="0.3">
      <c r="A2420" s="661" t="s">
        <v>5494</v>
      </c>
      <c r="B2420" s="662">
        <v>1</v>
      </c>
      <c r="C2420" s="663" t="s">
        <v>5495</v>
      </c>
      <c r="D2420" s="664" t="s">
        <v>5496</v>
      </c>
    </row>
    <row r="2421" spans="1:4" ht="16.5" thickTop="1" thickBot="1" x14ac:dyDescent="0.3">
      <c r="A2421" s="661" t="s">
        <v>5497</v>
      </c>
      <c r="B2421" s="662">
        <v>4</v>
      </c>
      <c r="C2421" s="663" t="s">
        <v>5498</v>
      </c>
      <c r="D2421" s="664" t="s">
        <v>5498</v>
      </c>
    </row>
    <row r="2422" spans="1:4" ht="16.5" thickTop="1" thickBot="1" x14ac:dyDescent="0.3">
      <c r="A2422" s="661" t="s">
        <v>5499</v>
      </c>
      <c r="B2422" s="662">
        <v>15</v>
      </c>
      <c r="C2422" s="663" t="s">
        <v>5500</v>
      </c>
      <c r="D2422" s="664" t="s">
        <v>5500</v>
      </c>
    </row>
    <row r="2423" spans="1:4" ht="16.5" thickTop="1" thickBot="1" x14ac:dyDescent="0.3">
      <c r="A2423" s="661" t="s">
        <v>5501</v>
      </c>
      <c r="B2423" s="662">
        <v>4</v>
      </c>
      <c r="C2423" s="663" t="s">
        <v>5502</v>
      </c>
      <c r="D2423" s="664" t="s">
        <v>5503</v>
      </c>
    </row>
    <row r="2424" spans="1:4" ht="16.5" thickTop="1" thickBot="1" x14ac:dyDescent="0.3">
      <c r="A2424" s="661" t="s">
        <v>5501</v>
      </c>
      <c r="B2424" s="662">
        <v>2</v>
      </c>
      <c r="C2424" s="663" t="s">
        <v>5502</v>
      </c>
      <c r="D2424" s="664" t="s">
        <v>5503</v>
      </c>
    </row>
    <row r="2425" spans="1:4" ht="16.5" thickTop="1" thickBot="1" x14ac:dyDescent="0.3">
      <c r="A2425" s="661" t="s">
        <v>5501</v>
      </c>
      <c r="B2425" s="662">
        <v>3</v>
      </c>
      <c r="C2425" s="663" t="s">
        <v>5502</v>
      </c>
      <c r="D2425" s="664" t="s">
        <v>5503</v>
      </c>
    </row>
    <row r="2426" spans="1:4" ht="16.5" thickTop="1" thickBot="1" x14ac:dyDescent="0.3">
      <c r="A2426" s="661" t="s">
        <v>5504</v>
      </c>
      <c r="B2426" s="662">
        <v>12</v>
      </c>
      <c r="C2426" s="663" t="s">
        <v>5505</v>
      </c>
      <c r="D2426" s="664" t="s">
        <v>5506</v>
      </c>
    </row>
    <row r="2427" spans="1:4" ht="16.5" thickTop="1" thickBot="1" x14ac:dyDescent="0.3">
      <c r="A2427" s="661" t="s">
        <v>5507</v>
      </c>
      <c r="B2427" s="662">
        <v>8</v>
      </c>
      <c r="C2427" s="663" t="s">
        <v>5508</v>
      </c>
      <c r="D2427" s="664" t="s">
        <v>5509</v>
      </c>
    </row>
    <row r="2428" spans="1:4" ht="31.5" thickTop="1" thickBot="1" x14ac:dyDescent="0.3">
      <c r="A2428" s="661" t="s">
        <v>5510</v>
      </c>
      <c r="B2428" s="662">
        <v>11</v>
      </c>
      <c r="C2428" s="663" t="s">
        <v>5511</v>
      </c>
      <c r="D2428" s="664" t="s">
        <v>5512</v>
      </c>
    </row>
    <row r="2429" spans="1:4" ht="16.5" thickTop="1" thickBot="1" x14ac:dyDescent="0.3">
      <c r="A2429" s="661" t="s">
        <v>5513</v>
      </c>
      <c r="B2429" s="662">
        <v>2</v>
      </c>
      <c r="C2429" s="663" t="s">
        <v>5514</v>
      </c>
      <c r="D2429" s="664" t="s">
        <v>5515</v>
      </c>
    </row>
    <row r="2430" spans="1:4" ht="16.5" thickTop="1" thickBot="1" x14ac:dyDescent="0.3">
      <c r="A2430" s="661" t="s">
        <v>5513</v>
      </c>
      <c r="B2430" s="662">
        <v>7</v>
      </c>
      <c r="C2430" s="663" t="s">
        <v>5514</v>
      </c>
      <c r="D2430" s="664" t="s">
        <v>5515</v>
      </c>
    </row>
    <row r="2431" spans="1:4" ht="16.5" thickTop="1" thickBot="1" x14ac:dyDescent="0.3">
      <c r="A2431" s="661" t="s">
        <v>5513</v>
      </c>
      <c r="B2431" s="662">
        <v>1</v>
      </c>
      <c r="C2431" s="663" t="s">
        <v>5514</v>
      </c>
      <c r="D2431" s="664" t="s">
        <v>5515</v>
      </c>
    </row>
    <row r="2432" spans="1:4" ht="16.5" thickTop="1" thickBot="1" x14ac:dyDescent="0.3">
      <c r="A2432" s="661" t="s">
        <v>5516</v>
      </c>
      <c r="B2432" s="662">
        <v>1</v>
      </c>
      <c r="C2432" s="663" t="s">
        <v>5517</v>
      </c>
      <c r="D2432" s="664" t="s">
        <v>5518</v>
      </c>
    </row>
    <row r="2433" spans="1:4" ht="16.5" thickTop="1" thickBot="1" x14ac:dyDescent="0.3">
      <c r="A2433" s="661" t="s">
        <v>5516</v>
      </c>
      <c r="B2433" s="662">
        <v>5</v>
      </c>
      <c r="C2433" s="663" t="s">
        <v>5519</v>
      </c>
      <c r="D2433" s="664" t="s">
        <v>5518</v>
      </c>
    </row>
    <row r="2434" spans="1:4" ht="16.5" thickTop="1" thickBot="1" x14ac:dyDescent="0.3">
      <c r="A2434" s="661" t="s">
        <v>5520</v>
      </c>
      <c r="B2434" s="662">
        <v>2</v>
      </c>
      <c r="C2434" s="663" t="s">
        <v>5521</v>
      </c>
      <c r="D2434" s="664" t="s">
        <v>5522</v>
      </c>
    </row>
    <row r="2435" spans="1:4" ht="16.5" thickTop="1" thickBot="1" x14ac:dyDescent="0.3">
      <c r="A2435" s="661" t="s">
        <v>5523</v>
      </c>
      <c r="B2435" s="662">
        <v>3</v>
      </c>
      <c r="C2435" s="663" t="s">
        <v>5524</v>
      </c>
      <c r="D2435" s="664" t="s">
        <v>5525</v>
      </c>
    </row>
    <row r="2436" spans="1:4" ht="31.5" thickTop="1" thickBot="1" x14ac:dyDescent="0.3">
      <c r="A2436" s="661" t="s">
        <v>5526</v>
      </c>
      <c r="B2436" s="662">
        <v>5</v>
      </c>
      <c r="C2436" s="663" t="s">
        <v>5527</v>
      </c>
      <c r="D2436" s="664" t="s">
        <v>5528</v>
      </c>
    </row>
    <row r="2437" spans="1:4" ht="31.5" thickTop="1" thickBot="1" x14ac:dyDescent="0.3">
      <c r="A2437" s="661" t="s">
        <v>5526</v>
      </c>
      <c r="B2437" s="662">
        <v>6</v>
      </c>
      <c r="C2437" s="663" t="s">
        <v>5527</v>
      </c>
      <c r="D2437" s="664" t="s">
        <v>5528</v>
      </c>
    </row>
    <row r="2438" spans="1:4" ht="31.5" thickTop="1" thickBot="1" x14ac:dyDescent="0.3">
      <c r="A2438" s="661" t="s">
        <v>5526</v>
      </c>
      <c r="B2438" s="662">
        <v>6</v>
      </c>
      <c r="C2438" s="663" t="s">
        <v>5527</v>
      </c>
      <c r="D2438" s="664" t="s">
        <v>5528</v>
      </c>
    </row>
    <row r="2439" spans="1:4" ht="16.5" thickTop="1" thickBot="1" x14ac:dyDescent="0.3">
      <c r="A2439" s="661" t="s">
        <v>5529</v>
      </c>
      <c r="B2439" s="662">
        <v>1</v>
      </c>
      <c r="C2439" s="663" t="s">
        <v>5530</v>
      </c>
      <c r="D2439" s="664" t="s">
        <v>5531</v>
      </c>
    </row>
    <row r="2440" spans="1:4" ht="16.5" thickTop="1" thickBot="1" x14ac:dyDescent="0.3">
      <c r="A2440" s="661" t="s">
        <v>5529</v>
      </c>
      <c r="B2440" s="662">
        <v>1</v>
      </c>
      <c r="C2440" s="663" t="s">
        <v>5532</v>
      </c>
      <c r="D2440" s="664" t="s">
        <v>5533</v>
      </c>
    </row>
    <row r="2441" spans="1:4" ht="16.5" thickTop="1" thickBot="1" x14ac:dyDescent="0.3">
      <c r="A2441" s="661" t="s">
        <v>5534</v>
      </c>
      <c r="B2441" s="662">
        <v>5</v>
      </c>
      <c r="C2441" s="663" t="s">
        <v>5535</v>
      </c>
      <c r="D2441" s="664" t="s">
        <v>5536</v>
      </c>
    </row>
    <row r="2442" spans="1:4" ht="16.5" thickTop="1" thickBot="1" x14ac:dyDescent="0.3">
      <c r="A2442" s="661" t="s">
        <v>5537</v>
      </c>
      <c r="B2442" s="662">
        <v>2</v>
      </c>
      <c r="C2442" s="663" t="s">
        <v>5538</v>
      </c>
      <c r="D2442" s="664" t="s">
        <v>5539</v>
      </c>
    </row>
    <row r="2443" spans="1:4" ht="31.5" thickTop="1" thickBot="1" x14ac:dyDescent="0.3">
      <c r="A2443" s="661" t="s">
        <v>5540</v>
      </c>
      <c r="B2443" s="662">
        <v>12</v>
      </c>
      <c r="C2443" s="663" t="s">
        <v>5541</v>
      </c>
      <c r="D2443" s="664" t="s">
        <v>5542</v>
      </c>
    </row>
    <row r="2444" spans="1:4" ht="31.5" thickTop="1" thickBot="1" x14ac:dyDescent="0.3">
      <c r="A2444" s="661" t="s">
        <v>5540</v>
      </c>
      <c r="B2444" s="662">
        <v>18</v>
      </c>
      <c r="C2444" s="663" t="s">
        <v>5541</v>
      </c>
      <c r="D2444" s="664" t="s">
        <v>5542</v>
      </c>
    </row>
    <row r="2445" spans="1:4" ht="16.5" thickTop="1" thickBot="1" x14ac:dyDescent="0.3">
      <c r="A2445" s="661" t="s">
        <v>5543</v>
      </c>
      <c r="B2445" s="662">
        <v>3</v>
      </c>
      <c r="C2445" s="663" t="s">
        <v>5544</v>
      </c>
      <c r="D2445" s="664" t="s">
        <v>5545</v>
      </c>
    </row>
    <row r="2446" spans="1:4" ht="16.5" thickTop="1" thickBot="1" x14ac:dyDescent="0.3">
      <c r="A2446" s="661" t="s">
        <v>5546</v>
      </c>
      <c r="B2446" s="662">
        <v>2</v>
      </c>
      <c r="C2446" s="663" t="s">
        <v>5547</v>
      </c>
      <c r="D2446" s="664" t="s">
        <v>5548</v>
      </c>
    </row>
    <row r="2447" spans="1:4" ht="16.5" thickTop="1" thickBot="1" x14ac:dyDescent="0.3">
      <c r="A2447" s="661" t="s">
        <v>5549</v>
      </c>
      <c r="B2447" s="662">
        <v>3</v>
      </c>
      <c r="C2447" s="663" t="s">
        <v>5550</v>
      </c>
      <c r="D2447" s="664" t="s">
        <v>5551</v>
      </c>
    </row>
    <row r="2448" spans="1:4" ht="16.5" thickTop="1" thickBot="1" x14ac:dyDescent="0.3">
      <c r="A2448" s="661" t="s">
        <v>5549</v>
      </c>
      <c r="B2448" s="662">
        <v>3</v>
      </c>
      <c r="C2448" s="663" t="s">
        <v>5550</v>
      </c>
      <c r="D2448" s="664" t="s">
        <v>5551</v>
      </c>
    </row>
    <row r="2449" spans="1:4" ht="16.5" thickTop="1" thickBot="1" x14ac:dyDescent="0.3">
      <c r="A2449" s="661" t="s">
        <v>5552</v>
      </c>
      <c r="B2449" s="662">
        <v>3</v>
      </c>
      <c r="C2449" s="663" t="s">
        <v>5553</v>
      </c>
      <c r="D2449" s="664" t="s">
        <v>5554</v>
      </c>
    </row>
    <row r="2450" spans="1:4" ht="16.5" thickTop="1" thickBot="1" x14ac:dyDescent="0.3">
      <c r="A2450" s="661" t="s">
        <v>5555</v>
      </c>
      <c r="B2450" s="662">
        <v>12</v>
      </c>
      <c r="C2450" s="663" t="s">
        <v>5556</v>
      </c>
      <c r="D2450" s="664" t="s">
        <v>5557</v>
      </c>
    </row>
    <row r="2451" spans="1:4" ht="16.5" thickTop="1" thickBot="1" x14ac:dyDescent="0.3">
      <c r="A2451" s="661" t="s">
        <v>5555</v>
      </c>
      <c r="B2451" s="662">
        <v>12</v>
      </c>
      <c r="C2451" s="663" t="s">
        <v>5556</v>
      </c>
      <c r="D2451" s="664" t="s">
        <v>5557</v>
      </c>
    </row>
    <row r="2452" spans="1:4" ht="16.5" thickTop="1" thickBot="1" x14ac:dyDescent="0.3">
      <c r="A2452" s="661" t="s">
        <v>5558</v>
      </c>
      <c r="B2452" s="662">
        <v>2</v>
      </c>
      <c r="C2452" s="663" t="s">
        <v>5559</v>
      </c>
      <c r="D2452" s="664" t="s">
        <v>5560</v>
      </c>
    </row>
    <row r="2453" spans="1:4" ht="16.5" thickTop="1" thickBot="1" x14ac:dyDescent="0.3">
      <c r="A2453" s="661" t="s">
        <v>5558</v>
      </c>
      <c r="B2453" s="662">
        <v>2</v>
      </c>
      <c r="C2453" s="663" t="s">
        <v>5559</v>
      </c>
      <c r="D2453" s="664" t="s">
        <v>5560</v>
      </c>
    </row>
    <row r="2454" spans="1:4" ht="16.5" thickTop="1" thickBot="1" x14ac:dyDescent="0.3">
      <c r="A2454" s="661" t="s">
        <v>5561</v>
      </c>
      <c r="B2454" s="662">
        <v>8</v>
      </c>
      <c r="C2454" s="663" t="s">
        <v>5562</v>
      </c>
      <c r="D2454" s="664" t="s">
        <v>5563</v>
      </c>
    </row>
    <row r="2455" spans="1:4" ht="16.5" thickTop="1" thickBot="1" x14ac:dyDescent="0.3">
      <c r="A2455" s="661" t="s">
        <v>5564</v>
      </c>
      <c r="B2455" s="662">
        <v>3</v>
      </c>
      <c r="C2455" s="663" t="s">
        <v>5565</v>
      </c>
      <c r="D2455" s="664" t="s">
        <v>5566</v>
      </c>
    </row>
    <row r="2456" spans="1:4" ht="16.5" thickTop="1" thickBot="1" x14ac:dyDescent="0.3">
      <c r="A2456" s="661" t="s">
        <v>5567</v>
      </c>
      <c r="B2456" s="662">
        <v>2</v>
      </c>
      <c r="C2456" s="663" t="s">
        <v>5568</v>
      </c>
      <c r="D2456" s="664" t="s">
        <v>5569</v>
      </c>
    </row>
    <row r="2457" spans="1:4" ht="16.5" thickTop="1" thickBot="1" x14ac:dyDescent="0.3">
      <c r="A2457" s="661" t="s">
        <v>5567</v>
      </c>
      <c r="B2457" s="662">
        <v>1</v>
      </c>
      <c r="C2457" s="663" t="s">
        <v>5568</v>
      </c>
      <c r="D2457" s="664" t="s">
        <v>5569</v>
      </c>
    </row>
    <row r="2458" spans="1:4" ht="16.5" thickTop="1" thickBot="1" x14ac:dyDescent="0.3">
      <c r="A2458" s="661" t="s">
        <v>5570</v>
      </c>
      <c r="B2458" s="662">
        <v>4</v>
      </c>
      <c r="C2458" s="663" t="s">
        <v>5571</v>
      </c>
      <c r="D2458" s="664" t="s">
        <v>5572</v>
      </c>
    </row>
    <row r="2459" spans="1:4" ht="16.5" thickTop="1" thickBot="1" x14ac:dyDescent="0.3">
      <c r="A2459" s="661" t="s">
        <v>5573</v>
      </c>
      <c r="B2459" s="662">
        <v>1</v>
      </c>
      <c r="C2459" s="663" t="s">
        <v>5574</v>
      </c>
      <c r="D2459" s="664" t="s">
        <v>5575</v>
      </c>
    </row>
    <row r="2460" spans="1:4" ht="16.5" thickTop="1" thickBot="1" x14ac:dyDescent="0.3">
      <c r="A2460" s="661" t="s">
        <v>5576</v>
      </c>
      <c r="B2460" s="662">
        <v>3</v>
      </c>
      <c r="C2460" s="663" t="s">
        <v>5577</v>
      </c>
      <c r="D2460" s="664" t="s">
        <v>5578</v>
      </c>
    </row>
    <row r="2461" spans="1:4" ht="16.5" thickTop="1" thickBot="1" x14ac:dyDescent="0.3">
      <c r="A2461" s="661" t="s">
        <v>5579</v>
      </c>
      <c r="B2461" s="662">
        <v>1</v>
      </c>
      <c r="C2461" s="663" t="s">
        <v>5580</v>
      </c>
      <c r="D2461" s="664" t="s">
        <v>5581</v>
      </c>
    </row>
    <row r="2462" spans="1:4" ht="16.5" thickTop="1" thickBot="1" x14ac:dyDescent="0.3">
      <c r="A2462" s="661" t="s">
        <v>5582</v>
      </c>
      <c r="B2462" s="662">
        <v>1</v>
      </c>
      <c r="C2462" s="663" t="s">
        <v>5583</v>
      </c>
      <c r="D2462" s="664" t="s">
        <v>5584</v>
      </c>
    </row>
    <row r="2463" spans="1:4" ht="16.5" thickTop="1" thickBot="1" x14ac:dyDescent="0.3">
      <c r="A2463" s="661" t="s">
        <v>5582</v>
      </c>
      <c r="B2463" s="662">
        <v>1</v>
      </c>
      <c r="C2463" s="663" t="s">
        <v>5585</v>
      </c>
      <c r="D2463" s="664" t="s">
        <v>5584</v>
      </c>
    </row>
    <row r="2464" spans="1:4" ht="16.5" thickTop="1" thickBot="1" x14ac:dyDescent="0.3">
      <c r="A2464" s="661" t="s">
        <v>5586</v>
      </c>
      <c r="B2464" s="662">
        <v>5</v>
      </c>
      <c r="C2464" s="663" t="s">
        <v>5587</v>
      </c>
      <c r="D2464" s="664" t="s">
        <v>5588</v>
      </c>
    </row>
    <row r="2465" spans="1:4" ht="16.5" thickTop="1" thickBot="1" x14ac:dyDescent="0.3">
      <c r="A2465" s="661" t="s">
        <v>5589</v>
      </c>
      <c r="B2465" s="662">
        <v>5</v>
      </c>
      <c r="C2465" s="663" t="s">
        <v>5590</v>
      </c>
      <c r="D2465" s="664" t="s">
        <v>5591</v>
      </c>
    </row>
    <row r="2466" spans="1:4" ht="16.5" thickTop="1" thickBot="1" x14ac:dyDescent="0.3">
      <c r="A2466" s="661" t="s">
        <v>5592</v>
      </c>
      <c r="B2466" s="662">
        <v>6</v>
      </c>
      <c r="C2466" s="663" t="s">
        <v>5593</v>
      </c>
      <c r="D2466" s="664" t="s">
        <v>5594</v>
      </c>
    </row>
    <row r="2467" spans="1:4" ht="16.5" thickTop="1" thickBot="1" x14ac:dyDescent="0.3">
      <c r="A2467" s="661" t="s">
        <v>5595</v>
      </c>
      <c r="B2467" s="662">
        <v>5</v>
      </c>
      <c r="C2467" s="663" t="s">
        <v>5596</v>
      </c>
      <c r="D2467" s="664" t="s">
        <v>5597</v>
      </c>
    </row>
    <row r="2468" spans="1:4" ht="16.5" thickTop="1" thickBot="1" x14ac:dyDescent="0.3">
      <c r="A2468" s="661" t="s">
        <v>5598</v>
      </c>
      <c r="B2468" s="662">
        <v>2</v>
      </c>
      <c r="C2468" s="663" t="s">
        <v>5599</v>
      </c>
      <c r="D2468" s="664" t="s">
        <v>5600</v>
      </c>
    </row>
    <row r="2469" spans="1:4" ht="20.25" thickTop="1" thickBot="1" x14ac:dyDescent="0.3">
      <c r="A2469" s="661" t="s">
        <v>5601</v>
      </c>
      <c r="B2469" s="662">
        <v>3</v>
      </c>
      <c r="C2469" s="663" t="s">
        <v>5602</v>
      </c>
      <c r="D2469" s="664" t="s">
        <v>5603</v>
      </c>
    </row>
    <row r="2470" spans="1:4" ht="16.5" thickTop="1" thickBot="1" x14ac:dyDescent="0.3">
      <c r="A2470" s="661" t="s">
        <v>5604</v>
      </c>
      <c r="B2470" s="662">
        <v>1</v>
      </c>
      <c r="C2470" s="663" t="s">
        <v>5605</v>
      </c>
      <c r="D2470" s="664" t="s">
        <v>5606</v>
      </c>
    </row>
    <row r="2471" spans="1:4" ht="16.5" thickTop="1" thickBot="1" x14ac:dyDescent="0.3">
      <c r="A2471" s="661" t="s">
        <v>5604</v>
      </c>
      <c r="B2471" s="662">
        <v>2</v>
      </c>
      <c r="C2471" s="663" t="s">
        <v>5607</v>
      </c>
      <c r="D2471" s="664" t="s">
        <v>5606</v>
      </c>
    </row>
    <row r="2472" spans="1:4" ht="31.5" thickTop="1" thickBot="1" x14ac:dyDescent="0.3">
      <c r="A2472" s="661" t="s">
        <v>5608</v>
      </c>
      <c r="B2472" s="662">
        <v>4</v>
      </c>
      <c r="C2472" s="663" t="s">
        <v>5609</v>
      </c>
      <c r="D2472" s="664" t="s">
        <v>5610</v>
      </c>
    </row>
    <row r="2473" spans="1:4" ht="16.5" thickTop="1" thickBot="1" x14ac:dyDescent="0.3">
      <c r="A2473" s="661" t="s">
        <v>5611</v>
      </c>
      <c r="B2473" s="662">
        <v>2</v>
      </c>
      <c r="C2473" s="663" t="s">
        <v>5612</v>
      </c>
      <c r="D2473" s="664" t="s">
        <v>5612</v>
      </c>
    </row>
    <row r="2474" spans="1:4" ht="16.5" thickTop="1" thickBot="1" x14ac:dyDescent="0.3">
      <c r="A2474" s="661" t="s">
        <v>5613</v>
      </c>
      <c r="B2474" s="662">
        <v>4</v>
      </c>
      <c r="C2474" s="663" t="s">
        <v>5614</v>
      </c>
      <c r="D2474" s="664" t="s">
        <v>5615</v>
      </c>
    </row>
    <row r="2475" spans="1:4" ht="31.5" thickTop="1" thickBot="1" x14ac:dyDescent="0.3">
      <c r="A2475" s="661" t="s">
        <v>5616</v>
      </c>
      <c r="B2475" s="662">
        <v>18</v>
      </c>
      <c r="C2475" s="663" t="s">
        <v>5617</v>
      </c>
      <c r="D2475" s="664" t="s">
        <v>5618</v>
      </c>
    </row>
    <row r="2476" spans="1:4" ht="16.5" thickTop="1" thickBot="1" x14ac:dyDescent="0.3">
      <c r="A2476" s="661" t="s">
        <v>5619</v>
      </c>
      <c r="B2476" s="662">
        <v>2</v>
      </c>
      <c r="C2476" s="663" t="s">
        <v>5620</v>
      </c>
      <c r="D2476" s="664" t="s">
        <v>5621</v>
      </c>
    </row>
    <row r="2477" spans="1:4" ht="16.5" thickTop="1" thickBot="1" x14ac:dyDescent="0.3">
      <c r="A2477" s="661" t="s">
        <v>5619</v>
      </c>
      <c r="B2477" s="662">
        <v>2</v>
      </c>
      <c r="C2477" s="663" t="s">
        <v>5620</v>
      </c>
      <c r="D2477" s="664" t="s">
        <v>5621</v>
      </c>
    </row>
    <row r="2478" spans="1:4" ht="16.5" thickTop="1" thickBot="1" x14ac:dyDescent="0.3">
      <c r="A2478" s="661" t="s">
        <v>5622</v>
      </c>
      <c r="B2478" s="662">
        <v>3</v>
      </c>
      <c r="C2478" s="663" t="s">
        <v>5623</v>
      </c>
      <c r="D2478" s="664" t="s">
        <v>5624</v>
      </c>
    </row>
    <row r="2479" spans="1:4" ht="31.5" thickTop="1" thickBot="1" x14ac:dyDescent="0.3">
      <c r="A2479" s="661" t="s">
        <v>5625</v>
      </c>
      <c r="B2479" s="662">
        <v>2</v>
      </c>
      <c r="C2479" s="663" t="s">
        <v>5626</v>
      </c>
      <c r="D2479" s="664" t="s">
        <v>5627</v>
      </c>
    </row>
    <row r="2480" spans="1:4" ht="31.5" thickTop="1" thickBot="1" x14ac:dyDescent="0.3">
      <c r="A2480" s="661" t="s">
        <v>5625</v>
      </c>
      <c r="B2480" s="662">
        <v>3</v>
      </c>
      <c r="C2480" s="663" t="s">
        <v>5626</v>
      </c>
      <c r="D2480" s="664" t="s">
        <v>5627</v>
      </c>
    </row>
    <row r="2481" spans="1:4" ht="16.5" thickTop="1" thickBot="1" x14ac:dyDescent="0.3">
      <c r="A2481" s="661" t="s">
        <v>5628</v>
      </c>
      <c r="B2481" s="662">
        <v>5</v>
      </c>
      <c r="C2481" s="663" t="s">
        <v>5629</v>
      </c>
      <c r="D2481" s="664" t="s">
        <v>5630</v>
      </c>
    </row>
    <row r="2482" spans="1:4" ht="16.5" thickTop="1" thickBot="1" x14ac:dyDescent="0.3">
      <c r="A2482" s="661" t="s">
        <v>5631</v>
      </c>
      <c r="B2482" s="662">
        <v>1</v>
      </c>
      <c r="C2482" s="663" t="s">
        <v>5632</v>
      </c>
      <c r="D2482" s="664" t="s">
        <v>5633</v>
      </c>
    </row>
    <row r="2483" spans="1:4" ht="16.5" thickTop="1" thickBot="1" x14ac:dyDescent="0.3">
      <c r="A2483" s="661" t="s">
        <v>5634</v>
      </c>
      <c r="B2483" s="662">
        <v>1</v>
      </c>
      <c r="C2483" s="663" t="s">
        <v>5635</v>
      </c>
      <c r="D2483" s="664" t="s">
        <v>5636</v>
      </c>
    </row>
    <row r="2484" spans="1:4" ht="16.5" thickTop="1" thickBot="1" x14ac:dyDescent="0.3">
      <c r="A2484" s="661" t="s">
        <v>5637</v>
      </c>
      <c r="B2484" s="662">
        <v>3</v>
      </c>
      <c r="C2484" s="663" t="s">
        <v>5638</v>
      </c>
      <c r="D2484" s="664" t="s">
        <v>5639</v>
      </c>
    </row>
    <row r="2485" spans="1:4" ht="16.5" thickTop="1" thickBot="1" x14ac:dyDescent="0.3">
      <c r="A2485" s="661" t="s">
        <v>5640</v>
      </c>
      <c r="B2485" s="662">
        <v>1</v>
      </c>
      <c r="C2485" s="663" t="s">
        <v>5641</v>
      </c>
      <c r="D2485" s="664" t="s">
        <v>5642</v>
      </c>
    </row>
    <row r="2486" spans="1:4" ht="16.5" thickTop="1" thickBot="1" x14ac:dyDescent="0.3">
      <c r="A2486" s="661" t="s">
        <v>5643</v>
      </c>
      <c r="B2486" s="662">
        <v>5</v>
      </c>
      <c r="C2486" s="663" t="s">
        <v>5644</v>
      </c>
      <c r="D2486" s="664" t="s">
        <v>5645</v>
      </c>
    </row>
    <row r="2487" spans="1:4" ht="16.5" thickTop="1" thickBot="1" x14ac:dyDescent="0.3">
      <c r="A2487" s="661" t="s">
        <v>5643</v>
      </c>
      <c r="B2487" s="662">
        <v>4</v>
      </c>
      <c r="C2487" s="663" t="s">
        <v>5644</v>
      </c>
      <c r="D2487" s="664" t="s">
        <v>5645</v>
      </c>
    </row>
    <row r="2488" spans="1:4" ht="16.5" thickTop="1" thickBot="1" x14ac:dyDescent="0.3">
      <c r="A2488" s="661" t="s">
        <v>5646</v>
      </c>
      <c r="B2488" s="662">
        <v>4</v>
      </c>
      <c r="C2488" s="663" t="s">
        <v>5647</v>
      </c>
      <c r="D2488" s="664" t="s">
        <v>5648</v>
      </c>
    </row>
    <row r="2489" spans="1:4" ht="16.5" thickTop="1" thickBot="1" x14ac:dyDescent="0.3">
      <c r="A2489" s="661" t="s">
        <v>5649</v>
      </c>
      <c r="B2489" s="662">
        <v>16</v>
      </c>
      <c r="C2489" s="663" t="s">
        <v>5650</v>
      </c>
      <c r="D2489" s="664" t="s">
        <v>5651</v>
      </c>
    </row>
    <row r="2490" spans="1:4" ht="16.5" thickTop="1" thickBot="1" x14ac:dyDescent="0.3">
      <c r="A2490" s="661" t="s">
        <v>5652</v>
      </c>
      <c r="B2490" s="662">
        <v>6</v>
      </c>
      <c r="C2490" s="663" t="s">
        <v>5653</v>
      </c>
      <c r="D2490" s="664" t="s">
        <v>5654</v>
      </c>
    </row>
    <row r="2491" spans="1:4" ht="16.5" thickTop="1" thickBot="1" x14ac:dyDescent="0.3">
      <c r="A2491" s="661" t="s">
        <v>5655</v>
      </c>
      <c r="B2491" s="662">
        <v>6</v>
      </c>
      <c r="C2491" s="663" t="s">
        <v>5656</v>
      </c>
      <c r="D2491" s="664" t="s">
        <v>5657</v>
      </c>
    </row>
    <row r="2492" spans="1:4" ht="31.5" thickTop="1" thickBot="1" x14ac:dyDescent="0.3">
      <c r="A2492" s="661" t="s">
        <v>5658</v>
      </c>
      <c r="B2492" s="662">
        <v>4</v>
      </c>
      <c r="C2492" s="663" t="s">
        <v>5659</v>
      </c>
      <c r="D2492" s="664" t="s">
        <v>5660</v>
      </c>
    </row>
    <row r="2493" spans="1:4" ht="16.5" thickTop="1" thickBot="1" x14ac:dyDescent="0.3">
      <c r="A2493" s="661" t="s">
        <v>5661</v>
      </c>
      <c r="B2493" s="662">
        <v>8</v>
      </c>
      <c r="C2493" s="663" t="s">
        <v>5662</v>
      </c>
      <c r="D2493" s="664" t="s">
        <v>5663</v>
      </c>
    </row>
    <row r="2494" spans="1:4" ht="16.5" thickTop="1" thickBot="1" x14ac:dyDescent="0.3">
      <c r="A2494" s="661" t="s">
        <v>5661</v>
      </c>
      <c r="B2494" s="662">
        <v>15</v>
      </c>
      <c r="C2494" s="663" t="s">
        <v>5662</v>
      </c>
      <c r="D2494" s="664" t="s">
        <v>5663</v>
      </c>
    </row>
    <row r="2495" spans="1:4" ht="16.5" thickTop="1" thickBot="1" x14ac:dyDescent="0.3">
      <c r="A2495" s="661" t="s">
        <v>5664</v>
      </c>
      <c r="B2495" s="662">
        <v>6</v>
      </c>
      <c r="C2495" s="663" t="s">
        <v>5665</v>
      </c>
      <c r="D2495" s="664" t="s">
        <v>5666</v>
      </c>
    </row>
    <row r="2496" spans="1:4" ht="16.5" thickTop="1" thickBot="1" x14ac:dyDescent="0.3">
      <c r="A2496" s="661" t="s">
        <v>5667</v>
      </c>
      <c r="B2496" s="662">
        <v>4</v>
      </c>
      <c r="C2496" s="663" t="s">
        <v>5668</v>
      </c>
      <c r="D2496" s="664" t="s">
        <v>5669</v>
      </c>
    </row>
    <row r="2497" spans="1:4" ht="31.5" thickTop="1" thickBot="1" x14ac:dyDescent="0.3">
      <c r="A2497" s="661" t="s">
        <v>5670</v>
      </c>
      <c r="B2497" s="662">
        <v>1</v>
      </c>
      <c r="C2497" s="663" t="s">
        <v>5671</v>
      </c>
      <c r="D2497" s="664" t="s">
        <v>5672</v>
      </c>
    </row>
    <row r="2498" spans="1:4" ht="31.5" thickTop="1" thickBot="1" x14ac:dyDescent="0.3">
      <c r="A2498" s="661" t="s">
        <v>5670</v>
      </c>
      <c r="B2498" s="662">
        <v>5</v>
      </c>
      <c r="C2498" s="663" t="s">
        <v>5671</v>
      </c>
      <c r="D2498" s="664" t="s">
        <v>5672</v>
      </c>
    </row>
    <row r="2499" spans="1:4" ht="16.5" thickTop="1" thickBot="1" x14ac:dyDescent="0.3">
      <c r="A2499" s="661" t="s">
        <v>5673</v>
      </c>
      <c r="B2499" s="662">
        <v>5</v>
      </c>
      <c r="C2499" s="663" t="s">
        <v>5674</v>
      </c>
      <c r="D2499" s="664" t="s">
        <v>5675</v>
      </c>
    </row>
    <row r="2500" spans="1:4" ht="16.5" thickTop="1" thickBot="1" x14ac:dyDescent="0.3">
      <c r="A2500" s="661" t="s">
        <v>5673</v>
      </c>
      <c r="B2500" s="662">
        <v>5</v>
      </c>
      <c r="C2500" s="663" t="s">
        <v>5676</v>
      </c>
      <c r="D2500" s="664" t="s">
        <v>5675</v>
      </c>
    </row>
    <row r="2501" spans="1:4" ht="16.5" thickTop="1" thickBot="1" x14ac:dyDescent="0.3">
      <c r="A2501" s="661" t="s">
        <v>5673</v>
      </c>
      <c r="B2501" s="662">
        <v>3</v>
      </c>
      <c r="C2501" s="663" t="s">
        <v>5677</v>
      </c>
      <c r="D2501" s="664" t="s">
        <v>5675</v>
      </c>
    </row>
    <row r="2502" spans="1:4" ht="16.5" thickTop="1" thickBot="1" x14ac:dyDescent="0.3">
      <c r="A2502" s="661" t="s">
        <v>5678</v>
      </c>
      <c r="B2502" s="662">
        <v>1</v>
      </c>
      <c r="C2502" s="663" t="s">
        <v>5679</v>
      </c>
      <c r="D2502" s="664" t="s">
        <v>5679</v>
      </c>
    </row>
    <row r="2503" spans="1:4" ht="31.5" thickTop="1" thickBot="1" x14ac:dyDescent="0.3">
      <c r="A2503" s="661" t="s">
        <v>5680</v>
      </c>
      <c r="B2503" s="662">
        <v>11</v>
      </c>
      <c r="C2503" s="663" t="s">
        <v>5681</v>
      </c>
      <c r="D2503" s="664" t="s">
        <v>5682</v>
      </c>
    </row>
    <row r="2504" spans="1:4" ht="16.5" thickTop="1" thickBot="1" x14ac:dyDescent="0.3">
      <c r="A2504" s="661" t="s">
        <v>5683</v>
      </c>
      <c r="B2504" s="662">
        <v>1</v>
      </c>
      <c r="C2504" s="663" t="s">
        <v>5684</v>
      </c>
      <c r="D2504" s="664" t="s">
        <v>5685</v>
      </c>
    </row>
    <row r="2505" spans="1:4" ht="16.5" thickTop="1" thickBot="1" x14ac:dyDescent="0.3">
      <c r="A2505" s="661" t="s">
        <v>5686</v>
      </c>
      <c r="B2505" s="662">
        <v>2</v>
      </c>
      <c r="C2505" s="663" t="s">
        <v>5687</v>
      </c>
      <c r="D2505" s="664" t="s">
        <v>5687</v>
      </c>
    </row>
    <row r="2506" spans="1:4" ht="16.5" thickTop="1" thickBot="1" x14ac:dyDescent="0.3">
      <c r="A2506" s="661" t="s">
        <v>5686</v>
      </c>
      <c r="B2506" s="662">
        <v>3</v>
      </c>
      <c r="C2506" s="663" t="s">
        <v>5687</v>
      </c>
      <c r="D2506" s="664" t="s">
        <v>5687</v>
      </c>
    </row>
    <row r="2507" spans="1:4" ht="16.5" thickTop="1" thickBot="1" x14ac:dyDescent="0.3">
      <c r="A2507" s="661" t="s">
        <v>5688</v>
      </c>
      <c r="B2507" s="662">
        <v>11</v>
      </c>
      <c r="C2507" s="663" t="s">
        <v>5689</v>
      </c>
      <c r="D2507" s="664" t="s">
        <v>5690</v>
      </c>
    </row>
    <row r="2508" spans="1:4" ht="16.5" thickTop="1" thickBot="1" x14ac:dyDescent="0.3">
      <c r="A2508" s="661" t="s">
        <v>5691</v>
      </c>
      <c r="B2508" s="662">
        <v>2</v>
      </c>
      <c r="C2508" s="663" t="s">
        <v>5692</v>
      </c>
      <c r="D2508" s="664" t="s">
        <v>5693</v>
      </c>
    </row>
    <row r="2509" spans="1:4" ht="16.5" thickTop="1" thickBot="1" x14ac:dyDescent="0.3">
      <c r="A2509" s="661" t="s">
        <v>5691</v>
      </c>
      <c r="B2509" s="662">
        <v>3</v>
      </c>
      <c r="C2509" s="663" t="s">
        <v>5692</v>
      </c>
      <c r="D2509" s="664" t="s">
        <v>5693</v>
      </c>
    </row>
    <row r="2510" spans="1:4" ht="16.5" thickTop="1" thickBot="1" x14ac:dyDescent="0.3">
      <c r="A2510" s="661" t="s">
        <v>5694</v>
      </c>
      <c r="B2510" s="662">
        <v>3</v>
      </c>
      <c r="C2510" s="663" t="s">
        <v>5695</v>
      </c>
      <c r="D2510" s="664" t="s">
        <v>5696</v>
      </c>
    </row>
    <row r="2511" spans="1:4" ht="16.5" thickTop="1" thickBot="1" x14ac:dyDescent="0.3">
      <c r="A2511" s="661" t="s">
        <v>5697</v>
      </c>
      <c r="B2511" s="662">
        <v>3</v>
      </c>
      <c r="C2511" s="663" t="s">
        <v>5698</v>
      </c>
      <c r="D2511" s="664" t="s">
        <v>5699</v>
      </c>
    </row>
    <row r="2512" spans="1:4" ht="16.5" thickTop="1" thickBot="1" x14ac:dyDescent="0.3">
      <c r="A2512" s="661" t="s">
        <v>5697</v>
      </c>
      <c r="B2512" s="662">
        <v>7</v>
      </c>
      <c r="C2512" s="663" t="s">
        <v>5698</v>
      </c>
      <c r="D2512" s="664" t="s">
        <v>5699</v>
      </c>
    </row>
    <row r="2513" spans="1:4" ht="16.5" thickTop="1" thickBot="1" x14ac:dyDescent="0.3">
      <c r="A2513" s="661" t="s">
        <v>5700</v>
      </c>
      <c r="B2513" s="662">
        <v>13</v>
      </c>
      <c r="C2513" s="663" t="s">
        <v>5701</v>
      </c>
      <c r="D2513" s="664" t="s">
        <v>5702</v>
      </c>
    </row>
    <row r="2514" spans="1:4" ht="16.5" thickTop="1" thickBot="1" x14ac:dyDescent="0.3">
      <c r="A2514" s="661" t="s">
        <v>5703</v>
      </c>
      <c r="B2514" s="662">
        <v>3</v>
      </c>
      <c r="C2514" s="663" t="s">
        <v>5704</v>
      </c>
      <c r="D2514" s="664" t="s">
        <v>5705</v>
      </c>
    </row>
    <row r="2515" spans="1:4" ht="16.5" thickTop="1" thickBot="1" x14ac:dyDescent="0.3">
      <c r="A2515" s="661" t="s">
        <v>5706</v>
      </c>
      <c r="B2515" s="662">
        <v>4</v>
      </c>
      <c r="C2515" s="663" t="s">
        <v>5707</v>
      </c>
      <c r="D2515" s="664" t="s">
        <v>5708</v>
      </c>
    </row>
    <row r="2516" spans="1:4" ht="31.5" thickTop="1" thickBot="1" x14ac:dyDescent="0.3">
      <c r="A2516" s="661" t="s">
        <v>5709</v>
      </c>
      <c r="B2516" s="662">
        <v>6</v>
      </c>
      <c r="C2516" s="663" t="s">
        <v>5710</v>
      </c>
      <c r="D2516" s="664" t="s">
        <v>5711</v>
      </c>
    </row>
    <row r="2517" spans="1:4" ht="16.5" thickTop="1" thickBot="1" x14ac:dyDescent="0.3">
      <c r="A2517" s="661" t="s">
        <v>5712</v>
      </c>
      <c r="B2517" s="662">
        <v>14</v>
      </c>
      <c r="C2517" s="663" t="s">
        <v>5713</v>
      </c>
      <c r="D2517" s="664" t="s">
        <v>5713</v>
      </c>
    </row>
    <row r="2518" spans="1:4" ht="16.5" thickTop="1" thickBot="1" x14ac:dyDescent="0.3">
      <c r="A2518" s="661" t="s">
        <v>5714</v>
      </c>
      <c r="B2518" s="662">
        <v>13</v>
      </c>
      <c r="C2518" s="663" t="s">
        <v>5715</v>
      </c>
      <c r="D2518" s="664" t="s">
        <v>5716</v>
      </c>
    </row>
    <row r="2519" spans="1:4" ht="16.5" thickTop="1" thickBot="1" x14ac:dyDescent="0.3">
      <c r="A2519" s="661" t="s">
        <v>5714</v>
      </c>
      <c r="B2519" s="662">
        <v>6</v>
      </c>
      <c r="C2519" s="663" t="s">
        <v>5715</v>
      </c>
      <c r="D2519" s="664" t="s">
        <v>5716</v>
      </c>
    </row>
    <row r="2520" spans="1:4" ht="31.5" thickTop="1" thickBot="1" x14ac:dyDescent="0.3">
      <c r="A2520" s="661" t="s">
        <v>5717</v>
      </c>
      <c r="B2520" s="662">
        <v>10</v>
      </c>
      <c r="C2520" s="663" t="s">
        <v>5718</v>
      </c>
      <c r="D2520" s="664" t="s">
        <v>5719</v>
      </c>
    </row>
    <row r="2521" spans="1:4" ht="31.5" thickTop="1" thickBot="1" x14ac:dyDescent="0.3">
      <c r="A2521" s="661" t="s">
        <v>5717</v>
      </c>
      <c r="B2521" s="662">
        <v>23</v>
      </c>
      <c r="C2521" s="663" t="s">
        <v>5718</v>
      </c>
      <c r="D2521" s="664" t="s">
        <v>5719</v>
      </c>
    </row>
    <row r="2522" spans="1:4" ht="31.5" thickTop="1" thickBot="1" x14ac:dyDescent="0.3">
      <c r="A2522" s="661" t="s">
        <v>5720</v>
      </c>
      <c r="B2522" s="662">
        <v>3</v>
      </c>
      <c r="C2522" s="663" t="s">
        <v>5721</v>
      </c>
      <c r="D2522" s="664" t="s">
        <v>5722</v>
      </c>
    </row>
    <row r="2523" spans="1:4" ht="16.5" thickTop="1" thickBot="1" x14ac:dyDescent="0.3">
      <c r="A2523" s="661" t="s">
        <v>5723</v>
      </c>
      <c r="B2523" s="662">
        <v>3</v>
      </c>
      <c r="C2523" s="663" t="s">
        <v>5724</v>
      </c>
      <c r="D2523" s="664" t="s">
        <v>5724</v>
      </c>
    </row>
    <row r="2524" spans="1:4" ht="16.5" thickTop="1" thickBot="1" x14ac:dyDescent="0.3">
      <c r="A2524" s="661" t="s">
        <v>5723</v>
      </c>
      <c r="B2524" s="662">
        <v>2</v>
      </c>
      <c r="C2524" s="663" t="s">
        <v>5724</v>
      </c>
      <c r="D2524" s="664" t="s">
        <v>5724</v>
      </c>
    </row>
    <row r="2525" spans="1:4" ht="16.5" thickTop="1" thickBot="1" x14ac:dyDescent="0.3">
      <c r="A2525" s="661" t="s">
        <v>5725</v>
      </c>
      <c r="B2525" s="662">
        <v>8</v>
      </c>
      <c r="C2525" s="663" t="s">
        <v>5726</v>
      </c>
      <c r="D2525" s="664" t="s">
        <v>5727</v>
      </c>
    </row>
    <row r="2526" spans="1:4" ht="16.5" thickTop="1" thickBot="1" x14ac:dyDescent="0.3">
      <c r="A2526" s="661" t="s">
        <v>5728</v>
      </c>
      <c r="B2526" s="662">
        <v>2</v>
      </c>
      <c r="C2526" s="663" t="s">
        <v>5729</v>
      </c>
      <c r="D2526" s="664" t="s">
        <v>5729</v>
      </c>
    </row>
    <row r="2527" spans="1:4" ht="16.5" thickTop="1" thickBot="1" x14ac:dyDescent="0.3">
      <c r="A2527" s="661" t="s">
        <v>5730</v>
      </c>
      <c r="B2527" s="662">
        <v>5</v>
      </c>
      <c r="C2527" s="663" t="s">
        <v>5731</v>
      </c>
      <c r="D2527" s="664" t="s">
        <v>5732</v>
      </c>
    </row>
    <row r="2528" spans="1:4" ht="16.5" thickTop="1" thickBot="1" x14ac:dyDescent="0.3">
      <c r="A2528" s="661" t="s">
        <v>5733</v>
      </c>
      <c r="B2528" s="662">
        <v>2</v>
      </c>
      <c r="C2528" s="663" t="s">
        <v>5734</v>
      </c>
      <c r="D2528" s="664" t="s">
        <v>5735</v>
      </c>
    </row>
    <row r="2529" spans="1:4" ht="16.5" thickTop="1" thickBot="1" x14ac:dyDescent="0.3">
      <c r="A2529" s="661" t="s">
        <v>5736</v>
      </c>
      <c r="B2529" s="662">
        <v>2</v>
      </c>
      <c r="C2529" s="663" t="s">
        <v>5737</v>
      </c>
      <c r="D2529" s="664" t="s">
        <v>5738</v>
      </c>
    </row>
    <row r="2530" spans="1:4" ht="16.5" thickTop="1" thickBot="1" x14ac:dyDescent="0.3">
      <c r="A2530" s="661" t="s">
        <v>5739</v>
      </c>
      <c r="B2530" s="662">
        <v>1</v>
      </c>
      <c r="C2530" s="663" t="s">
        <v>5740</v>
      </c>
      <c r="D2530" s="664" t="s">
        <v>5741</v>
      </c>
    </row>
    <row r="2531" spans="1:4" ht="16.5" thickTop="1" thickBot="1" x14ac:dyDescent="0.3">
      <c r="A2531" s="661" t="s">
        <v>5739</v>
      </c>
      <c r="B2531" s="662">
        <v>2</v>
      </c>
      <c r="C2531" s="663" t="s">
        <v>5740</v>
      </c>
      <c r="D2531" s="664" t="s">
        <v>5741</v>
      </c>
    </row>
    <row r="2532" spans="1:4" ht="16.5" thickTop="1" thickBot="1" x14ac:dyDescent="0.3">
      <c r="A2532" s="661" t="s">
        <v>5739</v>
      </c>
      <c r="B2532" s="662">
        <v>1</v>
      </c>
      <c r="C2532" s="663" t="s">
        <v>5742</v>
      </c>
      <c r="D2532" s="664" t="s">
        <v>5741</v>
      </c>
    </row>
    <row r="2533" spans="1:4" ht="16.5" thickTop="1" thickBot="1" x14ac:dyDescent="0.3">
      <c r="A2533" s="661" t="s">
        <v>5743</v>
      </c>
      <c r="B2533" s="662">
        <v>2</v>
      </c>
      <c r="C2533" s="663" t="s">
        <v>5744</v>
      </c>
      <c r="D2533" s="664" t="s">
        <v>5744</v>
      </c>
    </row>
    <row r="2534" spans="1:4" ht="16.5" thickTop="1" thickBot="1" x14ac:dyDescent="0.3">
      <c r="A2534" s="661" t="s">
        <v>5745</v>
      </c>
      <c r="B2534" s="662">
        <v>10</v>
      </c>
      <c r="C2534" s="663" t="s">
        <v>5746</v>
      </c>
      <c r="D2534" s="664" t="s">
        <v>5747</v>
      </c>
    </row>
    <row r="2535" spans="1:4" ht="16.5" thickTop="1" thickBot="1" x14ac:dyDescent="0.3">
      <c r="A2535" s="661" t="s">
        <v>5748</v>
      </c>
      <c r="B2535" s="662">
        <v>22</v>
      </c>
      <c r="C2535" s="663" t="s">
        <v>5749</v>
      </c>
      <c r="D2535" s="664" t="s">
        <v>5750</v>
      </c>
    </row>
    <row r="2536" spans="1:4" ht="16.5" thickTop="1" thickBot="1" x14ac:dyDescent="0.3">
      <c r="A2536" s="661" t="s">
        <v>5751</v>
      </c>
      <c r="B2536" s="662">
        <v>2</v>
      </c>
      <c r="C2536" s="663" t="s">
        <v>5752</v>
      </c>
      <c r="D2536" s="664" t="s">
        <v>5753</v>
      </c>
    </row>
    <row r="2537" spans="1:4" ht="16.5" thickTop="1" thickBot="1" x14ac:dyDescent="0.3">
      <c r="A2537" s="661" t="s">
        <v>5754</v>
      </c>
      <c r="B2537" s="662">
        <v>12</v>
      </c>
      <c r="C2537" s="663" t="s">
        <v>5755</v>
      </c>
      <c r="D2537" s="664" t="s">
        <v>5756</v>
      </c>
    </row>
    <row r="2538" spans="1:4" ht="16.5" thickTop="1" thickBot="1" x14ac:dyDescent="0.3">
      <c r="A2538" s="661" t="s">
        <v>5757</v>
      </c>
      <c r="B2538" s="662">
        <v>2</v>
      </c>
      <c r="C2538" s="663" t="s">
        <v>5758</v>
      </c>
      <c r="D2538" s="664" t="s">
        <v>5758</v>
      </c>
    </row>
    <row r="2539" spans="1:4" ht="16.5" thickTop="1" thickBot="1" x14ac:dyDescent="0.3">
      <c r="A2539" s="661" t="s">
        <v>5757</v>
      </c>
      <c r="B2539" s="662">
        <v>1</v>
      </c>
      <c r="C2539" s="663" t="s">
        <v>5758</v>
      </c>
      <c r="D2539" s="664" t="s">
        <v>5758</v>
      </c>
    </row>
    <row r="2540" spans="1:4" ht="31.5" thickTop="1" thickBot="1" x14ac:dyDescent="0.3">
      <c r="A2540" s="661" t="s">
        <v>5759</v>
      </c>
      <c r="B2540" s="662">
        <v>18</v>
      </c>
      <c r="C2540" s="663" t="s">
        <v>5760</v>
      </c>
      <c r="D2540" s="664" t="s">
        <v>5761</v>
      </c>
    </row>
    <row r="2541" spans="1:4" ht="16.5" thickTop="1" thickBot="1" x14ac:dyDescent="0.3">
      <c r="A2541" s="661" t="s">
        <v>5762</v>
      </c>
      <c r="B2541" s="662">
        <v>6</v>
      </c>
      <c r="C2541" s="663" t="s">
        <v>5763</v>
      </c>
      <c r="D2541" s="664" t="s">
        <v>5764</v>
      </c>
    </row>
    <row r="2542" spans="1:4" ht="16.5" thickTop="1" thickBot="1" x14ac:dyDescent="0.3">
      <c r="A2542" s="661" t="s">
        <v>5762</v>
      </c>
      <c r="B2542" s="662">
        <v>1</v>
      </c>
      <c r="C2542" s="663" t="s">
        <v>5763</v>
      </c>
      <c r="D2542" s="664" t="s">
        <v>5764</v>
      </c>
    </row>
    <row r="2543" spans="1:4" ht="31.5" thickTop="1" thickBot="1" x14ac:dyDescent="0.3">
      <c r="A2543" s="661" t="s">
        <v>5765</v>
      </c>
      <c r="B2543" s="662">
        <v>3</v>
      </c>
      <c r="C2543" s="663" t="s">
        <v>5766</v>
      </c>
      <c r="D2543" s="664" t="s">
        <v>5767</v>
      </c>
    </row>
    <row r="2544" spans="1:4" ht="16.5" thickTop="1" thickBot="1" x14ac:dyDescent="0.3">
      <c r="A2544" s="661" t="s">
        <v>5768</v>
      </c>
      <c r="B2544" s="662">
        <v>5</v>
      </c>
      <c r="C2544" s="663" t="s">
        <v>5769</v>
      </c>
      <c r="D2544" s="664" t="s">
        <v>5770</v>
      </c>
    </row>
    <row r="2545" spans="1:4" ht="16.5" thickTop="1" thickBot="1" x14ac:dyDescent="0.3">
      <c r="A2545" s="661" t="s">
        <v>5768</v>
      </c>
      <c r="B2545" s="662">
        <v>9</v>
      </c>
      <c r="C2545" s="663" t="s">
        <v>5771</v>
      </c>
      <c r="D2545" s="664" t="s">
        <v>5770</v>
      </c>
    </row>
    <row r="2546" spans="1:4" ht="16.5" thickTop="1" thickBot="1" x14ac:dyDescent="0.3">
      <c r="A2546" s="661" t="s">
        <v>5772</v>
      </c>
      <c r="B2546" s="662">
        <v>2</v>
      </c>
      <c r="C2546" s="663" t="s">
        <v>5773</v>
      </c>
      <c r="D2546" s="664" t="s">
        <v>5774</v>
      </c>
    </row>
    <row r="2547" spans="1:4" ht="31.5" thickTop="1" thickBot="1" x14ac:dyDescent="0.3">
      <c r="A2547" s="661" t="s">
        <v>5775</v>
      </c>
      <c r="B2547" s="662">
        <v>6</v>
      </c>
      <c r="C2547" s="663" t="s">
        <v>5776</v>
      </c>
      <c r="D2547" s="664" t="s">
        <v>5777</v>
      </c>
    </row>
    <row r="2548" spans="1:4" ht="31.5" thickTop="1" thickBot="1" x14ac:dyDescent="0.3">
      <c r="A2548" s="661" t="s">
        <v>5778</v>
      </c>
      <c r="B2548" s="662">
        <v>6</v>
      </c>
      <c r="C2548" s="663" t="s">
        <v>5779</v>
      </c>
      <c r="D2548" s="664" t="s">
        <v>5780</v>
      </c>
    </row>
    <row r="2549" spans="1:4" ht="31.5" thickTop="1" thickBot="1" x14ac:dyDescent="0.3">
      <c r="A2549" s="661" t="s">
        <v>5781</v>
      </c>
      <c r="B2549" s="662">
        <v>1</v>
      </c>
      <c r="C2549" s="663" t="s">
        <v>5782</v>
      </c>
      <c r="D2549" s="664" t="s">
        <v>5783</v>
      </c>
    </row>
    <row r="2550" spans="1:4" ht="31.5" thickTop="1" thickBot="1" x14ac:dyDescent="0.3">
      <c r="A2550" s="661" t="s">
        <v>5781</v>
      </c>
      <c r="B2550" s="662">
        <v>2</v>
      </c>
      <c r="C2550" s="663" t="s">
        <v>5782</v>
      </c>
      <c r="D2550" s="664" t="s">
        <v>5783</v>
      </c>
    </row>
    <row r="2551" spans="1:4" ht="16.5" thickTop="1" thickBot="1" x14ac:dyDescent="0.3">
      <c r="A2551" s="661" t="s">
        <v>5784</v>
      </c>
      <c r="B2551" s="662">
        <v>5</v>
      </c>
      <c r="C2551" s="663" t="s">
        <v>5785</v>
      </c>
      <c r="D2551" s="664" t="s">
        <v>5786</v>
      </c>
    </row>
    <row r="2552" spans="1:4" ht="31.5" thickTop="1" thickBot="1" x14ac:dyDescent="0.3">
      <c r="A2552" s="661" t="s">
        <v>5787</v>
      </c>
      <c r="B2552" s="662">
        <v>8</v>
      </c>
      <c r="C2552" s="663" t="s">
        <v>5788</v>
      </c>
      <c r="D2552" s="664" t="s">
        <v>5789</v>
      </c>
    </row>
    <row r="2553" spans="1:4" ht="31.5" thickTop="1" thickBot="1" x14ac:dyDescent="0.3">
      <c r="A2553" s="661" t="s">
        <v>5787</v>
      </c>
      <c r="B2553" s="662">
        <v>9</v>
      </c>
      <c r="C2553" s="663" t="s">
        <v>5790</v>
      </c>
      <c r="D2553" s="664" t="s">
        <v>5789</v>
      </c>
    </row>
    <row r="2554" spans="1:4" ht="16.5" thickTop="1" thickBot="1" x14ac:dyDescent="0.3">
      <c r="A2554" s="661" t="s">
        <v>5791</v>
      </c>
      <c r="B2554" s="662">
        <v>13</v>
      </c>
      <c r="C2554" s="663" t="s">
        <v>5792</v>
      </c>
      <c r="D2554" s="664" t="s">
        <v>5793</v>
      </c>
    </row>
    <row r="2555" spans="1:4" ht="16.5" thickTop="1" thickBot="1" x14ac:dyDescent="0.3">
      <c r="A2555" s="661" t="s">
        <v>5794</v>
      </c>
      <c r="B2555" s="662">
        <v>14</v>
      </c>
      <c r="C2555" s="663" t="s">
        <v>5795</v>
      </c>
      <c r="D2555" s="664" t="s">
        <v>5796</v>
      </c>
    </row>
    <row r="2556" spans="1:4" ht="16.5" thickTop="1" thickBot="1" x14ac:dyDescent="0.3">
      <c r="A2556" s="661" t="s">
        <v>5797</v>
      </c>
      <c r="B2556" s="662">
        <v>12</v>
      </c>
      <c r="C2556" s="663" t="s">
        <v>5798</v>
      </c>
      <c r="D2556" s="664" t="s">
        <v>5798</v>
      </c>
    </row>
    <row r="2557" spans="1:4" ht="16.5" thickTop="1" thickBot="1" x14ac:dyDescent="0.3">
      <c r="A2557" s="661" t="s">
        <v>5799</v>
      </c>
      <c r="B2557" s="662">
        <v>9</v>
      </c>
      <c r="C2557" s="663" t="s">
        <v>5800</v>
      </c>
      <c r="D2557" s="664" t="s">
        <v>5801</v>
      </c>
    </row>
    <row r="2558" spans="1:4" ht="16.5" thickTop="1" thickBot="1" x14ac:dyDescent="0.3">
      <c r="A2558" s="661" t="s">
        <v>5802</v>
      </c>
      <c r="B2558" s="662">
        <v>3</v>
      </c>
      <c r="C2558" s="663" t="s">
        <v>5803</v>
      </c>
      <c r="D2558" s="664" t="s">
        <v>5804</v>
      </c>
    </row>
    <row r="2559" spans="1:4" ht="16.5" thickTop="1" thickBot="1" x14ac:dyDescent="0.3">
      <c r="A2559" s="661" t="s">
        <v>5802</v>
      </c>
      <c r="B2559" s="662">
        <v>4</v>
      </c>
      <c r="C2559" s="663" t="s">
        <v>5803</v>
      </c>
      <c r="D2559" s="664" t="s">
        <v>5804</v>
      </c>
    </row>
    <row r="2560" spans="1:4" ht="16.5" thickTop="1" thickBot="1" x14ac:dyDescent="0.3">
      <c r="A2560" s="661" t="s">
        <v>5802</v>
      </c>
      <c r="B2560" s="662">
        <v>1</v>
      </c>
      <c r="C2560" s="663" t="s">
        <v>5805</v>
      </c>
      <c r="D2560" s="664" t="s">
        <v>5804</v>
      </c>
    </row>
    <row r="2561" spans="1:4" ht="31.5" thickTop="1" thickBot="1" x14ac:dyDescent="0.3">
      <c r="A2561" s="661" t="s">
        <v>5806</v>
      </c>
      <c r="B2561" s="662">
        <v>2</v>
      </c>
      <c r="C2561" s="663" t="s">
        <v>5807</v>
      </c>
      <c r="D2561" s="664" t="s">
        <v>5808</v>
      </c>
    </row>
    <row r="2562" spans="1:4" ht="16.5" thickTop="1" thickBot="1" x14ac:dyDescent="0.3">
      <c r="A2562" s="661" t="s">
        <v>5809</v>
      </c>
      <c r="B2562" s="662">
        <v>7</v>
      </c>
      <c r="C2562" s="663" t="s">
        <v>5810</v>
      </c>
      <c r="D2562" s="664" t="s">
        <v>5810</v>
      </c>
    </row>
    <row r="2563" spans="1:4" ht="31.5" thickTop="1" thickBot="1" x14ac:dyDescent="0.3">
      <c r="A2563" s="661" t="s">
        <v>5811</v>
      </c>
      <c r="B2563" s="662">
        <v>3</v>
      </c>
      <c r="C2563" s="663" t="s">
        <v>5812</v>
      </c>
      <c r="D2563" s="664" t="s">
        <v>5813</v>
      </c>
    </row>
    <row r="2564" spans="1:4" ht="31.5" thickTop="1" thickBot="1" x14ac:dyDescent="0.3">
      <c r="A2564" s="661" t="s">
        <v>5811</v>
      </c>
      <c r="B2564" s="662">
        <v>16</v>
      </c>
      <c r="C2564" s="663" t="s">
        <v>5812</v>
      </c>
      <c r="D2564" s="664" t="s">
        <v>5813</v>
      </c>
    </row>
    <row r="2565" spans="1:4" ht="16.5" thickTop="1" thickBot="1" x14ac:dyDescent="0.3">
      <c r="A2565" s="661" t="s">
        <v>5814</v>
      </c>
      <c r="B2565" s="662">
        <v>20</v>
      </c>
      <c r="C2565" s="663" t="s">
        <v>5815</v>
      </c>
      <c r="D2565" s="664" t="s">
        <v>5816</v>
      </c>
    </row>
    <row r="2566" spans="1:4" ht="16.5" thickTop="1" thickBot="1" x14ac:dyDescent="0.3">
      <c r="A2566" s="661" t="s">
        <v>5817</v>
      </c>
      <c r="B2566" s="662">
        <v>8</v>
      </c>
      <c r="C2566" s="663" t="s">
        <v>5818</v>
      </c>
      <c r="D2566" s="664" t="s">
        <v>5819</v>
      </c>
    </row>
    <row r="2567" spans="1:4" ht="16.5" thickTop="1" thickBot="1" x14ac:dyDescent="0.3">
      <c r="A2567" s="661" t="s">
        <v>5820</v>
      </c>
      <c r="B2567" s="662">
        <v>18</v>
      </c>
      <c r="C2567" s="663" t="s">
        <v>5821</v>
      </c>
      <c r="D2567" s="664" t="s">
        <v>5822</v>
      </c>
    </row>
    <row r="2568" spans="1:4" ht="16.5" thickTop="1" thickBot="1" x14ac:dyDescent="0.3">
      <c r="A2568" s="661" t="s">
        <v>5820</v>
      </c>
      <c r="B2568" s="662">
        <v>7</v>
      </c>
      <c r="C2568" s="663" t="s">
        <v>5821</v>
      </c>
      <c r="D2568" s="664" t="s">
        <v>5822</v>
      </c>
    </row>
    <row r="2569" spans="1:4" ht="16.5" thickTop="1" thickBot="1" x14ac:dyDescent="0.3">
      <c r="A2569" s="661" t="s">
        <v>5823</v>
      </c>
      <c r="B2569" s="662">
        <v>11</v>
      </c>
      <c r="C2569" s="663" t="s">
        <v>5824</v>
      </c>
      <c r="D2569" s="664" t="s">
        <v>5825</v>
      </c>
    </row>
    <row r="2570" spans="1:4" ht="16.5" thickTop="1" thickBot="1" x14ac:dyDescent="0.3">
      <c r="A2570" s="661" t="s">
        <v>5826</v>
      </c>
      <c r="B2570" s="662">
        <v>3</v>
      </c>
      <c r="C2570" s="663" t="s">
        <v>5827</v>
      </c>
      <c r="D2570" s="664" t="s">
        <v>5828</v>
      </c>
    </row>
    <row r="2571" spans="1:4" ht="16.5" thickTop="1" thickBot="1" x14ac:dyDescent="0.3">
      <c r="A2571" s="661" t="s">
        <v>5829</v>
      </c>
      <c r="B2571" s="662">
        <v>2</v>
      </c>
      <c r="C2571" s="663" t="s">
        <v>5830</v>
      </c>
      <c r="D2571" s="664" t="s">
        <v>5830</v>
      </c>
    </row>
    <row r="2572" spans="1:4" ht="16.5" thickTop="1" thickBot="1" x14ac:dyDescent="0.3">
      <c r="A2572" s="661" t="s">
        <v>5831</v>
      </c>
      <c r="B2572" s="662">
        <v>8</v>
      </c>
      <c r="C2572" s="663" t="s">
        <v>5832</v>
      </c>
      <c r="D2572" s="664" t="s">
        <v>5833</v>
      </c>
    </row>
    <row r="2573" spans="1:4" ht="16.5" thickTop="1" thickBot="1" x14ac:dyDescent="0.3">
      <c r="A2573" s="661" t="s">
        <v>5834</v>
      </c>
      <c r="B2573" s="662">
        <v>4</v>
      </c>
      <c r="C2573" s="663" t="s">
        <v>5835</v>
      </c>
      <c r="D2573" s="664" t="s">
        <v>5836</v>
      </c>
    </row>
    <row r="2574" spans="1:4" ht="16.5" thickTop="1" thickBot="1" x14ac:dyDescent="0.3">
      <c r="A2574" s="661" t="s">
        <v>5837</v>
      </c>
      <c r="B2574" s="662">
        <v>3</v>
      </c>
      <c r="C2574" s="663" t="s">
        <v>5838</v>
      </c>
      <c r="D2574" s="664" t="s">
        <v>5839</v>
      </c>
    </row>
    <row r="2575" spans="1:4" ht="31.5" thickTop="1" thickBot="1" x14ac:dyDescent="0.3">
      <c r="A2575" s="661" t="s">
        <v>5840</v>
      </c>
      <c r="B2575" s="662">
        <v>21</v>
      </c>
      <c r="C2575" s="663" t="s">
        <v>5841</v>
      </c>
      <c r="D2575" s="664" t="s">
        <v>5842</v>
      </c>
    </row>
    <row r="2576" spans="1:4" ht="31.5" thickTop="1" thickBot="1" x14ac:dyDescent="0.3">
      <c r="A2576" s="661" t="s">
        <v>5843</v>
      </c>
      <c r="B2576" s="662">
        <v>3</v>
      </c>
      <c r="C2576" s="663" t="s">
        <v>5844</v>
      </c>
      <c r="D2576" s="664" t="s">
        <v>5845</v>
      </c>
    </row>
    <row r="2577" spans="1:4" ht="31.5" thickTop="1" thickBot="1" x14ac:dyDescent="0.3">
      <c r="A2577" s="661" t="s">
        <v>5843</v>
      </c>
      <c r="B2577" s="662">
        <v>5</v>
      </c>
      <c r="C2577" s="663" t="s">
        <v>5844</v>
      </c>
      <c r="D2577" s="664" t="s">
        <v>5845</v>
      </c>
    </row>
    <row r="2578" spans="1:4" ht="16.5" thickTop="1" thickBot="1" x14ac:dyDescent="0.3">
      <c r="A2578" s="661" t="s">
        <v>5846</v>
      </c>
      <c r="B2578" s="662">
        <v>8</v>
      </c>
      <c r="C2578" s="663" t="s">
        <v>5847</v>
      </c>
      <c r="D2578" s="664" t="s">
        <v>5848</v>
      </c>
    </row>
    <row r="2579" spans="1:4" ht="16.5" thickTop="1" thickBot="1" x14ac:dyDescent="0.3">
      <c r="A2579" s="661" t="s">
        <v>5846</v>
      </c>
      <c r="B2579" s="662">
        <v>2</v>
      </c>
      <c r="C2579" s="663" t="s">
        <v>5849</v>
      </c>
      <c r="D2579" s="664" t="s">
        <v>5848</v>
      </c>
    </row>
    <row r="2580" spans="1:4" ht="16.5" thickTop="1" thickBot="1" x14ac:dyDescent="0.3">
      <c r="A2580" s="661" t="s">
        <v>5850</v>
      </c>
      <c r="B2580" s="662">
        <v>6</v>
      </c>
      <c r="C2580" s="663" t="s">
        <v>5851</v>
      </c>
      <c r="D2580" s="664" t="s">
        <v>5852</v>
      </c>
    </row>
    <row r="2581" spans="1:4" ht="16.5" thickTop="1" thickBot="1" x14ac:dyDescent="0.3">
      <c r="A2581" s="661" t="s">
        <v>5853</v>
      </c>
      <c r="B2581" s="662">
        <v>3</v>
      </c>
      <c r="C2581" s="663" t="s">
        <v>5854</v>
      </c>
      <c r="D2581" s="664" t="s">
        <v>5855</v>
      </c>
    </row>
    <row r="2582" spans="1:4" ht="16.5" thickTop="1" thickBot="1" x14ac:dyDescent="0.3">
      <c r="A2582" s="661" t="s">
        <v>5856</v>
      </c>
      <c r="B2582" s="662">
        <v>4</v>
      </c>
      <c r="C2582" s="663" t="s">
        <v>5857</v>
      </c>
      <c r="D2582" s="664" t="s">
        <v>5858</v>
      </c>
    </row>
    <row r="2583" spans="1:4" ht="16.5" thickTop="1" thickBot="1" x14ac:dyDescent="0.3">
      <c r="A2583" s="661" t="s">
        <v>5859</v>
      </c>
      <c r="B2583" s="662">
        <v>11</v>
      </c>
      <c r="C2583" s="663" t="s">
        <v>5860</v>
      </c>
      <c r="D2583" s="664" t="s">
        <v>5861</v>
      </c>
    </row>
    <row r="2584" spans="1:4" ht="16.5" thickTop="1" thickBot="1" x14ac:dyDescent="0.3">
      <c r="A2584" s="661" t="s">
        <v>5859</v>
      </c>
      <c r="B2584" s="662">
        <v>1</v>
      </c>
      <c r="C2584" s="663" t="s">
        <v>5860</v>
      </c>
      <c r="D2584" s="664" t="s">
        <v>5861</v>
      </c>
    </row>
    <row r="2585" spans="1:4" ht="16.5" thickTop="1" thickBot="1" x14ac:dyDescent="0.3">
      <c r="A2585" s="661" t="s">
        <v>5862</v>
      </c>
      <c r="B2585" s="662">
        <v>2</v>
      </c>
      <c r="C2585" s="663" t="s">
        <v>5863</v>
      </c>
      <c r="D2585" s="664" t="s">
        <v>5864</v>
      </c>
    </row>
    <row r="2586" spans="1:4" ht="16.5" thickTop="1" thickBot="1" x14ac:dyDescent="0.3">
      <c r="A2586" s="661" t="s">
        <v>5862</v>
      </c>
      <c r="B2586" s="662">
        <v>3</v>
      </c>
      <c r="C2586" s="663" t="s">
        <v>5863</v>
      </c>
      <c r="D2586" s="664" t="s">
        <v>5864</v>
      </c>
    </row>
    <row r="2587" spans="1:4" ht="16.5" thickTop="1" thickBot="1" x14ac:dyDescent="0.3">
      <c r="A2587" s="661" t="s">
        <v>5865</v>
      </c>
      <c r="B2587" s="662">
        <v>12</v>
      </c>
      <c r="C2587" s="663" t="s">
        <v>5866</v>
      </c>
      <c r="D2587" s="664" t="s">
        <v>5867</v>
      </c>
    </row>
    <row r="2588" spans="1:4" ht="16.5" thickTop="1" thickBot="1" x14ac:dyDescent="0.3">
      <c r="A2588" s="661" t="s">
        <v>5868</v>
      </c>
      <c r="B2588" s="662">
        <v>3</v>
      </c>
      <c r="C2588" s="663" t="s">
        <v>5869</v>
      </c>
      <c r="D2588" s="664" t="s">
        <v>5870</v>
      </c>
    </row>
    <row r="2589" spans="1:4" ht="16.5" thickTop="1" thickBot="1" x14ac:dyDescent="0.3">
      <c r="A2589" s="661" t="s">
        <v>5868</v>
      </c>
      <c r="B2589" s="662">
        <v>14</v>
      </c>
      <c r="C2589" s="663" t="s">
        <v>5869</v>
      </c>
      <c r="D2589" s="664" t="s">
        <v>5870</v>
      </c>
    </row>
    <row r="2590" spans="1:4" ht="16.5" thickTop="1" thickBot="1" x14ac:dyDescent="0.3">
      <c r="A2590" s="661" t="s">
        <v>5871</v>
      </c>
      <c r="B2590" s="662">
        <v>5</v>
      </c>
      <c r="C2590" s="663" t="s">
        <v>5872</v>
      </c>
      <c r="D2590" s="664" t="s">
        <v>5873</v>
      </c>
    </row>
    <row r="2591" spans="1:4" ht="16.5" thickTop="1" thickBot="1" x14ac:dyDescent="0.3">
      <c r="A2591" s="661" t="s">
        <v>5874</v>
      </c>
      <c r="B2591" s="662">
        <v>2</v>
      </c>
      <c r="C2591" s="663" t="s">
        <v>5875</v>
      </c>
      <c r="D2591" s="664" t="s">
        <v>5876</v>
      </c>
    </row>
    <row r="2592" spans="1:4" ht="16.5" thickTop="1" thickBot="1" x14ac:dyDescent="0.3">
      <c r="A2592" s="661" t="s">
        <v>5877</v>
      </c>
      <c r="B2592" s="662">
        <v>1</v>
      </c>
      <c r="C2592" s="663" t="s">
        <v>5878</v>
      </c>
      <c r="D2592" s="664" t="s">
        <v>5879</v>
      </c>
    </row>
    <row r="2593" spans="1:4" ht="16.5" thickTop="1" thickBot="1" x14ac:dyDescent="0.3">
      <c r="A2593" s="661" t="s">
        <v>5880</v>
      </c>
      <c r="B2593" s="662">
        <v>9</v>
      </c>
      <c r="C2593" s="663" t="s">
        <v>5881</v>
      </c>
      <c r="D2593" s="664" t="s">
        <v>5882</v>
      </c>
    </row>
    <row r="2594" spans="1:4" ht="16.5" thickTop="1" thickBot="1" x14ac:dyDescent="0.3">
      <c r="A2594" s="661" t="s">
        <v>5883</v>
      </c>
      <c r="B2594" s="662">
        <v>22</v>
      </c>
      <c r="C2594" s="663" t="s">
        <v>5884</v>
      </c>
      <c r="D2594" s="664" t="s">
        <v>5885</v>
      </c>
    </row>
    <row r="2595" spans="1:4" ht="16.5" thickTop="1" thickBot="1" x14ac:dyDescent="0.3">
      <c r="A2595" s="661" t="s">
        <v>5886</v>
      </c>
      <c r="B2595" s="662">
        <v>3</v>
      </c>
      <c r="C2595" s="663" t="s">
        <v>5887</v>
      </c>
      <c r="D2595" s="664" t="s">
        <v>5888</v>
      </c>
    </row>
    <row r="2596" spans="1:4" ht="16.5" thickTop="1" thickBot="1" x14ac:dyDescent="0.3">
      <c r="A2596" s="661" t="s">
        <v>5889</v>
      </c>
      <c r="B2596" s="662">
        <v>19</v>
      </c>
      <c r="C2596" s="663" t="s">
        <v>5890</v>
      </c>
      <c r="D2596" s="664" t="s">
        <v>5891</v>
      </c>
    </row>
    <row r="2597" spans="1:4" ht="16.5" thickTop="1" thickBot="1" x14ac:dyDescent="0.3">
      <c r="A2597" s="661" t="s">
        <v>5892</v>
      </c>
      <c r="B2597" s="662">
        <v>21</v>
      </c>
      <c r="C2597" s="663" t="s">
        <v>5893</v>
      </c>
      <c r="D2597" s="664" t="s">
        <v>5894</v>
      </c>
    </row>
    <row r="2598" spans="1:4" ht="16.5" thickTop="1" thickBot="1" x14ac:dyDescent="0.3">
      <c r="A2598" s="661" t="s">
        <v>5895</v>
      </c>
      <c r="B2598" s="662">
        <v>3</v>
      </c>
      <c r="C2598" s="663" t="s">
        <v>5896</v>
      </c>
      <c r="D2598" s="664" t="s">
        <v>5897</v>
      </c>
    </row>
    <row r="2599" spans="1:4" ht="16.5" thickTop="1" thickBot="1" x14ac:dyDescent="0.3">
      <c r="A2599" s="661" t="s">
        <v>5898</v>
      </c>
      <c r="B2599" s="662">
        <v>12</v>
      </c>
      <c r="C2599" s="663" t="s">
        <v>5899</v>
      </c>
      <c r="D2599" s="664" t="s">
        <v>5900</v>
      </c>
    </row>
    <row r="2600" spans="1:4" ht="16.5" thickTop="1" thickBot="1" x14ac:dyDescent="0.3">
      <c r="A2600" s="661" t="s">
        <v>5901</v>
      </c>
      <c r="B2600" s="662">
        <v>33</v>
      </c>
      <c r="C2600" s="663" t="s">
        <v>5902</v>
      </c>
      <c r="D2600" s="664" t="s">
        <v>5903</v>
      </c>
    </row>
    <row r="2601" spans="1:4" ht="31.5" thickTop="1" thickBot="1" x14ac:dyDescent="0.3">
      <c r="A2601" s="661" t="s">
        <v>5904</v>
      </c>
      <c r="B2601" s="662">
        <v>11</v>
      </c>
      <c r="C2601" s="663" t="s">
        <v>5905</v>
      </c>
      <c r="D2601" s="664" t="s">
        <v>5906</v>
      </c>
    </row>
    <row r="2602" spans="1:4" ht="16.5" thickTop="1" thickBot="1" x14ac:dyDescent="0.3">
      <c r="A2602" s="661" t="s">
        <v>5907</v>
      </c>
      <c r="B2602" s="662">
        <v>3</v>
      </c>
      <c r="C2602" s="663" t="s">
        <v>5908</v>
      </c>
      <c r="D2602" s="664" t="s">
        <v>5909</v>
      </c>
    </row>
    <row r="2603" spans="1:4" ht="16.5" thickTop="1" thickBot="1" x14ac:dyDescent="0.3">
      <c r="A2603" s="661" t="s">
        <v>5910</v>
      </c>
      <c r="B2603" s="662">
        <v>10</v>
      </c>
      <c r="C2603" s="663" t="s">
        <v>5911</v>
      </c>
      <c r="D2603" s="664" t="s">
        <v>5912</v>
      </c>
    </row>
    <row r="2604" spans="1:4" ht="16.5" thickTop="1" thickBot="1" x14ac:dyDescent="0.3">
      <c r="A2604" s="661" t="s">
        <v>5913</v>
      </c>
      <c r="B2604" s="662">
        <v>1</v>
      </c>
      <c r="C2604" s="663" t="s">
        <v>5914</v>
      </c>
      <c r="D2604" s="664" t="s">
        <v>5915</v>
      </c>
    </row>
    <row r="2605" spans="1:4" ht="16.5" thickTop="1" thickBot="1" x14ac:dyDescent="0.3">
      <c r="A2605" s="661" t="s">
        <v>5916</v>
      </c>
      <c r="B2605" s="662">
        <v>14</v>
      </c>
      <c r="C2605" s="663" t="s">
        <v>5917</v>
      </c>
      <c r="D2605" s="664" t="s">
        <v>5918</v>
      </c>
    </row>
    <row r="2606" spans="1:4" ht="16.5" thickTop="1" thickBot="1" x14ac:dyDescent="0.3">
      <c r="A2606" s="661" t="s">
        <v>5919</v>
      </c>
      <c r="B2606" s="662">
        <v>6</v>
      </c>
      <c r="C2606" s="663" t="s">
        <v>5920</v>
      </c>
      <c r="D2606" s="664" t="s">
        <v>5921</v>
      </c>
    </row>
    <row r="2607" spans="1:4" ht="16.5" thickTop="1" thickBot="1" x14ac:dyDescent="0.3">
      <c r="A2607" s="661" t="s">
        <v>5922</v>
      </c>
      <c r="B2607" s="662">
        <v>2</v>
      </c>
      <c r="C2607" s="663" t="s">
        <v>5923</v>
      </c>
      <c r="D2607" s="664" t="s">
        <v>5924</v>
      </c>
    </row>
    <row r="2608" spans="1:4" ht="16.5" thickTop="1" thickBot="1" x14ac:dyDescent="0.3">
      <c r="A2608" s="661" t="s">
        <v>5922</v>
      </c>
      <c r="B2608" s="662">
        <v>1</v>
      </c>
      <c r="C2608" s="663" t="s">
        <v>5923</v>
      </c>
      <c r="D2608" s="664" t="s">
        <v>5924</v>
      </c>
    </row>
    <row r="2609" spans="1:4" ht="16.5" thickTop="1" thickBot="1" x14ac:dyDescent="0.3">
      <c r="A2609" s="661" t="s">
        <v>5925</v>
      </c>
      <c r="B2609" s="662">
        <v>9</v>
      </c>
      <c r="C2609" s="663" t="s">
        <v>5926</v>
      </c>
      <c r="D2609" s="664" t="s">
        <v>5927</v>
      </c>
    </row>
    <row r="2610" spans="1:4" ht="16.5" thickTop="1" thickBot="1" x14ac:dyDescent="0.3">
      <c r="A2610" s="661" t="s">
        <v>5928</v>
      </c>
      <c r="B2610" s="662">
        <v>4</v>
      </c>
      <c r="C2610" s="663" t="s">
        <v>5929</v>
      </c>
      <c r="D2610" s="664" t="s">
        <v>5930</v>
      </c>
    </row>
    <row r="2611" spans="1:4" ht="16.5" thickTop="1" thickBot="1" x14ac:dyDescent="0.3">
      <c r="A2611" s="661" t="s">
        <v>5931</v>
      </c>
      <c r="B2611" s="662">
        <v>3</v>
      </c>
      <c r="C2611" s="663" t="s">
        <v>5932</v>
      </c>
      <c r="D2611" s="664" t="s">
        <v>5933</v>
      </c>
    </row>
    <row r="2612" spans="1:4" ht="16.5" thickTop="1" thickBot="1" x14ac:dyDescent="0.3">
      <c r="A2612" s="661" t="s">
        <v>5934</v>
      </c>
      <c r="B2612" s="662">
        <v>5</v>
      </c>
      <c r="C2612" s="663" t="s">
        <v>5935</v>
      </c>
      <c r="D2612" s="664" t="s">
        <v>5936</v>
      </c>
    </row>
    <row r="2613" spans="1:4" ht="16.5" thickTop="1" thickBot="1" x14ac:dyDescent="0.3">
      <c r="A2613" s="661" t="s">
        <v>5937</v>
      </c>
      <c r="B2613" s="662">
        <v>11</v>
      </c>
      <c r="C2613" s="663" t="s">
        <v>5938</v>
      </c>
      <c r="D2613" s="664" t="s">
        <v>5939</v>
      </c>
    </row>
    <row r="2614" spans="1:4" ht="16.5" thickTop="1" thickBot="1" x14ac:dyDescent="0.3">
      <c r="A2614" s="661" t="s">
        <v>5940</v>
      </c>
      <c r="B2614" s="662">
        <v>10</v>
      </c>
      <c r="C2614" s="663" t="s">
        <v>5941</v>
      </c>
      <c r="D2614" s="664" t="s">
        <v>5942</v>
      </c>
    </row>
    <row r="2615" spans="1:4" ht="16.5" thickTop="1" thickBot="1" x14ac:dyDescent="0.3">
      <c r="A2615" s="661" t="s">
        <v>5943</v>
      </c>
      <c r="B2615" s="662">
        <v>6</v>
      </c>
      <c r="C2615" s="663" t="s">
        <v>5944</v>
      </c>
      <c r="D2615" s="664" t="s">
        <v>5945</v>
      </c>
    </row>
    <row r="2616" spans="1:4" ht="16.5" thickTop="1" thickBot="1" x14ac:dyDescent="0.3">
      <c r="A2616" s="661" t="s">
        <v>5946</v>
      </c>
      <c r="B2616" s="662">
        <v>2</v>
      </c>
      <c r="C2616" s="663" t="s">
        <v>5947</v>
      </c>
      <c r="D2616" s="664" t="s">
        <v>5948</v>
      </c>
    </row>
    <row r="2617" spans="1:4" ht="16.5" thickTop="1" thickBot="1" x14ac:dyDescent="0.3">
      <c r="A2617" s="661" t="s">
        <v>5946</v>
      </c>
      <c r="B2617" s="662">
        <v>3</v>
      </c>
      <c r="C2617" s="663" t="s">
        <v>5947</v>
      </c>
      <c r="D2617" s="664" t="s">
        <v>5948</v>
      </c>
    </row>
    <row r="2618" spans="1:4" ht="16.5" thickTop="1" thickBot="1" x14ac:dyDescent="0.3">
      <c r="A2618" s="661" t="s">
        <v>5946</v>
      </c>
      <c r="B2618" s="662">
        <v>1</v>
      </c>
      <c r="C2618" s="663" t="s">
        <v>5947</v>
      </c>
      <c r="D2618" s="664" t="s">
        <v>5948</v>
      </c>
    </row>
    <row r="2619" spans="1:4" ht="16.5" thickTop="1" thickBot="1" x14ac:dyDescent="0.3">
      <c r="A2619" s="661" t="s">
        <v>5949</v>
      </c>
      <c r="B2619" s="662">
        <v>5</v>
      </c>
      <c r="C2619" s="663" t="s">
        <v>5950</v>
      </c>
      <c r="D2619" s="664" t="s">
        <v>5951</v>
      </c>
    </row>
    <row r="2620" spans="1:4" ht="16.5" thickTop="1" thickBot="1" x14ac:dyDescent="0.3">
      <c r="A2620" s="661" t="s">
        <v>5949</v>
      </c>
      <c r="B2620" s="662">
        <v>3</v>
      </c>
      <c r="C2620" s="663" t="s">
        <v>5950</v>
      </c>
      <c r="D2620" s="664" t="s">
        <v>5951</v>
      </c>
    </row>
    <row r="2621" spans="1:4" ht="16.5" thickTop="1" thickBot="1" x14ac:dyDescent="0.3">
      <c r="A2621" s="661" t="s">
        <v>5949</v>
      </c>
      <c r="B2621" s="662">
        <v>1</v>
      </c>
      <c r="C2621" s="663" t="s">
        <v>5952</v>
      </c>
      <c r="D2621" s="664" t="s">
        <v>5953</v>
      </c>
    </row>
    <row r="2622" spans="1:4" ht="16.5" thickTop="1" thickBot="1" x14ac:dyDescent="0.3">
      <c r="A2622" s="661" t="s">
        <v>5954</v>
      </c>
      <c r="B2622" s="662">
        <v>7</v>
      </c>
      <c r="C2622" s="663" t="s">
        <v>5955</v>
      </c>
      <c r="D2622" s="664" t="s">
        <v>5956</v>
      </c>
    </row>
    <row r="2623" spans="1:4" ht="16.5" thickTop="1" thickBot="1" x14ac:dyDescent="0.3">
      <c r="A2623" s="661" t="s">
        <v>5957</v>
      </c>
      <c r="B2623" s="662">
        <v>3</v>
      </c>
      <c r="C2623" s="663" t="s">
        <v>5958</v>
      </c>
      <c r="D2623" s="664" t="s">
        <v>5959</v>
      </c>
    </row>
    <row r="2624" spans="1:4" ht="16.5" thickTop="1" thickBot="1" x14ac:dyDescent="0.3">
      <c r="A2624" s="661" t="s">
        <v>5960</v>
      </c>
      <c r="B2624" s="662">
        <v>1</v>
      </c>
      <c r="C2624" s="663" t="s">
        <v>5961</v>
      </c>
      <c r="D2624" s="664" t="s">
        <v>5962</v>
      </c>
    </row>
    <row r="2625" spans="1:4" ht="16.5" thickTop="1" thickBot="1" x14ac:dyDescent="0.3">
      <c r="A2625" s="661" t="s">
        <v>5963</v>
      </c>
      <c r="B2625" s="662">
        <v>2</v>
      </c>
      <c r="C2625" s="663" t="s">
        <v>5964</v>
      </c>
      <c r="D2625" s="664" t="s">
        <v>5965</v>
      </c>
    </row>
    <row r="2626" spans="1:4" ht="16.5" thickTop="1" thickBot="1" x14ac:dyDescent="0.3">
      <c r="A2626" s="661" t="s">
        <v>5966</v>
      </c>
      <c r="B2626" s="662">
        <v>1</v>
      </c>
      <c r="C2626" s="663" t="s">
        <v>5967</v>
      </c>
      <c r="D2626" s="664" t="s">
        <v>5968</v>
      </c>
    </row>
    <row r="2627" spans="1:4" ht="16.5" thickTop="1" thickBot="1" x14ac:dyDescent="0.3">
      <c r="A2627" s="661" t="s">
        <v>5966</v>
      </c>
      <c r="B2627" s="662">
        <v>1</v>
      </c>
      <c r="C2627" s="663" t="s">
        <v>5967</v>
      </c>
      <c r="D2627" s="664" t="s">
        <v>5968</v>
      </c>
    </row>
    <row r="2628" spans="1:4" ht="16.5" thickTop="1" thickBot="1" x14ac:dyDescent="0.3">
      <c r="A2628" s="661" t="s">
        <v>5966</v>
      </c>
      <c r="B2628" s="662">
        <v>3</v>
      </c>
      <c r="C2628" s="663" t="s">
        <v>5967</v>
      </c>
      <c r="D2628" s="664" t="s">
        <v>5968</v>
      </c>
    </row>
    <row r="2629" spans="1:4" ht="31.5" thickTop="1" thickBot="1" x14ac:dyDescent="0.3">
      <c r="A2629" s="661" t="s">
        <v>5969</v>
      </c>
      <c r="B2629" s="662">
        <v>9</v>
      </c>
      <c r="C2629" s="663" t="s">
        <v>5970</v>
      </c>
      <c r="D2629" s="664" t="s">
        <v>5971</v>
      </c>
    </row>
    <row r="2630" spans="1:4" ht="16.5" thickTop="1" thickBot="1" x14ac:dyDescent="0.3">
      <c r="A2630" s="661" t="s">
        <v>5972</v>
      </c>
      <c r="B2630" s="662">
        <v>2</v>
      </c>
      <c r="C2630" s="663" t="s">
        <v>5973</v>
      </c>
      <c r="D2630" s="664" t="s">
        <v>5974</v>
      </c>
    </row>
    <row r="2631" spans="1:4" ht="16.5" thickTop="1" thickBot="1" x14ac:dyDescent="0.3">
      <c r="A2631" s="661" t="s">
        <v>5975</v>
      </c>
      <c r="B2631" s="662">
        <v>26</v>
      </c>
      <c r="C2631" s="663" t="s">
        <v>5976</v>
      </c>
      <c r="D2631" s="664" t="s">
        <v>5977</v>
      </c>
    </row>
    <row r="2632" spans="1:4" ht="16.5" thickTop="1" thickBot="1" x14ac:dyDescent="0.3">
      <c r="A2632" s="661" t="s">
        <v>5978</v>
      </c>
      <c r="B2632" s="662">
        <v>10</v>
      </c>
      <c r="C2632" s="663" t="s">
        <v>5979</v>
      </c>
      <c r="D2632" s="664" t="s">
        <v>5980</v>
      </c>
    </row>
    <row r="2633" spans="1:4" ht="16.5" thickTop="1" thickBot="1" x14ac:dyDescent="0.3">
      <c r="A2633" s="661" t="s">
        <v>5978</v>
      </c>
      <c r="B2633" s="662">
        <v>14</v>
      </c>
      <c r="C2633" s="663" t="s">
        <v>5979</v>
      </c>
      <c r="D2633" s="664" t="s">
        <v>5980</v>
      </c>
    </row>
    <row r="2634" spans="1:4" ht="16.5" thickTop="1" thickBot="1" x14ac:dyDescent="0.3">
      <c r="A2634" s="661" t="s">
        <v>5981</v>
      </c>
      <c r="B2634" s="662">
        <v>11</v>
      </c>
      <c r="C2634" s="663" t="s">
        <v>5982</v>
      </c>
      <c r="D2634" s="664" t="s">
        <v>5983</v>
      </c>
    </row>
    <row r="2635" spans="1:4" ht="16.5" thickTop="1" thickBot="1" x14ac:dyDescent="0.3">
      <c r="A2635" s="661" t="s">
        <v>5984</v>
      </c>
      <c r="B2635" s="662">
        <v>2</v>
      </c>
      <c r="C2635" s="663" t="s">
        <v>5985</v>
      </c>
      <c r="D2635" s="664" t="s">
        <v>5986</v>
      </c>
    </row>
    <row r="2636" spans="1:4" ht="31.5" thickTop="1" thickBot="1" x14ac:dyDescent="0.3">
      <c r="A2636" s="661" t="s">
        <v>5987</v>
      </c>
      <c r="B2636" s="662">
        <v>9</v>
      </c>
      <c r="C2636" s="663" t="s">
        <v>5988</v>
      </c>
      <c r="D2636" s="664" t="s">
        <v>5989</v>
      </c>
    </row>
    <row r="2637" spans="1:4" ht="31.5" thickTop="1" thickBot="1" x14ac:dyDescent="0.3">
      <c r="A2637" s="661" t="s">
        <v>5990</v>
      </c>
      <c r="B2637" s="662">
        <v>3</v>
      </c>
      <c r="C2637" s="663" t="s">
        <v>5991</v>
      </c>
      <c r="D2637" s="664" t="s">
        <v>5992</v>
      </c>
    </row>
    <row r="2638" spans="1:4" ht="31.5" thickTop="1" thickBot="1" x14ac:dyDescent="0.3">
      <c r="A2638" s="661" t="s">
        <v>5993</v>
      </c>
      <c r="B2638" s="662">
        <v>11</v>
      </c>
      <c r="C2638" s="663" t="s">
        <v>5994</v>
      </c>
      <c r="D2638" s="664" t="s">
        <v>5995</v>
      </c>
    </row>
    <row r="2639" spans="1:4" ht="31.5" thickTop="1" thickBot="1" x14ac:dyDescent="0.3">
      <c r="A2639" s="661" t="s">
        <v>5993</v>
      </c>
      <c r="B2639" s="662">
        <v>3</v>
      </c>
      <c r="C2639" s="663" t="s">
        <v>5994</v>
      </c>
      <c r="D2639" s="664" t="s">
        <v>5995</v>
      </c>
    </row>
    <row r="2640" spans="1:4" ht="31.5" thickTop="1" thickBot="1" x14ac:dyDescent="0.3">
      <c r="A2640" s="661" t="s">
        <v>5993</v>
      </c>
      <c r="B2640" s="662">
        <v>3</v>
      </c>
      <c r="C2640" s="663" t="s">
        <v>5996</v>
      </c>
      <c r="D2640" s="664" t="s">
        <v>5997</v>
      </c>
    </row>
    <row r="2641" spans="1:4" ht="31.5" thickTop="1" thickBot="1" x14ac:dyDescent="0.3">
      <c r="A2641" s="661" t="s">
        <v>5993</v>
      </c>
      <c r="B2641" s="662">
        <v>1</v>
      </c>
      <c r="C2641" s="663" t="s">
        <v>5996</v>
      </c>
      <c r="D2641" s="664" t="s">
        <v>5997</v>
      </c>
    </row>
    <row r="2642" spans="1:4" ht="31.5" thickTop="1" thickBot="1" x14ac:dyDescent="0.3">
      <c r="A2642" s="661" t="s">
        <v>5993</v>
      </c>
      <c r="B2642" s="662">
        <v>2</v>
      </c>
      <c r="C2642" s="663" t="s">
        <v>5998</v>
      </c>
      <c r="D2642" s="664" t="s">
        <v>5997</v>
      </c>
    </row>
    <row r="2643" spans="1:4" ht="16.5" thickTop="1" thickBot="1" x14ac:dyDescent="0.3">
      <c r="A2643" s="661" t="s">
        <v>5999</v>
      </c>
      <c r="B2643" s="662">
        <v>1</v>
      </c>
      <c r="C2643" s="663" t="s">
        <v>6000</v>
      </c>
      <c r="D2643" s="664" t="s">
        <v>6001</v>
      </c>
    </row>
    <row r="2644" spans="1:4" ht="16.5" thickTop="1" thickBot="1" x14ac:dyDescent="0.3">
      <c r="A2644" s="661" t="s">
        <v>6002</v>
      </c>
      <c r="B2644" s="662">
        <v>4</v>
      </c>
      <c r="C2644" s="663" t="s">
        <v>6003</v>
      </c>
      <c r="D2644" s="664" t="s">
        <v>6004</v>
      </c>
    </row>
    <row r="2645" spans="1:4" ht="16.5" thickTop="1" thickBot="1" x14ac:dyDescent="0.3">
      <c r="A2645" s="661" t="s">
        <v>6005</v>
      </c>
      <c r="B2645" s="662">
        <v>3</v>
      </c>
      <c r="C2645" s="663" t="s">
        <v>6006</v>
      </c>
      <c r="D2645" s="664" t="s">
        <v>6007</v>
      </c>
    </row>
    <row r="2646" spans="1:4" ht="16.5" thickTop="1" thickBot="1" x14ac:dyDescent="0.3">
      <c r="A2646" s="661" t="s">
        <v>6008</v>
      </c>
      <c r="B2646" s="662">
        <v>3</v>
      </c>
      <c r="C2646" s="663" t="s">
        <v>6009</v>
      </c>
      <c r="D2646" s="664" t="s">
        <v>6010</v>
      </c>
    </row>
    <row r="2647" spans="1:4" ht="31.5" thickTop="1" thickBot="1" x14ac:dyDescent="0.3">
      <c r="A2647" s="661" t="s">
        <v>6011</v>
      </c>
      <c r="B2647" s="662">
        <v>6</v>
      </c>
      <c r="C2647" s="663" t="s">
        <v>6012</v>
      </c>
      <c r="D2647" s="664" t="s">
        <v>6013</v>
      </c>
    </row>
    <row r="2648" spans="1:4" ht="16.5" thickTop="1" thickBot="1" x14ac:dyDescent="0.3">
      <c r="A2648" s="661" t="s">
        <v>6014</v>
      </c>
      <c r="B2648" s="662">
        <v>2</v>
      </c>
      <c r="C2648" s="663" t="s">
        <v>6015</v>
      </c>
      <c r="D2648" s="664" t="s">
        <v>6016</v>
      </c>
    </row>
    <row r="2649" spans="1:4" ht="31.5" thickTop="1" thickBot="1" x14ac:dyDescent="0.3">
      <c r="A2649" s="661" t="s">
        <v>6017</v>
      </c>
      <c r="B2649" s="662">
        <v>21</v>
      </c>
      <c r="C2649" s="663" t="s">
        <v>6018</v>
      </c>
      <c r="D2649" s="664" t="s">
        <v>6019</v>
      </c>
    </row>
    <row r="2650" spans="1:4" ht="16.5" thickTop="1" thickBot="1" x14ac:dyDescent="0.3">
      <c r="A2650" s="661" t="s">
        <v>6020</v>
      </c>
      <c r="B2650" s="662">
        <v>3</v>
      </c>
      <c r="C2650" s="663" t="s">
        <v>6021</v>
      </c>
      <c r="D2650" s="664" t="s">
        <v>6022</v>
      </c>
    </row>
    <row r="2651" spans="1:4" ht="16.5" thickTop="1" thickBot="1" x14ac:dyDescent="0.3">
      <c r="A2651" s="661" t="s">
        <v>6020</v>
      </c>
      <c r="B2651" s="662">
        <v>2</v>
      </c>
      <c r="C2651" s="663" t="s">
        <v>6023</v>
      </c>
      <c r="D2651" s="664" t="s">
        <v>6022</v>
      </c>
    </row>
    <row r="2652" spans="1:4" ht="16.5" thickTop="1" thickBot="1" x14ac:dyDescent="0.3">
      <c r="A2652" s="661" t="s">
        <v>6024</v>
      </c>
      <c r="B2652" s="662">
        <v>5</v>
      </c>
      <c r="C2652" s="663" t="s">
        <v>6025</v>
      </c>
      <c r="D2652" s="664" t="s">
        <v>6026</v>
      </c>
    </row>
    <row r="2653" spans="1:4" ht="16.5" thickTop="1" thickBot="1" x14ac:dyDescent="0.3">
      <c r="A2653" s="661" t="s">
        <v>6027</v>
      </c>
      <c r="B2653" s="662">
        <v>2</v>
      </c>
      <c r="C2653" s="663" t="s">
        <v>6028</v>
      </c>
      <c r="D2653" s="664" t="s">
        <v>6029</v>
      </c>
    </row>
    <row r="2654" spans="1:4" ht="16.5" thickTop="1" thickBot="1" x14ac:dyDescent="0.3">
      <c r="A2654" s="661" t="s">
        <v>6027</v>
      </c>
      <c r="B2654" s="662">
        <v>7</v>
      </c>
      <c r="C2654" s="663" t="s">
        <v>6028</v>
      </c>
      <c r="D2654" s="664" t="s">
        <v>6029</v>
      </c>
    </row>
    <row r="2655" spans="1:4" ht="16.5" thickTop="1" thickBot="1" x14ac:dyDescent="0.3">
      <c r="A2655" s="661" t="s">
        <v>6030</v>
      </c>
      <c r="B2655" s="662">
        <v>2</v>
      </c>
      <c r="C2655" s="663" t="s">
        <v>6031</v>
      </c>
      <c r="D2655" s="664" t="s">
        <v>6032</v>
      </c>
    </row>
    <row r="2656" spans="1:4" ht="31.5" thickTop="1" thickBot="1" x14ac:dyDescent="0.3">
      <c r="A2656" s="661" t="s">
        <v>6033</v>
      </c>
      <c r="B2656" s="662">
        <v>4</v>
      </c>
      <c r="C2656" s="663" t="s">
        <v>6034</v>
      </c>
      <c r="D2656" s="664" t="s">
        <v>6035</v>
      </c>
    </row>
    <row r="2657" spans="1:4" ht="31.5" thickTop="1" thickBot="1" x14ac:dyDescent="0.3">
      <c r="A2657" s="661" t="s">
        <v>6036</v>
      </c>
      <c r="B2657" s="662">
        <v>6</v>
      </c>
      <c r="C2657" s="663" t="s">
        <v>6037</v>
      </c>
      <c r="D2657" s="664" t="s">
        <v>6038</v>
      </c>
    </row>
    <row r="2658" spans="1:4" ht="16.5" thickTop="1" thickBot="1" x14ac:dyDescent="0.3">
      <c r="A2658" s="661" t="s">
        <v>6039</v>
      </c>
      <c r="B2658" s="662">
        <v>15</v>
      </c>
      <c r="C2658" s="663" t="s">
        <v>6040</v>
      </c>
      <c r="D2658" s="664" t="s">
        <v>6041</v>
      </c>
    </row>
    <row r="2659" spans="1:4" ht="16.5" thickTop="1" thickBot="1" x14ac:dyDescent="0.3">
      <c r="A2659" s="661" t="s">
        <v>6039</v>
      </c>
      <c r="B2659" s="662">
        <v>15</v>
      </c>
      <c r="C2659" s="663" t="s">
        <v>6040</v>
      </c>
      <c r="D2659" s="664" t="s">
        <v>6041</v>
      </c>
    </row>
    <row r="2660" spans="1:4" ht="16.5" thickTop="1" thickBot="1" x14ac:dyDescent="0.3">
      <c r="A2660" s="661" t="s">
        <v>6042</v>
      </c>
      <c r="B2660" s="662">
        <v>22</v>
      </c>
      <c r="C2660" s="663" t="s">
        <v>6043</v>
      </c>
      <c r="D2660" s="664" t="s">
        <v>6044</v>
      </c>
    </row>
    <row r="2661" spans="1:4" ht="16.5" thickTop="1" thickBot="1" x14ac:dyDescent="0.3">
      <c r="A2661" s="661" t="s">
        <v>6042</v>
      </c>
      <c r="B2661" s="662">
        <v>9</v>
      </c>
      <c r="C2661" s="663" t="s">
        <v>6043</v>
      </c>
      <c r="D2661" s="664" t="s">
        <v>6044</v>
      </c>
    </row>
    <row r="2662" spans="1:4" ht="16.5" thickTop="1" thickBot="1" x14ac:dyDescent="0.3">
      <c r="A2662" s="661" t="s">
        <v>6045</v>
      </c>
      <c r="B2662" s="662">
        <v>2</v>
      </c>
      <c r="C2662" s="663" t="s">
        <v>6046</v>
      </c>
      <c r="D2662" s="664" t="s">
        <v>6047</v>
      </c>
    </row>
    <row r="2663" spans="1:4" ht="16.5" thickTop="1" thickBot="1" x14ac:dyDescent="0.3">
      <c r="A2663" s="661" t="s">
        <v>6048</v>
      </c>
      <c r="B2663" s="662">
        <v>2</v>
      </c>
      <c r="C2663" s="663" t="s">
        <v>6049</v>
      </c>
      <c r="D2663" s="664" t="s">
        <v>6050</v>
      </c>
    </row>
    <row r="2664" spans="1:4" ht="16.5" thickTop="1" thickBot="1" x14ac:dyDescent="0.3">
      <c r="A2664" s="661" t="s">
        <v>6051</v>
      </c>
      <c r="B2664" s="662">
        <v>3</v>
      </c>
      <c r="C2664" s="663" t="s">
        <v>6052</v>
      </c>
      <c r="D2664" s="664" t="s">
        <v>6053</v>
      </c>
    </row>
    <row r="2665" spans="1:4" ht="16.5" thickTop="1" thickBot="1" x14ac:dyDescent="0.3">
      <c r="A2665" s="661" t="s">
        <v>6054</v>
      </c>
      <c r="B2665" s="662">
        <v>2</v>
      </c>
      <c r="C2665" s="663" t="s">
        <v>6055</v>
      </c>
      <c r="D2665" s="664" t="s">
        <v>6056</v>
      </c>
    </row>
    <row r="2666" spans="1:4" ht="16.5" thickTop="1" thickBot="1" x14ac:dyDescent="0.3">
      <c r="A2666" s="661" t="s">
        <v>6057</v>
      </c>
      <c r="B2666" s="662">
        <v>12</v>
      </c>
      <c r="C2666" s="663" t="s">
        <v>6058</v>
      </c>
      <c r="D2666" s="664" t="s">
        <v>6059</v>
      </c>
    </row>
    <row r="2667" spans="1:4" ht="16.5" thickTop="1" thickBot="1" x14ac:dyDescent="0.3">
      <c r="A2667" s="661" t="s">
        <v>6057</v>
      </c>
      <c r="B2667" s="662">
        <v>1</v>
      </c>
      <c r="C2667" s="663" t="s">
        <v>6058</v>
      </c>
      <c r="D2667" s="664" t="s">
        <v>6059</v>
      </c>
    </row>
    <row r="2668" spans="1:4" ht="16.5" thickTop="1" thickBot="1" x14ac:dyDescent="0.3">
      <c r="A2668" s="661" t="s">
        <v>6057</v>
      </c>
      <c r="B2668" s="662">
        <v>2</v>
      </c>
      <c r="C2668" s="663" t="s">
        <v>6058</v>
      </c>
      <c r="D2668" s="664" t="s">
        <v>6059</v>
      </c>
    </row>
    <row r="2669" spans="1:4" ht="16.5" thickTop="1" thickBot="1" x14ac:dyDescent="0.3">
      <c r="A2669" s="661" t="s">
        <v>6060</v>
      </c>
      <c r="B2669" s="662">
        <v>4</v>
      </c>
      <c r="C2669" s="663" t="s">
        <v>6061</v>
      </c>
      <c r="D2669" s="664" t="s">
        <v>6062</v>
      </c>
    </row>
    <row r="2670" spans="1:4" ht="16.5" thickTop="1" thickBot="1" x14ac:dyDescent="0.3">
      <c r="A2670" s="661" t="s">
        <v>6063</v>
      </c>
      <c r="B2670" s="662">
        <v>1</v>
      </c>
      <c r="C2670" s="663" t="s">
        <v>6064</v>
      </c>
      <c r="D2670" s="664" t="s">
        <v>6065</v>
      </c>
    </row>
    <row r="2671" spans="1:4" ht="16.5" thickTop="1" thickBot="1" x14ac:dyDescent="0.3">
      <c r="A2671" s="661" t="s">
        <v>6066</v>
      </c>
      <c r="B2671" s="662">
        <v>12</v>
      </c>
      <c r="C2671" s="663" t="s">
        <v>6067</v>
      </c>
      <c r="D2671" s="664" t="s">
        <v>6067</v>
      </c>
    </row>
    <row r="2672" spans="1:4" ht="16.5" thickTop="1" thickBot="1" x14ac:dyDescent="0.3">
      <c r="A2672" s="661" t="s">
        <v>6068</v>
      </c>
      <c r="B2672" s="662">
        <v>9</v>
      </c>
      <c r="C2672" s="663" t="s">
        <v>6069</v>
      </c>
      <c r="D2672" s="664" t="s">
        <v>6070</v>
      </c>
    </row>
    <row r="2673" spans="1:4" ht="16.5" thickTop="1" thickBot="1" x14ac:dyDescent="0.3">
      <c r="A2673" s="661" t="s">
        <v>6071</v>
      </c>
      <c r="B2673" s="662">
        <v>17</v>
      </c>
      <c r="C2673" s="663" t="s">
        <v>6072</v>
      </c>
      <c r="D2673" s="664" t="s">
        <v>6073</v>
      </c>
    </row>
    <row r="2674" spans="1:4" ht="16.5" thickTop="1" thickBot="1" x14ac:dyDescent="0.3">
      <c r="A2674" s="661" t="s">
        <v>6074</v>
      </c>
      <c r="B2674" s="662">
        <v>11</v>
      </c>
      <c r="C2674" s="663" t="s">
        <v>6075</v>
      </c>
      <c r="D2674" s="664" t="s">
        <v>6076</v>
      </c>
    </row>
    <row r="2675" spans="1:4" ht="16.5" thickTop="1" thickBot="1" x14ac:dyDescent="0.3">
      <c r="A2675" s="661" t="s">
        <v>6077</v>
      </c>
      <c r="B2675" s="662">
        <v>4</v>
      </c>
      <c r="C2675" s="663" t="s">
        <v>6078</v>
      </c>
      <c r="D2675" s="664" t="s">
        <v>6079</v>
      </c>
    </row>
    <row r="2676" spans="1:4" ht="16.5" thickTop="1" thickBot="1" x14ac:dyDescent="0.3">
      <c r="A2676" s="661" t="s">
        <v>6077</v>
      </c>
      <c r="B2676" s="662">
        <v>2</v>
      </c>
      <c r="C2676" s="663" t="s">
        <v>6078</v>
      </c>
      <c r="D2676" s="664" t="s">
        <v>6079</v>
      </c>
    </row>
    <row r="2677" spans="1:4" ht="16.5" thickTop="1" thickBot="1" x14ac:dyDescent="0.3">
      <c r="A2677" s="661" t="s">
        <v>6080</v>
      </c>
      <c r="B2677" s="662">
        <v>3</v>
      </c>
      <c r="C2677" s="663" t="s">
        <v>6081</v>
      </c>
      <c r="D2677" s="664" t="s">
        <v>6082</v>
      </c>
    </row>
    <row r="2678" spans="1:4" ht="16.5" thickTop="1" thickBot="1" x14ac:dyDescent="0.3">
      <c r="A2678" s="661" t="s">
        <v>6080</v>
      </c>
      <c r="B2678" s="662">
        <v>2</v>
      </c>
      <c r="C2678" s="663" t="s">
        <v>6081</v>
      </c>
      <c r="D2678" s="664" t="s">
        <v>6082</v>
      </c>
    </row>
    <row r="2679" spans="1:4" ht="16.5" thickTop="1" thickBot="1" x14ac:dyDescent="0.3">
      <c r="A2679" s="661" t="s">
        <v>6080</v>
      </c>
      <c r="B2679" s="662">
        <v>8</v>
      </c>
      <c r="C2679" s="663" t="s">
        <v>6081</v>
      </c>
      <c r="D2679" s="664" t="s">
        <v>6082</v>
      </c>
    </row>
    <row r="2680" spans="1:4" ht="31.5" thickTop="1" thickBot="1" x14ac:dyDescent="0.3">
      <c r="A2680" s="661" t="s">
        <v>6083</v>
      </c>
      <c r="B2680" s="662">
        <v>8</v>
      </c>
      <c r="C2680" s="663" t="s">
        <v>6084</v>
      </c>
      <c r="D2680" s="664" t="s">
        <v>6085</v>
      </c>
    </row>
    <row r="2681" spans="1:4" ht="16.5" thickTop="1" thickBot="1" x14ac:dyDescent="0.3">
      <c r="A2681" s="661" t="s">
        <v>6086</v>
      </c>
      <c r="B2681" s="662">
        <v>5</v>
      </c>
      <c r="C2681" s="663" t="s">
        <v>6087</v>
      </c>
      <c r="D2681" s="664" t="s">
        <v>6088</v>
      </c>
    </row>
    <row r="2682" spans="1:4" ht="16.5" thickTop="1" thickBot="1" x14ac:dyDescent="0.3">
      <c r="A2682" s="661" t="s">
        <v>6089</v>
      </c>
      <c r="B2682" s="662">
        <v>9</v>
      </c>
      <c r="C2682" s="663" t="s">
        <v>6090</v>
      </c>
      <c r="D2682" s="664" t="s">
        <v>6091</v>
      </c>
    </row>
    <row r="2683" spans="1:4" ht="16.5" thickTop="1" thickBot="1" x14ac:dyDescent="0.3">
      <c r="A2683" s="661" t="s">
        <v>6089</v>
      </c>
      <c r="B2683" s="662">
        <v>23</v>
      </c>
      <c r="C2683" s="663" t="s">
        <v>6090</v>
      </c>
      <c r="D2683" s="664" t="s">
        <v>6091</v>
      </c>
    </row>
    <row r="2684" spans="1:4" ht="31.5" thickTop="1" thickBot="1" x14ac:dyDescent="0.3">
      <c r="A2684" s="661" t="s">
        <v>6092</v>
      </c>
      <c r="B2684" s="662">
        <v>12</v>
      </c>
      <c r="C2684" s="663" t="s">
        <v>6093</v>
      </c>
      <c r="D2684" s="664" t="s">
        <v>6094</v>
      </c>
    </row>
    <row r="2685" spans="1:4" ht="16.5" thickTop="1" thickBot="1" x14ac:dyDescent="0.3">
      <c r="A2685" s="661" t="s">
        <v>6095</v>
      </c>
      <c r="B2685" s="662">
        <v>10</v>
      </c>
      <c r="C2685" s="663" t="s">
        <v>6096</v>
      </c>
      <c r="D2685" s="664" t="s">
        <v>6097</v>
      </c>
    </row>
    <row r="2686" spans="1:4" ht="16.5" thickTop="1" thickBot="1" x14ac:dyDescent="0.3">
      <c r="A2686" s="661" t="s">
        <v>6098</v>
      </c>
      <c r="B2686" s="662">
        <v>17</v>
      </c>
      <c r="C2686" s="663" t="s">
        <v>6099</v>
      </c>
      <c r="D2686" s="664" t="s">
        <v>6100</v>
      </c>
    </row>
    <row r="2687" spans="1:4" ht="16.5" thickTop="1" thickBot="1" x14ac:dyDescent="0.3">
      <c r="A2687" s="661" t="s">
        <v>6101</v>
      </c>
      <c r="B2687" s="662">
        <v>15</v>
      </c>
      <c r="C2687" s="663" t="s">
        <v>6102</v>
      </c>
      <c r="D2687" s="664" t="s">
        <v>6103</v>
      </c>
    </row>
    <row r="2688" spans="1:4" ht="16.5" thickTop="1" thickBot="1" x14ac:dyDescent="0.3">
      <c r="A2688" s="661" t="s">
        <v>6104</v>
      </c>
      <c r="B2688" s="662">
        <v>26</v>
      </c>
      <c r="C2688" s="663" t="s">
        <v>6105</v>
      </c>
      <c r="D2688" s="664" t="s">
        <v>6106</v>
      </c>
    </row>
    <row r="2689" spans="1:4" ht="16.5" thickTop="1" thickBot="1" x14ac:dyDescent="0.3">
      <c r="A2689" s="661" t="s">
        <v>6107</v>
      </c>
      <c r="B2689" s="662">
        <v>4</v>
      </c>
      <c r="C2689" s="663" t="s">
        <v>6108</v>
      </c>
      <c r="D2689" s="664" t="s">
        <v>6108</v>
      </c>
    </row>
    <row r="2690" spans="1:4" ht="16.5" thickTop="1" thickBot="1" x14ac:dyDescent="0.3">
      <c r="A2690" s="661" t="s">
        <v>6109</v>
      </c>
      <c r="B2690" s="662">
        <v>5</v>
      </c>
      <c r="C2690" s="663" t="s">
        <v>6110</v>
      </c>
      <c r="D2690" s="664" t="s">
        <v>6111</v>
      </c>
    </row>
    <row r="2691" spans="1:4" ht="16.5" thickTop="1" thickBot="1" x14ac:dyDescent="0.3">
      <c r="A2691" s="661" t="s">
        <v>6112</v>
      </c>
      <c r="B2691" s="662">
        <v>24</v>
      </c>
      <c r="C2691" s="663" t="s">
        <v>6113</v>
      </c>
      <c r="D2691" s="664" t="s">
        <v>6114</v>
      </c>
    </row>
    <row r="2692" spans="1:4" ht="16.5" thickTop="1" thickBot="1" x14ac:dyDescent="0.3">
      <c r="A2692" s="661" t="s">
        <v>6115</v>
      </c>
      <c r="B2692" s="662">
        <v>6</v>
      </c>
      <c r="C2692" s="663" t="s">
        <v>6116</v>
      </c>
      <c r="D2692" s="664" t="s">
        <v>6117</v>
      </c>
    </row>
    <row r="2693" spans="1:4" ht="16.5" thickTop="1" thickBot="1" x14ac:dyDescent="0.3">
      <c r="A2693" s="661" t="s">
        <v>6118</v>
      </c>
      <c r="B2693" s="662">
        <v>14</v>
      </c>
      <c r="C2693" s="663" t="s">
        <v>6119</v>
      </c>
      <c r="D2693" s="664" t="s">
        <v>6120</v>
      </c>
    </row>
    <row r="2694" spans="1:4" ht="16.5" thickTop="1" thickBot="1" x14ac:dyDescent="0.3">
      <c r="A2694" s="661" t="s">
        <v>6118</v>
      </c>
      <c r="B2694" s="662">
        <v>1</v>
      </c>
      <c r="C2694" s="663" t="s">
        <v>6121</v>
      </c>
      <c r="D2694" s="664" t="s">
        <v>6120</v>
      </c>
    </row>
    <row r="2695" spans="1:4" ht="16.5" thickTop="1" thickBot="1" x14ac:dyDescent="0.3">
      <c r="A2695" s="661" t="s">
        <v>6122</v>
      </c>
      <c r="B2695" s="662">
        <v>3</v>
      </c>
      <c r="C2695" s="663" t="s">
        <v>6123</v>
      </c>
      <c r="D2695" s="664" t="s">
        <v>6124</v>
      </c>
    </row>
    <row r="2696" spans="1:4" ht="16.5" thickTop="1" thickBot="1" x14ac:dyDescent="0.3">
      <c r="A2696" s="661" t="s">
        <v>6125</v>
      </c>
      <c r="B2696" s="662">
        <v>3</v>
      </c>
      <c r="C2696" s="663" t="s">
        <v>6126</v>
      </c>
      <c r="D2696" s="664" t="s">
        <v>6127</v>
      </c>
    </row>
    <row r="2697" spans="1:4" ht="31.5" thickTop="1" thickBot="1" x14ac:dyDescent="0.3">
      <c r="A2697" s="661" t="s">
        <v>6128</v>
      </c>
      <c r="B2697" s="662">
        <v>5</v>
      </c>
      <c r="C2697" s="663" t="s">
        <v>6129</v>
      </c>
      <c r="D2697" s="664" t="s">
        <v>6130</v>
      </c>
    </row>
    <row r="2698" spans="1:4" ht="16.5" thickTop="1" thickBot="1" x14ac:dyDescent="0.3">
      <c r="A2698" s="661" t="s">
        <v>6131</v>
      </c>
      <c r="B2698" s="662">
        <v>3</v>
      </c>
      <c r="C2698" s="663" t="s">
        <v>6132</v>
      </c>
      <c r="D2698" s="664" t="s">
        <v>6133</v>
      </c>
    </row>
    <row r="2699" spans="1:4" ht="31.5" thickTop="1" thickBot="1" x14ac:dyDescent="0.3">
      <c r="A2699" s="661" t="s">
        <v>6134</v>
      </c>
      <c r="B2699" s="662">
        <v>10</v>
      </c>
      <c r="C2699" s="663" t="s">
        <v>6135</v>
      </c>
      <c r="D2699" s="664" t="s">
        <v>6136</v>
      </c>
    </row>
    <row r="2700" spans="1:4" ht="16.5" thickTop="1" thickBot="1" x14ac:dyDescent="0.3">
      <c r="A2700" s="661" t="s">
        <v>6137</v>
      </c>
      <c r="B2700" s="662">
        <v>2</v>
      </c>
      <c r="C2700" s="663" t="s">
        <v>6138</v>
      </c>
      <c r="D2700" s="664" t="s">
        <v>6139</v>
      </c>
    </row>
    <row r="2701" spans="1:4" ht="16.5" thickTop="1" thickBot="1" x14ac:dyDescent="0.3">
      <c r="A2701" s="661" t="s">
        <v>6137</v>
      </c>
      <c r="B2701" s="662">
        <v>1</v>
      </c>
      <c r="C2701" s="663" t="s">
        <v>6138</v>
      </c>
      <c r="D2701" s="664" t="s">
        <v>6139</v>
      </c>
    </row>
    <row r="2702" spans="1:4" ht="16.5" thickTop="1" thickBot="1" x14ac:dyDescent="0.3">
      <c r="A2702" s="661" t="s">
        <v>6137</v>
      </c>
      <c r="B2702" s="662">
        <v>5</v>
      </c>
      <c r="C2702" s="663" t="s">
        <v>6138</v>
      </c>
      <c r="D2702" s="664" t="s">
        <v>6139</v>
      </c>
    </row>
    <row r="2703" spans="1:4" ht="31.5" thickTop="1" thickBot="1" x14ac:dyDescent="0.3">
      <c r="A2703" s="661" t="s">
        <v>6140</v>
      </c>
      <c r="B2703" s="662">
        <v>34</v>
      </c>
      <c r="C2703" s="663" t="s">
        <v>6141</v>
      </c>
      <c r="D2703" s="664" t="s">
        <v>6142</v>
      </c>
    </row>
    <row r="2704" spans="1:4" ht="31.5" thickTop="1" thickBot="1" x14ac:dyDescent="0.3">
      <c r="A2704" s="661" t="s">
        <v>6140</v>
      </c>
      <c r="B2704" s="662">
        <v>5</v>
      </c>
      <c r="C2704" s="663" t="s">
        <v>6143</v>
      </c>
      <c r="D2704" s="664" t="s">
        <v>6142</v>
      </c>
    </row>
    <row r="2705" spans="1:4" ht="16.5" thickTop="1" thickBot="1" x14ac:dyDescent="0.3">
      <c r="A2705" s="661" t="s">
        <v>6144</v>
      </c>
      <c r="B2705" s="662">
        <v>3</v>
      </c>
      <c r="C2705" s="663" t="s">
        <v>6145</v>
      </c>
      <c r="D2705" s="664" t="s">
        <v>6146</v>
      </c>
    </row>
    <row r="2706" spans="1:4" ht="16.5" thickTop="1" thickBot="1" x14ac:dyDescent="0.3">
      <c r="A2706" s="661" t="s">
        <v>6144</v>
      </c>
      <c r="B2706" s="662">
        <v>10</v>
      </c>
      <c r="C2706" s="663" t="s">
        <v>6145</v>
      </c>
      <c r="D2706" s="664" t="s">
        <v>6146</v>
      </c>
    </row>
    <row r="2707" spans="1:4" ht="31.5" thickTop="1" thickBot="1" x14ac:dyDescent="0.3">
      <c r="A2707" s="661" t="s">
        <v>6147</v>
      </c>
      <c r="B2707" s="662">
        <v>2</v>
      </c>
      <c r="C2707" s="663" t="s">
        <v>6148</v>
      </c>
      <c r="D2707" s="664" t="s">
        <v>6149</v>
      </c>
    </row>
    <row r="2708" spans="1:4" ht="16.5" thickTop="1" thickBot="1" x14ac:dyDescent="0.3">
      <c r="A2708" s="661" t="s">
        <v>6150</v>
      </c>
      <c r="B2708" s="662">
        <v>1</v>
      </c>
      <c r="C2708" s="663" t="s">
        <v>6151</v>
      </c>
      <c r="D2708" s="664" t="s">
        <v>6152</v>
      </c>
    </row>
    <row r="2709" spans="1:4" ht="31.5" thickTop="1" thickBot="1" x14ac:dyDescent="0.3">
      <c r="A2709" s="661" t="s">
        <v>6153</v>
      </c>
      <c r="B2709" s="662">
        <v>1</v>
      </c>
      <c r="C2709" s="663" t="s">
        <v>6154</v>
      </c>
      <c r="D2709" s="666" t="s">
        <v>6155</v>
      </c>
    </row>
    <row r="2710" spans="1:4" ht="31.5" thickTop="1" thickBot="1" x14ac:dyDescent="0.3">
      <c r="A2710" s="661" t="s">
        <v>6153</v>
      </c>
      <c r="B2710" s="662">
        <v>4</v>
      </c>
      <c r="C2710" s="663" t="s">
        <v>6154</v>
      </c>
      <c r="D2710" s="664" t="s">
        <v>6155</v>
      </c>
    </row>
    <row r="2711" spans="1:4" ht="31.5" thickTop="1" thickBot="1" x14ac:dyDescent="0.3">
      <c r="A2711" s="661" t="s">
        <v>6153</v>
      </c>
      <c r="B2711" s="662">
        <v>1</v>
      </c>
      <c r="C2711" s="663" t="s">
        <v>6154</v>
      </c>
      <c r="D2711" s="664" t="s">
        <v>6155</v>
      </c>
    </row>
    <row r="2712" spans="1:4" ht="16.5" thickTop="1" thickBot="1" x14ac:dyDescent="0.3">
      <c r="A2712" s="661" t="s">
        <v>6156</v>
      </c>
      <c r="B2712" s="662">
        <v>9</v>
      </c>
      <c r="C2712" s="663" t="s">
        <v>6157</v>
      </c>
      <c r="D2712" s="664" t="s">
        <v>6158</v>
      </c>
    </row>
    <row r="2713" spans="1:4" ht="16.5" thickTop="1" thickBot="1" x14ac:dyDescent="0.3">
      <c r="A2713" s="661" t="s">
        <v>6156</v>
      </c>
      <c r="B2713" s="662">
        <v>8</v>
      </c>
      <c r="C2713" s="663" t="s">
        <v>6157</v>
      </c>
      <c r="D2713" s="664" t="s">
        <v>6158</v>
      </c>
    </row>
    <row r="2714" spans="1:4" ht="16.5" thickTop="1" thickBot="1" x14ac:dyDescent="0.3">
      <c r="A2714" s="661" t="s">
        <v>6156</v>
      </c>
      <c r="B2714" s="662">
        <v>13</v>
      </c>
      <c r="C2714" s="663" t="s">
        <v>6157</v>
      </c>
      <c r="D2714" s="664" t="s">
        <v>6158</v>
      </c>
    </row>
    <row r="2715" spans="1:4" ht="16.5" thickTop="1" thickBot="1" x14ac:dyDescent="0.3">
      <c r="A2715" s="661" t="s">
        <v>6159</v>
      </c>
      <c r="B2715" s="662">
        <v>1</v>
      </c>
      <c r="C2715" s="663" t="s">
        <v>6160</v>
      </c>
      <c r="D2715" s="664" t="s">
        <v>6161</v>
      </c>
    </row>
    <row r="2716" spans="1:4" ht="16.5" thickTop="1" thickBot="1" x14ac:dyDescent="0.3">
      <c r="A2716" s="661" t="s">
        <v>6159</v>
      </c>
      <c r="B2716" s="662">
        <v>1</v>
      </c>
      <c r="C2716" s="663" t="s">
        <v>6160</v>
      </c>
      <c r="D2716" s="664" t="s">
        <v>6161</v>
      </c>
    </row>
    <row r="2717" spans="1:4" ht="31.5" thickTop="1" thickBot="1" x14ac:dyDescent="0.3">
      <c r="A2717" s="661" t="s">
        <v>6162</v>
      </c>
      <c r="B2717" s="662">
        <v>4</v>
      </c>
      <c r="C2717" s="663" t="s">
        <v>6163</v>
      </c>
      <c r="D2717" s="664" t="s">
        <v>6164</v>
      </c>
    </row>
    <row r="2718" spans="1:4" ht="16.5" thickTop="1" thickBot="1" x14ac:dyDescent="0.3">
      <c r="A2718" s="661" t="s">
        <v>6165</v>
      </c>
      <c r="B2718" s="662">
        <v>12</v>
      </c>
      <c r="C2718" s="663" t="s">
        <v>6166</v>
      </c>
      <c r="D2718" s="664" t="s">
        <v>6167</v>
      </c>
    </row>
    <row r="2719" spans="1:4" ht="16.5" thickTop="1" thickBot="1" x14ac:dyDescent="0.3">
      <c r="A2719" s="661" t="s">
        <v>6168</v>
      </c>
      <c r="B2719" s="662">
        <v>16</v>
      </c>
      <c r="C2719" s="663" t="s">
        <v>6169</v>
      </c>
      <c r="D2719" s="664" t="s">
        <v>6170</v>
      </c>
    </row>
    <row r="2720" spans="1:4" ht="31.5" thickTop="1" thickBot="1" x14ac:dyDescent="0.3">
      <c r="A2720" s="661" t="s">
        <v>6171</v>
      </c>
      <c r="B2720" s="662">
        <v>15</v>
      </c>
      <c r="C2720" s="663" t="s">
        <v>6172</v>
      </c>
      <c r="D2720" s="664" t="s">
        <v>6173</v>
      </c>
    </row>
    <row r="2721" spans="1:4" ht="16.5" thickTop="1" thickBot="1" x14ac:dyDescent="0.3">
      <c r="A2721" s="661" t="s">
        <v>6174</v>
      </c>
      <c r="B2721" s="662">
        <v>12</v>
      </c>
      <c r="C2721" s="663" t="s">
        <v>6175</v>
      </c>
      <c r="D2721" s="664" t="s">
        <v>6176</v>
      </c>
    </row>
    <row r="2722" spans="1:4" ht="16.5" thickTop="1" thickBot="1" x14ac:dyDescent="0.3">
      <c r="A2722" s="661" t="s">
        <v>6177</v>
      </c>
      <c r="B2722" s="662">
        <v>8</v>
      </c>
      <c r="C2722" s="663" t="s">
        <v>6178</v>
      </c>
      <c r="D2722" s="664" t="s">
        <v>6179</v>
      </c>
    </row>
    <row r="2723" spans="1:4" ht="31.5" thickTop="1" thickBot="1" x14ac:dyDescent="0.3">
      <c r="A2723" s="661" t="s">
        <v>6180</v>
      </c>
      <c r="B2723" s="662">
        <v>6</v>
      </c>
      <c r="C2723" s="663" t="s">
        <v>6181</v>
      </c>
      <c r="D2723" s="664" t="s">
        <v>6182</v>
      </c>
    </row>
    <row r="2724" spans="1:4" ht="16.5" thickTop="1" thickBot="1" x14ac:dyDescent="0.3">
      <c r="A2724" s="661" t="s">
        <v>6183</v>
      </c>
      <c r="B2724" s="662">
        <v>11</v>
      </c>
      <c r="C2724" s="663" t="s">
        <v>6184</v>
      </c>
      <c r="D2724" s="664" t="s">
        <v>6185</v>
      </c>
    </row>
    <row r="2725" spans="1:4" ht="16.5" thickTop="1" thickBot="1" x14ac:dyDescent="0.3">
      <c r="A2725" s="661" t="s">
        <v>6186</v>
      </c>
      <c r="B2725" s="662">
        <v>1</v>
      </c>
      <c r="C2725" s="663" t="s">
        <v>6187</v>
      </c>
      <c r="D2725" s="664" t="s">
        <v>6187</v>
      </c>
    </row>
    <row r="2726" spans="1:4" ht="16.5" thickTop="1" thickBot="1" x14ac:dyDescent="0.3">
      <c r="A2726" s="661" t="s">
        <v>6188</v>
      </c>
      <c r="B2726" s="662">
        <v>13</v>
      </c>
      <c r="C2726" s="663" t="s">
        <v>6189</v>
      </c>
      <c r="D2726" s="664" t="s">
        <v>6190</v>
      </c>
    </row>
    <row r="2727" spans="1:4" ht="16.5" thickTop="1" thickBot="1" x14ac:dyDescent="0.3">
      <c r="A2727" s="661" t="s">
        <v>6191</v>
      </c>
      <c r="B2727" s="662">
        <v>8</v>
      </c>
      <c r="C2727" s="663" t="s">
        <v>6192</v>
      </c>
      <c r="D2727" s="664" t="s">
        <v>6193</v>
      </c>
    </row>
    <row r="2728" spans="1:4" ht="16.5" thickTop="1" thickBot="1" x14ac:dyDescent="0.3">
      <c r="A2728" s="661" t="s">
        <v>6194</v>
      </c>
      <c r="B2728" s="662">
        <v>15</v>
      </c>
      <c r="C2728" s="663" t="s">
        <v>6195</v>
      </c>
      <c r="D2728" s="664" t="s">
        <v>6196</v>
      </c>
    </row>
    <row r="2729" spans="1:4" ht="16.5" thickTop="1" thickBot="1" x14ac:dyDescent="0.3">
      <c r="A2729" s="661" t="s">
        <v>6197</v>
      </c>
      <c r="B2729" s="662">
        <v>1</v>
      </c>
      <c r="C2729" s="663" t="s">
        <v>6198</v>
      </c>
      <c r="D2729" s="664" t="s">
        <v>6199</v>
      </c>
    </row>
    <row r="2730" spans="1:4" ht="31.5" thickTop="1" thickBot="1" x14ac:dyDescent="0.3">
      <c r="A2730" s="661" t="s">
        <v>6200</v>
      </c>
      <c r="B2730" s="662">
        <v>3</v>
      </c>
      <c r="C2730" s="663" t="s">
        <v>6201</v>
      </c>
      <c r="D2730" s="664" t="s">
        <v>6202</v>
      </c>
    </row>
    <row r="2731" spans="1:4" ht="16.5" thickTop="1" thickBot="1" x14ac:dyDescent="0.3">
      <c r="A2731" s="661" t="s">
        <v>6203</v>
      </c>
      <c r="B2731" s="662">
        <v>16</v>
      </c>
      <c r="C2731" s="663" t="s">
        <v>6204</v>
      </c>
      <c r="D2731" s="664" t="s">
        <v>6205</v>
      </c>
    </row>
    <row r="2732" spans="1:4" ht="16.5" thickTop="1" thickBot="1" x14ac:dyDescent="0.3">
      <c r="A2732" s="661" t="s">
        <v>6203</v>
      </c>
      <c r="B2732" s="662">
        <v>6</v>
      </c>
      <c r="C2732" s="663" t="s">
        <v>6206</v>
      </c>
      <c r="D2732" s="664" t="s">
        <v>6205</v>
      </c>
    </row>
    <row r="2733" spans="1:4" ht="16.5" thickTop="1" thickBot="1" x14ac:dyDescent="0.3">
      <c r="A2733" s="661" t="s">
        <v>6207</v>
      </c>
      <c r="B2733" s="662">
        <v>6</v>
      </c>
      <c r="C2733" s="663" t="s">
        <v>6208</v>
      </c>
      <c r="D2733" s="664" t="s">
        <v>6209</v>
      </c>
    </row>
    <row r="2734" spans="1:4" ht="16.5" thickTop="1" thickBot="1" x14ac:dyDescent="0.3">
      <c r="A2734" s="661" t="s">
        <v>6210</v>
      </c>
      <c r="B2734" s="662">
        <v>2</v>
      </c>
      <c r="C2734" s="663" t="s">
        <v>6211</v>
      </c>
      <c r="D2734" s="664" t="s">
        <v>6212</v>
      </c>
    </row>
    <row r="2735" spans="1:4" ht="16.5" thickTop="1" thickBot="1" x14ac:dyDescent="0.3">
      <c r="A2735" s="661" t="s">
        <v>6210</v>
      </c>
      <c r="B2735" s="662">
        <v>19</v>
      </c>
      <c r="C2735" s="663" t="s">
        <v>6211</v>
      </c>
      <c r="D2735" s="664" t="s">
        <v>6212</v>
      </c>
    </row>
    <row r="2736" spans="1:4" ht="16.5" thickTop="1" thickBot="1" x14ac:dyDescent="0.3">
      <c r="A2736" s="661" t="s">
        <v>6213</v>
      </c>
      <c r="B2736" s="662">
        <v>5</v>
      </c>
      <c r="C2736" s="663" t="s">
        <v>6214</v>
      </c>
      <c r="D2736" s="664" t="s">
        <v>6215</v>
      </c>
    </row>
    <row r="2737" spans="1:4" ht="16.5" thickTop="1" thickBot="1" x14ac:dyDescent="0.3">
      <c r="A2737" s="661" t="s">
        <v>6213</v>
      </c>
      <c r="B2737" s="662">
        <v>27</v>
      </c>
      <c r="C2737" s="663" t="s">
        <v>6214</v>
      </c>
      <c r="D2737" s="664" t="s">
        <v>6215</v>
      </c>
    </row>
    <row r="2738" spans="1:4" ht="16.5" thickTop="1" thickBot="1" x14ac:dyDescent="0.3">
      <c r="A2738" s="661" t="s">
        <v>6216</v>
      </c>
      <c r="B2738" s="662">
        <v>2</v>
      </c>
      <c r="C2738" s="663" t="s">
        <v>6217</v>
      </c>
      <c r="D2738" s="664" t="s">
        <v>6217</v>
      </c>
    </row>
    <row r="2739" spans="1:4" ht="16.5" thickTop="1" thickBot="1" x14ac:dyDescent="0.3">
      <c r="A2739" s="661" t="s">
        <v>6216</v>
      </c>
      <c r="B2739" s="662">
        <v>17</v>
      </c>
      <c r="C2739" s="663" t="s">
        <v>6217</v>
      </c>
      <c r="D2739" s="664" t="s">
        <v>6217</v>
      </c>
    </row>
    <row r="2740" spans="1:4" ht="16.5" thickTop="1" thickBot="1" x14ac:dyDescent="0.3">
      <c r="A2740" s="661" t="s">
        <v>6218</v>
      </c>
      <c r="B2740" s="662">
        <v>1</v>
      </c>
      <c r="C2740" s="663" t="s">
        <v>6219</v>
      </c>
      <c r="D2740" s="664" t="s">
        <v>6219</v>
      </c>
    </row>
    <row r="2741" spans="1:4" ht="16.5" thickTop="1" thickBot="1" x14ac:dyDescent="0.3">
      <c r="A2741" s="661" t="s">
        <v>6220</v>
      </c>
      <c r="B2741" s="662">
        <v>10</v>
      </c>
      <c r="C2741" s="663" t="s">
        <v>6221</v>
      </c>
      <c r="D2741" s="664" t="s">
        <v>6222</v>
      </c>
    </row>
    <row r="2742" spans="1:4" ht="16.5" thickTop="1" thickBot="1" x14ac:dyDescent="0.3">
      <c r="A2742" s="661" t="s">
        <v>6223</v>
      </c>
      <c r="B2742" s="662">
        <v>2</v>
      </c>
      <c r="C2742" s="663" t="s">
        <v>6224</v>
      </c>
      <c r="D2742" s="664" t="s">
        <v>6225</v>
      </c>
    </row>
    <row r="2743" spans="1:4" ht="16.5" thickTop="1" thickBot="1" x14ac:dyDescent="0.3">
      <c r="A2743" s="661" t="s">
        <v>6223</v>
      </c>
      <c r="B2743" s="662">
        <v>13</v>
      </c>
      <c r="C2743" s="663" t="s">
        <v>6224</v>
      </c>
      <c r="D2743" s="664" t="s">
        <v>6225</v>
      </c>
    </row>
    <row r="2744" spans="1:4" ht="31.5" thickTop="1" thickBot="1" x14ac:dyDescent="0.3">
      <c r="A2744" s="661" t="s">
        <v>6226</v>
      </c>
      <c r="B2744" s="662">
        <v>9</v>
      </c>
      <c r="C2744" s="663" t="s">
        <v>6227</v>
      </c>
      <c r="D2744" s="664" t="s">
        <v>6228</v>
      </c>
    </row>
    <row r="2745" spans="1:4" ht="31.5" thickTop="1" thickBot="1" x14ac:dyDescent="0.3">
      <c r="A2745" s="661" t="s">
        <v>6229</v>
      </c>
      <c r="B2745" s="662">
        <v>25</v>
      </c>
      <c r="C2745" s="663" t="s">
        <v>6230</v>
      </c>
      <c r="D2745" s="664" t="s">
        <v>6231</v>
      </c>
    </row>
    <row r="2746" spans="1:4" ht="31.5" thickTop="1" thickBot="1" x14ac:dyDescent="0.3">
      <c r="A2746" s="661" t="s">
        <v>6229</v>
      </c>
      <c r="B2746" s="662">
        <v>4</v>
      </c>
      <c r="C2746" s="663" t="s">
        <v>6230</v>
      </c>
      <c r="D2746" s="664" t="s">
        <v>6231</v>
      </c>
    </row>
    <row r="2747" spans="1:4" ht="31.5" thickTop="1" thickBot="1" x14ac:dyDescent="0.3">
      <c r="A2747" s="661" t="s">
        <v>6229</v>
      </c>
      <c r="B2747" s="662">
        <v>16</v>
      </c>
      <c r="C2747" s="663" t="s">
        <v>6232</v>
      </c>
      <c r="D2747" s="664" t="s">
        <v>6231</v>
      </c>
    </row>
    <row r="2748" spans="1:4" ht="16.5" thickTop="1" thickBot="1" x14ac:dyDescent="0.3">
      <c r="A2748" s="661" t="s">
        <v>6233</v>
      </c>
      <c r="B2748" s="662">
        <v>5</v>
      </c>
      <c r="C2748" s="663" t="s">
        <v>6234</v>
      </c>
      <c r="D2748" s="664" t="s">
        <v>6235</v>
      </c>
    </row>
    <row r="2749" spans="1:4" ht="31.5" thickTop="1" thickBot="1" x14ac:dyDescent="0.3">
      <c r="A2749" s="661" t="s">
        <v>6236</v>
      </c>
      <c r="B2749" s="662">
        <v>15</v>
      </c>
      <c r="C2749" s="663" t="s">
        <v>6237</v>
      </c>
      <c r="D2749" s="664" t="s">
        <v>6238</v>
      </c>
    </row>
    <row r="2750" spans="1:4" ht="31.5" thickTop="1" thickBot="1" x14ac:dyDescent="0.3">
      <c r="A2750" s="661" t="s">
        <v>6236</v>
      </c>
      <c r="B2750" s="662">
        <v>2</v>
      </c>
      <c r="C2750" s="663" t="s">
        <v>6239</v>
      </c>
      <c r="D2750" s="664" t="s">
        <v>6238</v>
      </c>
    </row>
    <row r="2751" spans="1:4" ht="16.5" thickTop="1" thickBot="1" x14ac:dyDescent="0.3">
      <c r="A2751" s="661" t="s">
        <v>6240</v>
      </c>
      <c r="B2751" s="662">
        <v>18</v>
      </c>
      <c r="C2751" s="663" t="s">
        <v>6241</v>
      </c>
      <c r="D2751" s="664" t="s">
        <v>6242</v>
      </c>
    </row>
    <row r="2752" spans="1:4" ht="16.5" thickTop="1" thickBot="1" x14ac:dyDescent="0.3">
      <c r="A2752" s="661" t="s">
        <v>6243</v>
      </c>
      <c r="B2752" s="662">
        <v>5</v>
      </c>
      <c r="C2752" s="663" t="s">
        <v>6244</v>
      </c>
      <c r="D2752" s="664" t="s">
        <v>6245</v>
      </c>
    </row>
    <row r="2753" spans="1:4" ht="16.5" thickTop="1" thickBot="1" x14ac:dyDescent="0.3">
      <c r="A2753" s="661" t="s">
        <v>6246</v>
      </c>
      <c r="B2753" s="662">
        <v>18</v>
      </c>
      <c r="C2753" s="663" t="s">
        <v>6247</v>
      </c>
      <c r="D2753" s="664" t="s">
        <v>6248</v>
      </c>
    </row>
    <row r="2754" spans="1:4" ht="16.5" thickTop="1" thickBot="1" x14ac:dyDescent="0.3">
      <c r="A2754" s="661" t="s">
        <v>6249</v>
      </c>
      <c r="B2754" s="662">
        <v>20</v>
      </c>
      <c r="C2754" s="663" t="s">
        <v>6250</v>
      </c>
      <c r="D2754" s="664" t="s">
        <v>6251</v>
      </c>
    </row>
    <row r="2755" spans="1:4" ht="16.5" thickTop="1" thickBot="1" x14ac:dyDescent="0.3">
      <c r="A2755" s="661" t="s">
        <v>6252</v>
      </c>
      <c r="B2755" s="662">
        <v>14</v>
      </c>
      <c r="C2755" s="663" t="s">
        <v>6253</v>
      </c>
      <c r="D2755" s="664" t="s">
        <v>6254</v>
      </c>
    </row>
    <row r="2756" spans="1:4" ht="16.5" thickTop="1" thickBot="1" x14ac:dyDescent="0.3">
      <c r="A2756" s="661" t="s">
        <v>6255</v>
      </c>
      <c r="B2756" s="662">
        <v>2</v>
      </c>
      <c r="C2756" s="663" t="s">
        <v>6256</v>
      </c>
      <c r="D2756" s="664" t="s">
        <v>6257</v>
      </c>
    </row>
    <row r="2757" spans="1:4" ht="31.5" thickTop="1" thickBot="1" x14ac:dyDescent="0.3">
      <c r="A2757" s="661" t="s">
        <v>6258</v>
      </c>
      <c r="B2757" s="662">
        <v>20</v>
      </c>
      <c r="C2757" s="663" t="s">
        <v>6259</v>
      </c>
      <c r="D2757" s="664" t="s">
        <v>6260</v>
      </c>
    </row>
    <row r="2758" spans="1:4" ht="16.5" thickTop="1" thickBot="1" x14ac:dyDescent="0.3">
      <c r="A2758" s="661" t="s">
        <v>6261</v>
      </c>
      <c r="B2758" s="662">
        <v>29</v>
      </c>
      <c r="C2758" s="663" t="s">
        <v>6262</v>
      </c>
      <c r="D2758" s="664" t="s">
        <v>6263</v>
      </c>
    </row>
    <row r="2759" spans="1:4" ht="16.5" thickTop="1" thickBot="1" x14ac:dyDescent="0.3">
      <c r="A2759" s="665" t="s">
        <v>6261</v>
      </c>
      <c r="B2759" s="662">
        <v>5</v>
      </c>
      <c r="C2759" s="663" t="s">
        <v>6264</v>
      </c>
      <c r="D2759" s="664" t="s">
        <v>6263</v>
      </c>
    </row>
    <row r="2760" spans="1:4" ht="16.5" thickTop="1" thickBot="1" x14ac:dyDescent="0.3">
      <c r="A2760" s="661" t="s">
        <v>6265</v>
      </c>
      <c r="B2760" s="662">
        <v>2</v>
      </c>
      <c r="C2760" s="663" t="s">
        <v>6266</v>
      </c>
      <c r="D2760" s="664" t="s">
        <v>6267</v>
      </c>
    </row>
    <row r="2761" spans="1:4" ht="16.5" thickTop="1" thickBot="1" x14ac:dyDescent="0.3">
      <c r="A2761" s="661" t="s">
        <v>6268</v>
      </c>
      <c r="B2761" s="662">
        <v>6</v>
      </c>
      <c r="C2761" s="663" t="s">
        <v>6269</v>
      </c>
      <c r="D2761" s="664" t="s">
        <v>6270</v>
      </c>
    </row>
    <row r="2762" spans="1:4" ht="16.5" thickTop="1" thickBot="1" x14ac:dyDescent="0.3">
      <c r="A2762" s="661" t="s">
        <v>6271</v>
      </c>
      <c r="B2762" s="662">
        <v>1</v>
      </c>
      <c r="C2762" s="663" t="s">
        <v>6272</v>
      </c>
      <c r="D2762" s="664" t="s">
        <v>6273</v>
      </c>
    </row>
    <row r="2763" spans="1:4" ht="16.5" thickTop="1" thickBot="1" x14ac:dyDescent="0.3">
      <c r="A2763" s="661" t="s">
        <v>6274</v>
      </c>
      <c r="B2763" s="662">
        <v>1</v>
      </c>
      <c r="C2763" s="663" t="s">
        <v>6275</v>
      </c>
      <c r="D2763" s="664" t="s">
        <v>6276</v>
      </c>
    </row>
    <row r="2764" spans="1:4" ht="16.5" thickTop="1" thickBot="1" x14ac:dyDescent="0.3">
      <c r="A2764" s="661" t="s">
        <v>6277</v>
      </c>
      <c r="B2764" s="662">
        <v>1</v>
      </c>
      <c r="C2764" s="663" t="s">
        <v>6278</v>
      </c>
      <c r="D2764" s="664" t="s">
        <v>6279</v>
      </c>
    </row>
    <row r="2765" spans="1:4" ht="16.5" thickTop="1" thickBot="1" x14ac:dyDescent="0.3">
      <c r="A2765" s="661" t="s">
        <v>6277</v>
      </c>
      <c r="B2765" s="662">
        <v>1</v>
      </c>
      <c r="C2765" s="663" t="s">
        <v>6280</v>
      </c>
      <c r="D2765" s="664" t="s">
        <v>6279</v>
      </c>
    </row>
    <row r="2766" spans="1:4" ht="16.5" thickTop="1" thickBot="1" x14ac:dyDescent="0.3">
      <c r="A2766" s="661" t="s">
        <v>6281</v>
      </c>
      <c r="B2766" s="662">
        <v>5</v>
      </c>
      <c r="C2766" s="663" t="s">
        <v>6282</v>
      </c>
      <c r="D2766" s="664" t="s">
        <v>6283</v>
      </c>
    </row>
    <row r="2767" spans="1:4" ht="16.5" thickTop="1" thickBot="1" x14ac:dyDescent="0.3">
      <c r="A2767" s="661" t="s">
        <v>6284</v>
      </c>
      <c r="B2767" s="662">
        <v>1</v>
      </c>
      <c r="C2767" s="663" t="s">
        <v>6285</v>
      </c>
      <c r="D2767" s="664" t="s">
        <v>6285</v>
      </c>
    </row>
    <row r="2768" spans="1:4" ht="16.5" thickTop="1" thickBot="1" x14ac:dyDescent="0.3">
      <c r="A2768" s="661" t="s">
        <v>6286</v>
      </c>
      <c r="B2768" s="662">
        <v>6</v>
      </c>
      <c r="C2768" s="663" t="s">
        <v>6287</v>
      </c>
      <c r="D2768" s="664" t="s">
        <v>6288</v>
      </c>
    </row>
    <row r="2769" spans="1:4" ht="16.5" thickTop="1" thickBot="1" x14ac:dyDescent="0.3">
      <c r="A2769" s="661" t="s">
        <v>6289</v>
      </c>
      <c r="B2769" s="662">
        <v>4</v>
      </c>
      <c r="C2769" s="663" t="s">
        <v>6290</v>
      </c>
      <c r="D2769" s="664" t="s">
        <v>6291</v>
      </c>
    </row>
    <row r="2770" spans="1:4" ht="16.5" thickTop="1" thickBot="1" x14ac:dyDescent="0.3">
      <c r="A2770" s="661" t="s">
        <v>6292</v>
      </c>
      <c r="B2770" s="662">
        <v>2</v>
      </c>
      <c r="C2770" s="663" t="s">
        <v>6293</v>
      </c>
      <c r="D2770" s="664" t="s">
        <v>6294</v>
      </c>
    </row>
    <row r="2771" spans="1:4" ht="16.5" thickTop="1" thickBot="1" x14ac:dyDescent="0.3">
      <c r="A2771" s="661" t="s">
        <v>6295</v>
      </c>
      <c r="B2771" s="662">
        <v>2</v>
      </c>
      <c r="C2771" s="663" t="s">
        <v>6296</v>
      </c>
      <c r="D2771" s="664" t="s">
        <v>6297</v>
      </c>
    </row>
    <row r="2772" spans="1:4" ht="16.5" thickTop="1" thickBot="1" x14ac:dyDescent="0.3">
      <c r="A2772" s="661" t="s">
        <v>6298</v>
      </c>
      <c r="B2772" s="662">
        <v>5</v>
      </c>
      <c r="C2772" s="663" t="s">
        <v>6299</v>
      </c>
      <c r="D2772" s="664" t="s">
        <v>6300</v>
      </c>
    </row>
    <row r="2773" spans="1:4" ht="16.5" thickTop="1" thickBot="1" x14ac:dyDescent="0.3">
      <c r="A2773" s="661" t="s">
        <v>6301</v>
      </c>
      <c r="B2773" s="662">
        <v>7</v>
      </c>
      <c r="C2773" s="663" t="s">
        <v>6302</v>
      </c>
      <c r="D2773" s="664" t="s">
        <v>6303</v>
      </c>
    </row>
    <row r="2774" spans="1:4" ht="16.5" thickTop="1" thickBot="1" x14ac:dyDescent="0.3">
      <c r="A2774" s="661" t="s">
        <v>6301</v>
      </c>
      <c r="B2774" s="662">
        <v>7</v>
      </c>
      <c r="C2774" s="663" t="s">
        <v>6302</v>
      </c>
      <c r="D2774" s="664" t="s">
        <v>6303</v>
      </c>
    </row>
    <row r="2775" spans="1:4" ht="16.5" thickTop="1" thickBot="1" x14ac:dyDescent="0.3">
      <c r="A2775" s="661" t="s">
        <v>6304</v>
      </c>
      <c r="B2775" s="662">
        <v>2</v>
      </c>
      <c r="C2775" s="663" t="s">
        <v>6305</v>
      </c>
      <c r="D2775" s="664" t="s">
        <v>6306</v>
      </c>
    </row>
    <row r="2776" spans="1:4" ht="16.5" thickTop="1" thickBot="1" x14ac:dyDescent="0.3">
      <c r="A2776" s="661" t="s">
        <v>6307</v>
      </c>
      <c r="B2776" s="662">
        <v>3</v>
      </c>
      <c r="C2776" s="663" t="s">
        <v>6308</v>
      </c>
      <c r="D2776" s="664" t="s">
        <v>6309</v>
      </c>
    </row>
    <row r="2777" spans="1:4" ht="16.5" thickTop="1" thickBot="1" x14ac:dyDescent="0.3">
      <c r="A2777" s="661" t="s">
        <v>6310</v>
      </c>
      <c r="B2777" s="662">
        <v>10</v>
      </c>
      <c r="C2777" s="663" t="s">
        <v>6311</v>
      </c>
      <c r="D2777" s="664" t="s">
        <v>6312</v>
      </c>
    </row>
    <row r="2778" spans="1:4" ht="16.5" thickTop="1" thickBot="1" x14ac:dyDescent="0.3">
      <c r="A2778" s="661" t="s">
        <v>6313</v>
      </c>
      <c r="B2778" s="662">
        <v>13</v>
      </c>
      <c r="C2778" s="663" t="s">
        <v>6314</v>
      </c>
      <c r="D2778" s="664" t="s">
        <v>6314</v>
      </c>
    </row>
    <row r="2779" spans="1:4" ht="16.5" thickTop="1" thickBot="1" x14ac:dyDescent="0.3">
      <c r="A2779" s="661" t="s">
        <v>6313</v>
      </c>
      <c r="B2779" s="662">
        <v>24</v>
      </c>
      <c r="C2779" s="663" t="s">
        <v>6314</v>
      </c>
      <c r="D2779" s="664" t="s">
        <v>6314</v>
      </c>
    </row>
    <row r="2780" spans="1:4" ht="16.5" thickTop="1" thickBot="1" x14ac:dyDescent="0.3">
      <c r="A2780" s="661" t="s">
        <v>6315</v>
      </c>
      <c r="B2780" s="662">
        <v>15</v>
      </c>
      <c r="C2780" s="663" t="s">
        <v>6316</v>
      </c>
      <c r="D2780" s="664" t="s">
        <v>6317</v>
      </c>
    </row>
    <row r="2781" spans="1:4" ht="16.5" thickTop="1" thickBot="1" x14ac:dyDescent="0.3">
      <c r="A2781" s="661" t="s">
        <v>6318</v>
      </c>
      <c r="B2781" s="662">
        <v>5</v>
      </c>
      <c r="C2781" s="663" t="s">
        <v>6319</v>
      </c>
      <c r="D2781" s="664" t="s">
        <v>6320</v>
      </c>
    </row>
    <row r="2782" spans="1:4" ht="46.5" thickTop="1" thickBot="1" x14ac:dyDescent="0.3">
      <c r="A2782" s="661" t="s">
        <v>6321</v>
      </c>
      <c r="B2782" s="662">
        <v>8</v>
      </c>
      <c r="C2782" s="663" t="s">
        <v>6322</v>
      </c>
      <c r="D2782" s="664" t="s">
        <v>6323</v>
      </c>
    </row>
    <row r="2783" spans="1:4" ht="46.5" thickTop="1" thickBot="1" x14ac:dyDescent="0.3">
      <c r="A2783" s="661" t="s">
        <v>6321</v>
      </c>
      <c r="B2783" s="662">
        <v>3</v>
      </c>
      <c r="C2783" s="663" t="s">
        <v>6322</v>
      </c>
      <c r="D2783" s="664" t="s">
        <v>6323</v>
      </c>
    </row>
    <row r="2784" spans="1:4" ht="16.5" thickTop="1" thickBot="1" x14ac:dyDescent="0.3">
      <c r="A2784" s="661" t="s">
        <v>6324</v>
      </c>
      <c r="B2784" s="662">
        <v>9</v>
      </c>
      <c r="C2784" s="663" t="s">
        <v>6325</v>
      </c>
      <c r="D2784" s="664" t="s">
        <v>6325</v>
      </c>
    </row>
    <row r="2785" spans="1:4" ht="16.5" thickTop="1" thickBot="1" x14ac:dyDescent="0.3">
      <c r="A2785" s="661" t="s">
        <v>6326</v>
      </c>
      <c r="B2785" s="662">
        <v>3</v>
      </c>
      <c r="C2785" s="663" t="s">
        <v>6327</v>
      </c>
      <c r="D2785" s="664" t="s">
        <v>6328</v>
      </c>
    </row>
    <row r="2786" spans="1:4" ht="31.5" thickTop="1" thickBot="1" x14ac:dyDescent="0.3">
      <c r="A2786" s="661" t="s">
        <v>6329</v>
      </c>
      <c r="B2786" s="662">
        <v>21</v>
      </c>
      <c r="C2786" s="663" t="s">
        <v>6330</v>
      </c>
      <c r="D2786" s="664" t="s">
        <v>6331</v>
      </c>
    </row>
    <row r="2787" spans="1:4" ht="16.5" thickTop="1" thickBot="1" x14ac:dyDescent="0.3">
      <c r="A2787" s="661" t="s">
        <v>6332</v>
      </c>
      <c r="B2787" s="662">
        <v>2</v>
      </c>
      <c r="C2787" s="663" t="s">
        <v>6333</v>
      </c>
      <c r="D2787" s="664" t="s">
        <v>6334</v>
      </c>
    </row>
    <row r="2788" spans="1:4" ht="16.5" thickTop="1" thickBot="1" x14ac:dyDescent="0.3">
      <c r="A2788" s="661" t="s">
        <v>6335</v>
      </c>
      <c r="B2788" s="662">
        <v>1</v>
      </c>
      <c r="C2788" s="663" t="s">
        <v>6336</v>
      </c>
      <c r="D2788" s="664" t="s">
        <v>6337</v>
      </c>
    </row>
    <row r="2789" spans="1:4" ht="31.5" thickTop="1" thickBot="1" x14ac:dyDescent="0.3">
      <c r="A2789" s="661" t="s">
        <v>6338</v>
      </c>
      <c r="B2789" s="662">
        <v>2</v>
      </c>
      <c r="C2789" s="663" t="s">
        <v>6339</v>
      </c>
      <c r="D2789" s="664" t="s">
        <v>6340</v>
      </c>
    </row>
    <row r="2790" spans="1:4" ht="31.5" thickTop="1" thickBot="1" x14ac:dyDescent="0.3">
      <c r="A2790" s="661" t="s">
        <v>6338</v>
      </c>
      <c r="B2790" s="662">
        <v>2</v>
      </c>
      <c r="C2790" s="663" t="s">
        <v>6339</v>
      </c>
      <c r="D2790" s="664" t="s">
        <v>6340</v>
      </c>
    </row>
    <row r="2791" spans="1:4" ht="31.5" thickTop="1" thickBot="1" x14ac:dyDescent="0.3">
      <c r="A2791" s="661" t="s">
        <v>6338</v>
      </c>
      <c r="B2791" s="662">
        <v>1</v>
      </c>
      <c r="C2791" s="663" t="s">
        <v>6339</v>
      </c>
      <c r="D2791" s="664" t="s">
        <v>6340</v>
      </c>
    </row>
    <row r="2792" spans="1:4" ht="31.5" thickTop="1" thickBot="1" x14ac:dyDescent="0.3">
      <c r="A2792" s="661" t="s">
        <v>6338</v>
      </c>
      <c r="B2792" s="662">
        <v>1</v>
      </c>
      <c r="C2792" s="663" t="s">
        <v>6341</v>
      </c>
      <c r="D2792" s="664" t="s">
        <v>6340</v>
      </c>
    </row>
    <row r="2793" spans="1:4" ht="16.5" thickTop="1" thickBot="1" x14ac:dyDescent="0.3">
      <c r="A2793" s="661" t="s">
        <v>6342</v>
      </c>
      <c r="B2793" s="662">
        <v>9</v>
      </c>
      <c r="C2793" s="663" t="s">
        <v>6343</v>
      </c>
      <c r="D2793" s="664" t="s">
        <v>6344</v>
      </c>
    </row>
    <row r="2794" spans="1:4" ht="16.5" thickTop="1" thickBot="1" x14ac:dyDescent="0.3">
      <c r="A2794" s="661" t="s">
        <v>6345</v>
      </c>
      <c r="B2794" s="662">
        <v>5</v>
      </c>
      <c r="C2794" s="663" t="s">
        <v>6346</v>
      </c>
      <c r="D2794" s="664" t="s">
        <v>6347</v>
      </c>
    </row>
    <row r="2795" spans="1:4" ht="16.5" thickTop="1" thickBot="1" x14ac:dyDescent="0.3">
      <c r="A2795" s="661" t="s">
        <v>6345</v>
      </c>
      <c r="B2795" s="662">
        <v>4</v>
      </c>
      <c r="C2795" s="663" t="s">
        <v>6346</v>
      </c>
      <c r="D2795" s="664" t="s">
        <v>6347</v>
      </c>
    </row>
    <row r="2796" spans="1:4" ht="31.5" thickTop="1" thickBot="1" x14ac:dyDescent="0.3">
      <c r="A2796" s="661" t="s">
        <v>6348</v>
      </c>
      <c r="B2796" s="662">
        <v>12</v>
      </c>
      <c r="C2796" s="663" t="s">
        <v>6349</v>
      </c>
      <c r="D2796" s="664" t="s">
        <v>6350</v>
      </c>
    </row>
    <row r="2797" spans="1:4" ht="16.5" thickTop="1" thickBot="1" x14ac:dyDescent="0.3">
      <c r="A2797" s="661" t="s">
        <v>6351</v>
      </c>
      <c r="B2797" s="662">
        <v>5</v>
      </c>
      <c r="C2797" s="663" t="s">
        <v>6352</v>
      </c>
      <c r="D2797" s="664" t="s">
        <v>6353</v>
      </c>
    </row>
    <row r="2798" spans="1:4" ht="31.5" thickTop="1" thickBot="1" x14ac:dyDescent="0.3">
      <c r="A2798" s="661" t="s">
        <v>6354</v>
      </c>
      <c r="B2798" s="662">
        <v>21</v>
      </c>
      <c r="C2798" s="663" t="s">
        <v>6355</v>
      </c>
      <c r="D2798" s="664" t="s">
        <v>6356</v>
      </c>
    </row>
    <row r="2799" spans="1:4" ht="16.5" thickTop="1" thickBot="1" x14ac:dyDescent="0.3">
      <c r="A2799" s="661" t="s">
        <v>6357</v>
      </c>
      <c r="B2799" s="662">
        <v>3</v>
      </c>
      <c r="C2799" s="663" t="s">
        <v>6358</v>
      </c>
      <c r="D2799" s="664" t="s">
        <v>6358</v>
      </c>
    </row>
    <row r="2800" spans="1:4" ht="16.5" thickTop="1" thickBot="1" x14ac:dyDescent="0.3">
      <c r="A2800" s="661" t="s">
        <v>6359</v>
      </c>
      <c r="B2800" s="662">
        <v>6</v>
      </c>
      <c r="C2800" s="663" t="s">
        <v>6360</v>
      </c>
      <c r="D2800" s="664" t="s">
        <v>6361</v>
      </c>
    </row>
    <row r="2801" spans="1:4" ht="16.5" thickTop="1" thickBot="1" x14ac:dyDescent="0.3">
      <c r="A2801" s="661" t="s">
        <v>6362</v>
      </c>
      <c r="B2801" s="662">
        <v>2</v>
      </c>
      <c r="C2801" s="663" t="s">
        <v>6363</v>
      </c>
      <c r="D2801" s="664" t="s">
        <v>6364</v>
      </c>
    </row>
    <row r="2802" spans="1:4" ht="16.5" thickTop="1" thickBot="1" x14ac:dyDescent="0.3">
      <c r="A2802" s="661" t="s">
        <v>6365</v>
      </c>
      <c r="B2802" s="662">
        <v>4</v>
      </c>
      <c r="C2802" s="663" t="s">
        <v>6366</v>
      </c>
      <c r="D2802" s="664" t="s">
        <v>6367</v>
      </c>
    </row>
    <row r="2803" spans="1:4" ht="16.5" thickTop="1" thickBot="1" x14ac:dyDescent="0.3">
      <c r="A2803" s="661" t="s">
        <v>6365</v>
      </c>
      <c r="B2803" s="662">
        <v>1</v>
      </c>
      <c r="C2803" s="663" t="s">
        <v>6368</v>
      </c>
      <c r="D2803" s="664" t="s">
        <v>6367</v>
      </c>
    </row>
    <row r="2804" spans="1:4" ht="16.5" thickTop="1" thickBot="1" x14ac:dyDescent="0.3">
      <c r="A2804" s="661" t="s">
        <v>6369</v>
      </c>
      <c r="B2804" s="662">
        <v>3</v>
      </c>
      <c r="C2804" s="663" t="s">
        <v>6370</v>
      </c>
      <c r="D2804" s="664" t="s">
        <v>6371</v>
      </c>
    </row>
    <row r="2805" spans="1:4" ht="16.5" thickTop="1" thickBot="1" x14ac:dyDescent="0.3">
      <c r="A2805" s="661" t="s">
        <v>6369</v>
      </c>
      <c r="B2805" s="662">
        <v>3</v>
      </c>
      <c r="C2805" s="663" t="s">
        <v>6370</v>
      </c>
      <c r="D2805" s="664" t="s">
        <v>6371</v>
      </c>
    </row>
    <row r="2806" spans="1:4" ht="16.5" thickTop="1" thickBot="1" x14ac:dyDescent="0.3">
      <c r="A2806" s="661" t="s">
        <v>6372</v>
      </c>
      <c r="B2806" s="662">
        <v>1</v>
      </c>
      <c r="C2806" s="663" t="s">
        <v>6373</v>
      </c>
      <c r="D2806" s="664" t="s">
        <v>6374</v>
      </c>
    </row>
    <row r="2807" spans="1:4" ht="16.5" thickTop="1" thickBot="1" x14ac:dyDescent="0.3">
      <c r="A2807" s="661" t="s">
        <v>6372</v>
      </c>
      <c r="B2807" s="662">
        <v>2</v>
      </c>
      <c r="C2807" s="663" t="s">
        <v>6373</v>
      </c>
      <c r="D2807" s="664" t="s">
        <v>6374</v>
      </c>
    </row>
    <row r="2808" spans="1:4" ht="31.5" thickTop="1" thickBot="1" x14ac:dyDescent="0.3">
      <c r="A2808" s="661" t="s">
        <v>6375</v>
      </c>
      <c r="B2808" s="662">
        <v>1</v>
      </c>
      <c r="C2808" s="663" t="s">
        <v>6376</v>
      </c>
      <c r="D2808" s="664" t="s">
        <v>6377</v>
      </c>
    </row>
    <row r="2809" spans="1:4" ht="16.5" thickTop="1" thickBot="1" x14ac:dyDescent="0.3">
      <c r="A2809" s="661" t="s">
        <v>6378</v>
      </c>
      <c r="B2809" s="662">
        <v>6</v>
      </c>
      <c r="C2809" s="663" t="s">
        <v>6379</v>
      </c>
      <c r="D2809" s="664" t="s">
        <v>6380</v>
      </c>
    </row>
    <row r="2810" spans="1:4" ht="16.5" thickTop="1" thickBot="1" x14ac:dyDescent="0.3">
      <c r="A2810" s="661" t="s">
        <v>6378</v>
      </c>
      <c r="B2810" s="662">
        <v>13</v>
      </c>
      <c r="C2810" s="663" t="s">
        <v>6379</v>
      </c>
      <c r="D2810" s="664" t="s">
        <v>6380</v>
      </c>
    </row>
    <row r="2811" spans="1:4" ht="31.5" thickTop="1" thickBot="1" x14ac:dyDescent="0.3">
      <c r="A2811" s="661" t="s">
        <v>6381</v>
      </c>
      <c r="B2811" s="662">
        <v>3</v>
      </c>
      <c r="C2811" s="663" t="s">
        <v>6382</v>
      </c>
      <c r="D2811" s="664" t="s">
        <v>6383</v>
      </c>
    </row>
    <row r="2812" spans="1:4" ht="16.5" thickTop="1" thickBot="1" x14ac:dyDescent="0.3">
      <c r="A2812" s="661" t="s">
        <v>6384</v>
      </c>
      <c r="B2812" s="662">
        <v>1</v>
      </c>
      <c r="C2812" s="663" t="s">
        <v>6385</v>
      </c>
      <c r="D2812" s="664" t="s">
        <v>6386</v>
      </c>
    </row>
    <row r="2813" spans="1:4" ht="16.5" thickTop="1" thickBot="1" x14ac:dyDescent="0.3">
      <c r="A2813" s="661" t="s">
        <v>6387</v>
      </c>
      <c r="B2813" s="662">
        <v>7</v>
      </c>
      <c r="C2813" s="663" t="s">
        <v>6388</v>
      </c>
      <c r="D2813" s="664" t="s">
        <v>6389</v>
      </c>
    </row>
    <row r="2814" spans="1:4" ht="16.5" thickTop="1" thickBot="1" x14ac:dyDescent="0.3">
      <c r="A2814" s="661" t="s">
        <v>6387</v>
      </c>
      <c r="B2814" s="662">
        <v>6</v>
      </c>
      <c r="C2814" s="663" t="s">
        <v>6390</v>
      </c>
      <c r="D2814" s="664" t="s">
        <v>6391</v>
      </c>
    </row>
    <row r="2815" spans="1:4" ht="16.5" thickTop="1" thickBot="1" x14ac:dyDescent="0.3">
      <c r="A2815" s="661" t="s">
        <v>6392</v>
      </c>
      <c r="B2815" s="662">
        <v>4</v>
      </c>
      <c r="C2815" s="663" t="s">
        <v>6393</v>
      </c>
      <c r="D2815" s="664" t="s">
        <v>6394</v>
      </c>
    </row>
    <row r="2816" spans="1:4" ht="16.5" thickTop="1" thickBot="1" x14ac:dyDescent="0.3">
      <c r="A2816" s="661" t="s">
        <v>6395</v>
      </c>
      <c r="B2816" s="662">
        <v>7</v>
      </c>
      <c r="C2816" s="663" t="s">
        <v>6396</v>
      </c>
      <c r="D2816" s="664" t="s">
        <v>6397</v>
      </c>
    </row>
    <row r="2817" spans="1:4" ht="16.5" thickTop="1" thickBot="1" x14ac:dyDescent="0.3">
      <c r="A2817" s="661" t="s">
        <v>6398</v>
      </c>
      <c r="B2817" s="662">
        <v>7</v>
      </c>
      <c r="C2817" s="663" t="s">
        <v>6399</v>
      </c>
      <c r="D2817" s="664" t="s">
        <v>6400</v>
      </c>
    </row>
    <row r="2818" spans="1:4" ht="16.5" thickTop="1" thickBot="1" x14ac:dyDescent="0.3">
      <c r="A2818" s="661" t="s">
        <v>6398</v>
      </c>
      <c r="B2818" s="662">
        <v>1</v>
      </c>
      <c r="C2818" s="663" t="s">
        <v>6399</v>
      </c>
      <c r="D2818" s="664" t="s">
        <v>6400</v>
      </c>
    </row>
    <row r="2819" spans="1:4" ht="16.5" thickTop="1" thickBot="1" x14ac:dyDescent="0.3">
      <c r="A2819" s="661" t="s">
        <v>6401</v>
      </c>
      <c r="B2819" s="662">
        <v>1</v>
      </c>
      <c r="C2819" s="663" t="s">
        <v>6402</v>
      </c>
      <c r="D2819" s="664" t="s">
        <v>6403</v>
      </c>
    </row>
    <row r="2820" spans="1:4" ht="16.5" thickTop="1" thickBot="1" x14ac:dyDescent="0.3">
      <c r="A2820" s="661" t="s">
        <v>6401</v>
      </c>
      <c r="B2820" s="662">
        <v>1</v>
      </c>
      <c r="C2820" s="663" t="s">
        <v>6402</v>
      </c>
      <c r="D2820" s="664" t="s">
        <v>6403</v>
      </c>
    </row>
    <row r="2821" spans="1:4" ht="16.5" thickTop="1" thickBot="1" x14ac:dyDescent="0.3">
      <c r="A2821" s="661" t="s">
        <v>6404</v>
      </c>
      <c r="B2821" s="662">
        <v>2</v>
      </c>
      <c r="C2821" s="663" t="s">
        <v>6405</v>
      </c>
      <c r="D2821" s="664" t="s">
        <v>6406</v>
      </c>
    </row>
    <row r="2822" spans="1:4" ht="16.5" thickTop="1" thickBot="1" x14ac:dyDescent="0.3">
      <c r="A2822" s="661" t="s">
        <v>6404</v>
      </c>
      <c r="B2822" s="662">
        <v>8</v>
      </c>
      <c r="C2822" s="663" t="s">
        <v>6405</v>
      </c>
      <c r="D2822" s="664" t="s">
        <v>6406</v>
      </c>
    </row>
    <row r="2823" spans="1:4" ht="16.5" thickTop="1" thickBot="1" x14ac:dyDescent="0.3">
      <c r="A2823" s="661" t="s">
        <v>6404</v>
      </c>
      <c r="B2823" s="662">
        <v>26</v>
      </c>
      <c r="C2823" s="663" t="s">
        <v>6405</v>
      </c>
      <c r="D2823" s="664" t="s">
        <v>6406</v>
      </c>
    </row>
    <row r="2824" spans="1:4" ht="16.5" thickTop="1" thickBot="1" x14ac:dyDescent="0.3">
      <c r="A2824" s="661" t="s">
        <v>6407</v>
      </c>
      <c r="B2824" s="662">
        <v>6</v>
      </c>
      <c r="C2824" s="663" t="s">
        <v>6408</v>
      </c>
      <c r="D2824" s="664" t="s">
        <v>6409</v>
      </c>
    </row>
    <row r="2825" spans="1:4" ht="16.5" thickTop="1" thickBot="1" x14ac:dyDescent="0.3">
      <c r="A2825" s="661" t="s">
        <v>6407</v>
      </c>
      <c r="B2825" s="662">
        <v>6</v>
      </c>
      <c r="C2825" s="663" t="s">
        <v>6408</v>
      </c>
      <c r="D2825" s="664" t="s">
        <v>6409</v>
      </c>
    </row>
    <row r="2826" spans="1:4" ht="16.5" thickTop="1" thickBot="1" x14ac:dyDescent="0.3">
      <c r="A2826" s="661" t="s">
        <v>6410</v>
      </c>
      <c r="B2826" s="662">
        <v>4</v>
      </c>
      <c r="C2826" s="663" t="s">
        <v>6411</v>
      </c>
      <c r="D2826" s="664" t="s">
        <v>6412</v>
      </c>
    </row>
    <row r="2827" spans="1:4" ht="16.5" thickTop="1" thickBot="1" x14ac:dyDescent="0.3">
      <c r="A2827" s="661" t="s">
        <v>6410</v>
      </c>
      <c r="B2827" s="662">
        <v>5</v>
      </c>
      <c r="C2827" s="663" t="s">
        <v>6411</v>
      </c>
      <c r="D2827" s="664" t="s">
        <v>6412</v>
      </c>
    </row>
    <row r="2828" spans="1:4" ht="16.5" thickTop="1" thickBot="1" x14ac:dyDescent="0.3">
      <c r="A2828" s="661" t="s">
        <v>6413</v>
      </c>
      <c r="B2828" s="662">
        <v>2</v>
      </c>
      <c r="C2828" s="663" t="s">
        <v>6414</v>
      </c>
      <c r="D2828" s="664" t="s">
        <v>6415</v>
      </c>
    </row>
    <row r="2829" spans="1:4" ht="16.5" thickTop="1" thickBot="1" x14ac:dyDescent="0.3">
      <c r="A2829" s="661" t="s">
        <v>6416</v>
      </c>
      <c r="B2829" s="662">
        <v>4</v>
      </c>
      <c r="C2829" s="663" t="s">
        <v>6417</v>
      </c>
      <c r="D2829" s="664" t="s">
        <v>6417</v>
      </c>
    </row>
    <row r="2830" spans="1:4" ht="16.5" thickTop="1" thickBot="1" x14ac:dyDescent="0.3">
      <c r="A2830" s="661" t="s">
        <v>6418</v>
      </c>
      <c r="B2830" s="662">
        <v>7</v>
      </c>
      <c r="C2830" s="663" t="s">
        <v>6419</v>
      </c>
      <c r="D2830" s="664" t="s">
        <v>6420</v>
      </c>
    </row>
    <row r="2831" spans="1:4" ht="16.5" thickTop="1" thickBot="1" x14ac:dyDescent="0.3">
      <c r="A2831" s="661" t="s">
        <v>6421</v>
      </c>
      <c r="B2831" s="662">
        <v>4</v>
      </c>
      <c r="C2831" s="663" t="s">
        <v>6422</v>
      </c>
      <c r="D2831" s="664" t="s">
        <v>6423</v>
      </c>
    </row>
    <row r="2832" spans="1:4" ht="16.5" thickTop="1" thickBot="1" x14ac:dyDescent="0.3">
      <c r="A2832" s="661" t="s">
        <v>6424</v>
      </c>
      <c r="B2832" s="662">
        <v>8</v>
      </c>
      <c r="C2832" s="663" t="s">
        <v>6425</v>
      </c>
      <c r="D2832" s="664" t="s">
        <v>6426</v>
      </c>
    </row>
    <row r="2833" spans="1:4" ht="16.5" thickTop="1" thickBot="1" x14ac:dyDescent="0.3">
      <c r="A2833" s="661" t="s">
        <v>6427</v>
      </c>
      <c r="B2833" s="662">
        <v>3</v>
      </c>
      <c r="C2833" s="663" t="s">
        <v>6428</v>
      </c>
      <c r="D2833" s="664" t="s">
        <v>6429</v>
      </c>
    </row>
    <row r="2834" spans="1:4" ht="16.5" thickTop="1" thickBot="1" x14ac:dyDescent="0.3">
      <c r="A2834" s="661" t="s">
        <v>6427</v>
      </c>
      <c r="B2834" s="662">
        <v>4</v>
      </c>
      <c r="C2834" s="663" t="s">
        <v>6430</v>
      </c>
      <c r="D2834" s="664" t="s">
        <v>6429</v>
      </c>
    </row>
    <row r="2835" spans="1:4" ht="16.5" thickTop="1" thickBot="1" x14ac:dyDescent="0.3">
      <c r="A2835" s="661" t="s">
        <v>6431</v>
      </c>
      <c r="B2835" s="662">
        <v>6</v>
      </c>
      <c r="C2835" s="663" t="s">
        <v>6432</v>
      </c>
      <c r="D2835" s="664" t="s">
        <v>6433</v>
      </c>
    </row>
    <row r="2836" spans="1:4" ht="16.5" thickTop="1" thickBot="1" x14ac:dyDescent="0.3">
      <c r="A2836" s="661" t="s">
        <v>6434</v>
      </c>
      <c r="B2836" s="662">
        <v>9</v>
      </c>
      <c r="C2836" s="663" t="s">
        <v>6435</v>
      </c>
      <c r="D2836" s="664" t="s">
        <v>6435</v>
      </c>
    </row>
    <row r="2837" spans="1:4" ht="16.5" thickTop="1" thickBot="1" x14ac:dyDescent="0.3">
      <c r="A2837" s="661" t="s">
        <v>6436</v>
      </c>
      <c r="B2837" s="662">
        <v>3</v>
      </c>
      <c r="C2837" s="663" t="s">
        <v>6437</v>
      </c>
      <c r="D2837" s="664" t="s">
        <v>6438</v>
      </c>
    </row>
    <row r="2838" spans="1:4" ht="16.5" thickTop="1" thickBot="1" x14ac:dyDescent="0.3">
      <c r="A2838" s="661" t="s">
        <v>6439</v>
      </c>
      <c r="B2838" s="662">
        <v>1</v>
      </c>
      <c r="C2838" s="663" t="s">
        <v>6440</v>
      </c>
      <c r="D2838" s="664" t="s">
        <v>6441</v>
      </c>
    </row>
    <row r="2839" spans="1:4" ht="16.5" thickTop="1" thickBot="1" x14ac:dyDescent="0.3">
      <c r="A2839" s="661" t="s">
        <v>6442</v>
      </c>
      <c r="B2839" s="662">
        <v>11</v>
      </c>
      <c r="C2839" s="663" t="s">
        <v>6443</v>
      </c>
      <c r="D2839" s="664" t="s">
        <v>6444</v>
      </c>
    </row>
    <row r="2840" spans="1:4" ht="16.5" thickTop="1" thickBot="1" x14ac:dyDescent="0.3">
      <c r="A2840" s="661" t="s">
        <v>6445</v>
      </c>
      <c r="B2840" s="662">
        <v>2</v>
      </c>
      <c r="C2840" s="663" t="s">
        <v>6446</v>
      </c>
      <c r="D2840" s="664" t="s">
        <v>6447</v>
      </c>
    </row>
    <row r="2841" spans="1:4" ht="16.5" thickTop="1" thickBot="1" x14ac:dyDescent="0.3">
      <c r="A2841" s="661" t="s">
        <v>6445</v>
      </c>
      <c r="B2841" s="662">
        <v>6</v>
      </c>
      <c r="C2841" s="663" t="s">
        <v>6448</v>
      </c>
      <c r="D2841" s="664" t="s">
        <v>6449</v>
      </c>
    </row>
    <row r="2842" spans="1:4" ht="16.5" thickTop="1" thickBot="1" x14ac:dyDescent="0.3">
      <c r="A2842" s="661" t="s">
        <v>6450</v>
      </c>
      <c r="B2842" s="662">
        <v>2</v>
      </c>
      <c r="C2842" s="663" t="s">
        <v>6451</v>
      </c>
      <c r="D2842" s="664" t="s">
        <v>6452</v>
      </c>
    </row>
    <row r="2843" spans="1:4" ht="16.5" thickTop="1" thickBot="1" x14ac:dyDescent="0.3">
      <c r="A2843" s="661" t="s">
        <v>6453</v>
      </c>
      <c r="B2843" s="662">
        <v>5</v>
      </c>
      <c r="C2843" s="663" t="s">
        <v>6454</v>
      </c>
      <c r="D2843" s="664" t="s">
        <v>6455</v>
      </c>
    </row>
    <row r="2844" spans="1:4" ht="31.5" thickTop="1" thickBot="1" x14ac:dyDescent="0.3">
      <c r="A2844" s="661" t="s">
        <v>6456</v>
      </c>
      <c r="B2844" s="662">
        <v>16</v>
      </c>
      <c r="C2844" s="663" t="s">
        <v>6457</v>
      </c>
      <c r="D2844" s="664" t="s">
        <v>6458</v>
      </c>
    </row>
    <row r="2845" spans="1:4" ht="31.5" thickTop="1" thickBot="1" x14ac:dyDescent="0.3">
      <c r="A2845" s="661" t="s">
        <v>6456</v>
      </c>
      <c r="B2845" s="662">
        <v>4</v>
      </c>
      <c r="C2845" s="663" t="s">
        <v>6459</v>
      </c>
      <c r="D2845" s="664" t="s">
        <v>6458</v>
      </c>
    </row>
    <row r="2846" spans="1:4" ht="31.5" thickTop="1" thickBot="1" x14ac:dyDescent="0.3">
      <c r="A2846" s="661" t="s">
        <v>6460</v>
      </c>
      <c r="B2846" s="662">
        <v>2</v>
      </c>
      <c r="C2846" s="663" t="s">
        <v>6461</v>
      </c>
      <c r="D2846" s="664" t="s">
        <v>6462</v>
      </c>
    </row>
    <row r="2847" spans="1:4" ht="31.5" thickTop="1" thickBot="1" x14ac:dyDescent="0.3">
      <c r="A2847" s="661" t="s">
        <v>6463</v>
      </c>
      <c r="B2847" s="662">
        <v>9</v>
      </c>
      <c r="C2847" s="663" t="s">
        <v>6464</v>
      </c>
      <c r="D2847" s="664" t="s">
        <v>6465</v>
      </c>
    </row>
    <row r="2848" spans="1:4" ht="16.5" thickTop="1" thickBot="1" x14ac:dyDescent="0.3">
      <c r="A2848" s="661" t="s">
        <v>6466</v>
      </c>
      <c r="B2848" s="662">
        <v>19</v>
      </c>
      <c r="C2848" s="663" t="s">
        <v>6467</v>
      </c>
      <c r="D2848" s="664" t="s">
        <v>6468</v>
      </c>
    </row>
    <row r="2849" spans="1:4" ht="16.5" thickTop="1" thickBot="1" x14ac:dyDescent="0.3">
      <c r="A2849" s="661" t="s">
        <v>6466</v>
      </c>
      <c r="B2849" s="662">
        <v>1</v>
      </c>
      <c r="C2849" s="663" t="s">
        <v>6467</v>
      </c>
      <c r="D2849" s="664" t="s">
        <v>6468</v>
      </c>
    </row>
    <row r="2850" spans="1:4" ht="31.5" thickTop="1" thickBot="1" x14ac:dyDescent="0.3">
      <c r="A2850" s="661" t="s">
        <v>6469</v>
      </c>
      <c r="B2850" s="662">
        <v>13</v>
      </c>
      <c r="C2850" s="663" t="s">
        <v>6470</v>
      </c>
      <c r="D2850" s="664" t="s">
        <v>6471</v>
      </c>
    </row>
    <row r="2851" spans="1:4" ht="16.5" thickTop="1" thickBot="1" x14ac:dyDescent="0.3">
      <c r="A2851" s="661" t="s">
        <v>6472</v>
      </c>
      <c r="B2851" s="662">
        <v>6</v>
      </c>
      <c r="C2851" s="663" t="s">
        <v>6473</v>
      </c>
      <c r="D2851" s="664" t="s">
        <v>6474</v>
      </c>
    </row>
    <row r="2852" spans="1:4" ht="31.5" thickTop="1" thickBot="1" x14ac:dyDescent="0.3">
      <c r="A2852" s="661" t="s">
        <v>6475</v>
      </c>
      <c r="B2852" s="662">
        <v>1</v>
      </c>
      <c r="C2852" s="663" t="s">
        <v>6476</v>
      </c>
      <c r="D2852" s="664" t="s">
        <v>6477</v>
      </c>
    </row>
    <row r="2853" spans="1:4" ht="16.5" thickTop="1" thickBot="1" x14ac:dyDescent="0.3">
      <c r="A2853" s="661" t="s">
        <v>6478</v>
      </c>
      <c r="B2853" s="662">
        <v>14</v>
      </c>
      <c r="C2853" s="663" t="s">
        <v>6479</v>
      </c>
      <c r="D2853" s="664" t="s">
        <v>6480</v>
      </c>
    </row>
    <row r="2854" spans="1:4" ht="16.5" thickTop="1" thickBot="1" x14ac:dyDescent="0.3">
      <c r="A2854" s="661" t="s">
        <v>6481</v>
      </c>
      <c r="B2854" s="662">
        <v>14</v>
      </c>
      <c r="C2854" s="663" t="s">
        <v>6482</v>
      </c>
      <c r="D2854" s="664" t="s">
        <v>6483</v>
      </c>
    </row>
    <row r="2855" spans="1:4" ht="31.5" thickTop="1" thickBot="1" x14ac:dyDescent="0.3">
      <c r="A2855" s="661" t="s">
        <v>6484</v>
      </c>
      <c r="B2855" s="662">
        <v>5</v>
      </c>
      <c r="C2855" s="663" t="s">
        <v>6485</v>
      </c>
      <c r="D2855" s="664" t="s">
        <v>6486</v>
      </c>
    </row>
    <row r="2856" spans="1:4" ht="16.5" thickTop="1" thickBot="1" x14ac:dyDescent="0.3">
      <c r="A2856" s="661" t="s">
        <v>6487</v>
      </c>
      <c r="B2856" s="662">
        <v>2</v>
      </c>
      <c r="C2856" s="663" t="s">
        <v>6488</v>
      </c>
      <c r="D2856" s="664" t="s">
        <v>6489</v>
      </c>
    </row>
    <row r="2857" spans="1:4" ht="16.5" thickTop="1" thickBot="1" x14ac:dyDescent="0.3">
      <c r="A2857" s="661" t="s">
        <v>6487</v>
      </c>
      <c r="B2857" s="662">
        <v>5</v>
      </c>
      <c r="C2857" s="663" t="s">
        <v>6488</v>
      </c>
      <c r="D2857" s="664" t="s">
        <v>6489</v>
      </c>
    </row>
    <row r="2858" spans="1:4" ht="16.5" thickTop="1" thickBot="1" x14ac:dyDescent="0.3">
      <c r="A2858" s="661" t="s">
        <v>6490</v>
      </c>
      <c r="B2858" s="662">
        <v>5</v>
      </c>
      <c r="C2858" s="663" t="s">
        <v>6491</v>
      </c>
      <c r="D2858" s="664" t="s">
        <v>6492</v>
      </c>
    </row>
    <row r="2859" spans="1:4" ht="16.5" thickTop="1" thickBot="1" x14ac:dyDescent="0.3">
      <c r="A2859" s="661" t="s">
        <v>6490</v>
      </c>
      <c r="B2859" s="662">
        <v>2</v>
      </c>
      <c r="C2859" s="663" t="s">
        <v>6491</v>
      </c>
      <c r="D2859" s="664" t="s">
        <v>6492</v>
      </c>
    </row>
    <row r="2860" spans="1:4" ht="16.5" thickTop="1" thickBot="1" x14ac:dyDescent="0.3">
      <c r="A2860" s="661" t="s">
        <v>6490</v>
      </c>
      <c r="B2860" s="662">
        <v>4</v>
      </c>
      <c r="C2860" s="663" t="s">
        <v>6491</v>
      </c>
      <c r="D2860" s="664" t="s">
        <v>6492</v>
      </c>
    </row>
    <row r="2861" spans="1:4" ht="16.5" thickTop="1" thickBot="1" x14ac:dyDescent="0.3">
      <c r="A2861" s="661" t="s">
        <v>6493</v>
      </c>
      <c r="B2861" s="662">
        <v>5</v>
      </c>
      <c r="C2861" s="663" t="s">
        <v>6494</v>
      </c>
      <c r="D2861" s="664" t="s">
        <v>6495</v>
      </c>
    </row>
    <row r="2862" spans="1:4" ht="16.5" thickTop="1" thickBot="1" x14ac:dyDescent="0.3">
      <c r="A2862" s="661" t="s">
        <v>6496</v>
      </c>
      <c r="B2862" s="662">
        <v>9</v>
      </c>
      <c r="C2862" s="663" t="s">
        <v>6497</v>
      </c>
      <c r="D2862" s="664" t="s">
        <v>6498</v>
      </c>
    </row>
    <row r="2863" spans="1:4" ht="16.5" thickTop="1" thickBot="1" x14ac:dyDescent="0.3">
      <c r="A2863" s="661" t="s">
        <v>6499</v>
      </c>
      <c r="B2863" s="662">
        <v>11</v>
      </c>
      <c r="C2863" s="663" t="s">
        <v>6500</v>
      </c>
      <c r="D2863" s="664" t="s">
        <v>6501</v>
      </c>
    </row>
    <row r="2864" spans="1:4" ht="16.5" thickTop="1" thickBot="1" x14ac:dyDescent="0.3">
      <c r="A2864" s="661" t="s">
        <v>6502</v>
      </c>
      <c r="B2864" s="662">
        <v>7</v>
      </c>
      <c r="C2864" s="663" t="s">
        <v>6503</v>
      </c>
      <c r="D2864" s="664" t="s">
        <v>6504</v>
      </c>
    </row>
    <row r="2865" spans="1:4" ht="16.5" thickTop="1" thickBot="1" x14ac:dyDescent="0.3">
      <c r="A2865" s="661" t="s">
        <v>6505</v>
      </c>
      <c r="B2865" s="662">
        <v>4</v>
      </c>
      <c r="C2865" s="663" t="s">
        <v>6506</v>
      </c>
      <c r="D2865" s="664" t="s">
        <v>6507</v>
      </c>
    </row>
    <row r="2866" spans="1:4" ht="31.5" thickTop="1" thickBot="1" x14ac:dyDescent="0.3">
      <c r="A2866" s="661" t="s">
        <v>6508</v>
      </c>
      <c r="B2866" s="662">
        <v>9</v>
      </c>
      <c r="C2866" s="663" t="s">
        <v>6509</v>
      </c>
      <c r="D2866" s="664" t="s">
        <v>6510</v>
      </c>
    </row>
    <row r="2867" spans="1:4" ht="31.5" thickTop="1" thickBot="1" x14ac:dyDescent="0.3">
      <c r="A2867" s="661" t="s">
        <v>6508</v>
      </c>
      <c r="B2867" s="662">
        <v>6</v>
      </c>
      <c r="C2867" s="663" t="s">
        <v>6509</v>
      </c>
      <c r="D2867" s="664" t="s">
        <v>6510</v>
      </c>
    </row>
    <row r="2868" spans="1:4" ht="16.5" thickTop="1" thickBot="1" x14ac:dyDescent="0.3">
      <c r="A2868" s="661" t="s">
        <v>6511</v>
      </c>
      <c r="B2868" s="662">
        <v>5</v>
      </c>
      <c r="C2868" s="663" t="s">
        <v>6512</v>
      </c>
      <c r="D2868" s="664" t="s">
        <v>6513</v>
      </c>
    </row>
    <row r="2869" spans="1:4" ht="16.5" thickTop="1" thickBot="1" x14ac:dyDescent="0.3">
      <c r="A2869" s="661" t="s">
        <v>6511</v>
      </c>
      <c r="B2869" s="662">
        <v>14</v>
      </c>
      <c r="C2869" s="663" t="s">
        <v>6512</v>
      </c>
      <c r="D2869" s="664" t="s">
        <v>6513</v>
      </c>
    </row>
    <row r="2870" spans="1:4" ht="16.5" thickTop="1" thickBot="1" x14ac:dyDescent="0.3">
      <c r="A2870" s="661" t="s">
        <v>6511</v>
      </c>
      <c r="B2870" s="662">
        <v>3</v>
      </c>
      <c r="C2870" s="663" t="s">
        <v>6512</v>
      </c>
      <c r="D2870" s="664" t="s">
        <v>6513</v>
      </c>
    </row>
    <row r="2871" spans="1:4" ht="16.5" thickTop="1" thickBot="1" x14ac:dyDescent="0.3">
      <c r="A2871" s="661" t="s">
        <v>6514</v>
      </c>
      <c r="B2871" s="662">
        <v>6</v>
      </c>
      <c r="C2871" s="663" t="s">
        <v>6515</v>
      </c>
      <c r="D2871" s="664" t="s">
        <v>6516</v>
      </c>
    </row>
    <row r="2872" spans="1:4" ht="16.5" thickTop="1" thickBot="1" x14ac:dyDescent="0.3">
      <c r="A2872" s="661" t="s">
        <v>6517</v>
      </c>
      <c r="B2872" s="662">
        <v>3</v>
      </c>
      <c r="C2872" s="663" t="s">
        <v>6518</v>
      </c>
      <c r="D2872" s="664" t="s">
        <v>6519</v>
      </c>
    </row>
    <row r="2873" spans="1:4" ht="16.5" thickTop="1" thickBot="1" x14ac:dyDescent="0.3">
      <c r="A2873" s="661" t="s">
        <v>6517</v>
      </c>
      <c r="B2873" s="662">
        <v>5</v>
      </c>
      <c r="C2873" s="663" t="s">
        <v>6520</v>
      </c>
      <c r="D2873" s="664" t="s">
        <v>6519</v>
      </c>
    </row>
    <row r="2874" spans="1:4" ht="31.5" thickTop="1" thickBot="1" x14ac:dyDescent="0.3">
      <c r="A2874" s="661" t="s">
        <v>6521</v>
      </c>
      <c r="B2874" s="662">
        <v>15</v>
      </c>
      <c r="C2874" s="663" t="s">
        <v>6522</v>
      </c>
      <c r="D2874" s="664" t="s">
        <v>6523</v>
      </c>
    </row>
    <row r="2875" spans="1:4" ht="31.5" thickTop="1" thickBot="1" x14ac:dyDescent="0.3">
      <c r="A2875" s="661" t="s">
        <v>6524</v>
      </c>
      <c r="B2875" s="662">
        <v>14</v>
      </c>
      <c r="C2875" s="663" t="s">
        <v>6525</v>
      </c>
      <c r="D2875" s="664" t="s">
        <v>6526</v>
      </c>
    </row>
    <row r="2876" spans="1:4" ht="16.5" thickTop="1" thickBot="1" x14ac:dyDescent="0.3">
      <c r="A2876" s="661" t="s">
        <v>6527</v>
      </c>
      <c r="B2876" s="662">
        <v>1</v>
      </c>
      <c r="C2876" s="663" t="s">
        <v>6528</v>
      </c>
      <c r="D2876" s="664" t="s">
        <v>6529</v>
      </c>
    </row>
    <row r="2877" spans="1:4" ht="16.5" thickTop="1" thickBot="1" x14ac:dyDescent="0.3">
      <c r="A2877" s="661" t="s">
        <v>6527</v>
      </c>
      <c r="B2877" s="662">
        <v>8</v>
      </c>
      <c r="C2877" s="663" t="s">
        <v>6528</v>
      </c>
      <c r="D2877" s="664" t="s">
        <v>6529</v>
      </c>
    </row>
    <row r="2878" spans="1:4" ht="16.5" thickTop="1" thickBot="1" x14ac:dyDescent="0.3">
      <c r="A2878" s="661" t="s">
        <v>6527</v>
      </c>
      <c r="B2878" s="662">
        <v>3</v>
      </c>
      <c r="C2878" s="663" t="s">
        <v>6528</v>
      </c>
      <c r="D2878" s="664" t="s">
        <v>6529</v>
      </c>
    </row>
    <row r="2879" spans="1:4" ht="16.5" thickTop="1" thickBot="1" x14ac:dyDescent="0.3">
      <c r="A2879" s="661" t="s">
        <v>6530</v>
      </c>
      <c r="B2879" s="662">
        <v>2</v>
      </c>
      <c r="C2879" s="663" t="s">
        <v>6531</v>
      </c>
      <c r="D2879" s="664" t="s">
        <v>6532</v>
      </c>
    </row>
    <row r="2880" spans="1:4" ht="16.5" thickTop="1" thickBot="1" x14ac:dyDescent="0.3">
      <c r="A2880" s="661" t="s">
        <v>6530</v>
      </c>
      <c r="B2880" s="662">
        <v>2</v>
      </c>
      <c r="C2880" s="663" t="s">
        <v>6531</v>
      </c>
      <c r="D2880" s="664" t="s">
        <v>6532</v>
      </c>
    </row>
    <row r="2881" spans="1:4" ht="31.5" thickTop="1" thickBot="1" x14ac:dyDescent="0.3">
      <c r="A2881" s="661" t="s">
        <v>6533</v>
      </c>
      <c r="B2881" s="662">
        <v>5</v>
      </c>
      <c r="C2881" s="663" t="s">
        <v>6534</v>
      </c>
      <c r="D2881" s="664" t="s">
        <v>6535</v>
      </c>
    </row>
    <row r="2882" spans="1:4" ht="31.5" thickTop="1" thickBot="1" x14ac:dyDescent="0.3">
      <c r="A2882" s="661" t="s">
        <v>6533</v>
      </c>
      <c r="B2882" s="662">
        <v>14</v>
      </c>
      <c r="C2882" s="663" t="s">
        <v>6534</v>
      </c>
      <c r="D2882" s="664" t="s">
        <v>6535</v>
      </c>
    </row>
    <row r="2883" spans="1:4" ht="16.5" thickTop="1" thickBot="1" x14ac:dyDescent="0.3">
      <c r="A2883" s="661" t="s">
        <v>6536</v>
      </c>
      <c r="B2883" s="662">
        <v>11</v>
      </c>
      <c r="C2883" s="663" t="s">
        <v>6537</v>
      </c>
      <c r="D2883" s="664" t="s">
        <v>6538</v>
      </c>
    </row>
    <row r="2884" spans="1:4" ht="16.5" thickTop="1" thickBot="1" x14ac:dyDescent="0.3">
      <c r="A2884" s="661" t="s">
        <v>6539</v>
      </c>
      <c r="B2884" s="662">
        <v>2</v>
      </c>
      <c r="C2884" s="663" t="s">
        <v>6540</v>
      </c>
      <c r="D2884" s="664" t="s">
        <v>6541</v>
      </c>
    </row>
    <row r="2885" spans="1:4" ht="31.5" thickTop="1" thickBot="1" x14ac:dyDescent="0.3">
      <c r="A2885" s="661" t="s">
        <v>6542</v>
      </c>
      <c r="B2885" s="662">
        <v>18</v>
      </c>
      <c r="C2885" s="663" t="s">
        <v>6543</v>
      </c>
      <c r="D2885" s="664" t="s">
        <v>6544</v>
      </c>
    </row>
    <row r="2886" spans="1:4" ht="16.5" thickTop="1" thickBot="1" x14ac:dyDescent="0.3">
      <c r="A2886" s="661" t="s">
        <v>6545</v>
      </c>
      <c r="B2886" s="662">
        <v>10</v>
      </c>
      <c r="C2886" s="663" t="s">
        <v>6546</v>
      </c>
      <c r="D2886" s="664" t="s">
        <v>6547</v>
      </c>
    </row>
    <row r="2887" spans="1:4" ht="16.5" thickTop="1" thickBot="1" x14ac:dyDescent="0.3">
      <c r="A2887" s="661" t="s">
        <v>6548</v>
      </c>
      <c r="B2887" s="662">
        <v>13</v>
      </c>
      <c r="C2887" s="663" t="s">
        <v>6549</v>
      </c>
      <c r="D2887" s="664" t="s">
        <v>6550</v>
      </c>
    </row>
    <row r="2888" spans="1:4" ht="16.5" thickTop="1" thickBot="1" x14ac:dyDescent="0.3">
      <c r="A2888" s="661" t="s">
        <v>6551</v>
      </c>
      <c r="B2888" s="662">
        <v>15</v>
      </c>
      <c r="C2888" s="663" t="s">
        <v>6552</v>
      </c>
      <c r="D2888" s="664" t="s">
        <v>6553</v>
      </c>
    </row>
    <row r="2889" spans="1:4" ht="16.5" thickTop="1" thickBot="1" x14ac:dyDescent="0.3">
      <c r="A2889" s="661" t="s">
        <v>6554</v>
      </c>
      <c r="B2889" s="662">
        <v>6</v>
      </c>
      <c r="C2889" s="663" t="s">
        <v>6555</v>
      </c>
      <c r="D2889" s="664" t="s">
        <v>6555</v>
      </c>
    </row>
    <row r="2890" spans="1:4" ht="16.5" thickTop="1" thickBot="1" x14ac:dyDescent="0.3">
      <c r="A2890" s="661" t="s">
        <v>6554</v>
      </c>
      <c r="B2890" s="662">
        <v>1</v>
      </c>
      <c r="C2890" s="663" t="s">
        <v>6555</v>
      </c>
      <c r="D2890" s="664" t="s">
        <v>6555</v>
      </c>
    </row>
    <row r="2891" spans="1:4" ht="16.5" thickTop="1" thickBot="1" x14ac:dyDescent="0.3">
      <c r="A2891" s="661" t="s">
        <v>6556</v>
      </c>
      <c r="B2891" s="662">
        <v>7</v>
      </c>
      <c r="C2891" s="663" t="s">
        <v>6557</v>
      </c>
      <c r="D2891" s="664" t="s">
        <v>6558</v>
      </c>
    </row>
    <row r="2892" spans="1:4" ht="16.5" thickTop="1" thickBot="1" x14ac:dyDescent="0.3">
      <c r="A2892" s="661" t="s">
        <v>6559</v>
      </c>
      <c r="B2892" s="662">
        <v>14</v>
      </c>
      <c r="C2892" s="663" t="s">
        <v>6560</v>
      </c>
      <c r="D2892" s="664" t="s">
        <v>6561</v>
      </c>
    </row>
    <row r="2893" spans="1:4" ht="16.5" thickTop="1" thickBot="1" x14ac:dyDescent="0.3">
      <c r="A2893" s="661" t="s">
        <v>6562</v>
      </c>
      <c r="B2893" s="662">
        <v>8</v>
      </c>
      <c r="C2893" s="663" t="s">
        <v>6563</v>
      </c>
      <c r="D2893" s="664" t="s">
        <v>6564</v>
      </c>
    </row>
    <row r="2894" spans="1:4" ht="16.5" thickTop="1" thickBot="1" x14ac:dyDescent="0.3">
      <c r="A2894" s="661" t="s">
        <v>6565</v>
      </c>
      <c r="B2894" s="662">
        <v>20</v>
      </c>
      <c r="C2894" s="663" t="s">
        <v>6566</v>
      </c>
      <c r="D2894" s="664" t="s">
        <v>6567</v>
      </c>
    </row>
    <row r="2895" spans="1:4" ht="16.5" thickTop="1" thickBot="1" x14ac:dyDescent="0.3">
      <c r="A2895" s="661" t="s">
        <v>6568</v>
      </c>
      <c r="B2895" s="662">
        <v>22</v>
      </c>
      <c r="C2895" s="663" t="s">
        <v>6569</v>
      </c>
      <c r="D2895" s="664" t="s">
        <v>6570</v>
      </c>
    </row>
    <row r="2896" spans="1:4" ht="16.5" thickTop="1" thickBot="1" x14ac:dyDescent="0.3">
      <c r="A2896" s="661" t="s">
        <v>6571</v>
      </c>
      <c r="B2896" s="662">
        <v>9</v>
      </c>
      <c r="C2896" s="663" t="s">
        <v>6572</v>
      </c>
      <c r="D2896" s="664" t="s">
        <v>6573</v>
      </c>
    </row>
    <row r="2897" spans="1:4" ht="31.5" thickTop="1" thickBot="1" x14ac:dyDescent="0.3">
      <c r="A2897" s="661" t="s">
        <v>6574</v>
      </c>
      <c r="B2897" s="662">
        <v>3</v>
      </c>
      <c r="C2897" s="663" t="s">
        <v>6575</v>
      </c>
      <c r="D2897" s="664" t="s">
        <v>6576</v>
      </c>
    </row>
    <row r="2898" spans="1:4" ht="16.5" thickTop="1" thickBot="1" x14ac:dyDescent="0.3">
      <c r="A2898" s="661" t="s">
        <v>6577</v>
      </c>
      <c r="B2898" s="662">
        <v>22</v>
      </c>
      <c r="C2898" s="663" t="s">
        <v>6578</v>
      </c>
      <c r="D2898" s="664" t="s">
        <v>6579</v>
      </c>
    </row>
    <row r="2899" spans="1:4" ht="16.5" thickTop="1" thickBot="1" x14ac:dyDescent="0.3">
      <c r="A2899" s="661" t="s">
        <v>6577</v>
      </c>
      <c r="B2899" s="662">
        <v>11</v>
      </c>
      <c r="C2899" s="663" t="s">
        <v>6578</v>
      </c>
      <c r="D2899" s="664" t="s">
        <v>6579</v>
      </c>
    </row>
    <row r="2900" spans="1:4" ht="16.5" thickTop="1" thickBot="1" x14ac:dyDescent="0.3">
      <c r="A2900" s="661" t="s">
        <v>6580</v>
      </c>
      <c r="B2900" s="662">
        <v>1</v>
      </c>
      <c r="C2900" s="663" t="s">
        <v>6581</v>
      </c>
      <c r="D2900" s="664" t="s">
        <v>6581</v>
      </c>
    </row>
    <row r="2901" spans="1:4" ht="16.5" thickTop="1" thickBot="1" x14ac:dyDescent="0.3">
      <c r="A2901" s="661" t="s">
        <v>6580</v>
      </c>
      <c r="B2901" s="662">
        <v>8</v>
      </c>
      <c r="C2901" s="663" t="s">
        <v>6581</v>
      </c>
      <c r="D2901" s="664" t="s">
        <v>6581</v>
      </c>
    </row>
    <row r="2902" spans="1:4" ht="31.5" thickTop="1" thickBot="1" x14ac:dyDescent="0.3">
      <c r="A2902" s="661" t="s">
        <v>6582</v>
      </c>
      <c r="B2902" s="662">
        <v>13</v>
      </c>
      <c r="C2902" s="663" t="s">
        <v>6583</v>
      </c>
      <c r="D2902" s="664" t="s">
        <v>6584</v>
      </c>
    </row>
    <row r="2903" spans="1:4" ht="16.5" thickTop="1" thickBot="1" x14ac:dyDescent="0.3">
      <c r="A2903" s="661" t="s">
        <v>6585</v>
      </c>
      <c r="B2903" s="662">
        <v>4</v>
      </c>
      <c r="C2903" s="663" t="s">
        <v>6586</v>
      </c>
      <c r="D2903" s="664" t="s">
        <v>6587</v>
      </c>
    </row>
    <row r="2904" spans="1:4" ht="16.5" thickTop="1" thickBot="1" x14ac:dyDescent="0.3">
      <c r="A2904" s="661" t="s">
        <v>6585</v>
      </c>
      <c r="B2904" s="662">
        <v>2</v>
      </c>
      <c r="C2904" s="663" t="s">
        <v>6586</v>
      </c>
      <c r="D2904" s="664" t="s">
        <v>6587</v>
      </c>
    </row>
    <row r="2905" spans="1:4" ht="16.5" thickTop="1" thickBot="1" x14ac:dyDescent="0.3">
      <c r="A2905" s="661" t="s">
        <v>6585</v>
      </c>
      <c r="B2905" s="662">
        <v>12</v>
      </c>
      <c r="C2905" s="663" t="s">
        <v>6588</v>
      </c>
      <c r="D2905" s="664" t="s">
        <v>6587</v>
      </c>
    </row>
    <row r="2906" spans="1:4" ht="16.5" thickTop="1" thickBot="1" x14ac:dyDescent="0.3">
      <c r="A2906" s="661" t="s">
        <v>6589</v>
      </c>
      <c r="B2906" s="662">
        <v>6</v>
      </c>
      <c r="C2906" s="663" t="s">
        <v>6590</v>
      </c>
      <c r="D2906" s="664" t="s">
        <v>6591</v>
      </c>
    </row>
    <row r="2907" spans="1:4" ht="16.5" thickTop="1" thickBot="1" x14ac:dyDescent="0.3">
      <c r="A2907" s="661" t="s">
        <v>6592</v>
      </c>
      <c r="B2907" s="662">
        <v>5</v>
      </c>
      <c r="C2907" s="663" t="s">
        <v>6593</v>
      </c>
      <c r="D2907" s="664" t="s">
        <v>6594</v>
      </c>
    </row>
    <row r="2908" spans="1:4" ht="16.5" thickTop="1" thickBot="1" x14ac:dyDescent="0.3">
      <c r="A2908" s="661" t="s">
        <v>6595</v>
      </c>
      <c r="B2908" s="662">
        <v>5</v>
      </c>
      <c r="C2908" s="663" t="s">
        <v>6596</v>
      </c>
      <c r="D2908" s="664" t="s">
        <v>6597</v>
      </c>
    </row>
    <row r="2909" spans="1:4" ht="31.5" thickTop="1" thickBot="1" x14ac:dyDescent="0.3">
      <c r="A2909" s="661" t="s">
        <v>6598</v>
      </c>
      <c r="B2909" s="662">
        <v>3</v>
      </c>
      <c r="C2909" s="663" t="s">
        <v>6599</v>
      </c>
      <c r="D2909" s="664" t="s">
        <v>6600</v>
      </c>
    </row>
    <row r="2910" spans="1:4" ht="31.5" thickTop="1" thickBot="1" x14ac:dyDescent="0.3">
      <c r="A2910" s="661" t="s">
        <v>6598</v>
      </c>
      <c r="B2910" s="662">
        <v>6</v>
      </c>
      <c r="C2910" s="663" t="s">
        <v>6599</v>
      </c>
      <c r="D2910" s="664" t="s">
        <v>6600</v>
      </c>
    </row>
    <row r="2911" spans="1:4" ht="16.5" thickTop="1" thickBot="1" x14ac:dyDescent="0.3">
      <c r="A2911" s="661" t="s">
        <v>6601</v>
      </c>
      <c r="B2911" s="662">
        <v>4</v>
      </c>
      <c r="C2911" s="663" t="s">
        <v>6602</v>
      </c>
      <c r="D2911" s="664" t="s">
        <v>6602</v>
      </c>
    </row>
    <row r="2912" spans="1:4" ht="16.5" thickTop="1" thickBot="1" x14ac:dyDescent="0.3">
      <c r="A2912" s="661" t="s">
        <v>6601</v>
      </c>
      <c r="B2912" s="662">
        <v>11</v>
      </c>
      <c r="C2912" s="663" t="s">
        <v>6602</v>
      </c>
      <c r="D2912" s="664" t="s">
        <v>6602</v>
      </c>
    </row>
    <row r="2913" spans="1:4" ht="16.5" thickTop="1" thickBot="1" x14ac:dyDescent="0.3">
      <c r="A2913" s="661" t="s">
        <v>6601</v>
      </c>
      <c r="B2913" s="662">
        <v>7</v>
      </c>
      <c r="C2913" s="663" t="s">
        <v>6602</v>
      </c>
      <c r="D2913" s="664" t="s">
        <v>6602</v>
      </c>
    </row>
    <row r="2914" spans="1:4" ht="31.5" thickTop="1" thickBot="1" x14ac:dyDescent="0.3">
      <c r="A2914" s="661" t="s">
        <v>6603</v>
      </c>
      <c r="B2914" s="662">
        <v>2</v>
      </c>
      <c r="C2914" s="663" t="s">
        <v>6604</v>
      </c>
      <c r="D2914" s="664" t="s">
        <v>6605</v>
      </c>
    </row>
    <row r="2915" spans="1:4" ht="31.5" thickTop="1" thickBot="1" x14ac:dyDescent="0.3">
      <c r="A2915" s="661" t="s">
        <v>6603</v>
      </c>
      <c r="B2915" s="662">
        <v>8</v>
      </c>
      <c r="C2915" s="663" t="s">
        <v>6604</v>
      </c>
      <c r="D2915" s="664" t="s">
        <v>6605</v>
      </c>
    </row>
    <row r="2916" spans="1:4" ht="31.5" thickTop="1" thickBot="1" x14ac:dyDescent="0.3">
      <c r="A2916" s="661" t="s">
        <v>6603</v>
      </c>
      <c r="B2916" s="662">
        <v>1</v>
      </c>
      <c r="C2916" s="663" t="s">
        <v>6604</v>
      </c>
      <c r="D2916" s="664" t="s">
        <v>6605</v>
      </c>
    </row>
    <row r="2917" spans="1:4" ht="16.5" thickTop="1" thickBot="1" x14ac:dyDescent="0.3">
      <c r="A2917" s="661" t="s">
        <v>6606</v>
      </c>
      <c r="B2917" s="662">
        <v>14</v>
      </c>
      <c r="C2917" s="663" t="s">
        <v>6607</v>
      </c>
      <c r="D2917" s="664" t="s">
        <v>6608</v>
      </c>
    </row>
    <row r="2918" spans="1:4" ht="16.5" thickTop="1" thickBot="1" x14ac:dyDescent="0.3">
      <c r="A2918" s="661" t="s">
        <v>6606</v>
      </c>
      <c r="B2918" s="662">
        <v>2</v>
      </c>
      <c r="C2918" s="663" t="s">
        <v>6607</v>
      </c>
      <c r="D2918" s="664" t="s">
        <v>6608</v>
      </c>
    </row>
    <row r="2919" spans="1:4" ht="16.5" thickTop="1" thickBot="1" x14ac:dyDescent="0.3">
      <c r="A2919" s="661" t="s">
        <v>6606</v>
      </c>
      <c r="B2919" s="662">
        <v>9</v>
      </c>
      <c r="C2919" s="663" t="s">
        <v>6607</v>
      </c>
      <c r="D2919" s="664" t="s">
        <v>6608</v>
      </c>
    </row>
    <row r="2920" spans="1:4" ht="16.5" thickTop="1" thickBot="1" x14ac:dyDescent="0.3">
      <c r="A2920" s="661" t="s">
        <v>6609</v>
      </c>
      <c r="B2920" s="662">
        <v>8</v>
      </c>
      <c r="C2920" s="663" t="s">
        <v>6610</v>
      </c>
      <c r="D2920" s="664" t="s">
        <v>6611</v>
      </c>
    </row>
    <row r="2921" spans="1:4" ht="16.5" thickTop="1" thickBot="1" x14ac:dyDescent="0.3">
      <c r="A2921" s="661" t="s">
        <v>6612</v>
      </c>
      <c r="B2921" s="662">
        <v>9</v>
      </c>
      <c r="C2921" s="663" t="s">
        <v>6613</v>
      </c>
      <c r="D2921" s="664" t="s">
        <v>6614</v>
      </c>
    </row>
    <row r="2922" spans="1:4" ht="16.5" thickTop="1" thickBot="1" x14ac:dyDescent="0.3">
      <c r="A2922" s="661" t="s">
        <v>6612</v>
      </c>
      <c r="B2922" s="662">
        <v>1</v>
      </c>
      <c r="C2922" s="663" t="s">
        <v>6613</v>
      </c>
      <c r="D2922" s="664" t="s">
        <v>6614</v>
      </c>
    </row>
    <row r="2923" spans="1:4" ht="16.5" thickTop="1" thickBot="1" x14ac:dyDescent="0.3">
      <c r="A2923" s="661" t="s">
        <v>6615</v>
      </c>
      <c r="B2923" s="662">
        <v>7</v>
      </c>
      <c r="C2923" s="663" t="s">
        <v>6616</v>
      </c>
      <c r="D2923" s="664" t="s">
        <v>6617</v>
      </c>
    </row>
    <row r="2924" spans="1:4" ht="16.5" thickTop="1" thickBot="1" x14ac:dyDescent="0.3">
      <c r="A2924" s="661" t="s">
        <v>6618</v>
      </c>
      <c r="B2924" s="662">
        <v>9</v>
      </c>
      <c r="C2924" s="663" t="s">
        <v>6619</v>
      </c>
      <c r="D2924" s="664" t="s">
        <v>6619</v>
      </c>
    </row>
    <row r="2925" spans="1:4" ht="16.5" thickTop="1" thickBot="1" x14ac:dyDescent="0.3">
      <c r="A2925" s="661" t="s">
        <v>6620</v>
      </c>
      <c r="B2925" s="662">
        <v>21</v>
      </c>
      <c r="C2925" s="663" t="s">
        <v>6621</v>
      </c>
      <c r="D2925" s="664" t="s">
        <v>6622</v>
      </c>
    </row>
    <row r="2926" spans="1:4" ht="16.5" thickTop="1" thickBot="1" x14ac:dyDescent="0.3">
      <c r="A2926" s="661" t="s">
        <v>6620</v>
      </c>
      <c r="B2926" s="662">
        <v>11</v>
      </c>
      <c r="C2926" s="663" t="s">
        <v>6623</v>
      </c>
      <c r="D2926" s="664" t="s">
        <v>6624</v>
      </c>
    </row>
    <row r="2927" spans="1:4" ht="16.5" thickTop="1" thickBot="1" x14ac:dyDescent="0.3">
      <c r="A2927" s="661" t="s">
        <v>6620</v>
      </c>
      <c r="B2927" s="662">
        <v>12</v>
      </c>
      <c r="C2927" s="663" t="s">
        <v>6623</v>
      </c>
      <c r="D2927" s="664" t="s">
        <v>6624</v>
      </c>
    </row>
    <row r="2928" spans="1:4" ht="16.5" thickTop="1" thickBot="1" x14ac:dyDescent="0.3">
      <c r="A2928" s="661" t="s">
        <v>6625</v>
      </c>
      <c r="B2928" s="662">
        <v>5</v>
      </c>
      <c r="C2928" s="663" t="s">
        <v>6626</v>
      </c>
      <c r="D2928" s="664" t="s">
        <v>6627</v>
      </c>
    </row>
    <row r="2929" spans="1:4" ht="16.5" thickTop="1" thickBot="1" x14ac:dyDescent="0.3">
      <c r="A2929" s="661" t="s">
        <v>6628</v>
      </c>
      <c r="B2929" s="662">
        <v>2</v>
      </c>
      <c r="C2929" s="663" t="s">
        <v>6629</v>
      </c>
      <c r="D2929" s="664" t="s">
        <v>6630</v>
      </c>
    </row>
    <row r="2930" spans="1:4" ht="16.5" thickTop="1" thickBot="1" x14ac:dyDescent="0.3">
      <c r="A2930" s="661" t="s">
        <v>6631</v>
      </c>
      <c r="B2930" s="662">
        <v>4</v>
      </c>
      <c r="C2930" s="663" t="s">
        <v>6632</v>
      </c>
      <c r="D2930" s="664" t="s">
        <v>6633</v>
      </c>
    </row>
    <row r="2931" spans="1:4" ht="16.5" thickTop="1" thickBot="1" x14ac:dyDescent="0.3">
      <c r="A2931" s="661" t="s">
        <v>6631</v>
      </c>
      <c r="B2931" s="662">
        <v>20</v>
      </c>
      <c r="C2931" s="663" t="s">
        <v>6632</v>
      </c>
      <c r="D2931" s="664" t="s">
        <v>6633</v>
      </c>
    </row>
    <row r="2932" spans="1:4" ht="31.5" thickTop="1" thickBot="1" x14ac:dyDescent="0.3">
      <c r="A2932" s="661" t="s">
        <v>6634</v>
      </c>
      <c r="B2932" s="662">
        <v>18</v>
      </c>
      <c r="C2932" s="663" t="s">
        <v>6635</v>
      </c>
      <c r="D2932" s="664" t="s">
        <v>6636</v>
      </c>
    </row>
    <row r="2933" spans="1:4" ht="31.5" thickTop="1" thickBot="1" x14ac:dyDescent="0.3">
      <c r="A2933" s="661" t="s">
        <v>6637</v>
      </c>
      <c r="B2933" s="662">
        <v>7</v>
      </c>
      <c r="C2933" s="663" t="s">
        <v>6638</v>
      </c>
      <c r="D2933" s="664" t="s">
        <v>6639</v>
      </c>
    </row>
    <row r="2934" spans="1:4" ht="16.5" thickTop="1" thickBot="1" x14ac:dyDescent="0.3">
      <c r="A2934" s="661" t="s">
        <v>6640</v>
      </c>
      <c r="B2934" s="662">
        <v>25</v>
      </c>
      <c r="C2934" s="663" t="s">
        <v>6641</v>
      </c>
      <c r="D2934" s="664" t="s">
        <v>6641</v>
      </c>
    </row>
    <row r="2935" spans="1:4" ht="16.5" thickTop="1" thickBot="1" x14ac:dyDescent="0.3">
      <c r="A2935" s="661" t="s">
        <v>6642</v>
      </c>
      <c r="B2935" s="662">
        <v>8</v>
      </c>
      <c r="C2935" s="663" t="s">
        <v>6643</v>
      </c>
      <c r="D2935" s="664" t="s">
        <v>6644</v>
      </c>
    </row>
    <row r="2936" spans="1:4" ht="16.5" thickTop="1" thickBot="1" x14ac:dyDescent="0.3">
      <c r="A2936" s="661" t="s">
        <v>6645</v>
      </c>
      <c r="B2936" s="662">
        <v>8</v>
      </c>
      <c r="C2936" s="663" t="s">
        <v>6646</v>
      </c>
      <c r="D2936" s="664" t="s">
        <v>6647</v>
      </c>
    </row>
    <row r="2937" spans="1:4" ht="16.5" thickTop="1" thickBot="1" x14ac:dyDescent="0.3">
      <c r="A2937" s="661" t="s">
        <v>6648</v>
      </c>
      <c r="B2937" s="662">
        <v>7</v>
      </c>
      <c r="C2937" s="663" t="s">
        <v>6649</v>
      </c>
      <c r="D2937" s="664" t="s">
        <v>6650</v>
      </c>
    </row>
    <row r="2938" spans="1:4" ht="16.5" thickTop="1" thickBot="1" x14ac:dyDescent="0.3">
      <c r="A2938" s="661" t="s">
        <v>6651</v>
      </c>
      <c r="B2938" s="662">
        <v>5</v>
      </c>
      <c r="C2938" s="663" t="s">
        <v>6652</v>
      </c>
      <c r="D2938" s="664" t="s">
        <v>6653</v>
      </c>
    </row>
    <row r="2939" spans="1:4" ht="16.5" thickTop="1" thickBot="1" x14ac:dyDescent="0.3">
      <c r="A2939" s="661" t="s">
        <v>6654</v>
      </c>
      <c r="B2939" s="662">
        <v>3</v>
      </c>
      <c r="C2939" s="663" t="s">
        <v>6655</v>
      </c>
      <c r="D2939" s="664" t="s">
        <v>6656</v>
      </c>
    </row>
    <row r="2940" spans="1:4" ht="16.5" thickTop="1" thickBot="1" x14ac:dyDescent="0.3">
      <c r="A2940" s="661" t="s">
        <v>6654</v>
      </c>
      <c r="B2940" s="662">
        <v>13</v>
      </c>
      <c r="C2940" s="663" t="s">
        <v>6657</v>
      </c>
      <c r="D2940" s="664" t="s">
        <v>6656</v>
      </c>
    </row>
    <row r="2941" spans="1:4" ht="31.5" thickTop="1" thickBot="1" x14ac:dyDescent="0.3">
      <c r="A2941" s="661" t="s">
        <v>6658</v>
      </c>
      <c r="B2941" s="662">
        <v>22</v>
      </c>
      <c r="C2941" s="663" t="s">
        <v>6659</v>
      </c>
      <c r="D2941" s="664" t="s">
        <v>6660</v>
      </c>
    </row>
    <row r="2942" spans="1:4" ht="16.5" thickTop="1" thickBot="1" x14ac:dyDescent="0.3">
      <c r="A2942" s="661" t="s">
        <v>6661</v>
      </c>
      <c r="B2942" s="662">
        <v>6</v>
      </c>
      <c r="C2942" s="663" t="s">
        <v>6662</v>
      </c>
      <c r="D2942" s="664" t="s">
        <v>6662</v>
      </c>
    </row>
    <row r="2943" spans="1:4" ht="16.5" thickTop="1" thickBot="1" x14ac:dyDescent="0.3">
      <c r="A2943" s="661" t="s">
        <v>6663</v>
      </c>
      <c r="B2943" s="662">
        <v>13</v>
      </c>
      <c r="C2943" s="663" t="s">
        <v>6664</v>
      </c>
      <c r="D2943" s="664" t="s">
        <v>6665</v>
      </c>
    </row>
    <row r="2944" spans="1:4" ht="16.5" thickTop="1" thickBot="1" x14ac:dyDescent="0.3">
      <c r="A2944" s="661" t="s">
        <v>6666</v>
      </c>
      <c r="B2944" s="662">
        <v>10</v>
      </c>
      <c r="C2944" s="663" t="s">
        <v>6667</v>
      </c>
      <c r="D2944" s="664" t="s">
        <v>6668</v>
      </c>
    </row>
    <row r="2945" spans="1:4" ht="16.5" thickTop="1" thickBot="1" x14ac:dyDescent="0.3">
      <c r="A2945" s="661" t="s">
        <v>6666</v>
      </c>
      <c r="B2945" s="662">
        <v>15</v>
      </c>
      <c r="C2945" s="663" t="s">
        <v>6667</v>
      </c>
      <c r="D2945" s="664" t="s">
        <v>6668</v>
      </c>
    </row>
    <row r="2946" spans="1:4" ht="16.5" thickTop="1" thickBot="1" x14ac:dyDescent="0.3">
      <c r="A2946" s="661" t="s">
        <v>6669</v>
      </c>
      <c r="B2946" s="662">
        <v>9</v>
      </c>
      <c r="C2946" s="663" t="s">
        <v>6670</v>
      </c>
      <c r="D2946" s="664" t="s">
        <v>6671</v>
      </c>
    </row>
    <row r="2947" spans="1:4" ht="16.5" thickTop="1" thickBot="1" x14ac:dyDescent="0.3">
      <c r="A2947" s="661" t="s">
        <v>6672</v>
      </c>
      <c r="B2947" s="662">
        <v>3</v>
      </c>
      <c r="C2947" s="663" t="s">
        <v>6673</v>
      </c>
      <c r="D2947" s="664" t="s">
        <v>6673</v>
      </c>
    </row>
    <row r="2948" spans="1:4" ht="31.5" thickTop="1" thickBot="1" x14ac:dyDescent="0.3">
      <c r="A2948" s="661" t="s">
        <v>6674</v>
      </c>
      <c r="B2948" s="662">
        <v>24</v>
      </c>
      <c r="C2948" s="663" t="s">
        <v>6675</v>
      </c>
      <c r="D2948" s="664" t="s">
        <v>6676</v>
      </c>
    </row>
    <row r="2949" spans="1:4" ht="16.5" thickTop="1" thickBot="1" x14ac:dyDescent="0.3">
      <c r="A2949" s="661" t="s">
        <v>6677</v>
      </c>
      <c r="B2949" s="662">
        <v>3</v>
      </c>
      <c r="C2949" s="663" t="s">
        <v>6678</v>
      </c>
      <c r="D2949" s="664" t="s">
        <v>6679</v>
      </c>
    </row>
    <row r="2950" spans="1:4" ht="16.5" thickTop="1" thickBot="1" x14ac:dyDescent="0.3">
      <c r="A2950" s="661" t="s">
        <v>6680</v>
      </c>
      <c r="B2950" s="662">
        <v>5</v>
      </c>
      <c r="C2950" s="663" t="s">
        <v>6681</v>
      </c>
      <c r="D2950" s="664" t="s">
        <v>6682</v>
      </c>
    </row>
    <row r="2951" spans="1:4" ht="16.5" thickTop="1" thickBot="1" x14ac:dyDescent="0.3">
      <c r="A2951" s="661" t="s">
        <v>6683</v>
      </c>
      <c r="B2951" s="662">
        <v>2</v>
      </c>
      <c r="C2951" s="663" t="s">
        <v>6684</v>
      </c>
      <c r="D2951" s="664" t="s">
        <v>6684</v>
      </c>
    </row>
    <row r="2952" spans="1:4" ht="16.5" thickTop="1" thickBot="1" x14ac:dyDescent="0.3">
      <c r="A2952" s="661" t="s">
        <v>6683</v>
      </c>
      <c r="B2952" s="662">
        <v>15</v>
      </c>
      <c r="C2952" s="663" t="s">
        <v>6685</v>
      </c>
      <c r="D2952" s="664" t="s">
        <v>6684</v>
      </c>
    </row>
    <row r="2953" spans="1:4" ht="16.5" thickTop="1" thickBot="1" x14ac:dyDescent="0.3">
      <c r="A2953" s="661" t="s">
        <v>6686</v>
      </c>
      <c r="B2953" s="662">
        <v>7</v>
      </c>
      <c r="C2953" s="663" t="s">
        <v>6687</v>
      </c>
      <c r="D2953" s="664" t="s">
        <v>6688</v>
      </c>
    </row>
    <row r="2954" spans="1:4" ht="16.5" thickTop="1" thickBot="1" x14ac:dyDescent="0.3">
      <c r="A2954" s="661" t="s">
        <v>6689</v>
      </c>
      <c r="B2954" s="662">
        <v>1</v>
      </c>
      <c r="C2954" s="663" t="s">
        <v>6690</v>
      </c>
      <c r="D2954" s="664" t="s">
        <v>6691</v>
      </c>
    </row>
    <row r="2955" spans="1:4" ht="16.5" thickTop="1" thickBot="1" x14ac:dyDescent="0.3">
      <c r="A2955" s="661" t="s">
        <v>6692</v>
      </c>
      <c r="B2955" s="662">
        <v>4</v>
      </c>
      <c r="C2955" s="663" t="s">
        <v>6693</v>
      </c>
      <c r="D2955" s="664" t="s">
        <v>6693</v>
      </c>
    </row>
    <row r="2956" spans="1:4" ht="16.5" thickTop="1" thickBot="1" x14ac:dyDescent="0.3">
      <c r="A2956" s="661" t="s">
        <v>6692</v>
      </c>
      <c r="B2956" s="662">
        <v>13</v>
      </c>
      <c r="C2956" s="663" t="s">
        <v>6693</v>
      </c>
      <c r="D2956" s="664" t="s">
        <v>6693</v>
      </c>
    </row>
    <row r="2957" spans="1:4" ht="16.5" thickTop="1" thickBot="1" x14ac:dyDescent="0.3">
      <c r="A2957" s="661" t="s">
        <v>6694</v>
      </c>
      <c r="B2957" s="662">
        <v>1</v>
      </c>
      <c r="C2957" s="663" t="s">
        <v>6695</v>
      </c>
      <c r="D2957" s="664" t="s">
        <v>6696</v>
      </c>
    </row>
    <row r="2958" spans="1:4" ht="31.5" thickTop="1" thickBot="1" x14ac:dyDescent="0.3">
      <c r="A2958" s="661" t="s">
        <v>6697</v>
      </c>
      <c r="B2958" s="662">
        <v>2</v>
      </c>
      <c r="C2958" s="663" t="s">
        <v>6698</v>
      </c>
      <c r="D2958" s="664" t="s">
        <v>6699</v>
      </c>
    </row>
    <row r="2959" spans="1:4" ht="16.5" thickTop="1" thickBot="1" x14ac:dyDescent="0.3">
      <c r="A2959" s="661" t="s">
        <v>6700</v>
      </c>
      <c r="B2959" s="662">
        <v>13</v>
      </c>
      <c r="C2959" s="663" t="s">
        <v>6701</v>
      </c>
      <c r="D2959" s="664" t="s">
        <v>6702</v>
      </c>
    </row>
    <row r="2960" spans="1:4" ht="31.5" thickTop="1" thickBot="1" x14ac:dyDescent="0.3">
      <c r="A2960" s="661" t="s">
        <v>6703</v>
      </c>
      <c r="B2960" s="662">
        <v>10</v>
      </c>
      <c r="C2960" s="663" t="s">
        <v>6704</v>
      </c>
      <c r="D2960" s="664" t="s">
        <v>6705</v>
      </c>
    </row>
    <row r="2961" spans="1:4" ht="16.5" thickTop="1" thickBot="1" x14ac:dyDescent="0.3">
      <c r="A2961" s="661" t="s">
        <v>6706</v>
      </c>
      <c r="B2961" s="662">
        <v>4</v>
      </c>
      <c r="C2961" s="663" t="s">
        <v>6707</v>
      </c>
      <c r="D2961" s="664" t="s">
        <v>6708</v>
      </c>
    </row>
    <row r="2962" spans="1:4" ht="16.5" thickTop="1" thickBot="1" x14ac:dyDescent="0.3">
      <c r="A2962" s="661" t="s">
        <v>6706</v>
      </c>
      <c r="B2962" s="662">
        <v>13</v>
      </c>
      <c r="C2962" s="663" t="s">
        <v>6707</v>
      </c>
      <c r="D2962" s="664" t="s">
        <v>6708</v>
      </c>
    </row>
    <row r="2963" spans="1:4" ht="16.5" thickTop="1" thickBot="1" x14ac:dyDescent="0.3">
      <c r="A2963" s="661" t="s">
        <v>6709</v>
      </c>
      <c r="B2963" s="662">
        <v>18</v>
      </c>
      <c r="C2963" s="663" t="s">
        <v>6710</v>
      </c>
      <c r="D2963" s="664" t="s">
        <v>6711</v>
      </c>
    </row>
    <row r="2964" spans="1:4" ht="46.5" thickTop="1" thickBot="1" x14ac:dyDescent="0.3">
      <c r="A2964" s="661" t="s">
        <v>6712</v>
      </c>
      <c r="B2964" s="662">
        <v>5</v>
      </c>
      <c r="C2964" s="663" t="s">
        <v>6713</v>
      </c>
      <c r="D2964" s="664" t="s">
        <v>6714</v>
      </c>
    </row>
    <row r="2965" spans="1:4" ht="16.5" thickTop="1" thickBot="1" x14ac:dyDescent="0.3">
      <c r="A2965" s="661" t="s">
        <v>6715</v>
      </c>
      <c r="B2965" s="662">
        <v>18</v>
      </c>
      <c r="C2965" s="663" t="s">
        <v>6716</v>
      </c>
      <c r="D2965" s="664" t="s">
        <v>6717</v>
      </c>
    </row>
    <row r="2966" spans="1:4" ht="16.5" thickTop="1" thickBot="1" x14ac:dyDescent="0.3">
      <c r="A2966" s="661" t="s">
        <v>6715</v>
      </c>
      <c r="B2966" s="662">
        <v>9</v>
      </c>
      <c r="C2966" s="663" t="s">
        <v>6716</v>
      </c>
      <c r="D2966" s="664" t="s">
        <v>6717</v>
      </c>
    </row>
    <row r="2967" spans="1:4" ht="16.5" thickTop="1" thickBot="1" x14ac:dyDescent="0.3">
      <c r="A2967" s="661" t="s">
        <v>6718</v>
      </c>
      <c r="B2967" s="662">
        <v>11</v>
      </c>
      <c r="C2967" s="663" t="s">
        <v>6719</v>
      </c>
      <c r="D2967" s="664" t="s">
        <v>6720</v>
      </c>
    </row>
    <row r="2968" spans="1:4" ht="16.5" thickTop="1" thickBot="1" x14ac:dyDescent="0.3">
      <c r="A2968" s="661" t="s">
        <v>6721</v>
      </c>
      <c r="B2968" s="662">
        <v>8</v>
      </c>
      <c r="C2968" s="663" t="s">
        <v>6722</v>
      </c>
      <c r="D2968" s="664" t="s">
        <v>6723</v>
      </c>
    </row>
    <row r="2969" spans="1:4" ht="16.5" thickTop="1" thickBot="1" x14ac:dyDescent="0.3">
      <c r="A2969" s="661" t="s">
        <v>6721</v>
      </c>
      <c r="B2969" s="662">
        <v>8</v>
      </c>
      <c r="C2969" s="663" t="s">
        <v>6722</v>
      </c>
      <c r="D2969" s="664" t="s">
        <v>6723</v>
      </c>
    </row>
    <row r="2970" spans="1:4" ht="16.5" thickTop="1" thickBot="1" x14ac:dyDescent="0.3">
      <c r="A2970" s="661" t="s">
        <v>6724</v>
      </c>
      <c r="B2970" s="662">
        <v>3</v>
      </c>
      <c r="C2970" s="663" t="s">
        <v>6725</v>
      </c>
      <c r="D2970" s="664" t="s">
        <v>6726</v>
      </c>
    </row>
    <row r="2971" spans="1:4" ht="31.5" thickTop="1" thickBot="1" x14ac:dyDescent="0.3">
      <c r="A2971" s="661" t="s">
        <v>6727</v>
      </c>
      <c r="B2971" s="662">
        <v>4</v>
      </c>
      <c r="C2971" s="663" t="s">
        <v>6728</v>
      </c>
      <c r="D2971" s="664" t="s">
        <v>6729</v>
      </c>
    </row>
    <row r="2972" spans="1:4" ht="31.5" thickTop="1" thickBot="1" x14ac:dyDescent="0.3">
      <c r="A2972" s="661" t="s">
        <v>6727</v>
      </c>
      <c r="B2972" s="662">
        <v>14</v>
      </c>
      <c r="C2972" s="663" t="s">
        <v>6728</v>
      </c>
      <c r="D2972" s="664" t="s">
        <v>6729</v>
      </c>
    </row>
    <row r="2973" spans="1:4" ht="31.5" thickTop="1" thickBot="1" x14ac:dyDescent="0.3">
      <c r="A2973" s="661" t="s">
        <v>6727</v>
      </c>
      <c r="B2973" s="662">
        <v>2</v>
      </c>
      <c r="C2973" s="663" t="s">
        <v>6728</v>
      </c>
      <c r="D2973" s="664" t="s">
        <v>6729</v>
      </c>
    </row>
    <row r="2974" spans="1:4" ht="31.5" thickTop="1" thickBot="1" x14ac:dyDescent="0.3">
      <c r="A2974" s="661" t="s">
        <v>6727</v>
      </c>
      <c r="B2974" s="662">
        <v>2</v>
      </c>
      <c r="C2974" s="663" t="s">
        <v>6730</v>
      </c>
      <c r="D2974" s="664" t="s">
        <v>6731</v>
      </c>
    </row>
    <row r="2975" spans="1:4" ht="16.5" thickTop="1" thickBot="1" x14ac:dyDescent="0.3">
      <c r="A2975" s="661" t="s">
        <v>6732</v>
      </c>
      <c r="B2975" s="662">
        <v>7</v>
      </c>
      <c r="C2975" s="663" t="s">
        <v>6733</v>
      </c>
      <c r="D2975" s="664" t="s">
        <v>6734</v>
      </c>
    </row>
    <row r="2976" spans="1:4" ht="16.5" thickTop="1" thickBot="1" x14ac:dyDescent="0.3">
      <c r="A2976" s="661" t="s">
        <v>6732</v>
      </c>
      <c r="B2976" s="662">
        <v>2</v>
      </c>
      <c r="C2976" s="663" t="s">
        <v>6733</v>
      </c>
      <c r="D2976" s="664" t="s">
        <v>6734</v>
      </c>
    </row>
    <row r="2977" spans="1:4" ht="16.5" thickTop="1" thickBot="1" x14ac:dyDescent="0.3">
      <c r="A2977" s="661" t="s">
        <v>6735</v>
      </c>
      <c r="B2977" s="662">
        <v>2</v>
      </c>
      <c r="C2977" s="663" t="s">
        <v>6736</v>
      </c>
      <c r="D2977" s="664" t="s">
        <v>6737</v>
      </c>
    </row>
    <row r="2978" spans="1:4" ht="31.5" thickTop="1" thickBot="1" x14ac:dyDescent="0.3">
      <c r="A2978" s="661" t="s">
        <v>6738</v>
      </c>
      <c r="B2978" s="662">
        <v>2</v>
      </c>
      <c r="C2978" s="663" t="s">
        <v>6739</v>
      </c>
      <c r="D2978" s="664" t="s">
        <v>6740</v>
      </c>
    </row>
    <row r="2979" spans="1:4" ht="31.5" thickTop="1" thickBot="1" x14ac:dyDescent="0.3">
      <c r="A2979" s="661" t="s">
        <v>6738</v>
      </c>
      <c r="B2979" s="662">
        <v>4</v>
      </c>
      <c r="C2979" s="663" t="s">
        <v>6739</v>
      </c>
      <c r="D2979" s="664" t="s">
        <v>6740</v>
      </c>
    </row>
    <row r="2980" spans="1:4" ht="31.5" thickTop="1" thickBot="1" x14ac:dyDescent="0.3">
      <c r="A2980" s="661" t="s">
        <v>6738</v>
      </c>
      <c r="B2980" s="662">
        <v>7</v>
      </c>
      <c r="C2980" s="663" t="s">
        <v>6741</v>
      </c>
      <c r="D2980" s="664" t="s">
        <v>6740</v>
      </c>
    </row>
    <row r="2981" spans="1:4" ht="16.5" thickTop="1" thickBot="1" x14ac:dyDescent="0.3">
      <c r="A2981" s="661" t="s">
        <v>6742</v>
      </c>
      <c r="B2981" s="662">
        <v>4</v>
      </c>
      <c r="C2981" s="663" t="s">
        <v>6743</v>
      </c>
      <c r="D2981" s="664" t="s">
        <v>6744</v>
      </c>
    </row>
    <row r="2982" spans="1:4" ht="16.5" thickTop="1" thickBot="1" x14ac:dyDescent="0.3">
      <c r="A2982" s="661" t="s">
        <v>6745</v>
      </c>
      <c r="B2982" s="662">
        <v>14</v>
      </c>
      <c r="C2982" s="663" t="s">
        <v>6746</v>
      </c>
      <c r="D2982" s="664" t="s">
        <v>6747</v>
      </c>
    </row>
    <row r="2983" spans="1:4" ht="16.5" thickTop="1" thickBot="1" x14ac:dyDescent="0.3">
      <c r="A2983" s="661" t="s">
        <v>6745</v>
      </c>
      <c r="B2983" s="662">
        <v>3</v>
      </c>
      <c r="C2983" s="663" t="s">
        <v>6746</v>
      </c>
      <c r="D2983" s="664" t="s">
        <v>6747</v>
      </c>
    </row>
    <row r="2984" spans="1:4" ht="16.5" thickTop="1" thickBot="1" x14ac:dyDescent="0.3">
      <c r="A2984" s="661" t="s">
        <v>6745</v>
      </c>
      <c r="B2984" s="662">
        <v>1</v>
      </c>
      <c r="C2984" s="663" t="s">
        <v>6746</v>
      </c>
      <c r="D2984" s="664" t="s">
        <v>6747</v>
      </c>
    </row>
    <row r="2985" spans="1:4" ht="16.5" thickTop="1" thickBot="1" x14ac:dyDescent="0.3">
      <c r="A2985" s="661" t="s">
        <v>6748</v>
      </c>
      <c r="B2985" s="662">
        <v>12</v>
      </c>
      <c r="C2985" s="663" t="s">
        <v>6749</v>
      </c>
      <c r="D2985" s="664" t="s">
        <v>6750</v>
      </c>
    </row>
    <row r="2986" spans="1:4" ht="16.5" thickTop="1" thickBot="1" x14ac:dyDescent="0.3">
      <c r="A2986" s="661" t="s">
        <v>6751</v>
      </c>
      <c r="B2986" s="662">
        <v>6</v>
      </c>
      <c r="C2986" s="663" t="s">
        <v>6752</v>
      </c>
      <c r="D2986" s="664" t="s">
        <v>6753</v>
      </c>
    </row>
    <row r="2987" spans="1:4" ht="31.5" thickTop="1" thickBot="1" x14ac:dyDescent="0.3">
      <c r="A2987" s="661" t="s">
        <v>6754</v>
      </c>
      <c r="B2987" s="662">
        <v>4</v>
      </c>
      <c r="C2987" s="663" t="s">
        <v>6755</v>
      </c>
      <c r="D2987" s="664" t="s">
        <v>6756</v>
      </c>
    </row>
    <row r="2988" spans="1:4" ht="31.5" thickTop="1" thickBot="1" x14ac:dyDescent="0.3">
      <c r="A2988" s="661" t="s">
        <v>6754</v>
      </c>
      <c r="B2988" s="662">
        <v>3</v>
      </c>
      <c r="C2988" s="663" t="s">
        <v>6757</v>
      </c>
      <c r="D2988" s="664" t="s">
        <v>6756</v>
      </c>
    </row>
    <row r="2989" spans="1:4" ht="16.5" thickTop="1" thickBot="1" x14ac:dyDescent="0.3">
      <c r="A2989" s="661" t="s">
        <v>6758</v>
      </c>
      <c r="B2989" s="662">
        <v>3</v>
      </c>
      <c r="C2989" s="663" t="s">
        <v>6759</v>
      </c>
      <c r="D2989" s="664" t="s">
        <v>6760</v>
      </c>
    </row>
    <row r="2990" spans="1:4" ht="31.5" thickTop="1" thickBot="1" x14ac:dyDescent="0.3">
      <c r="A2990" s="661" t="s">
        <v>6761</v>
      </c>
      <c r="B2990" s="662">
        <v>17</v>
      </c>
      <c r="C2990" s="663" t="s">
        <v>6762</v>
      </c>
      <c r="D2990" s="664" t="s">
        <v>6763</v>
      </c>
    </row>
    <row r="2991" spans="1:4" ht="16.5" thickTop="1" thickBot="1" x14ac:dyDescent="0.3">
      <c r="A2991" s="661" t="s">
        <v>6764</v>
      </c>
      <c r="B2991" s="662">
        <v>8</v>
      </c>
      <c r="C2991" s="663" t="s">
        <v>6765</v>
      </c>
      <c r="D2991" s="664" t="s">
        <v>6766</v>
      </c>
    </row>
    <row r="2992" spans="1:4" ht="16.5" thickTop="1" thickBot="1" x14ac:dyDescent="0.3">
      <c r="A2992" s="661" t="s">
        <v>6767</v>
      </c>
      <c r="B2992" s="662">
        <v>3</v>
      </c>
      <c r="C2992" s="663" t="s">
        <v>6768</v>
      </c>
      <c r="D2992" s="664" t="s">
        <v>6769</v>
      </c>
    </row>
    <row r="2993" spans="1:4" ht="16.5" thickTop="1" thickBot="1" x14ac:dyDescent="0.3">
      <c r="A2993" s="661" t="s">
        <v>6770</v>
      </c>
      <c r="B2993" s="662">
        <v>3</v>
      </c>
      <c r="C2993" s="663" t="s">
        <v>6771</v>
      </c>
      <c r="D2993" s="664" t="s">
        <v>6772</v>
      </c>
    </row>
    <row r="2994" spans="1:4" ht="16.5" thickTop="1" thickBot="1" x14ac:dyDescent="0.3">
      <c r="A2994" s="661" t="s">
        <v>6773</v>
      </c>
      <c r="B2994" s="662">
        <v>6</v>
      </c>
      <c r="C2994" s="663" t="s">
        <v>6774</v>
      </c>
      <c r="D2994" s="664" t="s">
        <v>6775</v>
      </c>
    </row>
    <row r="2995" spans="1:4" ht="16.5" thickTop="1" thickBot="1" x14ac:dyDescent="0.3">
      <c r="A2995" s="661" t="s">
        <v>6773</v>
      </c>
      <c r="B2995" s="662">
        <v>2</v>
      </c>
      <c r="C2995" s="663" t="s">
        <v>6774</v>
      </c>
      <c r="D2995" s="664" t="s">
        <v>6775</v>
      </c>
    </row>
    <row r="2996" spans="1:4" ht="16.5" thickTop="1" thickBot="1" x14ac:dyDescent="0.3">
      <c r="A2996" s="661" t="s">
        <v>6773</v>
      </c>
      <c r="B2996" s="662">
        <v>5</v>
      </c>
      <c r="C2996" s="663" t="s">
        <v>6774</v>
      </c>
      <c r="D2996" s="664" t="s">
        <v>6775</v>
      </c>
    </row>
    <row r="2997" spans="1:4" ht="16.5" thickTop="1" thickBot="1" x14ac:dyDescent="0.3">
      <c r="A2997" s="661" t="s">
        <v>6773</v>
      </c>
      <c r="B2997" s="662">
        <v>2</v>
      </c>
      <c r="C2997" s="663" t="s">
        <v>6774</v>
      </c>
      <c r="D2997" s="664" t="s">
        <v>6775</v>
      </c>
    </row>
    <row r="2998" spans="1:4" ht="16.5" thickTop="1" thickBot="1" x14ac:dyDescent="0.3">
      <c r="A2998" s="661" t="s">
        <v>6773</v>
      </c>
      <c r="B2998" s="662">
        <v>4</v>
      </c>
      <c r="C2998" s="663" t="s">
        <v>6774</v>
      </c>
      <c r="D2998" s="664" t="s">
        <v>6775</v>
      </c>
    </row>
    <row r="2999" spans="1:4" ht="16.5" thickTop="1" thickBot="1" x14ac:dyDescent="0.3">
      <c r="A2999" s="661" t="s">
        <v>6773</v>
      </c>
      <c r="B2999" s="662">
        <v>2</v>
      </c>
      <c r="C2999" s="663" t="s">
        <v>6774</v>
      </c>
      <c r="D2999" s="664" t="s">
        <v>6775</v>
      </c>
    </row>
    <row r="3000" spans="1:4" ht="31.5" thickTop="1" thickBot="1" x14ac:dyDescent="0.3">
      <c r="A3000" s="661" t="s">
        <v>6776</v>
      </c>
      <c r="B3000" s="662">
        <v>2</v>
      </c>
      <c r="C3000" s="663" t="s">
        <v>6777</v>
      </c>
      <c r="D3000" s="664" t="s">
        <v>6778</v>
      </c>
    </row>
    <row r="3001" spans="1:4" ht="16.5" thickTop="1" thickBot="1" x14ac:dyDescent="0.3">
      <c r="A3001" s="661" t="s">
        <v>6779</v>
      </c>
      <c r="B3001" s="662">
        <v>14</v>
      </c>
      <c r="C3001" s="663" t="s">
        <v>6780</v>
      </c>
      <c r="D3001" s="664" t="s">
        <v>6781</v>
      </c>
    </row>
    <row r="3002" spans="1:4" ht="16.5" thickTop="1" thickBot="1" x14ac:dyDescent="0.3">
      <c r="A3002" s="661" t="s">
        <v>6782</v>
      </c>
      <c r="B3002" s="662">
        <v>10</v>
      </c>
      <c r="C3002" s="663" t="s">
        <v>6783</v>
      </c>
      <c r="D3002" s="664" t="s">
        <v>6784</v>
      </c>
    </row>
    <row r="3003" spans="1:4" ht="31.5" thickTop="1" thickBot="1" x14ac:dyDescent="0.3">
      <c r="A3003" s="661" t="s">
        <v>6785</v>
      </c>
      <c r="B3003" s="662">
        <v>7</v>
      </c>
      <c r="C3003" s="663" t="s">
        <v>6786</v>
      </c>
      <c r="D3003" s="664" t="s">
        <v>6787</v>
      </c>
    </row>
    <row r="3004" spans="1:4" ht="31.5" thickTop="1" thickBot="1" x14ac:dyDescent="0.3">
      <c r="A3004" s="661" t="s">
        <v>6785</v>
      </c>
      <c r="B3004" s="662">
        <v>8</v>
      </c>
      <c r="C3004" s="663" t="s">
        <v>6786</v>
      </c>
      <c r="D3004" s="667" t="s">
        <v>6787</v>
      </c>
    </row>
    <row r="3005" spans="1:4" ht="31.5" thickTop="1" thickBot="1" x14ac:dyDescent="0.3">
      <c r="A3005" s="661" t="s">
        <v>6788</v>
      </c>
      <c r="B3005" s="662">
        <v>19</v>
      </c>
      <c r="C3005" s="663" t="s">
        <v>6789</v>
      </c>
      <c r="D3005" s="664" t="s">
        <v>6790</v>
      </c>
    </row>
    <row r="3006" spans="1:4" ht="16.5" thickTop="1" thickBot="1" x14ac:dyDescent="0.3">
      <c r="A3006" s="661" t="s">
        <v>6791</v>
      </c>
      <c r="B3006" s="662">
        <v>12</v>
      </c>
      <c r="C3006" s="663" t="s">
        <v>6792</v>
      </c>
      <c r="D3006" s="664" t="s">
        <v>6793</v>
      </c>
    </row>
    <row r="3007" spans="1:4" ht="16.5" thickTop="1" thickBot="1" x14ac:dyDescent="0.3">
      <c r="A3007" s="661" t="s">
        <v>6794</v>
      </c>
      <c r="B3007" s="662">
        <v>14</v>
      </c>
      <c r="C3007" s="663" t="s">
        <v>6795</v>
      </c>
      <c r="D3007" s="664" t="s">
        <v>6796</v>
      </c>
    </row>
    <row r="3008" spans="1:4" ht="16.5" thickTop="1" thickBot="1" x14ac:dyDescent="0.3">
      <c r="A3008" s="661" t="s">
        <v>6797</v>
      </c>
      <c r="B3008" s="662">
        <v>4</v>
      </c>
      <c r="C3008" s="663" t="s">
        <v>6798</v>
      </c>
      <c r="D3008" s="664" t="s">
        <v>6798</v>
      </c>
    </row>
    <row r="3009" spans="1:4" ht="16.5" thickTop="1" thickBot="1" x14ac:dyDescent="0.3">
      <c r="A3009" s="661" t="s">
        <v>6799</v>
      </c>
      <c r="B3009" s="662">
        <v>10</v>
      </c>
      <c r="C3009" s="663" t="s">
        <v>6800</v>
      </c>
      <c r="D3009" s="664" t="s">
        <v>6801</v>
      </c>
    </row>
    <row r="3010" spans="1:4" ht="16.5" thickTop="1" thickBot="1" x14ac:dyDescent="0.3">
      <c r="A3010" s="661" t="s">
        <v>6802</v>
      </c>
      <c r="B3010" s="662">
        <v>4</v>
      </c>
      <c r="C3010" s="663" t="s">
        <v>6803</v>
      </c>
      <c r="D3010" s="664" t="s">
        <v>6804</v>
      </c>
    </row>
    <row r="3011" spans="1:4" ht="16.5" thickTop="1" thickBot="1" x14ac:dyDescent="0.3">
      <c r="A3011" s="661" t="s">
        <v>6802</v>
      </c>
      <c r="B3011" s="662">
        <v>6</v>
      </c>
      <c r="C3011" s="663" t="s">
        <v>6803</v>
      </c>
      <c r="D3011" s="664" t="s">
        <v>6804</v>
      </c>
    </row>
    <row r="3012" spans="1:4" ht="16.5" thickTop="1" thickBot="1" x14ac:dyDescent="0.3">
      <c r="A3012" s="661" t="s">
        <v>6805</v>
      </c>
      <c r="B3012" s="662">
        <v>22</v>
      </c>
      <c r="C3012" s="663" t="s">
        <v>6806</v>
      </c>
      <c r="D3012" s="664" t="s">
        <v>6807</v>
      </c>
    </row>
    <row r="3013" spans="1:4" ht="16.5" thickTop="1" thickBot="1" x14ac:dyDescent="0.3">
      <c r="A3013" s="661" t="s">
        <v>6808</v>
      </c>
      <c r="B3013" s="662">
        <v>24</v>
      </c>
      <c r="C3013" s="663" t="s">
        <v>6809</v>
      </c>
      <c r="D3013" s="664" t="s">
        <v>6809</v>
      </c>
    </row>
    <row r="3014" spans="1:4" ht="16.5" thickTop="1" thickBot="1" x14ac:dyDescent="0.3">
      <c r="A3014" s="661" t="s">
        <v>6808</v>
      </c>
      <c r="B3014" s="662">
        <v>12</v>
      </c>
      <c r="C3014" s="663" t="s">
        <v>6809</v>
      </c>
      <c r="D3014" s="664" t="s">
        <v>6809</v>
      </c>
    </row>
    <row r="3015" spans="1:4" ht="16.5" thickTop="1" thickBot="1" x14ac:dyDescent="0.3">
      <c r="A3015" s="661" t="s">
        <v>6808</v>
      </c>
      <c r="B3015" s="662">
        <v>15</v>
      </c>
      <c r="C3015" s="663" t="s">
        <v>6809</v>
      </c>
      <c r="D3015" s="664" t="s">
        <v>6809</v>
      </c>
    </row>
    <row r="3016" spans="1:4" ht="16.5" thickTop="1" thickBot="1" x14ac:dyDescent="0.3">
      <c r="A3016" s="661" t="s">
        <v>6810</v>
      </c>
      <c r="B3016" s="662">
        <v>3</v>
      </c>
      <c r="C3016" s="663" t="s">
        <v>6811</v>
      </c>
      <c r="D3016" s="664" t="s">
        <v>6812</v>
      </c>
    </row>
    <row r="3017" spans="1:4" ht="16.5" thickTop="1" thickBot="1" x14ac:dyDescent="0.3">
      <c r="A3017" s="661" t="s">
        <v>6813</v>
      </c>
      <c r="B3017" s="662">
        <v>1</v>
      </c>
      <c r="C3017" s="663" t="s">
        <v>6814</v>
      </c>
      <c r="D3017" s="664" t="s">
        <v>6815</v>
      </c>
    </row>
    <row r="3018" spans="1:4" ht="46.5" thickTop="1" thickBot="1" x14ac:dyDescent="0.3">
      <c r="A3018" s="661" t="s">
        <v>6816</v>
      </c>
      <c r="B3018" s="662">
        <v>5</v>
      </c>
      <c r="C3018" s="663" t="s">
        <v>6817</v>
      </c>
      <c r="D3018" s="664" t="s">
        <v>6818</v>
      </c>
    </row>
    <row r="3019" spans="1:4" ht="46.5" thickTop="1" thickBot="1" x14ac:dyDescent="0.3">
      <c r="A3019" s="661" t="s">
        <v>6816</v>
      </c>
      <c r="B3019" s="662">
        <v>2</v>
      </c>
      <c r="C3019" s="663" t="s">
        <v>6817</v>
      </c>
      <c r="D3019" s="664" t="s">
        <v>6818</v>
      </c>
    </row>
    <row r="3020" spans="1:4" ht="16.5" thickTop="1" thickBot="1" x14ac:dyDescent="0.3">
      <c r="A3020" s="661" t="s">
        <v>6819</v>
      </c>
      <c r="B3020" s="662">
        <v>15</v>
      </c>
      <c r="C3020" s="663" t="s">
        <v>6820</v>
      </c>
      <c r="D3020" s="664" t="s">
        <v>6821</v>
      </c>
    </row>
    <row r="3021" spans="1:4" ht="16.5" thickTop="1" thickBot="1" x14ac:dyDescent="0.3">
      <c r="A3021" s="661" t="s">
        <v>6822</v>
      </c>
      <c r="B3021" s="662">
        <v>3</v>
      </c>
      <c r="C3021" s="663" t="s">
        <v>6823</v>
      </c>
      <c r="D3021" s="664" t="s">
        <v>6824</v>
      </c>
    </row>
    <row r="3022" spans="1:4" ht="16.5" thickTop="1" thickBot="1" x14ac:dyDescent="0.3">
      <c r="A3022" s="661" t="s">
        <v>6825</v>
      </c>
      <c r="B3022" s="662">
        <v>10</v>
      </c>
      <c r="C3022" s="663" t="s">
        <v>6826</v>
      </c>
      <c r="D3022" s="664" t="s">
        <v>6827</v>
      </c>
    </row>
    <row r="3023" spans="1:4" ht="31.5" thickTop="1" thickBot="1" x14ac:dyDescent="0.3">
      <c r="A3023" s="661" t="s">
        <v>6828</v>
      </c>
      <c r="B3023" s="662">
        <v>1</v>
      </c>
      <c r="C3023" s="663" t="s">
        <v>6829</v>
      </c>
      <c r="D3023" s="664" t="s">
        <v>6830</v>
      </c>
    </row>
    <row r="3024" spans="1:4" ht="16.5" thickTop="1" thickBot="1" x14ac:dyDescent="0.3">
      <c r="A3024" s="661" t="s">
        <v>6831</v>
      </c>
      <c r="B3024" s="662">
        <v>8</v>
      </c>
      <c r="C3024" s="663" t="s">
        <v>6832</v>
      </c>
      <c r="D3024" s="664" t="s">
        <v>6833</v>
      </c>
    </row>
    <row r="3025" spans="1:4" ht="31.5" thickTop="1" thickBot="1" x14ac:dyDescent="0.3">
      <c r="A3025" s="661" t="s">
        <v>6834</v>
      </c>
      <c r="B3025" s="662">
        <v>3</v>
      </c>
      <c r="C3025" s="663" t="s">
        <v>6835</v>
      </c>
      <c r="D3025" s="664" t="s">
        <v>6836</v>
      </c>
    </row>
    <row r="3026" spans="1:4" ht="16.5" thickTop="1" thickBot="1" x14ac:dyDescent="0.3">
      <c r="A3026" s="661" t="s">
        <v>6837</v>
      </c>
      <c r="B3026" s="662">
        <v>6</v>
      </c>
      <c r="C3026" s="663" t="s">
        <v>6838</v>
      </c>
      <c r="D3026" s="664" t="s">
        <v>6839</v>
      </c>
    </row>
    <row r="3027" spans="1:4" ht="16.5" thickTop="1" thickBot="1" x14ac:dyDescent="0.3">
      <c r="A3027" s="661" t="s">
        <v>6837</v>
      </c>
      <c r="B3027" s="662">
        <v>10</v>
      </c>
      <c r="C3027" s="663" t="s">
        <v>6838</v>
      </c>
      <c r="D3027" s="664" t="s">
        <v>6839</v>
      </c>
    </row>
    <row r="3028" spans="1:4" ht="16.5" thickTop="1" thickBot="1" x14ac:dyDescent="0.3">
      <c r="A3028" s="661" t="s">
        <v>6837</v>
      </c>
      <c r="B3028" s="662">
        <v>3</v>
      </c>
      <c r="C3028" s="663" t="s">
        <v>6838</v>
      </c>
      <c r="D3028" s="664" t="s">
        <v>6839</v>
      </c>
    </row>
    <row r="3029" spans="1:4" ht="16.5" thickTop="1" thickBot="1" x14ac:dyDescent="0.3">
      <c r="A3029" s="661" t="s">
        <v>6837</v>
      </c>
      <c r="B3029" s="662">
        <v>1</v>
      </c>
      <c r="C3029" s="663" t="s">
        <v>6838</v>
      </c>
      <c r="D3029" s="664" t="s">
        <v>6839</v>
      </c>
    </row>
    <row r="3030" spans="1:4" ht="16.5" thickTop="1" thickBot="1" x14ac:dyDescent="0.3">
      <c r="A3030" s="661" t="s">
        <v>6840</v>
      </c>
      <c r="B3030" s="662">
        <v>9</v>
      </c>
      <c r="C3030" s="663" t="s">
        <v>6841</v>
      </c>
      <c r="D3030" s="664" t="s">
        <v>6842</v>
      </c>
    </row>
    <row r="3031" spans="1:4" ht="16.5" thickTop="1" thickBot="1" x14ac:dyDescent="0.3">
      <c r="A3031" s="661" t="s">
        <v>6843</v>
      </c>
      <c r="B3031" s="662">
        <v>6</v>
      </c>
      <c r="C3031" s="663" t="s">
        <v>6844</v>
      </c>
      <c r="D3031" s="664" t="s">
        <v>6845</v>
      </c>
    </row>
    <row r="3032" spans="1:4" ht="16.5" thickTop="1" thickBot="1" x14ac:dyDescent="0.3">
      <c r="A3032" s="661" t="s">
        <v>6846</v>
      </c>
      <c r="B3032" s="662">
        <v>4</v>
      </c>
      <c r="C3032" s="663" t="s">
        <v>6847</v>
      </c>
      <c r="D3032" s="664" t="s">
        <v>6848</v>
      </c>
    </row>
    <row r="3033" spans="1:4" ht="16.5" thickTop="1" thickBot="1" x14ac:dyDescent="0.3">
      <c r="A3033" s="661" t="s">
        <v>6846</v>
      </c>
      <c r="B3033" s="662">
        <v>7</v>
      </c>
      <c r="C3033" s="663" t="s">
        <v>6847</v>
      </c>
      <c r="D3033" s="664" t="s">
        <v>6848</v>
      </c>
    </row>
    <row r="3034" spans="1:4" ht="16.5" thickTop="1" thickBot="1" x14ac:dyDescent="0.3">
      <c r="A3034" s="661" t="s">
        <v>6849</v>
      </c>
      <c r="B3034" s="662">
        <v>17</v>
      </c>
      <c r="C3034" s="663" t="s">
        <v>6850</v>
      </c>
      <c r="D3034" s="664" t="s">
        <v>6851</v>
      </c>
    </row>
    <row r="3035" spans="1:4" ht="16.5" thickTop="1" thickBot="1" x14ac:dyDescent="0.3">
      <c r="A3035" s="661" t="s">
        <v>6852</v>
      </c>
      <c r="B3035" s="662">
        <v>4</v>
      </c>
      <c r="C3035" s="663" t="s">
        <v>6853</v>
      </c>
      <c r="D3035" s="664" t="s">
        <v>6854</v>
      </c>
    </row>
    <row r="3036" spans="1:4" ht="31.5" thickTop="1" thickBot="1" x14ac:dyDescent="0.3">
      <c r="A3036" s="661" t="s">
        <v>6855</v>
      </c>
      <c r="B3036" s="662">
        <v>11</v>
      </c>
      <c r="C3036" s="663" t="s">
        <v>6856</v>
      </c>
      <c r="D3036" s="664" t="s">
        <v>6857</v>
      </c>
    </row>
    <row r="3037" spans="1:4" ht="31.5" thickTop="1" thickBot="1" x14ac:dyDescent="0.3">
      <c r="A3037" s="661" t="s">
        <v>6855</v>
      </c>
      <c r="B3037" s="662">
        <v>2</v>
      </c>
      <c r="C3037" s="663" t="s">
        <v>6856</v>
      </c>
      <c r="D3037" s="664" t="s">
        <v>6857</v>
      </c>
    </row>
    <row r="3038" spans="1:4" ht="31.5" thickTop="1" thickBot="1" x14ac:dyDescent="0.3">
      <c r="A3038" s="661" t="s">
        <v>6855</v>
      </c>
      <c r="B3038" s="662">
        <v>1</v>
      </c>
      <c r="C3038" s="663" t="s">
        <v>6856</v>
      </c>
      <c r="D3038" s="664" t="s">
        <v>6857</v>
      </c>
    </row>
    <row r="3039" spans="1:4" ht="31.5" thickTop="1" thickBot="1" x14ac:dyDescent="0.3">
      <c r="A3039" s="661" t="s">
        <v>6858</v>
      </c>
      <c r="B3039" s="662">
        <v>17</v>
      </c>
      <c r="C3039" s="663" t="s">
        <v>6859</v>
      </c>
      <c r="D3039" s="664" t="s">
        <v>6860</v>
      </c>
    </row>
    <row r="3040" spans="1:4" ht="16.5" thickTop="1" thickBot="1" x14ac:dyDescent="0.3">
      <c r="A3040" s="661" t="s">
        <v>6861</v>
      </c>
      <c r="B3040" s="662">
        <v>22</v>
      </c>
      <c r="C3040" s="663" t="s">
        <v>6862</v>
      </c>
      <c r="D3040" s="664" t="s">
        <v>6863</v>
      </c>
    </row>
    <row r="3041" spans="1:4" ht="16.5" thickTop="1" thickBot="1" x14ac:dyDescent="0.3">
      <c r="A3041" s="661" t="s">
        <v>6864</v>
      </c>
      <c r="B3041" s="662">
        <v>4</v>
      </c>
      <c r="C3041" s="663" t="s">
        <v>6865</v>
      </c>
      <c r="D3041" s="664" t="s">
        <v>6866</v>
      </c>
    </row>
    <row r="3042" spans="1:4" ht="16.5" thickTop="1" thickBot="1" x14ac:dyDescent="0.3">
      <c r="A3042" s="661" t="s">
        <v>6864</v>
      </c>
      <c r="B3042" s="662">
        <v>3</v>
      </c>
      <c r="C3042" s="663" t="s">
        <v>6867</v>
      </c>
      <c r="D3042" s="664" t="s">
        <v>6866</v>
      </c>
    </row>
    <row r="3043" spans="1:4" ht="16.5" thickTop="1" thickBot="1" x14ac:dyDescent="0.3">
      <c r="A3043" s="661" t="s">
        <v>6868</v>
      </c>
      <c r="B3043" s="662">
        <v>5</v>
      </c>
      <c r="C3043" s="663" t="s">
        <v>6869</v>
      </c>
      <c r="D3043" s="664" t="s">
        <v>6870</v>
      </c>
    </row>
    <row r="3044" spans="1:4" ht="16.5" thickTop="1" thickBot="1" x14ac:dyDescent="0.3">
      <c r="A3044" s="661" t="s">
        <v>6868</v>
      </c>
      <c r="B3044" s="662">
        <v>16</v>
      </c>
      <c r="C3044" s="663" t="s">
        <v>6869</v>
      </c>
      <c r="D3044" s="664" t="s">
        <v>6870</v>
      </c>
    </row>
    <row r="3045" spans="1:4" ht="31.5" thickTop="1" thickBot="1" x14ac:dyDescent="0.3">
      <c r="A3045" s="661" t="s">
        <v>6871</v>
      </c>
      <c r="B3045" s="662">
        <v>12</v>
      </c>
      <c r="C3045" s="663" t="s">
        <v>6872</v>
      </c>
      <c r="D3045" s="664" t="s">
        <v>6873</v>
      </c>
    </row>
    <row r="3046" spans="1:4" ht="31.5" thickTop="1" thickBot="1" x14ac:dyDescent="0.3">
      <c r="A3046" s="661" t="s">
        <v>6871</v>
      </c>
      <c r="B3046" s="662">
        <v>7</v>
      </c>
      <c r="C3046" s="663" t="s">
        <v>6872</v>
      </c>
      <c r="D3046" s="664" t="s">
        <v>6873</v>
      </c>
    </row>
    <row r="3047" spans="1:4" ht="16.5" thickTop="1" thickBot="1" x14ac:dyDescent="0.3">
      <c r="A3047" s="661" t="s">
        <v>6874</v>
      </c>
      <c r="B3047" s="662">
        <v>9</v>
      </c>
      <c r="C3047" s="663" t="s">
        <v>6875</v>
      </c>
      <c r="D3047" s="664" t="s">
        <v>6876</v>
      </c>
    </row>
    <row r="3048" spans="1:4" ht="16.5" thickTop="1" thickBot="1" x14ac:dyDescent="0.3">
      <c r="A3048" s="661" t="s">
        <v>6874</v>
      </c>
      <c r="B3048" s="662">
        <v>5</v>
      </c>
      <c r="C3048" s="663" t="s">
        <v>6877</v>
      </c>
      <c r="D3048" s="664" t="s">
        <v>6876</v>
      </c>
    </row>
    <row r="3049" spans="1:4" ht="16.5" thickTop="1" thickBot="1" x14ac:dyDescent="0.3">
      <c r="A3049" s="661" t="s">
        <v>6878</v>
      </c>
      <c r="B3049" s="662">
        <v>2</v>
      </c>
      <c r="C3049" s="663" t="s">
        <v>6879</v>
      </c>
      <c r="D3049" s="664" t="s">
        <v>6880</v>
      </c>
    </row>
    <row r="3050" spans="1:4" ht="16.5" thickTop="1" thickBot="1" x14ac:dyDescent="0.3">
      <c r="A3050" s="661" t="s">
        <v>6881</v>
      </c>
      <c r="B3050" s="662">
        <v>3</v>
      </c>
      <c r="C3050" s="663" t="s">
        <v>6882</v>
      </c>
      <c r="D3050" s="664" t="s">
        <v>6883</v>
      </c>
    </row>
    <row r="3051" spans="1:4" ht="16.5" thickTop="1" thickBot="1" x14ac:dyDescent="0.3">
      <c r="A3051" s="661" t="s">
        <v>6881</v>
      </c>
      <c r="B3051" s="662">
        <v>5</v>
      </c>
      <c r="C3051" s="663" t="s">
        <v>6882</v>
      </c>
      <c r="D3051" s="664" t="s">
        <v>6883</v>
      </c>
    </row>
    <row r="3052" spans="1:4" ht="16.5" thickTop="1" thickBot="1" x14ac:dyDescent="0.3">
      <c r="A3052" s="661" t="s">
        <v>6884</v>
      </c>
      <c r="B3052" s="662">
        <v>19</v>
      </c>
      <c r="C3052" s="663" t="s">
        <v>6885</v>
      </c>
      <c r="D3052" s="664" t="s">
        <v>6886</v>
      </c>
    </row>
    <row r="3053" spans="1:4" ht="16.5" thickTop="1" thickBot="1" x14ac:dyDescent="0.3">
      <c r="A3053" s="661" t="s">
        <v>6887</v>
      </c>
      <c r="B3053" s="662">
        <v>13</v>
      </c>
      <c r="C3053" s="663" t="s">
        <v>6888</v>
      </c>
      <c r="D3053" s="664" t="s">
        <v>6889</v>
      </c>
    </row>
    <row r="3054" spans="1:4" ht="16.5" thickTop="1" thickBot="1" x14ac:dyDescent="0.3">
      <c r="A3054" s="661" t="s">
        <v>6890</v>
      </c>
      <c r="B3054" s="662">
        <v>3</v>
      </c>
      <c r="C3054" s="663" t="s">
        <v>6891</v>
      </c>
      <c r="D3054" s="664" t="s">
        <v>6892</v>
      </c>
    </row>
    <row r="3055" spans="1:4" ht="31.5" thickTop="1" thickBot="1" x14ac:dyDescent="0.3">
      <c r="A3055" s="661" t="s">
        <v>6890</v>
      </c>
      <c r="B3055" s="662">
        <v>7</v>
      </c>
      <c r="C3055" s="663" t="s">
        <v>6893</v>
      </c>
      <c r="D3055" s="664" t="s">
        <v>6894</v>
      </c>
    </row>
    <row r="3056" spans="1:4" ht="16.5" thickTop="1" thickBot="1" x14ac:dyDescent="0.3">
      <c r="A3056" s="661" t="s">
        <v>6895</v>
      </c>
      <c r="B3056" s="662">
        <v>1</v>
      </c>
      <c r="C3056" s="663" t="s">
        <v>6896</v>
      </c>
      <c r="D3056" s="664" t="s">
        <v>6897</v>
      </c>
    </row>
    <row r="3057" spans="1:4" ht="31.5" thickTop="1" thickBot="1" x14ac:dyDescent="0.3">
      <c r="A3057" s="661" t="s">
        <v>6898</v>
      </c>
      <c r="B3057" s="662">
        <v>1</v>
      </c>
      <c r="C3057" s="663" t="s">
        <v>6899</v>
      </c>
      <c r="D3057" s="664" t="s">
        <v>6900</v>
      </c>
    </row>
    <row r="3058" spans="1:4" ht="31.5" thickTop="1" thickBot="1" x14ac:dyDescent="0.3">
      <c r="A3058" s="661" t="s">
        <v>6898</v>
      </c>
      <c r="B3058" s="662">
        <v>1</v>
      </c>
      <c r="C3058" s="663" t="s">
        <v>6899</v>
      </c>
      <c r="D3058" s="664" t="s">
        <v>6900</v>
      </c>
    </row>
    <row r="3059" spans="1:4" ht="16.5" thickTop="1" thickBot="1" x14ac:dyDescent="0.3">
      <c r="A3059" s="661" t="s">
        <v>6901</v>
      </c>
      <c r="B3059" s="662">
        <v>19</v>
      </c>
      <c r="C3059" s="663" t="s">
        <v>6902</v>
      </c>
      <c r="D3059" s="664" t="s">
        <v>6903</v>
      </c>
    </row>
    <row r="3060" spans="1:4" ht="16.5" thickTop="1" thickBot="1" x14ac:dyDescent="0.3">
      <c r="A3060" s="661" t="s">
        <v>6904</v>
      </c>
      <c r="B3060" s="662">
        <v>6</v>
      </c>
      <c r="C3060" s="663" t="s">
        <v>6905</v>
      </c>
      <c r="D3060" s="664" t="s">
        <v>6906</v>
      </c>
    </row>
    <row r="3061" spans="1:4" ht="16.5" thickTop="1" thickBot="1" x14ac:dyDescent="0.3">
      <c r="A3061" s="661" t="s">
        <v>6907</v>
      </c>
      <c r="B3061" s="662">
        <v>11</v>
      </c>
      <c r="C3061" s="663" t="s">
        <v>6908</v>
      </c>
      <c r="D3061" s="664" t="s">
        <v>6909</v>
      </c>
    </row>
    <row r="3062" spans="1:4" ht="16.5" thickTop="1" thickBot="1" x14ac:dyDescent="0.3">
      <c r="A3062" s="661" t="s">
        <v>6907</v>
      </c>
      <c r="B3062" s="662">
        <v>5</v>
      </c>
      <c r="C3062" s="663" t="s">
        <v>6908</v>
      </c>
      <c r="D3062" s="664" t="s">
        <v>6909</v>
      </c>
    </row>
    <row r="3063" spans="1:4" ht="31.5" thickTop="1" thickBot="1" x14ac:dyDescent="0.3">
      <c r="A3063" s="661" t="s">
        <v>6910</v>
      </c>
      <c r="B3063" s="662">
        <v>4</v>
      </c>
      <c r="C3063" s="663" t="s">
        <v>6911</v>
      </c>
      <c r="D3063" s="664" t="s">
        <v>6912</v>
      </c>
    </row>
    <row r="3064" spans="1:4" ht="31.5" thickTop="1" thickBot="1" x14ac:dyDescent="0.3">
      <c r="A3064" s="661" t="s">
        <v>6910</v>
      </c>
      <c r="B3064" s="662">
        <v>4</v>
      </c>
      <c r="C3064" s="663" t="s">
        <v>6911</v>
      </c>
      <c r="D3064" s="664" t="s">
        <v>6912</v>
      </c>
    </row>
    <row r="3065" spans="1:4" ht="31.5" thickTop="1" thickBot="1" x14ac:dyDescent="0.3">
      <c r="A3065" s="661" t="s">
        <v>6910</v>
      </c>
      <c r="B3065" s="662">
        <v>1</v>
      </c>
      <c r="C3065" s="663" t="s">
        <v>6911</v>
      </c>
      <c r="D3065" s="664" t="s">
        <v>6912</v>
      </c>
    </row>
    <row r="3066" spans="1:4" ht="31.5" thickTop="1" thickBot="1" x14ac:dyDescent="0.3">
      <c r="A3066" s="661" t="s">
        <v>6910</v>
      </c>
      <c r="B3066" s="662">
        <v>1</v>
      </c>
      <c r="C3066" s="663" t="s">
        <v>6913</v>
      </c>
      <c r="D3066" s="664" t="s">
        <v>6912</v>
      </c>
    </row>
    <row r="3067" spans="1:4" ht="16.5" thickTop="1" thickBot="1" x14ac:dyDescent="0.3">
      <c r="A3067" s="661" t="s">
        <v>6914</v>
      </c>
      <c r="B3067" s="662">
        <v>1</v>
      </c>
      <c r="C3067" s="663" t="s">
        <v>6915</v>
      </c>
      <c r="D3067" s="664" t="s">
        <v>6916</v>
      </c>
    </row>
    <row r="3068" spans="1:4" ht="16.5" thickTop="1" thickBot="1" x14ac:dyDescent="0.3">
      <c r="A3068" s="661" t="s">
        <v>6917</v>
      </c>
      <c r="B3068" s="662">
        <v>7</v>
      </c>
      <c r="C3068" s="663" t="s">
        <v>6918</v>
      </c>
      <c r="D3068" s="664" t="s">
        <v>6919</v>
      </c>
    </row>
    <row r="3069" spans="1:4" ht="31.5" thickTop="1" thickBot="1" x14ac:dyDescent="0.3">
      <c r="A3069" s="661" t="s">
        <v>6920</v>
      </c>
      <c r="B3069" s="662">
        <v>6</v>
      </c>
      <c r="C3069" s="663" t="s">
        <v>6921</v>
      </c>
      <c r="D3069" s="664" t="s">
        <v>6922</v>
      </c>
    </row>
    <row r="3070" spans="1:4" ht="31.5" thickTop="1" thickBot="1" x14ac:dyDescent="0.3">
      <c r="A3070" s="661" t="s">
        <v>6923</v>
      </c>
      <c r="B3070" s="662">
        <v>9</v>
      </c>
      <c r="C3070" s="663" t="s">
        <v>6924</v>
      </c>
      <c r="D3070" s="664" t="s">
        <v>6925</v>
      </c>
    </row>
    <row r="3071" spans="1:4" ht="16.5" thickTop="1" thickBot="1" x14ac:dyDescent="0.3">
      <c r="A3071" s="661" t="s">
        <v>6926</v>
      </c>
      <c r="B3071" s="662">
        <v>13</v>
      </c>
      <c r="C3071" s="663" t="s">
        <v>6927</v>
      </c>
      <c r="D3071" s="664" t="s">
        <v>6928</v>
      </c>
    </row>
    <row r="3072" spans="1:4" ht="16.5" thickTop="1" thickBot="1" x14ac:dyDescent="0.3">
      <c r="A3072" s="661" t="s">
        <v>6929</v>
      </c>
      <c r="B3072" s="662">
        <v>3</v>
      </c>
      <c r="C3072" s="663" t="s">
        <v>6930</v>
      </c>
      <c r="D3072" s="664" t="s">
        <v>6931</v>
      </c>
    </row>
    <row r="3073" spans="1:4" ht="31.5" thickTop="1" thickBot="1" x14ac:dyDescent="0.3">
      <c r="A3073" s="661" t="s">
        <v>6932</v>
      </c>
      <c r="B3073" s="662">
        <v>7</v>
      </c>
      <c r="C3073" s="663" t="s">
        <v>6933</v>
      </c>
      <c r="D3073" s="664" t="s">
        <v>6934</v>
      </c>
    </row>
    <row r="3074" spans="1:4" ht="31.5" thickTop="1" thickBot="1" x14ac:dyDescent="0.3">
      <c r="A3074" s="661" t="s">
        <v>6935</v>
      </c>
      <c r="B3074" s="662">
        <v>9</v>
      </c>
      <c r="C3074" s="663" t="s">
        <v>6936</v>
      </c>
      <c r="D3074" s="664" t="s">
        <v>6937</v>
      </c>
    </row>
    <row r="3075" spans="1:4" ht="16.5" thickTop="1" thickBot="1" x14ac:dyDescent="0.3">
      <c r="A3075" s="661" t="s">
        <v>6938</v>
      </c>
      <c r="B3075" s="662">
        <v>5</v>
      </c>
      <c r="C3075" s="663" t="s">
        <v>6939</v>
      </c>
      <c r="D3075" s="664" t="s">
        <v>6940</v>
      </c>
    </row>
    <row r="3076" spans="1:4" ht="31.5" thickTop="1" thickBot="1" x14ac:dyDescent="0.3">
      <c r="A3076" s="661" t="s">
        <v>6941</v>
      </c>
      <c r="B3076" s="662">
        <v>2</v>
      </c>
      <c r="C3076" s="663" t="s">
        <v>6942</v>
      </c>
      <c r="D3076" s="664" t="s">
        <v>6943</v>
      </c>
    </row>
    <row r="3077" spans="1:4" ht="16.5" thickTop="1" thickBot="1" x14ac:dyDescent="0.3">
      <c r="A3077" s="661" t="s">
        <v>6944</v>
      </c>
      <c r="B3077" s="662">
        <v>15</v>
      </c>
      <c r="C3077" s="663" t="s">
        <v>6945</v>
      </c>
      <c r="D3077" s="664" t="s">
        <v>6946</v>
      </c>
    </row>
    <row r="3078" spans="1:4" ht="16.5" thickTop="1" thickBot="1" x14ac:dyDescent="0.3">
      <c r="A3078" s="661" t="s">
        <v>6947</v>
      </c>
      <c r="B3078" s="662">
        <v>8</v>
      </c>
      <c r="C3078" s="663" t="s">
        <v>6948</v>
      </c>
      <c r="D3078" s="664" t="s">
        <v>6949</v>
      </c>
    </row>
    <row r="3079" spans="1:4" ht="16.5" thickTop="1" thickBot="1" x14ac:dyDescent="0.3">
      <c r="A3079" s="661" t="s">
        <v>6950</v>
      </c>
      <c r="B3079" s="662">
        <v>7</v>
      </c>
      <c r="C3079" s="663" t="s">
        <v>6951</v>
      </c>
      <c r="D3079" s="664" t="s">
        <v>6952</v>
      </c>
    </row>
    <row r="3080" spans="1:4" ht="16.5" thickTop="1" thickBot="1" x14ac:dyDescent="0.3">
      <c r="A3080" s="661" t="s">
        <v>6950</v>
      </c>
      <c r="B3080" s="662">
        <v>19</v>
      </c>
      <c r="C3080" s="663" t="s">
        <v>6951</v>
      </c>
      <c r="D3080" s="664" t="s">
        <v>6952</v>
      </c>
    </row>
    <row r="3081" spans="1:4" ht="16.5" thickTop="1" thickBot="1" x14ac:dyDescent="0.3">
      <c r="A3081" s="661" t="s">
        <v>6953</v>
      </c>
      <c r="B3081" s="662">
        <v>16</v>
      </c>
      <c r="C3081" s="663" t="s">
        <v>6954</v>
      </c>
      <c r="D3081" s="664" t="s">
        <v>6955</v>
      </c>
    </row>
    <row r="3082" spans="1:4" ht="31.5" thickTop="1" thickBot="1" x14ac:dyDescent="0.3">
      <c r="A3082" s="661" t="s">
        <v>6956</v>
      </c>
      <c r="B3082" s="662">
        <v>2</v>
      </c>
      <c r="C3082" s="663" t="s">
        <v>6957</v>
      </c>
      <c r="D3082" s="664" t="s">
        <v>6958</v>
      </c>
    </row>
    <row r="3083" spans="1:4" ht="16.5" thickTop="1" thickBot="1" x14ac:dyDescent="0.3">
      <c r="A3083" s="661" t="s">
        <v>6959</v>
      </c>
      <c r="B3083" s="662">
        <v>20</v>
      </c>
      <c r="C3083" s="663" t="s">
        <v>6960</v>
      </c>
      <c r="D3083" s="664" t="s">
        <v>6960</v>
      </c>
    </row>
    <row r="3084" spans="1:4" ht="16.5" thickTop="1" thickBot="1" x14ac:dyDescent="0.3">
      <c r="A3084" s="661" t="s">
        <v>6959</v>
      </c>
      <c r="B3084" s="662">
        <v>1</v>
      </c>
      <c r="C3084" s="663" t="s">
        <v>6960</v>
      </c>
      <c r="D3084" s="664" t="s">
        <v>6960</v>
      </c>
    </row>
    <row r="3085" spans="1:4" ht="16.5" thickTop="1" thickBot="1" x14ac:dyDescent="0.3">
      <c r="A3085" s="661" t="s">
        <v>6961</v>
      </c>
      <c r="B3085" s="662">
        <v>16</v>
      </c>
      <c r="C3085" s="663" t="s">
        <v>6962</v>
      </c>
      <c r="D3085" s="664" t="s">
        <v>6963</v>
      </c>
    </row>
    <row r="3086" spans="1:4" ht="16.5" thickTop="1" thickBot="1" x14ac:dyDescent="0.3">
      <c r="A3086" s="661" t="s">
        <v>6961</v>
      </c>
      <c r="B3086" s="662">
        <v>7</v>
      </c>
      <c r="C3086" s="663" t="s">
        <v>6962</v>
      </c>
      <c r="D3086" s="664" t="s">
        <v>6963</v>
      </c>
    </row>
    <row r="3087" spans="1:4" ht="16.5" thickTop="1" thickBot="1" x14ac:dyDescent="0.3">
      <c r="A3087" s="661" t="s">
        <v>6964</v>
      </c>
      <c r="B3087" s="662">
        <v>6</v>
      </c>
      <c r="C3087" s="663" t="s">
        <v>6965</v>
      </c>
      <c r="D3087" s="664" t="s">
        <v>6965</v>
      </c>
    </row>
    <row r="3088" spans="1:4" ht="16.5" thickTop="1" thickBot="1" x14ac:dyDescent="0.3">
      <c r="A3088" s="661" t="s">
        <v>6966</v>
      </c>
      <c r="B3088" s="662">
        <v>5</v>
      </c>
      <c r="C3088" s="663" t="s">
        <v>6967</v>
      </c>
      <c r="D3088" s="664" t="s">
        <v>6968</v>
      </c>
    </row>
    <row r="3089" spans="1:4" ht="16.5" thickTop="1" thickBot="1" x14ac:dyDescent="0.3">
      <c r="A3089" s="661" t="s">
        <v>6969</v>
      </c>
      <c r="B3089" s="662">
        <v>8</v>
      </c>
      <c r="C3089" s="663" t="s">
        <v>6970</v>
      </c>
      <c r="D3089" s="664" t="s">
        <v>6971</v>
      </c>
    </row>
    <row r="3090" spans="1:4" ht="16.5" thickTop="1" thickBot="1" x14ac:dyDescent="0.3">
      <c r="A3090" s="661" t="s">
        <v>6972</v>
      </c>
      <c r="B3090" s="662">
        <v>1</v>
      </c>
      <c r="C3090" s="663" t="s">
        <v>6973</v>
      </c>
      <c r="D3090" s="664" t="s">
        <v>6973</v>
      </c>
    </row>
    <row r="3091" spans="1:4" ht="16.5" thickTop="1" thickBot="1" x14ac:dyDescent="0.3">
      <c r="A3091" s="661" t="s">
        <v>6972</v>
      </c>
      <c r="B3091" s="662">
        <v>2</v>
      </c>
      <c r="C3091" s="663" t="s">
        <v>6973</v>
      </c>
      <c r="D3091" s="664" t="s">
        <v>6973</v>
      </c>
    </row>
    <row r="3092" spans="1:4" ht="31.5" thickTop="1" thickBot="1" x14ac:dyDescent="0.3">
      <c r="A3092" s="661" t="s">
        <v>6974</v>
      </c>
      <c r="B3092" s="662">
        <v>30</v>
      </c>
      <c r="C3092" s="663" t="s">
        <v>6975</v>
      </c>
      <c r="D3092" s="664" t="s">
        <v>6976</v>
      </c>
    </row>
    <row r="3093" spans="1:4" ht="31.5" thickTop="1" thickBot="1" x14ac:dyDescent="0.3">
      <c r="A3093" s="661" t="s">
        <v>6974</v>
      </c>
      <c r="B3093" s="662">
        <v>7</v>
      </c>
      <c r="C3093" s="663" t="s">
        <v>6975</v>
      </c>
      <c r="D3093" s="664" t="s">
        <v>6976</v>
      </c>
    </row>
    <row r="3094" spans="1:4" ht="31.5" thickTop="1" thickBot="1" x14ac:dyDescent="0.3">
      <c r="A3094" s="661" t="s">
        <v>6974</v>
      </c>
      <c r="B3094" s="662">
        <v>12</v>
      </c>
      <c r="C3094" s="663" t="s">
        <v>6977</v>
      </c>
      <c r="D3094" s="664" t="s">
        <v>6976</v>
      </c>
    </row>
    <row r="3095" spans="1:4" ht="16.5" thickTop="1" thickBot="1" x14ac:dyDescent="0.3">
      <c r="A3095" s="661" t="s">
        <v>6978</v>
      </c>
      <c r="B3095" s="662">
        <v>4</v>
      </c>
      <c r="C3095" s="663" t="s">
        <v>6979</v>
      </c>
      <c r="D3095" s="664" t="s">
        <v>6980</v>
      </c>
    </row>
    <row r="3096" spans="1:4" ht="16.5" thickTop="1" thickBot="1" x14ac:dyDescent="0.3">
      <c r="A3096" s="661" t="s">
        <v>6981</v>
      </c>
      <c r="B3096" s="662">
        <v>2</v>
      </c>
      <c r="C3096" s="663" t="s">
        <v>6982</v>
      </c>
      <c r="D3096" s="664" t="s">
        <v>6983</v>
      </c>
    </row>
    <row r="3097" spans="1:4" ht="16.5" thickTop="1" thickBot="1" x14ac:dyDescent="0.3">
      <c r="A3097" s="661" t="s">
        <v>6984</v>
      </c>
      <c r="B3097" s="662">
        <v>9</v>
      </c>
      <c r="C3097" s="663" t="s">
        <v>6985</v>
      </c>
      <c r="D3097" s="664" t="s">
        <v>6986</v>
      </c>
    </row>
    <row r="3098" spans="1:4" ht="31.5" thickTop="1" thickBot="1" x14ac:dyDescent="0.3">
      <c r="A3098" s="661" t="s">
        <v>6987</v>
      </c>
      <c r="B3098" s="662">
        <v>5</v>
      </c>
      <c r="C3098" s="663" t="s">
        <v>6988</v>
      </c>
      <c r="D3098" s="664" t="s">
        <v>6989</v>
      </c>
    </row>
    <row r="3099" spans="1:4" ht="31.5" thickTop="1" thickBot="1" x14ac:dyDescent="0.3">
      <c r="A3099" s="661" t="s">
        <v>6987</v>
      </c>
      <c r="B3099" s="662">
        <v>9</v>
      </c>
      <c r="C3099" s="663" t="s">
        <v>6988</v>
      </c>
      <c r="D3099" s="664" t="s">
        <v>6989</v>
      </c>
    </row>
    <row r="3100" spans="1:4" ht="31.5" thickTop="1" thickBot="1" x14ac:dyDescent="0.3">
      <c r="A3100" s="661" t="s">
        <v>6987</v>
      </c>
      <c r="B3100" s="662">
        <v>11</v>
      </c>
      <c r="C3100" s="663" t="s">
        <v>6988</v>
      </c>
      <c r="D3100" s="664" t="s">
        <v>6989</v>
      </c>
    </row>
    <row r="3101" spans="1:4" ht="31.5" thickTop="1" thickBot="1" x14ac:dyDescent="0.3">
      <c r="A3101" s="661" t="s">
        <v>6987</v>
      </c>
      <c r="B3101" s="662">
        <v>3</v>
      </c>
      <c r="C3101" s="663" t="s">
        <v>6990</v>
      </c>
      <c r="D3101" s="664" t="s">
        <v>6991</v>
      </c>
    </row>
    <row r="3102" spans="1:4" ht="31.5" thickTop="1" thickBot="1" x14ac:dyDescent="0.3">
      <c r="A3102" s="661" t="s">
        <v>6987</v>
      </c>
      <c r="B3102" s="662">
        <v>2</v>
      </c>
      <c r="C3102" s="663" t="s">
        <v>6990</v>
      </c>
      <c r="D3102" s="664" t="s">
        <v>6991</v>
      </c>
    </row>
    <row r="3103" spans="1:4" ht="16.5" thickTop="1" thickBot="1" x14ac:dyDescent="0.3">
      <c r="A3103" s="661" t="s">
        <v>6992</v>
      </c>
      <c r="B3103" s="662">
        <v>1</v>
      </c>
      <c r="C3103" s="663" t="s">
        <v>6993</v>
      </c>
      <c r="D3103" s="664" t="s">
        <v>6994</v>
      </c>
    </row>
    <row r="3104" spans="1:4" ht="16.5" thickTop="1" thickBot="1" x14ac:dyDescent="0.3">
      <c r="A3104" s="661" t="s">
        <v>6995</v>
      </c>
      <c r="B3104" s="662">
        <v>18</v>
      </c>
      <c r="C3104" s="663" t="s">
        <v>6996</v>
      </c>
      <c r="D3104" s="664" t="s">
        <v>6997</v>
      </c>
    </row>
    <row r="3105" spans="1:4" ht="16.5" thickTop="1" thickBot="1" x14ac:dyDescent="0.3">
      <c r="A3105" s="661" t="s">
        <v>6995</v>
      </c>
      <c r="B3105" s="662">
        <v>6</v>
      </c>
      <c r="C3105" s="663" t="s">
        <v>6998</v>
      </c>
      <c r="D3105" s="664" t="s">
        <v>6997</v>
      </c>
    </row>
    <row r="3106" spans="1:4" ht="16.5" thickTop="1" thickBot="1" x14ac:dyDescent="0.3">
      <c r="A3106" s="661" t="s">
        <v>6999</v>
      </c>
      <c r="B3106" s="662">
        <v>20</v>
      </c>
      <c r="C3106" s="663" t="s">
        <v>7000</v>
      </c>
      <c r="D3106" s="664" t="s">
        <v>7001</v>
      </c>
    </row>
    <row r="3107" spans="1:4" ht="31.5" thickTop="1" thickBot="1" x14ac:dyDescent="0.3">
      <c r="A3107" s="661" t="s">
        <v>7002</v>
      </c>
      <c r="B3107" s="662">
        <v>12</v>
      </c>
      <c r="C3107" s="663" t="s">
        <v>7003</v>
      </c>
      <c r="D3107" s="664" t="s">
        <v>7004</v>
      </c>
    </row>
    <row r="3108" spans="1:4" ht="31.5" thickTop="1" thickBot="1" x14ac:dyDescent="0.3">
      <c r="A3108" s="661" t="s">
        <v>7005</v>
      </c>
      <c r="B3108" s="662">
        <v>8</v>
      </c>
      <c r="C3108" s="663" t="s">
        <v>7006</v>
      </c>
      <c r="D3108" s="664" t="s">
        <v>7007</v>
      </c>
    </row>
    <row r="3109" spans="1:4" ht="16.5" thickTop="1" thickBot="1" x14ac:dyDescent="0.3">
      <c r="A3109" s="661" t="s">
        <v>7008</v>
      </c>
      <c r="B3109" s="662">
        <v>16</v>
      </c>
      <c r="C3109" s="663" t="s">
        <v>7009</v>
      </c>
      <c r="D3109" s="664" t="s">
        <v>7010</v>
      </c>
    </row>
    <row r="3110" spans="1:4" ht="16.5" thickTop="1" thickBot="1" x14ac:dyDescent="0.3">
      <c r="A3110" s="661" t="s">
        <v>7008</v>
      </c>
      <c r="B3110" s="662">
        <v>4</v>
      </c>
      <c r="C3110" s="663" t="s">
        <v>7011</v>
      </c>
      <c r="D3110" s="664" t="s">
        <v>7010</v>
      </c>
    </row>
    <row r="3111" spans="1:4" ht="31.5" thickTop="1" thickBot="1" x14ac:dyDescent="0.3">
      <c r="A3111" s="661" t="s">
        <v>7012</v>
      </c>
      <c r="B3111" s="662">
        <v>8</v>
      </c>
      <c r="C3111" s="663" t="s">
        <v>7013</v>
      </c>
      <c r="D3111" s="664" t="s">
        <v>7014</v>
      </c>
    </row>
    <row r="3112" spans="1:4" ht="16.5" thickTop="1" thickBot="1" x14ac:dyDescent="0.3">
      <c r="A3112" s="661" t="s">
        <v>7015</v>
      </c>
      <c r="B3112" s="662">
        <v>1</v>
      </c>
      <c r="C3112" s="663" t="s">
        <v>7016</v>
      </c>
      <c r="D3112" s="664" t="s">
        <v>7017</v>
      </c>
    </row>
    <row r="3113" spans="1:4" ht="16.5" thickTop="1" thickBot="1" x14ac:dyDescent="0.3">
      <c r="A3113" s="661" t="s">
        <v>7015</v>
      </c>
      <c r="B3113" s="662">
        <v>7</v>
      </c>
      <c r="C3113" s="663" t="s">
        <v>7016</v>
      </c>
      <c r="D3113" s="664" t="s">
        <v>7017</v>
      </c>
    </row>
    <row r="3114" spans="1:4" ht="16.5" thickTop="1" thickBot="1" x14ac:dyDescent="0.3">
      <c r="A3114" s="661" t="s">
        <v>7018</v>
      </c>
      <c r="B3114" s="662">
        <v>22</v>
      </c>
      <c r="C3114" s="663" t="s">
        <v>7019</v>
      </c>
      <c r="D3114" s="664" t="s">
        <v>7019</v>
      </c>
    </row>
    <row r="3115" spans="1:4" ht="16.5" thickTop="1" thickBot="1" x14ac:dyDescent="0.3">
      <c r="A3115" s="661" t="s">
        <v>7018</v>
      </c>
      <c r="B3115" s="662">
        <v>4</v>
      </c>
      <c r="C3115" s="663" t="s">
        <v>7019</v>
      </c>
      <c r="D3115" s="664" t="s">
        <v>7019</v>
      </c>
    </row>
    <row r="3116" spans="1:4" ht="16.5" thickTop="1" thickBot="1" x14ac:dyDescent="0.3">
      <c r="A3116" s="661" t="s">
        <v>7020</v>
      </c>
      <c r="B3116" s="662">
        <v>23</v>
      </c>
      <c r="C3116" s="663" t="s">
        <v>7021</v>
      </c>
      <c r="D3116" s="664" t="s">
        <v>7022</v>
      </c>
    </row>
    <row r="3117" spans="1:4" ht="16.5" thickTop="1" thickBot="1" x14ac:dyDescent="0.3">
      <c r="A3117" s="661" t="s">
        <v>7020</v>
      </c>
      <c r="B3117" s="662">
        <v>4</v>
      </c>
      <c r="C3117" s="663" t="s">
        <v>7023</v>
      </c>
      <c r="D3117" s="664" t="s">
        <v>7024</v>
      </c>
    </row>
    <row r="3118" spans="1:4" ht="31.5" thickTop="1" thickBot="1" x14ac:dyDescent="0.3">
      <c r="A3118" s="661" t="s">
        <v>7025</v>
      </c>
      <c r="B3118" s="662">
        <v>3</v>
      </c>
      <c r="C3118" s="663" t="s">
        <v>7026</v>
      </c>
      <c r="D3118" s="664" t="s">
        <v>7027</v>
      </c>
    </row>
    <row r="3119" spans="1:4" ht="31.5" thickTop="1" thickBot="1" x14ac:dyDescent="0.3">
      <c r="A3119" s="661" t="s">
        <v>7028</v>
      </c>
      <c r="B3119" s="662">
        <v>2</v>
      </c>
      <c r="C3119" s="663" t="s">
        <v>7029</v>
      </c>
      <c r="D3119" s="664" t="s">
        <v>7030</v>
      </c>
    </row>
    <row r="3120" spans="1:4" ht="31.5" thickTop="1" thickBot="1" x14ac:dyDescent="0.3">
      <c r="A3120" s="661" t="s">
        <v>7028</v>
      </c>
      <c r="B3120" s="662">
        <v>5</v>
      </c>
      <c r="C3120" s="663" t="s">
        <v>7029</v>
      </c>
      <c r="D3120" s="664" t="s">
        <v>7030</v>
      </c>
    </row>
    <row r="3121" spans="1:4" ht="16.5" thickTop="1" thickBot="1" x14ac:dyDescent="0.3">
      <c r="A3121" s="661" t="s">
        <v>7031</v>
      </c>
      <c r="B3121" s="662">
        <v>11</v>
      </c>
      <c r="C3121" s="663" t="s">
        <v>7032</v>
      </c>
      <c r="D3121" s="664" t="s">
        <v>7033</v>
      </c>
    </row>
    <row r="3122" spans="1:4" ht="16.5" thickTop="1" thickBot="1" x14ac:dyDescent="0.3">
      <c r="A3122" s="661" t="s">
        <v>7034</v>
      </c>
      <c r="B3122" s="662">
        <v>7</v>
      </c>
      <c r="C3122" s="663" t="s">
        <v>7035</v>
      </c>
      <c r="D3122" s="664" t="s">
        <v>7036</v>
      </c>
    </row>
    <row r="3123" spans="1:4" ht="31.5" thickTop="1" thickBot="1" x14ac:dyDescent="0.3">
      <c r="A3123" s="661" t="s">
        <v>7037</v>
      </c>
      <c r="B3123" s="662">
        <v>20</v>
      </c>
      <c r="C3123" s="663" t="s">
        <v>7038</v>
      </c>
      <c r="D3123" s="664" t="s">
        <v>7039</v>
      </c>
    </row>
    <row r="3124" spans="1:4" ht="16.5" thickTop="1" thickBot="1" x14ac:dyDescent="0.3">
      <c r="A3124" s="661" t="s">
        <v>7040</v>
      </c>
      <c r="B3124" s="662">
        <v>3</v>
      </c>
      <c r="C3124" s="663" t="s">
        <v>7041</v>
      </c>
      <c r="D3124" s="664" t="s">
        <v>7041</v>
      </c>
    </row>
    <row r="3125" spans="1:4" ht="31.5" thickTop="1" thickBot="1" x14ac:dyDescent="0.3">
      <c r="A3125" s="661" t="s">
        <v>7042</v>
      </c>
      <c r="B3125" s="662">
        <v>6</v>
      </c>
      <c r="C3125" s="663" t="s">
        <v>7043</v>
      </c>
      <c r="D3125" s="664" t="s">
        <v>7044</v>
      </c>
    </row>
    <row r="3126" spans="1:4" ht="46.5" thickTop="1" thickBot="1" x14ac:dyDescent="0.3">
      <c r="A3126" s="661" t="s">
        <v>7045</v>
      </c>
      <c r="B3126" s="662">
        <v>3</v>
      </c>
      <c r="C3126" s="663" t="s">
        <v>7046</v>
      </c>
      <c r="D3126" s="664" t="s">
        <v>7047</v>
      </c>
    </row>
    <row r="3127" spans="1:4" ht="16.5" thickTop="1" thickBot="1" x14ac:dyDescent="0.3">
      <c r="A3127" s="661" t="s">
        <v>7048</v>
      </c>
      <c r="B3127" s="662">
        <v>9</v>
      </c>
      <c r="C3127" s="663" t="s">
        <v>7049</v>
      </c>
      <c r="D3127" s="664" t="s">
        <v>7049</v>
      </c>
    </row>
    <row r="3128" spans="1:4" ht="16.5" thickTop="1" thickBot="1" x14ac:dyDescent="0.3">
      <c r="A3128" s="661" t="s">
        <v>7050</v>
      </c>
      <c r="B3128" s="662">
        <v>8</v>
      </c>
      <c r="C3128" s="663" t="s">
        <v>7051</v>
      </c>
      <c r="D3128" s="664" t="s">
        <v>7052</v>
      </c>
    </row>
    <row r="3129" spans="1:4" ht="16.5" thickTop="1" thickBot="1" x14ac:dyDescent="0.3">
      <c r="A3129" s="661" t="s">
        <v>7053</v>
      </c>
      <c r="B3129" s="662">
        <v>11</v>
      </c>
      <c r="C3129" s="663" t="s">
        <v>7054</v>
      </c>
      <c r="D3129" s="664" t="s">
        <v>7055</v>
      </c>
    </row>
    <row r="3130" spans="1:4" ht="16.5" thickTop="1" thickBot="1" x14ac:dyDescent="0.3">
      <c r="A3130" s="661" t="s">
        <v>7056</v>
      </c>
      <c r="B3130" s="662">
        <v>10</v>
      </c>
      <c r="C3130" s="663" t="s">
        <v>7057</v>
      </c>
      <c r="D3130" s="664" t="s">
        <v>7058</v>
      </c>
    </row>
    <row r="3131" spans="1:4" ht="16.5" thickTop="1" thickBot="1" x14ac:dyDescent="0.3">
      <c r="A3131" s="661" t="s">
        <v>7059</v>
      </c>
      <c r="B3131" s="662">
        <v>7</v>
      </c>
      <c r="C3131" s="663" t="s">
        <v>7060</v>
      </c>
      <c r="D3131" s="664" t="s">
        <v>7061</v>
      </c>
    </row>
    <row r="3132" spans="1:4" ht="16.5" thickTop="1" thickBot="1" x14ac:dyDescent="0.3">
      <c r="A3132" s="661" t="s">
        <v>7062</v>
      </c>
      <c r="B3132" s="662">
        <v>10</v>
      </c>
      <c r="C3132" s="663" t="s">
        <v>7063</v>
      </c>
      <c r="D3132" s="664" t="s">
        <v>7064</v>
      </c>
    </row>
    <row r="3133" spans="1:4" ht="31.5" thickTop="1" thickBot="1" x14ac:dyDescent="0.3">
      <c r="A3133" s="661" t="s">
        <v>7065</v>
      </c>
      <c r="B3133" s="662">
        <v>9</v>
      </c>
      <c r="C3133" s="663" t="s">
        <v>7066</v>
      </c>
      <c r="D3133" s="664" t="s">
        <v>7067</v>
      </c>
    </row>
    <row r="3134" spans="1:4" ht="31.5" thickTop="1" thickBot="1" x14ac:dyDescent="0.3">
      <c r="A3134" s="661" t="s">
        <v>7068</v>
      </c>
      <c r="B3134" s="662">
        <v>3</v>
      </c>
      <c r="C3134" s="663" t="s">
        <v>7069</v>
      </c>
      <c r="D3134" s="664" t="s">
        <v>7070</v>
      </c>
    </row>
    <row r="3135" spans="1:4" ht="16.5" thickTop="1" thickBot="1" x14ac:dyDescent="0.3">
      <c r="A3135" s="661" t="s">
        <v>7071</v>
      </c>
      <c r="B3135" s="662">
        <v>2</v>
      </c>
      <c r="C3135" s="663" t="s">
        <v>7072</v>
      </c>
      <c r="D3135" s="664" t="s">
        <v>7073</v>
      </c>
    </row>
    <row r="3136" spans="1:4" ht="16.5" thickTop="1" thickBot="1" x14ac:dyDescent="0.3">
      <c r="A3136" s="661" t="s">
        <v>7074</v>
      </c>
      <c r="B3136" s="662">
        <v>17</v>
      </c>
      <c r="C3136" s="663" t="s">
        <v>7075</v>
      </c>
      <c r="D3136" s="664" t="s">
        <v>7076</v>
      </c>
    </row>
    <row r="3137" spans="1:4" ht="16.5" thickTop="1" thickBot="1" x14ac:dyDescent="0.3">
      <c r="A3137" s="661" t="s">
        <v>7077</v>
      </c>
      <c r="B3137" s="662">
        <v>5</v>
      </c>
      <c r="C3137" s="663" t="s">
        <v>7078</v>
      </c>
      <c r="D3137" s="664" t="s">
        <v>7079</v>
      </c>
    </row>
    <row r="3138" spans="1:4" ht="16.5" thickTop="1" thickBot="1" x14ac:dyDescent="0.3">
      <c r="A3138" s="661" t="s">
        <v>7080</v>
      </c>
      <c r="B3138" s="662">
        <v>6</v>
      </c>
      <c r="C3138" s="663" t="s">
        <v>7081</v>
      </c>
      <c r="D3138" s="664" t="s">
        <v>7082</v>
      </c>
    </row>
    <row r="3139" spans="1:4" ht="16.5" thickTop="1" thickBot="1" x14ac:dyDescent="0.3">
      <c r="A3139" s="661" t="s">
        <v>7083</v>
      </c>
      <c r="B3139" s="662">
        <v>16</v>
      </c>
      <c r="C3139" s="663" t="s">
        <v>7084</v>
      </c>
      <c r="D3139" s="664" t="s">
        <v>7085</v>
      </c>
    </row>
    <row r="3140" spans="1:4" ht="16.5" thickTop="1" thickBot="1" x14ac:dyDescent="0.3">
      <c r="A3140" s="661" t="s">
        <v>7086</v>
      </c>
      <c r="B3140" s="662">
        <v>5</v>
      </c>
      <c r="C3140" s="663" t="s">
        <v>7087</v>
      </c>
      <c r="D3140" s="667" t="s">
        <v>7088</v>
      </c>
    </row>
    <row r="3141" spans="1:4" ht="16.5" thickTop="1" thickBot="1" x14ac:dyDescent="0.3">
      <c r="A3141" s="661" t="s">
        <v>7086</v>
      </c>
      <c r="B3141" s="662">
        <v>4</v>
      </c>
      <c r="C3141" s="663" t="s">
        <v>7089</v>
      </c>
      <c r="D3141" s="664" t="s">
        <v>7088</v>
      </c>
    </row>
    <row r="3142" spans="1:4" ht="16.5" thickTop="1" thickBot="1" x14ac:dyDescent="0.3">
      <c r="A3142" s="661" t="s">
        <v>7090</v>
      </c>
      <c r="B3142" s="662">
        <v>4</v>
      </c>
      <c r="C3142" s="663" t="s">
        <v>7091</v>
      </c>
      <c r="D3142" s="664" t="s">
        <v>7092</v>
      </c>
    </row>
    <row r="3143" spans="1:4" ht="31.5" thickTop="1" thickBot="1" x14ac:dyDescent="0.3">
      <c r="A3143" s="661" t="s">
        <v>7093</v>
      </c>
      <c r="B3143" s="662">
        <v>8</v>
      </c>
      <c r="C3143" s="663" t="s">
        <v>7094</v>
      </c>
      <c r="D3143" s="664" t="s">
        <v>7095</v>
      </c>
    </row>
    <row r="3144" spans="1:4" ht="16.5" thickTop="1" thickBot="1" x14ac:dyDescent="0.3">
      <c r="A3144" s="661" t="s">
        <v>7096</v>
      </c>
      <c r="B3144" s="662">
        <v>4</v>
      </c>
      <c r="C3144" s="663" t="s">
        <v>7097</v>
      </c>
      <c r="D3144" s="664" t="s">
        <v>7098</v>
      </c>
    </row>
    <row r="3145" spans="1:4" ht="16.5" thickTop="1" thickBot="1" x14ac:dyDescent="0.3">
      <c r="A3145" s="661" t="s">
        <v>7099</v>
      </c>
      <c r="B3145" s="662">
        <v>4</v>
      </c>
      <c r="C3145" s="663" t="s">
        <v>7100</v>
      </c>
      <c r="D3145" s="664" t="s">
        <v>7101</v>
      </c>
    </row>
    <row r="3146" spans="1:4" ht="16.5" thickTop="1" thickBot="1" x14ac:dyDescent="0.3">
      <c r="A3146" s="661" t="s">
        <v>7099</v>
      </c>
      <c r="B3146" s="662">
        <v>8</v>
      </c>
      <c r="C3146" s="663" t="s">
        <v>7100</v>
      </c>
      <c r="D3146" s="664" t="s">
        <v>7101</v>
      </c>
    </row>
    <row r="3147" spans="1:4" ht="16.5" thickTop="1" thickBot="1" x14ac:dyDescent="0.3">
      <c r="A3147" s="661" t="s">
        <v>7099</v>
      </c>
      <c r="B3147" s="662">
        <v>2</v>
      </c>
      <c r="C3147" s="663" t="s">
        <v>7102</v>
      </c>
      <c r="D3147" s="664" t="s">
        <v>7101</v>
      </c>
    </row>
    <row r="3148" spans="1:4" ht="16.5" thickTop="1" thickBot="1" x14ac:dyDescent="0.3">
      <c r="A3148" s="661" t="s">
        <v>7103</v>
      </c>
      <c r="B3148" s="662">
        <v>5</v>
      </c>
      <c r="C3148" s="663" t="s">
        <v>7104</v>
      </c>
      <c r="D3148" s="664" t="s">
        <v>7105</v>
      </c>
    </row>
    <row r="3149" spans="1:4" ht="16.5" thickTop="1" thickBot="1" x14ac:dyDescent="0.3">
      <c r="A3149" s="661" t="s">
        <v>7106</v>
      </c>
      <c r="B3149" s="662">
        <v>7</v>
      </c>
      <c r="C3149" s="663" t="s">
        <v>7107</v>
      </c>
      <c r="D3149" s="664" t="s">
        <v>7108</v>
      </c>
    </row>
    <row r="3150" spans="1:4" ht="31.5" thickTop="1" thickBot="1" x14ac:dyDescent="0.3">
      <c r="A3150" s="661" t="s">
        <v>7109</v>
      </c>
      <c r="B3150" s="662">
        <v>1</v>
      </c>
      <c r="C3150" s="663" t="s">
        <v>7110</v>
      </c>
      <c r="D3150" s="664" t="s">
        <v>7111</v>
      </c>
    </row>
    <row r="3151" spans="1:4" ht="31.5" thickTop="1" thickBot="1" x14ac:dyDescent="0.3">
      <c r="A3151" s="661" t="s">
        <v>7112</v>
      </c>
      <c r="B3151" s="662">
        <v>8</v>
      </c>
      <c r="C3151" s="663" t="s">
        <v>7113</v>
      </c>
      <c r="D3151" s="664" t="s">
        <v>7114</v>
      </c>
    </row>
    <row r="3152" spans="1:4" ht="31.5" thickTop="1" thickBot="1" x14ac:dyDescent="0.3">
      <c r="A3152" s="661" t="s">
        <v>7112</v>
      </c>
      <c r="B3152" s="662">
        <v>5</v>
      </c>
      <c r="C3152" s="663" t="s">
        <v>7115</v>
      </c>
      <c r="D3152" s="664" t="s">
        <v>7114</v>
      </c>
    </row>
    <row r="3153" spans="1:4" ht="31.5" thickTop="1" thickBot="1" x14ac:dyDescent="0.3">
      <c r="A3153" s="661" t="s">
        <v>7112</v>
      </c>
      <c r="B3153" s="662">
        <v>2</v>
      </c>
      <c r="C3153" s="663" t="s">
        <v>7115</v>
      </c>
      <c r="D3153" s="664" t="s">
        <v>7114</v>
      </c>
    </row>
    <row r="3154" spans="1:4" ht="31.5" thickTop="1" thickBot="1" x14ac:dyDescent="0.3">
      <c r="A3154" s="661" t="s">
        <v>7112</v>
      </c>
      <c r="B3154" s="662">
        <v>1</v>
      </c>
      <c r="C3154" s="663" t="s">
        <v>7115</v>
      </c>
      <c r="D3154" s="664" t="s">
        <v>7114</v>
      </c>
    </row>
    <row r="3155" spans="1:4" ht="16.5" thickTop="1" thickBot="1" x14ac:dyDescent="0.3">
      <c r="A3155" s="661" t="s">
        <v>7116</v>
      </c>
      <c r="B3155" s="662">
        <v>3</v>
      </c>
      <c r="C3155" s="663" t="s">
        <v>7117</v>
      </c>
      <c r="D3155" s="664" t="s">
        <v>7118</v>
      </c>
    </row>
    <row r="3156" spans="1:4" ht="16.5" thickTop="1" thickBot="1" x14ac:dyDescent="0.3">
      <c r="A3156" s="661" t="s">
        <v>7119</v>
      </c>
      <c r="B3156" s="662">
        <v>1</v>
      </c>
      <c r="C3156" s="663" t="s">
        <v>7120</v>
      </c>
      <c r="D3156" s="664" t="s">
        <v>7120</v>
      </c>
    </row>
    <row r="3157" spans="1:4" ht="16.5" thickTop="1" thickBot="1" x14ac:dyDescent="0.3">
      <c r="A3157" s="661" t="s">
        <v>7119</v>
      </c>
      <c r="B3157" s="662">
        <v>7</v>
      </c>
      <c r="C3157" s="663" t="s">
        <v>7121</v>
      </c>
      <c r="D3157" s="664" t="s">
        <v>7121</v>
      </c>
    </row>
    <row r="3158" spans="1:4" ht="16.5" thickTop="1" thickBot="1" x14ac:dyDescent="0.3">
      <c r="A3158" s="661" t="s">
        <v>7122</v>
      </c>
      <c r="B3158" s="662">
        <v>9</v>
      </c>
      <c r="C3158" s="663" t="s">
        <v>7123</v>
      </c>
      <c r="D3158" s="664" t="s">
        <v>7124</v>
      </c>
    </row>
    <row r="3159" spans="1:4" ht="16.5" thickTop="1" thickBot="1" x14ac:dyDescent="0.3">
      <c r="A3159" s="661" t="s">
        <v>7125</v>
      </c>
      <c r="B3159" s="662">
        <v>7</v>
      </c>
      <c r="C3159" s="663" t="s">
        <v>7126</v>
      </c>
      <c r="D3159" s="664" t="s">
        <v>7127</v>
      </c>
    </row>
    <row r="3160" spans="1:4" ht="16.5" thickTop="1" thickBot="1" x14ac:dyDescent="0.3">
      <c r="A3160" s="661" t="s">
        <v>7125</v>
      </c>
      <c r="B3160" s="662">
        <v>6</v>
      </c>
      <c r="C3160" s="663" t="s">
        <v>7126</v>
      </c>
      <c r="D3160" s="664" t="s">
        <v>7127</v>
      </c>
    </row>
    <row r="3161" spans="1:4" ht="16.5" thickTop="1" thickBot="1" x14ac:dyDescent="0.3">
      <c r="A3161" s="661" t="s">
        <v>7125</v>
      </c>
      <c r="B3161" s="662">
        <v>19</v>
      </c>
      <c r="C3161" s="663" t="s">
        <v>7126</v>
      </c>
      <c r="D3161" s="664" t="s">
        <v>7127</v>
      </c>
    </row>
    <row r="3162" spans="1:4" ht="16.5" thickTop="1" thickBot="1" x14ac:dyDescent="0.3">
      <c r="A3162" s="661" t="s">
        <v>7128</v>
      </c>
      <c r="B3162" s="662">
        <v>17</v>
      </c>
      <c r="C3162" s="663" t="s">
        <v>7129</v>
      </c>
      <c r="D3162" s="664" t="s">
        <v>7129</v>
      </c>
    </row>
    <row r="3163" spans="1:4" ht="16.5" thickTop="1" thickBot="1" x14ac:dyDescent="0.3">
      <c r="A3163" s="661" t="s">
        <v>7130</v>
      </c>
      <c r="B3163" s="662">
        <v>5</v>
      </c>
      <c r="C3163" s="663" t="s">
        <v>7131</v>
      </c>
      <c r="D3163" s="664" t="s">
        <v>7132</v>
      </c>
    </row>
    <row r="3164" spans="1:4" ht="16.5" thickTop="1" thickBot="1" x14ac:dyDescent="0.3">
      <c r="A3164" s="661" t="s">
        <v>7133</v>
      </c>
      <c r="B3164" s="662">
        <v>3</v>
      </c>
      <c r="C3164" s="663" t="s">
        <v>7134</v>
      </c>
      <c r="D3164" s="664" t="s">
        <v>7135</v>
      </c>
    </row>
    <row r="3165" spans="1:4" ht="16.5" thickTop="1" thickBot="1" x14ac:dyDescent="0.3">
      <c r="A3165" s="661" t="s">
        <v>7133</v>
      </c>
      <c r="B3165" s="662">
        <v>6</v>
      </c>
      <c r="C3165" s="663" t="s">
        <v>7134</v>
      </c>
      <c r="D3165" s="664" t="s">
        <v>7135</v>
      </c>
    </row>
    <row r="3166" spans="1:4" ht="16.5" thickTop="1" thickBot="1" x14ac:dyDescent="0.3">
      <c r="A3166" s="661" t="s">
        <v>7133</v>
      </c>
      <c r="B3166" s="662">
        <v>1</v>
      </c>
      <c r="C3166" s="663" t="s">
        <v>7134</v>
      </c>
      <c r="D3166" s="664" t="s">
        <v>7135</v>
      </c>
    </row>
    <row r="3167" spans="1:4" ht="31.5" thickTop="1" thickBot="1" x14ac:dyDescent="0.3">
      <c r="A3167" s="661" t="s">
        <v>7136</v>
      </c>
      <c r="B3167" s="662">
        <v>25</v>
      </c>
      <c r="C3167" s="663" t="s">
        <v>7137</v>
      </c>
      <c r="D3167" s="664" t="s">
        <v>7138</v>
      </c>
    </row>
    <row r="3168" spans="1:4" ht="16.5" thickTop="1" thickBot="1" x14ac:dyDescent="0.3">
      <c r="A3168" s="661" t="s">
        <v>7139</v>
      </c>
      <c r="B3168" s="662">
        <v>11</v>
      </c>
      <c r="C3168" s="663" t="s">
        <v>7140</v>
      </c>
      <c r="D3168" s="664" t="s">
        <v>7141</v>
      </c>
    </row>
    <row r="3169" spans="1:4" ht="16.5" thickTop="1" thickBot="1" x14ac:dyDescent="0.3">
      <c r="A3169" s="661" t="s">
        <v>7139</v>
      </c>
      <c r="B3169" s="662">
        <v>14</v>
      </c>
      <c r="C3169" s="663" t="s">
        <v>7140</v>
      </c>
      <c r="D3169" s="664" t="s">
        <v>7141</v>
      </c>
    </row>
    <row r="3170" spans="1:4" ht="16.5" thickTop="1" thickBot="1" x14ac:dyDescent="0.3">
      <c r="A3170" s="661" t="s">
        <v>7142</v>
      </c>
      <c r="B3170" s="662">
        <v>2</v>
      </c>
      <c r="C3170" s="663" t="s">
        <v>7143</v>
      </c>
      <c r="D3170" s="664" t="s">
        <v>7143</v>
      </c>
    </row>
    <row r="3171" spans="1:4" ht="16.5" thickTop="1" thickBot="1" x14ac:dyDescent="0.3">
      <c r="A3171" s="661" t="s">
        <v>7144</v>
      </c>
      <c r="B3171" s="662">
        <v>9</v>
      </c>
      <c r="C3171" s="663" t="s">
        <v>7145</v>
      </c>
      <c r="D3171" s="664" t="s">
        <v>7146</v>
      </c>
    </row>
    <row r="3172" spans="1:4" ht="16.5" thickTop="1" thickBot="1" x14ac:dyDescent="0.3">
      <c r="A3172" s="661" t="s">
        <v>7144</v>
      </c>
      <c r="B3172" s="662">
        <v>2</v>
      </c>
      <c r="C3172" s="663" t="s">
        <v>7145</v>
      </c>
      <c r="D3172" s="664" t="s">
        <v>7146</v>
      </c>
    </row>
    <row r="3173" spans="1:4" ht="16.5" thickTop="1" thickBot="1" x14ac:dyDescent="0.3">
      <c r="A3173" s="661" t="s">
        <v>7144</v>
      </c>
      <c r="B3173" s="662">
        <v>10</v>
      </c>
      <c r="C3173" s="663" t="s">
        <v>7145</v>
      </c>
      <c r="D3173" s="664" t="s">
        <v>7146</v>
      </c>
    </row>
    <row r="3174" spans="1:4" ht="16.5" thickTop="1" thickBot="1" x14ac:dyDescent="0.3">
      <c r="A3174" s="661" t="s">
        <v>7147</v>
      </c>
      <c r="B3174" s="662">
        <v>7</v>
      </c>
      <c r="C3174" s="663" t="s">
        <v>7148</v>
      </c>
      <c r="D3174" s="664" t="s">
        <v>7149</v>
      </c>
    </row>
    <row r="3175" spans="1:4" ht="16.5" thickTop="1" thickBot="1" x14ac:dyDescent="0.3">
      <c r="A3175" s="661" t="s">
        <v>7150</v>
      </c>
      <c r="B3175" s="662">
        <v>6</v>
      </c>
      <c r="C3175" s="663" t="s">
        <v>7151</v>
      </c>
      <c r="D3175" s="664" t="s">
        <v>7152</v>
      </c>
    </row>
    <row r="3176" spans="1:4" ht="16.5" thickTop="1" thickBot="1" x14ac:dyDescent="0.3">
      <c r="A3176" s="661" t="s">
        <v>7153</v>
      </c>
      <c r="B3176" s="662">
        <v>15</v>
      </c>
      <c r="C3176" s="663" t="s">
        <v>7154</v>
      </c>
      <c r="D3176" s="664" t="s">
        <v>7155</v>
      </c>
    </row>
    <row r="3177" spans="1:4" ht="16.5" thickTop="1" thickBot="1" x14ac:dyDescent="0.3">
      <c r="A3177" s="661" t="s">
        <v>7156</v>
      </c>
      <c r="B3177" s="662">
        <v>6</v>
      </c>
      <c r="C3177" s="663" t="s">
        <v>7157</v>
      </c>
      <c r="D3177" s="664" t="s">
        <v>7158</v>
      </c>
    </row>
    <row r="3178" spans="1:4" ht="16.5" thickTop="1" thickBot="1" x14ac:dyDescent="0.3">
      <c r="A3178" s="661" t="s">
        <v>7159</v>
      </c>
      <c r="B3178" s="662">
        <v>2</v>
      </c>
      <c r="C3178" s="663" t="s">
        <v>7160</v>
      </c>
      <c r="D3178" s="664" t="s">
        <v>7161</v>
      </c>
    </row>
    <row r="3179" spans="1:4" ht="16.5" thickTop="1" thickBot="1" x14ac:dyDescent="0.3">
      <c r="A3179" s="661" t="s">
        <v>7162</v>
      </c>
      <c r="B3179" s="662">
        <v>7</v>
      </c>
      <c r="C3179" s="663" t="s">
        <v>7163</v>
      </c>
      <c r="D3179" s="664" t="s">
        <v>7164</v>
      </c>
    </row>
    <row r="3180" spans="1:4" ht="16.5" thickTop="1" thickBot="1" x14ac:dyDescent="0.3">
      <c r="A3180" s="661" t="s">
        <v>7165</v>
      </c>
      <c r="B3180" s="662">
        <v>5</v>
      </c>
      <c r="C3180" s="663" t="s">
        <v>7166</v>
      </c>
      <c r="D3180" s="664" t="s">
        <v>7167</v>
      </c>
    </row>
    <row r="3181" spans="1:4" ht="16.5" thickTop="1" thickBot="1" x14ac:dyDescent="0.3">
      <c r="A3181" s="661" t="s">
        <v>7165</v>
      </c>
      <c r="B3181" s="662">
        <v>24</v>
      </c>
      <c r="C3181" s="663" t="s">
        <v>7166</v>
      </c>
      <c r="D3181" s="664" t="s">
        <v>7167</v>
      </c>
    </row>
    <row r="3182" spans="1:4" ht="16.5" thickTop="1" thickBot="1" x14ac:dyDescent="0.3">
      <c r="A3182" s="661" t="s">
        <v>7165</v>
      </c>
      <c r="B3182" s="662">
        <v>14</v>
      </c>
      <c r="C3182" s="663" t="s">
        <v>7168</v>
      </c>
      <c r="D3182" s="664" t="s">
        <v>7169</v>
      </c>
    </row>
    <row r="3183" spans="1:4" ht="16.5" thickTop="1" thickBot="1" x14ac:dyDescent="0.3">
      <c r="A3183" s="661" t="s">
        <v>7170</v>
      </c>
      <c r="B3183" s="662">
        <v>2</v>
      </c>
      <c r="C3183" s="663" t="s">
        <v>7171</v>
      </c>
      <c r="D3183" s="664" t="s">
        <v>7172</v>
      </c>
    </row>
    <row r="3184" spans="1:4" ht="16.5" thickTop="1" thickBot="1" x14ac:dyDescent="0.3">
      <c r="A3184" s="661" t="s">
        <v>7173</v>
      </c>
      <c r="B3184" s="662">
        <v>4</v>
      </c>
      <c r="C3184" s="663" t="s">
        <v>7174</v>
      </c>
      <c r="D3184" s="664" t="s">
        <v>7175</v>
      </c>
    </row>
    <row r="3185" spans="1:4" ht="31.5" thickTop="1" thickBot="1" x14ac:dyDescent="0.3">
      <c r="A3185" s="661" t="s">
        <v>7176</v>
      </c>
      <c r="B3185" s="662">
        <v>13</v>
      </c>
      <c r="C3185" s="663" t="s">
        <v>7177</v>
      </c>
      <c r="D3185" s="664" t="s">
        <v>7178</v>
      </c>
    </row>
    <row r="3186" spans="1:4" ht="31.5" thickTop="1" thickBot="1" x14ac:dyDescent="0.3">
      <c r="A3186" s="661" t="s">
        <v>7179</v>
      </c>
      <c r="B3186" s="662">
        <v>6</v>
      </c>
      <c r="C3186" s="663" t="s">
        <v>7180</v>
      </c>
      <c r="D3186" s="664" t="s">
        <v>7181</v>
      </c>
    </row>
    <row r="3187" spans="1:4" ht="16.5" thickTop="1" thickBot="1" x14ac:dyDescent="0.3">
      <c r="A3187" s="661" t="s">
        <v>7182</v>
      </c>
      <c r="B3187" s="662">
        <v>13</v>
      </c>
      <c r="C3187" s="663" t="s">
        <v>7183</v>
      </c>
      <c r="D3187" s="664" t="s">
        <v>7184</v>
      </c>
    </row>
    <row r="3188" spans="1:4" ht="16.5" thickTop="1" thickBot="1" x14ac:dyDescent="0.3">
      <c r="A3188" s="661" t="s">
        <v>7182</v>
      </c>
      <c r="B3188" s="662">
        <v>6</v>
      </c>
      <c r="C3188" s="663" t="s">
        <v>7183</v>
      </c>
      <c r="D3188" s="664" t="s">
        <v>7184</v>
      </c>
    </row>
    <row r="3189" spans="1:4" ht="16.5" thickTop="1" thickBot="1" x14ac:dyDescent="0.3">
      <c r="A3189" s="661" t="s">
        <v>7185</v>
      </c>
      <c r="B3189" s="662">
        <v>1</v>
      </c>
      <c r="C3189" s="663" t="s">
        <v>7186</v>
      </c>
      <c r="D3189" s="664" t="s">
        <v>7187</v>
      </c>
    </row>
    <row r="3190" spans="1:4" ht="16.5" thickTop="1" thickBot="1" x14ac:dyDescent="0.3">
      <c r="A3190" s="661" t="s">
        <v>7185</v>
      </c>
      <c r="B3190" s="662">
        <v>2</v>
      </c>
      <c r="C3190" s="663" t="s">
        <v>7186</v>
      </c>
      <c r="D3190" s="664" t="s">
        <v>7187</v>
      </c>
    </row>
    <row r="3191" spans="1:4" ht="16.5" thickTop="1" thickBot="1" x14ac:dyDescent="0.3">
      <c r="A3191" s="661" t="s">
        <v>7188</v>
      </c>
      <c r="B3191" s="662">
        <v>8</v>
      </c>
      <c r="C3191" s="663" t="s">
        <v>7189</v>
      </c>
      <c r="D3191" s="664" t="s">
        <v>7190</v>
      </c>
    </row>
    <row r="3192" spans="1:4" ht="16.5" thickTop="1" thickBot="1" x14ac:dyDescent="0.3">
      <c r="A3192" s="661" t="s">
        <v>7191</v>
      </c>
      <c r="B3192" s="662">
        <v>10</v>
      </c>
      <c r="C3192" s="663" t="s">
        <v>7192</v>
      </c>
      <c r="D3192" s="664" t="s">
        <v>7193</v>
      </c>
    </row>
    <row r="3193" spans="1:4" ht="16.5" thickTop="1" thickBot="1" x14ac:dyDescent="0.3">
      <c r="A3193" s="661" t="s">
        <v>7191</v>
      </c>
      <c r="B3193" s="662">
        <v>5</v>
      </c>
      <c r="C3193" s="663" t="s">
        <v>7192</v>
      </c>
      <c r="D3193" s="664" t="s">
        <v>7193</v>
      </c>
    </row>
    <row r="3194" spans="1:4" ht="16.5" thickTop="1" thickBot="1" x14ac:dyDescent="0.3">
      <c r="A3194" s="661" t="s">
        <v>7194</v>
      </c>
      <c r="B3194" s="662">
        <v>14</v>
      </c>
      <c r="C3194" s="663" t="s">
        <v>7195</v>
      </c>
      <c r="D3194" s="664" t="s">
        <v>7195</v>
      </c>
    </row>
    <row r="3195" spans="1:4" ht="31.5" thickTop="1" thickBot="1" x14ac:dyDescent="0.3">
      <c r="A3195" s="661" t="s">
        <v>7196</v>
      </c>
      <c r="B3195" s="662">
        <v>7</v>
      </c>
      <c r="C3195" s="663" t="s">
        <v>7197</v>
      </c>
      <c r="D3195" s="664" t="s">
        <v>7198</v>
      </c>
    </row>
    <row r="3196" spans="1:4" ht="31.5" thickTop="1" thickBot="1" x14ac:dyDescent="0.3">
      <c r="A3196" s="661" t="s">
        <v>7196</v>
      </c>
      <c r="B3196" s="662">
        <v>4</v>
      </c>
      <c r="C3196" s="663" t="s">
        <v>7197</v>
      </c>
      <c r="D3196" s="664" t="s">
        <v>7198</v>
      </c>
    </row>
    <row r="3197" spans="1:4" ht="16.5" thickTop="1" thickBot="1" x14ac:dyDescent="0.3">
      <c r="A3197" s="661" t="s">
        <v>7199</v>
      </c>
      <c r="B3197" s="662">
        <v>16</v>
      </c>
      <c r="C3197" s="663" t="s">
        <v>7200</v>
      </c>
      <c r="D3197" s="664" t="s">
        <v>7201</v>
      </c>
    </row>
    <row r="3198" spans="1:4" ht="16.5" thickTop="1" thickBot="1" x14ac:dyDescent="0.3">
      <c r="A3198" s="661" t="s">
        <v>7202</v>
      </c>
      <c r="B3198" s="662">
        <v>5</v>
      </c>
      <c r="C3198" s="663" t="s">
        <v>7203</v>
      </c>
      <c r="D3198" s="664" t="s">
        <v>7204</v>
      </c>
    </row>
    <row r="3199" spans="1:4" ht="16.5" thickTop="1" thickBot="1" x14ac:dyDescent="0.3">
      <c r="A3199" s="661" t="s">
        <v>7202</v>
      </c>
      <c r="B3199" s="662">
        <v>2</v>
      </c>
      <c r="C3199" s="663" t="s">
        <v>7203</v>
      </c>
      <c r="D3199" s="664" t="s">
        <v>7204</v>
      </c>
    </row>
    <row r="3200" spans="1:4" ht="16.5" thickTop="1" thickBot="1" x14ac:dyDescent="0.3">
      <c r="A3200" s="661" t="s">
        <v>7202</v>
      </c>
      <c r="B3200" s="662">
        <v>1</v>
      </c>
      <c r="C3200" s="663" t="s">
        <v>7203</v>
      </c>
      <c r="D3200" s="664" t="s">
        <v>7204</v>
      </c>
    </row>
    <row r="3201" spans="1:4" ht="31.5" thickTop="1" thickBot="1" x14ac:dyDescent="0.3">
      <c r="A3201" s="661" t="s">
        <v>7205</v>
      </c>
      <c r="B3201" s="662">
        <v>22</v>
      </c>
      <c r="C3201" s="663" t="s">
        <v>7206</v>
      </c>
      <c r="D3201" s="664" t="s">
        <v>7207</v>
      </c>
    </row>
    <row r="3202" spans="1:4" ht="31.5" thickTop="1" thickBot="1" x14ac:dyDescent="0.3">
      <c r="A3202" s="661" t="s">
        <v>7208</v>
      </c>
      <c r="B3202" s="662">
        <v>7</v>
      </c>
      <c r="C3202" s="663" t="s">
        <v>7209</v>
      </c>
      <c r="D3202" s="664" t="s">
        <v>7210</v>
      </c>
    </row>
    <row r="3203" spans="1:4" ht="31.5" thickTop="1" thickBot="1" x14ac:dyDescent="0.3">
      <c r="A3203" s="661" t="s">
        <v>7208</v>
      </c>
      <c r="B3203" s="662">
        <v>2</v>
      </c>
      <c r="C3203" s="663" t="s">
        <v>7211</v>
      </c>
      <c r="D3203" s="664" t="s">
        <v>7210</v>
      </c>
    </row>
    <row r="3204" spans="1:4" ht="16.5" thickTop="1" thickBot="1" x14ac:dyDescent="0.3">
      <c r="A3204" s="661" t="s">
        <v>7212</v>
      </c>
      <c r="B3204" s="662">
        <v>30</v>
      </c>
      <c r="C3204" s="663" t="s">
        <v>7213</v>
      </c>
      <c r="D3204" s="664" t="s">
        <v>7214</v>
      </c>
    </row>
    <row r="3205" spans="1:4" ht="16.5" thickTop="1" thickBot="1" x14ac:dyDescent="0.3">
      <c r="A3205" s="661" t="s">
        <v>7215</v>
      </c>
      <c r="B3205" s="662">
        <v>25</v>
      </c>
      <c r="C3205" s="663" t="s">
        <v>7216</v>
      </c>
      <c r="D3205" s="664" t="s">
        <v>7217</v>
      </c>
    </row>
    <row r="3206" spans="1:4" ht="31.5" thickTop="1" thickBot="1" x14ac:dyDescent="0.3">
      <c r="A3206" s="661" t="s">
        <v>7218</v>
      </c>
      <c r="B3206" s="662">
        <v>3</v>
      </c>
      <c r="C3206" s="663" t="s">
        <v>7219</v>
      </c>
      <c r="D3206" s="664" t="s">
        <v>7220</v>
      </c>
    </row>
    <row r="3207" spans="1:4" ht="31.5" thickTop="1" thickBot="1" x14ac:dyDescent="0.3">
      <c r="A3207" s="661" t="s">
        <v>7221</v>
      </c>
      <c r="B3207" s="662">
        <v>10</v>
      </c>
      <c r="C3207" s="663" t="s">
        <v>7222</v>
      </c>
      <c r="D3207" s="664" t="s">
        <v>7223</v>
      </c>
    </row>
    <row r="3208" spans="1:4" ht="31.5" thickTop="1" thickBot="1" x14ac:dyDescent="0.3">
      <c r="A3208" s="661" t="s">
        <v>7224</v>
      </c>
      <c r="B3208" s="662">
        <v>2</v>
      </c>
      <c r="C3208" s="663" t="s">
        <v>7225</v>
      </c>
      <c r="D3208" s="664" t="s">
        <v>7226</v>
      </c>
    </row>
    <row r="3209" spans="1:4" ht="31.5" thickTop="1" thickBot="1" x14ac:dyDescent="0.3">
      <c r="A3209" s="661" t="s">
        <v>7224</v>
      </c>
      <c r="B3209" s="662">
        <v>2</v>
      </c>
      <c r="C3209" s="663" t="s">
        <v>7227</v>
      </c>
      <c r="D3209" s="664" t="s">
        <v>7226</v>
      </c>
    </row>
    <row r="3210" spans="1:4" ht="16.5" thickTop="1" thickBot="1" x14ac:dyDescent="0.3">
      <c r="A3210" s="661" t="s">
        <v>7228</v>
      </c>
      <c r="B3210" s="662">
        <v>11</v>
      </c>
      <c r="C3210" s="663" t="s">
        <v>7229</v>
      </c>
      <c r="D3210" s="664" t="s">
        <v>7229</v>
      </c>
    </row>
    <row r="3211" spans="1:4" ht="16.5" thickTop="1" thickBot="1" x14ac:dyDescent="0.3">
      <c r="A3211" s="661" t="s">
        <v>7228</v>
      </c>
      <c r="B3211" s="662">
        <v>19</v>
      </c>
      <c r="C3211" s="663" t="s">
        <v>7229</v>
      </c>
      <c r="D3211" s="664" t="s">
        <v>7229</v>
      </c>
    </row>
    <row r="3212" spans="1:4" ht="16.5" thickTop="1" thickBot="1" x14ac:dyDescent="0.3">
      <c r="A3212" s="661" t="s">
        <v>7230</v>
      </c>
      <c r="B3212" s="662">
        <v>5</v>
      </c>
      <c r="C3212" s="663" t="s">
        <v>7231</v>
      </c>
      <c r="D3212" s="664" t="s">
        <v>7232</v>
      </c>
    </row>
    <row r="3213" spans="1:4" ht="16.5" thickTop="1" thickBot="1" x14ac:dyDescent="0.3">
      <c r="A3213" s="661" t="s">
        <v>7233</v>
      </c>
      <c r="B3213" s="662">
        <v>3</v>
      </c>
      <c r="C3213" s="663" t="s">
        <v>7234</v>
      </c>
      <c r="D3213" s="664" t="s">
        <v>7234</v>
      </c>
    </row>
    <row r="3214" spans="1:4" ht="16.5" thickTop="1" thickBot="1" x14ac:dyDescent="0.3">
      <c r="A3214" s="661" t="s">
        <v>7235</v>
      </c>
      <c r="B3214" s="662">
        <v>5</v>
      </c>
      <c r="C3214" s="663" t="s">
        <v>7236</v>
      </c>
      <c r="D3214" s="664" t="s">
        <v>7236</v>
      </c>
    </row>
    <row r="3215" spans="1:4" ht="31.5" thickTop="1" thickBot="1" x14ac:dyDescent="0.3">
      <c r="A3215" s="661" t="s">
        <v>7237</v>
      </c>
      <c r="B3215" s="662">
        <v>19</v>
      </c>
      <c r="C3215" s="663" t="s">
        <v>7238</v>
      </c>
      <c r="D3215" s="664" t="s">
        <v>7239</v>
      </c>
    </row>
    <row r="3216" spans="1:4" ht="16.5" thickTop="1" thickBot="1" x14ac:dyDescent="0.3">
      <c r="A3216" s="661" t="s">
        <v>7240</v>
      </c>
      <c r="B3216" s="662">
        <v>5</v>
      </c>
      <c r="C3216" s="663" t="s">
        <v>7241</v>
      </c>
      <c r="D3216" s="664" t="s">
        <v>7242</v>
      </c>
    </row>
    <row r="3217" spans="1:4" ht="16.5" thickTop="1" thickBot="1" x14ac:dyDescent="0.3">
      <c r="A3217" s="661" t="s">
        <v>7243</v>
      </c>
      <c r="B3217" s="662">
        <v>3</v>
      </c>
      <c r="C3217" s="663" t="s">
        <v>7244</v>
      </c>
      <c r="D3217" s="664" t="s">
        <v>7245</v>
      </c>
    </row>
    <row r="3218" spans="1:4" ht="16.5" thickTop="1" thickBot="1" x14ac:dyDescent="0.3">
      <c r="A3218" s="661" t="s">
        <v>7246</v>
      </c>
      <c r="B3218" s="662">
        <v>7</v>
      </c>
      <c r="C3218" s="663" t="s">
        <v>7247</v>
      </c>
      <c r="D3218" s="664" t="s">
        <v>7248</v>
      </c>
    </row>
    <row r="3219" spans="1:4" ht="16.5" thickTop="1" thickBot="1" x14ac:dyDescent="0.3">
      <c r="A3219" s="661" t="s">
        <v>7249</v>
      </c>
      <c r="B3219" s="662">
        <v>12</v>
      </c>
      <c r="C3219" s="663" t="s">
        <v>7250</v>
      </c>
      <c r="D3219" s="664" t="s">
        <v>7251</v>
      </c>
    </row>
    <row r="3220" spans="1:4" ht="16.5" thickTop="1" thickBot="1" x14ac:dyDescent="0.3">
      <c r="A3220" s="661" t="s">
        <v>7252</v>
      </c>
      <c r="B3220" s="662">
        <v>1</v>
      </c>
      <c r="C3220" s="663" t="s">
        <v>7253</v>
      </c>
      <c r="D3220" s="664" t="s">
        <v>7254</v>
      </c>
    </row>
    <row r="3221" spans="1:4" ht="16.5" thickTop="1" thickBot="1" x14ac:dyDescent="0.3">
      <c r="A3221" s="661" t="s">
        <v>7252</v>
      </c>
      <c r="B3221" s="662">
        <v>2</v>
      </c>
      <c r="C3221" s="663" t="s">
        <v>7253</v>
      </c>
      <c r="D3221" s="664" t="s">
        <v>7254</v>
      </c>
    </row>
    <row r="3222" spans="1:4" ht="16.5" thickTop="1" thickBot="1" x14ac:dyDescent="0.3">
      <c r="A3222" s="661" t="s">
        <v>7252</v>
      </c>
      <c r="B3222" s="662">
        <v>1</v>
      </c>
      <c r="C3222" s="663" t="s">
        <v>7253</v>
      </c>
      <c r="D3222" s="664" t="s">
        <v>7254</v>
      </c>
    </row>
    <row r="3223" spans="1:4" ht="46.5" thickTop="1" thickBot="1" x14ac:dyDescent="0.3">
      <c r="A3223" s="661" t="s">
        <v>7255</v>
      </c>
      <c r="B3223" s="662">
        <v>4</v>
      </c>
      <c r="C3223" s="663" t="s">
        <v>7256</v>
      </c>
      <c r="D3223" s="664" t="s">
        <v>7257</v>
      </c>
    </row>
    <row r="3224" spans="1:4" ht="46.5" thickTop="1" thickBot="1" x14ac:dyDescent="0.3">
      <c r="A3224" s="661" t="s">
        <v>7255</v>
      </c>
      <c r="B3224" s="662">
        <v>1</v>
      </c>
      <c r="C3224" s="663" t="s">
        <v>7256</v>
      </c>
      <c r="D3224" s="664" t="s">
        <v>7257</v>
      </c>
    </row>
    <row r="3225" spans="1:4" ht="31.5" thickTop="1" thickBot="1" x14ac:dyDescent="0.3">
      <c r="A3225" s="661" t="s">
        <v>7258</v>
      </c>
      <c r="B3225" s="662">
        <v>7</v>
      </c>
      <c r="C3225" s="663" t="s">
        <v>7259</v>
      </c>
      <c r="D3225" s="664" t="s">
        <v>7260</v>
      </c>
    </row>
    <row r="3226" spans="1:4" ht="31.5" thickTop="1" thickBot="1" x14ac:dyDescent="0.3">
      <c r="A3226" s="661" t="s">
        <v>7258</v>
      </c>
      <c r="B3226" s="662">
        <v>4</v>
      </c>
      <c r="C3226" s="663" t="s">
        <v>7261</v>
      </c>
      <c r="D3226" s="664" t="s">
        <v>7262</v>
      </c>
    </row>
    <row r="3227" spans="1:4" ht="16.5" thickTop="1" thickBot="1" x14ac:dyDescent="0.3">
      <c r="A3227" s="661" t="s">
        <v>7263</v>
      </c>
      <c r="B3227" s="662">
        <v>4</v>
      </c>
      <c r="C3227" s="663" t="s">
        <v>7264</v>
      </c>
      <c r="D3227" s="664" t="s">
        <v>7265</v>
      </c>
    </row>
    <row r="3228" spans="1:4" ht="16.5" thickTop="1" thickBot="1" x14ac:dyDescent="0.3">
      <c r="A3228" s="661" t="s">
        <v>7266</v>
      </c>
      <c r="B3228" s="662">
        <v>12</v>
      </c>
      <c r="C3228" s="663" t="s">
        <v>7267</v>
      </c>
      <c r="D3228" s="664" t="s">
        <v>7268</v>
      </c>
    </row>
    <row r="3229" spans="1:4" ht="16.5" thickTop="1" thickBot="1" x14ac:dyDescent="0.3">
      <c r="A3229" s="661" t="s">
        <v>7266</v>
      </c>
      <c r="B3229" s="662">
        <v>1</v>
      </c>
      <c r="C3229" s="663" t="s">
        <v>7267</v>
      </c>
      <c r="D3229" s="664" t="s">
        <v>7268</v>
      </c>
    </row>
    <row r="3230" spans="1:4" ht="16.5" thickTop="1" thickBot="1" x14ac:dyDescent="0.3">
      <c r="A3230" s="661" t="s">
        <v>7269</v>
      </c>
      <c r="B3230" s="662">
        <v>9</v>
      </c>
      <c r="C3230" s="663" t="s">
        <v>7270</v>
      </c>
      <c r="D3230" s="664" t="s">
        <v>7271</v>
      </c>
    </row>
    <row r="3231" spans="1:4" ht="16.5" thickTop="1" thickBot="1" x14ac:dyDescent="0.3">
      <c r="A3231" s="661" t="s">
        <v>7272</v>
      </c>
      <c r="B3231" s="662">
        <v>11</v>
      </c>
      <c r="C3231" s="663" t="s">
        <v>7273</v>
      </c>
      <c r="D3231" s="664" t="s">
        <v>7274</v>
      </c>
    </row>
    <row r="3232" spans="1:4" ht="31.5" thickTop="1" thickBot="1" x14ac:dyDescent="0.3">
      <c r="A3232" s="661" t="s">
        <v>7275</v>
      </c>
      <c r="B3232" s="662">
        <v>3</v>
      </c>
      <c r="C3232" s="663" t="s">
        <v>7276</v>
      </c>
      <c r="D3232" s="664" t="s">
        <v>7277</v>
      </c>
    </row>
    <row r="3233" spans="1:4" ht="31.5" thickTop="1" thickBot="1" x14ac:dyDescent="0.3">
      <c r="A3233" s="661" t="s">
        <v>7275</v>
      </c>
      <c r="B3233" s="662">
        <v>12</v>
      </c>
      <c r="C3233" s="663" t="s">
        <v>7276</v>
      </c>
      <c r="D3233" s="664" t="s">
        <v>7277</v>
      </c>
    </row>
    <row r="3234" spans="1:4" ht="31.5" thickTop="1" thickBot="1" x14ac:dyDescent="0.3">
      <c r="A3234" s="661" t="s">
        <v>7275</v>
      </c>
      <c r="B3234" s="662">
        <v>1</v>
      </c>
      <c r="C3234" s="663" t="s">
        <v>7276</v>
      </c>
      <c r="D3234" s="664" t="s">
        <v>7277</v>
      </c>
    </row>
    <row r="3235" spans="1:4" ht="31.5" thickTop="1" thickBot="1" x14ac:dyDescent="0.3">
      <c r="A3235" s="661" t="s">
        <v>7275</v>
      </c>
      <c r="B3235" s="662">
        <v>5</v>
      </c>
      <c r="C3235" s="663" t="s">
        <v>7276</v>
      </c>
      <c r="D3235" s="664" t="s">
        <v>7277</v>
      </c>
    </row>
    <row r="3236" spans="1:4" ht="16.5" thickTop="1" thickBot="1" x14ac:dyDescent="0.3">
      <c r="A3236" s="661" t="s">
        <v>7278</v>
      </c>
      <c r="B3236" s="662">
        <v>1</v>
      </c>
      <c r="C3236" s="663" t="s">
        <v>7279</v>
      </c>
      <c r="D3236" s="664" t="s">
        <v>7280</v>
      </c>
    </row>
    <row r="3237" spans="1:4" ht="16.5" thickTop="1" thickBot="1" x14ac:dyDescent="0.3">
      <c r="A3237" s="661" t="s">
        <v>7278</v>
      </c>
      <c r="B3237" s="662">
        <v>3</v>
      </c>
      <c r="C3237" s="663" t="s">
        <v>7279</v>
      </c>
      <c r="D3237" s="664" t="s">
        <v>7280</v>
      </c>
    </row>
    <row r="3238" spans="1:4" ht="16.5" thickTop="1" thickBot="1" x14ac:dyDescent="0.3">
      <c r="A3238" s="661" t="s">
        <v>7281</v>
      </c>
      <c r="B3238" s="662">
        <v>14</v>
      </c>
      <c r="C3238" s="663" t="s">
        <v>7282</v>
      </c>
      <c r="D3238" s="664" t="s">
        <v>7283</v>
      </c>
    </row>
    <row r="3239" spans="1:4" ht="31.5" thickTop="1" thickBot="1" x14ac:dyDescent="0.3">
      <c r="A3239" s="661" t="s">
        <v>7284</v>
      </c>
      <c r="B3239" s="662">
        <v>5</v>
      </c>
      <c r="C3239" s="663" t="s">
        <v>7285</v>
      </c>
      <c r="D3239" s="664" t="s">
        <v>7286</v>
      </c>
    </row>
    <row r="3240" spans="1:4" ht="31.5" thickTop="1" thickBot="1" x14ac:dyDescent="0.3">
      <c r="A3240" s="661" t="s">
        <v>7284</v>
      </c>
      <c r="B3240" s="662">
        <v>6</v>
      </c>
      <c r="C3240" s="663" t="s">
        <v>7285</v>
      </c>
      <c r="D3240" s="664" t="s">
        <v>7286</v>
      </c>
    </row>
    <row r="3241" spans="1:4" ht="16.5" thickTop="1" thickBot="1" x14ac:dyDescent="0.3">
      <c r="A3241" s="661" t="s">
        <v>7287</v>
      </c>
      <c r="B3241" s="662">
        <v>6</v>
      </c>
      <c r="C3241" s="663" t="s">
        <v>7288</v>
      </c>
      <c r="D3241" s="664" t="s">
        <v>7289</v>
      </c>
    </row>
    <row r="3242" spans="1:4" ht="16.5" thickTop="1" thickBot="1" x14ac:dyDescent="0.3">
      <c r="A3242" s="661" t="s">
        <v>7287</v>
      </c>
      <c r="B3242" s="662">
        <v>1</v>
      </c>
      <c r="C3242" s="663" t="s">
        <v>7290</v>
      </c>
      <c r="D3242" s="664" t="s">
        <v>7289</v>
      </c>
    </row>
    <row r="3243" spans="1:4" ht="31.5" thickTop="1" thickBot="1" x14ac:dyDescent="0.3">
      <c r="A3243" s="661" t="s">
        <v>7291</v>
      </c>
      <c r="B3243" s="662">
        <v>11</v>
      </c>
      <c r="C3243" s="663" t="s">
        <v>7292</v>
      </c>
      <c r="D3243" s="664" t="s">
        <v>7293</v>
      </c>
    </row>
    <row r="3244" spans="1:4" ht="16.5" thickTop="1" thickBot="1" x14ac:dyDescent="0.3">
      <c r="A3244" s="661" t="s">
        <v>7294</v>
      </c>
      <c r="B3244" s="662">
        <v>2</v>
      </c>
      <c r="C3244" s="663" t="s">
        <v>7295</v>
      </c>
      <c r="D3244" s="664" t="s">
        <v>7296</v>
      </c>
    </row>
    <row r="3245" spans="1:4" ht="16.5" thickTop="1" thickBot="1" x14ac:dyDescent="0.3">
      <c r="A3245" s="661" t="s">
        <v>7297</v>
      </c>
      <c r="B3245" s="662">
        <v>10</v>
      </c>
      <c r="C3245" s="663" t="s">
        <v>7298</v>
      </c>
      <c r="D3245" s="664" t="s">
        <v>7299</v>
      </c>
    </row>
    <row r="3246" spans="1:4" ht="16.5" thickTop="1" thickBot="1" x14ac:dyDescent="0.3">
      <c r="A3246" s="661" t="s">
        <v>7297</v>
      </c>
      <c r="B3246" s="662">
        <v>18</v>
      </c>
      <c r="C3246" s="663" t="s">
        <v>7298</v>
      </c>
      <c r="D3246" s="664" t="s">
        <v>7299</v>
      </c>
    </row>
    <row r="3247" spans="1:4" ht="16.5" thickTop="1" thickBot="1" x14ac:dyDescent="0.3">
      <c r="A3247" s="661" t="s">
        <v>7300</v>
      </c>
      <c r="B3247" s="662">
        <v>26</v>
      </c>
      <c r="C3247" s="663" t="s">
        <v>7301</v>
      </c>
      <c r="D3247" s="664" t="s">
        <v>7302</v>
      </c>
    </row>
    <row r="3248" spans="1:4" ht="16.5" thickTop="1" thickBot="1" x14ac:dyDescent="0.3">
      <c r="A3248" s="661" t="s">
        <v>7303</v>
      </c>
      <c r="B3248" s="662">
        <v>11</v>
      </c>
      <c r="C3248" s="663" t="s">
        <v>7304</v>
      </c>
      <c r="D3248" s="664" t="s">
        <v>7305</v>
      </c>
    </row>
    <row r="3249" spans="1:4" ht="31.5" thickTop="1" thickBot="1" x14ac:dyDescent="0.3">
      <c r="A3249" s="661" t="s">
        <v>7306</v>
      </c>
      <c r="B3249" s="662">
        <v>1</v>
      </c>
      <c r="C3249" s="663" t="s">
        <v>7307</v>
      </c>
      <c r="D3249" s="664" t="s">
        <v>7308</v>
      </c>
    </row>
    <row r="3250" spans="1:4" ht="16.5" thickTop="1" thickBot="1" x14ac:dyDescent="0.3">
      <c r="A3250" s="661" t="s">
        <v>7309</v>
      </c>
      <c r="B3250" s="662">
        <v>10</v>
      </c>
      <c r="C3250" s="663" t="s">
        <v>7310</v>
      </c>
      <c r="D3250" s="664" t="s">
        <v>7311</v>
      </c>
    </row>
    <row r="3251" spans="1:4" ht="16.5" thickTop="1" thickBot="1" x14ac:dyDescent="0.3">
      <c r="A3251" s="661" t="s">
        <v>7309</v>
      </c>
      <c r="B3251" s="662">
        <v>4</v>
      </c>
      <c r="C3251" s="663" t="s">
        <v>7310</v>
      </c>
      <c r="D3251" s="664" t="s">
        <v>7311</v>
      </c>
    </row>
    <row r="3252" spans="1:4" ht="16.5" thickTop="1" thickBot="1" x14ac:dyDescent="0.3">
      <c r="A3252" s="661" t="s">
        <v>7309</v>
      </c>
      <c r="B3252" s="662">
        <v>6</v>
      </c>
      <c r="C3252" s="663" t="s">
        <v>7310</v>
      </c>
      <c r="D3252" s="664" t="s">
        <v>7311</v>
      </c>
    </row>
    <row r="3253" spans="1:4" ht="31.5" thickTop="1" thickBot="1" x14ac:dyDescent="0.3">
      <c r="A3253" s="661" t="s">
        <v>7312</v>
      </c>
      <c r="B3253" s="662">
        <v>4</v>
      </c>
      <c r="C3253" s="663" t="s">
        <v>7313</v>
      </c>
      <c r="D3253" s="664" t="s">
        <v>7314</v>
      </c>
    </row>
    <row r="3254" spans="1:4" ht="31.5" thickTop="1" thickBot="1" x14ac:dyDescent="0.3">
      <c r="A3254" s="661" t="s">
        <v>7312</v>
      </c>
      <c r="B3254" s="662">
        <v>1</v>
      </c>
      <c r="C3254" s="663" t="s">
        <v>7313</v>
      </c>
      <c r="D3254" s="664" t="s">
        <v>7314</v>
      </c>
    </row>
    <row r="3255" spans="1:4" ht="31.5" thickTop="1" thickBot="1" x14ac:dyDescent="0.3">
      <c r="A3255" s="661" t="s">
        <v>7315</v>
      </c>
      <c r="B3255" s="662">
        <v>10</v>
      </c>
      <c r="C3255" s="663" t="s">
        <v>7316</v>
      </c>
      <c r="D3255" s="664" t="s">
        <v>7317</v>
      </c>
    </row>
    <row r="3256" spans="1:4" ht="16.5" thickTop="1" thickBot="1" x14ac:dyDescent="0.3">
      <c r="A3256" s="661" t="s">
        <v>7318</v>
      </c>
      <c r="B3256" s="662">
        <v>3</v>
      </c>
      <c r="C3256" s="663" t="s">
        <v>7319</v>
      </c>
      <c r="D3256" s="664" t="s">
        <v>7320</v>
      </c>
    </row>
    <row r="3257" spans="1:4" ht="16.5" thickTop="1" thickBot="1" x14ac:dyDescent="0.3">
      <c r="A3257" s="661" t="s">
        <v>7321</v>
      </c>
      <c r="B3257" s="662">
        <v>4</v>
      </c>
      <c r="C3257" s="663" t="s">
        <v>7322</v>
      </c>
      <c r="D3257" s="664" t="s">
        <v>7323</v>
      </c>
    </row>
    <row r="3258" spans="1:4" ht="16.5" thickTop="1" thickBot="1" x14ac:dyDescent="0.3">
      <c r="A3258" s="661" t="s">
        <v>7324</v>
      </c>
      <c r="B3258" s="662">
        <v>19</v>
      </c>
      <c r="C3258" s="663" t="s">
        <v>7325</v>
      </c>
      <c r="D3258" s="664" t="s">
        <v>7326</v>
      </c>
    </row>
    <row r="3259" spans="1:4" ht="16.5" thickTop="1" thickBot="1" x14ac:dyDescent="0.3">
      <c r="A3259" s="661" t="s">
        <v>7324</v>
      </c>
      <c r="B3259" s="662">
        <v>8</v>
      </c>
      <c r="C3259" s="663" t="s">
        <v>7325</v>
      </c>
      <c r="D3259" s="664" t="s">
        <v>7326</v>
      </c>
    </row>
    <row r="3260" spans="1:4" ht="31.5" thickTop="1" thickBot="1" x14ac:dyDescent="0.3">
      <c r="A3260" s="661" t="s">
        <v>7327</v>
      </c>
      <c r="B3260" s="662">
        <v>3</v>
      </c>
      <c r="C3260" s="663" t="s">
        <v>7328</v>
      </c>
      <c r="D3260" s="664" t="s">
        <v>7329</v>
      </c>
    </row>
    <row r="3261" spans="1:4" ht="46.5" thickTop="1" thickBot="1" x14ac:dyDescent="0.3">
      <c r="A3261" s="661" t="s">
        <v>7330</v>
      </c>
      <c r="B3261" s="662">
        <v>13</v>
      </c>
      <c r="C3261" s="663" t="s">
        <v>7331</v>
      </c>
      <c r="D3261" s="664" t="s">
        <v>7332</v>
      </c>
    </row>
    <row r="3262" spans="1:4" ht="31.5" thickTop="1" thickBot="1" x14ac:dyDescent="0.3">
      <c r="A3262" s="661" t="s">
        <v>7330</v>
      </c>
      <c r="B3262" s="662">
        <v>10</v>
      </c>
      <c r="C3262" s="663" t="s">
        <v>7333</v>
      </c>
      <c r="D3262" s="664" t="s">
        <v>7332</v>
      </c>
    </row>
    <row r="3263" spans="1:4" ht="31.5" thickTop="1" thickBot="1" x14ac:dyDescent="0.3">
      <c r="A3263" s="661" t="s">
        <v>7330</v>
      </c>
      <c r="B3263" s="662">
        <v>6</v>
      </c>
      <c r="C3263" s="663" t="s">
        <v>7334</v>
      </c>
      <c r="D3263" s="664" t="s">
        <v>7332</v>
      </c>
    </row>
    <row r="3264" spans="1:4" ht="31.5" thickTop="1" thickBot="1" x14ac:dyDescent="0.3">
      <c r="A3264" s="661" t="s">
        <v>7335</v>
      </c>
      <c r="B3264" s="662">
        <v>1</v>
      </c>
      <c r="C3264" s="663" t="s">
        <v>7336</v>
      </c>
      <c r="D3264" s="664" t="s">
        <v>7337</v>
      </c>
    </row>
    <row r="3265" spans="1:4" ht="31.5" thickTop="1" thickBot="1" x14ac:dyDescent="0.3">
      <c r="A3265" s="661" t="s">
        <v>7335</v>
      </c>
      <c r="B3265" s="662">
        <v>1</v>
      </c>
      <c r="C3265" s="663" t="s">
        <v>7336</v>
      </c>
      <c r="D3265" s="664" t="s">
        <v>7337</v>
      </c>
    </row>
    <row r="3266" spans="1:4" ht="31.5" thickTop="1" thickBot="1" x14ac:dyDescent="0.3">
      <c r="A3266" s="661" t="s">
        <v>7335</v>
      </c>
      <c r="B3266" s="662">
        <v>1</v>
      </c>
      <c r="C3266" s="663" t="s">
        <v>7336</v>
      </c>
      <c r="D3266" s="664" t="s">
        <v>7337</v>
      </c>
    </row>
    <row r="3267" spans="1:4" ht="31.5" thickTop="1" thickBot="1" x14ac:dyDescent="0.3">
      <c r="A3267" s="661" t="s">
        <v>7335</v>
      </c>
      <c r="B3267" s="662">
        <v>1</v>
      </c>
      <c r="C3267" s="663" t="s">
        <v>7338</v>
      </c>
      <c r="D3267" s="664" t="s">
        <v>7339</v>
      </c>
    </row>
    <row r="3268" spans="1:4" ht="16.5" thickTop="1" thickBot="1" x14ac:dyDescent="0.3">
      <c r="A3268" s="661" t="s">
        <v>7340</v>
      </c>
      <c r="B3268" s="662">
        <v>3</v>
      </c>
      <c r="C3268" s="663" t="s">
        <v>7341</v>
      </c>
      <c r="D3268" s="664" t="s">
        <v>7342</v>
      </c>
    </row>
    <row r="3269" spans="1:4" ht="16.5" thickTop="1" thickBot="1" x14ac:dyDescent="0.3">
      <c r="A3269" s="661" t="s">
        <v>7343</v>
      </c>
      <c r="B3269" s="662">
        <v>9</v>
      </c>
      <c r="C3269" s="663" t="s">
        <v>7344</v>
      </c>
      <c r="D3269" s="664" t="s">
        <v>7345</v>
      </c>
    </row>
    <row r="3270" spans="1:4" ht="16.5" thickTop="1" thickBot="1" x14ac:dyDescent="0.3">
      <c r="A3270" s="661" t="s">
        <v>7343</v>
      </c>
      <c r="B3270" s="662">
        <v>2</v>
      </c>
      <c r="C3270" s="663" t="s">
        <v>7346</v>
      </c>
      <c r="D3270" s="664" t="s">
        <v>7345</v>
      </c>
    </row>
    <row r="3271" spans="1:4" ht="16.5" thickTop="1" thickBot="1" x14ac:dyDescent="0.3">
      <c r="A3271" s="661" t="s">
        <v>7347</v>
      </c>
      <c r="B3271" s="662">
        <v>1</v>
      </c>
      <c r="C3271" s="663" t="s">
        <v>7348</v>
      </c>
      <c r="D3271" s="664" t="s">
        <v>7349</v>
      </c>
    </row>
    <row r="3272" spans="1:4" ht="16.5" thickTop="1" thickBot="1" x14ac:dyDescent="0.3">
      <c r="A3272" s="661" t="s">
        <v>7350</v>
      </c>
      <c r="B3272" s="662">
        <v>4</v>
      </c>
      <c r="C3272" s="663" t="s">
        <v>7351</v>
      </c>
      <c r="D3272" s="664" t="s">
        <v>7352</v>
      </c>
    </row>
    <row r="3273" spans="1:4" ht="16.5" thickTop="1" thickBot="1" x14ac:dyDescent="0.3">
      <c r="A3273" s="661" t="s">
        <v>7353</v>
      </c>
      <c r="B3273" s="662">
        <v>9</v>
      </c>
      <c r="C3273" s="663" t="s">
        <v>7354</v>
      </c>
      <c r="D3273" s="664" t="s">
        <v>7354</v>
      </c>
    </row>
    <row r="3274" spans="1:4" ht="16.5" thickTop="1" thickBot="1" x14ac:dyDescent="0.3">
      <c r="A3274" s="661" t="s">
        <v>7355</v>
      </c>
      <c r="B3274" s="662">
        <v>8</v>
      </c>
      <c r="C3274" s="663" t="s">
        <v>7356</v>
      </c>
      <c r="D3274" s="664" t="s">
        <v>7357</v>
      </c>
    </row>
    <row r="3275" spans="1:4" ht="16.5" thickTop="1" thickBot="1" x14ac:dyDescent="0.3">
      <c r="A3275" s="661" t="s">
        <v>7358</v>
      </c>
      <c r="B3275" s="662">
        <v>12</v>
      </c>
      <c r="C3275" s="663" t="s">
        <v>7359</v>
      </c>
      <c r="D3275" s="664" t="s">
        <v>7360</v>
      </c>
    </row>
    <row r="3276" spans="1:4" ht="16.5" thickTop="1" thickBot="1" x14ac:dyDescent="0.3">
      <c r="A3276" s="661" t="s">
        <v>7361</v>
      </c>
      <c r="B3276" s="662">
        <v>4</v>
      </c>
      <c r="C3276" s="663" t="s">
        <v>7362</v>
      </c>
      <c r="D3276" s="664" t="s">
        <v>7363</v>
      </c>
    </row>
    <row r="3277" spans="1:4" ht="16.5" thickTop="1" thickBot="1" x14ac:dyDescent="0.3">
      <c r="A3277" s="661" t="s">
        <v>7361</v>
      </c>
      <c r="B3277" s="662">
        <v>10</v>
      </c>
      <c r="C3277" s="663" t="s">
        <v>7362</v>
      </c>
      <c r="D3277" s="664" t="s">
        <v>7363</v>
      </c>
    </row>
    <row r="3278" spans="1:4" ht="16.5" thickTop="1" thickBot="1" x14ac:dyDescent="0.3">
      <c r="A3278" s="661" t="s">
        <v>7364</v>
      </c>
      <c r="B3278" s="662">
        <v>4</v>
      </c>
      <c r="C3278" s="663" t="s">
        <v>7365</v>
      </c>
      <c r="D3278" s="664" t="s">
        <v>7366</v>
      </c>
    </row>
    <row r="3279" spans="1:4" ht="31.5" thickTop="1" thickBot="1" x14ac:dyDescent="0.3">
      <c r="A3279" s="661" t="s">
        <v>7367</v>
      </c>
      <c r="B3279" s="662">
        <v>12</v>
      </c>
      <c r="C3279" s="663" t="s">
        <v>7368</v>
      </c>
      <c r="D3279" s="664" t="s">
        <v>7369</v>
      </c>
    </row>
    <row r="3280" spans="1:4" ht="31.5" thickTop="1" thickBot="1" x14ac:dyDescent="0.3">
      <c r="A3280" s="661" t="s">
        <v>7367</v>
      </c>
      <c r="B3280" s="662">
        <v>4</v>
      </c>
      <c r="C3280" s="663" t="s">
        <v>7370</v>
      </c>
      <c r="D3280" s="664" t="s">
        <v>7371</v>
      </c>
    </row>
    <row r="3281" spans="1:4" ht="16.5" thickTop="1" thickBot="1" x14ac:dyDescent="0.3">
      <c r="A3281" s="661" t="s">
        <v>7372</v>
      </c>
      <c r="B3281" s="662">
        <v>10</v>
      </c>
      <c r="C3281" s="663" t="s">
        <v>7373</v>
      </c>
      <c r="D3281" s="664" t="s">
        <v>7374</v>
      </c>
    </row>
    <row r="3282" spans="1:4" ht="16.5" thickTop="1" thickBot="1" x14ac:dyDescent="0.3">
      <c r="A3282" s="661" t="s">
        <v>7372</v>
      </c>
      <c r="B3282" s="662">
        <v>8</v>
      </c>
      <c r="C3282" s="663" t="s">
        <v>7373</v>
      </c>
      <c r="D3282" s="664" t="s">
        <v>7374</v>
      </c>
    </row>
    <row r="3283" spans="1:4" ht="16.5" thickTop="1" thickBot="1" x14ac:dyDescent="0.3">
      <c r="A3283" s="661" t="s">
        <v>7372</v>
      </c>
      <c r="B3283" s="662">
        <v>3</v>
      </c>
      <c r="C3283" s="663" t="s">
        <v>7373</v>
      </c>
      <c r="D3283" s="664" t="s">
        <v>7374</v>
      </c>
    </row>
    <row r="3284" spans="1:4" ht="16.5" thickTop="1" thickBot="1" x14ac:dyDescent="0.3">
      <c r="A3284" s="661" t="s">
        <v>7375</v>
      </c>
      <c r="B3284" s="662">
        <v>13</v>
      </c>
      <c r="C3284" s="663" t="s">
        <v>7376</v>
      </c>
      <c r="D3284" s="664" t="s">
        <v>7377</v>
      </c>
    </row>
    <row r="3285" spans="1:4" ht="31.5" thickTop="1" thickBot="1" x14ac:dyDescent="0.3">
      <c r="A3285" s="661" t="s">
        <v>7378</v>
      </c>
      <c r="B3285" s="662">
        <v>11</v>
      </c>
      <c r="C3285" s="663" t="s">
        <v>7379</v>
      </c>
      <c r="D3285" s="664" t="s">
        <v>7380</v>
      </c>
    </row>
    <row r="3286" spans="1:4" ht="31.5" thickTop="1" thickBot="1" x14ac:dyDescent="0.3">
      <c r="A3286" s="661" t="s">
        <v>7378</v>
      </c>
      <c r="B3286" s="662">
        <v>2</v>
      </c>
      <c r="C3286" s="663" t="s">
        <v>7379</v>
      </c>
      <c r="D3286" s="664" t="s">
        <v>7380</v>
      </c>
    </row>
    <row r="3287" spans="1:4" ht="16.5" thickTop="1" thickBot="1" x14ac:dyDescent="0.3">
      <c r="A3287" s="661" t="s">
        <v>7381</v>
      </c>
      <c r="B3287" s="662">
        <v>2</v>
      </c>
      <c r="C3287" s="663" t="s">
        <v>7382</v>
      </c>
      <c r="D3287" s="664" t="s">
        <v>7383</v>
      </c>
    </row>
    <row r="3288" spans="1:4" ht="16.5" thickTop="1" thickBot="1" x14ac:dyDescent="0.3">
      <c r="A3288" s="661" t="s">
        <v>7384</v>
      </c>
      <c r="B3288" s="662">
        <v>3</v>
      </c>
      <c r="C3288" s="663" t="s">
        <v>7385</v>
      </c>
      <c r="D3288" s="664" t="s">
        <v>7386</v>
      </c>
    </row>
    <row r="3289" spans="1:4" ht="31.5" thickTop="1" thickBot="1" x14ac:dyDescent="0.3">
      <c r="A3289" s="661" t="s">
        <v>7387</v>
      </c>
      <c r="B3289" s="662">
        <v>5</v>
      </c>
      <c r="C3289" s="663" t="s">
        <v>7388</v>
      </c>
      <c r="D3289" s="664" t="s">
        <v>7389</v>
      </c>
    </row>
    <row r="3290" spans="1:4" ht="31.5" thickTop="1" thickBot="1" x14ac:dyDescent="0.3">
      <c r="A3290" s="661" t="s">
        <v>7387</v>
      </c>
      <c r="B3290" s="662">
        <v>2</v>
      </c>
      <c r="C3290" s="663" t="s">
        <v>7388</v>
      </c>
      <c r="D3290" s="664" t="s">
        <v>7389</v>
      </c>
    </row>
    <row r="3291" spans="1:4" ht="31.5" thickTop="1" thickBot="1" x14ac:dyDescent="0.3">
      <c r="A3291" s="661" t="s">
        <v>7387</v>
      </c>
      <c r="B3291" s="662">
        <v>1</v>
      </c>
      <c r="C3291" s="663" t="s">
        <v>7388</v>
      </c>
      <c r="D3291" s="664" t="s">
        <v>7389</v>
      </c>
    </row>
    <row r="3292" spans="1:4" ht="16.5" thickTop="1" thickBot="1" x14ac:dyDescent="0.3">
      <c r="A3292" s="661" t="s">
        <v>7390</v>
      </c>
      <c r="B3292" s="662">
        <v>8</v>
      </c>
      <c r="C3292" s="663" t="s">
        <v>7391</v>
      </c>
      <c r="D3292" s="664" t="s">
        <v>7392</v>
      </c>
    </row>
    <row r="3293" spans="1:4" ht="16.5" thickTop="1" thickBot="1" x14ac:dyDescent="0.3">
      <c r="A3293" s="661" t="s">
        <v>7393</v>
      </c>
      <c r="B3293" s="662">
        <v>26</v>
      </c>
      <c r="C3293" s="663" t="s">
        <v>7394</v>
      </c>
      <c r="D3293" s="668" t="s">
        <v>7394</v>
      </c>
    </row>
    <row r="3294" spans="1:4" ht="16.5" thickTop="1" thickBot="1" x14ac:dyDescent="0.3">
      <c r="A3294" s="661" t="s">
        <v>7395</v>
      </c>
      <c r="B3294" s="662">
        <v>21</v>
      </c>
      <c r="C3294" s="663" t="s">
        <v>7396</v>
      </c>
      <c r="D3294" s="664" t="s">
        <v>7396</v>
      </c>
    </row>
    <row r="3295" spans="1:4" ht="16.5" thickTop="1" thickBot="1" x14ac:dyDescent="0.3">
      <c r="A3295" s="661" t="s">
        <v>7397</v>
      </c>
      <c r="B3295" s="662">
        <v>15</v>
      </c>
      <c r="C3295" s="663" t="s">
        <v>7398</v>
      </c>
      <c r="D3295" s="664" t="s">
        <v>7399</v>
      </c>
    </row>
    <row r="3296" spans="1:4" ht="16.5" thickTop="1" thickBot="1" x14ac:dyDescent="0.3">
      <c r="A3296" s="661" t="s">
        <v>7400</v>
      </c>
      <c r="B3296" s="662">
        <v>21</v>
      </c>
      <c r="C3296" s="663" t="s">
        <v>7401</v>
      </c>
      <c r="D3296" s="664" t="s">
        <v>7402</v>
      </c>
    </row>
    <row r="3297" spans="1:4" ht="31.5" thickTop="1" thickBot="1" x14ac:dyDescent="0.3">
      <c r="A3297" s="661" t="s">
        <v>7403</v>
      </c>
      <c r="B3297" s="662">
        <v>14</v>
      </c>
      <c r="C3297" s="663" t="s">
        <v>7404</v>
      </c>
      <c r="D3297" s="664" t="s">
        <v>7405</v>
      </c>
    </row>
    <row r="3298" spans="1:4" ht="16.5" thickTop="1" thickBot="1" x14ac:dyDescent="0.3">
      <c r="A3298" s="661" t="s">
        <v>7406</v>
      </c>
      <c r="B3298" s="662">
        <v>1</v>
      </c>
      <c r="C3298" s="663" t="s">
        <v>7407</v>
      </c>
      <c r="D3298" s="664" t="s">
        <v>7408</v>
      </c>
    </row>
    <row r="3299" spans="1:4" ht="16.5" thickTop="1" thickBot="1" x14ac:dyDescent="0.3">
      <c r="A3299" s="661" t="s">
        <v>7409</v>
      </c>
      <c r="B3299" s="662">
        <v>2</v>
      </c>
      <c r="C3299" s="663" t="s">
        <v>7410</v>
      </c>
      <c r="D3299" s="664" t="s">
        <v>7411</v>
      </c>
    </row>
    <row r="3300" spans="1:4" ht="16.5" thickTop="1" thickBot="1" x14ac:dyDescent="0.3">
      <c r="A3300" s="661" t="s">
        <v>7412</v>
      </c>
      <c r="B3300" s="662">
        <v>10</v>
      </c>
      <c r="C3300" s="663" t="s">
        <v>7413</v>
      </c>
      <c r="D3300" s="664" t="s">
        <v>7414</v>
      </c>
    </row>
    <row r="3301" spans="1:4" ht="16.5" thickTop="1" thickBot="1" x14ac:dyDescent="0.3">
      <c r="A3301" s="661" t="s">
        <v>7412</v>
      </c>
      <c r="B3301" s="662">
        <v>9</v>
      </c>
      <c r="C3301" s="663" t="s">
        <v>7413</v>
      </c>
      <c r="D3301" s="664" t="s">
        <v>7414</v>
      </c>
    </row>
    <row r="3302" spans="1:4" ht="16.5" thickTop="1" thickBot="1" x14ac:dyDescent="0.3">
      <c r="A3302" s="661" t="s">
        <v>7415</v>
      </c>
      <c r="B3302" s="662">
        <v>2</v>
      </c>
      <c r="C3302" s="663" t="s">
        <v>7416</v>
      </c>
      <c r="D3302" s="664" t="s">
        <v>7417</v>
      </c>
    </row>
    <row r="3303" spans="1:4" ht="16.5" thickTop="1" thickBot="1" x14ac:dyDescent="0.3">
      <c r="A3303" s="661" t="s">
        <v>7418</v>
      </c>
      <c r="B3303" s="662">
        <v>1</v>
      </c>
      <c r="C3303" s="663" t="s">
        <v>7419</v>
      </c>
      <c r="D3303" s="664" t="s">
        <v>7420</v>
      </c>
    </row>
    <row r="3304" spans="1:4" ht="16.5" thickTop="1" thickBot="1" x14ac:dyDescent="0.3">
      <c r="A3304" s="661" t="s">
        <v>7421</v>
      </c>
      <c r="B3304" s="662">
        <v>23</v>
      </c>
      <c r="C3304" s="663" t="s">
        <v>7422</v>
      </c>
      <c r="D3304" s="664" t="s">
        <v>7423</v>
      </c>
    </row>
    <row r="3305" spans="1:4" ht="16.5" thickTop="1" thickBot="1" x14ac:dyDescent="0.3">
      <c r="A3305" s="661" t="s">
        <v>7424</v>
      </c>
      <c r="B3305" s="662">
        <v>1</v>
      </c>
      <c r="C3305" s="663" t="s">
        <v>7425</v>
      </c>
      <c r="D3305" s="664" t="s">
        <v>7426</v>
      </c>
    </row>
    <row r="3306" spans="1:4" ht="31.5" thickTop="1" thickBot="1" x14ac:dyDescent="0.3">
      <c r="A3306" s="661" t="s">
        <v>7427</v>
      </c>
      <c r="B3306" s="662">
        <v>22</v>
      </c>
      <c r="C3306" s="663" t="s">
        <v>7428</v>
      </c>
      <c r="D3306" s="664" t="s">
        <v>7429</v>
      </c>
    </row>
    <row r="3307" spans="1:4" ht="16.5" thickTop="1" thickBot="1" x14ac:dyDescent="0.3">
      <c r="A3307" s="661" t="s">
        <v>7430</v>
      </c>
      <c r="B3307" s="662">
        <v>3</v>
      </c>
      <c r="C3307" s="663" t="s">
        <v>7431</v>
      </c>
      <c r="D3307" s="664" t="s">
        <v>7432</v>
      </c>
    </row>
    <row r="3308" spans="1:4" ht="16.5" thickTop="1" thickBot="1" x14ac:dyDescent="0.3">
      <c r="A3308" s="661" t="s">
        <v>7433</v>
      </c>
      <c r="B3308" s="662">
        <v>5</v>
      </c>
      <c r="C3308" s="663" t="s">
        <v>7434</v>
      </c>
      <c r="D3308" s="664" t="s">
        <v>7435</v>
      </c>
    </row>
    <row r="3309" spans="1:4" ht="31.5" thickTop="1" thickBot="1" x14ac:dyDescent="0.3">
      <c r="A3309" s="661" t="s">
        <v>7436</v>
      </c>
      <c r="B3309" s="662">
        <v>4</v>
      </c>
      <c r="C3309" s="663" t="s">
        <v>7437</v>
      </c>
      <c r="D3309" s="664" t="s">
        <v>7438</v>
      </c>
    </row>
    <row r="3310" spans="1:4" ht="16.5" thickTop="1" thickBot="1" x14ac:dyDescent="0.3">
      <c r="A3310" s="661" t="s">
        <v>7439</v>
      </c>
      <c r="B3310" s="662">
        <v>1</v>
      </c>
      <c r="C3310" s="663" t="s">
        <v>7440</v>
      </c>
      <c r="D3310" s="664" t="s">
        <v>7441</v>
      </c>
    </row>
    <row r="3311" spans="1:4" ht="16.5" thickTop="1" thickBot="1" x14ac:dyDescent="0.3">
      <c r="A3311" s="661" t="s">
        <v>7439</v>
      </c>
      <c r="B3311" s="662">
        <v>6</v>
      </c>
      <c r="C3311" s="663" t="s">
        <v>7440</v>
      </c>
      <c r="D3311" s="664" t="s">
        <v>7441</v>
      </c>
    </row>
    <row r="3312" spans="1:4" ht="16.5" thickTop="1" thickBot="1" x14ac:dyDescent="0.3">
      <c r="A3312" s="661" t="s">
        <v>7439</v>
      </c>
      <c r="B3312" s="662">
        <v>4</v>
      </c>
      <c r="C3312" s="663" t="s">
        <v>7440</v>
      </c>
      <c r="D3312" s="664" t="s">
        <v>7441</v>
      </c>
    </row>
    <row r="3313" spans="1:4" ht="16.5" thickTop="1" thickBot="1" x14ac:dyDescent="0.3">
      <c r="A3313" s="661" t="s">
        <v>7442</v>
      </c>
      <c r="B3313" s="662">
        <v>4</v>
      </c>
      <c r="C3313" s="663" t="s">
        <v>7443</v>
      </c>
      <c r="D3313" s="664" t="s">
        <v>7444</v>
      </c>
    </row>
    <row r="3314" spans="1:4" ht="16.5" thickTop="1" thickBot="1" x14ac:dyDescent="0.3">
      <c r="A3314" s="661" t="s">
        <v>7445</v>
      </c>
      <c r="B3314" s="662">
        <v>1</v>
      </c>
      <c r="C3314" s="663" t="s">
        <v>7446</v>
      </c>
      <c r="D3314" s="664" t="s">
        <v>7447</v>
      </c>
    </row>
    <row r="3315" spans="1:4" ht="16.5" thickTop="1" thickBot="1" x14ac:dyDescent="0.3">
      <c r="A3315" s="661" t="s">
        <v>7445</v>
      </c>
      <c r="B3315" s="662">
        <v>1</v>
      </c>
      <c r="C3315" s="663" t="s">
        <v>7446</v>
      </c>
      <c r="D3315" s="664" t="s">
        <v>7447</v>
      </c>
    </row>
    <row r="3316" spans="1:4" ht="16.5" thickTop="1" thickBot="1" x14ac:dyDescent="0.3">
      <c r="A3316" s="661" t="s">
        <v>7448</v>
      </c>
      <c r="B3316" s="662">
        <v>2</v>
      </c>
      <c r="C3316" s="663" t="s">
        <v>7449</v>
      </c>
      <c r="D3316" s="664" t="s">
        <v>7450</v>
      </c>
    </row>
    <row r="3317" spans="1:4" ht="16.5" thickTop="1" thickBot="1" x14ac:dyDescent="0.3">
      <c r="A3317" s="661" t="s">
        <v>7451</v>
      </c>
      <c r="B3317" s="662">
        <v>1</v>
      </c>
      <c r="C3317" s="663" t="s">
        <v>7452</v>
      </c>
      <c r="D3317" s="664" t="s">
        <v>7453</v>
      </c>
    </row>
    <row r="3318" spans="1:4" ht="16.5" thickTop="1" thickBot="1" x14ac:dyDescent="0.3">
      <c r="A3318" s="661" t="s">
        <v>7451</v>
      </c>
      <c r="B3318" s="662">
        <v>2</v>
      </c>
      <c r="C3318" s="663" t="s">
        <v>7452</v>
      </c>
      <c r="D3318" s="664" t="s">
        <v>7453</v>
      </c>
    </row>
    <row r="3319" spans="1:4" ht="16.5" thickTop="1" thickBot="1" x14ac:dyDescent="0.3">
      <c r="A3319" s="661" t="s">
        <v>7454</v>
      </c>
      <c r="B3319" s="662">
        <v>4</v>
      </c>
      <c r="C3319" s="663" t="s">
        <v>7455</v>
      </c>
      <c r="D3319" s="664" t="s">
        <v>7456</v>
      </c>
    </row>
    <row r="3320" spans="1:4" ht="16.5" thickTop="1" thickBot="1" x14ac:dyDescent="0.3">
      <c r="A3320" s="661" t="s">
        <v>7457</v>
      </c>
      <c r="B3320" s="662">
        <v>7</v>
      </c>
      <c r="C3320" s="663" t="s">
        <v>7458</v>
      </c>
      <c r="D3320" s="664" t="s">
        <v>7459</v>
      </c>
    </row>
    <row r="3321" spans="1:4" ht="16.5" thickTop="1" thickBot="1" x14ac:dyDescent="0.3">
      <c r="A3321" s="661" t="s">
        <v>7457</v>
      </c>
      <c r="B3321" s="662">
        <v>7</v>
      </c>
      <c r="C3321" s="663" t="s">
        <v>7458</v>
      </c>
      <c r="D3321" s="664" t="s">
        <v>7459</v>
      </c>
    </row>
    <row r="3322" spans="1:4" ht="16.5" thickTop="1" thickBot="1" x14ac:dyDescent="0.3">
      <c r="A3322" s="661" t="s">
        <v>7457</v>
      </c>
      <c r="B3322" s="662">
        <v>4</v>
      </c>
      <c r="C3322" s="663" t="s">
        <v>7460</v>
      </c>
      <c r="D3322" s="664" t="s">
        <v>7459</v>
      </c>
    </row>
    <row r="3323" spans="1:4" ht="16.5" thickTop="1" thickBot="1" x14ac:dyDescent="0.3">
      <c r="A3323" s="661" t="s">
        <v>7461</v>
      </c>
      <c r="B3323" s="662">
        <v>7</v>
      </c>
      <c r="C3323" s="663" t="s">
        <v>7462</v>
      </c>
      <c r="D3323" s="664" t="s">
        <v>7463</v>
      </c>
    </row>
    <row r="3324" spans="1:4" ht="16.5" thickTop="1" thickBot="1" x14ac:dyDescent="0.3">
      <c r="A3324" s="661" t="s">
        <v>7461</v>
      </c>
      <c r="B3324" s="662">
        <v>7</v>
      </c>
      <c r="C3324" s="663" t="s">
        <v>7462</v>
      </c>
      <c r="D3324" s="664" t="s">
        <v>7463</v>
      </c>
    </row>
    <row r="3325" spans="1:4" ht="16.5" thickTop="1" thickBot="1" x14ac:dyDescent="0.3">
      <c r="A3325" s="661" t="s">
        <v>7461</v>
      </c>
      <c r="B3325" s="662">
        <v>6</v>
      </c>
      <c r="C3325" s="663" t="s">
        <v>7464</v>
      </c>
      <c r="D3325" s="664" t="s">
        <v>7463</v>
      </c>
    </row>
    <row r="3326" spans="1:4" ht="16.5" thickTop="1" thickBot="1" x14ac:dyDescent="0.3">
      <c r="A3326" s="661" t="s">
        <v>7465</v>
      </c>
      <c r="B3326" s="662">
        <v>11</v>
      </c>
      <c r="C3326" s="663" t="s">
        <v>7466</v>
      </c>
      <c r="D3326" s="664" t="s">
        <v>7467</v>
      </c>
    </row>
    <row r="3327" spans="1:4" ht="16.5" thickTop="1" thickBot="1" x14ac:dyDescent="0.3">
      <c r="A3327" s="661" t="s">
        <v>7468</v>
      </c>
      <c r="B3327" s="662">
        <v>13</v>
      </c>
      <c r="C3327" s="663" t="s">
        <v>7469</v>
      </c>
      <c r="D3327" s="664" t="s">
        <v>7470</v>
      </c>
    </row>
    <row r="3328" spans="1:4" ht="16.5" thickTop="1" thickBot="1" x14ac:dyDescent="0.3">
      <c r="A3328" s="661" t="s">
        <v>7471</v>
      </c>
      <c r="B3328" s="662">
        <v>2</v>
      </c>
      <c r="C3328" s="663" t="s">
        <v>7472</v>
      </c>
      <c r="D3328" s="664" t="s">
        <v>7473</v>
      </c>
    </row>
    <row r="3329" spans="1:4" ht="16.5" thickTop="1" thickBot="1" x14ac:dyDescent="0.3">
      <c r="A3329" s="661" t="s">
        <v>7474</v>
      </c>
      <c r="B3329" s="662">
        <v>3</v>
      </c>
      <c r="C3329" s="663" t="s">
        <v>7475</v>
      </c>
      <c r="D3329" s="664" t="s">
        <v>7476</v>
      </c>
    </row>
    <row r="3330" spans="1:4" ht="31.5" thickTop="1" thickBot="1" x14ac:dyDescent="0.3">
      <c r="A3330" s="661" t="s">
        <v>7477</v>
      </c>
      <c r="B3330" s="662">
        <v>2</v>
      </c>
      <c r="C3330" s="663" t="s">
        <v>7478</v>
      </c>
      <c r="D3330" s="664" t="s">
        <v>7479</v>
      </c>
    </row>
    <row r="3331" spans="1:4" ht="16.5" thickTop="1" thickBot="1" x14ac:dyDescent="0.3">
      <c r="A3331" s="661" t="s">
        <v>7480</v>
      </c>
      <c r="B3331" s="662">
        <v>4</v>
      </c>
      <c r="C3331" s="663" t="s">
        <v>7481</v>
      </c>
      <c r="D3331" s="664" t="s">
        <v>7482</v>
      </c>
    </row>
    <row r="3332" spans="1:4" ht="16.5" thickTop="1" thickBot="1" x14ac:dyDescent="0.3">
      <c r="A3332" s="661" t="s">
        <v>7480</v>
      </c>
      <c r="B3332" s="662">
        <v>3</v>
      </c>
      <c r="C3332" s="663" t="s">
        <v>7481</v>
      </c>
      <c r="D3332" s="664" t="s">
        <v>7482</v>
      </c>
    </row>
    <row r="3333" spans="1:4" ht="16.5" thickTop="1" thickBot="1" x14ac:dyDescent="0.3">
      <c r="A3333" s="661" t="s">
        <v>7483</v>
      </c>
      <c r="B3333" s="662">
        <v>2</v>
      </c>
      <c r="C3333" s="663" t="s">
        <v>7484</v>
      </c>
      <c r="D3333" s="664" t="s">
        <v>7485</v>
      </c>
    </row>
    <row r="3334" spans="1:4" ht="16.5" thickTop="1" thickBot="1" x14ac:dyDescent="0.3">
      <c r="A3334" s="661" t="s">
        <v>7486</v>
      </c>
      <c r="B3334" s="662">
        <v>4</v>
      </c>
      <c r="C3334" s="663" t="s">
        <v>7487</v>
      </c>
      <c r="D3334" s="664" t="s">
        <v>7488</v>
      </c>
    </row>
    <row r="3335" spans="1:4" ht="16.5" thickTop="1" thickBot="1" x14ac:dyDescent="0.3">
      <c r="A3335" s="661" t="s">
        <v>7489</v>
      </c>
      <c r="B3335" s="662">
        <v>8</v>
      </c>
      <c r="C3335" s="663" t="s">
        <v>7490</v>
      </c>
      <c r="D3335" s="664" t="s">
        <v>7491</v>
      </c>
    </row>
    <row r="3336" spans="1:4" ht="16.5" thickTop="1" thickBot="1" x14ac:dyDescent="0.3">
      <c r="A3336" s="661" t="s">
        <v>7489</v>
      </c>
      <c r="B3336" s="662">
        <v>4</v>
      </c>
      <c r="C3336" s="663" t="s">
        <v>7490</v>
      </c>
      <c r="D3336" s="664" t="s">
        <v>7491</v>
      </c>
    </row>
    <row r="3337" spans="1:4" ht="16.5" thickTop="1" thickBot="1" x14ac:dyDescent="0.3">
      <c r="A3337" s="661" t="s">
        <v>7489</v>
      </c>
      <c r="B3337" s="662">
        <v>7</v>
      </c>
      <c r="C3337" s="663" t="s">
        <v>7490</v>
      </c>
      <c r="D3337" s="664" t="s">
        <v>7491</v>
      </c>
    </row>
    <row r="3338" spans="1:4" ht="16.5" thickTop="1" thickBot="1" x14ac:dyDescent="0.3">
      <c r="A3338" s="661" t="s">
        <v>7489</v>
      </c>
      <c r="B3338" s="662">
        <v>11</v>
      </c>
      <c r="C3338" s="663" t="s">
        <v>7490</v>
      </c>
      <c r="D3338" s="664" t="s">
        <v>7491</v>
      </c>
    </row>
    <row r="3339" spans="1:4" ht="16.5" thickTop="1" thickBot="1" x14ac:dyDescent="0.3">
      <c r="A3339" s="661" t="s">
        <v>7492</v>
      </c>
      <c r="B3339" s="662">
        <v>5</v>
      </c>
      <c r="C3339" s="663" t="s">
        <v>7493</v>
      </c>
      <c r="D3339" s="664" t="s">
        <v>7494</v>
      </c>
    </row>
    <row r="3340" spans="1:4" ht="16.5" thickTop="1" thickBot="1" x14ac:dyDescent="0.3">
      <c r="A3340" s="661" t="s">
        <v>7492</v>
      </c>
      <c r="B3340" s="662">
        <v>7</v>
      </c>
      <c r="C3340" s="663" t="s">
        <v>7493</v>
      </c>
      <c r="D3340" s="664" t="s">
        <v>7494</v>
      </c>
    </row>
    <row r="3341" spans="1:4" ht="31.5" thickTop="1" thickBot="1" x14ac:dyDescent="0.3">
      <c r="A3341" s="661" t="s">
        <v>7495</v>
      </c>
      <c r="B3341" s="662">
        <v>6</v>
      </c>
      <c r="C3341" s="663" t="s">
        <v>7496</v>
      </c>
      <c r="D3341" s="664" t="s">
        <v>7497</v>
      </c>
    </row>
    <row r="3342" spans="1:4" ht="31.5" thickTop="1" thickBot="1" x14ac:dyDescent="0.3">
      <c r="A3342" s="661" t="s">
        <v>7495</v>
      </c>
      <c r="B3342" s="662">
        <v>3</v>
      </c>
      <c r="C3342" s="663" t="s">
        <v>7496</v>
      </c>
      <c r="D3342" s="664" t="s">
        <v>7497</v>
      </c>
    </row>
    <row r="3343" spans="1:4" ht="16.5" thickTop="1" thickBot="1" x14ac:dyDescent="0.3">
      <c r="A3343" s="661" t="s">
        <v>7498</v>
      </c>
      <c r="B3343" s="662">
        <v>2</v>
      </c>
      <c r="C3343" s="663" t="s">
        <v>7499</v>
      </c>
      <c r="D3343" s="664" t="s">
        <v>7500</v>
      </c>
    </row>
    <row r="3344" spans="1:4" ht="16.5" thickTop="1" thickBot="1" x14ac:dyDescent="0.3">
      <c r="A3344" s="661" t="s">
        <v>7498</v>
      </c>
      <c r="B3344" s="662">
        <v>3</v>
      </c>
      <c r="C3344" s="663" t="s">
        <v>7499</v>
      </c>
      <c r="D3344" s="664" t="s">
        <v>7500</v>
      </c>
    </row>
    <row r="3345" spans="1:4" ht="16.5" thickTop="1" thickBot="1" x14ac:dyDescent="0.3">
      <c r="A3345" s="661" t="s">
        <v>7498</v>
      </c>
      <c r="B3345" s="662">
        <v>1</v>
      </c>
      <c r="C3345" s="663" t="s">
        <v>7499</v>
      </c>
      <c r="D3345" s="664" t="s">
        <v>7500</v>
      </c>
    </row>
    <row r="3346" spans="1:4" ht="16.5" thickTop="1" thickBot="1" x14ac:dyDescent="0.3">
      <c r="A3346" s="661" t="s">
        <v>7501</v>
      </c>
      <c r="B3346" s="662">
        <v>6</v>
      </c>
      <c r="C3346" s="663" t="s">
        <v>7502</v>
      </c>
      <c r="D3346" s="664" t="s">
        <v>7503</v>
      </c>
    </row>
    <row r="3347" spans="1:4" ht="16.5" thickTop="1" thickBot="1" x14ac:dyDescent="0.3">
      <c r="A3347" s="661" t="s">
        <v>7504</v>
      </c>
      <c r="B3347" s="662">
        <v>6</v>
      </c>
      <c r="C3347" s="663" t="s">
        <v>7505</v>
      </c>
      <c r="D3347" s="664" t="s">
        <v>7506</v>
      </c>
    </row>
    <row r="3348" spans="1:4" ht="16.5" thickTop="1" thickBot="1" x14ac:dyDescent="0.3">
      <c r="A3348" s="661" t="s">
        <v>7507</v>
      </c>
      <c r="B3348" s="662">
        <v>4</v>
      </c>
      <c r="C3348" s="663" t="s">
        <v>7508</v>
      </c>
      <c r="D3348" s="664" t="s">
        <v>7509</v>
      </c>
    </row>
    <row r="3349" spans="1:4" ht="16.5" thickTop="1" thickBot="1" x14ac:dyDescent="0.3">
      <c r="A3349" s="661" t="s">
        <v>7510</v>
      </c>
      <c r="B3349" s="662">
        <v>5</v>
      </c>
      <c r="C3349" s="663" t="s">
        <v>7511</v>
      </c>
      <c r="D3349" s="664" t="s">
        <v>7512</v>
      </c>
    </row>
    <row r="3350" spans="1:4" ht="16.5" thickTop="1" thickBot="1" x14ac:dyDescent="0.3">
      <c r="A3350" s="661" t="s">
        <v>7513</v>
      </c>
      <c r="B3350" s="662">
        <v>7</v>
      </c>
      <c r="C3350" s="663" t="s">
        <v>7514</v>
      </c>
      <c r="D3350" s="664" t="s">
        <v>7514</v>
      </c>
    </row>
    <row r="3351" spans="1:4" ht="16.5" thickTop="1" thickBot="1" x14ac:dyDescent="0.3">
      <c r="A3351" s="661" t="s">
        <v>7513</v>
      </c>
      <c r="B3351" s="662">
        <v>15</v>
      </c>
      <c r="C3351" s="663" t="s">
        <v>7514</v>
      </c>
      <c r="D3351" s="664" t="s">
        <v>7514</v>
      </c>
    </row>
    <row r="3352" spans="1:4" ht="16.5" thickTop="1" thickBot="1" x14ac:dyDescent="0.3">
      <c r="A3352" s="661" t="s">
        <v>7513</v>
      </c>
      <c r="B3352" s="662">
        <v>3</v>
      </c>
      <c r="C3352" s="663" t="s">
        <v>7514</v>
      </c>
      <c r="D3352" s="664" t="s">
        <v>7514</v>
      </c>
    </row>
    <row r="3353" spans="1:4" ht="16.5" thickTop="1" thickBot="1" x14ac:dyDescent="0.3">
      <c r="A3353" s="661" t="s">
        <v>7515</v>
      </c>
      <c r="B3353" s="662">
        <v>27</v>
      </c>
      <c r="C3353" s="663" t="s">
        <v>7516</v>
      </c>
      <c r="D3353" s="664" t="s">
        <v>7517</v>
      </c>
    </row>
    <row r="3354" spans="1:4" ht="16.5" thickTop="1" thickBot="1" x14ac:dyDescent="0.3">
      <c r="A3354" s="661" t="s">
        <v>7515</v>
      </c>
      <c r="B3354" s="662">
        <v>5</v>
      </c>
      <c r="C3354" s="663" t="s">
        <v>7516</v>
      </c>
      <c r="D3354" s="664" t="s">
        <v>7517</v>
      </c>
    </row>
    <row r="3355" spans="1:4" ht="31.5" thickTop="1" thickBot="1" x14ac:dyDescent="0.3">
      <c r="A3355" s="661" t="s">
        <v>7518</v>
      </c>
      <c r="B3355" s="662">
        <v>13</v>
      </c>
      <c r="C3355" s="663" t="s">
        <v>7519</v>
      </c>
      <c r="D3355" s="664" t="s">
        <v>7520</v>
      </c>
    </row>
    <row r="3356" spans="1:4" ht="16.5" thickTop="1" thickBot="1" x14ac:dyDescent="0.3">
      <c r="A3356" s="661" t="s">
        <v>7521</v>
      </c>
      <c r="B3356" s="662">
        <v>8</v>
      </c>
      <c r="C3356" s="663" t="s">
        <v>7522</v>
      </c>
      <c r="D3356" s="664" t="s">
        <v>7523</v>
      </c>
    </row>
    <row r="3357" spans="1:4" ht="16.5" thickTop="1" thickBot="1" x14ac:dyDescent="0.3">
      <c r="A3357" s="661" t="s">
        <v>7524</v>
      </c>
      <c r="B3357" s="662">
        <v>3</v>
      </c>
      <c r="C3357" s="663" t="s">
        <v>7525</v>
      </c>
      <c r="D3357" s="664" t="s">
        <v>7526</v>
      </c>
    </row>
    <row r="3358" spans="1:4" ht="16.5" thickTop="1" thickBot="1" x14ac:dyDescent="0.3">
      <c r="A3358" s="661" t="s">
        <v>7527</v>
      </c>
      <c r="B3358" s="662">
        <v>8</v>
      </c>
      <c r="C3358" s="663" t="s">
        <v>7528</v>
      </c>
      <c r="D3358" s="664" t="s">
        <v>7529</v>
      </c>
    </row>
    <row r="3359" spans="1:4" ht="16.5" thickTop="1" thickBot="1" x14ac:dyDescent="0.3">
      <c r="A3359" s="661" t="s">
        <v>7530</v>
      </c>
      <c r="B3359" s="662">
        <v>5</v>
      </c>
      <c r="C3359" s="663" t="s">
        <v>7531</v>
      </c>
      <c r="D3359" s="664" t="s">
        <v>7532</v>
      </c>
    </row>
    <row r="3360" spans="1:4" ht="16.5" thickTop="1" thickBot="1" x14ac:dyDescent="0.3">
      <c r="A3360" s="661" t="s">
        <v>7533</v>
      </c>
      <c r="B3360" s="662">
        <v>7</v>
      </c>
      <c r="C3360" s="663" t="s">
        <v>7534</v>
      </c>
      <c r="D3360" s="664" t="s">
        <v>7535</v>
      </c>
    </row>
    <row r="3361" spans="1:4" ht="16.5" thickTop="1" thickBot="1" x14ac:dyDescent="0.3">
      <c r="A3361" s="661" t="s">
        <v>7536</v>
      </c>
      <c r="B3361" s="662">
        <v>4</v>
      </c>
      <c r="C3361" s="663" t="s">
        <v>7537</v>
      </c>
      <c r="D3361" s="664" t="s">
        <v>7538</v>
      </c>
    </row>
    <row r="3362" spans="1:4" ht="16.5" thickTop="1" thickBot="1" x14ac:dyDescent="0.3">
      <c r="A3362" s="661" t="s">
        <v>7539</v>
      </c>
      <c r="B3362" s="662">
        <v>6</v>
      </c>
      <c r="C3362" s="663" t="s">
        <v>7540</v>
      </c>
      <c r="D3362" s="664" t="s">
        <v>7541</v>
      </c>
    </row>
    <row r="3363" spans="1:4" ht="46.5" thickTop="1" thickBot="1" x14ac:dyDescent="0.3">
      <c r="A3363" s="661" t="s">
        <v>7542</v>
      </c>
      <c r="B3363" s="662">
        <v>2</v>
      </c>
      <c r="C3363" s="663" t="s">
        <v>7543</v>
      </c>
      <c r="D3363" s="664" t="s">
        <v>7544</v>
      </c>
    </row>
    <row r="3364" spans="1:4" ht="16.5" thickTop="1" thickBot="1" x14ac:dyDescent="0.3">
      <c r="A3364" s="661" t="s">
        <v>7545</v>
      </c>
      <c r="B3364" s="662">
        <v>13</v>
      </c>
      <c r="C3364" s="663" t="s">
        <v>7546</v>
      </c>
      <c r="D3364" s="664" t="s">
        <v>7547</v>
      </c>
    </row>
    <row r="3365" spans="1:4" ht="16.5" thickTop="1" thickBot="1" x14ac:dyDescent="0.3">
      <c r="A3365" s="661" t="s">
        <v>7545</v>
      </c>
      <c r="B3365" s="662">
        <v>4</v>
      </c>
      <c r="C3365" s="663" t="s">
        <v>7546</v>
      </c>
      <c r="D3365" s="664" t="s">
        <v>7547</v>
      </c>
    </row>
    <row r="3366" spans="1:4" ht="31.5" thickTop="1" thickBot="1" x14ac:dyDescent="0.3">
      <c r="A3366" s="661" t="s">
        <v>7548</v>
      </c>
      <c r="B3366" s="662">
        <v>16</v>
      </c>
      <c r="C3366" s="663" t="s">
        <v>7549</v>
      </c>
      <c r="D3366" s="664" t="s">
        <v>7550</v>
      </c>
    </row>
    <row r="3367" spans="1:4" ht="31.5" thickTop="1" thickBot="1" x14ac:dyDescent="0.3">
      <c r="A3367" s="661" t="s">
        <v>7548</v>
      </c>
      <c r="B3367" s="662">
        <v>8</v>
      </c>
      <c r="C3367" s="663" t="s">
        <v>7551</v>
      </c>
      <c r="D3367" s="664" t="s">
        <v>7552</v>
      </c>
    </row>
    <row r="3368" spans="1:4" ht="16.5" thickTop="1" thickBot="1" x14ac:dyDescent="0.3">
      <c r="A3368" s="661" t="s">
        <v>7553</v>
      </c>
      <c r="B3368" s="662">
        <v>13</v>
      </c>
      <c r="C3368" s="663" t="s">
        <v>7554</v>
      </c>
      <c r="D3368" s="664" t="s">
        <v>7555</v>
      </c>
    </row>
    <row r="3369" spans="1:4" ht="16.5" thickTop="1" thickBot="1" x14ac:dyDescent="0.3">
      <c r="A3369" s="661" t="s">
        <v>7556</v>
      </c>
      <c r="B3369" s="662">
        <v>8</v>
      </c>
      <c r="C3369" s="663" t="s">
        <v>7557</v>
      </c>
      <c r="D3369" s="664" t="s">
        <v>7558</v>
      </c>
    </row>
    <row r="3370" spans="1:4" ht="16.5" thickTop="1" thickBot="1" x14ac:dyDescent="0.3">
      <c r="A3370" s="661" t="s">
        <v>7556</v>
      </c>
      <c r="B3370" s="662">
        <v>4</v>
      </c>
      <c r="C3370" s="663" t="s">
        <v>7557</v>
      </c>
      <c r="D3370" s="664" t="s">
        <v>7558</v>
      </c>
    </row>
    <row r="3371" spans="1:4" ht="46.5" thickTop="1" thickBot="1" x14ac:dyDescent="0.3">
      <c r="A3371" s="661" t="s">
        <v>7559</v>
      </c>
      <c r="B3371" s="662">
        <v>7</v>
      </c>
      <c r="C3371" s="663" t="s">
        <v>7560</v>
      </c>
      <c r="D3371" s="664" t="s">
        <v>7561</v>
      </c>
    </row>
    <row r="3372" spans="1:4" ht="16.5" thickTop="1" thickBot="1" x14ac:dyDescent="0.3">
      <c r="A3372" s="661" t="s">
        <v>7562</v>
      </c>
      <c r="B3372" s="662">
        <v>11</v>
      </c>
      <c r="C3372" s="663" t="s">
        <v>7563</v>
      </c>
      <c r="D3372" s="664" t="s">
        <v>7564</v>
      </c>
    </row>
    <row r="3373" spans="1:4" ht="16.5" thickTop="1" thickBot="1" x14ac:dyDescent="0.3">
      <c r="A3373" s="661" t="s">
        <v>7565</v>
      </c>
      <c r="B3373" s="662">
        <v>6</v>
      </c>
      <c r="C3373" s="663" t="s">
        <v>7566</v>
      </c>
      <c r="D3373" s="664" t="s">
        <v>7567</v>
      </c>
    </row>
    <row r="3374" spans="1:4" ht="31.5" thickTop="1" thickBot="1" x14ac:dyDescent="0.3">
      <c r="A3374" s="661" t="s">
        <v>7568</v>
      </c>
      <c r="B3374" s="662">
        <v>11</v>
      </c>
      <c r="C3374" s="663" t="s">
        <v>7569</v>
      </c>
      <c r="D3374" s="664" t="s">
        <v>7570</v>
      </c>
    </row>
    <row r="3375" spans="1:4" ht="16.5" thickTop="1" thickBot="1" x14ac:dyDescent="0.3">
      <c r="A3375" s="661" t="s">
        <v>7571</v>
      </c>
      <c r="B3375" s="662">
        <v>1</v>
      </c>
      <c r="C3375" s="663" t="s">
        <v>7572</v>
      </c>
      <c r="D3375" s="664" t="s">
        <v>7573</v>
      </c>
    </row>
    <row r="3376" spans="1:4" ht="31.5" thickTop="1" thickBot="1" x14ac:dyDescent="0.3">
      <c r="A3376" s="661" t="s">
        <v>7574</v>
      </c>
      <c r="B3376" s="662">
        <v>12</v>
      </c>
      <c r="C3376" s="663" t="s">
        <v>7575</v>
      </c>
      <c r="D3376" s="664" t="s">
        <v>7576</v>
      </c>
    </row>
    <row r="3377" spans="1:4" ht="31.5" thickTop="1" thickBot="1" x14ac:dyDescent="0.3">
      <c r="A3377" s="661" t="s">
        <v>7574</v>
      </c>
      <c r="B3377" s="662">
        <v>19</v>
      </c>
      <c r="C3377" s="663" t="s">
        <v>7575</v>
      </c>
      <c r="D3377" s="664" t="s">
        <v>7576</v>
      </c>
    </row>
    <row r="3378" spans="1:4" ht="16.5" thickTop="1" thickBot="1" x14ac:dyDescent="0.3">
      <c r="A3378" s="661" t="s">
        <v>7577</v>
      </c>
      <c r="B3378" s="662">
        <v>7</v>
      </c>
      <c r="C3378" s="663" t="s">
        <v>7578</v>
      </c>
      <c r="D3378" s="664" t="s">
        <v>7579</v>
      </c>
    </row>
    <row r="3379" spans="1:4" ht="31.5" thickTop="1" thickBot="1" x14ac:dyDescent="0.3">
      <c r="A3379" s="661" t="s">
        <v>7580</v>
      </c>
      <c r="B3379" s="662">
        <v>8</v>
      </c>
      <c r="C3379" s="663" t="s">
        <v>7581</v>
      </c>
      <c r="D3379" s="664" t="s">
        <v>7582</v>
      </c>
    </row>
    <row r="3380" spans="1:4" ht="16.5" thickTop="1" thickBot="1" x14ac:dyDescent="0.3">
      <c r="A3380" s="661" t="s">
        <v>7583</v>
      </c>
      <c r="B3380" s="662">
        <v>5</v>
      </c>
      <c r="C3380" s="663" t="s">
        <v>7584</v>
      </c>
      <c r="D3380" s="664" t="s">
        <v>7585</v>
      </c>
    </row>
    <row r="3381" spans="1:4" ht="31.5" thickTop="1" thickBot="1" x14ac:dyDescent="0.3">
      <c r="A3381" s="661" t="s">
        <v>7586</v>
      </c>
      <c r="B3381" s="662">
        <v>17</v>
      </c>
      <c r="C3381" s="663" t="s">
        <v>7587</v>
      </c>
      <c r="D3381" s="664" t="s">
        <v>7588</v>
      </c>
    </row>
    <row r="3382" spans="1:4" ht="16.5" thickTop="1" thickBot="1" x14ac:dyDescent="0.3">
      <c r="A3382" s="661" t="s">
        <v>7589</v>
      </c>
      <c r="B3382" s="662">
        <v>5</v>
      </c>
      <c r="C3382" s="663" t="s">
        <v>7590</v>
      </c>
      <c r="D3382" s="664" t="s">
        <v>7591</v>
      </c>
    </row>
    <row r="3383" spans="1:4" ht="16.5" thickTop="1" thickBot="1" x14ac:dyDescent="0.3">
      <c r="A3383" s="661" t="s">
        <v>7589</v>
      </c>
      <c r="B3383" s="662">
        <v>2</v>
      </c>
      <c r="C3383" s="663" t="s">
        <v>7590</v>
      </c>
      <c r="D3383" s="664" t="s">
        <v>7591</v>
      </c>
    </row>
    <row r="3384" spans="1:4" ht="31.5" thickTop="1" thickBot="1" x14ac:dyDescent="0.3">
      <c r="A3384" s="661" t="s">
        <v>7592</v>
      </c>
      <c r="B3384" s="662">
        <v>7</v>
      </c>
      <c r="C3384" s="663" t="s">
        <v>7593</v>
      </c>
      <c r="D3384" s="664" t="s">
        <v>7594</v>
      </c>
    </row>
    <row r="3385" spans="1:4" ht="16.5" thickTop="1" thickBot="1" x14ac:dyDescent="0.3">
      <c r="A3385" s="661" t="s">
        <v>7595</v>
      </c>
      <c r="B3385" s="662">
        <v>9</v>
      </c>
      <c r="C3385" s="663" t="s">
        <v>7596</v>
      </c>
      <c r="D3385" s="664" t="s">
        <v>7597</v>
      </c>
    </row>
    <row r="3386" spans="1:4" ht="31.5" thickTop="1" thickBot="1" x14ac:dyDescent="0.3">
      <c r="A3386" s="661" t="s">
        <v>7598</v>
      </c>
      <c r="B3386" s="662">
        <v>5</v>
      </c>
      <c r="C3386" s="663" t="s">
        <v>7599</v>
      </c>
      <c r="D3386" s="664" t="s">
        <v>7600</v>
      </c>
    </row>
    <row r="3387" spans="1:4" ht="31.5" thickTop="1" thickBot="1" x14ac:dyDescent="0.3">
      <c r="A3387" s="661" t="s">
        <v>7598</v>
      </c>
      <c r="B3387" s="662">
        <v>7</v>
      </c>
      <c r="C3387" s="663" t="s">
        <v>7599</v>
      </c>
      <c r="D3387" s="664" t="s">
        <v>7600</v>
      </c>
    </row>
    <row r="3388" spans="1:4" ht="16.5" thickTop="1" thickBot="1" x14ac:dyDescent="0.3">
      <c r="A3388" s="661" t="s">
        <v>7601</v>
      </c>
      <c r="B3388" s="662">
        <v>2</v>
      </c>
      <c r="C3388" s="663" t="s">
        <v>7602</v>
      </c>
      <c r="D3388" s="664" t="s">
        <v>7603</v>
      </c>
    </row>
    <row r="3389" spans="1:4" ht="16.5" thickTop="1" thickBot="1" x14ac:dyDescent="0.3">
      <c r="A3389" s="661" t="s">
        <v>7604</v>
      </c>
      <c r="B3389" s="662">
        <v>2</v>
      </c>
      <c r="C3389" s="663" t="s">
        <v>7605</v>
      </c>
      <c r="D3389" s="664" t="s">
        <v>7606</v>
      </c>
    </row>
    <row r="3390" spans="1:4" ht="16.5" thickTop="1" thickBot="1" x14ac:dyDescent="0.3">
      <c r="A3390" s="661" t="s">
        <v>7607</v>
      </c>
      <c r="B3390" s="662">
        <v>20</v>
      </c>
      <c r="C3390" s="663" t="s">
        <v>7608</v>
      </c>
      <c r="D3390" s="664" t="s">
        <v>7609</v>
      </c>
    </row>
    <row r="3391" spans="1:4" ht="16.5" thickTop="1" thickBot="1" x14ac:dyDescent="0.3">
      <c r="A3391" s="661" t="s">
        <v>7607</v>
      </c>
      <c r="B3391" s="662">
        <v>3</v>
      </c>
      <c r="C3391" s="663" t="s">
        <v>7608</v>
      </c>
      <c r="D3391" s="664" t="s">
        <v>7609</v>
      </c>
    </row>
    <row r="3392" spans="1:4" ht="16.5" thickTop="1" thickBot="1" x14ac:dyDescent="0.3">
      <c r="A3392" s="661" t="s">
        <v>7610</v>
      </c>
      <c r="B3392" s="662">
        <v>12</v>
      </c>
      <c r="C3392" s="663" t="s">
        <v>7611</v>
      </c>
      <c r="D3392" s="664" t="s">
        <v>7612</v>
      </c>
    </row>
    <row r="3393" spans="1:4" ht="16.5" thickTop="1" thickBot="1" x14ac:dyDescent="0.3">
      <c r="A3393" s="661" t="s">
        <v>7613</v>
      </c>
      <c r="B3393" s="662">
        <v>13</v>
      </c>
      <c r="C3393" s="663" t="s">
        <v>7614</v>
      </c>
      <c r="D3393" s="664" t="s">
        <v>7615</v>
      </c>
    </row>
    <row r="3394" spans="1:4" ht="16.5" thickTop="1" thickBot="1" x14ac:dyDescent="0.3">
      <c r="A3394" s="661" t="s">
        <v>7616</v>
      </c>
      <c r="B3394" s="662">
        <v>16</v>
      </c>
      <c r="C3394" s="663" t="s">
        <v>7617</v>
      </c>
      <c r="D3394" s="664" t="s">
        <v>7618</v>
      </c>
    </row>
    <row r="3395" spans="1:4" ht="16.5" thickTop="1" thickBot="1" x14ac:dyDescent="0.3">
      <c r="A3395" s="661" t="s">
        <v>7616</v>
      </c>
      <c r="B3395" s="662">
        <v>1</v>
      </c>
      <c r="C3395" s="663" t="s">
        <v>7617</v>
      </c>
      <c r="D3395" s="664" t="s">
        <v>7618</v>
      </c>
    </row>
    <row r="3396" spans="1:4" ht="16.5" thickTop="1" thickBot="1" x14ac:dyDescent="0.3">
      <c r="A3396" s="661" t="s">
        <v>7619</v>
      </c>
      <c r="B3396" s="662">
        <v>16</v>
      </c>
      <c r="C3396" s="663" t="s">
        <v>7620</v>
      </c>
      <c r="D3396" s="664" t="s">
        <v>7621</v>
      </c>
    </row>
    <row r="3397" spans="1:4" ht="16.5" thickTop="1" thickBot="1" x14ac:dyDescent="0.3">
      <c r="A3397" s="661" t="s">
        <v>7622</v>
      </c>
      <c r="B3397" s="662">
        <v>1</v>
      </c>
      <c r="C3397" s="663" t="s">
        <v>7623</v>
      </c>
      <c r="D3397" s="664" t="s">
        <v>7624</v>
      </c>
    </row>
    <row r="3398" spans="1:4" ht="16.5" thickTop="1" thickBot="1" x14ac:dyDescent="0.3">
      <c r="A3398" s="661" t="s">
        <v>7625</v>
      </c>
      <c r="B3398" s="662">
        <v>29</v>
      </c>
      <c r="C3398" s="663" t="s">
        <v>7626</v>
      </c>
      <c r="D3398" s="664" t="s">
        <v>7627</v>
      </c>
    </row>
    <row r="3399" spans="1:4" ht="16.5" thickTop="1" thickBot="1" x14ac:dyDescent="0.3">
      <c r="A3399" s="661" t="s">
        <v>7628</v>
      </c>
      <c r="B3399" s="662">
        <v>5</v>
      </c>
      <c r="C3399" s="663" t="s">
        <v>7629</v>
      </c>
      <c r="D3399" s="664" t="s">
        <v>7630</v>
      </c>
    </row>
    <row r="3400" spans="1:4" ht="16.5" thickTop="1" thickBot="1" x14ac:dyDescent="0.3">
      <c r="A3400" s="661" t="s">
        <v>7628</v>
      </c>
      <c r="B3400" s="662">
        <v>7</v>
      </c>
      <c r="C3400" s="663" t="s">
        <v>7629</v>
      </c>
      <c r="D3400" s="664" t="s">
        <v>7630</v>
      </c>
    </row>
    <row r="3401" spans="1:4" ht="16.5" thickTop="1" thickBot="1" x14ac:dyDescent="0.3">
      <c r="A3401" s="661" t="s">
        <v>7631</v>
      </c>
      <c r="B3401" s="662">
        <v>6</v>
      </c>
      <c r="C3401" s="663" t="s">
        <v>7632</v>
      </c>
      <c r="D3401" s="664" t="s">
        <v>7633</v>
      </c>
    </row>
    <row r="3402" spans="1:4" ht="16.5" thickTop="1" thickBot="1" x14ac:dyDescent="0.3">
      <c r="A3402" s="661" t="s">
        <v>7634</v>
      </c>
      <c r="B3402" s="662">
        <v>12</v>
      </c>
      <c r="C3402" s="663" t="s">
        <v>7635</v>
      </c>
      <c r="D3402" s="664" t="s">
        <v>7636</v>
      </c>
    </row>
    <row r="3403" spans="1:4" ht="16.5" thickTop="1" thickBot="1" x14ac:dyDescent="0.3">
      <c r="A3403" s="661" t="s">
        <v>7634</v>
      </c>
      <c r="B3403" s="662">
        <v>1</v>
      </c>
      <c r="C3403" s="663" t="s">
        <v>7635</v>
      </c>
      <c r="D3403" s="664" t="s">
        <v>7636</v>
      </c>
    </row>
    <row r="3404" spans="1:4" ht="16.5" thickTop="1" thickBot="1" x14ac:dyDescent="0.3">
      <c r="A3404" s="661" t="s">
        <v>7637</v>
      </c>
      <c r="B3404" s="662">
        <v>1</v>
      </c>
      <c r="C3404" s="663" t="s">
        <v>7638</v>
      </c>
      <c r="D3404" s="664" t="s">
        <v>7639</v>
      </c>
    </row>
    <row r="3405" spans="1:4" ht="16.5" thickTop="1" thickBot="1" x14ac:dyDescent="0.3">
      <c r="A3405" s="661" t="s">
        <v>7640</v>
      </c>
      <c r="B3405" s="662">
        <v>3</v>
      </c>
      <c r="C3405" s="663" t="s">
        <v>7641</v>
      </c>
      <c r="D3405" s="664" t="s">
        <v>7642</v>
      </c>
    </row>
    <row r="3406" spans="1:4" ht="16.5" thickTop="1" thickBot="1" x14ac:dyDescent="0.3">
      <c r="A3406" s="661" t="s">
        <v>7640</v>
      </c>
      <c r="B3406" s="662">
        <v>2</v>
      </c>
      <c r="C3406" s="663" t="s">
        <v>7641</v>
      </c>
      <c r="D3406" s="664" t="s">
        <v>7642</v>
      </c>
    </row>
    <row r="3407" spans="1:4" ht="16.5" thickTop="1" thickBot="1" x14ac:dyDescent="0.3">
      <c r="A3407" s="661" t="s">
        <v>7643</v>
      </c>
      <c r="B3407" s="662">
        <v>13</v>
      </c>
      <c r="C3407" s="663" t="s">
        <v>7644</v>
      </c>
      <c r="D3407" s="664" t="s">
        <v>7645</v>
      </c>
    </row>
    <row r="3408" spans="1:4" ht="16.5" thickTop="1" thickBot="1" x14ac:dyDescent="0.3">
      <c r="A3408" s="661" t="s">
        <v>7643</v>
      </c>
      <c r="B3408" s="662">
        <v>11</v>
      </c>
      <c r="C3408" s="663" t="s">
        <v>7646</v>
      </c>
      <c r="D3408" s="664" t="s">
        <v>7647</v>
      </c>
    </row>
    <row r="3409" spans="1:4" ht="16.5" thickTop="1" thickBot="1" x14ac:dyDescent="0.3">
      <c r="A3409" s="661" t="s">
        <v>7648</v>
      </c>
      <c r="B3409" s="662">
        <v>10</v>
      </c>
      <c r="C3409" s="663" t="s">
        <v>7649</v>
      </c>
      <c r="D3409" s="664" t="s">
        <v>7650</v>
      </c>
    </row>
    <row r="3410" spans="1:4" ht="31.5" thickTop="1" thickBot="1" x14ac:dyDescent="0.3">
      <c r="A3410" s="661" t="s">
        <v>7651</v>
      </c>
      <c r="B3410" s="662">
        <v>10</v>
      </c>
      <c r="C3410" s="663" t="s">
        <v>7652</v>
      </c>
      <c r="D3410" s="664" t="s">
        <v>7653</v>
      </c>
    </row>
    <row r="3411" spans="1:4" ht="16.5" thickTop="1" thickBot="1" x14ac:dyDescent="0.3">
      <c r="A3411" s="661" t="s">
        <v>7654</v>
      </c>
      <c r="B3411" s="662">
        <v>17</v>
      </c>
      <c r="C3411" s="663" t="s">
        <v>7655</v>
      </c>
      <c r="D3411" s="664" t="s">
        <v>7656</v>
      </c>
    </row>
    <row r="3412" spans="1:4" ht="16.5" thickTop="1" thickBot="1" x14ac:dyDescent="0.3">
      <c r="A3412" s="661" t="s">
        <v>7654</v>
      </c>
      <c r="B3412" s="662">
        <v>4</v>
      </c>
      <c r="C3412" s="663" t="s">
        <v>7655</v>
      </c>
      <c r="D3412" s="664" t="s">
        <v>7656</v>
      </c>
    </row>
    <row r="3413" spans="1:4" ht="16.5" thickTop="1" thickBot="1" x14ac:dyDescent="0.3">
      <c r="A3413" s="661" t="s">
        <v>7657</v>
      </c>
      <c r="B3413" s="662">
        <v>4</v>
      </c>
      <c r="C3413" s="663" t="s">
        <v>7658</v>
      </c>
      <c r="D3413" s="664" t="s">
        <v>7659</v>
      </c>
    </row>
    <row r="3414" spans="1:4" ht="16.5" thickTop="1" thickBot="1" x14ac:dyDescent="0.3">
      <c r="A3414" s="661" t="s">
        <v>7660</v>
      </c>
      <c r="B3414" s="662">
        <v>26</v>
      </c>
      <c r="C3414" s="663" t="s">
        <v>7661</v>
      </c>
      <c r="D3414" s="664" t="s">
        <v>7662</v>
      </c>
    </row>
    <row r="3415" spans="1:4" ht="16.5" thickTop="1" thickBot="1" x14ac:dyDescent="0.3">
      <c r="A3415" s="661" t="s">
        <v>7663</v>
      </c>
      <c r="B3415" s="662">
        <v>1</v>
      </c>
      <c r="C3415" s="663" t="s">
        <v>7664</v>
      </c>
      <c r="D3415" s="664" t="s">
        <v>7665</v>
      </c>
    </row>
    <row r="3416" spans="1:4" ht="16.5" thickTop="1" thickBot="1" x14ac:dyDescent="0.3">
      <c r="A3416" s="661" t="s">
        <v>7663</v>
      </c>
      <c r="B3416" s="662">
        <v>4</v>
      </c>
      <c r="C3416" s="663" t="s">
        <v>7666</v>
      </c>
      <c r="D3416" s="664" t="s">
        <v>7665</v>
      </c>
    </row>
    <row r="3417" spans="1:4" ht="31.5" thickTop="1" thickBot="1" x14ac:dyDescent="0.3">
      <c r="A3417" s="661" t="s">
        <v>7667</v>
      </c>
      <c r="B3417" s="662">
        <v>8</v>
      </c>
      <c r="C3417" s="663" t="s">
        <v>7668</v>
      </c>
      <c r="D3417" s="664" t="s">
        <v>7669</v>
      </c>
    </row>
    <row r="3418" spans="1:4" ht="16.5" thickTop="1" thickBot="1" x14ac:dyDescent="0.3">
      <c r="A3418" s="661" t="s">
        <v>7670</v>
      </c>
      <c r="B3418" s="662">
        <v>3</v>
      </c>
      <c r="C3418" s="663" t="s">
        <v>7671</v>
      </c>
      <c r="D3418" s="664" t="s">
        <v>7672</v>
      </c>
    </row>
    <row r="3419" spans="1:4" ht="16.5" thickTop="1" thickBot="1" x14ac:dyDescent="0.3">
      <c r="A3419" s="661" t="s">
        <v>7673</v>
      </c>
      <c r="B3419" s="662">
        <v>1</v>
      </c>
      <c r="C3419" s="663" t="s">
        <v>7674</v>
      </c>
      <c r="D3419" s="664" t="s">
        <v>7675</v>
      </c>
    </row>
    <row r="3420" spans="1:4" ht="16.5" thickTop="1" thickBot="1" x14ac:dyDescent="0.3">
      <c r="A3420" s="661" t="s">
        <v>7676</v>
      </c>
      <c r="B3420" s="662">
        <v>1</v>
      </c>
      <c r="C3420" s="663" t="s">
        <v>7677</v>
      </c>
      <c r="D3420" s="664" t="s">
        <v>7678</v>
      </c>
    </row>
    <row r="3421" spans="1:4" ht="31.5" thickTop="1" thickBot="1" x14ac:dyDescent="0.3">
      <c r="A3421" s="661" t="s">
        <v>7679</v>
      </c>
      <c r="B3421" s="662">
        <v>1</v>
      </c>
      <c r="C3421" s="663" t="s">
        <v>7680</v>
      </c>
      <c r="D3421" s="664" t="s">
        <v>7681</v>
      </c>
    </row>
    <row r="3422" spans="1:4" ht="31.5" thickTop="1" thickBot="1" x14ac:dyDescent="0.3">
      <c r="A3422" s="661" t="s">
        <v>7682</v>
      </c>
      <c r="B3422" s="662">
        <v>1</v>
      </c>
      <c r="C3422" s="663" t="s">
        <v>7683</v>
      </c>
      <c r="D3422" s="664" t="s">
        <v>7684</v>
      </c>
    </row>
    <row r="3423" spans="1:4" ht="16.5" thickTop="1" thickBot="1" x14ac:dyDescent="0.3">
      <c r="A3423" s="661" t="s">
        <v>7685</v>
      </c>
      <c r="B3423" s="662">
        <v>6</v>
      </c>
      <c r="C3423" s="663" t="s">
        <v>7686</v>
      </c>
      <c r="D3423" s="664" t="s">
        <v>7687</v>
      </c>
    </row>
    <row r="3424" spans="1:4" ht="16.5" thickTop="1" thickBot="1" x14ac:dyDescent="0.3">
      <c r="A3424" s="661" t="s">
        <v>7688</v>
      </c>
      <c r="B3424" s="662">
        <v>17</v>
      </c>
      <c r="C3424" s="663" t="s">
        <v>7689</v>
      </c>
      <c r="D3424" s="664" t="s">
        <v>7690</v>
      </c>
    </row>
    <row r="3425" spans="1:4" ht="16.5" thickTop="1" thickBot="1" x14ac:dyDescent="0.3">
      <c r="A3425" s="661" t="s">
        <v>7688</v>
      </c>
      <c r="B3425" s="662">
        <v>17</v>
      </c>
      <c r="C3425" s="663" t="s">
        <v>7689</v>
      </c>
      <c r="D3425" s="664" t="s">
        <v>7690</v>
      </c>
    </row>
    <row r="3426" spans="1:4" ht="16.5" thickTop="1" thickBot="1" x14ac:dyDescent="0.3">
      <c r="A3426" s="661" t="s">
        <v>7688</v>
      </c>
      <c r="B3426" s="662">
        <v>8</v>
      </c>
      <c r="C3426" s="663" t="s">
        <v>7689</v>
      </c>
      <c r="D3426" s="664" t="s">
        <v>7690</v>
      </c>
    </row>
    <row r="3427" spans="1:4" ht="16.5" thickTop="1" thickBot="1" x14ac:dyDescent="0.3">
      <c r="A3427" s="661" t="s">
        <v>7691</v>
      </c>
      <c r="B3427" s="662">
        <v>2</v>
      </c>
      <c r="C3427" s="663" t="s">
        <v>7692</v>
      </c>
      <c r="D3427" s="664" t="s">
        <v>7693</v>
      </c>
    </row>
    <row r="3428" spans="1:4" ht="16.5" thickTop="1" thickBot="1" x14ac:dyDescent="0.3">
      <c r="A3428" s="661" t="s">
        <v>7694</v>
      </c>
      <c r="B3428" s="662">
        <v>4</v>
      </c>
      <c r="C3428" s="663" t="s">
        <v>7695</v>
      </c>
      <c r="D3428" s="664" t="s">
        <v>7696</v>
      </c>
    </row>
    <row r="3429" spans="1:4" ht="16.5" thickTop="1" thickBot="1" x14ac:dyDescent="0.3">
      <c r="A3429" s="661" t="s">
        <v>7697</v>
      </c>
      <c r="B3429" s="662">
        <v>2</v>
      </c>
      <c r="C3429" s="663" t="s">
        <v>7698</v>
      </c>
      <c r="D3429" s="664" t="s">
        <v>7699</v>
      </c>
    </row>
    <row r="3430" spans="1:4" ht="16.5" thickTop="1" thickBot="1" x14ac:dyDescent="0.3">
      <c r="A3430" s="661" t="s">
        <v>7700</v>
      </c>
      <c r="B3430" s="662">
        <v>8</v>
      </c>
      <c r="C3430" s="663" t="s">
        <v>7701</v>
      </c>
      <c r="D3430" s="664" t="s">
        <v>7702</v>
      </c>
    </row>
    <row r="3431" spans="1:4" ht="16.5" thickTop="1" thickBot="1" x14ac:dyDescent="0.3">
      <c r="A3431" s="661" t="s">
        <v>7703</v>
      </c>
      <c r="B3431" s="662">
        <v>1</v>
      </c>
      <c r="C3431" s="663" t="s">
        <v>7704</v>
      </c>
      <c r="D3431" s="664" t="s">
        <v>7705</v>
      </c>
    </row>
    <row r="3432" spans="1:4" ht="16.5" thickTop="1" thickBot="1" x14ac:dyDescent="0.3">
      <c r="A3432" s="661" t="s">
        <v>7706</v>
      </c>
      <c r="B3432" s="662">
        <v>1</v>
      </c>
      <c r="C3432" s="663" t="s">
        <v>7707</v>
      </c>
      <c r="D3432" s="664" t="s">
        <v>7708</v>
      </c>
    </row>
    <row r="3433" spans="1:4" ht="16.5" thickTop="1" thickBot="1" x14ac:dyDescent="0.3">
      <c r="A3433" s="661" t="s">
        <v>7709</v>
      </c>
      <c r="B3433" s="662">
        <v>2</v>
      </c>
      <c r="C3433" s="663" t="s">
        <v>7710</v>
      </c>
      <c r="D3433" s="664" t="s">
        <v>7711</v>
      </c>
    </row>
    <row r="3434" spans="1:4" ht="16.5" thickTop="1" thickBot="1" x14ac:dyDescent="0.3">
      <c r="A3434" s="661" t="s">
        <v>7712</v>
      </c>
      <c r="B3434" s="662">
        <v>1</v>
      </c>
      <c r="C3434" s="663" t="s">
        <v>7713</v>
      </c>
      <c r="D3434" s="664" t="s">
        <v>7714</v>
      </c>
    </row>
    <row r="3435" spans="1:4" ht="16.5" thickTop="1" thickBot="1" x14ac:dyDescent="0.3">
      <c r="A3435" s="661" t="s">
        <v>7712</v>
      </c>
      <c r="B3435" s="662">
        <v>1</v>
      </c>
      <c r="C3435" s="663" t="s">
        <v>7713</v>
      </c>
      <c r="D3435" s="664" t="s">
        <v>7714</v>
      </c>
    </row>
    <row r="3436" spans="1:4" ht="16.5" thickTop="1" thickBot="1" x14ac:dyDescent="0.3">
      <c r="A3436" s="661" t="s">
        <v>7715</v>
      </c>
      <c r="B3436" s="662">
        <v>1</v>
      </c>
      <c r="C3436" s="663" t="s">
        <v>7716</v>
      </c>
      <c r="D3436" s="664" t="s">
        <v>7717</v>
      </c>
    </row>
    <row r="3437" spans="1:4" ht="16.5" thickTop="1" thickBot="1" x14ac:dyDescent="0.3">
      <c r="A3437" s="661" t="s">
        <v>7718</v>
      </c>
      <c r="B3437" s="662">
        <v>3</v>
      </c>
      <c r="C3437" s="663" t="s">
        <v>7719</v>
      </c>
      <c r="D3437" s="664" t="s">
        <v>7720</v>
      </c>
    </row>
    <row r="3438" spans="1:4" ht="16.5" thickTop="1" thickBot="1" x14ac:dyDescent="0.3">
      <c r="A3438" s="661" t="s">
        <v>7721</v>
      </c>
      <c r="B3438" s="662">
        <v>3</v>
      </c>
      <c r="C3438" s="663" t="s">
        <v>7722</v>
      </c>
      <c r="D3438" s="664" t="s">
        <v>7722</v>
      </c>
    </row>
    <row r="3439" spans="1:4" ht="16.5" thickTop="1" thickBot="1" x14ac:dyDescent="0.3">
      <c r="A3439" s="661" t="s">
        <v>7723</v>
      </c>
      <c r="B3439" s="662">
        <v>2</v>
      </c>
      <c r="C3439" s="663" t="s">
        <v>7724</v>
      </c>
      <c r="D3439" s="664" t="s">
        <v>7725</v>
      </c>
    </row>
    <row r="3440" spans="1:4" ht="31.5" thickTop="1" thickBot="1" x14ac:dyDescent="0.3">
      <c r="A3440" s="661" t="s">
        <v>7726</v>
      </c>
      <c r="B3440" s="662">
        <v>6</v>
      </c>
      <c r="C3440" s="663" t="s">
        <v>7727</v>
      </c>
      <c r="D3440" s="664" t="s">
        <v>7728</v>
      </c>
    </row>
    <row r="3441" spans="1:4" ht="31.5" thickTop="1" thickBot="1" x14ac:dyDescent="0.3">
      <c r="A3441" s="661" t="s">
        <v>7726</v>
      </c>
      <c r="B3441" s="662">
        <v>4</v>
      </c>
      <c r="C3441" s="663" t="s">
        <v>7727</v>
      </c>
      <c r="D3441" s="664" t="s">
        <v>7728</v>
      </c>
    </row>
    <row r="3442" spans="1:4" ht="16.5" thickTop="1" thickBot="1" x14ac:dyDescent="0.3">
      <c r="A3442" s="661" t="s">
        <v>7729</v>
      </c>
      <c r="B3442" s="662">
        <v>1</v>
      </c>
      <c r="C3442" s="663" t="s">
        <v>7730</v>
      </c>
      <c r="D3442" s="664" t="s">
        <v>7731</v>
      </c>
    </row>
    <row r="3443" spans="1:4" ht="16.5" thickTop="1" thickBot="1" x14ac:dyDescent="0.3">
      <c r="A3443" s="661" t="s">
        <v>7729</v>
      </c>
      <c r="B3443" s="662">
        <v>1</v>
      </c>
      <c r="C3443" s="663" t="s">
        <v>7730</v>
      </c>
      <c r="D3443" s="664" t="s">
        <v>7731</v>
      </c>
    </row>
    <row r="3444" spans="1:4" ht="16.5" thickTop="1" thickBot="1" x14ac:dyDescent="0.3">
      <c r="A3444" s="661" t="s">
        <v>7729</v>
      </c>
      <c r="B3444" s="662">
        <v>1</v>
      </c>
      <c r="C3444" s="663" t="s">
        <v>7730</v>
      </c>
      <c r="D3444" s="664" t="s">
        <v>7731</v>
      </c>
    </row>
    <row r="3445" spans="1:4" ht="16.5" thickTop="1" thickBot="1" x14ac:dyDescent="0.3">
      <c r="A3445" s="661" t="s">
        <v>7729</v>
      </c>
      <c r="B3445" s="662">
        <v>1</v>
      </c>
      <c r="C3445" s="663" t="s">
        <v>7730</v>
      </c>
      <c r="D3445" s="664" t="s">
        <v>7731</v>
      </c>
    </row>
    <row r="3446" spans="1:4" ht="16.5" thickTop="1" thickBot="1" x14ac:dyDescent="0.3">
      <c r="A3446" s="661" t="s">
        <v>7732</v>
      </c>
      <c r="B3446" s="662">
        <v>9</v>
      </c>
      <c r="C3446" s="663" t="s">
        <v>7733</v>
      </c>
      <c r="D3446" s="664" t="s">
        <v>7734</v>
      </c>
    </row>
    <row r="3447" spans="1:4" ht="16.5" thickTop="1" thickBot="1" x14ac:dyDescent="0.3">
      <c r="A3447" s="661" t="s">
        <v>7735</v>
      </c>
      <c r="B3447" s="662">
        <v>2</v>
      </c>
      <c r="C3447" s="663" t="s">
        <v>7736</v>
      </c>
      <c r="D3447" s="664" t="s">
        <v>7737</v>
      </c>
    </row>
    <row r="3448" spans="1:4" ht="16.5" thickTop="1" thickBot="1" x14ac:dyDescent="0.3">
      <c r="A3448" s="661" t="s">
        <v>7738</v>
      </c>
      <c r="B3448" s="662">
        <v>3</v>
      </c>
      <c r="C3448" s="663" t="s">
        <v>7739</v>
      </c>
      <c r="D3448" s="664" t="s">
        <v>7740</v>
      </c>
    </row>
    <row r="3449" spans="1:4" ht="16.5" thickTop="1" thickBot="1" x14ac:dyDescent="0.3">
      <c r="A3449" s="661" t="s">
        <v>7741</v>
      </c>
      <c r="B3449" s="662">
        <v>7</v>
      </c>
      <c r="C3449" s="663" t="s">
        <v>7742</v>
      </c>
      <c r="D3449" s="664" t="s">
        <v>7743</v>
      </c>
    </row>
    <row r="3450" spans="1:4" ht="31.5" thickTop="1" thickBot="1" x14ac:dyDescent="0.3">
      <c r="A3450" s="661" t="s">
        <v>7744</v>
      </c>
      <c r="B3450" s="662">
        <v>3</v>
      </c>
      <c r="C3450" s="663" t="s">
        <v>7745</v>
      </c>
      <c r="D3450" s="664" t="s">
        <v>7746</v>
      </c>
    </row>
    <row r="3451" spans="1:4" ht="16.5" thickTop="1" thickBot="1" x14ac:dyDescent="0.3">
      <c r="A3451" s="661" t="s">
        <v>7747</v>
      </c>
      <c r="B3451" s="662">
        <v>4</v>
      </c>
      <c r="C3451" s="663" t="s">
        <v>7748</v>
      </c>
      <c r="D3451" s="664" t="s">
        <v>7749</v>
      </c>
    </row>
    <row r="3452" spans="1:4" ht="16.5" thickTop="1" thickBot="1" x14ac:dyDescent="0.3">
      <c r="A3452" s="661" t="s">
        <v>7750</v>
      </c>
      <c r="B3452" s="662">
        <v>9</v>
      </c>
      <c r="C3452" s="663" t="s">
        <v>7751</v>
      </c>
      <c r="D3452" s="664" t="s">
        <v>7751</v>
      </c>
    </row>
    <row r="3453" spans="1:4" ht="16.5" thickTop="1" thickBot="1" x14ac:dyDescent="0.3">
      <c r="A3453" s="661" t="s">
        <v>7750</v>
      </c>
      <c r="B3453" s="662">
        <v>19</v>
      </c>
      <c r="C3453" s="663" t="s">
        <v>7752</v>
      </c>
      <c r="D3453" s="664" t="s">
        <v>7752</v>
      </c>
    </row>
    <row r="3454" spans="1:4" ht="16.5" thickTop="1" thickBot="1" x14ac:dyDescent="0.3">
      <c r="A3454" s="661" t="s">
        <v>7753</v>
      </c>
      <c r="B3454" s="662">
        <v>11</v>
      </c>
      <c r="C3454" s="663" t="s">
        <v>7754</v>
      </c>
      <c r="D3454" s="664" t="s">
        <v>7755</v>
      </c>
    </row>
    <row r="3455" spans="1:4" ht="16.5" thickTop="1" thickBot="1" x14ac:dyDescent="0.3">
      <c r="A3455" s="661" t="s">
        <v>7756</v>
      </c>
      <c r="B3455" s="662">
        <v>4</v>
      </c>
      <c r="C3455" s="663" t="s">
        <v>7757</v>
      </c>
      <c r="D3455" s="664" t="s">
        <v>7758</v>
      </c>
    </row>
    <row r="3456" spans="1:4" ht="16.5" thickTop="1" thickBot="1" x14ac:dyDescent="0.3">
      <c r="A3456" s="661" t="s">
        <v>7759</v>
      </c>
      <c r="B3456" s="662">
        <v>10</v>
      </c>
      <c r="C3456" s="663" t="s">
        <v>7760</v>
      </c>
      <c r="D3456" s="664" t="s">
        <v>7761</v>
      </c>
    </row>
    <row r="3457" spans="1:4" ht="16.5" thickTop="1" thickBot="1" x14ac:dyDescent="0.3">
      <c r="A3457" s="661" t="s">
        <v>7762</v>
      </c>
      <c r="B3457" s="662">
        <v>4</v>
      </c>
      <c r="C3457" s="663" t="s">
        <v>7763</v>
      </c>
      <c r="D3457" s="664" t="s">
        <v>7764</v>
      </c>
    </row>
    <row r="3458" spans="1:4" ht="16.5" thickTop="1" thickBot="1" x14ac:dyDescent="0.3">
      <c r="A3458" s="661" t="s">
        <v>7765</v>
      </c>
      <c r="B3458" s="662">
        <v>1</v>
      </c>
      <c r="C3458" s="663" t="s">
        <v>7766</v>
      </c>
      <c r="D3458" s="664" t="s">
        <v>7767</v>
      </c>
    </row>
    <row r="3459" spans="1:4" ht="16.5" thickTop="1" thickBot="1" x14ac:dyDescent="0.3">
      <c r="A3459" s="661" t="s">
        <v>7768</v>
      </c>
      <c r="B3459" s="662">
        <v>3</v>
      </c>
      <c r="C3459" s="663" t="s">
        <v>7769</v>
      </c>
      <c r="D3459" s="664" t="s">
        <v>7770</v>
      </c>
    </row>
    <row r="3460" spans="1:4" ht="16.5" thickTop="1" thickBot="1" x14ac:dyDescent="0.3">
      <c r="A3460" s="661" t="s">
        <v>7768</v>
      </c>
      <c r="B3460" s="662">
        <v>2</v>
      </c>
      <c r="C3460" s="663" t="s">
        <v>7769</v>
      </c>
      <c r="D3460" s="664" t="s">
        <v>7770</v>
      </c>
    </row>
    <row r="3461" spans="1:4" ht="16.5" thickTop="1" thickBot="1" x14ac:dyDescent="0.3">
      <c r="A3461" s="661" t="s">
        <v>7768</v>
      </c>
      <c r="B3461" s="662">
        <v>1</v>
      </c>
      <c r="C3461" s="663" t="s">
        <v>7771</v>
      </c>
      <c r="D3461" s="664" t="s">
        <v>7770</v>
      </c>
    </row>
    <row r="3462" spans="1:4" ht="31.5" thickTop="1" thickBot="1" x14ac:dyDescent="0.3">
      <c r="A3462" s="661" t="s">
        <v>7772</v>
      </c>
      <c r="B3462" s="662">
        <v>8</v>
      </c>
      <c r="C3462" s="663" t="s">
        <v>7773</v>
      </c>
      <c r="D3462" s="664" t="s">
        <v>7774</v>
      </c>
    </row>
    <row r="3463" spans="1:4" ht="16.5" thickTop="1" thickBot="1" x14ac:dyDescent="0.3">
      <c r="A3463" s="661" t="s">
        <v>7775</v>
      </c>
      <c r="B3463" s="662">
        <v>11</v>
      </c>
      <c r="C3463" s="663" t="s">
        <v>7776</v>
      </c>
      <c r="D3463" s="664" t="s">
        <v>7777</v>
      </c>
    </row>
    <row r="3464" spans="1:4" ht="16.5" thickTop="1" thickBot="1" x14ac:dyDescent="0.3">
      <c r="A3464" s="661" t="s">
        <v>7775</v>
      </c>
      <c r="B3464" s="662">
        <v>14</v>
      </c>
      <c r="C3464" s="663" t="s">
        <v>7776</v>
      </c>
      <c r="D3464" s="664" t="s">
        <v>7777</v>
      </c>
    </row>
    <row r="3465" spans="1:4" ht="16.5" thickTop="1" thickBot="1" x14ac:dyDescent="0.3">
      <c r="A3465" s="661" t="s">
        <v>7775</v>
      </c>
      <c r="B3465" s="662">
        <v>10</v>
      </c>
      <c r="C3465" s="663" t="s">
        <v>7776</v>
      </c>
      <c r="D3465" s="664" t="s">
        <v>7777</v>
      </c>
    </row>
    <row r="3466" spans="1:4" ht="16.5" thickTop="1" thickBot="1" x14ac:dyDescent="0.3">
      <c r="A3466" s="661" t="s">
        <v>7778</v>
      </c>
      <c r="B3466" s="662">
        <v>7</v>
      </c>
      <c r="C3466" s="663" t="s">
        <v>7779</v>
      </c>
      <c r="D3466" s="664" t="s">
        <v>7780</v>
      </c>
    </row>
    <row r="3467" spans="1:4" ht="31.5" thickTop="1" thickBot="1" x14ac:dyDescent="0.3">
      <c r="A3467" s="661" t="s">
        <v>7781</v>
      </c>
      <c r="B3467" s="662">
        <v>2</v>
      </c>
      <c r="C3467" s="663" t="s">
        <v>7782</v>
      </c>
      <c r="D3467" s="664" t="s">
        <v>7783</v>
      </c>
    </row>
    <row r="3468" spans="1:4" ht="16.5" thickTop="1" thickBot="1" x14ac:dyDescent="0.3">
      <c r="A3468" s="661" t="s">
        <v>7784</v>
      </c>
      <c r="B3468" s="662">
        <v>6</v>
      </c>
      <c r="C3468" s="663" t="s">
        <v>7785</v>
      </c>
      <c r="D3468" s="664" t="s">
        <v>7785</v>
      </c>
    </row>
    <row r="3469" spans="1:4" ht="16.5" thickTop="1" thickBot="1" x14ac:dyDescent="0.3">
      <c r="A3469" s="661" t="s">
        <v>7784</v>
      </c>
      <c r="B3469" s="662">
        <v>5</v>
      </c>
      <c r="C3469" s="663" t="s">
        <v>7786</v>
      </c>
      <c r="D3469" s="664" t="s">
        <v>7787</v>
      </c>
    </row>
    <row r="3470" spans="1:4" ht="16.5" thickTop="1" thickBot="1" x14ac:dyDescent="0.3">
      <c r="A3470" s="661" t="s">
        <v>7788</v>
      </c>
      <c r="B3470" s="662">
        <v>2</v>
      </c>
      <c r="C3470" s="663" t="s">
        <v>7789</v>
      </c>
      <c r="D3470" s="664" t="s">
        <v>7790</v>
      </c>
    </row>
    <row r="3471" spans="1:4" ht="16.5" thickTop="1" thickBot="1" x14ac:dyDescent="0.3">
      <c r="A3471" s="661" t="s">
        <v>7791</v>
      </c>
      <c r="B3471" s="662">
        <v>13</v>
      </c>
      <c r="C3471" s="663" t="s">
        <v>7792</v>
      </c>
      <c r="D3471" s="664" t="s">
        <v>7793</v>
      </c>
    </row>
    <row r="3472" spans="1:4" ht="16.5" thickTop="1" thickBot="1" x14ac:dyDescent="0.3">
      <c r="A3472" s="661" t="s">
        <v>7794</v>
      </c>
      <c r="B3472" s="662">
        <v>7</v>
      </c>
      <c r="C3472" s="663" t="s">
        <v>7795</v>
      </c>
      <c r="D3472" s="664" t="s">
        <v>7796</v>
      </c>
    </row>
    <row r="3473" spans="1:4" ht="16.5" thickTop="1" thickBot="1" x14ac:dyDescent="0.3">
      <c r="A3473" s="661" t="s">
        <v>7797</v>
      </c>
      <c r="B3473" s="662">
        <v>1</v>
      </c>
      <c r="C3473" s="663" t="s">
        <v>7798</v>
      </c>
      <c r="D3473" s="664" t="s">
        <v>7799</v>
      </c>
    </row>
    <row r="3474" spans="1:4" ht="16.5" thickTop="1" thickBot="1" x14ac:dyDescent="0.3">
      <c r="A3474" s="661" t="s">
        <v>7797</v>
      </c>
      <c r="B3474" s="662">
        <v>1</v>
      </c>
      <c r="C3474" s="663" t="s">
        <v>7798</v>
      </c>
      <c r="D3474" s="664" t="s">
        <v>7799</v>
      </c>
    </row>
    <row r="3475" spans="1:4" ht="16.5" thickTop="1" thickBot="1" x14ac:dyDescent="0.3">
      <c r="A3475" s="661" t="s">
        <v>7797</v>
      </c>
      <c r="B3475" s="662">
        <v>1</v>
      </c>
      <c r="C3475" s="663" t="s">
        <v>7798</v>
      </c>
      <c r="D3475" s="664" t="s">
        <v>7799</v>
      </c>
    </row>
    <row r="3476" spans="1:4" ht="16.5" thickTop="1" thickBot="1" x14ac:dyDescent="0.3">
      <c r="A3476" s="661" t="s">
        <v>7797</v>
      </c>
      <c r="B3476" s="662">
        <v>1</v>
      </c>
      <c r="C3476" s="663" t="s">
        <v>7798</v>
      </c>
      <c r="D3476" s="664" t="s">
        <v>7799</v>
      </c>
    </row>
    <row r="3477" spans="1:4" ht="16.5" thickTop="1" thickBot="1" x14ac:dyDescent="0.3">
      <c r="A3477" s="661" t="s">
        <v>7800</v>
      </c>
      <c r="B3477" s="662">
        <v>11</v>
      </c>
      <c r="C3477" s="663" t="s">
        <v>7801</v>
      </c>
      <c r="D3477" s="664" t="s">
        <v>7802</v>
      </c>
    </row>
    <row r="3478" spans="1:4" ht="16.5" thickTop="1" thickBot="1" x14ac:dyDescent="0.3">
      <c r="A3478" s="661" t="s">
        <v>7803</v>
      </c>
      <c r="B3478" s="662">
        <v>11</v>
      </c>
      <c r="C3478" s="663" t="s">
        <v>7804</v>
      </c>
      <c r="D3478" s="664" t="s">
        <v>7805</v>
      </c>
    </row>
    <row r="3479" spans="1:4" ht="16.5" thickTop="1" thickBot="1" x14ac:dyDescent="0.3">
      <c r="A3479" s="661" t="s">
        <v>7806</v>
      </c>
      <c r="B3479" s="662">
        <v>2</v>
      </c>
      <c r="C3479" s="663" t="s">
        <v>7807</v>
      </c>
      <c r="D3479" s="664" t="s">
        <v>7808</v>
      </c>
    </row>
    <row r="3480" spans="1:4" ht="16.5" thickTop="1" thickBot="1" x14ac:dyDescent="0.3">
      <c r="A3480" s="661" t="s">
        <v>7809</v>
      </c>
      <c r="B3480" s="662">
        <v>1</v>
      </c>
      <c r="C3480" s="663" t="s">
        <v>7810</v>
      </c>
      <c r="D3480" s="664" t="s">
        <v>7811</v>
      </c>
    </row>
    <row r="3481" spans="1:4" ht="16.5" thickTop="1" thickBot="1" x14ac:dyDescent="0.3">
      <c r="A3481" s="661" t="s">
        <v>7812</v>
      </c>
      <c r="B3481" s="662">
        <v>4</v>
      </c>
      <c r="C3481" s="663" t="s">
        <v>7813</v>
      </c>
      <c r="D3481" s="664" t="s">
        <v>7814</v>
      </c>
    </row>
    <row r="3482" spans="1:4" ht="16.5" thickTop="1" thickBot="1" x14ac:dyDescent="0.3">
      <c r="A3482" s="661" t="s">
        <v>7815</v>
      </c>
      <c r="B3482" s="662">
        <v>2</v>
      </c>
      <c r="C3482" s="663" t="s">
        <v>7816</v>
      </c>
      <c r="D3482" s="664" t="s">
        <v>7817</v>
      </c>
    </row>
    <row r="3483" spans="1:4" ht="16.5" thickTop="1" thickBot="1" x14ac:dyDescent="0.3">
      <c r="A3483" s="661" t="s">
        <v>7818</v>
      </c>
      <c r="B3483" s="662">
        <v>4</v>
      </c>
      <c r="C3483" s="663" t="s">
        <v>7819</v>
      </c>
      <c r="D3483" s="664" t="s">
        <v>7820</v>
      </c>
    </row>
    <row r="3484" spans="1:4" ht="16.5" thickTop="1" thickBot="1" x14ac:dyDescent="0.3">
      <c r="A3484" s="661" t="s">
        <v>7818</v>
      </c>
      <c r="B3484" s="662">
        <v>1</v>
      </c>
      <c r="C3484" s="663" t="s">
        <v>7819</v>
      </c>
      <c r="D3484" s="664" t="s">
        <v>7820</v>
      </c>
    </row>
    <row r="3485" spans="1:4" ht="16.5" thickTop="1" thickBot="1" x14ac:dyDescent="0.3">
      <c r="A3485" s="661" t="s">
        <v>7821</v>
      </c>
      <c r="B3485" s="662">
        <v>7</v>
      </c>
      <c r="C3485" s="663" t="s">
        <v>7822</v>
      </c>
      <c r="D3485" s="664" t="s">
        <v>7823</v>
      </c>
    </row>
    <row r="3486" spans="1:4" ht="16.5" thickTop="1" thickBot="1" x14ac:dyDescent="0.3">
      <c r="A3486" s="661" t="s">
        <v>7821</v>
      </c>
      <c r="B3486" s="662">
        <v>4</v>
      </c>
      <c r="C3486" s="663" t="s">
        <v>7822</v>
      </c>
      <c r="D3486" s="664" t="s">
        <v>7823</v>
      </c>
    </row>
    <row r="3487" spans="1:4" ht="16.5" thickTop="1" thickBot="1" x14ac:dyDescent="0.3">
      <c r="A3487" s="661" t="s">
        <v>7821</v>
      </c>
      <c r="B3487" s="662">
        <v>8</v>
      </c>
      <c r="C3487" s="663" t="s">
        <v>7822</v>
      </c>
      <c r="D3487" s="664" t="s">
        <v>7823</v>
      </c>
    </row>
    <row r="3488" spans="1:4" ht="16.5" thickTop="1" thickBot="1" x14ac:dyDescent="0.3">
      <c r="A3488" s="661" t="s">
        <v>7821</v>
      </c>
      <c r="B3488" s="662">
        <v>3</v>
      </c>
      <c r="C3488" s="663" t="s">
        <v>7822</v>
      </c>
      <c r="D3488" s="664" t="s">
        <v>7823</v>
      </c>
    </row>
    <row r="3489" spans="1:4" ht="16.5" thickTop="1" thickBot="1" x14ac:dyDescent="0.3">
      <c r="A3489" s="661" t="s">
        <v>7821</v>
      </c>
      <c r="B3489" s="662">
        <v>7</v>
      </c>
      <c r="C3489" s="663" t="s">
        <v>7822</v>
      </c>
      <c r="D3489" s="664" t="s">
        <v>7823</v>
      </c>
    </row>
    <row r="3490" spans="1:4" ht="16.5" thickTop="1" thickBot="1" x14ac:dyDescent="0.3">
      <c r="A3490" s="661" t="s">
        <v>7821</v>
      </c>
      <c r="B3490" s="662">
        <v>6</v>
      </c>
      <c r="C3490" s="663" t="s">
        <v>7822</v>
      </c>
      <c r="D3490" s="664" t="s">
        <v>7823</v>
      </c>
    </row>
    <row r="3491" spans="1:4" ht="16.5" thickTop="1" thickBot="1" x14ac:dyDescent="0.3">
      <c r="A3491" s="661" t="s">
        <v>7824</v>
      </c>
      <c r="B3491" s="662">
        <v>26</v>
      </c>
      <c r="C3491" s="663" t="s">
        <v>7825</v>
      </c>
      <c r="D3491" s="664" t="s">
        <v>7826</v>
      </c>
    </row>
    <row r="3492" spans="1:4" ht="16.5" thickTop="1" thickBot="1" x14ac:dyDescent="0.3">
      <c r="A3492" s="661" t="s">
        <v>7827</v>
      </c>
      <c r="B3492" s="662">
        <v>13</v>
      </c>
      <c r="C3492" s="663" t="s">
        <v>7828</v>
      </c>
      <c r="D3492" s="664" t="s">
        <v>7829</v>
      </c>
    </row>
    <row r="3493" spans="1:4" ht="46.5" thickTop="1" thickBot="1" x14ac:dyDescent="0.3">
      <c r="A3493" s="661" t="s">
        <v>7830</v>
      </c>
      <c r="B3493" s="662">
        <v>13</v>
      </c>
      <c r="C3493" s="663" t="s">
        <v>7831</v>
      </c>
      <c r="D3493" s="664" t="s">
        <v>7832</v>
      </c>
    </row>
    <row r="3494" spans="1:4" ht="31.5" thickTop="1" thickBot="1" x14ac:dyDescent="0.3">
      <c r="A3494" s="661" t="s">
        <v>7833</v>
      </c>
      <c r="B3494" s="662">
        <v>8</v>
      </c>
      <c r="C3494" s="663" t="s">
        <v>7834</v>
      </c>
      <c r="D3494" s="664" t="s">
        <v>7835</v>
      </c>
    </row>
    <row r="3495" spans="1:4" ht="16.5" thickTop="1" thickBot="1" x14ac:dyDescent="0.3">
      <c r="A3495" s="661" t="s">
        <v>7836</v>
      </c>
      <c r="B3495" s="662">
        <v>16</v>
      </c>
      <c r="C3495" s="663" t="s">
        <v>7837</v>
      </c>
      <c r="D3495" s="664" t="s">
        <v>7838</v>
      </c>
    </row>
    <row r="3496" spans="1:4" ht="16.5" thickTop="1" thickBot="1" x14ac:dyDescent="0.3">
      <c r="A3496" s="661" t="s">
        <v>7836</v>
      </c>
      <c r="B3496" s="662">
        <v>3</v>
      </c>
      <c r="C3496" s="663" t="s">
        <v>7837</v>
      </c>
      <c r="D3496" s="664" t="s">
        <v>7838</v>
      </c>
    </row>
    <row r="3497" spans="1:4" ht="16.5" thickTop="1" thickBot="1" x14ac:dyDescent="0.3">
      <c r="A3497" s="661" t="s">
        <v>7839</v>
      </c>
      <c r="B3497" s="662">
        <v>4</v>
      </c>
      <c r="C3497" s="663" t="s">
        <v>7840</v>
      </c>
      <c r="D3497" s="664" t="s">
        <v>7840</v>
      </c>
    </row>
    <row r="3498" spans="1:4" ht="16.5" thickTop="1" thickBot="1" x14ac:dyDescent="0.3">
      <c r="A3498" s="661" t="s">
        <v>7839</v>
      </c>
      <c r="B3498" s="662">
        <v>4</v>
      </c>
      <c r="C3498" s="663" t="s">
        <v>7840</v>
      </c>
      <c r="D3498" s="664" t="s">
        <v>7840</v>
      </c>
    </row>
    <row r="3499" spans="1:4" ht="16.5" thickTop="1" thickBot="1" x14ac:dyDescent="0.3">
      <c r="A3499" s="661" t="s">
        <v>7841</v>
      </c>
      <c r="B3499" s="662">
        <v>4</v>
      </c>
      <c r="C3499" s="663" t="s">
        <v>7842</v>
      </c>
      <c r="D3499" s="664" t="s">
        <v>7843</v>
      </c>
    </row>
    <row r="3500" spans="1:4" ht="16.5" thickTop="1" thickBot="1" x14ac:dyDescent="0.3">
      <c r="A3500" s="661" t="s">
        <v>7844</v>
      </c>
      <c r="B3500" s="662">
        <v>16</v>
      </c>
      <c r="C3500" s="663" t="s">
        <v>7845</v>
      </c>
      <c r="D3500" s="664" t="s">
        <v>7846</v>
      </c>
    </row>
    <row r="3501" spans="1:4" ht="16.5" thickTop="1" thickBot="1" x14ac:dyDescent="0.3">
      <c r="A3501" s="661" t="s">
        <v>7847</v>
      </c>
      <c r="B3501" s="662">
        <v>6</v>
      </c>
      <c r="C3501" s="663" t="s">
        <v>7848</v>
      </c>
      <c r="D3501" s="664" t="s">
        <v>7849</v>
      </c>
    </row>
    <row r="3502" spans="1:4" ht="31.5" thickTop="1" thickBot="1" x14ac:dyDescent="0.3">
      <c r="A3502" s="661" t="s">
        <v>7850</v>
      </c>
      <c r="B3502" s="662">
        <v>25</v>
      </c>
      <c r="C3502" s="663" t="s">
        <v>7851</v>
      </c>
      <c r="D3502" s="664" t="s">
        <v>7852</v>
      </c>
    </row>
    <row r="3503" spans="1:4" ht="16.5" thickTop="1" thickBot="1" x14ac:dyDescent="0.3">
      <c r="A3503" s="661" t="s">
        <v>7853</v>
      </c>
      <c r="B3503" s="662">
        <v>5</v>
      </c>
      <c r="C3503" s="663" t="s">
        <v>7854</v>
      </c>
      <c r="D3503" s="664" t="s">
        <v>7855</v>
      </c>
    </row>
    <row r="3504" spans="1:4" ht="31.5" thickTop="1" thickBot="1" x14ac:dyDescent="0.3">
      <c r="A3504" s="661" t="s">
        <v>7856</v>
      </c>
      <c r="B3504" s="662">
        <v>6</v>
      </c>
      <c r="C3504" s="663" t="s">
        <v>7857</v>
      </c>
      <c r="D3504" s="664" t="s">
        <v>7858</v>
      </c>
    </row>
    <row r="3505" spans="1:4" ht="16.5" thickTop="1" thickBot="1" x14ac:dyDescent="0.3">
      <c r="A3505" s="661" t="s">
        <v>7859</v>
      </c>
      <c r="B3505" s="662">
        <v>2</v>
      </c>
      <c r="C3505" s="663" t="s">
        <v>7860</v>
      </c>
      <c r="D3505" s="664" t="s">
        <v>7861</v>
      </c>
    </row>
    <row r="3506" spans="1:4" ht="16.5" thickTop="1" thickBot="1" x14ac:dyDescent="0.3">
      <c r="A3506" s="661" t="s">
        <v>7859</v>
      </c>
      <c r="B3506" s="662">
        <v>4</v>
      </c>
      <c r="C3506" s="663" t="s">
        <v>7860</v>
      </c>
      <c r="D3506" s="664" t="s">
        <v>7861</v>
      </c>
    </row>
    <row r="3507" spans="1:4" ht="16.5" thickTop="1" thickBot="1" x14ac:dyDescent="0.3">
      <c r="A3507" s="661" t="s">
        <v>7859</v>
      </c>
      <c r="B3507" s="662">
        <v>11</v>
      </c>
      <c r="C3507" s="663" t="s">
        <v>7860</v>
      </c>
      <c r="D3507" s="664" t="s">
        <v>7861</v>
      </c>
    </row>
    <row r="3508" spans="1:4" ht="16.5" thickTop="1" thickBot="1" x14ac:dyDescent="0.3">
      <c r="A3508" s="661" t="s">
        <v>7859</v>
      </c>
      <c r="B3508" s="662">
        <v>3</v>
      </c>
      <c r="C3508" s="663" t="s">
        <v>7862</v>
      </c>
      <c r="D3508" s="664" t="s">
        <v>7861</v>
      </c>
    </row>
    <row r="3509" spans="1:4" ht="16.5" thickTop="1" thickBot="1" x14ac:dyDescent="0.3">
      <c r="A3509" s="661" t="s">
        <v>7863</v>
      </c>
      <c r="B3509" s="662">
        <v>14</v>
      </c>
      <c r="C3509" s="663" t="s">
        <v>7864</v>
      </c>
      <c r="D3509" s="668" t="s">
        <v>7865</v>
      </c>
    </row>
    <row r="3510" spans="1:4" ht="31.5" thickTop="1" thickBot="1" x14ac:dyDescent="0.3">
      <c r="A3510" s="661" t="s">
        <v>7866</v>
      </c>
      <c r="B3510" s="662">
        <v>11</v>
      </c>
      <c r="C3510" s="663" t="s">
        <v>7867</v>
      </c>
      <c r="D3510" s="664" t="s">
        <v>7868</v>
      </c>
    </row>
    <row r="3511" spans="1:4" ht="31.5" thickTop="1" thickBot="1" x14ac:dyDescent="0.3">
      <c r="A3511" s="661" t="s">
        <v>7866</v>
      </c>
      <c r="B3511" s="662">
        <v>4</v>
      </c>
      <c r="C3511" s="663" t="s">
        <v>7867</v>
      </c>
      <c r="D3511" s="664" t="s">
        <v>7868</v>
      </c>
    </row>
    <row r="3512" spans="1:4" ht="16.5" thickTop="1" thickBot="1" x14ac:dyDescent="0.3">
      <c r="A3512" s="661" t="s">
        <v>7869</v>
      </c>
      <c r="B3512" s="662">
        <v>10</v>
      </c>
      <c r="C3512" s="663" t="s">
        <v>7870</v>
      </c>
      <c r="D3512" s="664" t="s">
        <v>7871</v>
      </c>
    </row>
    <row r="3513" spans="1:4" ht="31.5" thickTop="1" thickBot="1" x14ac:dyDescent="0.3">
      <c r="A3513" s="661" t="s">
        <v>7872</v>
      </c>
      <c r="B3513" s="662">
        <v>1</v>
      </c>
      <c r="C3513" s="663" t="s">
        <v>7873</v>
      </c>
      <c r="D3513" s="664" t="s">
        <v>7874</v>
      </c>
    </row>
    <row r="3514" spans="1:4" ht="31.5" thickTop="1" thickBot="1" x14ac:dyDescent="0.3">
      <c r="A3514" s="661" t="s">
        <v>7872</v>
      </c>
      <c r="B3514" s="662">
        <v>1</v>
      </c>
      <c r="C3514" s="663" t="s">
        <v>7873</v>
      </c>
      <c r="D3514" s="664" t="s">
        <v>7874</v>
      </c>
    </row>
    <row r="3515" spans="1:4" ht="31.5" thickTop="1" thickBot="1" x14ac:dyDescent="0.3">
      <c r="A3515" s="661" t="s">
        <v>7875</v>
      </c>
      <c r="B3515" s="662">
        <v>6</v>
      </c>
      <c r="C3515" s="663" t="s">
        <v>7876</v>
      </c>
      <c r="D3515" s="664" t="s">
        <v>7877</v>
      </c>
    </row>
    <row r="3516" spans="1:4" ht="16.5" thickTop="1" thickBot="1" x14ac:dyDescent="0.3">
      <c r="A3516" s="661" t="s">
        <v>7878</v>
      </c>
      <c r="B3516" s="662">
        <v>11</v>
      </c>
      <c r="C3516" s="663" t="s">
        <v>7879</v>
      </c>
      <c r="D3516" s="664" t="s">
        <v>7880</v>
      </c>
    </row>
    <row r="3517" spans="1:4" ht="31.5" thickTop="1" thickBot="1" x14ac:dyDescent="0.3">
      <c r="A3517" s="661" t="s">
        <v>7881</v>
      </c>
      <c r="B3517" s="662">
        <v>4</v>
      </c>
      <c r="C3517" s="663" t="s">
        <v>7882</v>
      </c>
      <c r="D3517" s="664" t="s">
        <v>7883</v>
      </c>
    </row>
    <row r="3518" spans="1:4" ht="31.5" thickTop="1" thickBot="1" x14ac:dyDescent="0.3">
      <c r="A3518" s="661" t="s">
        <v>7881</v>
      </c>
      <c r="B3518" s="662">
        <v>5</v>
      </c>
      <c r="C3518" s="663" t="s">
        <v>7884</v>
      </c>
      <c r="D3518" s="664" t="s">
        <v>7883</v>
      </c>
    </row>
    <row r="3519" spans="1:4" ht="31.5" thickTop="1" thickBot="1" x14ac:dyDescent="0.3">
      <c r="A3519" s="661" t="s">
        <v>7885</v>
      </c>
      <c r="B3519" s="662">
        <v>5</v>
      </c>
      <c r="C3519" s="663" t="s">
        <v>7886</v>
      </c>
      <c r="D3519" s="664" t="s">
        <v>7887</v>
      </c>
    </row>
    <row r="3520" spans="1:4" ht="31.5" thickTop="1" thickBot="1" x14ac:dyDescent="0.3">
      <c r="A3520" s="661" t="s">
        <v>7885</v>
      </c>
      <c r="B3520" s="662">
        <v>3</v>
      </c>
      <c r="C3520" s="663" t="s">
        <v>7886</v>
      </c>
      <c r="D3520" s="664" t="s">
        <v>7887</v>
      </c>
    </row>
    <row r="3521" spans="1:4" ht="16.5" thickTop="1" thickBot="1" x14ac:dyDescent="0.3">
      <c r="A3521" s="661" t="s">
        <v>7888</v>
      </c>
      <c r="B3521" s="662">
        <v>3</v>
      </c>
      <c r="C3521" s="663" t="s">
        <v>7889</v>
      </c>
      <c r="D3521" s="664" t="s">
        <v>7890</v>
      </c>
    </row>
    <row r="3522" spans="1:4" ht="16.5" thickTop="1" thickBot="1" x14ac:dyDescent="0.3">
      <c r="A3522" s="661" t="s">
        <v>7891</v>
      </c>
      <c r="B3522" s="662">
        <v>18</v>
      </c>
      <c r="C3522" s="663" t="s">
        <v>7892</v>
      </c>
      <c r="D3522" s="664" t="s">
        <v>7893</v>
      </c>
    </row>
    <row r="3523" spans="1:4" ht="31.5" thickTop="1" thickBot="1" x14ac:dyDescent="0.3">
      <c r="A3523" s="661" t="s">
        <v>7894</v>
      </c>
      <c r="B3523" s="662">
        <v>4</v>
      </c>
      <c r="C3523" s="663" t="s">
        <v>7895</v>
      </c>
      <c r="D3523" s="664" t="s">
        <v>7896</v>
      </c>
    </row>
    <row r="3524" spans="1:4" ht="16.5" thickTop="1" thickBot="1" x14ac:dyDescent="0.3">
      <c r="A3524" s="661" t="s">
        <v>7897</v>
      </c>
      <c r="B3524" s="662">
        <v>3</v>
      </c>
      <c r="C3524" s="663" t="s">
        <v>7898</v>
      </c>
      <c r="D3524" s="664" t="s">
        <v>7899</v>
      </c>
    </row>
    <row r="3525" spans="1:4" ht="16.5" thickTop="1" thickBot="1" x14ac:dyDescent="0.3">
      <c r="A3525" s="661" t="s">
        <v>7900</v>
      </c>
      <c r="B3525" s="662">
        <v>5</v>
      </c>
      <c r="C3525" s="663" t="s">
        <v>7901</v>
      </c>
      <c r="D3525" s="664" t="s">
        <v>7902</v>
      </c>
    </row>
    <row r="3526" spans="1:4" ht="16.5" thickTop="1" thickBot="1" x14ac:dyDescent="0.3">
      <c r="A3526" s="661" t="s">
        <v>7900</v>
      </c>
      <c r="B3526" s="662">
        <v>2</v>
      </c>
      <c r="C3526" s="663" t="s">
        <v>7901</v>
      </c>
      <c r="D3526" s="664" t="s">
        <v>7902</v>
      </c>
    </row>
    <row r="3527" spans="1:4" ht="16.5" thickTop="1" thickBot="1" x14ac:dyDescent="0.3">
      <c r="A3527" s="661" t="s">
        <v>7900</v>
      </c>
      <c r="B3527" s="662">
        <v>5</v>
      </c>
      <c r="C3527" s="663" t="s">
        <v>7901</v>
      </c>
      <c r="D3527" s="664" t="s">
        <v>7902</v>
      </c>
    </row>
    <row r="3528" spans="1:4" ht="16.5" thickTop="1" thickBot="1" x14ac:dyDescent="0.3">
      <c r="A3528" s="661" t="s">
        <v>7903</v>
      </c>
      <c r="B3528" s="662">
        <v>7</v>
      </c>
      <c r="C3528" s="663" t="s">
        <v>7904</v>
      </c>
      <c r="D3528" s="664" t="s">
        <v>7905</v>
      </c>
    </row>
    <row r="3529" spans="1:4" ht="16.5" thickTop="1" thickBot="1" x14ac:dyDescent="0.3">
      <c r="A3529" s="661" t="s">
        <v>7906</v>
      </c>
      <c r="B3529" s="662">
        <v>16</v>
      </c>
      <c r="C3529" s="663" t="s">
        <v>7907</v>
      </c>
      <c r="D3529" s="664" t="s">
        <v>7908</v>
      </c>
    </row>
    <row r="3530" spans="1:4" ht="16.5" thickTop="1" thickBot="1" x14ac:dyDescent="0.3">
      <c r="A3530" s="661" t="s">
        <v>7909</v>
      </c>
      <c r="B3530" s="662">
        <v>1</v>
      </c>
      <c r="C3530" s="663" t="s">
        <v>7910</v>
      </c>
      <c r="D3530" s="664" t="s">
        <v>7911</v>
      </c>
    </row>
    <row r="3531" spans="1:4" ht="16.5" thickTop="1" thickBot="1" x14ac:dyDescent="0.3">
      <c r="A3531" s="661" t="s">
        <v>7912</v>
      </c>
      <c r="B3531" s="662">
        <v>3</v>
      </c>
      <c r="C3531" s="663" t="s">
        <v>7913</v>
      </c>
      <c r="D3531" s="667" t="s">
        <v>7914</v>
      </c>
    </row>
    <row r="3532" spans="1:4" ht="16.5" thickTop="1" thickBot="1" x14ac:dyDescent="0.3">
      <c r="A3532" s="661" t="s">
        <v>7912</v>
      </c>
      <c r="B3532" s="662">
        <v>3</v>
      </c>
      <c r="C3532" s="663" t="s">
        <v>7913</v>
      </c>
      <c r="D3532" s="664" t="s">
        <v>7914</v>
      </c>
    </row>
    <row r="3533" spans="1:4" ht="16.5" thickTop="1" thickBot="1" x14ac:dyDescent="0.3">
      <c r="A3533" s="661" t="s">
        <v>7915</v>
      </c>
      <c r="B3533" s="662">
        <v>15</v>
      </c>
      <c r="C3533" s="663" t="s">
        <v>7916</v>
      </c>
      <c r="D3533" s="664" t="s">
        <v>7917</v>
      </c>
    </row>
    <row r="3534" spans="1:4" ht="16.5" thickTop="1" thickBot="1" x14ac:dyDescent="0.3">
      <c r="A3534" s="661" t="s">
        <v>7915</v>
      </c>
      <c r="B3534" s="662">
        <v>3</v>
      </c>
      <c r="C3534" s="663" t="s">
        <v>7916</v>
      </c>
      <c r="D3534" s="664" t="s">
        <v>7917</v>
      </c>
    </row>
    <row r="3535" spans="1:4" ht="16.5" thickTop="1" thickBot="1" x14ac:dyDescent="0.3">
      <c r="A3535" s="661" t="s">
        <v>7918</v>
      </c>
      <c r="B3535" s="662">
        <v>14</v>
      </c>
      <c r="C3535" s="663" t="s">
        <v>7919</v>
      </c>
      <c r="D3535" s="664" t="s">
        <v>7920</v>
      </c>
    </row>
    <row r="3536" spans="1:4" ht="16.5" thickTop="1" thickBot="1" x14ac:dyDescent="0.3">
      <c r="A3536" s="661" t="s">
        <v>7918</v>
      </c>
      <c r="B3536" s="662">
        <v>1</v>
      </c>
      <c r="C3536" s="663" t="s">
        <v>7919</v>
      </c>
      <c r="D3536" s="664" t="s">
        <v>7920</v>
      </c>
    </row>
    <row r="3537" spans="1:4" ht="16.5" thickTop="1" thickBot="1" x14ac:dyDescent="0.3">
      <c r="A3537" s="661" t="s">
        <v>7921</v>
      </c>
      <c r="B3537" s="662">
        <v>21</v>
      </c>
      <c r="C3537" s="663" t="s">
        <v>7922</v>
      </c>
      <c r="D3537" s="664" t="s">
        <v>7923</v>
      </c>
    </row>
    <row r="3538" spans="1:4" ht="16.5" thickTop="1" thickBot="1" x14ac:dyDescent="0.3">
      <c r="A3538" s="661" t="s">
        <v>7921</v>
      </c>
      <c r="B3538" s="662">
        <v>2</v>
      </c>
      <c r="C3538" s="663" t="s">
        <v>7922</v>
      </c>
      <c r="D3538" s="664" t="s">
        <v>7923</v>
      </c>
    </row>
    <row r="3539" spans="1:4" ht="16.5" thickTop="1" thickBot="1" x14ac:dyDescent="0.3">
      <c r="A3539" s="661" t="s">
        <v>7924</v>
      </c>
      <c r="B3539" s="662">
        <v>1</v>
      </c>
      <c r="C3539" s="663" t="s">
        <v>7925</v>
      </c>
      <c r="D3539" s="664" t="s">
        <v>7926</v>
      </c>
    </row>
    <row r="3540" spans="1:4" ht="31.5" thickTop="1" thickBot="1" x14ac:dyDescent="0.3">
      <c r="A3540" s="661" t="s">
        <v>7927</v>
      </c>
      <c r="B3540" s="662">
        <v>6</v>
      </c>
      <c r="C3540" s="663" t="s">
        <v>7928</v>
      </c>
      <c r="D3540" s="664" t="s">
        <v>7929</v>
      </c>
    </row>
    <row r="3541" spans="1:4" ht="31.5" thickTop="1" thickBot="1" x14ac:dyDescent="0.3">
      <c r="A3541" s="661" t="s">
        <v>7927</v>
      </c>
      <c r="B3541" s="662">
        <v>1</v>
      </c>
      <c r="C3541" s="663" t="s">
        <v>7928</v>
      </c>
      <c r="D3541" s="664" t="s">
        <v>7929</v>
      </c>
    </row>
    <row r="3542" spans="1:4" ht="31.5" thickTop="1" thickBot="1" x14ac:dyDescent="0.3">
      <c r="A3542" s="661" t="s">
        <v>7927</v>
      </c>
      <c r="B3542" s="662">
        <v>11</v>
      </c>
      <c r="C3542" s="663" t="s">
        <v>7928</v>
      </c>
      <c r="D3542" s="664" t="s">
        <v>7929</v>
      </c>
    </row>
    <row r="3543" spans="1:4" ht="16.5" thickTop="1" thickBot="1" x14ac:dyDescent="0.3">
      <c r="A3543" s="661" t="s">
        <v>7930</v>
      </c>
      <c r="B3543" s="662">
        <v>3</v>
      </c>
      <c r="C3543" s="663" t="s">
        <v>7931</v>
      </c>
      <c r="D3543" s="664" t="s">
        <v>7932</v>
      </c>
    </row>
    <row r="3544" spans="1:4" ht="16.5" thickTop="1" thickBot="1" x14ac:dyDescent="0.3">
      <c r="A3544" s="661" t="s">
        <v>7930</v>
      </c>
      <c r="B3544" s="662">
        <v>1</v>
      </c>
      <c r="C3544" s="663" t="s">
        <v>7931</v>
      </c>
      <c r="D3544" s="664" t="s">
        <v>7932</v>
      </c>
    </row>
    <row r="3545" spans="1:4" ht="16.5" thickTop="1" thickBot="1" x14ac:dyDescent="0.3">
      <c r="A3545" s="661" t="s">
        <v>7933</v>
      </c>
      <c r="B3545" s="662">
        <v>1</v>
      </c>
      <c r="C3545" s="663" t="s">
        <v>7934</v>
      </c>
      <c r="D3545" s="664" t="s">
        <v>7935</v>
      </c>
    </row>
    <row r="3546" spans="1:4" ht="16.5" thickTop="1" thickBot="1" x14ac:dyDescent="0.3">
      <c r="A3546" s="661" t="s">
        <v>7936</v>
      </c>
      <c r="B3546" s="662">
        <v>7</v>
      </c>
      <c r="C3546" s="663" t="s">
        <v>7937</v>
      </c>
      <c r="D3546" s="664" t="s">
        <v>7938</v>
      </c>
    </row>
    <row r="3547" spans="1:4" ht="16.5" thickTop="1" thickBot="1" x14ac:dyDescent="0.3">
      <c r="A3547" s="661" t="s">
        <v>7939</v>
      </c>
      <c r="B3547" s="662">
        <v>4</v>
      </c>
      <c r="C3547" s="663" t="s">
        <v>7940</v>
      </c>
      <c r="D3547" s="664" t="s">
        <v>7941</v>
      </c>
    </row>
    <row r="3548" spans="1:4" ht="16.5" thickTop="1" thickBot="1" x14ac:dyDescent="0.3">
      <c r="A3548" s="661" t="s">
        <v>7942</v>
      </c>
      <c r="B3548" s="662">
        <v>7</v>
      </c>
      <c r="C3548" s="663" t="s">
        <v>7943</v>
      </c>
      <c r="D3548" s="664" t="s">
        <v>7944</v>
      </c>
    </row>
    <row r="3549" spans="1:4" ht="16.5" thickTop="1" thickBot="1" x14ac:dyDescent="0.3">
      <c r="A3549" s="661" t="s">
        <v>7945</v>
      </c>
      <c r="B3549" s="662">
        <v>6</v>
      </c>
      <c r="C3549" s="663" t="s">
        <v>7946</v>
      </c>
      <c r="D3549" s="664" t="s">
        <v>7947</v>
      </c>
    </row>
    <row r="3550" spans="1:4" ht="16.5" thickTop="1" thickBot="1" x14ac:dyDescent="0.3">
      <c r="A3550" s="661" t="s">
        <v>7945</v>
      </c>
      <c r="B3550" s="662">
        <v>10</v>
      </c>
      <c r="C3550" s="663" t="s">
        <v>7946</v>
      </c>
      <c r="D3550" s="664" t="s">
        <v>7947</v>
      </c>
    </row>
    <row r="3551" spans="1:4" ht="16.5" thickTop="1" thickBot="1" x14ac:dyDescent="0.3">
      <c r="A3551" s="661" t="s">
        <v>7948</v>
      </c>
      <c r="B3551" s="662">
        <v>7</v>
      </c>
      <c r="C3551" s="663" t="s">
        <v>7949</v>
      </c>
      <c r="D3551" s="664" t="s">
        <v>7950</v>
      </c>
    </row>
    <row r="3552" spans="1:4" ht="16.5" thickTop="1" thickBot="1" x14ac:dyDescent="0.3">
      <c r="A3552" s="661" t="s">
        <v>7948</v>
      </c>
      <c r="B3552" s="662">
        <v>1</v>
      </c>
      <c r="C3552" s="663" t="s">
        <v>7949</v>
      </c>
      <c r="D3552" s="664" t="s">
        <v>7950</v>
      </c>
    </row>
    <row r="3553" spans="1:4" ht="16.5" thickTop="1" thickBot="1" x14ac:dyDescent="0.3">
      <c r="A3553" s="661" t="s">
        <v>7951</v>
      </c>
      <c r="B3553" s="662">
        <v>17</v>
      </c>
      <c r="C3553" s="663" t="s">
        <v>7952</v>
      </c>
      <c r="D3553" s="664" t="s">
        <v>7953</v>
      </c>
    </row>
    <row r="3554" spans="1:4" ht="16.5" thickTop="1" thickBot="1" x14ac:dyDescent="0.3">
      <c r="A3554" s="661" t="s">
        <v>7954</v>
      </c>
      <c r="B3554" s="662">
        <v>2</v>
      </c>
      <c r="C3554" s="663" t="s">
        <v>7955</v>
      </c>
      <c r="D3554" s="664" t="s">
        <v>7956</v>
      </c>
    </row>
    <row r="3555" spans="1:4" ht="16.5" thickTop="1" thickBot="1" x14ac:dyDescent="0.3">
      <c r="A3555" s="661" t="s">
        <v>7954</v>
      </c>
      <c r="B3555" s="662">
        <v>3</v>
      </c>
      <c r="C3555" s="663" t="s">
        <v>7955</v>
      </c>
      <c r="D3555" s="664" t="s">
        <v>7956</v>
      </c>
    </row>
    <row r="3556" spans="1:4" ht="16.5" thickTop="1" thickBot="1" x14ac:dyDescent="0.3">
      <c r="A3556" s="661" t="s">
        <v>7954</v>
      </c>
      <c r="B3556" s="662">
        <v>1</v>
      </c>
      <c r="C3556" s="663" t="s">
        <v>7955</v>
      </c>
      <c r="D3556" s="664" t="s">
        <v>7956</v>
      </c>
    </row>
    <row r="3557" spans="1:4" ht="16.5" thickTop="1" thickBot="1" x14ac:dyDescent="0.3">
      <c r="A3557" s="661" t="s">
        <v>7957</v>
      </c>
      <c r="B3557" s="662">
        <v>9</v>
      </c>
      <c r="C3557" s="663" t="s">
        <v>7958</v>
      </c>
      <c r="D3557" s="664" t="s">
        <v>7959</v>
      </c>
    </row>
    <row r="3558" spans="1:4" ht="16.5" thickTop="1" thickBot="1" x14ac:dyDescent="0.3">
      <c r="A3558" s="661" t="s">
        <v>7960</v>
      </c>
      <c r="B3558" s="662">
        <v>3</v>
      </c>
      <c r="C3558" s="663" t="s">
        <v>7961</v>
      </c>
      <c r="D3558" s="664" t="s">
        <v>7962</v>
      </c>
    </row>
    <row r="3559" spans="1:4" ht="16.5" thickTop="1" thickBot="1" x14ac:dyDescent="0.3">
      <c r="A3559" s="661" t="s">
        <v>7963</v>
      </c>
      <c r="B3559" s="662">
        <v>1</v>
      </c>
      <c r="C3559" s="663" t="s">
        <v>7964</v>
      </c>
      <c r="D3559" s="664" t="s">
        <v>7965</v>
      </c>
    </row>
    <row r="3560" spans="1:4" ht="16.5" thickTop="1" thickBot="1" x14ac:dyDescent="0.3">
      <c r="A3560" s="661" t="s">
        <v>7966</v>
      </c>
      <c r="B3560" s="662">
        <v>5</v>
      </c>
      <c r="C3560" s="663" t="s">
        <v>7967</v>
      </c>
      <c r="D3560" s="664" t="s">
        <v>7968</v>
      </c>
    </row>
    <row r="3561" spans="1:4" ht="16.5" thickTop="1" thickBot="1" x14ac:dyDescent="0.3">
      <c r="A3561" s="661" t="s">
        <v>7969</v>
      </c>
      <c r="B3561" s="662">
        <v>12</v>
      </c>
      <c r="C3561" s="663" t="s">
        <v>7970</v>
      </c>
      <c r="D3561" s="664" t="s">
        <v>7971</v>
      </c>
    </row>
    <row r="3562" spans="1:4" ht="16.5" thickTop="1" thickBot="1" x14ac:dyDescent="0.3">
      <c r="A3562" s="661" t="s">
        <v>7969</v>
      </c>
      <c r="B3562" s="662">
        <v>3</v>
      </c>
      <c r="C3562" s="663" t="s">
        <v>7970</v>
      </c>
      <c r="D3562" s="664" t="s">
        <v>7971</v>
      </c>
    </row>
    <row r="3563" spans="1:4" ht="16.5" thickTop="1" thickBot="1" x14ac:dyDescent="0.3">
      <c r="A3563" s="661" t="s">
        <v>7969</v>
      </c>
      <c r="B3563" s="662">
        <v>2</v>
      </c>
      <c r="C3563" s="663" t="s">
        <v>7970</v>
      </c>
      <c r="D3563" s="664" t="s">
        <v>7971</v>
      </c>
    </row>
    <row r="3564" spans="1:4" ht="16.5" thickTop="1" thickBot="1" x14ac:dyDescent="0.3">
      <c r="A3564" s="661" t="s">
        <v>7972</v>
      </c>
      <c r="B3564" s="662">
        <v>15</v>
      </c>
      <c r="C3564" s="663" t="s">
        <v>7973</v>
      </c>
      <c r="D3564" s="664" t="s">
        <v>7974</v>
      </c>
    </row>
    <row r="3565" spans="1:4" ht="16.5" thickTop="1" thickBot="1" x14ac:dyDescent="0.3">
      <c r="A3565" s="661" t="s">
        <v>7975</v>
      </c>
      <c r="B3565" s="662">
        <v>1</v>
      </c>
      <c r="C3565" s="663" t="s">
        <v>7976</v>
      </c>
      <c r="D3565" s="664" t="s">
        <v>7977</v>
      </c>
    </row>
    <row r="3566" spans="1:4" ht="16.5" thickTop="1" thickBot="1" x14ac:dyDescent="0.3">
      <c r="A3566" s="661" t="s">
        <v>7975</v>
      </c>
      <c r="B3566" s="662">
        <v>1</v>
      </c>
      <c r="C3566" s="663" t="s">
        <v>7978</v>
      </c>
      <c r="D3566" s="664" t="s">
        <v>7977</v>
      </c>
    </row>
    <row r="3567" spans="1:4" ht="16.5" thickTop="1" thickBot="1" x14ac:dyDescent="0.3">
      <c r="A3567" s="661" t="s">
        <v>7979</v>
      </c>
      <c r="B3567" s="662">
        <v>19</v>
      </c>
      <c r="C3567" s="663" t="s">
        <v>7980</v>
      </c>
      <c r="D3567" s="664" t="s">
        <v>7981</v>
      </c>
    </row>
    <row r="3568" spans="1:4" ht="31.5" thickTop="1" thickBot="1" x14ac:dyDescent="0.3">
      <c r="A3568" s="661" t="s">
        <v>7982</v>
      </c>
      <c r="B3568" s="662">
        <v>16</v>
      </c>
      <c r="C3568" s="663" t="s">
        <v>7983</v>
      </c>
      <c r="D3568" s="664" t="s">
        <v>7984</v>
      </c>
    </row>
    <row r="3569" spans="1:4" ht="16.5" thickTop="1" thickBot="1" x14ac:dyDescent="0.3">
      <c r="A3569" s="661" t="s">
        <v>7985</v>
      </c>
      <c r="B3569" s="662">
        <v>15</v>
      </c>
      <c r="C3569" s="663" t="s">
        <v>7986</v>
      </c>
      <c r="D3569" s="664" t="s">
        <v>7987</v>
      </c>
    </row>
    <row r="3570" spans="1:4" ht="16.5" thickTop="1" thickBot="1" x14ac:dyDescent="0.3">
      <c r="A3570" s="661" t="s">
        <v>7988</v>
      </c>
      <c r="B3570" s="662">
        <v>6</v>
      </c>
      <c r="C3570" s="663" t="s">
        <v>7989</v>
      </c>
      <c r="D3570" s="664" t="s">
        <v>7990</v>
      </c>
    </row>
    <row r="3571" spans="1:4" ht="16.5" thickTop="1" thickBot="1" x14ac:dyDescent="0.3">
      <c r="A3571" s="661" t="s">
        <v>7991</v>
      </c>
      <c r="B3571" s="662">
        <v>10</v>
      </c>
      <c r="C3571" s="663" t="s">
        <v>7992</v>
      </c>
      <c r="D3571" s="664" t="s">
        <v>7993</v>
      </c>
    </row>
    <row r="3572" spans="1:4" ht="16.5" thickTop="1" thickBot="1" x14ac:dyDescent="0.3">
      <c r="A3572" s="661" t="s">
        <v>7994</v>
      </c>
      <c r="B3572" s="662">
        <v>12</v>
      </c>
      <c r="C3572" s="663" t="s">
        <v>7995</v>
      </c>
      <c r="D3572" s="664" t="s">
        <v>7996</v>
      </c>
    </row>
    <row r="3573" spans="1:4" ht="16.5" thickTop="1" thickBot="1" x14ac:dyDescent="0.3">
      <c r="A3573" s="661" t="s">
        <v>7997</v>
      </c>
      <c r="B3573" s="662">
        <v>8</v>
      </c>
      <c r="C3573" s="663" t="s">
        <v>7998</v>
      </c>
      <c r="D3573" s="664" t="s">
        <v>7999</v>
      </c>
    </row>
    <row r="3574" spans="1:4" ht="16.5" thickTop="1" thickBot="1" x14ac:dyDescent="0.3">
      <c r="A3574" s="661" t="s">
        <v>8000</v>
      </c>
      <c r="B3574" s="662">
        <v>3</v>
      </c>
      <c r="C3574" s="663" t="s">
        <v>8001</v>
      </c>
      <c r="D3574" s="664" t="s">
        <v>8002</v>
      </c>
    </row>
    <row r="3575" spans="1:4" ht="16.5" thickTop="1" thickBot="1" x14ac:dyDescent="0.3">
      <c r="A3575" s="661" t="s">
        <v>8003</v>
      </c>
      <c r="B3575" s="662">
        <v>10</v>
      </c>
      <c r="C3575" s="663" t="s">
        <v>8004</v>
      </c>
      <c r="D3575" s="664" t="s">
        <v>8005</v>
      </c>
    </row>
    <row r="3576" spans="1:4" ht="16.5" thickTop="1" thickBot="1" x14ac:dyDescent="0.3">
      <c r="A3576" s="661" t="s">
        <v>8003</v>
      </c>
      <c r="B3576" s="662">
        <v>3</v>
      </c>
      <c r="C3576" s="663" t="s">
        <v>8006</v>
      </c>
      <c r="D3576" s="664" t="s">
        <v>8005</v>
      </c>
    </row>
    <row r="3577" spans="1:4" ht="16.5" thickTop="1" thickBot="1" x14ac:dyDescent="0.3">
      <c r="A3577" s="661" t="s">
        <v>8007</v>
      </c>
      <c r="B3577" s="662">
        <v>2</v>
      </c>
      <c r="C3577" s="663" t="s">
        <v>8008</v>
      </c>
      <c r="D3577" s="664" t="s">
        <v>8009</v>
      </c>
    </row>
    <row r="3578" spans="1:4" ht="16.5" thickTop="1" thickBot="1" x14ac:dyDescent="0.3">
      <c r="A3578" s="661" t="s">
        <v>8010</v>
      </c>
      <c r="B3578" s="662">
        <v>8</v>
      </c>
      <c r="C3578" s="663" t="s">
        <v>8011</v>
      </c>
      <c r="D3578" s="664" t="s">
        <v>8012</v>
      </c>
    </row>
    <row r="3579" spans="1:4" ht="16.5" thickTop="1" thickBot="1" x14ac:dyDescent="0.3">
      <c r="A3579" s="661" t="s">
        <v>8013</v>
      </c>
      <c r="B3579" s="662">
        <v>9</v>
      </c>
      <c r="C3579" s="663" t="s">
        <v>8014</v>
      </c>
      <c r="D3579" s="664" t="s">
        <v>8015</v>
      </c>
    </row>
    <row r="3580" spans="1:4" ht="16.5" thickTop="1" thickBot="1" x14ac:dyDescent="0.3">
      <c r="A3580" s="661" t="s">
        <v>8013</v>
      </c>
      <c r="B3580" s="662">
        <v>16</v>
      </c>
      <c r="C3580" s="663" t="s">
        <v>8014</v>
      </c>
      <c r="D3580" s="664" t="s">
        <v>8015</v>
      </c>
    </row>
    <row r="3581" spans="1:4" ht="16.5" thickTop="1" thickBot="1" x14ac:dyDescent="0.3">
      <c r="A3581" s="661" t="s">
        <v>8016</v>
      </c>
      <c r="B3581" s="662">
        <v>28</v>
      </c>
      <c r="C3581" s="663" t="s">
        <v>8017</v>
      </c>
      <c r="D3581" s="664" t="s">
        <v>8018</v>
      </c>
    </row>
    <row r="3582" spans="1:4" ht="16.5" thickTop="1" thickBot="1" x14ac:dyDescent="0.3">
      <c r="A3582" s="661" t="s">
        <v>8016</v>
      </c>
      <c r="B3582" s="662">
        <v>6</v>
      </c>
      <c r="C3582" s="663" t="s">
        <v>8017</v>
      </c>
      <c r="D3582" s="664" t="s">
        <v>8018</v>
      </c>
    </row>
    <row r="3583" spans="1:4" ht="16.5" thickTop="1" thickBot="1" x14ac:dyDescent="0.3">
      <c r="A3583" s="661" t="s">
        <v>8016</v>
      </c>
      <c r="B3583" s="662">
        <v>11</v>
      </c>
      <c r="C3583" s="663" t="s">
        <v>8017</v>
      </c>
      <c r="D3583" s="664" t="s">
        <v>8018</v>
      </c>
    </row>
    <row r="3584" spans="1:4" ht="16.5" thickTop="1" thickBot="1" x14ac:dyDescent="0.3">
      <c r="A3584" s="661" t="s">
        <v>8019</v>
      </c>
      <c r="B3584" s="662">
        <v>2</v>
      </c>
      <c r="C3584" s="663" t="s">
        <v>8020</v>
      </c>
      <c r="D3584" s="664" t="s">
        <v>8021</v>
      </c>
    </row>
    <row r="3585" spans="1:4" ht="16.5" thickTop="1" thickBot="1" x14ac:dyDescent="0.3">
      <c r="A3585" s="661" t="s">
        <v>8022</v>
      </c>
      <c r="B3585" s="662">
        <v>7</v>
      </c>
      <c r="C3585" s="663" t="s">
        <v>8023</v>
      </c>
      <c r="D3585" s="664" t="s">
        <v>8024</v>
      </c>
    </row>
    <row r="3586" spans="1:4" ht="16.5" thickTop="1" thickBot="1" x14ac:dyDescent="0.3">
      <c r="A3586" s="661" t="s">
        <v>8025</v>
      </c>
      <c r="B3586" s="662">
        <v>5</v>
      </c>
      <c r="C3586" s="663" t="s">
        <v>8026</v>
      </c>
      <c r="D3586" s="664" t="s">
        <v>8027</v>
      </c>
    </row>
    <row r="3587" spans="1:4" ht="16.5" thickTop="1" thickBot="1" x14ac:dyDescent="0.3">
      <c r="A3587" s="661" t="s">
        <v>8028</v>
      </c>
      <c r="B3587" s="662">
        <v>9</v>
      </c>
      <c r="C3587" s="663" t="s">
        <v>8029</v>
      </c>
      <c r="D3587" s="664" t="s">
        <v>8030</v>
      </c>
    </row>
    <row r="3588" spans="1:4" ht="16.5" thickTop="1" thickBot="1" x14ac:dyDescent="0.3">
      <c r="A3588" s="661" t="s">
        <v>8028</v>
      </c>
      <c r="B3588" s="662">
        <v>4</v>
      </c>
      <c r="C3588" s="663" t="s">
        <v>8029</v>
      </c>
      <c r="D3588" s="664" t="s">
        <v>8030</v>
      </c>
    </row>
    <row r="3589" spans="1:4" ht="16.5" thickTop="1" thickBot="1" x14ac:dyDescent="0.3">
      <c r="A3589" s="661" t="s">
        <v>8031</v>
      </c>
      <c r="B3589" s="662">
        <v>1</v>
      </c>
      <c r="C3589" s="663" t="s">
        <v>8032</v>
      </c>
      <c r="D3589" s="664" t="s">
        <v>8033</v>
      </c>
    </row>
    <row r="3590" spans="1:4" ht="16.5" thickTop="1" thickBot="1" x14ac:dyDescent="0.3">
      <c r="A3590" s="661" t="s">
        <v>8034</v>
      </c>
      <c r="B3590" s="662">
        <v>10</v>
      </c>
      <c r="C3590" s="663" t="s">
        <v>8035</v>
      </c>
      <c r="D3590" s="664" t="s">
        <v>8036</v>
      </c>
    </row>
    <row r="3591" spans="1:4" ht="31.5" thickTop="1" thickBot="1" x14ac:dyDescent="0.3">
      <c r="A3591" s="661" t="s">
        <v>8037</v>
      </c>
      <c r="B3591" s="662">
        <v>23</v>
      </c>
      <c r="C3591" s="663" t="s">
        <v>8038</v>
      </c>
      <c r="D3591" s="664" t="s">
        <v>8039</v>
      </c>
    </row>
    <row r="3592" spans="1:4" ht="16.5" thickTop="1" thickBot="1" x14ac:dyDescent="0.3">
      <c r="A3592" s="661" t="s">
        <v>8040</v>
      </c>
      <c r="B3592" s="662">
        <v>3</v>
      </c>
      <c r="C3592" s="663" t="s">
        <v>8041</v>
      </c>
      <c r="D3592" s="664" t="s">
        <v>8042</v>
      </c>
    </row>
    <row r="3593" spans="1:4" ht="16.5" thickTop="1" thickBot="1" x14ac:dyDescent="0.3">
      <c r="A3593" s="661" t="s">
        <v>8040</v>
      </c>
      <c r="B3593" s="662">
        <v>3</v>
      </c>
      <c r="C3593" s="663" t="s">
        <v>8041</v>
      </c>
      <c r="D3593" s="664" t="s">
        <v>8042</v>
      </c>
    </row>
    <row r="3594" spans="1:4" ht="16.5" thickTop="1" thickBot="1" x14ac:dyDescent="0.3">
      <c r="A3594" s="661" t="s">
        <v>8043</v>
      </c>
      <c r="B3594" s="662">
        <v>4</v>
      </c>
      <c r="C3594" s="663" t="s">
        <v>8044</v>
      </c>
      <c r="D3594" s="664" t="s">
        <v>8045</v>
      </c>
    </row>
    <row r="3595" spans="1:4" ht="16.5" thickTop="1" thickBot="1" x14ac:dyDescent="0.3">
      <c r="A3595" s="661" t="s">
        <v>8043</v>
      </c>
      <c r="B3595" s="662">
        <v>2</v>
      </c>
      <c r="C3595" s="663" t="s">
        <v>8044</v>
      </c>
      <c r="D3595" s="664" t="s">
        <v>8045</v>
      </c>
    </row>
    <row r="3596" spans="1:4" ht="16.5" thickTop="1" thickBot="1" x14ac:dyDescent="0.3">
      <c r="A3596" s="661" t="s">
        <v>8046</v>
      </c>
      <c r="B3596" s="662">
        <v>5</v>
      </c>
      <c r="C3596" s="663" t="s">
        <v>8047</v>
      </c>
      <c r="D3596" s="664" t="s">
        <v>8048</v>
      </c>
    </row>
    <row r="3597" spans="1:4" ht="16.5" thickTop="1" thickBot="1" x14ac:dyDescent="0.3">
      <c r="A3597" s="661" t="s">
        <v>8049</v>
      </c>
      <c r="B3597" s="662">
        <v>1</v>
      </c>
      <c r="C3597" s="663" t="s">
        <v>8050</v>
      </c>
      <c r="D3597" s="664" t="s">
        <v>8051</v>
      </c>
    </row>
    <row r="3598" spans="1:4" ht="16.5" thickTop="1" thickBot="1" x14ac:dyDescent="0.3">
      <c r="A3598" s="661" t="s">
        <v>8052</v>
      </c>
      <c r="B3598" s="662">
        <v>5</v>
      </c>
      <c r="C3598" s="663" t="s">
        <v>8053</v>
      </c>
      <c r="D3598" s="664" t="s">
        <v>8054</v>
      </c>
    </row>
    <row r="3599" spans="1:4" ht="16.5" thickTop="1" thickBot="1" x14ac:dyDescent="0.3">
      <c r="A3599" s="661" t="s">
        <v>8055</v>
      </c>
      <c r="B3599" s="662">
        <v>20</v>
      </c>
      <c r="C3599" s="663" t="s">
        <v>8056</v>
      </c>
      <c r="D3599" s="664" t="s">
        <v>8057</v>
      </c>
    </row>
    <row r="3600" spans="1:4" ht="16.5" thickTop="1" thickBot="1" x14ac:dyDescent="0.3">
      <c r="A3600" s="661" t="s">
        <v>8055</v>
      </c>
      <c r="B3600" s="662">
        <v>11</v>
      </c>
      <c r="C3600" s="663" t="s">
        <v>8056</v>
      </c>
      <c r="D3600" s="664" t="s">
        <v>8057</v>
      </c>
    </row>
    <row r="3601" spans="1:4" ht="16.5" thickTop="1" thickBot="1" x14ac:dyDescent="0.3">
      <c r="A3601" s="661" t="s">
        <v>8058</v>
      </c>
      <c r="B3601" s="662">
        <v>7</v>
      </c>
      <c r="C3601" s="663" t="s">
        <v>8059</v>
      </c>
      <c r="D3601" s="664" t="s">
        <v>8060</v>
      </c>
    </row>
    <row r="3602" spans="1:4" ht="16.5" thickTop="1" thickBot="1" x14ac:dyDescent="0.3">
      <c r="A3602" s="661" t="s">
        <v>8058</v>
      </c>
      <c r="B3602" s="662">
        <v>3</v>
      </c>
      <c r="C3602" s="663" t="s">
        <v>8059</v>
      </c>
      <c r="D3602" s="664" t="s">
        <v>8060</v>
      </c>
    </row>
    <row r="3603" spans="1:4" ht="16.5" thickTop="1" thickBot="1" x14ac:dyDescent="0.3">
      <c r="A3603" s="661" t="s">
        <v>8061</v>
      </c>
      <c r="B3603" s="662">
        <v>2</v>
      </c>
      <c r="C3603" s="663" t="s">
        <v>8062</v>
      </c>
      <c r="D3603" s="664" t="s">
        <v>8063</v>
      </c>
    </row>
    <row r="3604" spans="1:4" ht="16.5" thickTop="1" thickBot="1" x14ac:dyDescent="0.3">
      <c r="A3604" s="661" t="s">
        <v>8064</v>
      </c>
      <c r="B3604" s="662">
        <v>3</v>
      </c>
      <c r="C3604" s="663" t="s">
        <v>8065</v>
      </c>
      <c r="D3604" s="664" t="s">
        <v>8066</v>
      </c>
    </row>
    <row r="3605" spans="1:4" ht="16.5" thickTop="1" thickBot="1" x14ac:dyDescent="0.3">
      <c r="A3605" s="661" t="s">
        <v>8064</v>
      </c>
      <c r="B3605" s="662">
        <v>3</v>
      </c>
      <c r="C3605" s="663" t="s">
        <v>8065</v>
      </c>
      <c r="D3605" s="664" t="s">
        <v>8066</v>
      </c>
    </row>
    <row r="3606" spans="1:4" ht="16.5" thickTop="1" thickBot="1" x14ac:dyDescent="0.3">
      <c r="A3606" s="661" t="s">
        <v>8064</v>
      </c>
      <c r="B3606" s="662">
        <v>7</v>
      </c>
      <c r="C3606" s="663" t="s">
        <v>8065</v>
      </c>
      <c r="D3606" s="664" t="s">
        <v>8066</v>
      </c>
    </row>
    <row r="3607" spans="1:4" ht="16.5" thickTop="1" thickBot="1" x14ac:dyDescent="0.3">
      <c r="A3607" s="661" t="s">
        <v>8064</v>
      </c>
      <c r="B3607" s="662">
        <v>5</v>
      </c>
      <c r="C3607" s="663" t="s">
        <v>8067</v>
      </c>
      <c r="D3607" s="664" t="s">
        <v>8066</v>
      </c>
    </row>
    <row r="3608" spans="1:4" ht="16.5" thickTop="1" thickBot="1" x14ac:dyDescent="0.3">
      <c r="A3608" s="661" t="s">
        <v>8064</v>
      </c>
      <c r="B3608" s="662">
        <v>5</v>
      </c>
      <c r="C3608" s="663" t="s">
        <v>8067</v>
      </c>
      <c r="D3608" s="664" t="s">
        <v>8066</v>
      </c>
    </row>
    <row r="3609" spans="1:4" ht="31.5" thickTop="1" thickBot="1" x14ac:dyDescent="0.3">
      <c r="A3609" s="661" t="s">
        <v>8068</v>
      </c>
      <c r="B3609" s="662">
        <v>11</v>
      </c>
      <c r="C3609" s="663" t="s">
        <v>8069</v>
      </c>
      <c r="D3609" s="664" t="s">
        <v>8070</v>
      </c>
    </row>
    <row r="3610" spans="1:4" ht="31.5" thickTop="1" thickBot="1" x14ac:dyDescent="0.3">
      <c r="A3610" s="661" t="s">
        <v>8068</v>
      </c>
      <c r="B3610" s="662">
        <v>18</v>
      </c>
      <c r="C3610" s="663" t="s">
        <v>8069</v>
      </c>
      <c r="D3610" s="664" t="s">
        <v>8070</v>
      </c>
    </row>
    <row r="3611" spans="1:4" ht="16.5" thickTop="1" thickBot="1" x14ac:dyDescent="0.3">
      <c r="A3611" s="661" t="s">
        <v>8071</v>
      </c>
      <c r="B3611" s="662">
        <v>1</v>
      </c>
      <c r="C3611" s="663" t="s">
        <v>8072</v>
      </c>
      <c r="D3611" s="664" t="s">
        <v>8073</v>
      </c>
    </row>
    <row r="3612" spans="1:4" ht="16.5" thickTop="1" thickBot="1" x14ac:dyDescent="0.3">
      <c r="A3612" s="661" t="s">
        <v>8071</v>
      </c>
      <c r="B3612" s="662">
        <v>5</v>
      </c>
      <c r="C3612" s="663" t="s">
        <v>8072</v>
      </c>
      <c r="D3612" s="664" t="s">
        <v>8073</v>
      </c>
    </row>
    <row r="3613" spans="1:4" ht="16.5" thickTop="1" thickBot="1" x14ac:dyDescent="0.3">
      <c r="A3613" s="661" t="s">
        <v>8074</v>
      </c>
      <c r="B3613" s="662">
        <v>12</v>
      </c>
      <c r="C3613" s="663" t="s">
        <v>8075</v>
      </c>
      <c r="D3613" s="664" t="s">
        <v>8076</v>
      </c>
    </row>
    <row r="3614" spans="1:4" ht="16.5" thickTop="1" thickBot="1" x14ac:dyDescent="0.3">
      <c r="A3614" s="661" t="s">
        <v>8074</v>
      </c>
      <c r="B3614" s="662">
        <v>9</v>
      </c>
      <c r="C3614" s="663" t="s">
        <v>8075</v>
      </c>
      <c r="D3614" s="664" t="s">
        <v>8076</v>
      </c>
    </row>
    <row r="3615" spans="1:4" ht="16.5" thickTop="1" thickBot="1" x14ac:dyDescent="0.3">
      <c r="A3615" s="661" t="s">
        <v>8074</v>
      </c>
      <c r="B3615" s="662">
        <v>12</v>
      </c>
      <c r="C3615" s="663" t="s">
        <v>8075</v>
      </c>
      <c r="D3615" s="664" t="s">
        <v>8076</v>
      </c>
    </row>
    <row r="3616" spans="1:4" ht="16.5" thickTop="1" thickBot="1" x14ac:dyDescent="0.3">
      <c r="A3616" s="661" t="s">
        <v>8074</v>
      </c>
      <c r="B3616" s="662">
        <v>7</v>
      </c>
      <c r="C3616" s="663" t="s">
        <v>8075</v>
      </c>
      <c r="D3616" s="664" t="s">
        <v>8076</v>
      </c>
    </row>
    <row r="3617" spans="1:4" ht="16.5" thickTop="1" thickBot="1" x14ac:dyDescent="0.3">
      <c r="A3617" s="661" t="s">
        <v>8074</v>
      </c>
      <c r="B3617" s="662">
        <v>9</v>
      </c>
      <c r="C3617" s="663" t="s">
        <v>8077</v>
      </c>
      <c r="D3617" s="664" t="s">
        <v>8076</v>
      </c>
    </row>
    <row r="3618" spans="1:4" ht="16.5" thickTop="1" thickBot="1" x14ac:dyDescent="0.3">
      <c r="A3618" s="661" t="s">
        <v>8074</v>
      </c>
      <c r="B3618" s="662">
        <v>7</v>
      </c>
      <c r="C3618" s="663" t="s">
        <v>8077</v>
      </c>
      <c r="D3618" s="664" t="s">
        <v>8076</v>
      </c>
    </row>
    <row r="3619" spans="1:4" ht="31.5" thickTop="1" thickBot="1" x14ac:dyDescent="0.3">
      <c r="A3619" s="661" t="s">
        <v>8078</v>
      </c>
      <c r="B3619" s="662">
        <v>6</v>
      </c>
      <c r="C3619" s="663" t="s">
        <v>8079</v>
      </c>
      <c r="D3619" s="664" t="s">
        <v>8080</v>
      </c>
    </row>
    <row r="3620" spans="1:4" ht="16.5" thickTop="1" thickBot="1" x14ac:dyDescent="0.3">
      <c r="A3620" s="661" t="s">
        <v>8081</v>
      </c>
      <c r="B3620" s="662">
        <v>2</v>
      </c>
      <c r="C3620" s="663" t="s">
        <v>8082</v>
      </c>
      <c r="D3620" s="664" t="s">
        <v>8083</v>
      </c>
    </row>
    <row r="3621" spans="1:4" ht="16.5" thickTop="1" thickBot="1" x14ac:dyDescent="0.3">
      <c r="A3621" s="661" t="s">
        <v>8084</v>
      </c>
      <c r="B3621" s="662">
        <v>6</v>
      </c>
      <c r="C3621" s="663" t="s">
        <v>8085</v>
      </c>
      <c r="D3621" s="664" t="s">
        <v>8086</v>
      </c>
    </row>
    <row r="3622" spans="1:4" ht="16.5" thickTop="1" thickBot="1" x14ac:dyDescent="0.3">
      <c r="A3622" s="661" t="s">
        <v>8087</v>
      </c>
      <c r="B3622" s="662">
        <v>15</v>
      </c>
      <c r="C3622" s="663" t="s">
        <v>8088</v>
      </c>
      <c r="D3622" s="664" t="s">
        <v>8089</v>
      </c>
    </row>
    <row r="3623" spans="1:4" ht="16.5" thickTop="1" thickBot="1" x14ac:dyDescent="0.3">
      <c r="A3623" s="661" t="s">
        <v>8090</v>
      </c>
      <c r="B3623" s="662">
        <v>9</v>
      </c>
      <c r="C3623" s="663" t="s">
        <v>8091</v>
      </c>
      <c r="D3623" s="664" t="s">
        <v>8092</v>
      </c>
    </row>
    <row r="3624" spans="1:4" ht="16.5" thickTop="1" thickBot="1" x14ac:dyDescent="0.3">
      <c r="A3624" s="661" t="s">
        <v>8093</v>
      </c>
      <c r="B3624" s="662">
        <v>29</v>
      </c>
      <c r="C3624" s="663" t="s">
        <v>8094</v>
      </c>
      <c r="D3624" s="664" t="s">
        <v>8095</v>
      </c>
    </row>
    <row r="3625" spans="1:4" ht="16.5" thickTop="1" thickBot="1" x14ac:dyDescent="0.3">
      <c r="A3625" s="661" t="s">
        <v>8093</v>
      </c>
      <c r="B3625" s="662">
        <v>6</v>
      </c>
      <c r="C3625" s="663" t="s">
        <v>8094</v>
      </c>
      <c r="D3625" s="664" t="s">
        <v>8095</v>
      </c>
    </row>
    <row r="3626" spans="1:4" ht="16.5" thickTop="1" thickBot="1" x14ac:dyDescent="0.3">
      <c r="A3626" s="661" t="s">
        <v>8096</v>
      </c>
      <c r="B3626" s="662">
        <v>6</v>
      </c>
      <c r="C3626" s="663" t="s">
        <v>8097</v>
      </c>
      <c r="D3626" s="664" t="s">
        <v>8098</v>
      </c>
    </row>
    <row r="3627" spans="1:4" ht="16.5" thickTop="1" thickBot="1" x14ac:dyDescent="0.3">
      <c r="A3627" s="661" t="s">
        <v>8099</v>
      </c>
      <c r="B3627" s="662">
        <v>1</v>
      </c>
      <c r="C3627" s="663" t="s">
        <v>8100</v>
      </c>
      <c r="D3627" s="664" t="s">
        <v>8101</v>
      </c>
    </row>
    <row r="3628" spans="1:4" ht="16.5" thickTop="1" thickBot="1" x14ac:dyDescent="0.3">
      <c r="A3628" s="661" t="s">
        <v>8102</v>
      </c>
      <c r="B3628" s="662">
        <v>17</v>
      </c>
      <c r="C3628" s="663" t="s">
        <v>8103</v>
      </c>
      <c r="D3628" s="664" t="s">
        <v>8104</v>
      </c>
    </row>
    <row r="3629" spans="1:4" ht="16.5" thickTop="1" thickBot="1" x14ac:dyDescent="0.3">
      <c r="A3629" s="661" t="s">
        <v>8105</v>
      </c>
      <c r="B3629" s="662">
        <v>1</v>
      </c>
      <c r="C3629" s="663" t="s">
        <v>8106</v>
      </c>
      <c r="D3629" s="664" t="s">
        <v>8107</v>
      </c>
    </row>
    <row r="3630" spans="1:4" ht="16.5" thickTop="1" thickBot="1" x14ac:dyDescent="0.3">
      <c r="A3630" s="661" t="s">
        <v>8108</v>
      </c>
      <c r="B3630" s="662">
        <v>10</v>
      </c>
      <c r="C3630" s="663" t="s">
        <v>8109</v>
      </c>
      <c r="D3630" s="664" t="s">
        <v>8110</v>
      </c>
    </row>
    <row r="3631" spans="1:4" ht="16.5" thickTop="1" thickBot="1" x14ac:dyDescent="0.3">
      <c r="A3631" s="661" t="s">
        <v>8111</v>
      </c>
      <c r="B3631" s="662">
        <v>5</v>
      </c>
      <c r="C3631" s="663" t="s">
        <v>8112</v>
      </c>
      <c r="D3631" s="664" t="s">
        <v>8113</v>
      </c>
    </row>
    <row r="3632" spans="1:4" ht="16.5" thickTop="1" thickBot="1" x14ac:dyDescent="0.3">
      <c r="A3632" s="661" t="s">
        <v>8114</v>
      </c>
      <c r="B3632" s="662">
        <v>8</v>
      </c>
      <c r="C3632" s="663" t="s">
        <v>8115</v>
      </c>
      <c r="D3632" s="664" t="s">
        <v>8116</v>
      </c>
    </row>
    <row r="3633" spans="1:4" ht="16.5" thickTop="1" thickBot="1" x14ac:dyDescent="0.3">
      <c r="A3633" s="661" t="s">
        <v>8117</v>
      </c>
      <c r="B3633" s="662">
        <v>14</v>
      </c>
      <c r="C3633" s="663" t="s">
        <v>8118</v>
      </c>
      <c r="D3633" s="664" t="s">
        <v>8119</v>
      </c>
    </row>
    <row r="3634" spans="1:4" ht="16.5" thickTop="1" thickBot="1" x14ac:dyDescent="0.3">
      <c r="A3634" s="661" t="s">
        <v>8120</v>
      </c>
      <c r="B3634" s="662">
        <v>3</v>
      </c>
      <c r="C3634" s="663" t="s">
        <v>8121</v>
      </c>
      <c r="D3634" s="664" t="s">
        <v>8122</v>
      </c>
    </row>
    <row r="3635" spans="1:4" ht="16.5" thickTop="1" thickBot="1" x14ac:dyDescent="0.3">
      <c r="A3635" s="661" t="s">
        <v>8120</v>
      </c>
      <c r="B3635" s="662">
        <v>2</v>
      </c>
      <c r="C3635" s="663" t="s">
        <v>8121</v>
      </c>
      <c r="D3635" s="664" t="s">
        <v>8122</v>
      </c>
    </row>
    <row r="3636" spans="1:4" ht="16.5" thickTop="1" thickBot="1" x14ac:dyDescent="0.3">
      <c r="A3636" s="661" t="s">
        <v>8123</v>
      </c>
      <c r="B3636" s="662">
        <v>9</v>
      </c>
      <c r="C3636" s="663" t="s">
        <v>8124</v>
      </c>
      <c r="D3636" s="664" t="s">
        <v>8125</v>
      </c>
    </row>
    <row r="3637" spans="1:4" ht="16.5" thickTop="1" thickBot="1" x14ac:dyDescent="0.3">
      <c r="A3637" s="661" t="s">
        <v>8126</v>
      </c>
      <c r="B3637" s="662">
        <v>11</v>
      </c>
      <c r="C3637" s="663" t="s">
        <v>8127</v>
      </c>
      <c r="D3637" s="664" t="s">
        <v>8128</v>
      </c>
    </row>
    <row r="3638" spans="1:4" ht="16.5" thickTop="1" thickBot="1" x14ac:dyDescent="0.3">
      <c r="A3638" s="661" t="s">
        <v>8129</v>
      </c>
      <c r="B3638" s="662">
        <v>4</v>
      </c>
      <c r="C3638" s="663" t="s">
        <v>8130</v>
      </c>
      <c r="D3638" s="664" t="s">
        <v>8131</v>
      </c>
    </row>
    <row r="3639" spans="1:4" ht="16.5" thickTop="1" thickBot="1" x14ac:dyDescent="0.3">
      <c r="A3639" s="661" t="s">
        <v>8132</v>
      </c>
      <c r="B3639" s="662">
        <v>2</v>
      </c>
      <c r="C3639" s="663" t="s">
        <v>8133</v>
      </c>
      <c r="D3639" s="664" t="s">
        <v>8134</v>
      </c>
    </row>
    <row r="3640" spans="1:4" ht="16.5" thickTop="1" thickBot="1" x14ac:dyDescent="0.3">
      <c r="A3640" s="661" t="s">
        <v>8135</v>
      </c>
      <c r="B3640" s="662">
        <v>2</v>
      </c>
      <c r="C3640" s="663" t="s">
        <v>8136</v>
      </c>
      <c r="D3640" s="664" t="s">
        <v>8137</v>
      </c>
    </row>
    <row r="3641" spans="1:4" ht="16.5" thickTop="1" thickBot="1" x14ac:dyDescent="0.3">
      <c r="A3641" s="661" t="s">
        <v>8138</v>
      </c>
      <c r="B3641" s="662">
        <v>14</v>
      </c>
      <c r="C3641" s="663" t="s">
        <v>8139</v>
      </c>
      <c r="D3641" s="664" t="s">
        <v>8140</v>
      </c>
    </row>
    <row r="3642" spans="1:4" ht="16.5" thickTop="1" thickBot="1" x14ac:dyDescent="0.3">
      <c r="A3642" s="661" t="s">
        <v>8141</v>
      </c>
      <c r="B3642" s="662">
        <v>2</v>
      </c>
      <c r="C3642" s="663" t="s">
        <v>8142</v>
      </c>
      <c r="D3642" s="664" t="s">
        <v>8143</v>
      </c>
    </row>
    <row r="3643" spans="1:4" ht="16.5" thickTop="1" thickBot="1" x14ac:dyDescent="0.3">
      <c r="A3643" s="661" t="s">
        <v>8144</v>
      </c>
      <c r="B3643" s="662">
        <v>4</v>
      </c>
      <c r="C3643" s="663" t="s">
        <v>8145</v>
      </c>
      <c r="D3643" s="664" t="s">
        <v>8146</v>
      </c>
    </row>
    <row r="3644" spans="1:4" ht="16.5" thickTop="1" thickBot="1" x14ac:dyDescent="0.3">
      <c r="A3644" s="661" t="s">
        <v>8147</v>
      </c>
      <c r="B3644" s="662">
        <v>3</v>
      </c>
      <c r="C3644" s="663" t="s">
        <v>8148</v>
      </c>
      <c r="D3644" s="664" t="s">
        <v>8149</v>
      </c>
    </row>
    <row r="3645" spans="1:4" ht="16.5" thickTop="1" thickBot="1" x14ac:dyDescent="0.3">
      <c r="A3645" s="661" t="s">
        <v>8150</v>
      </c>
      <c r="B3645" s="662">
        <v>9</v>
      </c>
      <c r="C3645" s="663" t="s">
        <v>8151</v>
      </c>
      <c r="D3645" s="664" t="s">
        <v>8152</v>
      </c>
    </row>
    <row r="3646" spans="1:4" ht="16.5" thickTop="1" thickBot="1" x14ac:dyDescent="0.3">
      <c r="A3646" s="661" t="s">
        <v>8150</v>
      </c>
      <c r="B3646" s="662">
        <v>10</v>
      </c>
      <c r="C3646" s="663" t="s">
        <v>8151</v>
      </c>
      <c r="D3646" s="664" t="s">
        <v>8152</v>
      </c>
    </row>
    <row r="3647" spans="1:4" ht="16.5" thickTop="1" thickBot="1" x14ac:dyDescent="0.3">
      <c r="A3647" s="661" t="s">
        <v>8150</v>
      </c>
      <c r="B3647" s="662">
        <v>5</v>
      </c>
      <c r="C3647" s="663" t="s">
        <v>8151</v>
      </c>
      <c r="D3647" s="664" t="s">
        <v>8152</v>
      </c>
    </row>
    <row r="3648" spans="1:4" ht="16.5" thickTop="1" thickBot="1" x14ac:dyDescent="0.3">
      <c r="A3648" s="661" t="s">
        <v>8153</v>
      </c>
      <c r="B3648" s="662">
        <v>8</v>
      </c>
      <c r="C3648" s="663" t="s">
        <v>8154</v>
      </c>
      <c r="D3648" s="664" t="s">
        <v>8155</v>
      </c>
    </row>
    <row r="3649" spans="1:4" ht="16.5" thickTop="1" thickBot="1" x14ac:dyDescent="0.3">
      <c r="A3649" s="661" t="s">
        <v>8153</v>
      </c>
      <c r="B3649" s="662">
        <v>2</v>
      </c>
      <c r="C3649" s="663" t="s">
        <v>8154</v>
      </c>
      <c r="D3649" s="664" t="s">
        <v>8155</v>
      </c>
    </row>
    <row r="3650" spans="1:4" ht="16.5" thickTop="1" thickBot="1" x14ac:dyDescent="0.3">
      <c r="A3650" s="661" t="s">
        <v>8156</v>
      </c>
      <c r="B3650" s="662">
        <v>2</v>
      </c>
      <c r="C3650" s="663" t="s">
        <v>8157</v>
      </c>
      <c r="D3650" s="664" t="s">
        <v>8158</v>
      </c>
    </row>
    <row r="3651" spans="1:4" ht="16.5" thickTop="1" thickBot="1" x14ac:dyDescent="0.3">
      <c r="A3651" s="661" t="s">
        <v>8156</v>
      </c>
      <c r="B3651" s="662">
        <v>1</v>
      </c>
      <c r="C3651" s="663" t="s">
        <v>8157</v>
      </c>
      <c r="D3651" s="664" t="s">
        <v>8158</v>
      </c>
    </row>
    <row r="3652" spans="1:4" ht="16.5" thickTop="1" thickBot="1" x14ac:dyDescent="0.3">
      <c r="A3652" s="661" t="s">
        <v>8159</v>
      </c>
      <c r="B3652" s="662">
        <v>5</v>
      </c>
      <c r="C3652" s="663" t="s">
        <v>8160</v>
      </c>
      <c r="D3652" s="664" t="s">
        <v>8161</v>
      </c>
    </row>
    <row r="3653" spans="1:4" ht="16.5" thickTop="1" thickBot="1" x14ac:dyDescent="0.3">
      <c r="A3653" s="661" t="s">
        <v>8162</v>
      </c>
      <c r="B3653" s="662">
        <v>10</v>
      </c>
      <c r="C3653" s="663" t="s">
        <v>8163</v>
      </c>
      <c r="D3653" s="664" t="s">
        <v>8164</v>
      </c>
    </row>
    <row r="3654" spans="1:4" ht="16.5" thickTop="1" thickBot="1" x14ac:dyDescent="0.3">
      <c r="A3654" s="661" t="s">
        <v>8162</v>
      </c>
      <c r="B3654" s="662">
        <v>8</v>
      </c>
      <c r="C3654" s="663" t="s">
        <v>8163</v>
      </c>
      <c r="D3654" s="664" t="s">
        <v>8164</v>
      </c>
    </row>
    <row r="3655" spans="1:4" ht="16.5" thickTop="1" thickBot="1" x14ac:dyDescent="0.3">
      <c r="A3655" s="661" t="s">
        <v>8162</v>
      </c>
      <c r="B3655" s="662">
        <v>3</v>
      </c>
      <c r="C3655" s="663" t="s">
        <v>8163</v>
      </c>
      <c r="D3655" s="664" t="s">
        <v>8164</v>
      </c>
    </row>
    <row r="3656" spans="1:4" ht="16.5" thickTop="1" thickBot="1" x14ac:dyDescent="0.3">
      <c r="A3656" s="661" t="s">
        <v>8165</v>
      </c>
      <c r="B3656" s="662">
        <v>1</v>
      </c>
      <c r="C3656" s="663" t="s">
        <v>8166</v>
      </c>
      <c r="D3656" s="664" t="s">
        <v>8167</v>
      </c>
    </row>
    <row r="3657" spans="1:4" ht="16.5" thickTop="1" thickBot="1" x14ac:dyDescent="0.3">
      <c r="A3657" s="661" t="s">
        <v>8165</v>
      </c>
      <c r="B3657" s="662">
        <v>2</v>
      </c>
      <c r="C3657" s="663" t="s">
        <v>8166</v>
      </c>
      <c r="D3657" s="664" t="s">
        <v>8168</v>
      </c>
    </row>
    <row r="3658" spans="1:4" ht="16.5" thickTop="1" thickBot="1" x14ac:dyDescent="0.3">
      <c r="A3658" s="661" t="s">
        <v>8169</v>
      </c>
      <c r="B3658" s="662">
        <v>4</v>
      </c>
      <c r="C3658" s="663" t="s">
        <v>8170</v>
      </c>
      <c r="D3658" s="664" t="s">
        <v>8171</v>
      </c>
    </row>
    <row r="3659" spans="1:4" ht="16.5" thickTop="1" thickBot="1" x14ac:dyDescent="0.3">
      <c r="A3659" s="661" t="s">
        <v>8172</v>
      </c>
      <c r="B3659" s="662">
        <v>20</v>
      </c>
      <c r="C3659" s="663" t="s">
        <v>8173</v>
      </c>
      <c r="D3659" s="664" t="s">
        <v>8174</v>
      </c>
    </row>
    <row r="3660" spans="1:4" ht="16.5" thickTop="1" thickBot="1" x14ac:dyDescent="0.3">
      <c r="A3660" s="661" t="s">
        <v>8175</v>
      </c>
      <c r="B3660" s="662">
        <v>15</v>
      </c>
      <c r="C3660" s="663" t="s">
        <v>8176</v>
      </c>
      <c r="D3660" s="664" t="s">
        <v>8177</v>
      </c>
    </row>
    <row r="3661" spans="1:4" ht="16.5" thickTop="1" thickBot="1" x14ac:dyDescent="0.3">
      <c r="A3661" s="661" t="s">
        <v>8175</v>
      </c>
      <c r="B3661" s="662">
        <v>6</v>
      </c>
      <c r="C3661" s="663" t="s">
        <v>8176</v>
      </c>
      <c r="D3661" s="664" t="s">
        <v>8177</v>
      </c>
    </row>
    <row r="3662" spans="1:4" ht="16.5" thickTop="1" thickBot="1" x14ac:dyDescent="0.3">
      <c r="A3662" s="661" t="s">
        <v>8178</v>
      </c>
      <c r="B3662" s="662">
        <v>1</v>
      </c>
      <c r="C3662" s="663" t="s">
        <v>8179</v>
      </c>
      <c r="D3662" s="664" t="s">
        <v>8180</v>
      </c>
    </row>
    <row r="3663" spans="1:4" ht="16.5" thickTop="1" thickBot="1" x14ac:dyDescent="0.3">
      <c r="A3663" s="661" t="s">
        <v>8178</v>
      </c>
      <c r="B3663" s="662">
        <v>6</v>
      </c>
      <c r="C3663" s="663" t="s">
        <v>8179</v>
      </c>
      <c r="D3663" s="664" t="s">
        <v>8180</v>
      </c>
    </row>
    <row r="3664" spans="1:4" ht="16.5" thickTop="1" thickBot="1" x14ac:dyDescent="0.3">
      <c r="A3664" s="661" t="s">
        <v>8181</v>
      </c>
      <c r="B3664" s="662">
        <v>4</v>
      </c>
      <c r="C3664" s="663" t="s">
        <v>8182</v>
      </c>
      <c r="D3664" s="664" t="s">
        <v>8183</v>
      </c>
    </row>
    <row r="3665" spans="1:4" ht="16.5" thickTop="1" thickBot="1" x14ac:dyDescent="0.3">
      <c r="A3665" s="661" t="s">
        <v>8181</v>
      </c>
      <c r="B3665" s="662">
        <v>2</v>
      </c>
      <c r="C3665" s="663" t="s">
        <v>8182</v>
      </c>
      <c r="D3665" s="664" t="s">
        <v>8183</v>
      </c>
    </row>
    <row r="3666" spans="1:4" ht="16.5" thickTop="1" thickBot="1" x14ac:dyDescent="0.3">
      <c r="A3666" s="661" t="s">
        <v>8184</v>
      </c>
      <c r="B3666" s="662">
        <v>5</v>
      </c>
      <c r="C3666" s="663" t="s">
        <v>8185</v>
      </c>
      <c r="D3666" s="664" t="s">
        <v>8186</v>
      </c>
    </row>
    <row r="3667" spans="1:4" ht="16.5" thickTop="1" thickBot="1" x14ac:dyDescent="0.3">
      <c r="A3667" s="661" t="s">
        <v>8184</v>
      </c>
      <c r="B3667" s="662">
        <v>3</v>
      </c>
      <c r="C3667" s="663" t="s">
        <v>8185</v>
      </c>
      <c r="D3667" s="664" t="s">
        <v>8186</v>
      </c>
    </row>
    <row r="3668" spans="1:4" ht="16.5" thickTop="1" thickBot="1" x14ac:dyDescent="0.3">
      <c r="A3668" s="661" t="s">
        <v>8187</v>
      </c>
      <c r="B3668" s="662">
        <v>4</v>
      </c>
      <c r="C3668" s="663" t="s">
        <v>8188</v>
      </c>
      <c r="D3668" s="664" t="s">
        <v>8189</v>
      </c>
    </row>
    <row r="3669" spans="1:4" ht="16.5" thickTop="1" thickBot="1" x14ac:dyDescent="0.3">
      <c r="A3669" s="661" t="s">
        <v>8187</v>
      </c>
      <c r="B3669" s="662">
        <v>8</v>
      </c>
      <c r="C3669" s="663" t="s">
        <v>8188</v>
      </c>
      <c r="D3669" s="664" t="s">
        <v>8189</v>
      </c>
    </row>
    <row r="3670" spans="1:4" ht="16.5" thickTop="1" thickBot="1" x14ac:dyDescent="0.3">
      <c r="A3670" s="661" t="s">
        <v>8190</v>
      </c>
      <c r="B3670" s="662">
        <v>1</v>
      </c>
      <c r="C3670" s="663" t="s">
        <v>8191</v>
      </c>
      <c r="D3670" s="664" t="s">
        <v>8192</v>
      </c>
    </row>
    <row r="3671" spans="1:4" ht="16.5" thickTop="1" thickBot="1" x14ac:dyDescent="0.3">
      <c r="A3671" s="661" t="s">
        <v>8193</v>
      </c>
      <c r="B3671" s="662">
        <v>2</v>
      </c>
      <c r="C3671" s="663" t="s">
        <v>8194</v>
      </c>
      <c r="D3671" s="664" t="s">
        <v>8195</v>
      </c>
    </row>
    <row r="3672" spans="1:4" ht="16.5" thickTop="1" thickBot="1" x14ac:dyDescent="0.3">
      <c r="A3672" s="661" t="s">
        <v>8196</v>
      </c>
      <c r="B3672" s="662">
        <v>28</v>
      </c>
      <c r="C3672" s="663" t="s">
        <v>8197</v>
      </c>
      <c r="D3672" s="664" t="s">
        <v>8198</v>
      </c>
    </row>
    <row r="3673" spans="1:4" ht="16.5" thickTop="1" thickBot="1" x14ac:dyDescent="0.3">
      <c r="A3673" s="661" t="s">
        <v>8199</v>
      </c>
      <c r="B3673" s="662">
        <v>12</v>
      </c>
      <c r="C3673" s="663" t="s">
        <v>8200</v>
      </c>
      <c r="D3673" s="664" t="s">
        <v>8201</v>
      </c>
    </row>
    <row r="3674" spans="1:4" ht="16.5" thickTop="1" thickBot="1" x14ac:dyDescent="0.3">
      <c r="A3674" s="661" t="s">
        <v>8202</v>
      </c>
      <c r="B3674" s="662">
        <v>2</v>
      </c>
      <c r="C3674" s="663" t="s">
        <v>8203</v>
      </c>
      <c r="D3674" s="664" t="s">
        <v>8204</v>
      </c>
    </row>
    <row r="3675" spans="1:4" ht="16.5" thickTop="1" thickBot="1" x14ac:dyDescent="0.3">
      <c r="A3675" s="661" t="s">
        <v>8205</v>
      </c>
      <c r="B3675" s="662">
        <v>4</v>
      </c>
      <c r="C3675" s="663" t="s">
        <v>8206</v>
      </c>
      <c r="D3675" s="664" t="s">
        <v>8207</v>
      </c>
    </row>
    <row r="3676" spans="1:4" ht="16.5" thickTop="1" thickBot="1" x14ac:dyDescent="0.3">
      <c r="A3676" s="661" t="s">
        <v>8205</v>
      </c>
      <c r="B3676" s="662">
        <v>1</v>
      </c>
      <c r="C3676" s="663" t="s">
        <v>8206</v>
      </c>
      <c r="D3676" s="664" t="s">
        <v>8207</v>
      </c>
    </row>
    <row r="3677" spans="1:4" ht="16.5" thickTop="1" thickBot="1" x14ac:dyDescent="0.3">
      <c r="A3677" s="661" t="s">
        <v>8205</v>
      </c>
      <c r="B3677" s="662">
        <v>1</v>
      </c>
      <c r="C3677" s="663" t="s">
        <v>8206</v>
      </c>
      <c r="D3677" s="664" t="s">
        <v>8207</v>
      </c>
    </row>
    <row r="3678" spans="1:4" ht="16.5" thickTop="1" thickBot="1" x14ac:dyDescent="0.3">
      <c r="A3678" s="661" t="s">
        <v>8205</v>
      </c>
      <c r="B3678" s="662">
        <v>1</v>
      </c>
      <c r="C3678" s="663" t="s">
        <v>8206</v>
      </c>
      <c r="D3678" s="664" t="s">
        <v>8207</v>
      </c>
    </row>
    <row r="3679" spans="1:4" ht="16.5" thickTop="1" thickBot="1" x14ac:dyDescent="0.3">
      <c r="A3679" s="661" t="s">
        <v>8208</v>
      </c>
      <c r="B3679" s="662">
        <v>12</v>
      </c>
      <c r="C3679" s="663" t="s">
        <v>8209</v>
      </c>
      <c r="D3679" s="664" t="s">
        <v>8210</v>
      </c>
    </row>
    <row r="3680" spans="1:4" ht="16.5" thickTop="1" thickBot="1" x14ac:dyDescent="0.3">
      <c r="A3680" s="661" t="s">
        <v>8208</v>
      </c>
      <c r="B3680" s="662">
        <v>7</v>
      </c>
      <c r="C3680" s="663" t="s">
        <v>8209</v>
      </c>
      <c r="D3680" s="664" t="s">
        <v>8210</v>
      </c>
    </row>
    <row r="3681" spans="1:4" ht="16.5" thickTop="1" thickBot="1" x14ac:dyDescent="0.3">
      <c r="A3681" s="661" t="s">
        <v>8211</v>
      </c>
      <c r="B3681" s="662">
        <v>14</v>
      </c>
      <c r="C3681" s="663" t="s">
        <v>8212</v>
      </c>
      <c r="D3681" s="664" t="s">
        <v>8213</v>
      </c>
    </row>
    <row r="3682" spans="1:4" ht="16.5" thickTop="1" thickBot="1" x14ac:dyDescent="0.3">
      <c r="A3682" s="661" t="s">
        <v>8214</v>
      </c>
      <c r="B3682" s="662">
        <v>6</v>
      </c>
      <c r="C3682" s="663" t="s">
        <v>8215</v>
      </c>
      <c r="D3682" s="664" t="s">
        <v>8216</v>
      </c>
    </row>
    <row r="3683" spans="1:4" ht="16.5" thickTop="1" thickBot="1" x14ac:dyDescent="0.3">
      <c r="A3683" s="661" t="s">
        <v>8217</v>
      </c>
      <c r="B3683" s="662">
        <v>2</v>
      </c>
      <c r="C3683" s="663" t="s">
        <v>8218</v>
      </c>
      <c r="D3683" s="664" t="s">
        <v>8219</v>
      </c>
    </row>
    <row r="3684" spans="1:4" ht="16.5" thickTop="1" thickBot="1" x14ac:dyDescent="0.3">
      <c r="A3684" s="661" t="s">
        <v>8220</v>
      </c>
      <c r="B3684" s="662">
        <v>3</v>
      </c>
      <c r="C3684" s="663" t="s">
        <v>8221</v>
      </c>
      <c r="D3684" s="664" t="s">
        <v>8222</v>
      </c>
    </row>
    <row r="3685" spans="1:4" ht="31.5" thickTop="1" thickBot="1" x14ac:dyDescent="0.3">
      <c r="A3685" s="661" t="s">
        <v>8223</v>
      </c>
      <c r="B3685" s="662">
        <v>5</v>
      </c>
      <c r="C3685" s="663" t="s">
        <v>8224</v>
      </c>
      <c r="D3685" s="664" t="s">
        <v>8225</v>
      </c>
    </row>
    <row r="3686" spans="1:4" ht="16.5" thickTop="1" thickBot="1" x14ac:dyDescent="0.3">
      <c r="A3686" s="661" t="s">
        <v>8226</v>
      </c>
      <c r="B3686" s="662">
        <v>4</v>
      </c>
      <c r="C3686" s="663" t="s">
        <v>8227</v>
      </c>
      <c r="D3686" s="664" t="s">
        <v>8228</v>
      </c>
    </row>
    <row r="3687" spans="1:4" ht="16.5" thickTop="1" thickBot="1" x14ac:dyDescent="0.3">
      <c r="A3687" s="661" t="s">
        <v>8229</v>
      </c>
      <c r="B3687" s="662">
        <v>8</v>
      </c>
      <c r="C3687" s="663" t="s">
        <v>8230</v>
      </c>
      <c r="D3687" s="664" t="s">
        <v>8231</v>
      </c>
    </row>
    <row r="3688" spans="1:4" ht="16.5" thickTop="1" thickBot="1" x14ac:dyDescent="0.3">
      <c r="A3688" s="661" t="s">
        <v>8232</v>
      </c>
      <c r="B3688" s="662">
        <v>6</v>
      </c>
      <c r="C3688" s="663" t="s">
        <v>8233</v>
      </c>
      <c r="D3688" s="664" t="s">
        <v>8234</v>
      </c>
    </row>
    <row r="3689" spans="1:4" ht="16.5" thickTop="1" thickBot="1" x14ac:dyDescent="0.3">
      <c r="A3689" s="661" t="s">
        <v>8232</v>
      </c>
      <c r="B3689" s="662">
        <v>21</v>
      </c>
      <c r="C3689" s="663" t="s">
        <v>8233</v>
      </c>
      <c r="D3689" s="664" t="s">
        <v>8234</v>
      </c>
    </row>
    <row r="3690" spans="1:4" ht="16.5" thickTop="1" thickBot="1" x14ac:dyDescent="0.3">
      <c r="A3690" s="661" t="s">
        <v>8235</v>
      </c>
      <c r="B3690" s="662">
        <v>1</v>
      </c>
      <c r="C3690" s="663" t="s">
        <v>8236</v>
      </c>
      <c r="D3690" s="664" t="s">
        <v>8237</v>
      </c>
    </row>
    <row r="3691" spans="1:4" ht="16.5" thickTop="1" thickBot="1" x14ac:dyDescent="0.3">
      <c r="A3691" s="661" t="s">
        <v>8235</v>
      </c>
      <c r="B3691" s="662">
        <v>9</v>
      </c>
      <c r="C3691" s="663" t="s">
        <v>8236</v>
      </c>
      <c r="D3691" s="664" t="s">
        <v>8237</v>
      </c>
    </row>
    <row r="3692" spans="1:4" ht="16.5" thickTop="1" thickBot="1" x14ac:dyDescent="0.3">
      <c r="A3692" s="661" t="s">
        <v>8238</v>
      </c>
      <c r="B3692" s="662">
        <v>7</v>
      </c>
      <c r="C3692" s="663" t="s">
        <v>8239</v>
      </c>
      <c r="D3692" s="664" t="s">
        <v>8240</v>
      </c>
    </row>
    <row r="3693" spans="1:4" ht="16.5" thickTop="1" thickBot="1" x14ac:dyDescent="0.3">
      <c r="A3693" s="661" t="s">
        <v>8241</v>
      </c>
      <c r="B3693" s="662">
        <v>8</v>
      </c>
      <c r="C3693" s="663" t="s">
        <v>8242</v>
      </c>
      <c r="D3693" s="664" t="s">
        <v>8243</v>
      </c>
    </row>
    <row r="3694" spans="1:4" ht="16.5" thickTop="1" thickBot="1" x14ac:dyDescent="0.3">
      <c r="A3694" s="661" t="s">
        <v>8244</v>
      </c>
      <c r="B3694" s="662">
        <v>6</v>
      </c>
      <c r="C3694" s="663" t="s">
        <v>8245</v>
      </c>
      <c r="D3694" s="664" t="s">
        <v>8246</v>
      </c>
    </row>
    <row r="3695" spans="1:4" ht="16.5" thickTop="1" thickBot="1" x14ac:dyDescent="0.3">
      <c r="A3695" s="661" t="s">
        <v>8247</v>
      </c>
      <c r="B3695" s="662">
        <v>5</v>
      </c>
      <c r="C3695" s="663" t="s">
        <v>8248</v>
      </c>
      <c r="D3695" s="664" t="s">
        <v>8249</v>
      </c>
    </row>
    <row r="3696" spans="1:4" ht="16.5" thickTop="1" thickBot="1" x14ac:dyDescent="0.3">
      <c r="A3696" s="661" t="s">
        <v>8247</v>
      </c>
      <c r="B3696" s="662">
        <v>7</v>
      </c>
      <c r="C3696" s="663" t="s">
        <v>8248</v>
      </c>
      <c r="D3696" s="664" t="s">
        <v>8249</v>
      </c>
    </row>
    <row r="3697" spans="1:4" ht="16.5" thickTop="1" thickBot="1" x14ac:dyDescent="0.3">
      <c r="A3697" s="661" t="s">
        <v>8250</v>
      </c>
      <c r="B3697" s="662">
        <v>6</v>
      </c>
      <c r="C3697" s="663" t="s">
        <v>8251</v>
      </c>
      <c r="D3697" s="664" t="s">
        <v>8252</v>
      </c>
    </row>
    <row r="3698" spans="1:4" ht="16.5" thickTop="1" thickBot="1" x14ac:dyDescent="0.3">
      <c r="A3698" s="661" t="s">
        <v>8253</v>
      </c>
      <c r="B3698" s="662">
        <v>2</v>
      </c>
      <c r="C3698" s="663" t="s">
        <v>8254</v>
      </c>
      <c r="D3698" s="664" t="s">
        <v>8255</v>
      </c>
    </row>
    <row r="3699" spans="1:4" ht="16.5" thickTop="1" thickBot="1" x14ac:dyDescent="0.3">
      <c r="A3699" s="661" t="s">
        <v>8253</v>
      </c>
      <c r="B3699" s="662">
        <v>1</v>
      </c>
      <c r="C3699" s="663" t="s">
        <v>8254</v>
      </c>
      <c r="D3699" s="664" t="s">
        <v>8255</v>
      </c>
    </row>
    <row r="3700" spans="1:4" ht="16.5" thickTop="1" thickBot="1" x14ac:dyDescent="0.3">
      <c r="A3700" s="661" t="s">
        <v>8253</v>
      </c>
      <c r="B3700" s="662">
        <v>1</v>
      </c>
      <c r="C3700" s="663" t="s">
        <v>8254</v>
      </c>
      <c r="D3700" s="664" t="s">
        <v>8255</v>
      </c>
    </row>
    <row r="3701" spans="1:4" ht="16.5" thickTop="1" thickBot="1" x14ac:dyDescent="0.3">
      <c r="A3701" s="661" t="s">
        <v>8256</v>
      </c>
      <c r="B3701" s="662">
        <v>19</v>
      </c>
      <c r="C3701" s="663" t="s">
        <v>8257</v>
      </c>
      <c r="D3701" s="664" t="s">
        <v>8258</v>
      </c>
    </row>
    <row r="3702" spans="1:4" ht="31.5" thickTop="1" thickBot="1" x14ac:dyDescent="0.3">
      <c r="A3702" s="661" t="s">
        <v>8259</v>
      </c>
      <c r="B3702" s="662">
        <v>13</v>
      </c>
      <c r="C3702" s="663" t="s">
        <v>8260</v>
      </c>
      <c r="D3702" s="664" t="s">
        <v>8261</v>
      </c>
    </row>
    <row r="3703" spans="1:4" ht="31.5" thickTop="1" thickBot="1" x14ac:dyDescent="0.3">
      <c r="A3703" s="661" t="s">
        <v>8259</v>
      </c>
      <c r="B3703" s="662">
        <v>1</v>
      </c>
      <c r="C3703" s="663" t="s">
        <v>8260</v>
      </c>
      <c r="D3703" s="664" t="s">
        <v>8261</v>
      </c>
    </row>
    <row r="3704" spans="1:4" ht="16.5" thickTop="1" thickBot="1" x14ac:dyDescent="0.3">
      <c r="A3704" s="661" t="s">
        <v>8262</v>
      </c>
      <c r="B3704" s="662">
        <v>2</v>
      </c>
      <c r="C3704" s="663" t="s">
        <v>8263</v>
      </c>
      <c r="D3704" s="664" t="s">
        <v>8264</v>
      </c>
    </row>
    <row r="3705" spans="1:4" ht="16.5" thickTop="1" thickBot="1" x14ac:dyDescent="0.3">
      <c r="A3705" s="661" t="s">
        <v>8265</v>
      </c>
      <c r="B3705" s="662">
        <v>7</v>
      </c>
      <c r="C3705" s="663" t="s">
        <v>8266</v>
      </c>
      <c r="D3705" s="664" t="s">
        <v>8267</v>
      </c>
    </row>
    <row r="3706" spans="1:4" ht="16.5" thickTop="1" thickBot="1" x14ac:dyDescent="0.3">
      <c r="A3706" s="661" t="s">
        <v>8268</v>
      </c>
      <c r="B3706" s="662">
        <v>2</v>
      </c>
      <c r="C3706" s="663" t="s">
        <v>8269</v>
      </c>
      <c r="D3706" s="664" t="s">
        <v>8270</v>
      </c>
    </row>
    <row r="3707" spans="1:4" ht="16.5" thickTop="1" thickBot="1" x14ac:dyDescent="0.3">
      <c r="A3707" s="661" t="s">
        <v>8271</v>
      </c>
      <c r="B3707" s="662">
        <v>7</v>
      </c>
      <c r="C3707" s="663" t="s">
        <v>8272</v>
      </c>
      <c r="D3707" s="664" t="s">
        <v>8273</v>
      </c>
    </row>
    <row r="3708" spans="1:4" ht="16.5" thickTop="1" thickBot="1" x14ac:dyDescent="0.3">
      <c r="A3708" s="661" t="s">
        <v>8274</v>
      </c>
      <c r="B3708" s="662">
        <v>5</v>
      </c>
      <c r="C3708" s="663" t="s">
        <v>8275</v>
      </c>
      <c r="D3708" s="664" t="s">
        <v>8276</v>
      </c>
    </row>
    <row r="3709" spans="1:4" ht="16.5" thickTop="1" thickBot="1" x14ac:dyDescent="0.3">
      <c r="A3709" s="661" t="s">
        <v>8277</v>
      </c>
      <c r="B3709" s="662">
        <v>3</v>
      </c>
      <c r="C3709" s="663" t="s">
        <v>8278</v>
      </c>
      <c r="D3709" s="664" t="s">
        <v>8279</v>
      </c>
    </row>
    <row r="3710" spans="1:4" ht="16.5" thickTop="1" thickBot="1" x14ac:dyDescent="0.3">
      <c r="A3710" s="661" t="s">
        <v>8280</v>
      </c>
      <c r="B3710" s="662">
        <v>3</v>
      </c>
      <c r="C3710" s="663" t="s">
        <v>8281</v>
      </c>
      <c r="D3710" s="664" t="s">
        <v>8282</v>
      </c>
    </row>
    <row r="3711" spans="1:4" ht="16.5" thickTop="1" thickBot="1" x14ac:dyDescent="0.3">
      <c r="A3711" s="661" t="s">
        <v>8283</v>
      </c>
      <c r="B3711" s="662">
        <v>2</v>
      </c>
      <c r="C3711" s="663" t="s">
        <v>8284</v>
      </c>
      <c r="D3711" s="664" t="s">
        <v>8285</v>
      </c>
    </row>
    <row r="3712" spans="1:4" ht="16.5" thickTop="1" thickBot="1" x14ac:dyDescent="0.3">
      <c r="A3712" s="661" t="s">
        <v>8286</v>
      </c>
      <c r="B3712" s="662">
        <v>4</v>
      </c>
      <c r="C3712" s="663" t="s">
        <v>8287</v>
      </c>
      <c r="D3712" s="664" t="s">
        <v>8288</v>
      </c>
    </row>
    <row r="3713" spans="1:4" ht="16.5" thickTop="1" thickBot="1" x14ac:dyDescent="0.3">
      <c r="A3713" s="661" t="s">
        <v>8289</v>
      </c>
      <c r="B3713" s="662">
        <v>4</v>
      </c>
      <c r="C3713" s="663" t="s">
        <v>8290</v>
      </c>
      <c r="D3713" s="664" t="s">
        <v>8291</v>
      </c>
    </row>
    <row r="3714" spans="1:4" ht="16.5" thickTop="1" thickBot="1" x14ac:dyDescent="0.3">
      <c r="A3714" s="661" t="s">
        <v>8292</v>
      </c>
      <c r="B3714" s="662">
        <v>5</v>
      </c>
      <c r="C3714" s="663" t="s">
        <v>8293</v>
      </c>
      <c r="D3714" s="664" t="s">
        <v>8294</v>
      </c>
    </row>
    <row r="3715" spans="1:4" ht="16.5" thickTop="1" thickBot="1" x14ac:dyDescent="0.3">
      <c r="A3715" s="661" t="s">
        <v>8292</v>
      </c>
      <c r="B3715" s="662">
        <v>2</v>
      </c>
      <c r="C3715" s="663" t="s">
        <v>8293</v>
      </c>
      <c r="D3715" s="664" t="s">
        <v>8294</v>
      </c>
    </row>
    <row r="3716" spans="1:4" ht="16.5" thickTop="1" thickBot="1" x14ac:dyDescent="0.3">
      <c r="A3716" s="661" t="s">
        <v>8295</v>
      </c>
      <c r="B3716" s="662">
        <v>5</v>
      </c>
      <c r="C3716" s="663" t="s">
        <v>8296</v>
      </c>
      <c r="D3716" s="664" t="s">
        <v>8297</v>
      </c>
    </row>
    <row r="3717" spans="1:4" ht="16.5" thickTop="1" thickBot="1" x14ac:dyDescent="0.3">
      <c r="A3717" s="661" t="s">
        <v>8298</v>
      </c>
      <c r="B3717" s="662">
        <v>4</v>
      </c>
      <c r="C3717" s="663" t="s">
        <v>8299</v>
      </c>
      <c r="D3717" s="664" t="s">
        <v>8300</v>
      </c>
    </row>
    <row r="3718" spans="1:4" ht="16.5" thickTop="1" thickBot="1" x14ac:dyDescent="0.3">
      <c r="A3718" s="661" t="s">
        <v>8298</v>
      </c>
      <c r="B3718" s="662">
        <v>2</v>
      </c>
      <c r="C3718" s="663" t="s">
        <v>8299</v>
      </c>
      <c r="D3718" s="664" t="s">
        <v>8300</v>
      </c>
    </row>
    <row r="3719" spans="1:4" ht="16.5" thickTop="1" thickBot="1" x14ac:dyDescent="0.3">
      <c r="A3719" s="661" t="s">
        <v>8301</v>
      </c>
      <c r="B3719" s="662">
        <v>9</v>
      </c>
      <c r="C3719" s="663" t="s">
        <v>8302</v>
      </c>
      <c r="D3719" s="664" t="s">
        <v>8303</v>
      </c>
    </row>
    <row r="3720" spans="1:4" ht="16.5" thickTop="1" thickBot="1" x14ac:dyDescent="0.3">
      <c r="A3720" s="661" t="s">
        <v>8304</v>
      </c>
      <c r="B3720" s="662">
        <v>2</v>
      </c>
      <c r="C3720" s="663" t="s">
        <v>8305</v>
      </c>
      <c r="D3720" s="664" t="s">
        <v>8306</v>
      </c>
    </row>
    <row r="3721" spans="1:4" ht="16.5" thickTop="1" thickBot="1" x14ac:dyDescent="0.3">
      <c r="A3721" s="661" t="s">
        <v>8307</v>
      </c>
      <c r="B3721" s="662">
        <v>6</v>
      </c>
      <c r="C3721" s="663" t="s">
        <v>8308</v>
      </c>
      <c r="D3721" s="664" t="s">
        <v>8309</v>
      </c>
    </row>
    <row r="3722" spans="1:4" ht="16.5" thickTop="1" thickBot="1" x14ac:dyDescent="0.3">
      <c r="A3722" s="661" t="s">
        <v>8310</v>
      </c>
      <c r="B3722" s="662">
        <v>4</v>
      </c>
      <c r="C3722" s="663" t="s">
        <v>8311</v>
      </c>
      <c r="D3722" s="664" t="s">
        <v>8312</v>
      </c>
    </row>
    <row r="3723" spans="1:4" ht="16.5" thickTop="1" thickBot="1" x14ac:dyDescent="0.3">
      <c r="A3723" s="661" t="s">
        <v>8313</v>
      </c>
      <c r="B3723" s="662">
        <v>7</v>
      </c>
      <c r="C3723" s="663" t="s">
        <v>8314</v>
      </c>
      <c r="D3723" s="664" t="s">
        <v>8315</v>
      </c>
    </row>
    <row r="3724" spans="1:4" ht="16.5" thickTop="1" thickBot="1" x14ac:dyDescent="0.3">
      <c r="A3724" s="661" t="s">
        <v>8313</v>
      </c>
      <c r="B3724" s="662">
        <v>4</v>
      </c>
      <c r="C3724" s="663" t="s">
        <v>8314</v>
      </c>
      <c r="D3724" s="664" t="s">
        <v>8315</v>
      </c>
    </row>
    <row r="3725" spans="1:4" ht="16.5" thickTop="1" thickBot="1" x14ac:dyDescent="0.3">
      <c r="A3725" s="661" t="s">
        <v>8316</v>
      </c>
      <c r="B3725" s="662">
        <v>1</v>
      </c>
      <c r="C3725" s="663" t="s">
        <v>8317</v>
      </c>
      <c r="D3725" s="664" t="s">
        <v>8318</v>
      </c>
    </row>
    <row r="3726" spans="1:4" ht="16.5" thickTop="1" thickBot="1" x14ac:dyDescent="0.3">
      <c r="A3726" s="661" t="s">
        <v>8319</v>
      </c>
      <c r="B3726" s="662">
        <v>4</v>
      </c>
      <c r="C3726" s="663" t="s">
        <v>8320</v>
      </c>
      <c r="D3726" s="664" t="s">
        <v>8321</v>
      </c>
    </row>
    <row r="3727" spans="1:4" ht="16.5" thickTop="1" thickBot="1" x14ac:dyDescent="0.3">
      <c r="A3727" s="661" t="s">
        <v>8319</v>
      </c>
      <c r="B3727" s="662">
        <v>13</v>
      </c>
      <c r="C3727" s="663" t="s">
        <v>8320</v>
      </c>
      <c r="D3727" s="664" t="s">
        <v>8322</v>
      </c>
    </row>
    <row r="3728" spans="1:4" ht="16.5" thickTop="1" thickBot="1" x14ac:dyDescent="0.3">
      <c r="A3728" s="661" t="s">
        <v>8323</v>
      </c>
      <c r="B3728" s="662">
        <v>2</v>
      </c>
      <c r="C3728" s="663" t="s">
        <v>8324</v>
      </c>
      <c r="D3728" s="664" t="s">
        <v>8325</v>
      </c>
    </row>
    <row r="3729" spans="1:4" ht="16.5" thickTop="1" thickBot="1" x14ac:dyDescent="0.3">
      <c r="A3729" s="661" t="s">
        <v>8326</v>
      </c>
      <c r="B3729" s="662">
        <v>4</v>
      </c>
      <c r="C3729" s="663" t="s">
        <v>8327</v>
      </c>
      <c r="D3729" s="667" t="s">
        <v>8328</v>
      </c>
    </row>
    <row r="3730" spans="1:4" ht="16.5" thickTop="1" thickBot="1" x14ac:dyDescent="0.3">
      <c r="A3730" s="661" t="s">
        <v>8329</v>
      </c>
      <c r="B3730" s="662">
        <v>3</v>
      </c>
      <c r="C3730" s="663" t="s">
        <v>8330</v>
      </c>
      <c r="D3730" s="664" t="s">
        <v>8331</v>
      </c>
    </row>
    <row r="3731" spans="1:4" ht="16.5" thickTop="1" thickBot="1" x14ac:dyDescent="0.3">
      <c r="A3731" s="661" t="s">
        <v>8329</v>
      </c>
      <c r="B3731" s="662">
        <v>2</v>
      </c>
      <c r="C3731" s="663" t="s">
        <v>8330</v>
      </c>
      <c r="D3731" s="664" t="s">
        <v>8331</v>
      </c>
    </row>
    <row r="3732" spans="1:4" ht="16.5" thickTop="1" thickBot="1" x14ac:dyDescent="0.3">
      <c r="A3732" s="661" t="s">
        <v>8332</v>
      </c>
      <c r="B3732" s="662">
        <v>6</v>
      </c>
      <c r="C3732" s="663" t="s">
        <v>8333</v>
      </c>
      <c r="D3732" s="664" t="s">
        <v>8334</v>
      </c>
    </row>
    <row r="3733" spans="1:4" ht="16.5" thickTop="1" thickBot="1" x14ac:dyDescent="0.3">
      <c r="A3733" s="661" t="s">
        <v>8335</v>
      </c>
      <c r="B3733" s="662">
        <v>11</v>
      </c>
      <c r="C3733" s="663" t="s">
        <v>8336</v>
      </c>
      <c r="D3733" s="664" t="s">
        <v>8337</v>
      </c>
    </row>
    <row r="3734" spans="1:4" ht="16.5" thickTop="1" thickBot="1" x14ac:dyDescent="0.3">
      <c r="A3734" s="661" t="s">
        <v>8338</v>
      </c>
      <c r="B3734" s="662">
        <v>1</v>
      </c>
      <c r="C3734" s="663" t="s">
        <v>8339</v>
      </c>
      <c r="D3734" s="664" t="s">
        <v>8340</v>
      </c>
    </row>
    <row r="3735" spans="1:4" ht="16.5" thickTop="1" thickBot="1" x14ac:dyDescent="0.3">
      <c r="A3735" s="661" t="s">
        <v>8341</v>
      </c>
      <c r="B3735" s="662">
        <v>8</v>
      </c>
      <c r="C3735" s="663" t="s">
        <v>8342</v>
      </c>
      <c r="D3735" s="664" t="s">
        <v>8343</v>
      </c>
    </row>
    <row r="3736" spans="1:4" ht="16.5" thickTop="1" thickBot="1" x14ac:dyDescent="0.3">
      <c r="A3736" s="661" t="s">
        <v>8344</v>
      </c>
      <c r="B3736" s="662">
        <v>20</v>
      </c>
      <c r="C3736" s="663" t="s">
        <v>8345</v>
      </c>
      <c r="D3736" s="664" t="s">
        <v>8346</v>
      </c>
    </row>
    <row r="3737" spans="1:4" ht="16.5" thickTop="1" thickBot="1" x14ac:dyDescent="0.3">
      <c r="A3737" s="661" t="s">
        <v>8347</v>
      </c>
      <c r="B3737" s="662">
        <v>3</v>
      </c>
      <c r="C3737" s="663" t="s">
        <v>8348</v>
      </c>
      <c r="D3737" s="664" t="s">
        <v>8349</v>
      </c>
    </row>
    <row r="3738" spans="1:4" ht="16.5" thickTop="1" thickBot="1" x14ac:dyDescent="0.3">
      <c r="A3738" s="661" t="s">
        <v>8350</v>
      </c>
      <c r="B3738" s="662">
        <v>18</v>
      </c>
      <c r="C3738" s="663" t="s">
        <v>8351</v>
      </c>
      <c r="D3738" s="664" t="s">
        <v>8352</v>
      </c>
    </row>
    <row r="3739" spans="1:4" ht="16.5" thickTop="1" thickBot="1" x14ac:dyDescent="0.3">
      <c r="A3739" s="661" t="s">
        <v>8353</v>
      </c>
      <c r="B3739" s="662">
        <v>5</v>
      </c>
      <c r="C3739" s="663" t="s">
        <v>8354</v>
      </c>
      <c r="D3739" s="664" t="s">
        <v>8355</v>
      </c>
    </row>
    <row r="3740" spans="1:4" ht="16.5" thickTop="1" thickBot="1" x14ac:dyDescent="0.3">
      <c r="A3740" s="661" t="s">
        <v>8353</v>
      </c>
      <c r="B3740" s="662">
        <v>1</v>
      </c>
      <c r="C3740" s="663" t="s">
        <v>8354</v>
      </c>
      <c r="D3740" s="664" t="s">
        <v>8355</v>
      </c>
    </row>
    <row r="3741" spans="1:4" ht="16.5" thickTop="1" thickBot="1" x14ac:dyDescent="0.3">
      <c r="A3741" s="661" t="s">
        <v>8353</v>
      </c>
      <c r="B3741" s="662">
        <v>1</v>
      </c>
      <c r="C3741" s="663" t="s">
        <v>8354</v>
      </c>
      <c r="D3741" s="664" t="s">
        <v>8355</v>
      </c>
    </row>
    <row r="3742" spans="1:4" ht="16.5" thickTop="1" thickBot="1" x14ac:dyDescent="0.3">
      <c r="A3742" s="661" t="s">
        <v>8356</v>
      </c>
      <c r="B3742" s="662">
        <v>2</v>
      </c>
      <c r="C3742" s="663" t="s">
        <v>8357</v>
      </c>
      <c r="D3742" s="664" t="s">
        <v>8358</v>
      </c>
    </row>
    <row r="3743" spans="1:4" ht="16.5" thickTop="1" thickBot="1" x14ac:dyDescent="0.3">
      <c r="A3743" s="661" t="s">
        <v>8356</v>
      </c>
      <c r="B3743" s="662">
        <v>15</v>
      </c>
      <c r="C3743" s="663" t="s">
        <v>8357</v>
      </c>
      <c r="D3743" s="664" t="s">
        <v>8358</v>
      </c>
    </row>
    <row r="3744" spans="1:4" ht="16.5" thickTop="1" thickBot="1" x14ac:dyDescent="0.3">
      <c r="A3744" s="661" t="s">
        <v>8359</v>
      </c>
      <c r="B3744" s="662">
        <v>6</v>
      </c>
      <c r="C3744" s="663" t="s">
        <v>8360</v>
      </c>
      <c r="D3744" s="664" t="s">
        <v>8361</v>
      </c>
    </row>
    <row r="3745" spans="1:4" ht="16.5" thickTop="1" thickBot="1" x14ac:dyDescent="0.3">
      <c r="A3745" s="661" t="s">
        <v>8362</v>
      </c>
      <c r="B3745" s="662">
        <v>3</v>
      </c>
      <c r="C3745" s="663" t="s">
        <v>8363</v>
      </c>
      <c r="D3745" s="664" t="s">
        <v>8364</v>
      </c>
    </row>
    <row r="3746" spans="1:4" ht="16.5" thickTop="1" thickBot="1" x14ac:dyDescent="0.3">
      <c r="A3746" s="661" t="s">
        <v>8365</v>
      </c>
      <c r="B3746" s="662">
        <v>7</v>
      </c>
      <c r="C3746" s="663" t="s">
        <v>8366</v>
      </c>
      <c r="D3746" s="664" t="s">
        <v>8367</v>
      </c>
    </row>
    <row r="3747" spans="1:4" ht="16.5" thickTop="1" thickBot="1" x14ac:dyDescent="0.3">
      <c r="A3747" s="661" t="s">
        <v>8368</v>
      </c>
      <c r="B3747" s="662">
        <v>5</v>
      </c>
      <c r="C3747" s="663" t="s">
        <v>8369</v>
      </c>
      <c r="D3747" s="664" t="s">
        <v>8370</v>
      </c>
    </row>
    <row r="3748" spans="1:4" ht="16.5" thickTop="1" thickBot="1" x14ac:dyDescent="0.3">
      <c r="A3748" s="661" t="s">
        <v>8371</v>
      </c>
      <c r="B3748" s="662">
        <v>23</v>
      </c>
      <c r="C3748" s="663" t="s">
        <v>8372</v>
      </c>
      <c r="D3748" s="664" t="s">
        <v>8373</v>
      </c>
    </row>
    <row r="3749" spans="1:4" ht="16.5" thickTop="1" thickBot="1" x14ac:dyDescent="0.3">
      <c r="A3749" s="661" t="s">
        <v>8374</v>
      </c>
      <c r="B3749" s="662">
        <v>1</v>
      </c>
      <c r="C3749" s="663" t="s">
        <v>8375</v>
      </c>
      <c r="D3749" s="664" t="s">
        <v>8376</v>
      </c>
    </row>
    <row r="3750" spans="1:4" ht="16.5" thickTop="1" thickBot="1" x14ac:dyDescent="0.3">
      <c r="A3750" s="661" t="s">
        <v>8374</v>
      </c>
      <c r="B3750" s="662">
        <v>5</v>
      </c>
      <c r="C3750" s="663" t="s">
        <v>8375</v>
      </c>
      <c r="D3750" s="664" t="s">
        <v>8376</v>
      </c>
    </row>
    <row r="3751" spans="1:4" ht="16.5" thickTop="1" thickBot="1" x14ac:dyDescent="0.3">
      <c r="A3751" s="661" t="s">
        <v>8377</v>
      </c>
      <c r="B3751" s="662">
        <v>1</v>
      </c>
      <c r="C3751" s="663" t="s">
        <v>8378</v>
      </c>
      <c r="D3751" s="664" t="s">
        <v>8379</v>
      </c>
    </row>
    <row r="3752" spans="1:4" ht="16.5" thickTop="1" thickBot="1" x14ac:dyDescent="0.3">
      <c r="A3752" s="661" t="s">
        <v>8380</v>
      </c>
      <c r="B3752" s="662">
        <v>3</v>
      </c>
      <c r="C3752" s="663" t="s">
        <v>8381</v>
      </c>
      <c r="D3752" s="664" t="s">
        <v>8382</v>
      </c>
    </row>
    <row r="3753" spans="1:4" ht="16.5" thickTop="1" thickBot="1" x14ac:dyDescent="0.3">
      <c r="A3753" s="661" t="s">
        <v>8383</v>
      </c>
      <c r="B3753" s="662">
        <v>8</v>
      </c>
      <c r="C3753" s="663" t="s">
        <v>8384</v>
      </c>
      <c r="D3753" s="664" t="s">
        <v>8385</v>
      </c>
    </row>
    <row r="3754" spans="1:4" ht="16.5" thickTop="1" thickBot="1" x14ac:dyDescent="0.3">
      <c r="A3754" s="661" t="s">
        <v>8383</v>
      </c>
      <c r="B3754" s="662">
        <v>6</v>
      </c>
      <c r="C3754" s="663" t="s">
        <v>8384</v>
      </c>
      <c r="D3754" s="664" t="s">
        <v>8385</v>
      </c>
    </row>
    <row r="3755" spans="1:4" ht="16.5" thickTop="1" thickBot="1" x14ac:dyDescent="0.3">
      <c r="A3755" s="661" t="s">
        <v>8383</v>
      </c>
      <c r="B3755" s="662">
        <v>9</v>
      </c>
      <c r="C3755" s="663" t="s">
        <v>8384</v>
      </c>
      <c r="D3755" s="664" t="s">
        <v>8385</v>
      </c>
    </row>
    <row r="3756" spans="1:4" ht="16.5" thickTop="1" thickBot="1" x14ac:dyDescent="0.3">
      <c r="A3756" s="661" t="s">
        <v>8383</v>
      </c>
      <c r="B3756" s="662">
        <v>4</v>
      </c>
      <c r="C3756" s="663" t="s">
        <v>8384</v>
      </c>
      <c r="D3756" s="664" t="s">
        <v>8385</v>
      </c>
    </row>
    <row r="3757" spans="1:4" ht="16.5" thickTop="1" thickBot="1" x14ac:dyDescent="0.3">
      <c r="A3757" s="661" t="s">
        <v>8386</v>
      </c>
      <c r="B3757" s="662">
        <v>2</v>
      </c>
      <c r="C3757" s="663" t="s">
        <v>8387</v>
      </c>
      <c r="D3757" s="664" t="s">
        <v>8388</v>
      </c>
    </row>
    <row r="3758" spans="1:4" ht="16.5" thickTop="1" thickBot="1" x14ac:dyDescent="0.3">
      <c r="A3758" s="661" t="s">
        <v>8389</v>
      </c>
      <c r="B3758" s="662">
        <v>1</v>
      </c>
      <c r="C3758" s="663" t="s">
        <v>8390</v>
      </c>
      <c r="D3758" s="664" t="s">
        <v>8391</v>
      </c>
    </row>
    <row r="3759" spans="1:4" ht="16.5" thickTop="1" thickBot="1" x14ac:dyDescent="0.3">
      <c r="A3759" s="661" t="s">
        <v>8389</v>
      </c>
      <c r="B3759" s="662">
        <v>2</v>
      </c>
      <c r="C3759" s="663" t="s">
        <v>8390</v>
      </c>
      <c r="D3759" s="664" t="s">
        <v>8391</v>
      </c>
    </row>
    <row r="3760" spans="1:4" ht="16.5" thickTop="1" thickBot="1" x14ac:dyDescent="0.3">
      <c r="A3760" s="661" t="s">
        <v>8392</v>
      </c>
      <c r="B3760" s="662">
        <v>3</v>
      </c>
      <c r="C3760" s="663" t="s">
        <v>8393</v>
      </c>
      <c r="D3760" s="664" t="s">
        <v>8394</v>
      </c>
    </row>
    <row r="3761" spans="1:4" ht="16.5" thickTop="1" thickBot="1" x14ac:dyDescent="0.3">
      <c r="A3761" s="661" t="s">
        <v>8392</v>
      </c>
      <c r="B3761" s="662">
        <v>6</v>
      </c>
      <c r="C3761" s="663" t="s">
        <v>8393</v>
      </c>
      <c r="D3761" s="664" t="s">
        <v>8394</v>
      </c>
    </row>
    <row r="3762" spans="1:4" ht="16.5" thickTop="1" thickBot="1" x14ac:dyDescent="0.3">
      <c r="A3762" s="661" t="s">
        <v>8395</v>
      </c>
      <c r="B3762" s="662">
        <v>6</v>
      </c>
      <c r="C3762" s="663" t="s">
        <v>8396</v>
      </c>
      <c r="D3762" s="664" t="s">
        <v>8397</v>
      </c>
    </row>
    <row r="3763" spans="1:4" ht="16.5" thickTop="1" thickBot="1" x14ac:dyDescent="0.3">
      <c r="A3763" s="661" t="s">
        <v>8395</v>
      </c>
      <c r="B3763" s="662">
        <v>1</v>
      </c>
      <c r="C3763" s="663" t="s">
        <v>8398</v>
      </c>
      <c r="D3763" s="664" t="s">
        <v>8399</v>
      </c>
    </row>
    <row r="3764" spans="1:4" ht="16.5" thickTop="1" thickBot="1" x14ac:dyDescent="0.3">
      <c r="A3764" s="661" t="s">
        <v>8400</v>
      </c>
      <c r="B3764" s="662">
        <v>7</v>
      </c>
      <c r="C3764" s="663" t="s">
        <v>8401</v>
      </c>
      <c r="D3764" s="664" t="s">
        <v>8402</v>
      </c>
    </row>
    <row r="3765" spans="1:4" ht="16.5" thickTop="1" thickBot="1" x14ac:dyDescent="0.3">
      <c r="A3765" s="661" t="s">
        <v>8403</v>
      </c>
      <c r="B3765" s="662">
        <v>24</v>
      </c>
      <c r="C3765" s="663" t="s">
        <v>8404</v>
      </c>
      <c r="D3765" s="664" t="s">
        <v>8405</v>
      </c>
    </row>
    <row r="3766" spans="1:4" ht="16.5" thickTop="1" thickBot="1" x14ac:dyDescent="0.3">
      <c r="A3766" s="661" t="s">
        <v>8406</v>
      </c>
      <c r="B3766" s="662">
        <v>8</v>
      </c>
      <c r="C3766" s="663" t="s">
        <v>8407</v>
      </c>
      <c r="D3766" s="664" t="s">
        <v>8408</v>
      </c>
    </row>
    <row r="3767" spans="1:4" ht="16.5" thickTop="1" thickBot="1" x14ac:dyDescent="0.3">
      <c r="A3767" s="661" t="s">
        <v>8409</v>
      </c>
      <c r="B3767" s="662">
        <v>5</v>
      </c>
      <c r="C3767" s="663" t="s">
        <v>8410</v>
      </c>
      <c r="D3767" s="664" t="s">
        <v>8411</v>
      </c>
    </row>
    <row r="3768" spans="1:4" ht="16.5" thickTop="1" thickBot="1" x14ac:dyDescent="0.3">
      <c r="A3768" s="661" t="s">
        <v>8412</v>
      </c>
      <c r="B3768" s="662">
        <v>7</v>
      </c>
      <c r="C3768" s="663" t="s">
        <v>8413</v>
      </c>
      <c r="D3768" s="664" t="s">
        <v>8414</v>
      </c>
    </row>
    <row r="3769" spans="1:4" ht="16.5" thickTop="1" thickBot="1" x14ac:dyDescent="0.3">
      <c r="A3769" s="661" t="s">
        <v>8415</v>
      </c>
      <c r="B3769" s="662">
        <v>10</v>
      </c>
      <c r="C3769" s="663" t="s">
        <v>8416</v>
      </c>
      <c r="D3769" s="664" t="s">
        <v>8417</v>
      </c>
    </row>
    <row r="3770" spans="1:4" ht="16.5" thickTop="1" thickBot="1" x14ac:dyDescent="0.3">
      <c r="A3770" s="661" t="s">
        <v>8418</v>
      </c>
      <c r="B3770" s="662">
        <v>1</v>
      </c>
      <c r="C3770" s="663" t="s">
        <v>8419</v>
      </c>
      <c r="D3770" s="664" t="s">
        <v>8420</v>
      </c>
    </row>
    <row r="3771" spans="1:4" ht="16.5" thickTop="1" thickBot="1" x14ac:dyDescent="0.3">
      <c r="A3771" s="661" t="s">
        <v>8418</v>
      </c>
      <c r="B3771" s="662">
        <v>1</v>
      </c>
      <c r="C3771" s="663" t="s">
        <v>8419</v>
      </c>
      <c r="D3771" s="664" t="s">
        <v>8420</v>
      </c>
    </row>
    <row r="3772" spans="1:4" ht="16.5" thickTop="1" thickBot="1" x14ac:dyDescent="0.3">
      <c r="A3772" s="661" t="s">
        <v>8418</v>
      </c>
      <c r="B3772" s="662">
        <v>1</v>
      </c>
      <c r="C3772" s="663" t="s">
        <v>8421</v>
      </c>
      <c r="D3772" s="664" t="s">
        <v>8420</v>
      </c>
    </row>
    <row r="3773" spans="1:4" ht="16.5" thickTop="1" thickBot="1" x14ac:dyDescent="0.3">
      <c r="A3773" s="661" t="s">
        <v>8422</v>
      </c>
      <c r="B3773" s="662">
        <v>1</v>
      </c>
      <c r="C3773" s="663" t="s">
        <v>8423</v>
      </c>
      <c r="D3773" s="664" t="s">
        <v>8424</v>
      </c>
    </row>
    <row r="3774" spans="1:4" ht="16.5" thickTop="1" thickBot="1" x14ac:dyDescent="0.3">
      <c r="A3774" s="661" t="s">
        <v>8425</v>
      </c>
      <c r="B3774" s="662">
        <v>10</v>
      </c>
      <c r="C3774" s="663" t="s">
        <v>8426</v>
      </c>
      <c r="D3774" s="664" t="s">
        <v>8427</v>
      </c>
    </row>
    <row r="3775" spans="1:4" ht="16.5" thickTop="1" thickBot="1" x14ac:dyDescent="0.3">
      <c r="A3775" s="661" t="s">
        <v>8428</v>
      </c>
      <c r="B3775" s="662">
        <v>1</v>
      </c>
      <c r="C3775" s="663" t="s">
        <v>8429</v>
      </c>
      <c r="D3775" s="664" t="s">
        <v>8430</v>
      </c>
    </row>
    <row r="3776" spans="1:4" ht="16.5" thickTop="1" thickBot="1" x14ac:dyDescent="0.3">
      <c r="A3776" s="661" t="s">
        <v>8431</v>
      </c>
      <c r="B3776" s="662">
        <v>5</v>
      </c>
      <c r="C3776" s="663" t="s">
        <v>8432</v>
      </c>
      <c r="D3776" s="664" t="s">
        <v>8433</v>
      </c>
    </row>
    <row r="3777" spans="1:4" ht="16.5" thickTop="1" thickBot="1" x14ac:dyDescent="0.3">
      <c r="A3777" s="661" t="s">
        <v>8434</v>
      </c>
      <c r="B3777" s="662">
        <v>5</v>
      </c>
      <c r="C3777" s="663" t="s">
        <v>8435</v>
      </c>
      <c r="D3777" s="664" t="s">
        <v>8436</v>
      </c>
    </row>
    <row r="3778" spans="1:4" ht="16.5" thickTop="1" thickBot="1" x14ac:dyDescent="0.3">
      <c r="A3778" s="661" t="s">
        <v>8437</v>
      </c>
      <c r="B3778" s="662">
        <v>4</v>
      </c>
      <c r="C3778" s="663" t="s">
        <v>8438</v>
      </c>
      <c r="D3778" s="664" t="s">
        <v>8439</v>
      </c>
    </row>
    <row r="3779" spans="1:4" ht="16.5" thickTop="1" thickBot="1" x14ac:dyDescent="0.3">
      <c r="A3779" s="661" t="s">
        <v>8440</v>
      </c>
      <c r="B3779" s="662">
        <v>18</v>
      </c>
      <c r="C3779" s="663" t="s">
        <v>8441</v>
      </c>
      <c r="D3779" s="664" t="s">
        <v>8442</v>
      </c>
    </row>
    <row r="3780" spans="1:4" ht="16.5" thickTop="1" thickBot="1" x14ac:dyDescent="0.3">
      <c r="A3780" s="661" t="s">
        <v>8443</v>
      </c>
      <c r="B3780" s="662">
        <v>3</v>
      </c>
      <c r="C3780" s="663" t="s">
        <v>8444</v>
      </c>
      <c r="D3780" s="664" t="s">
        <v>8445</v>
      </c>
    </row>
    <row r="3781" spans="1:4" ht="16.5" thickTop="1" thickBot="1" x14ac:dyDescent="0.3">
      <c r="A3781" s="661" t="s">
        <v>8446</v>
      </c>
      <c r="B3781" s="662">
        <v>25</v>
      </c>
      <c r="C3781" s="663" t="s">
        <v>8447</v>
      </c>
      <c r="D3781" s="664" t="s">
        <v>8448</v>
      </c>
    </row>
    <row r="3782" spans="1:4" ht="16.5" thickTop="1" thickBot="1" x14ac:dyDescent="0.3">
      <c r="A3782" s="661" t="s">
        <v>8449</v>
      </c>
      <c r="B3782" s="662">
        <v>28</v>
      </c>
      <c r="C3782" s="663" t="s">
        <v>8450</v>
      </c>
      <c r="D3782" s="664" t="s">
        <v>8451</v>
      </c>
    </row>
    <row r="3783" spans="1:4" ht="16.5" thickTop="1" thickBot="1" x14ac:dyDescent="0.3">
      <c r="A3783" s="661" t="s">
        <v>8452</v>
      </c>
      <c r="B3783" s="662">
        <v>25</v>
      </c>
      <c r="C3783" s="663" t="s">
        <v>8453</v>
      </c>
      <c r="D3783" s="664" t="s">
        <v>8454</v>
      </c>
    </row>
    <row r="3784" spans="1:4" ht="16.5" thickTop="1" thickBot="1" x14ac:dyDescent="0.3">
      <c r="A3784" s="661" t="s">
        <v>8455</v>
      </c>
      <c r="B3784" s="662">
        <v>24</v>
      </c>
      <c r="C3784" s="663" t="s">
        <v>8456</v>
      </c>
      <c r="D3784" s="664" t="s">
        <v>8457</v>
      </c>
    </row>
    <row r="3785" spans="1:4" ht="16.5" thickTop="1" thickBot="1" x14ac:dyDescent="0.3">
      <c r="A3785" s="661" t="s">
        <v>8458</v>
      </c>
      <c r="B3785" s="662">
        <v>8</v>
      </c>
      <c r="C3785" s="663" t="s">
        <v>8459</v>
      </c>
      <c r="D3785" s="664" t="s">
        <v>8460</v>
      </c>
    </row>
    <row r="3786" spans="1:4" ht="16.5" thickTop="1" thickBot="1" x14ac:dyDescent="0.3">
      <c r="A3786" s="661" t="s">
        <v>8461</v>
      </c>
      <c r="B3786" s="662">
        <v>15</v>
      </c>
      <c r="C3786" s="663" t="s">
        <v>8462</v>
      </c>
      <c r="D3786" s="664" t="s">
        <v>8463</v>
      </c>
    </row>
    <row r="3787" spans="1:4" ht="16.5" thickTop="1" thickBot="1" x14ac:dyDescent="0.3">
      <c r="A3787" s="661" t="s">
        <v>8464</v>
      </c>
      <c r="B3787" s="662">
        <v>8</v>
      </c>
      <c r="C3787" s="663" t="s">
        <v>8465</v>
      </c>
      <c r="D3787" s="664" t="s">
        <v>8466</v>
      </c>
    </row>
    <row r="3788" spans="1:4" ht="16.5" thickTop="1" thickBot="1" x14ac:dyDescent="0.3">
      <c r="A3788" s="661" t="s">
        <v>8464</v>
      </c>
      <c r="B3788" s="662">
        <v>2</v>
      </c>
      <c r="C3788" s="663" t="s">
        <v>8465</v>
      </c>
      <c r="D3788" s="664" t="s">
        <v>8466</v>
      </c>
    </row>
    <row r="3789" spans="1:4" ht="31.5" thickTop="1" thickBot="1" x14ac:dyDescent="0.3">
      <c r="A3789" s="661" t="s">
        <v>8467</v>
      </c>
      <c r="B3789" s="662">
        <v>3</v>
      </c>
      <c r="C3789" s="663" t="s">
        <v>8468</v>
      </c>
      <c r="D3789" s="664" t="s">
        <v>8469</v>
      </c>
    </row>
    <row r="3790" spans="1:4" ht="31.5" thickTop="1" thickBot="1" x14ac:dyDescent="0.3">
      <c r="A3790" s="661" t="s">
        <v>8467</v>
      </c>
      <c r="B3790" s="662">
        <v>10</v>
      </c>
      <c r="C3790" s="663" t="s">
        <v>8468</v>
      </c>
      <c r="D3790" s="664" t="s">
        <v>8469</v>
      </c>
    </row>
    <row r="3791" spans="1:4" ht="16.5" thickTop="1" thickBot="1" x14ac:dyDescent="0.3">
      <c r="A3791" s="661" t="s">
        <v>8470</v>
      </c>
      <c r="B3791" s="662">
        <v>4</v>
      </c>
      <c r="C3791" s="663" t="s">
        <v>8471</v>
      </c>
      <c r="D3791" s="664" t="s">
        <v>8472</v>
      </c>
    </row>
    <row r="3792" spans="1:4" ht="16.5" thickTop="1" thickBot="1" x14ac:dyDescent="0.3">
      <c r="A3792" s="661" t="s">
        <v>8473</v>
      </c>
      <c r="B3792" s="662">
        <v>27</v>
      </c>
      <c r="C3792" s="663" t="s">
        <v>8474</v>
      </c>
      <c r="D3792" s="664" t="s">
        <v>8475</v>
      </c>
    </row>
    <row r="3793" spans="1:4" ht="16.5" thickTop="1" thickBot="1" x14ac:dyDescent="0.3">
      <c r="A3793" s="661" t="s">
        <v>8476</v>
      </c>
      <c r="B3793" s="662">
        <v>13</v>
      </c>
      <c r="C3793" s="663" t="s">
        <v>8477</v>
      </c>
      <c r="D3793" s="664" t="s">
        <v>8478</v>
      </c>
    </row>
    <row r="3794" spans="1:4" ht="16.5" thickTop="1" thickBot="1" x14ac:dyDescent="0.3">
      <c r="A3794" s="661" t="s">
        <v>8476</v>
      </c>
      <c r="B3794" s="662">
        <v>19</v>
      </c>
      <c r="C3794" s="663" t="s">
        <v>8477</v>
      </c>
      <c r="D3794" s="664" t="s">
        <v>8478</v>
      </c>
    </row>
    <row r="3795" spans="1:4" ht="16.5" thickTop="1" thickBot="1" x14ac:dyDescent="0.3">
      <c r="A3795" s="661" t="s">
        <v>8476</v>
      </c>
      <c r="B3795" s="662">
        <v>1</v>
      </c>
      <c r="C3795" s="663" t="s">
        <v>8479</v>
      </c>
      <c r="D3795" s="664" t="s">
        <v>8480</v>
      </c>
    </row>
    <row r="3796" spans="1:4" ht="16.5" thickTop="1" thickBot="1" x14ac:dyDescent="0.3">
      <c r="A3796" s="661" t="s">
        <v>8481</v>
      </c>
      <c r="B3796" s="662">
        <v>5</v>
      </c>
      <c r="C3796" s="663" t="s">
        <v>8482</v>
      </c>
      <c r="D3796" s="664" t="s">
        <v>8483</v>
      </c>
    </row>
    <row r="3797" spans="1:4" ht="16.5" thickTop="1" thickBot="1" x14ac:dyDescent="0.3">
      <c r="A3797" s="661" t="s">
        <v>8484</v>
      </c>
      <c r="B3797" s="662">
        <v>15</v>
      </c>
      <c r="C3797" s="663" t="s">
        <v>8485</v>
      </c>
      <c r="D3797" s="664" t="s">
        <v>8486</v>
      </c>
    </row>
    <row r="3798" spans="1:4" ht="16.5" thickTop="1" thickBot="1" x14ac:dyDescent="0.3">
      <c r="A3798" s="661" t="s">
        <v>8487</v>
      </c>
      <c r="B3798" s="662">
        <v>24</v>
      </c>
      <c r="C3798" s="663" t="s">
        <v>8488</v>
      </c>
      <c r="D3798" s="664" t="s">
        <v>8489</v>
      </c>
    </row>
    <row r="3799" spans="1:4" ht="16.5" thickTop="1" thickBot="1" x14ac:dyDescent="0.3">
      <c r="A3799" s="661" t="s">
        <v>8490</v>
      </c>
      <c r="B3799" s="662">
        <v>2</v>
      </c>
      <c r="C3799" s="663" t="s">
        <v>8491</v>
      </c>
      <c r="D3799" s="664" t="s">
        <v>8492</v>
      </c>
    </row>
    <row r="3800" spans="1:4" ht="16.5" thickTop="1" thickBot="1" x14ac:dyDescent="0.3">
      <c r="A3800" s="661" t="s">
        <v>8490</v>
      </c>
      <c r="B3800" s="662">
        <v>7</v>
      </c>
      <c r="C3800" s="663" t="s">
        <v>8491</v>
      </c>
      <c r="D3800" s="664" t="s">
        <v>8492</v>
      </c>
    </row>
    <row r="3801" spans="1:4" ht="16.5" thickTop="1" thickBot="1" x14ac:dyDescent="0.3">
      <c r="A3801" s="661" t="s">
        <v>8493</v>
      </c>
      <c r="B3801" s="662">
        <v>12</v>
      </c>
      <c r="C3801" s="663" t="s">
        <v>8494</v>
      </c>
      <c r="D3801" s="664" t="s">
        <v>8495</v>
      </c>
    </row>
    <row r="3802" spans="1:4" ht="16.5" thickTop="1" thickBot="1" x14ac:dyDescent="0.3">
      <c r="A3802" s="661" t="s">
        <v>8493</v>
      </c>
      <c r="B3802" s="662">
        <v>17</v>
      </c>
      <c r="C3802" s="663" t="s">
        <v>8494</v>
      </c>
      <c r="D3802" s="664" t="s">
        <v>8495</v>
      </c>
    </row>
    <row r="3803" spans="1:4" ht="16.5" thickTop="1" thickBot="1" x14ac:dyDescent="0.3">
      <c r="A3803" s="661" t="s">
        <v>8493</v>
      </c>
      <c r="B3803" s="662">
        <v>8</v>
      </c>
      <c r="C3803" s="663" t="s">
        <v>8494</v>
      </c>
      <c r="D3803" s="664" t="s">
        <v>8495</v>
      </c>
    </row>
    <row r="3804" spans="1:4" ht="16.5" thickTop="1" thickBot="1" x14ac:dyDescent="0.3">
      <c r="A3804" s="661" t="s">
        <v>8493</v>
      </c>
      <c r="B3804" s="662">
        <v>10</v>
      </c>
      <c r="C3804" s="663" t="s">
        <v>8494</v>
      </c>
      <c r="D3804" s="664" t="s">
        <v>8495</v>
      </c>
    </row>
    <row r="3805" spans="1:4" ht="16.5" thickTop="1" thickBot="1" x14ac:dyDescent="0.3">
      <c r="A3805" s="661" t="s">
        <v>8496</v>
      </c>
      <c r="B3805" s="662">
        <v>23</v>
      </c>
      <c r="C3805" s="663" t="s">
        <v>8497</v>
      </c>
      <c r="D3805" s="664" t="s">
        <v>8498</v>
      </c>
    </row>
    <row r="3806" spans="1:4" ht="16.5" thickTop="1" thickBot="1" x14ac:dyDescent="0.3">
      <c r="A3806" s="661" t="s">
        <v>8496</v>
      </c>
      <c r="B3806" s="662">
        <v>12</v>
      </c>
      <c r="C3806" s="663" t="s">
        <v>8497</v>
      </c>
      <c r="D3806" s="664" t="s">
        <v>8499</v>
      </c>
    </row>
    <row r="3807" spans="1:4" ht="16.5" thickTop="1" thickBot="1" x14ac:dyDescent="0.3">
      <c r="A3807" s="661" t="s">
        <v>8500</v>
      </c>
      <c r="B3807" s="662">
        <v>5</v>
      </c>
      <c r="C3807" s="663" t="s">
        <v>8501</v>
      </c>
      <c r="D3807" s="664" t="s">
        <v>8502</v>
      </c>
    </row>
    <row r="3808" spans="1:4" ht="16.5" thickTop="1" thickBot="1" x14ac:dyDescent="0.3">
      <c r="A3808" s="661" t="s">
        <v>8503</v>
      </c>
      <c r="B3808" s="662">
        <v>9</v>
      </c>
      <c r="C3808" s="663" t="s">
        <v>8504</v>
      </c>
      <c r="D3808" s="664" t="s">
        <v>8505</v>
      </c>
    </row>
    <row r="3809" spans="1:4" ht="16.5" thickTop="1" thickBot="1" x14ac:dyDescent="0.3">
      <c r="A3809" s="661" t="s">
        <v>8506</v>
      </c>
      <c r="B3809" s="662">
        <v>8</v>
      </c>
      <c r="C3809" s="663" t="s">
        <v>8507</v>
      </c>
      <c r="D3809" s="664" t="s">
        <v>8508</v>
      </c>
    </row>
    <row r="3810" spans="1:4" ht="16.5" thickTop="1" thickBot="1" x14ac:dyDescent="0.3">
      <c r="A3810" s="661" t="s">
        <v>8509</v>
      </c>
      <c r="B3810" s="662">
        <v>7</v>
      </c>
      <c r="C3810" s="663" t="s">
        <v>8510</v>
      </c>
      <c r="D3810" s="664" t="s">
        <v>8511</v>
      </c>
    </row>
    <row r="3811" spans="1:4" ht="16.5" thickTop="1" thickBot="1" x14ac:dyDescent="0.3">
      <c r="A3811" s="661" t="s">
        <v>8509</v>
      </c>
      <c r="B3811" s="662">
        <v>32</v>
      </c>
      <c r="C3811" s="663" t="s">
        <v>8510</v>
      </c>
      <c r="D3811" s="664" t="s">
        <v>8511</v>
      </c>
    </row>
    <row r="3812" spans="1:4" ht="16.5" thickTop="1" thickBot="1" x14ac:dyDescent="0.3">
      <c r="A3812" s="661" t="s">
        <v>8512</v>
      </c>
      <c r="B3812" s="662">
        <v>14</v>
      </c>
      <c r="C3812" s="663" t="s">
        <v>8513</v>
      </c>
      <c r="D3812" s="664" t="s">
        <v>8514</v>
      </c>
    </row>
    <row r="3813" spans="1:4" ht="16.5" thickTop="1" thickBot="1" x14ac:dyDescent="0.3">
      <c r="A3813" s="661" t="s">
        <v>8515</v>
      </c>
      <c r="B3813" s="662">
        <v>2</v>
      </c>
      <c r="C3813" s="663" t="s">
        <v>8516</v>
      </c>
      <c r="D3813" s="664" t="s">
        <v>8517</v>
      </c>
    </row>
    <row r="3814" spans="1:4" ht="16.5" thickTop="1" thickBot="1" x14ac:dyDescent="0.3">
      <c r="A3814" s="661" t="s">
        <v>8515</v>
      </c>
      <c r="B3814" s="662">
        <v>2</v>
      </c>
      <c r="C3814" s="663" t="s">
        <v>8516</v>
      </c>
      <c r="D3814" s="664" t="s">
        <v>8517</v>
      </c>
    </row>
    <row r="3815" spans="1:4" ht="16.5" thickTop="1" thickBot="1" x14ac:dyDescent="0.3">
      <c r="A3815" s="661" t="s">
        <v>8518</v>
      </c>
      <c r="B3815" s="662">
        <v>2</v>
      </c>
      <c r="C3815" s="663" t="s">
        <v>137</v>
      </c>
      <c r="D3815" s="664" t="s">
        <v>8519</v>
      </c>
    </row>
    <row r="3816" spans="1:4" ht="16.5" thickTop="1" thickBot="1" x14ac:dyDescent="0.3">
      <c r="A3816" s="661" t="s">
        <v>8520</v>
      </c>
      <c r="B3816" s="662">
        <v>8</v>
      </c>
      <c r="C3816" s="663" t="s">
        <v>8521</v>
      </c>
      <c r="D3816" s="664" t="s">
        <v>8522</v>
      </c>
    </row>
    <row r="3817" spans="1:4" ht="16.5" thickTop="1" thickBot="1" x14ac:dyDescent="0.3">
      <c r="A3817" s="661" t="s">
        <v>8523</v>
      </c>
      <c r="B3817" s="662">
        <v>2</v>
      </c>
      <c r="C3817" s="663" t="s">
        <v>8524</v>
      </c>
      <c r="D3817" s="664" t="s">
        <v>8525</v>
      </c>
    </row>
    <row r="3818" spans="1:4" ht="16.5" thickTop="1" thickBot="1" x14ac:dyDescent="0.3">
      <c r="A3818" s="661" t="s">
        <v>8526</v>
      </c>
      <c r="B3818" s="662">
        <v>4</v>
      </c>
      <c r="C3818" s="663" t="s">
        <v>8527</v>
      </c>
      <c r="D3818" s="664" t="s">
        <v>8528</v>
      </c>
    </row>
    <row r="3819" spans="1:4" ht="16.5" thickTop="1" thickBot="1" x14ac:dyDescent="0.3">
      <c r="A3819" s="661" t="s">
        <v>8529</v>
      </c>
      <c r="B3819" s="662">
        <v>9</v>
      </c>
      <c r="C3819" s="663" t="s">
        <v>8530</v>
      </c>
      <c r="D3819" s="664" t="s">
        <v>8531</v>
      </c>
    </row>
    <row r="3820" spans="1:4" ht="16.5" thickTop="1" thickBot="1" x14ac:dyDescent="0.3">
      <c r="A3820" s="661" t="s">
        <v>8532</v>
      </c>
      <c r="B3820" s="662">
        <v>4</v>
      </c>
      <c r="C3820" s="663" t="s">
        <v>8533</v>
      </c>
      <c r="D3820" s="664" t="s">
        <v>8534</v>
      </c>
    </row>
    <row r="3821" spans="1:4" ht="16.5" thickTop="1" thickBot="1" x14ac:dyDescent="0.3">
      <c r="A3821" s="661" t="s">
        <v>8535</v>
      </c>
      <c r="B3821" s="662">
        <v>4</v>
      </c>
      <c r="C3821" s="663" t="s">
        <v>8536</v>
      </c>
      <c r="D3821" s="664" t="s">
        <v>8537</v>
      </c>
    </row>
    <row r="3822" spans="1:4" ht="16.5" thickTop="1" thickBot="1" x14ac:dyDescent="0.3">
      <c r="A3822" s="661" t="s">
        <v>8535</v>
      </c>
      <c r="B3822" s="662">
        <v>21</v>
      </c>
      <c r="C3822" s="663" t="s">
        <v>8536</v>
      </c>
      <c r="D3822" s="664" t="s">
        <v>8537</v>
      </c>
    </row>
    <row r="3823" spans="1:4" ht="16.5" thickTop="1" thickBot="1" x14ac:dyDescent="0.3">
      <c r="A3823" s="661" t="s">
        <v>8538</v>
      </c>
      <c r="B3823" s="662">
        <v>15</v>
      </c>
      <c r="C3823" s="663" t="s">
        <v>8539</v>
      </c>
      <c r="D3823" s="664" t="s">
        <v>8540</v>
      </c>
    </row>
    <row r="3824" spans="1:4" ht="16.5" thickTop="1" thickBot="1" x14ac:dyDescent="0.3">
      <c r="A3824" s="661" t="s">
        <v>8538</v>
      </c>
      <c r="B3824" s="662">
        <v>16</v>
      </c>
      <c r="C3824" s="663" t="s">
        <v>8539</v>
      </c>
      <c r="D3824" s="664" t="s">
        <v>8540</v>
      </c>
    </row>
    <row r="3825" spans="1:4" ht="16.5" thickTop="1" thickBot="1" x14ac:dyDescent="0.3">
      <c r="A3825" s="661" t="s">
        <v>8541</v>
      </c>
      <c r="B3825" s="662">
        <v>9</v>
      </c>
      <c r="C3825" s="663" t="s">
        <v>8542</v>
      </c>
      <c r="D3825" s="664" t="s">
        <v>8543</v>
      </c>
    </row>
    <row r="3826" spans="1:4" ht="16.5" thickTop="1" thickBot="1" x14ac:dyDescent="0.3">
      <c r="A3826" s="661" t="s">
        <v>8544</v>
      </c>
      <c r="B3826" s="662">
        <v>14</v>
      </c>
      <c r="C3826" s="663" t="s">
        <v>8545</v>
      </c>
      <c r="D3826" s="664" t="s">
        <v>8546</v>
      </c>
    </row>
    <row r="3827" spans="1:4" ht="16.5" thickTop="1" thickBot="1" x14ac:dyDescent="0.3">
      <c r="A3827" s="661" t="s">
        <v>8547</v>
      </c>
      <c r="B3827" s="662">
        <v>8</v>
      </c>
      <c r="C3827" s="663" t="s">
        <v>8548</v>
      </c>
      <c r="D3827" s="664" t="s">
        <v>8549</v>
      </c>
    </row>
    <row r="3828" spans="1:4" ht="16.5" thickTop="1" thickBot="1" x14ac:dyDescent="0.3">
      <c r="A3828" s="661" t="s">
        <v>8550</v>
      </c>
      <c r="B3828" s="662">
        <v>4</v>
      </c>
      <c r="C3828" s="663" t="s">
        <v>8551</v>
      </c>
      <c r="D3828" s="664" t="s">
        <v>8552</v>
      </c>
    </row>
    <row r="3829" spans="1:4" ht="16.5" thickTop="1" thickBot="1" x14ac:dyDescent="0.3">
      <c r="A3829" s="661" t="s">
        <v>8550</v>
      </c>
      <c r="B3829" s="662">
        <v>4</v>
      </c>
      <c r="C3829" s="663" t="s">
        <v>8551</v>
      </c>
      <c r="D3829" s="664" t="s">
        <v>8552</v>
      </c>
    </row>
    <row r="3830" spans="1:4" ht="16.5" thickTop="1" thickBot="1" x14ac:dyDescent="0.3">
      <c r="A3830" s="661" t="s">
        <v>8553</v>
      </c>
      <c r="B3830" s="662">
        <v>11</v>
      </c>
      <c r="C3830" s="663" t="s">
        <v>8554</v>
      </c>
      <c r="D3830" s="664" t="s">
        <v>8555</v>
      </c>
    </row>
    <row r="3831" spans="1:4" ht="16.5" thickTop="1" thickBot="1" x14ac:dyDescent="0.3">
      <c r="A3831" s="661" t="s">
        <v>8556</v>
      </c>
      <c r="B3831" s="662">
        <v>5</v>
      </c>
      <c r="C3831" s="663" t="s">
        <v>8557</v>
      </c>
      <c r="D3831" s="664" t="s">
        <v>8558</v>
      </c>
    </row>
    <row r="3832" spans="1:4" ht="16.5" thickTop="1" thickBot="1" x14ac:dyDescent="0.3">
      <c r="A3832" s="661" t="s">
        <v>8559</v>
      </c>
      <c r="B3832" s="662">
        <v>16</v>
      </c>
      <c r="C3832" s="663" t="s">
        <v>8560</v>
      </c>
      <c r="D3832" s="664" t="s">
        <v>8561</v>
      </c>
    </row>
    <row r="3833" spans="1:4" ht="16.5" thickTop="1" thickBot="1" x14ac:dyDescent="0.3">
      <c r="A3833" s="661" t="s">
        <v>8562</v>
      </c>
      <c r="B3833" s="662">
        <v>6</v>
      </c>
      <c r="C3833" s="663" t="s">
        <v>8563</v>
      </c>
      <c r="D3833" s="664" t="s">
        <v>8564</v>
      </c>
    </row>
    <row r="3834" spans="1:4" ht="16.5" thickTop="1" thickBot="1" x14ac:dyDescent="0.3">
      <c r="A3834" s="661" t="s">
        <v>8565</v>
      </c>
      <c r="B3834" s="662">
        <v>5</v>
      </c>
      <c r="C3834" s="663" t="s">
        <v>8566</v>
      </c>
      <c r="D3834" s="664" t="s">
        <v>8567</v>
      </c>
    </row>
    <row r="3835" spans="1:4" ht="16.5" thickTop="1" thickBot="1" x14ac:dyDescent="0.3">
      <c r="A3835" s="661" t="s">
        <v>8568</v>
      </c>
      <c r="B3835" s="662">
        <v>3</v>
      </c>
      <c r="C3835" s="663" t="s">
        <v>8569</v>
      </c>
      <c r="D3835" s="664" t="s">
        <v>8570</v>
      </c>
    </row>
    <row r="3836" spans="1:4" ht="16.5" thickTop="1" thickBot="1" x14ac:dyDescent="0.3">
      <c r="A3836" s="661" t="s">
        <v>8571</v>
      </c>
      <c r="B3836" s="662">
        <v>5</v>
      </c>
      <c r="C3836" s="663" t="s">
        <v>8572</v>
      </c>
      <c r="D3836" s="664" t="s">
        <v>8573</v>
      </c>
    </row>
    <row r="3837" spans="1:4" ht="31.5" thickTop="1" thickBot="1" x14ac:dyDescent="0.3">
      <c r="A3837" s="661" t="s">
        <v>8574</v>
      </c>
      <c r="B3837" s="662">
        <v>7</v>
      </c>
      <c r="C3837" s="663" t="s">
        <v>8575</v>
      </c>
      <c r="D3837" s="664" t="s">
        <v>8576</v>
      </c>
    </row>
    <row r="3838" spans="1:4" ht="31.5" thickTop="1" thickBot="1" x14ac:dyDescent="0.3">
      <c r="A3838" s="661" t="s">
        <v>8574</v>
      </c>
      <c r="B3838" s="662">
        <v>1</v>
      </c>
      <c r="C3838" s="663" t="s">
        <v>8575</v>
      </c>
      <c r="D3838" s="664" t="s">
        <v>8576</v>
      </c>
    </row>
    <row r="3839" spans="1:4" ht="31.5" thickTop="1" thickBot="1" x14ac:dyDescent="0.3">
      <c r="A3839" s="661" t="s">
        <v>8574</v>
      </c>
      <c r="B3839" s="662">
        <v>3</v>
      </c>
      <c r="C3839" s="663" t="s">
        <v>8575</v>
      </c>
      <c r="D3839" s="664" t="s">
        <v>8576</v>
      </c>
    </row>
    <row r="3840" spans="1:4" ht="31.5" thickTop="1" thickBot="1" x14ac:dyDescent="0.3">
      <c r="A3840" s="661" t="s">
        <v>8574</v>
      </c>
      <c r="B3840" s="662">
        <v>10</v>
      </c>
      <c r="C3840" s="663" t="s">
        <v>8575</v>
      </c>
      <c r="D3840" s="664" t="s">
        <v>8576</v>
      </c>
    </row>
    <row r="3841" spans="1:4" ht="16.5" thickTop="1" thickBot="1" x14ac:dyDescent="0.3">
      <c r="A3841" s="661" t="s">
        <v>8577</v>
      </c>
      <c r="B3841" s="662">
        <v>14</v>
      </c>
      <c r="C3841" s="663" t="s">
        <v>8578</v>
      </c>
      <c r="D3841" s="664" t="s">
        <v>8579</v>
      </c>
    </row>
    <row r="3842" spans="1:4" ht="16.5" thickTop="1" thickBot="1" x14ac:dyDescent="0.3">
      <c r="A3842" s="661" t="s">
        <v>8577</v>
      </c>
      <c r="B3842" s="662">
        <v>17</v>
      </c>
      <c r="C3842" s="663" t="s">
        <v>8580</v>
      </c>
      <c r="D3842" s="664" t="s">
        <v>8581</v>
      </c>
    </row>
    <row r="3843" spans="1:4" ht="16.5" thickTop="1" thickBot="1" x14ac:dyDescent="0.3">
      <c r="A3843" s="661" t="s">
        <v>8582</v>
      </c>
      <c r="B3843" s="662">
        <v>1</v>
      </c>
      <c r="C3843" s="663" t="s">
        <v>8583</v>
      </c>
      <c r="D3843" s="664" t="s">
        <v>8584</v>
      </c>
    </row>
    <row r="3844" spans="1:4" ht="16.5" thickTop="1" thickBot="1" x14ac:dyDescent="0.3">
      <c r="A3844" s="661" t="s">
        <v>8582</v>
      </c>
      <c r="B3844" s="662">
        <v>1</v>
      </c>
      <c r="C3844" s="663" t="s">
        <v>8585</v>
      </c>
      <c r="D3844" s="664" t="s">
        <v>8584</v>
      </c>
    </row>
    <row r="3845" spans="1:4" ht="16.5" thickTop="1" thickBot="1" x14ac:dyDescent="0.3">
      <c r="A3845" s="661" t="s">
        <v>8582</v>
      </c>
      <c r="B3845" s="662">
        <v>3</v>
      </c>
      <c r="C3845" s="663" t="s">
        <v>8583</v>
      </c>
      <c r="D3845" s="664" t="s">
        <v>8584</v>
      </c>
    </row>
    <row r="3846" spans="1:4" ht="16.5" thickTop="1" thickBot="1" x14ac:dyDescent="0.3">
      <c r="A3846" s="661" t="s">
        <v>8586</v>
      </c>
      <c r="B3846" s="662">
        <v>3</v>
      </c>
      <c r="C3846" s="663" t="s">
        <v>8587</v>
      </c>
      <c r="D3846" s="664" t="s">
        <v>8588</v>
      </c>
    </row>
    <row r="3847" spans="1:4" ht="16.5" thickTop="1" thickBot="1" x14ac:dyDescent="0.3">
      <c r="A3847" s="661" t="s">
        <v>8589</v>
      </c>
      <c r="B3847" s="662">
        <v>9</v>
      </c>
      <c r="C3847" s="663" t="s">
        <v>8590</v>
      </c>
      <c r="D3847" s="664" t="s">
        <v>8591</v>
      </c>
    </row>
    <row r="3848" spans="1:4" ht="16.5" thickTop="1" thickBot="1" x14ac:dyDescent="0.3">
      <c r="A3848" s="661" t="s">
        <v>8592</v>
      </c>
      <c r="B3848" s="662">
        <v>6</v>
      </c>
      <c r="C3848" s="663" t="s">
        <v>8593</v>
      </c>
      <c r="D3848" s="664" t="s">
        <v>8594</v>
      </c>
    </row>
    <row r="3849" spans="1:4" ht="16.5" thickTop="1" thickBot="1" x14ac:dyDescent="0.3">
      <c r="A3849" s="661" t="s">
        <v>8592</v>
      </c>
      <c r="B3849" s="662">
        <v>1</v>
      </c>
      <c r="C3849" s="663" t="s">
        <v>8593</v>
      </c>
      <c r="D3849" s="664" t="s">
        <v>8594</v>
      </c>
    </row>
    <row r="3850" spans="1:4" ht="16.5" thickTop="1" thickBot="1" x14ac:dyDescent="0.3">
      <c r="A3850" s="661" t="s">
        <v>8595</v>
      </c>
      <c r="B3850" s="662">
        <v>4</v>
      </c>
      <c r="C3850" s="663" t="s">
        <v>8596</v>
      </c>
      <c r="D3850" s="664" t="s">
        <v>8597</v>
      </c>
    </row>
    <row r="3851" spans="1:4" ht="16.5" thickTop="1" thickBot="1" x14ac:dyDescent="0.3">
      <c r="A3851" s="661" t="s">
        <v>8598</v>
      </c>
      <c r="B3851" s="662">
        <v>6</v>
      </c>
      <c r="C3851" s="663" t="s">
        <v>8599</v>
      </c>
      <c r="D3851" s="664" t="s">
        <v>8600</v>
      </c>
    </row>
    <row r="3852" spans="1:4" ht="16.5" thickTop="1" thickBot="1" x14ac:dyDescent="0.3">
      <c r="A3852" s="661" t="s">
        <v>8601</v>
      </c>
      <c r="B3852" s="662">
        <v>7</v>
      </c>
      <c r="C3852" s="663" t="s">
        <v>8602</v>
      </c>
      <c r="D3852" s="664" t="s">
        <v>8603</v>
      </c>
    </row>
    <row r="3853" spans="1:4" ht="16.5" thickTop="1" thickBot="1" x14ac:dyDescent="0.3">
      <c r="A3853" s="661" t="s">
        <v>8604</v>
      </c>
      <c r="B3853" s="662">
        <v>4</v>
      </c>
      <c r="C3853" s="663" t="s">
        <v>8605</v>
      </c>
      <c r="D3853" s="664" t="s">
        <v>8606</v>
      </c>
    </row>
    <row r="3854" spans="1:4" ht="16.5" thickTop="1" thickBot="1" x14ac:dyDescent="0.3">
      <c r="A3854" s="661" t="s">
        <v>8607</v>
      </c>
      <c r="B3854" s="662">
        <v>4</v>
      </c>
      <c r="C3854" s="663" t="s">
        <v>8608</v>
      </c>
      <c r="D3854" s="664" t="s">
        <v>8609</v>
      </c>
    </row>
    <row r="3855" spans="1:4" ht="16.5" thickTop="1" thickBot="1" x14ac:dyDescent="0.3">
      <c r="A3855" s="661" t="s">
        <v>8610</v>
      </c>
      <c r="B3855" s="662">
        <v>1</v>
      </c>
      <c r="C3855" s="663" t="s">
        <v>8611</v>
      </c>
      <c r="D3855" s="664" t="s">
        <v>8612</v>
      </c>
    </row>
    <row r="3856" spans="1:4" ht="16.5" thickTop="1" thickBot="1" x14ac:dyDescent="0.3">
      <c r="A3856" s="661" t="s">
        <v>8613</v>
      </c>
      <c r="B3856" s="662">
        <v>2</v>
      </c>
      <c r="C3856" s="663" t="s">
        <v>8614</v>
      </c>
      <c r="D3856" s="664" t="s">
        <v>8615</v>
      </c>
    </row>
    <row r="3857" spans="1:4" ht="16.5" thickTop="1" thickBot="1" x14ac:dyDescent="0.3">
      <c r="A3857" s="661" t="s">
        <v>8616</v>
      </c>
      <c r="B3857" s="662">
        <v>5</v>
      </c>
      <c r="C3857" s="663" t="s">
        <v>8617</v>
      </c>
      <c r="D3857" s="664" t="s">
        <v>8618</v>
      </c>
    </row>
    <row r="3858" spans="1:4" ht="31.5" thickTop="1" thickBot="1" x14ac:dyDescent="0.3">
      <c r="A3858" s="661" t="s">
        <v>8619</v>
      </c>
      <c r="B3858" s="662">
        <v>25</v>
      </c>
      <c r="C3858" s="663" t="s">
        <v>8620</v>
      </c>
      <c r="D3858" s="664" t="s">
        <v>8621</v>
      </c>
    </row>
    <row r="3859" spans="1:4" ht="16.5" thickTop="1" thickBot="1" x14ac:dyDescent="0.3">
      <c r="A3859" s="661" t="s">
        <v>8622</v>
      </c>
      <c r="B3859" s="662">
        <v>1</v>
      </c>
      <c r="C3859" s="663" t="s">
        <v>8623</v>
      </c>
      <c r="D3859" s="664" t="s">
        <v>8624</v>
      </c>
    </row>
    <row r="3860" spans="1:4" ht="16.5" thickTop="1" thickBot="1" x14ac:dyDescent="0.3">
      <c r="A3860" s="661" t="s">
        <v>8625</v>
      </c>
      <c r="B3860" s="662">
        <v>9</v>
      </c>
      <c r="C3860" s="663" t="s">
        <v>8626</v>
      </c>
      <c r="D3860" s="664" t="s">
        <v>8627</v>
      </c>
    </row>
    <row r="3861" spans="1:4" ht="16.5" thickTop="1" thickBot="1" x14ac:dyDescent="0.3">
      <c r="A3861" s="661" t="s">
        <v>8628</v>
      </c>
      <c r="B3861" s="662">
        <v>9</v>
      </c>
      <c r="C3861" s="663" t="s">
        <v>8629</v>
      </c>
      <c r="D3861" s="664" t="s">
        <v>8630</v>
      </c>
    </row>
    <row r="3862" spans="1:4" ht="16.5" thickTop="1" thickBot="1" x14ac:dyDescent="0.3">
      <c r="A3862" s="661" t="s">
        <v>8631</v>
      </c>
      <c r="B3862" s="662">
        <v>4</v>
      </c>
      <c r="C3862" s="663" t="s">
        <v>8632</v>
      </c>
      <c r="D3862" s="664" t="s">
        <v>8633</v>
      </c>
    </row>
    <row r="3863" spans="1:4" ht="16.5" thickTop="1" thickBot="1" x14ac:dyDescent="0.3">
      <c r="A3863" s="661" t="s">
        <v>8631</v>
      </c>
      <c r="B3863" s="662">
        <v>3</v>
      </c>
      <c r="C3863" s="663" t="s">
        <v>8632</v>
      </c>
      <c r="D3863" s="664" t="s">
        <v>8633</v>
      </c>
    </row>
    <row r="3864" spans="1:4" ht="16.5" thickTop="1" thickBot="1" x14ac:dyDescent="0.3">
      <c r="A3864" s="661" t="s">
        <v>8634</v>
      </c>
      <c r="B3864" s="662">
        <v>9</v>
      </c>
      <c r="C3864" s="663" t="s">
        <v>8635</v>
      </c>
      <c r="D3864" s="664" t="s">
        <v>8636</v>
      </c>
    </row>
    <row r="3865" spans="1:4" ht="16.5" thickTop="1" thickBot="1" x14ac:dyDescent="0.3">
      <c r="A3865" s="661" t="s">
        <v>8637</v>
      </c>
      <c r="B3865" s="662">
        <v>8</v>
      </c>
      <c r="C3865" s="663" t="s">
        <v>8638</v>
      </c>
      <c r="D3865" s="664" t="s">
        <v>8639</v>
      </c>
    </row>
    <row r="3866" spans="1:4" ht="16.5" thickTop="1" thickBot="1" x14ac:dyDescent="0.3">
      <c r="A3866" s="661" t="s">
        <v>8640</v>
      </c>
      <c r="B3866" s="662">
        <v>8</v>
      </c>
      <c r="C3866" s="663" t="s">
        <v>8641</v>
      </c>
      <c r="D3866" s="664" t="s">
        <v>8642</v>
      </c>
    </row>
    <row r="3867" spans="1:4" ht="16.5" thickTop="1" thickBot="1" x14ac:dyDescent="0.3">
      <c r="A3867" s="661" t="s">
        <v>8643</v>
      </c>
      <c r="B3867" s="662">
        <v>8</v>
      </c>
      <c r="C3867" s="663" t="s">
        <v>8644</v>
      </c>
      <c r="D3867" s="664" t="s">
        <v>8645</v>
      </c>
    </row>
    <row r="3868" spans="1:4" ht="16.5" thickTop="1" thickBot="1" x14ac:dyDescent="0.3">
      <c r="A3868" s="661" t="s">
        <v>8643</v>
      </c>
      <c r="B3868" s="662">
        <v>11</v>
      </c>
      <c r="C3868" s="663" t="s">
        <v>8644</v>
      </c>
      <c r="D3868" s="664" t="s">
        <v>8645</v>
      </c>
    </row>
    <row r="3869" spans="1:4" ht="16.5" thickTop="1" thickBot="1" x14ac:dyDescent="0.3">
      <c r="A3869" s="661" t="s">
        <v>8643</v>
      </c>
      <c r="B3869" s="662">
        <v>6</v>
      </c>
      <c r="C3869" s="663" t="s">
        <v>8644</v>
      </c>
      <c r="D3869" s="664" t="s">
        <v>8645</v>
      </c>
    </row>
    <row r="3870" spans="1:4" ht="16.5" thickTop="1" thickBot="1" x14ac:dyDescent="0.3">
      <c r="A3870" s="661" t="s">
        <v>8643</v>
      </c>
      <c r="B3870" s="662">
        <v>8</v>
      </c>
      <c r="C3870" s="663" t="s">
        <v>8644</v>
      </c>
      <c r="D3870" s="664" t="s">
        <v>8645</v>
      </c>
    </row>
    <row r="3871" spans="1:4" ht="16.5" thickTop="1" thickBot="1" x14ac:dyDescent="0.3">
      <c r="A3871" s="661" t="s">
        <v>8646</v>
      </c>
      <c r="B3871" s="662">
        <v>4</v>
      </c>
      <c r="C3871" s="663" t="s">
        <v>8647</v>
      </c>
      <c r="D3871" s="664" t="s">
        <v>8648</v>
      </c>
    </row>
    <row r="3872" spans="1:4" ht="16.5" thickTop="1" thickBot="1" x14ac:dyDescent="0.3">
      <c r="A3872" s="661" t="s">
        <v>8649</v>
      </c>
      <c r="B3872" s="662">
        <v>11</v>
      </c>
      <c r="C3872" s="663" t="s">
        <v>8650</v>
      </c>
      <c r="D3872" s="664" t="s">
        <v>8651</v>
      </c>
    </row>
    <row r="3873" spans="1:4" ht="16.5" thickTop="1" thickBot="1" x14ac:dyDescent="0.3">
      <c r="A3873" s="661" t="s">
        <v>8652</v>
      </c>
      <c r="B3873" s="662">
        <v>9</v>
      </c>
      <c r="C3873" s="663" t="s">
        <v>8653</v>
      </c>
      <c r="D3873" s="664" t="s">
        <v>8654</v>
      </c>
    </row>
    <row r="3874" spans="1:4" ht="16.5" thickTop="1" thickBot="1" x14ac:dyDescent="0.3">
      <c r="A3874" s="661" t="s">
        <v>8655</v>
      </c>
      <c r="B3874" s="662">
        <v>1</v>
      </c>
      <c r="C3874" s="663" t="s">
        <v>8656</v>
      </c>
      <c r="D3874" s="664" t="s">
        <v>8657</v>
      </c>
    </row>
    <row r="3875" spans="1:4" ht="16.5" thickTop="1" thickBot="1" x14ac:dyDescent="0.3">
      <c r="A3875" s="661" t="s">
        <v>8655</v>
      </c>
      <c r="B3875" s="662">
        <v>1</v>
      </c>
      <c r="C3875" s="663" t="s">
        <v>8656</v>
      </c>
      <c r="D3875" s="664" t="s">
        <v>8657</v>
      </c>
    </row>
    <row r="3876" spans="1:4" ht="16.5" thickTop="1" thickBot="1" x14ac:dyDescent="0.3">
      <c r="A3876" s="661" t="s">
        <v>8658</v>
      </c>
      <c r="B3876" s="662">
        <v>2</v>
      </c>
      <c r="C3876" s="663" t="s">
        <v>8659</v>
      </c>
      <c r="D3876" s="664" t="s">
        <v>8660</v>
      </c>
    </row>
    <row r="3877" spans="1:4" ht="16.5" thickTop="1" thickBot="1" x14ac:dyDescent="0.3">
      <c r="A3877" s="661" t="s">
        <v>8661</v>
      </c>
      <c r="B3877" s="662">
        <v>2</v>
      </c>
      <c r="C3877" s="663" t="s">
        <v>8662</v>
      </c>
      <c r="D3877" s="664" t="s">
        <v>8663</v>
      </c>
    </row>
    <row r="3878" spans="1:4" ht="16.5" thickTop="1" thickBot="1" x14ac:dyDescent="0.3">
      <c r="A3878" s="661" t="s">
        <v>8664</v>
      </c>
      <c r="B3878" s="662">
        <v>1</v>
      </c>
      <c r="C3878" s="663" t="s">
        <v>8665</v>
      </c>
      <c r="D3878" s="664" t="s">
        <v>8666</v>
      </c>
    </row>
    <row r="3879" spans="1:4" ht="16.5" thickTop="1" thickBot="1" x14ac:dyDescent="0.3">
      <c r="A3879" s="661" t="s">
        <v>8667</v>
      </c>
      <c r="B3879" s="662">
        <v>8</v>
      </c>
      <c r="C3879" s="663" t="s">
        <v>8668</v>
      </c>
      <c r="D3879" s="664" t="s">
        <v>8669</v>
      </c>
    </row>
    <row r="3880" spans="1:4" ht="16.5" thickTop="1" thickBot="1" x14ac:dyDescent="0.3">
      <c r="A3880" s="661" t="s">
        <v>8670</v>
      </c>
      <c r="B3880" s="662">
        <v>14</v>
      </c>
      <c r="C3880" s="663" t="s">
        <v>8671</v>
      </c>
      <c r="D3880" s="664" t="s">
        <v>8672</v>
      </c>
    </row>
    <row r="3881" spans="1:4" ht="16.5" thickTop="1" thickBot="1" x14ac:dyDescent="0.3">
      <c r="A3881" s="661" t="s">
        <v>8673</v>
      </c>
      <c r="B3881" s="662">
        <v>3</v>
      </c>
      <c r="C3881" s="663" t="s">
        <v>8674</v>
      </c>
      <c r="D3881" s="664" t="s">
        <v>8675</v>
      </c>
    </row>
    <row r="3882" spans="1:4" ht="16.5" thickTop="1" thickBot="1" x14ac:dyDescent="0.3">
      <c r="A3882" s="661" t="s">
        <v>8676</v>
      </c>
      <c r="B3882" s="662">
        <v>20</v>
      </c>
      <c r="C3882" s="663" t="s">
        <v>8677</v>
      </c>
      <c r="D3882" s="664" t="s">
        <v>8678</v>
      </c>
    </row>
    <row r="3883" spans="1:4" ht="16.5" thickTop="1" thickBot="1" x14ac:dyDescent="0.3">
      <c r="A3883" s="661" t="s">
        <v>8679</v>
      </c>
      <c r="B3883" s="662">
        <v>8</v>
      </c>
      <c r="C3883" s="663" t="s">
        <v>8680</v>
      </c>
      <c r="D3883" s="664" t="s">
        <v>8681</v>
      </c>
    </row>
    <row r="3884" spans="1:4" ht="16.5" thickTop="1" thickBot="1" x14ac:dyDescent="0.3">
      <c r="A3884" s="661" t="s">
        <v>8679</v>
      </c>
      <c r="B3884" s="662">
        <v>5</v>
      </c>
      <c r="C3884" s="663" t="s">
        <v>8680</v>
      </c>
      <c r="D3884" s="664" t="s">
        <v>8681</v>
      </c>
    </row>
    <row r="3885" spans="1:4" ht="31.5" thickTop="1" thickBot="1" x14ac:dyDescent="0.3">
      <c r="A3885" s="661" t="s">
        <v>8682</v>
      </c>
      <c r="B3885" s="662">
        <v>11</v>
      </c>
      <c r="C3885" s="663" t="s">
        <v>8683</v>
      </c>
      <c r="D3885" s="664" t="s">
        <v>8684</v>
      </c>
    </row>
    <row r="3886" spans="1:4" ht="31.5" thickTop="1" thickBot="1" x14ac:dyDescent="0.3">
      <c r="A3886" s="661" t="s">
        <v>8682</v>
      </c>
      <c r="B3886" s="662">
        <v>3</v>
      </c>
      <c r="C3886" s="663" t="s">
        <v>8685</v>
      </c>
      <c r="D3886" s="664" t="s">
        <v>8684</v>
      </c>
    </row>
    <row r="3887" spans="1:4" ht="16.5" thickTop="1" thickBot="1" x14ac:dyDescent="0.3">
      <c r="A3887" s="661" t="s">
        <v>8686</v>
      </c>
      <c r="B3887" s="662">
        <v>12</v>
      </c>
      <c r="C3887" s="663" t="s">
        <v>8687</v>
      </c>
      <c r="D3887" s="664" t="s">
        <v>8688</v>
      </c>
    </row>
    <row r="3888" spans="1:4" ht="16.5" thickTop="1" thickBot="1" x14ac:dyDescent="0.3">
      <c r="A3888" s="661" t="s">
        <v>8686</v>
      </c>
      <c r="B3888" s="662">
        <v>6</v>
      </c>
      <c r="C3888" s="663" t="s">
        <v>8687</v>
      </c>
      <c r="D3888" s="664" t="s">
        <v>8688</v>
      </c>
    </row>
    <row r="3889" spans="1:4" ht="16.5" thickTop="1" thickBot="1" x14ac:dyDescent="0.3">
      <c r="A3889" s="661" t="s">
        <v>8686</v>
      </c>
      <c r="B3889" s="662">
        <v>5</v>
      </c>
      <c r="C3889" s="663" t="s">
        <v>8687</v>
      </c>
      <c r="D3889" s="664" t="s">
        <v>8688</v>
      </c>
    </row>
    <row r="3890" spans="1:4" ht="16.5" thickTop="1" thickBot="1" x14ac:dyDescent="0.3">
      <c r="A3890" s="661" t="s">
        <v>8689</v>
      </c>
      <c r="B3890" s="662">
        <v>17</v>
      </c>
      <c r="C3890" s="663" t="s">
        <v>8690</v>
      </c>
      <c r="D3890" s="664" t="s">
        <v>8691</v>
      </c>
    </row>
    <row r="3891" spans="1:4" ht="16.5" thickTop="1" thickBot="1" x14ac:dyDescent="0.3">
      <c r="A3891" s="661" t="s">
        <v>8692</v>
      </c>
      <c r="B3891" s="662">
        <v>6</v>
      </c>
      <c r="C3891" s="663" t="s">
        <v>8693</v>
      </c>
      <c r="D3891" s="664" t="s">
        <v>8694</v>
      </c>
    </row>
    <row r="3892" spans="1:4" ht="16.5" thickTop="1" thickBot="1" x14ac:dyDescent="0.3">
      <c r="A3892" s="661" t="s">
        <v>8695</v>
      </c>
      <c r="B3892" s="662">
        <v>7</v>
      </c>
      <c r="C3892" s="663" t="s">
        <v>8696</v>
      </c>
      <c r="D3892" s="664" t="s">
        <v>8697</v>
      </c>
    </row>
    <row r="3893" spans="1:4" ht="16.5" thickTop="1" thickBot="1" x14ac:dyDescent="0.3">
      <c r="A3893" s="661" t="s">
        <v>8698</v>
      </c>
      <c r="B3893" s="662">
        <v>12</v>
      </c>
      <c r="C3893" s="663" t="s">
        <v>8699</v>
      </c>
      <c r="D3893" s="664" t="s">
        <v>8700</v>
      </c>
    </row>
    <row r="3894" spans="1:4" ht="16.5" thickTop="1" thickBot="1" x14ac:dyDescent="0.3">
      <c r="A3894" s="661" t="s">
        <v>8698</v>
      </c>
      <c r="B3894" s="662">
        <v>3</v>
      </c>
      <c r="C3894" s="663" t="s">
        <v>8699</v>
      </c>
      <c r="D3894" s="664" t="s">
        <v>8700</v>
      </c>
    </row>
    <row r="3895" spans="1:4" ht="15.75" thickTop="1" x14ac:dyDescent="0.25">
      <c r="A3895" s="669" t="s">
        <v>8701</v>
      </c>
      <c r="B3895" s="670">
        <v>2</v>
      </c>
      <c r="C3895" s="671" t="s">
        <v>8702</v>
      </c>
      <c r="D3895" s="672" t="s">
        <v>8703</v>
      </c>
    </row>
    <row r="3897" spans="1:4" s="658" customFormat="1" x14ac:dyDescent="0.25">
      <c r="A3897" s="658" t="s">
        <v>1704</v>
      </c>
    </row>
    <row r="3898" spans="1:4" ht="15.75" thickBot="1" x14ac:dyDescent="0.3">
      <c r="A3898" s="683" t="s">
        <v>8704</v>
      </c>
      <c r="B3898" s="683" t="s">
        <v>8705</v>
      </c>
      <c r="C3898" s="683" t="s">
        <v>41885</v>
      </c>
      <c r="D3898" s="683" t="s">
        <v>41886</v>
      </c>
    </row>
    <row r="3899" spans="1:4" ht="16.5" thickTop="1" thickBot="1" x14ac:dyDescent="0.3">
      <c r="A3899" s="680" t="s">
        <v>4709</v>
      </c>
      <c r="B3899" s="680" t="s">
        <v>8706</v>
      </c>
      <c r="C3899" s="680" t="s">
        <v>4710</v>
      </c>
      <c r="D3899" s="680" t="s">
        <v>4711</v>
      </c>
    </row>
    <row r="3900" spans="1:4" ht="16.5" thickTop="1" thickBot="1" x14ac:dyDescent="0.3">
      <c r="A3900" s="680" t="s">
        <v>8707</v>
      </c>
      <c r="B3900" s="680" t="s">
        <v>8708</v>
      </c>
      <c r="C3900" s="680" t="s">
        <v>8709</v>
      </c>
      <c r="D3900" s="680" t="s">
        <v>41887</v>
      </c>
    </row>
    <row r="3901" spans="1:4" ht="16.5" thickTop="1" thickBot="1" x14ac:dyDescent="0.3">
      <c r="A3901" s="680" t="s">
        <v>8710</v>
      </c>
      <c r="B3901" s="680" t="s">
        <v>8711</v>
      </c>
      <c r="C3901" s="680" t="s">
        <v>8712</v>
      </c>
      <c r="D3901" s="680" t="s">
        <v>41888</v>
      </c>
    </row>
    <row r="3902" spans="1:4" ht="16.5" thickTop="1" thickBot="1" x14ac:dyDescent="0.3">
      <c r="A3902" s="681" t="s">
        <v>8713</v>
      </c>
      <c r="B3902" s="681" t="s">
        <v>8713</v>
      </c>
      <c r="C3902" s="681" t="s">
        <v>8714</v>
      </c>
      <c r="D3902" s="681" t="s">
        <v>41889</v>
      </c>
    </row>
    <row r="3903" spans="1:4" ht="16.5" thickTop="1" thickBot="1" x14ac:dyDescent="0.3">
      <c r="A3903" s="680" t="s">
        <v>8715</v>
      </c>
      <c r="B3903" s="680" t="s">
        <v>8716</v>
      </c>
      <c r="C3903" s="680" t="s">
        <v>8717</v>
      </c>
      <c r="D3903" s="680" t="s">
        <v>41890</v>
      </c>
    </row>
    <row r="3904" spans="1:4" ht="16.5" thickTop="1" thickBot="1" x14ac:dyDescent="0.3">
      <c r="A3904" s="680" t="s">
        <v>41891</v>
      </c>
      <c r="B3904" s="692" t="s">
        <v>8728</v>
      </c>
      <c r="C3904" s="680" t="s">
        <v>41892</v>
      </c>
      <c r="D3904" s="680" t="s">
        <v>41893</v>
      </c>
    </row>
    <row r="3905" spans="1:4" ht="16.5" thickTop="1" thickBot="1" x14ac:dyDescent="0.3">
      <c r="A3905" s="681" t="s">
        <v>41894</v>
      </c>
      <c r="B3905" s="692" t="s">
        <v>8728</v>
      </c>
      <c r="C3905" s="681" t="s">
        <v>41895</v>
      </c>
      <c r="D3905" s="681" t="s">
        <v>41895</v>
      </c>
    </row>
    <row r="3906" spans="1:4" ht="16.5" thickTop="1" thickBot="1" x14ac:dyDescent="0.3">
      <c r="A3906" s="680" t="s">
        <v>8718</v>
      </c>
      <c r="B3906" s="681" t="s">
        <v>8719</v>
      </c>
      <c r="C3906" s="680" t="s">
        <v>8720</v>
      </c>
      <c r="D3906" s="680" t="s">
        <v>41896</v>
      </c>
    </row>
    <row r="3907" spans="1:4" ht="31.5" thickTop="1" thickBot="1" x14ac:dyDescent="0.3">
      <c r="A3907" s="681" t="s">
        <v>8721</v>
      </c>
      <c r="B3907" s="681" t="s">
        <v>8722</v>
      </c>
      <c r="C3907" s="681" t="s">
        <v>8723</v>
      </c>
      <c r="D3907" s="681" t="s">
        <v>41897</v>
      </c>
    </row>
    <row r="3908" spans="1:4" ht="31.5" thickTop="1" thickBot="1" x14ac:dyDescent="0.3">
      <c r="A3908" s="680" t="s">
        <v>8724</v>
      </c>
      <c r="B3908" s="681" t="s">
        <v>8725</v>
      </c>
      <c r="C3908" s="680" t="s">
        <v>8726</v>
      </c>
      <c r="D3908" s="680" t="s">
        <v>41898</v>
      </c>
    </row>
    <row r="3909" spans="1:4" ht="31.5" thickTop="1" thickBot="1" x14ac:dyDescent="0.3">
      <c r="A3909" s="681" t="s">
        <v>8727</v>
      </c>
      <c r="B3909" s="692" t="s">
        <v>8728</v>
      </c>
      <c r="C3909" s="681" t="s">
        <v>8729</v>
      </c>
      <c r="D3909" s="681" t="s">
        <v>41899</v>
      </c>
    </row>
    <row r="3910" spans="1:4" ht="16.5" thickTop="1" thickBot="1" x14ac:dyDescent="0.3">
      <c r="A3910" s="681" t="s">
        <v>4712</v>
      </c>
      <c r="B3910" s="681" t="s">
        <v>8730</v>
      </c>
      <c r="C3910" s="681" t="s">
        <v>4713</v>
      </c>
      <c r="D3910" s="681" t="s">
        <v>4714</v>
      </c>
    </row>
    <row r="3911" spans="1:4" ht="31.5" thickTop="1" thickBot="1" x14ac:dyDescent="0.3">
      <c r="A3911" s="681" t="s">
        <v>8731</v>
      </c>
      <c r="B3911" s="681" t="s">
        <v>8732</v>
      </c>
      <c r="C3911" s="681" t="s">
        <v>8733</v>
      </c>
      <c r="D3911" s="681" t="s">
        <v>41900</v>
      </c>
    </row>
    <row r="3912" spans="1:4" ht="16.5" thickTop="1" thickBot="1" x14ac:dyDescent="0.3">
      <c r="A3912" s="680" t="s">
        <v>8734</v>
      </c>
      <c r="B3912" s="681" t="s">
        <v>8735</v>
      </c>
      <c r="C3912" s="680" t="s">
        <v>8736</v>
      </c>
      <c r="D3912" s="680" t="s">
        <v>41901</v>
      </c>
    </row>
    <row r="3913" spans="1:4" ht="16.5" thickTop="1" thickBot="1" x14ac:dyDescent="0.3">
      <c r="A3913" s="681" t="s">
        <v>8737</v>
      </c>
      <c r="B3913" s="681" t="s">
        <v>8738</v>
      </c>
      <c r="C3913" s="681" t="s">
        <v>8739</v>
      </c>
      <c r="D3913" s="681" t="s">
        <v>41902</v>
      </c>
    </row>
    <row r="3914" spans="1:4" ht="16.5" thickTop="1" thickBot="1" x14ac:dyDescent="0.3">
      <c r="A3914" s="681" t="s">
        <v>4715</v>
      </c>
      <c r="B3914" s="681" t="s">
        <v>8740</v>
      </c>
      <c r="C3914" s="681" t="s">
        <v>4716</v>
      </c>
      <c r="D3914" s="681" t="s">
        <v>4717</v>
      </c>
    </row>
    <row r="3915" spans="1:4" ht="16.5" thickTop="1" thickBot="1" x14ac:dyDescent="0.3">
      <c r="A3915" s="681" t="s">
        <v>8741</v>
      </c>
      <c r="B3915" s="681" t="s">
        <v>8742</v>
      </c>
      <c r="C3915" s="681" t="s">
        <v>8743</v>
      </c>
      <c r="D3915" s="681" t="s">
        <v>41903</v>
      </c>
    </row>
    <row r="3916" spans="1:4" ht="16.5" thickTop="1" thickBot="1" x14ac:dyDescent="0.3">
      <c r="A3916" s="680" t="s">
        <v>8744</v>
      </c>
      <c r="B3916" s="681" t="s">
        <v>8745</v>
      </c>
      <c r="C3916" s="680" t="s">
        <v>8746</v>
      </c>
      <c r="D3916" s="680" t="s">
        <v>41904</v>
      </c>
    </row>
    <row r="3917" spans="1:4" ht="16.5" thickTop="1" thickBot="1" x14ac:dyDescent="0.3">
      <c r="A3917" s="681" t="s">
        <v>4719</v>
      </c>
      <c r="B3917" s="681" t="s">
        <v>8747</v>
      </c>
      <c r="C3917" s="681" t="s">
        <v>4720</v>
      </c>
      <c r="D3917" s="681" t="s">
        <v>4721</v>
      </c>
    </row>
    <row r="3918" spans="1:4" ht="31.5" thickTop="1" thickBot="1" x14ac:dyDescent="0.3">
      <c r="A3918" s="680" t="s">
        <v>8748</v>
      </c>
      <c r="B3918" s="681" t="s">
        <v>8749</v>
      </c>
      <c r="C3918" s="680" t="s">
        <v>8750</v>
      </c>
      <c r="D3918" s="680" t="s">
        <v>41905</v>
      </c>
    </row>
    <row r="3919" spans="1:4" ht="16.5" thickTop="1" thickBot="1" x14ac:dyDescent="0.3">
      <c r="A3919" s="680" t="s">
        <v>8751</v>
      </c>
      <c r="B3919" s="681" t="s">
        <v>8752</v>
      </c>
      <c r="C3919" s="680" t="s">
        <v>8753</v>
      </c>
      <c r="D3919" s="680" t="s">
        <v>41906</v>
      </c>
    </row>
    <row r="3920" spans="1:4" ht="16.5" thickTop="1" thickBot="1" x14ac:dyDescent="0.3">
      <c r="A3920" s="681" t="s">
        <v>8754</v>
      </c>
      <c r="B3920" s="681" t="s">
        <v>8755</v>
      </c>
      <c r="C3920" s="681" t="s">
        <v>8756</v>
      </c>
      <c r="D3920" s="681" t="s">
        <v>41907</v>
      </c>
    </row>
    <row r="3921" spans="1:4" ht="16.5" thickTop="1" thickBot="1" x14ac:dyDescent="0.3">
      <c r="A3921" s="681" t="s">
        <v>8757</v>
      </c>
      <c r="B3921" s="681" t="s">
        <v>8757</v>
      </c>
      <c r="C3921" s="681" t="s">
        <v>8758</v>
      </c>
      <c r="D3921" s="681" t="s">
        <v>41908</v>
      </c>
    </row>
    <row r="3922" spans="1:4" ht="16.5" thickTop="1" thickBot="1" x14ac:dyDescent="0.3">
      <c r="A3922" s="681" t="s">
        <v>8759</v>
      </c>
      <c r="B3922" s="681" t="s">
        <v>8760</v>
      </c>
      <c r="C3922" s="681" t="s">
        <v>8761</v>
      </c>
      <c r="D3922" s="681" t="s">
        <v>41909</v>
      </c>
    </row>
    <row r="3923" spans="1:4" ht="31.5" thickTop="1" thickBot="1" x14ac:dyDescent="0.3">
      <c r="A3923" s="681" t="s">
        <v>8762</v>
      </c>
      <c r="B3923" s="681" t="s">
        <v>8763</v>
      </c>
      <c r="C3923" s="681" t="s">
        <v>8764</v>
      </c>
      <c r="D3923" s="681" t="s">
        <v>41910</v>
      </c>
    </row>
    <row r="3924" spans="1:4" ht="16.5" thickTop="1" thickBot="1" x14ac:dyDescent="0.3">
      <c r="A3924" s="681" t="s">
        <v>8765</v>
      </c>
      <c r="B3924" s="681" t="s">
        <v>8766</v>
      </c>
      <c r="C3924" s="681" t="s">
        <v>8767</v>
      </c>
      <c r="D3924" s="681" t="s">
        <v>41911</v>
      </c>
    </row>
    <row r="3925" spans="1:4" ht="16.5" thickTop="1" thickBot="1" x14ac:dyDescent="0.3">
      <c r="A3925" s="681" t="s">
        <v>8768</v>
      </c>
      <c r="B3925" s="681" t="s">
        <v>8769</v>
      </c>
      <c r="C3925" s="681" t="s">
        <v>8770</v>
      </c>
      <c r="D3925" s="681" t="s">
        <v>41912</v>
      </c>
    </row>
    <row r="3926" spans="1:4" ht="31.5" thickTop="1" thickBot="1" x14ac:dyDescent="0.3">
      <c r="A3926" s="681" t="s">
        <v>8771</v>
      </c>
      <c r="B3926" s="692" t="s">
        <v>8728</v>
      </c>
      <c r="C3926" s="681" t="s">
        <v>8772</v>
      </c>
      <c r="D3926" s="681" t="s">
        <v>41913</v>
      </c>
    </row>
    <row r="3927" spans="1:4" ht="16.5" thickTop="1" thickBot="1" x14ac:dyDescent="0.3">
      <c r="A3927" s="680" t="s">
        <v>8773</v>
      </c>
      <c r="B3927" s="692" t="s">
        <v>8728</v>
      </c>
      <c r="C3927" s="680" t="s">
        <v>8774</v>
      </c>
      <c r="D3927" s="680" t="s">
        <v>41914</v>
      </c>
    </row>
    <row r="3928" spans="1:4" ht="16.5" thickTop="1" thickBot="1" x14ac:dyDescent="0.3">
      <c r="A3928" s="681" t="s">
        <v>8775</v>
      </c>
      <c r="B3928" s="681" t="s">
        <v>8776</v>
      </c>
      <c r="C3928" s="681" t="s">
        <v>8777</v>
      </c>
      <c r="D3928" s="681" t="s">
        <v>41915</v>
      </c>
    </row>
    <row r="3929" spans="1:4" ht="16.5" thickTop="1" thickBot="1" x14ac:dyDescent="0.3">
      <c r="A3929" s="681" t="s">
        <v>8778</v>
      </c>
      <c r="B3929" s="692" t="s">
        <v>8728</v>
      </c>
      <c r="C3929" s="681" t="s">
        <v>8779</v>
      </c>
      <c r="D3929" s="681" t="s">
        <v>41916</v>
      </c>
    </row>
    <row r="3930" spans="1:4" ht="16.5" thickTop="1" thickBot="1" x14ac:dyDescent="0.3">
      <c r="A3930" s="680" t="s">
        <v>8780</v>
      </c>
      <c r="B3930" s="681" t="s">
        <v>8781</v>
      </c>
      <c r="C3930" s="680" t="s">
        <v>8782</v>
      </c>
      <c r="D3930" s="680" t="s">
        <v>41917</v>
      </c>
    </row>
    <row r="3931" spans="1:4" ht="16.5" thickTop="1" thickBot="1" x14ac:dyDescent="0.3">
      <c r="A3931" s="681" t="s">
        <v>8783</v>
      </c>
      <c r="B3931" s="681" t="s">
        <v>8784</v>
      </c>
      <c r="C3931" s="681" t="s">
        <v>8785</v>
      </c>
      <c r="D3931" s="681" t="s">
        <v>41918</v>
      </c>
    </row>
    <row r="3932" spans="1:4" ht="31.5" thickTop="1" thickBot="1" x14ac:dyDescent="0.3">
      <c r="A3932" s="681" t="s">
        <v>8786</v>
      </c>
      <c r="B3932" s="681" t="s">
        <v>8786</v>
      </c>
      <c r="C3932" s="681" t="s">
        <v>8787</v>
      </c>
      <c r="D3932" s="681" t="s">
        <v>41919</v>
      </c>
    </row>
    <row r="3933" spans="1:4" ht="16.5" thickTop="1" thickBot="1" x14ac:dyDescent="0.3">
      <c r="A3933" s="680" t="s">
        <v>8788</v>
      </c>
      <c r="B3933" s="681" t="s">
        <v>8789</v>
      </c>
      <c r="C3933" s="680" t="s">
        <v>8790</v>
      </c>
      <c r="D3933" s="680" t="s">
        <v>41920</v>
      </c>
    </row>
    <row r="3934" spans="1:4" ht="16.5" thickTop="1" thickBot="1" x14ac:dyDescent="0.3">
      <c r="A3934" s="681" t="s">
        <v>8791</v>
      </c>
      <c r="B3934" s="681" t="s">
        <v>8792</v>
      </c>
      <c r="C3934" s="681" t="s">
        <v>8793</v>
      </c>
      <c r="D3934" s="681" t="s">
        <v>41921</v>
      </c>
    </row>
    <row r="3935" spans="1:4" ht="16.5" thickTop="1" thickBot="1" x14ac:dyDescent="0.3">
      <c r="A3935" s="680" t="s">
        <v>4722</v>
      </c>
      <c r="B3935" s="681" t="s">
        <v>8794</v>
      </c>
      <c r="C3935" s="680" t="s">
        <v>4723</v>
      </c>
      <c r="D3935" s="680" t="s">
        <v>4724</v>
      </c>
    </row>
    <row r="3936" spans="1:4" ht="16.5" thickTop="1" thickBot="1" x14ac:dyDescent="0.3">
      <c r="A3936" s="681" t="s">
        <v>8795</v>
      </c>
      <c r="B3936" s="681" t="s">
        <v>8796</v>
      </c>
      <c r="C3936" s="681" t="s">
        <v>8797</v>
      </c>
      <c r="D3936" s="681" t="s">
        <v>41922</v>
      </c>
    </row>
    <row r="3937" spans="1:4" ht="16.5" thickTop="1" thickBot="1" x14ac:dyDescent="0.3">
      <c r="A3937" s="681" t="s">
        <v>8798</v>
      </c>
      <c r="B3937" s="692" t="s">
        <v>8728</v>
      </c>
      <c r="C3937" s="681" t="s">
        <v>8799</v>
      </c>
      <c r="D3937" s="681" t="s">
        <v>8799</v>
      </c>
    </row>
    <row r="3938" spans="1:4" ht="16.5" thickTop="1" thickBot="1" x14ac:dyDescent="0.3">
      <c r="A3938" s="680" t="s">
        <v>8800</v>
      </c>
      <c r="B3938" s="681" t="s">
        <v>8801</v>
      </c>
      <c r="C3938" s="680" t="s">
        <v>8802</v>
      </c>
      <c r="D3938" s="680" t="s">
        <v>41923</v>
      </c>
    </row>
    <row r="3939" spans="1:4" ht="16.5" thickTop="1" thickBot="1" x14ac:dyDescent="0.3">
      <c r="A3939" s="680" t="s">
        <v>8803</v>
      </c>
      <c r="B3939" s="681" t="s">
        <v>8804</v>
      </c>
      <c r="C3939" s="680" t="s">
        <v>8805</v>
      </c>
      <c r="D3939" s="680" t="s">
        <v>41924</v>
      </c>
    </row>
    <row r="3940" spans="1:4" ht="16.5" thickTop="1" thickBot="1" x14ac:dyDescent="0.3">
      <c r="A3940" s="681" t="s">
        <v>4725</v>
      </c>
      <c r="B3940" s="681" t="s">
        <v>8806</v>
      </c>
      <c r="C3940" s="681" t="s">
        <v>4726</v>
      </c>
      <c r="D3940" s="681" t="s">
        <v>4727</v>
      </c>
    </row>
    <row r="3941" spans="1:4" ht="31.5" thickTop="1" thickBot="1" x14ac:dyDescent="0.3">
      <c r="A3941" s="680" t="s">
        <v>8807</v>
      </c>
      <c r="B3941" s="681" t="s">
        <v>8808</v>
      </c>
      <c r="C3941" s="680" t="s">
        <v>8809</v>
      </c>
      <c r="D3941" s="680" t="s">
        <v>41925</v>
      </c>
    </row>
    <row r="3942" spans="1:4" ht="16.5" thickTop="1" thickBot="1" x14ac:dyDescent="0.3">
      <c r="A3942" s="680" t="s">
        <v>8810</v>
      </c>
      <c r="B3942" s="681" t="s">
        <v>8811</v>
      </c>
      <c r="C3942" s="680" t="s">
        <v>8812</v>
      </c>
      <c r="D3942" s="680" t="s">
        <v>41926</v>
      </c>
    </row>
    <row r="3943" spans="1:4" ht="16.5" thickTop="1" thickBot="1" x14ac:dyDescent="0.3">
      <c r="A3943" s="680" t="s">
        <v>8813</v>
      </c>
      <c r="B3943" s="681" t="s">
        <v>8814</v>
      </c>
      <c r="C3943" s="680" t="s">
        <v>8815</v>
      </c>
      <c r="D3943" s="680" t="s">
        <v>41927</v>
      </c>
    </row>
    <row r="3944" spans="1:4" ht="16.5" thickTop="1" thickBot="1" x14ac:dyDescent="0.3">
      <c r="A3944" s="681" t="s">
        <v>8816</v>
      </c>
      <c r="B3944" s="681" t="s">
        <v>8817</v>
      </c>
      <c r="C3944" s="681" t="s">
        <v>8818</v>
      </c>
      <c r="D3944" s="681" t="s">
        <v>41928</v>
      </c>
    </row>
    <row r="3945" spans="1:4" ht="16.5" thickTop="1" thickBot="1" x14ac:dyDescent="0.3">
      <c r="A3945" s="681" t="s">
        <v>8819</v>
      </c>
      <c r="B3945" s="681" t="s">
        <v>8819</v>
      </c>
      <c r="C3945" s="681" t="s">
        <v>8820</v>
      </c>
      <c r="D3945" s="681" t="s">
        <v>41929</v>
      </c>
    </row>
    <row r="3946" spans="1:4" ht="16.5" thickTop="1" thickBot="1" x14ac:dyDescent="0.3">
      <c r="A3946" s="680" t="s">
        <v>8821</v>
      </c>
      <c r="B3946" s="681" t="s">
        <v>8822</v>
      </c>
      <c r="C3946" s="680" t="s">
        <v>8823</v>
      </c>
      <c r="D3946" s="680" t="s">
        <v>41930</v>
      </c>
    </row>
    <row r="3947" spans="1:4" ht="16.5" thickTop="1" thickBot="1" x14ac:dyDescent="0.3">
      <c r="A3947" s="680" t="s">
        <v>8824</v>
      </c>
      <c r="B3947" s="692" t="s">
        <v>8728</v>
      </c>
      <c r="C3947" s="680" t="s">
        <v>8825</v>
      </c>
      <c r="D3947" s="680" t="s">
        <v>8825</v>
      </c>
    </row>
    <row r="3948" spans="1:4" ht="16.5" thickTop="1" thickBot="1" x14ac:dyDescent="0.3">
      <c r="A3948" s="680" t="s">
        <v>8826</v>
      </c>
      <c r="B3948" s="681" t="s">
        <v>8827</v>
      </c>
      <c r="C3948" s="680" t="s">
        <v>8828</v>
      </c>
      <c r="D3948" s="680" t="s">
        <v>41931</v>
      </c>
    </row>
    <row r="3949" spans="1:4" ht="16.5" thickTop="1" thickBot="1" x14ac:dyDescent="0.3">
      <c r="A3949" s="681" t="s">
        <v>8829</v>
      </c>
      <c r="B3949" s="692" t="s">
        <v>8728</v>
      </c>
      <c r="C3949" s="681" t="s">
        <v>8830</v>
      </c>
      <c r="D3949" s="681" t="s">
        <v>41932</v>
      </c>
    </row>
    <row r="3950" spans="1:4" ht="16.5" thickTop="1" thickBot="1" x14ac:dyDescent="0.3">
      <c r="A3950" s="680" t="s">
        <v>8831</v>
      </c>
      <c r="B3950" s="692" t="s">
        <v>8728</v>
      </c>
      <c r="C3950" s="680" t="s">
        <v>8832</v>
      </c>
      <c r="D3950" s="680" t="s">
        <v>41933</v>
      </c>
    </row>
    <row r="3951" spans="1:4" ht="16.5" thickTop="1" thickBot="1" x14ac:dyDescent="0.3">
      <c r="A3951" s="680" t="s">
        <v>4730</v>
      </c>
      <c r="B3951" s="681" t="s">
        <v>8833</v>
      </c>
      <c r="C3951" s="680" t="s">
        <v>8834</v>
      </c>
      <c r="D3951" s="680" t="s">
        <v>4732</v>
      </c>
    </row>
    <row r="3952" spans="1:4" ht="16.5" thickTop="1" thickBot="1" x14ac:dyDescent="0.3">
      <c r="A3952" s="681" t="s">
        <v>8835</v>
      </c>
      <c r="B3952" s="681" t="s">
        <v>8836</v>
      </c>
      <c r="C3952" s="681" t="s">
        <v>8837</v>
      </c>
      <c r="D3952" s="681" t="s">
        <v>41934</v>
      </c>
    </row>
    <row r="3953" spans="1:4" ht="16.5" thickTop="1" thickBot="1" x14ac:dyDescent="0.3">
      <c r="A3953" s="680" t="s">
        <v>8838</v>
      </c>
      <c r="B3953" s="681" t="s">
        <v>8839</v>
      </c>
      <c r="C3953" s="680" t="s">
        <v>8840</v>
      </c>
      <c r="D3953" s="680" t="s">
        <v>41935</v>
      </c>
    </row>
    <row r="3954" spans="1:4" ht="16.5" thickTop="1" thickBot="1" x14ac:dyDescent="0.3">
      <c r="A3954" s="681" t="s">
        <v>8841</v>
      </c>
      <c r="B3954" s="681" t="s">
        <v>8842</v>
      </c>
      <c r="C3954" s="681" t="s">
        <v>8843</v>
      </c>
      <c r="D3954" s="681" t="s">
        <v>41936</v>
      </c>
    </row>
    <row r="3955" spans="1:4" ht="16.5" thickTop="1" thickBot="1" x14ac:dyDescent="0.3">
      <c r="A3955" s="681" t="s">
        <v>41937</v>
      </c>
      <c r="B3955" s="692" t="s">
        <v>8728</v>
      </c>
      <c r="C3955" s="681" t="s">
        <v>41938</v>
      </c>
      <c r="D3955" s="681" t="s">
        <v>41939</v>
      </c>
    </row>
    <row r="3956" spans="1:4" ht="16.5" thickTop="1" thickBot="1" x14ac:dyDescent="0.3">
      <c r="A3956" s="680" t="s">
        <v>8844</v>
      </c>
      <c r="B3956" s="681" t="s">
        <v>8845</v>
      </c>
      <c r="C3956" s="680" t="s">
        <v>8846</v>
      </c>
      <c r="D3956" s="680" t="s">
        <v>41940</v>
      </c>
    </row>
    <row r="3957" spans="1:4" ht="16.5" thickTop="1" thickBot="1" x14ac:dyDescent="0.3">
      <c r="A3957" s="681" t="s">
        <v>8847</v>
      </c>
      <c r="B3957" s="681" t="s">
        <v>8848</v>
      </c>
      <c r="C3957" s="681" t="s">
        <v>8849</v>
      </c>
      <c r="D3957" s="681" t="s">
        <v>41941</v>
      </c>
    </row>
    <row r="3958" spans="1:4" ht="16.5" thickTop="1" thickBot="1" x14ac:dyDescent="0.3">
      <c r="A3958" s="681" t="s">
        <v>8850</v>
      </c>
      <c r="B3958" s="681" t="s">
        <v>8851</v>
      </c>
      <c r="C3958" s="681" t="s">
        <v>8852</v>
      </c>
      <c r="D3958" s="681" t="s">
        <v>41942</v>
      </c>
    </row>
    <row r="3959" spans="1:4" ht="16.5" thickTop="1" thickBot="1" x14ac:dyDescent="0.3">
      <c r="A3959" s="680" t="s">
        <v>8853</v>
      </c>
      <c r="B3959" s="681" t="s">
        <v>8854</v>
      </c>
      <c r="C3959" s="680" t="s">
        <v>8855</v>
      </c>
      <c r="D3959" s="680" t="s">
        <v>41943</v>
      </c>
    </row>
    <row r="3960" spans="1:4" ht="16.5" thickTop="1" thickBot="1" x14ac:dyDescent="0.3">
      <c r="A3960" s="680" t="s">
        <v>8856</v>
      </c>
      <c r="B3960" s="681" t="s">
        <v>8857</v>
      </c>
      <c r="C3960" s="680" t="s">
        <v>8858</v>
      </c>
      <c r="D3960" s="680" t="s">
        <v>41944</v>
      </c>
    </row>
    <row r="3961" spans="1:4" ht="16.5" thickTop="1" thickBot="1" x14ac:dyDescent="0.3">
      <c r="A3961" s="681" t="s">
        <v>8859</v>
      </c>
      <c r="B3961" s="681" t="s">
        <v>8860</v>
      </c>
      <c r="C3961" s="681" t="s">
        <v>8861</v>
      </c>
      <c r="D3961" s="681" t="s">
        <v>41945</v>
      </c>
    </row>
    <row r="3962" spans="1:4" ht="16.5" thickTop="1" thickBot="1" x14ac:dyDescent="0.3">
      <c r="A3962" s="680" t="s">
        <v>8862</v>
      </c>
      <c r="B3962" s="681" t="s">
        <v>8863</v>
      </c>
      <c r="C3962" s="680" t="s">
        <v>8864</v>
      </c>
      <c r="D3962" s="680" t="s">
        <v>41946</v>
      </c>
    </row>
    <row r="3963" spans="1:4" ht="16.5" thickTop="1" thickBot="1" x14ac:dyDescent="0.3">
      <c r="A3963" s="681" t="s">
        <v>8865</v>
      </c>
      <c r="B3963" s="681" t="s">
        <v>8866</v>
      </c>
      <c r="C3963" s="681" t="s">
        <v>8867</v>
      </c>
      <c r="D3963" s="681" t="s">
        <v>41947</v>
      </c>
    </row>
    <row r="3964" spans="1:4" ht="16.5" thickTop="1" thickBot="1" x14ac:dyDescent="0.3">
      <c r="A3964" s="680" t="s">
        <v>4733</v>
      </c>
      <c r="B3964" s="681" t="s">
        <v>8868</v>
      </c>
      <c r="C3964" s="680" t="s">
        <v>4734</v>
      </c>
      <c r="D3964" s="680" t="s">
        <v>4735</v>
      </c>
    </row>
    <row r="3965" spans="1:4" ht="16.5" thickTop="1" thickBot="1" x14ac:dyDescent="0.3">
      <c r="A3965" s="681" t="s">
        <v>8869</v>
      </c>
      <c r="B3965" s="681" t="s">
        <v>8870</v>
      </c>
      <c r="C3965" s="681" t="s">
        <v>8871</v>
      </c>
      <c r="D3965" s="681" t="s">
        <v>41948</v>
      </c>
    </row>
    <row r="3966" spans="1:4" ht="31.5" thickTop="1" thickBot="1" x14ac:dyDescent="0.3">
      <c r="A3966" s="680" t="s">
        <v>8872</v>
      </c>
      <c r="B3966" s="681" t="s">
        <v>8873</v>
      </c>
      <c r="C3966" s="680" t="s">
        <v>8874</v>
      </c>
      <c r="D3966" s="680" t="s">
        <v>41949</v>
      </c>
    </row>
    <row r="3967" spans="1:4" ht="16.5" thickTop="1" thickBot="1" x14ac:dyDescent="0.3">
      <c r="A3967" s="680" t="s">
        <v>4736</v>
      </c>
      <c r="B3967" s="681" t="s">
        <v>8875</v>
      </c>
      <c r="C3967" s="680" t="s">
        <v>4737</v>
      </c>
      <c r="D3967" s="680" t="s">
        <v>4738</v>
      </c>
    </row>
    <row r="3968" spans="1:4" ht="16.5" thickTop="1" thickBot="1" x14ac:dyDescent="0.3">
      <c r="A3968" s="681" t="s">
        <v>4739</v>
      </c>
      <c r="B3968" s="681" t="s">
        <v>8876</v>
      </c>
      <c r="C3968" s="681" t="s">
        <v>4740</v>
      </c>
      <c r="D3968" s="681" t="s">
        <v>4741</v>
      </c>
    </row>
    <row r="3969" spans="1:4" ht="16.5" thickTop="1" thickBot="1" x14ac:dyDescent="0.3">
      <c r="A3969" s="680" t="s">
        <v>8877</v>
      </c>
      <c r="B3969" s="681" t="s">
        <v>8878</v>
      </c>
      <c r="C3969" s="680" t="s">
        <v>8879</v>
      </c>
      <c r="D3969" s="680" t="s">
        <v>41950</v>
      </c>
    </row>
    <row r="3970" spans="1:4" ht="16.5" thickTop="1" thickBot="1" x14ac:dyDescent="0.3">
      <c r="A3970" s="680" t="s">
        <v>8880</v>
      </c>
      <c r="B3970" s="681" t="s">
        <v>8881</v>
      </c>
      <c r="C3970" s="680" t="s">
        <v>8882</v>
      </c>
      <c r="D3970" s="680" t="s">
        <v>41951</v>
      </c>
    </row>
    <row r="3971" spans="1:4" ht="16.5" thickTop="1" thickBot="1" x14ac:dyDescent="0.3">
      <c r="A3971" s="680" t="s">
        <v>8883</v>
      </c>
      <c r="B3971" s="692" t="s">
        <v>8728</v>
      </c>
      <c r="C3971" s="680" t="s">
        <v>8884</v>
      </c>
      <c r="D3971" s="680" t="s">
        <v>41952</v>
      </c>
    </row>
    <row r="3972" spans="1:4" ht="31.5" thickTop="1" thickBot="1" x14ac:dyDescent="0.3">
      <c r="A3972" s="681" t="s">
        <v>8885</v>
      </c>
      <c r="B3972" s="681" t="s">
        <v>8886</v>
      </c>
      <c r="C3972" s="681" t="s">
        <v>8887</v>
      </c>
      <c r="D3972" s="681" t="s">
        <v>41953</v>
      </c>
    </row>
    <row r="3973" spans="1:4" ht="16.5" thickTop="1" thickBot="1" x14ac:dyDescent="0.3">
      <c r="A3973" s="681" t="s">
        <v>8888</v>
      </c>
      <c r="B3973" s="692" t="s">
        <v>8728</v>
      </c>
      <c r="C3973" s="681" t="s">
        <v>8889</v>
      </c>
      <c r="D3973" s="681" t="s">
        <v>8889</v>
      </c>
    </row>
    <row r="3974" spans="1:4" ht="16.5" thickTop="1" thickBot="1" x14ac:dyDescent="0.3">
      <c r="A3974" s="680" t="s">
        <v>4742</v>
      </c>
      <c r="B3974" s="681" t="s">
        <v>8890</v>
      </c>
      <c r="C3974" s="680" t="s">
        <v>4743</v>
      </c>
      <c r="D3974" s="680" t="s">
        <v>4743</v>
      </c>
    </row>
    <row r="3975" spans="1:4" ht="16.5" thickTop="1" thickBot="1" x14ac:dyDescent="0.3">
      <c r="A3975" s="680" t="s">
        <v>4744</v>
      </c>
      <c r="B3975" s="681" t="s">
        <v>8891</v>
      </c>
      <c r="C3975" s="680" t="s">
        <v>4745</v>
      </c>
      <c r="D3975" s="680" t="s">
        <v>4746</v>
      </c>
    </row>
    <row r="3976" spans="1:4" ht="16.5" thickTop="1" thickBot="1" x14ac:dyDescent="0.3">
      <c r="A3976" s="680" t="s">
        <v>8892</v>
      </c>
      <c r="B3976" s="681" t="s">
        <v>8893</v>
      </c>
      <c r="C3976" s="680" t="s">
        <v>8894</v>
      </c>
      <c r="D3976" s="680" t="s">
        <v>41954</v>
      </c>
    </row>
    <row r="3977" spans="1:4" ht="16.5" thickTop="1" thickBot="1" x14ac:dyDescent="0.3">
      <c r="A3977" s="680" t="s">
        <v>8895</v>
      </c>
      <c r="B3977" s="681" t="s">
        <v>8896</v>
      </c>
      <c r="C3977" s="680" t="s">
        <v>8897</v>
      </c>
      <c r="D3977" s="680" t="s">
        <v>41955</v>
      </c>
    </row>
    <row r="3978" spans="1:4" ht="16.5" thickTop="1" thickBot="1" x14ac:dyDescent="0.3">
      <c r="A3978" s="681" t="s">
        <v>8898</v>
      </c>
      <c r="B3978" s="681" t="s">
        <v>8899</v>
      </c>
      <c r="C3978" s="681" t="s">
        <v>8900</v>
      </c>
      <c r="D3978" s="681" t="s">
        <v>41956</v>
      </c>
    </row>
    <row r="3979" spans="1:4" ht="16.5" thickTop="1" thickBot="1" x14ac:dyDescent="0.3">
      <c r="A3979" s="681" t="s">
        <v>8901</v>
      </c>
      <c r="B3979" s="681" t="s">
        <v>8902</v>
      </c>
      <c r="C3979" s="681" t="s">
        <v>8903</v>
      </c>
      <c r="D3979" s="681" t="s">
        <v>41957</v>
      </c>
    </row>
    <row r="3980" spans="1:4" ht="16.5" thickTop="1" thickBot="1" x14ac:dyDescent="0.3">
      <c r="A3980" s="680" t="s">
        <v>8904</v>
      </c>
      <c r="B3980" s="681" t="s">
        <v>8905</v>
      </c>
      <c r="C3980" s="680" t="s">
        <v>8906</v>
      </c>
      <c r="D3980" s="680" t="s">
        <v>41958</v>
      </c>
    </row>
    <row r="3981" spans="1:4" ht="16.5" thickTop="1" thickBot="1" x14ac:dyDescent="0.3">
      <c r="A3981" s="680" t="s">
        <v>8907</v>
      </c>
      <c r="B3981" s="681" t="s">
        <v>8908</v>
      </c>
      <c r="C3981" s="680" t="s">
        <v>8909</v>
      </c>
      <c r="D3981" s="680" t="s">
        <v>41959</v>
      </c>
    </row>
    <row r="3982" spans="1:4" ht="16.5" thickTop="1" thickBot="1" x14ac:dyDescent="0.3">
      <c r="A3982" s="681" t="s">
        <v>8910</v>
      </c>
      <c r="B3982" s="692" t="s">
        <v>8728</v>
      </c>
      <c r="C3982" s="681" t="s">
        <v>8911</v>
      </c>
      <c r="D3982" s="681" t="s">
        <v>8911</v>
      </c>
    </row>
    <row r="3983" spans="1:4" ht="16.5" thickTop="1" thickBot="1" x14ac:dyDescent="0.3">
      <c r="A3983" s="680" t="s">
        <v>8912</v>
      </c>
      <c r="B3983" s="681" t="s">
        <v>8913</v>
      </c>
      <c r="C3983" s="680" t="s">
        <v>8914</v>
      </c>
      <c r="D3983" s="680" t="s">
        <v>41960</v>
      </c>
    </row>
    <row r="3984" spans="1:4" ht="16.5" thickTop="1" thickBot="1" x14ac:dyDescent="0.3">
      <c r="A3984" s="680" t="s">
        <v>8915</v>
      </c>
      <c r="B3984" s="681" t="s">
        <v>8916</v>
      </c>
      <c r="C3984" s="680" t="s">
        <v>8917</v>
      </c>
      <c r="D3984" s="680" t="s">
        <v>41961</v>
      </c>
    </row>
    <row r="3985" spans="1:4" ht="16.5" thickTop="1" thickBot="1" x14ac:dyDescent="0.3">
      <c r="A3985" s="681" t="s">
        <v>8918</v>
      </c>
      <c r="B3985" s="681" t="s">
        <v>8918</v>
      </c>
      <c r="C3985" s="681" t="s">
        <v>8919</v>
      </c>
      <c r="D3985" s="681" t="s">
        <v>41962</v>
      </c>
    </row>
    <row r="3986" spans="1:4" ht="16.5" thickTop="1" thickBot="1" x14ac:dyDescent="0.3">
      <c r="A3986" s="681" t="s">
        <v>8920</v>
      </c>
      <c r="B3986" s="692" t="s">
        <v>8728</v>
      </c>
      <c r="C3986" s="681" t="s">
        <v>8921</v>
      </c>
      <c r="D3986" s="681" t="s">
        <v>8921</v>
      </c>
    </row>
    <row r="3987" spans="1:4" ht="16.5" thickTop="1" thickBot="1" x14ac:dyDescent="0.3">
      <c r="A3987" s="680" t="s">
        <v>8922</v>
      </c>
      <c r="B3987" s="681" t="s">
        <v>8923</v>
      </c>
      <c r="C3987" s="680" t="s">
        <v>8924</v>
      </c>
      <c r="D3987" s="680" t="s">
        <v>41963</v>
      </c>
    </row>
    <row r="3988" spans="1:4" ht="16.5" thickTop="1" thickBot="1" x14ac:dyDescent="0.3">
      <c r="A3988" s="680" t="s">
        <v>8925</v>
      </c>
      <c r="B3988" s="692" t="s">
        <v>8728</v>
      </c>
      <c r="C3988" s="680" t="s">
        <v>8926</v>
      </c>
      <c r="D3988" s="680" t="s">
        <v>41964</v>
      </c>
    </row>
    <row r="3989" spans="1:4" ht="16.5" thickTop="1" thickBot="1" x14ac:dyDescent="0.3">
      <c r="A3989" s="680" t="s">
        <v>4747</v>
      </c>
      <c r="B3989" s="692" t="s">
        <v>8728</v>
      </c>
      <c r="C3989" s="680" t="s">
        <v>4748</v>
      </c>
      <c r="D3989" s="680" t="s">
        <v>4749</v>
      </c>
    </row>
    <row r="3990" spans="1:4" ht="16.5" thickTop="1" thickBot="1" x14ac:dyDescent="0.3">
      <c r="A3990" s="681" t="s">
        <v>8927</v>
      </c>
      <c r="B3990" s="681" t="s">
        <v>8928</v>
      </c>
      <c r="C3990" s="681" t="s">
        <v>8929</v>
      </c>
      <c r="D3990" s="681" t="s">
        <v>41965</v>
      </c>
    </row>
    <row r="3991" spans="1:4" ht="16.5" thickTop="1" thickBot="1" x14ac:dyDescent="0.3">
      <c r="A3991" s="681" t="s">
        <v>8930</v>
      </c>
      <c r="B3991" s="681" t="s">
        <v>8931</v>
      </c>
      <c r="C3991" s="681" t="s">
        <v>8932</v>
      </c>
      <c r="D3991" s="681" t="s">
        <v>41966</v>
      </c>
    </row>
    <row r="3992" spans="1:4" ht="16.5" thickTop="1" thickBot="1" x14ac:dyDescent="0.3">
      <c r="A3992" s="681" t="s">
        <v>8933</v>
      </c>
      <c r="B3992" s="692" t="s">
        <v>8728</v>
      </c>
      <c r="C3992" s="681" t="s">
        <v>8934</v>
      </c>
      <c r="D3992" s="681" t="s">
        <v>41967</v>
      </c>
    </row>
    <row r="3993" spans="1:4" ht="16.5" thickTop="1" thickBot="1" x14ac:dyDescent="0.3">
      <c r="A3993" s="681" t="s">
        <v>8935</v>
      </c>
      <c r="B3993" s="681" t="s">
        <v>8936</v>
      </c>
      <c r="C3993" s="681" t="s">
        <v>8937</v>
      </c>
      <c r="D3993" s="681" t="s">
        <v>41968</v>
      </c>
    </row>
    <row r="3994" spans="1:4" ht="16.5" thickTop="1" thickBot="1" x14ac:dyDescent="0.3">
      <c r="A3994" s="680" t="s">
        <v>8938</v>
      </c>
      <c r="B3994" s="681" t="s">
        <v>8939</v>
      </c>
      <c r="C3994" s="680" t="s">
        <v>8940</v>
      </c>
      <c r="D3994" s="680" t="s">
        <v>8940</v>
      </c>
    </row>
    <row r="3995" spans="1:4" ht="31.5" thickTop="1" thickBot="1" x14ac:dyDescent="0.3">
      <c r="A3995" s="680" t="s">
        <v>8941</v>
      </c>
      <c r="B3995" s="681" t="s">
        <v>8942</v>
      </c>
      <c r="C3995" s="680" t="s">
        <v>8943</v>
      </c>
      <c r="D3995" s="680" t="s">
        <v>41969</v>
      </c>
    </row>
    <row r="3996" spans="1:4" ht="31.5" thickTop="1" thickBot="1" x14ac:dyDescent="0.3">
      <c r="A3996" s="680" t="s">
        <v>8944</v>
      </c>
      <c r="B3996" s="681" t="s">
        <v>8945</v>
      </c>
      <c r="C3996" s="680" t="s">
        <v>8946</v>
      </c>
      <c r="D3996" s="680" t="s">
        <v>41970</v>
      </c>
    </row>
    <row r="3997" spans="1:4" ht="16.5" thickTop="1" thickBot="1" x14ac:dyDescent="0.3">
      <c r="A3997" s="680" t="s">
        <v>8947</v>
      </c>
      <c r="B3997" s="681" t="s">
        <v>8948</v>
      </c>
      <c r="C3997" s="680" t="s">
        <v>8949</v>
      </c>
      <c r="D3997" s="680" t="s">
        <v>41971</v>
      </c>
    </row>
    <row r="3998" spans="1:4" ht="16.5" thickTop="1" thickBot="1" x14ac:dyDescent="0.3">
      <c r="A3998" s="681" t="s">
        <v>8950</v>
      </c>
      <c r="B3998" s="681" t="s">
        <v>8951</v>
      </c>
      <c r="C3998" s="681" t="s">
        <v>8952</v>
      </c>
      <c r="D3998" s="681" t="s">
        <v>41972</v>
      </c>
    </row>
    <row r="3999" spans="1:4" ht="16.5" thickTop="1" thickBot="1" x14ac:dyDescent="0.3">
      <c r="A3999" s="680" t="s">
        <v>8953</v>
      </c>
      <c r="B3999" s="681" t="s">
        <v>8954</v>
      </c>
      <c r="C3999" s="680" t="s">
        <v>8955</v>
      </c>
      <c r="D3999" s="680" t="s">
        <v>41973</v>
      </c>
    </row>
    <row r="4000" spans="1:4" ht="16.5" thickTop="1" thickBot="1" x14ac:dyDescent="0.3">
      <c r="A4000" s="681" t="s">
        <v>4750</v>
      </c>
      <c r="B4000" s="681" t="s">
        <v>8956</v>
      </c>
      <c r="C4000" s="681" t="s">
        <v>8957</v>
      </c>
      <c r="D4000" s="681" t="s">
        <v>4752</v>
      </c>
    </row>
    <row r="4001" spans="1:4" ht="16.5" thickTop="1" thickBot="1" x14ac:dyDescent="0.3">
      <c r="A4001" s="680" t="s">
        <v>8958</v>
      </c>
      <c r="B4001" s="681" t="s">
        <v>8959</v>
      </c>
      <c r="C4001" s="680" t="s">
        <v>8960</v>
      </c>
      <c r="D4001" s="680" t="s">
        <v>41974</v>
      </c>
    </row>
    <row r="4002" spans="1:4" ht="16.5" thickTop="1" thickBot="1" x14ac:dyDescent="0.3">
      <c r="A4002" s="680" t="s">
        <v>8961</v>
      </c>
      <c r="B4002" s="681" t="s">
        <v>8962</v>
      </c>
      <c r="C4002" s="680" t="s">
        <v>8963</v>
      </c>
      <c r="D4002" s="680" t="s">
        <v>41975</v>
      </c>
    </row>
    <row r="4003" spans="1:4" ht="16.5" thickTop="1" thickBot="1" x14ac:dyDescent="0.3">
      <c r="A4003" s="680" t="s">
        <v>8964</v>
      </c>
      <c r="B4003" s="681" t="s">
        <v>8965</v>
      </c>
      <c r="C4003" s="680" t="s">
        <v>8966</v>
      </c>
      <c r="D4003" s="680" t="s">
        <v>41976</v>
      </c>
    </row>
    <row r="4004" spans="1:4" ht="31.5" thickTop="1" thickBot="1" x14ac:dyDescent="0.3">
      <c r="A4004" s="681" t="s">
        <v>4753</v>
      </c>
      <c r="B4004" s="681" t="s">
        <v>8967</v>
      </c>
      <c r="C4004" s="681" t="s">
        <v>4754</v>
      </c>
      <c r="D4004" s="681" t="s">
        <v>4755</v>
      </c>
    </row>
    <row r="4005" spans="1:4" ht="31.5" thickTop="1" thickBot="1" x14ac:dyDescent="0.3">
      <c r="A4005" s="680" t="s">
        <v>4756</v>
      </c>
      <c r="B4005" s="692" t="s">
        <v>8728</v>
      </c>
      <c r="C4005" s="680" t="s">
        <v>4757</v>
      </c>
      <c r="D4005" s="680" t="s">
        <v>4758</v>
      </c>
    </row>
    <row r="4006" spans="1:4" ht="31.5" thickTop="1" thickBot="1" x14ac:dyDescent="0.3">
      <c r="A4006" s="681" t="s">
        <v>8968</v>
      </c>
      <c r="B4006" s="681" t="s">
        <v>8969</v>
      </c>
      <c r="C4006" s="681" t="s">
        <v>8970</v>
      </c>
      <c r="D4006" s="681" t="s">
        <v>41977</v>
      </c>
    </row>
    <row r="4007" spans="1:4" ht="16.5" thickTop="1" thickBot="1" x14ac:dyDescent="0.3">
      <c r="A4007" s="680" t="s">
        <v>4759</v>
      </c>
      <c r="B4007" s="681" t="s">
        <v>8971</v>
      </c>
      <c r="C4007" s="680" t="s">
        <v>4760</v>
      </c>
      <c r="D4007" s="680" t="s">
        <v>4761</v>
      </c>
    </row>
    <row r="4008" spans="1:4" ht="31.5" thickTop="1" thickBot="1" x14ac:dyDescent="0.3">
      <c r="A4008" s="681" t="s">
        <v>4762</v>
      </c>
      <c r="B4008" s="681" t="s">
        <v>8972</v>
      </c>
      <c r="C4008" s="681" t="s">
        <v>4763</v>
      </c>
      <c r="D4008" s="681" t="s">
        <v>4764</v>
      </c>
    </row>
    <row r="4009" spans="1:4" ht="31.5" thickTop="1" thickBot="1" x14ac:dyDescent="0.3">
      <c r="A4009" s="680" t="s">
        <v>8973</v>
      </c>
      <c r="B4009" s="681" t="s">
        <v>8974</v>
      </c>
      <c r="C4009" s="680" t="s">
        <v>8975</v>
      </c>
      <c r="D4009" s="680" t="s">
        <v>41978</v>
      </c>
    </row>
    <row r="4010" spans="1:4" ht="16.5" thickTop="1" thickBot="1" x14ac:dyDescent="0.3">
      <c r="A4010" s="681" t="s">
        <v>8976</v>
      </c>
      <c r="B4010" s="681" t="s">
        <v>8977</v>
      </c>
      <c r="C4010" s="681" t="s">
        <v>8978</v>
      </c>
      <c r="D4010" s="681" t="s">
        <v>41979</v>
      </c>
    </row>
    <row r="4011" spans="1:4" ht="16.5" thickTop="1" thickBot="1" x14ac:dyDescent="0.3">
      <c r="A4011" s="680" t="s">
        <v>8979</v>
      </c>
      <c r="B4011" s="681" t="s">
        <v>8958</v>
      </c>
      <c r="C4011" s="680" t="s">
        <v>8980</v>
      </c>
      <c r="D4011" s="680" t="s">
        <v>41980</v>
      </c>
    </row>
    <row r="4012" spans="1:4" ht="31.5" thickTop="1" thickBot="1" x14ac:dyDescent="0.3">
      <c r="A4012" s="681" t="s">
        <v>8981</v>
      </c>
      <c r="B4012" s="681" t="s">
        <v>8982</v>
      </c>
      <c r="C4012" s="681" t="s">
        <v>8983</v>
      </c>
      <c r="D4012" s="681" t="s">
        <v>41981</v>
      </c>
    </row>
    <row r="4013" spans="1:4" ht="31.5" thickTop="1" thickBot="1" x14ac:dyDescent="0.3">
      <c r="A4013" s="680" t="s">
        <v>4765</v>
      </c>
      <c r="B4013" s="681" t="s">
        <v>8984</v>
      </c>
      <c r="C4013" s="680" t="s">
        <v>4766</v>
      </c>
      <c r="D4013" s="680" t="s">
        <v>4767</v>
      </c>
    </row>
    <row r="4014" spans="1:4" ht="16.5" thickTop="1" thickBot="1" x14ac:dyDescent="0.3">
      <c r="A4014" s="681" t="s">
        <v>8985</v>
      </c>
      <c r="B4014" s="681" t="s">
        <v>8986</v>
      </c>
      <c r="C4014" s="681" t="s">
        <v>8987</v>
      </c>
      <c r="D4014" s="681" t="s">
        <v>41982</v>
      </c>
    </row>
    <row r="4015" spans="1:4" ht="31.5" thickTop="1" thickBot="1" x14ac:dyDescent="0.3">
      <c r="A4015" s="680" t="s">
        <v>8988</v>
      </c>
      <c r="B4015" s="681" t="s">
        <v>8989</v>
      </c>
      <c r="C4015" s="680" t="s">
        <v>8990</v>
      </c>
      <c r="D4015" s="680" t="s">
        <v>41983</v>
      </c>
    </row>
    <row r="4016" spans="1:4" ht="16.5" thickTop="1" thickBot="1" x14ac:dyDescent="0.3">
      <c r="A4016" s="680" t="s">
        <v>4768</v>
      </c>
      <c r="B4016" s="681" t="s">
        <v>8991</v>
      </c>
      <c r="C4016" s="680" t="s">
        <v>4769</v>
      </c>
      <c r="D4016" s="680" t="s">
        <v>4770</v>
      </c>
    </row>
    <row r="4017" spans="1:4" ht="31.5" thickTop="1" thickBot="1" x14ac:dyDescent="0.3">
      <c r="A4017" s="680" t="s">
        <v>8992</v>
      </c>
      <c r="B4017" s="681" t="s">
        <v>8993</v>
      </c>
      <c r="C4017" s="680" t="s">
        <v>8994</v>
      </c>
      <c r="D4017" s="680" t="s">
        <v>41984</v>
      </c>
    </row>
    <row r="4018" spans="1:4" ht="16.5" thickTop="1" thickBot="1" x14ac:dyDescent="0.3">
      <c r="A4018" s="680" t="s">
        <v>8995</v>
      </c>
      <c r="B4018" s="681" t="s">
        <v>8996</v>
      </c>
      <c r="C4018" s="680" t="s">
        <v>8997</v>
      </c>
      <c r="D4018" s="680" t="s">
        <v>41985</v>
      </c>
    </row>
    <row r="4019" spans="1:4" ht="16.5" thickTop="1" thickBot="1" x14ac:dyDescent="0.3">
      <c r="A4019" s="681" t="s">
        <v>8998</v>
      </c>
      <c r="B4019" s="681" t="s">
        <v>8999</v>
      </c>
      <c r="C4019" s="681" t="s">
        <v>9000</v>
      </c>
      <c r="D4019" s="681" t="s">
        <v>41986</v>
      </c>
    </row>
    <row r="4020" spans="1:4" ht="16.5" thickTop="1" thickBot="1" x14ac:dyDescent="0.3">
      <c r="A4020" s="681" t="s">
        <v>9001</v>
      </c>
      <c r="B4020" s="681" t="s">
        <v>9002</v>
      </c>
      <c r="C4020" s="681" t="s">
        <v>9003</v>
      </c>
      <c r="D4020" s="681" t="s">
        <v>41987</v>
      </c>
    </row>
    <row r="4021" spans="1:4" ht="16.5" thickTop="1" thickBot="1" x14ac:dyDescent="0.3">
      <c r="A4021" s="681" t="s">
        <v>9004</v>
      </c>
      <c r="B4021" s="681" t="s">
        <v>9005</v>
      </c>
      <c r="C4021" s="681" t="s">
        <v>9006</v>
      </c>
      <c r="D4021" s="681" t="s">
        <v>41988</v>
      </c>
    </row>
    <row r="4022" spans="1:4" ht="16.5" thickTop="1" thickBot="1" x14ac:dyDescent="0.3">
      <c r="A4022" s="680" t="s">
        <v>4771</v>
      </c>
      <c r="B4022" s="681" t="s">
        <v>9007</v>
      </c>
      <c r="C4022" s="680" t="s">
        <v>4772</v>
      </c>
      <c r="D4022" s="680" t="s">
        <v>4773</v>
      </c>
    </row>
    <row r="4023" spans="1:4" ht="31.5" thickTop="1" thickBot="1" x14ac:dyDescent="0.3">
      <c r="A4023" s="680" t="s">
        <v>9008</v>
      </c>
      <c r="B4023" s="681" t="s">
        <v>9009</v>
      </c>
      <c r="C4023" s="680" t="s">
        <v>9010</v>
      </c>
      <c r="D4023" s="680" t="s">
        <v>41989</v>
      </c>
    </row>
    <row r="4024" spans="1:4" ht="16.5" thickTop="1" thickBot="1" x14ac:dyDescent="0.3">
      <c r="A4024" s="680" t="s">
        <v>9011</v>
      </c>
      <c r="B4024" s="681" t="s">
        <v>9012</v>
      </c>
      <c r="C4024" s="680" t="s">
        <v>9013</v>
      </c>
      <c r="D4024" s="680" t="s">
        <v>41990</v>
      </c>
    </row>
    <row r="4025" spans="1:4" ht="31.5" thickTop="1" thickBot="1" x14ac:dyDescent="0.3">
      <c r="A4025" s="681" t="s">
        <v>9014</v>
      </c>
      <c r="B4025" s="681" t="s">
        <v>9015</v>
      </c>
      <c r="C4025" s="681" t="s">
        <v>9016</v>
      </c>
      <c r="D4025" s="681" t="s">
        <v>41991</v>
      </c>
    </row>
    <row r="4026" spans="1:4" ht="31.5" thickTop="1" thickBot="1" x14ac:dyDescent="0.3">
      <c r="A4026" s="680" t="s">
        <v>9017</v>
      </c>
      <c r="B4026" s="681" t="s">
        <v>9018</v>
      </c>
      <c r="C4026" s="680" t="s">
        <v>9019</v>
      </c>
      <c r="D4026" s="680" t="s">
        <v>41992</v>
      </c>
    </row>
    <row r="4027" spans="1:4" ht="16.5" thickTop="1" thickBot="1" x14ac:dyDescent="0.3">
      <c r="A4027" s="681" t="s">
        <v>4774</v>
      </c>
      <c r="B4027" s="681" t="s">
        <v>9020</v>
      </c>
      <c r="C4027" s="681" t="s">
        <v>9021</v>
      </c>
      <c r="D4027" s="681" t="s">
        <v>4776</v>
      </c>
    </row>
    <row r="4028" spans="1:4" ht="31.5" thickTop="1" thickBot="1" x14ac:dyDescent="0.3">
      <c r="A4028" s="681" t="s">
        <v>4777</v>
      </c>
      <c r="B4028" s="681" t="s">
        <v>9022</v>
      </c>
      <c r="C4028" s="681" t="s">
        <v>4778</v>
      </c>
      <c r="D4028" s="681" t="s">
        <v>4779</v>
      </c>
    </row>
    <row r="4029" spans="1:4" ht="16.5" thickTop="1" thickBot="1" x14ac:dyDescent="0.3">
      <c r="A4029" s="681" t="s">
        <v>4780</v>
      </c>
      <c r="B4029" s="681" t="s">
        <v>9023</v>
      </c>
      <c r="C4029" s="681" t="s">
        <v>4781</v>
      </c>
      <c r="D4029" s="681" t="s">
        <v>4782</v>
      </c>
    </row>
    <row r="4030" spans="1:4" ht="31.5" thickTop="1" thickBot="1" x14ac:dyDescent="0.3">
      <c r="A4030" s="681" t="s">
        <v>9024</v>
      </c>
      <c r="B4030" s="681" t="s">
        <v>9025</v>
      </c>
      <c r="C4030" s="681" t="s">
        <v>9026</v>
      </c>
      <c r="D4030" s="681" t="s">
        <v>41993</v>
      </c>
    </row>
    <row r="4031" spans="1:4" ht="16.5" thickTop="1" thickBot="1" x14ac:dyDescent="0.3">
      <c r="A4031" s="681" t="s">
        <v>9027</v>
      </c>
      <c r="B4031" s="681" t="s">
        <v>9028</v>
      </c>
      <c r="C4031" s="681" t="s">
        <v>9029</v>
      </c>
      <c r="D4031" s="681" t="s">
        <v>41994</v>
      </c>
    </row>
    <row r="4032" spans="1:4" ht="16.5" thickTop="1" thickBot="1" x14ac:dyDescent="0.3">
      <c r="A4032" s="680" t="s">
        <v>4783</v>
      </c>
      <c r="B4032" s="681" t="s">
        <v>9030</v>
      </c>
      <c r="C4032" s="680" t="s">
        <v>4784</v>
      </c>
      <c r="D4032" s="680" t="s">
        <v>4785</v>
      </c>
    </row>
    <row r="4033" spans="1:4" ht="16.5" thickTop="1" thickBot="1" x14ac:dyDescent="0.3">
      <c r="A4033" s="680" t="s">
        <v>9031</v>
      </c>
      <c r="B4033" s="681" t="s">
        <v>9032</v>
      </c>
      <c r="C4033" s="680" t="s">
        <v>9033</v>
      </c>
      <c r="D4033" s="680" t="s">
        <v>41995</v>
      </c>
    </row>
    <row r="4034" spans="1:4" ht="31.5" thickTop="1" thickBot="1" x14ac:dyDescent="0.3">
      <c r="A4034" s="681" t="s">
        <v>4786</v>
      </c>
      <c r="B4034" s="681" t="s">
        <v>9034</v>
      </c>
      <c r="C4034" s="681" t="s">
        <v>9035</v>
      </c>
      <c r="D4034" s="681" t="s">
        <v>4788</v>
      </c>
    </row>
    <row r="4035" spans="1:4" ht="16.5" thickTop="1" thickBot="1" x14ac:dyDescent="0.3">
      <c r="A4035" s="681" t="s">
        <v>4789</v>
      </c>
      <c r="B4035" s="681" t="s">
        <v>9036</v>
      </c>
      <c r="C4035" s="681" t="s">
        <v>9037</v>
      </c>
      <c r="D4035" s="681" t="s">
        <v>41996</v>
      </c>
    </row>
    <row r="4036" spans="1:4" ht="16.5" thickTop="1" thickBot="1" x14ac:dyDescent="0.3">
      <c r="A4036" s="681" t="s">
        <v>9038</v>
      </c>
      <c r="B4036" s="681" t="s">
        <v>9039</v>
      </c>
      <c r="C4036" s="681" t="s">
        <v>9040</v>
      </c>
      <c r="D4036" s="681" t="s">
        <v>41997</v>
      </c>
    </row>
    <row r="4037" spans="1:4" ht="16.5" thickTop="1" thickBot="1" x14ac:dyDescent="0.3">
      <c r="A4037" s="681" t="s">
        <v>9041</v>
      </c>
      <c r="B4037" s="681" t="s">
        <v>9042</v>
      </c>
      <c r="C4037" s="681" t="s">
        <v>9043</v>
      </c>
      <c r="D4037" s="681" t="s">
        <v>41998</v>
      </c>
    </row>
    <row r="4038" spans="1:4" ht="31.5" thickTop="1" thickBot="1" x14ac:dyDescent="0.3">
      <c r="A4038" s="681" t="s">
        <v>9044</v>
      </c>
      <c r="B4038" s="681" t="s">
        <v>9045</v>
      </c>
      <c r="C4038" s="681" t="s">
        <v>9046</v>
      </c>
      <c r="D4038" s="681" t="s">
        <v>41999</v>
      </c>
    </row>
    <row r="4039" spans="1:4" ht="16.5" thickTop="1" thickBot="1" x14ac:dyDescent="0.3">
      <c r="A4039" s="680" t="s">
        <v>9047</v>
      </c>
      <c r="B4039" s="681" t="s">
        <v>9048</v>
      </c>
      <c r="C4039" s="680" t="s">
        <v>9049</v>
      </c>
      <c r="D4039" s="680" t="s">
        <v>42000</v>
      </c>
    </row>
    <row r="4040" spans="1:4" ht="31.5" thickTop="1" thickBot="1" x14ac:dyDescent="0.3">
      <c r="A4040" s="681" t="s">
        <v>4792</v>
      </c>
      <c r="B4040" s="681" t="s">
        <v>9050</v>
      </c>
      <c r="C4040" s="681" t="s">
        <v>4793</v>
      </c>
      <c r="D4040" s="681" t="s">
        <v>4794</v>
      </c>
    </row>
    <row r="4041" spans="1:4" ht="16.5" thickTop="1" thickBot="1" x14ac:dyDescent="0.3">
      <c r="A4041" s="681" t="s">
        <v>9051</v>
      </c>
      <c r="B4041" s="681" t="s">
        <v>9052</v>
      </c>
      <c r="C4041" s="681" t="s">
        <v>9053</v>
      </c>
      <c r="D4041" s="681" t="s">
        <v>42001</v>
      </c>
    </row>
    <row r="4042" spans="1:4" ht="16.5" thickTop="1" thickBot="1" x14ac:dyDescent="0.3">
      <c r="A4042" s="681" t="s">
        <v>4795</v>
      </c>
      <c r="B4042" s="681" t="s">
        <v>9054</v>
      </c>
      <c r="C4042" s="681" t="s">
        <v>9055</v>
      </c>
      <c r="D4042" s="681" t="s">
        <v>4797</v>
      </c>
    </row>
    <row r="4043" spans="1:4" ht="16.5" thickTop="1" thickBot="1" x14ac:dyDescent="0.3">
      <c r="A4043" s="680" t="s">
        <v>9056</v>
      </c>
      <c r="B4043" s="681" t="s">
        <v>9057</v>
      </c>
      <c r="C4043" s="680" t="s">
        <v>9058</v>
      </c>
      <c r="D4043" s="680" t="s">
        <v>42002</v>
      </c>
    </row>
    <row r="4044" spans="1:4" ht="16.5" thickTop="1" thickBot="1" x14ac:dyDescent="0.3">
      <c r="A4044" s="681" t="s">
        <v>9059</v>
      </c>
      <c r="B4044" s="692" t="s">
        <v>8728</v>
      </c>
      <c r="C4044" s="681" t="s">
        <v>9060</v>
      </c>
      <c r="D4044" s="681" t="s">
        <v>42003</v>
      </c>
    </row>
    <row r="4045" spans="1:4" ht="16.5" thickTop="1" thickBot="1" x14ac:dyDescent="0.3">
      <c r="A4045" s="680" t="s">
        <v>4798</v>
      </c>
      <c r="B4045" s="681" t="s">
        <v>9061</v>
      </c>
      <c r="C4045" s="680" t="s">
        <v>4799</v>
      </c>
      <c r="D4045" s="680" t="s">
        <v>4800</v>
      </c>
    </row>
    <row r="4046" spans="1:4" ht="16.5" thickTop="1" thickBot="1" x14ac:dyDescent="0.3">
      <c r="A4046" s="681" t="s">
        <v>9062</v>
      </c>
      <c r="B4046" s="681" t="s">
        <v>9063</v>
      </c>
      <c r="C4046" s="681" t="s">
        <v>9064</v>
      </c>
      <c r="D4046" s="681" t="s">
        <v>42004</v>
      </c>
    </row>
    <row r="4047" spans="1:4" ht="31.5" thickTop="1" thickBot="1" x14ac:dyDescent="0.3">
      <c r="A4047" s="681" t="s">
        <v>9065</v>
      </c>
      <c r="B4047" s="681" t="s">
        <v>9066</v>
      </c>
      <c r="C4047" s="681" t="s">
        <v>9067</v>
      </c>
      <c r="D4047" s="681" t="s">
        <v>42005</v>
      </c>
    </row>
    <row r="4048" spans="1:4" ht="31.5" thickTop="1" thickBot="1" x14ac:dyDescent="0.3">
      <c r="A4048" s="681" t="s">
        <v>9068</v>
      </c>
      <c r="B4048" s="681" t="s">
        <v>9069</v>
      </c>
      <c r="C4048" s="681" t="s">
        <v>9070</v>
      </c>
      <c r="D4048" s="681" t="s">
        <v>42006</v>
      </c>
    </row>
    <row r="4049" spans="1:4" ht="31.5" thickTop="1" thickBot="1" x14ac:dyDescent="0.3">
      <c r="A4049" s="680" t="s">
        <v>9071</v>
      </c>
      <c r="B4049" s="681" t="s">
        <v>9072</v>
      </c>
      <c r="C4049" s="680" t="s">
        <v>9073</v>
      </c>
      <c r="D4049" s="680" t="s">
        <v>42007</v>
      </c>
    </row>
    <row r="4050" spans="1:4" ht="31.5" thickTop="1" thickBot="1" x14ac:dyDescent="0.3">
      <c r="A4050" s="680" t="s">
        <v>9074</v>
      </c>
      <c r="B4050" s="692" t="s">
        <v>8728</v>
      </c>
      <c r="C4050" s="680" t="s">
        <v>9075</v>
      </c>
      <c r="D4050" s="680" t="s">
        <v>42008</v>
      </c>
    </row>
    <row r="4051" spans="1:4" ht="16.5" thickTop="1" thickBot="1" x14ac:dyDescent="0.3">
      <c r="A4051" s="681" t="s">
        <v>9076</v>
      </c>
      <c r="B4051" s="681" t="s">
        <v>9077</v>
      </c>
      <c r="C4051" s="681" t="s">
        <v>9078</v>
      </c>
      <c r="D4051" s="681" t="s">
        <v>42009</v>
      </c>
    </row>
    <row r="4052" spans="1:4" ht="16.5" thickTop="1" thickBot="1" x14ac:dyDescent="0.3">
      <c r="A4052" s="680" t="s">
        <v>9079</v>
      </c>
      <c r="B4052" s="681" t="s">
        <v>9080</v>
      </c>
      <c r="C4052" s="680" t="s">
        <v>9081</v>
      </c>
      <c r="D4052" s="680" t="s">
        <v>42010</v>
      </c>
    </row>
    <row r="4053" spans="1:4" ht="16.5" thickTop="1" thickBot="1" x14ac:dyDescent="0.3">
      <c r="A4053" s="680" t="s">
        <v>9082</v>
      </c>
      <c r="B4053" s="681" t="s">
        <v>9083</v>
      </c>
      <c r="C4053" s="680" t="s">
        <v>9084</v>
      </c>
      <c r="D4053" s="680" t="s">
        <v>42011</v>
      </c>
    </row>
    <row r="4054" spans="1:4" ht="31.5" thickTop="1" thickBot="1" x14ac:dyDescent="0.3">
      <c r="A4054" s="681" t="s">
        <v>9085</v>
      </c>
      <c r="B4054" s="681" t="s">
        <v>9086</v>
      </c>
      <c r="C4054" s="681" t="s">
        <v>9087</v>
      </c>
      <c r="D4054" s="681" t="s">
        <v>42012</v>
      </c>
    </row>
    <row r="4055" spans="1:4" ht="31.5" thickTop="1" thickBot="1" x14ac:dyDescent="0.3">
      <c r="A4055" s="680" t="s">
        <v>9088</v>
      </c>
      <c r="B4055" s="681" t="s">
        <v>9089</v>
      </c>
      <c r="C4055" s="680" t="s">
        <v>9090</v>
      </c>
      <c r="D4055" s="680" t="s">
        <v>42013</v>
      </c>
    </row>
    <row r="4056" spans="1:4" ht="31.5" thickTop="1" thickBot="1" x14ac:dyDescent="0.3">
      <c r="A4056" s="681" t="s">
        <v>4801</v>
      </c>
      <c r="B4056" s="681" t="s">
        <v>9091</v>
      </c>
      <c r="C4056" s="681" t="s">
        <v>4802</v>
      </c>
      <c r="D4056" s="681" t="s">
        <v>4803</v>
      </c>
    </row>
    <row r="4057" spans="1:4" ht="16.5" thickTop="1" thickBot="1" x14ac:dyDescent="0.3">
      <c r="A4057" s="681" t="s">
        <v>9092</v>
      </c>
      <c r="B4057" s="681" t="s">
        <v>9093</v>
      </c>
      <c r="C4057" s="681" t="s">
        <v>9094</v>
      </c>
      <c r="D4057" s="681" t="s">
        <v>42014</v>
      </c>
    </row>
    <row r="4058" spans="1:4" ht="16.5" thickTop="1" thickBot="1" x14ac:dyDescent="0.3">
      <c r="A4058" s="680" t="s">
        <v>9095</v>
      </c>
      <c r="B4058" s="681" t="s">
        <v>9096</v>
      </c>
      <c r="C4058" s="680" t="s">
        <v>9097</v>
      </c>
      <c r="D4058" s="680" t="s">
        <v>42015</v>
      </c>
    </row>
    <row r="4059" spans="1:4" ht="16.5" thickTop="1" thickBot="1" x14ac:dyDescent="0.3">
      <c r="A4059" s="681" t="s">
        <v>9098</v>
      </c>
      <c r="B4059" s="681" t="s">
        <v>9099</v>
      </c>
      <c r="C4059" s="681" t="s">
        <v>9100</v>
      </c>
      <c r="D4059" s="681" t="s">
        <v>42016</v>
      </c>
    </row>
    <row r="4060" spans="1:4" ht="31.5" thickTop="1" thickBot="1" x14ac:dyDescent="0.3">
      <c r="A4060" s="680" t="s">
        <v>4804</v>
      </c>
      <c r="B4060" s="681" t="s">
        <v>9101</v>
      </c>
      <c r="C4060" s="680" t="s">
        <v>4805</v>
      </c>
      <c r="D4060" s="680" t="s">
        <v>4806</v>
      </c>
    </row>
    <row r="4061" spans="1:4" ht="31.5" thickTop="1" thickBot="1" x14ac:dyDescent="0.3">
      <c r="A4061" s="681" t="s">
        <v>9102</v>
      </c>
      <c r="B4061" s="681" t="s">
        <v>9103</v>
      </c>
      <c r="C4061" s="681" t="s">
        <v>9104</v>
      </c>
      <c r="D4061" s="681" t="s">
        <v>42017</v>
      </c>
    </row>
    <row r="4062" spans="1:4" ht="16.5" thickTop="1" thickBot="1" x14ac:dyDescent="0.3">
      <c r="A4062" s="681" t="s">
        <v>9105</v>
      </c>
      <c r="B4062" s="681" t="s">
        <v>9106</v>
      </c>
      <c r="C4062" s="681" t="s">
        <v>9107</v>
      </c>
      <c r="D4062" s="681" t="s">
        <v>42018</v>
      </c>
    </row>
    <row r="4063" spans="1:4" ht="31.5" thickTop="1" thickBot="1" x14ac:dyDescent="0.3">
      <c r="A4063" s="680" t="s">
        <v>9108</v>
      </c>
      <c r="B4063" s="681" t="s">
        <v>9109</v>
      </c>
      <c r="C4063" s="680" t="s">
        <v>9110</v>
      </c>
      <c r="D4063" s="680" t="s">
        <v>42019</v>
      </c>
    </row>
    <row r="4064" spans="1:4" ht="31.5" thickTop="1" thickBot="1" x14ac:dyDescent="0.3">
      <c r="A4064" s="681" t="s">
        <v>9111</v>
      </c>
      <c r="B4064" s="681" t="s">
        <v>9112</v>
      </c>
      <c r="C4064" s="681" t="s">
        <v>9113</v>
      </c>
      <c r="D4064" s="681" t="s">
        <v>42020</v>
      </c>
    </row>
    <row r="4065" spans="1:4" ht="16.5" thickTop="1" thickBot="1" x14ac:dyDescent="0.3">
      <c r="A4065" s="681" t="s">
        <v>9114</v>
      </c>
      <c r="B4065" s="681" t="s">
        <v>9115</v>
      </c>
      <c r="C4065" s="681" t="s">
        <v>9116</v>
      </c>
      <c r="D4065" s="681" t="s">
        <v>42021</v>
      </c>
    </row>
    <row r="4066" spans="1:4" ht="31.5" thickTop="1" thickBot="1" x14ac:dyDescent="0.3">
      <c r="A4066" s="680" t="s">
        <v>9117</v>
      </c>
      <c r="B4066" s="681" t="s">
        <v>9118</v>
      </c>
      <c r="C4066" s="680" t="s">
        <v>9119</v>
      </c>
      <c r="D4066" s="680" t="s">
        <v>42022</v>
      </c>
    </row>
    <row r="4067" spans="1:4" ht="16.5" thickTop="1" thickBot="1" x14ac:dyDescent="0.3">
      <c r="A4067" s="681" t="s">
        <v>4807</v>
      </c>
      <c r="B4067" s="681" t="s">
        <v>9120</v>
      </c>
      <c r="C4067" s="681" t="s">
        <v>4808</v>
      </c>
      <c r="D4067" s="681" t="s">
        <v>4809</v>
      </c>
    </row>
    <row r="4068" spans="1:4" ht="31.5" thickTop="1" thickBot="1" x14ac:dyDescent="0.3">
      <c r="A4068" s="681" t="s">
        <v>9121</v>
      </c>
      <c r="B4068" s="681" t="s">
        <v>9122</v>
      </c>
      <c r="C4068" s="681" t="s">
        <v>9123</v>
      </c>
      <c r="D4068" s="681" t="s">
        <v>42023</v>
      </c>
    </row>
    <row r="4069" spans="1:4" ht="16.5" thickTop="1" thickBot="1" x14ac:dyDescent="0.3">
      <c r="A4069" s="681" t="s">
        <v>4810</v>
      </c>
      <c r="B4069" s="681" t="s">
        <v>9124</v>
      </c>
      <c r="C4069" s="681" t="s">
        <v>9125</v>
      </c>
      <c r="D4069" s="681" t="s">
        <v>4812</v>
      </c>
    </row>
    <row r="4070" spans="1:4" ht="16.5" thickTop="1" thickBot="1" x14ac:dyDescent="0.3">
      <c r="A4070" s="680" t="s">
        <v>9126</v>
      </c>
      <c r="B4070" s="681" t="s">
        <v>9127</v>
      </c>
      <c r="C4070" s="680" t="s">
        <v>9128</v>
      </c>
      <c r="D4070" s="680" t="s">
        <v>42024</v>
      </c>
    </row>
    <row r="4071" spans="1:4" ht="16.5" thickTop="1" thickBot="1" x14ac:dyDescent="0.3">
      <c r="A4071" s="680" t="s">
        <v>9129</v>
      </c>
      <c r="B4071" s="681" t="s">
        <v>9130</v>
      </c>
      <c r="C4071" s="680" t="s">
        <v>9131</v>
      </c>
      <c r="D4071" s="680" t="s">
        <v>42025</v>
      </c>
    </row>
    <row r="4072" spans="1:4" ht="16.5" thickTop="1" thickBot="1" x14ac:dyDescent="0.3">
      <c r="A4072" s="681" t="s">
        <v>9132</v>
      </c>
      <c r="B4072" s="681" t="s">
        <v>9133</v>
      </c>
      <c r="C4072" s="681" t="s">
        <v>9134</v>
      </c>
      <c r="D4072" s="681" t="s">
        <v>42026</v>
      </c>
    </row>
    <row r="4073" spans="1:4" ht="31.5" thickTop="1" thickBot="1" x14ac:dyDescent="0.3">
      <c r="A4073" s="680" t="s">
        <v>9135</v>
      </c>
      <c r="B4073" s="681" t="s">
        <v>9136</v>
      </c>
      <c r="C4073" s="680" t="s">
        <v>9137</v>
      </c>
      <c r="D4073" s="680" t="s">
        <v>42027</v>
      </c>
    </row>
    <row r="4074" spans="1:4" ht="31.5" thickTop="1" thickBot="1" x14ac:dyDescent="0.3">
      <c r="A4074" s="681" t="s">
        <v>9138</v>
      </c>
      <c r="B4074" s="681" t="s">
        <v>9139</v>
      </c>
      <c r="C4074" s="681" t="s">
        <v>9140</v>
      </c>
      <c r="D4074" s="681" t="s">
        <v>42028</v>
      </c>
    </row>
    <row r="4075" spans="1:4" ht="16.5" thickTop="1" thickBot="1" x14ac:dyDescent="0.3">
      <c r="A4075" s="680" t="s">
        <v>4813</v>
      </c>
      <c r="B4075" s="681" t="s">
        <v>9141</v>
      </c>
      <c r="C4075" s="680" t="s">
        <v>9142</v>
      </c>
      <c r="D4075" s="680" t="s">
        <v>4815</v>
      </c>
    </row>
    <row r="4076" spans="1:4" ht="16.5" thickTop="1" thickBot="1" x14ac:dyDescent="0.3">
      <c r="A4076" s="681" t="s">
        <v>9143</v>
      </c>
      <c r="B4076" s="681" t="s">
        <v>9144</v>
      </c>
      <c r="C4076" s="681" t="s">
        <v>9145</v>
      </c>
      <c r="D4076" s="681" t="s">
        <v>42029</v>
      </c>
    </row>
    <row r="4077" spans="1:4" ht="16.5" thickTop="1" thickBot="1" x14ac:dyDescent="0.3">
      <c r="A4077" s="680" t="s">
        <v>9146</v>
      </c>
      <c r="B4077" s="681" t="s">
        <v>9147</v>
      </c>
      <c r="C4077" s="680" t="s">
        <v>9148</v>
      </c>
      <c r="D4077" s="680" t="s">
        <v>42030</v>
      </c>
    </row>
    <row r="4078" spans="1:4" ht="16.5" thickTop="1" thickBot="1" x14ac:dyDescent="0.3">
      <c r="A4078" s="680" t="s">
        <v>9149</v>
      </c>
      <c r="B4078" s="681" t="s">
        <v>9150</v>
      </c>
      <c r="C4078" s="680" t="s">
        <v>9151</v>
      </c>
      <c r="D4078" s="680" t="s">
        <v>42031</v>
      </c>
    </row>
    <row r="4079" spans="1:4" ht="31.5" thickTop="1" thickBot="1" x14ac:dyDescent="0.3">
      <c r="A4079" s="680" t="s">
        <v>9152</v>
      </c>
      <c r="B4079" s="681" t="s">
        <v>9153</v>
      </c>
      <c r="C4079" s="680" t="s">
        <v>9154</v>
      </c>
      <c r="D4079" s="680" t="s">
        <v>42032</v>
      </c>
    </row>
    <row r="4080" spans="1:4" ht="16.5" thickTop="1" thickBot="1" x14ac:dyDescent="0.3">
      <c r="A4080" s="681" t="s">
        <v>9155</v>
      </c>
      <c r="B4080" s="681" t="s">
        <v>9156</v>
      </c>
      <c r="C4080" s="681" t="s">
        <v>9157</v>
      </c>
      <c r="D4080" s="681" t="s">
        <v>9157</v>
      </c>
    </row>
    <row r="4081" spans="1:4" ht="16.5" thickTop="1" thickBot="1" x14ac:dyDescent="0.3">
      <c r="A4081" s="681" t="s">
        <v>9158</v>
      </c>
      <c r="B4081" s="681" t="s">
        <v>9159</v>
      </c>
      <c r="C4081" s="681" t="s">
        <v>9160</v>
      </c>
      <c r="D4081" s="681" t="s">
        <v>9160</v>
      </c>
    </row>
    <row r="4082" spans="1:4" ht="16.5" thickTop="1" thickBot="1" x14ac:dyDescent="0.3">
      <c r="A4082" s="680" t="s">
        <v>9161</v>
      </c>
      <c r="B4082" s="681" t="s">
        <v>9162</v>
      </c>
      <c r="C4082" s="680" t="s">
        <v>9163</v>
      </c>
      <c r="D4082" s="680" t="s">
        <v>9163</v>
      </c>
    </row>
    <row r="4083" spans="1:4" ht="16.5" thickTop="1" thickBot="1" x14ac:dyDescent="0.3">
      <c r="A4083" s="680" t="s">
        <v>9164</v>
      </c>
      <c r="B4083" s="681" t="s">
        <v>9165</v>
      </c>
      <c r="C4083" s="680" t="s">
        <v>9166</v>
      </c>
      <c r="D4083" s="680" t="s">
        <v>42033</v>
      </c>
    </row>
    <row r="4084" spans="1:4" ht="16.5" thickTop="1" thickBot="1" x14ac:dyDescent="0.3">
      <c r="A4084" s="681" t="s">
        <v>9167</v>
      </c>
      <c r="B4084" s="681" t="s">
        <v>9168</v>
      </c>
      <c r="C4084" s="681" t="s">
        <v>9169</v>
      </c>
      <c r="D4084" s="681" t="s">
        <v>9169</v>
      </c>
    </row>
    <row r="4085" spans="1:4" ht="16.5" thickTop="1" thickBot="1" x14ac:dyDescent="0.3">
      <c r="A4085" s="680" t="s">
        <v>4816</v>
      </c>
      <c r="B4085" s="681" t="s">
        <v>9170</v>
      </c>
      <c r="C4085" s="680" t="s">
        <v>4817</v>
      </c>
      <c r="D4085" s="680" t="s">
        <v>4818</v>
      </c>
    </row>
    <row r="4086" spans="1:4" ht="16.5" thickTop="1" thickBot="1" x14ac:dyDescent="0.3">
      <c r="A4086" s="681" t="s">
        <v>9171</v>
      </c>
      <c r="B4086" s="681" t="s">
        <v>9172</v>
      </c>
      <c r="C4086" s="681" t="s">
        <v>9173</v>
      </c>
      <c r="D4086" s="681" t="s">
        <v>42034</v>
      </c>
    </row>
    <row r="4087" spans="1:4" ht="16.5" thickTop="1" thickBot="1" x14ac:dyDescent="0.3">
      <c r="A4087" s="681" t="s">
        <v>4819</v>
      </c>
      <c r="B4087" s="681" t="s">
        <v>9174</v>
      </c>
      <c r="C4087" s="681" t="s">
        <v>4820</v>
      </c>
      <c r="D4087" s="681" t="s">
        <v>4821</v>
      </c>
    </row>
    <row r="4088" spans="1:4" ht="16.5" thickTop="1" thickBot="1" x14ac:dyDescent="0.3">
      <c r="A4088" s="680" t="s">
        <v>9175</v>
      </c>
      <c r="B4088" s="681" t="s">
        <v>9176</v>
      </c>
      <c r="C4088" s="680" t="s">
        <v>9177</v>
      </c>
      <c r="D4088" s="680" t="s">
        <v>42035</v>
      </c>
    </row>
    <row r="4089" spans="1:4" ht="16.5" thickTop="1" thickBot="1" x14ac:dyDescent="0.3">
      <c r="A4089" s="681" t="s">
        <v>9178</v>
      </c>
      <c r="B4089" s="681" t="s">
        <v>9178</v>
      </c>
      <c r="C4089" s="681" t="s">
        <v>9179</v>
      </c>
      <c r="D4089" s="681" t="s">
        <v>42036</v>
      </c>
    </row>
    <row r="4090" spans="1:4" ht="16.5" thickTop="1" thickBot="1" x14ac:dyDescent="0.3">
      <c r="A4090" s="680" t="s">
        <v>9180</v>
      </c>
      <c r="B4090" s="681" t="s">
        <v>9180</v>
      </c>
      <c r="C4090" s="680" t="s">
        <v>9181</v>
      </c>
      <c r="D4090" s="680" t="s">
        <v>42037</v>
      </c>
    </row>
    <row r="4091" spans="1:4" ht="16.5" thickTop="1" thickBot="1" x14ac:dyDescent="0.3">
      <c r="A4091" s="681" t="s">
        <v>4822</v>
      </c>
      <c r="B4091" s="681" t="s">
        <v>9182</v>
      </c>
      <c r="C4091" s="681" t="s">
        <v>4823</v>
      </c>
      <c r="D4091" s="681" t="s">
        <v>4823</v>
      </c>
    </row>
    <row r="4092" spans="1:4" ht="16.5" thickTop="1" thickBot="1" x14ac:dyDescent="0.3">
      <c r="A4092" s="681" t="s">
        <v>9183</v>
      </c>
      <c r="B4092" s="681" t="s">
        <v>9184</v>
      </c>
      <c r="C4092" s="681" t="s">
        <v>9185</v>
      </c>
      <c r="D4092" s="681" t="s">
        <v>9185</v>
      </c>
    </row>
    <row r="4093" spans="1:4" ht="16.5" thickTop="1" thickBot="1" x14ac:dyDescent="0.3">
      <c r="A4093" s="680" t="s">
        <v>9186</v>
      </c>
      <c r="B4093" s="681" t="s">
        <v>9187</v>
      </c>
      <c r="C4093" s="680" t="s">
        <v>9188</v>
      </c>
      <c r="D4093" s="680" t="s">
        <v>42038</v>
      </c>
    </row>
    <row r="4094" spans="1:4" ht="16.5" thickTop="1" thickBot="1" x14ac:dyDescent="0.3">
      <c r="A4094" s="681" t="s">
        <v>4824</v>
      </c>
      <c r="B4094" s="681" t="s">
        <v>9189</v>
      </c>
      <c r="C4094" s="681" t="s">
        <v>9190</v>
      </c>
      <c r="D4094" s="681" t="s">
        <v>4826</v>
      </c>
    </row>
    <row r="4095" spans="1:4" ht="16.5" thickTop="1" thickBot="1" x14ac:dyDescent="0.3">
      <c r="A4095" s="680" t="s">
        <v>9191</v>
      </c>
      <c r="B4095" s="681" t="s">
        <v>9192</v>
      </c>
      <c r="C4095" s="680" t="s">
        <v>9193</v>
      </c>
      <c r="D4095" s="680" t="s">
        <v>42039</v>
      </c>
    </row>
    <row r="4096" spans="1:4" ht="16.5" thickTop="1" thickBot="1" x14ac:dyDescent="0.3">
      <c r="A4096" s="680" t="s">
        <v>9194</v>
      </c>
      <c r="B4096" s="681" t="s">
        <v>9195</v>
      </c>
      <c r="C4096" s="680" t="s">
        <v>9196</v>
      </c>
      <c r="D4096" s="680" t="s">
        <v>42040</v>
      </c>
    </row>
    <row r="4097" spans="1:4" ht="16.5" thickTop="1" thickBot="1" x14ac:dyDescent="0.3">
      <c r="A4097" s="680" t="s">
        <v>9197</v>
      </c>
      <c r="B4097" s="681" t="s">
        <v>9198</v>
      </c>
      <c r="C4097" s="680" t="s">
        <v>9199</v>
      </c>
      <c r="D4097" s="680" t="s">
        <v>42041</v>
      </c>
    </row>
    <row r="4098" spans="1:4" ht="16.5" thickTop="1" thickBot="1" x14ac:dyDescent="0.3">
      <c r="A4098" s="680" t="s">
        <v>9200</v>
      </c>
      <c r="B4098" s="681" t="s">
        <v>9201</v>
      </c>
      <c r="C4098" s="680" t="s">
        <v>9202</v>
      </c>
      <c r="D4098" s="680" t="s">
        <v>42042</v>
      </c>
    </row>
    <row r="4099" spans="1:4" ht="31.5" thickTop="1" thickBot="1" x14ac:dyDescent="0.3">
      <c r="A4099" s="680" t="s">
        <v>9203</v>
      </c>
      <c r="B4099" s="681" t="s">
        <v>9204</v>
      </c>
      <c r="C4099" s="680" t="s">
        <v>9205</v>
      </c>
      <c r="D4099" s="680" t="s">
        <v>42043</v>
      </c>
    </row>
    <row r="4100" spans="1:4" ht="16.5" thickTop="1" thickBot="1" x14ac:dyDescent="0.3">
      <c r="A4100" s="681" t="s">
        <v>9206</v>
      </c>
      <c r="B4100" s="681" t="s">
        <v>9207</v>
      </c>
      <c r="C4100" s="681" t="s">
        <v>9208</v>
      </c>
      <c r="D4100" s="681" t="s">
        <v>42044</v>
      </c>
    </row>
    <row r="4101" spans="1:4" ht="31.5" thickTop="1" thickBot="1" x14ac:dyDescent="0.3">
      <c r="A4101" s="681" t="s">
        <v>9209</v>
      </c>
      <c r="B4101" s="681" t="s">
        <v>9210</v>
      </c>
      <c r="C4101" s="681" t="s">
        <v>9211</v>
      </c>
      <c r="D4101" s="681" t="s">
        <v>42045</v>
      </c>
    </row>
    <row r="4102" spans="1:4" ht="31.5" thickTop="1" thickBot="1" x14ac:dyDescent="0.3">
      <c r="A4102" s="680" t="s">
        <v>9212</v>
      </c>
      <c r="B4102" s="681" t="s">
        <v>9213</v>
      </c>
      <c r="C4102" s="680" t="s">
        <v>9214</v>
      </c>
      <c r="D4102" s="680" t="s">
        <v>42046</v>
      </c>
    </row>
    <row r="4103" spans="1:4" ht="16.5" thickTop="1" thickBot="1" x14ac:dyDescent="0.3">
      <c r="A4103" s="681" t="s">
        <v>9215</v>
      </c>
      <c r="B4103" s="681" t="s">
        <v>9216</v>
      </c>
      <c r="C4103" s="681" t="s">
        <v>9217</v>
      </c>
      <c r="D4103" s="681" t="s">
        <v>42047</v>
      </c>
    </row>
    <row r="4104" spans="1:4" ht="16.5" thickTop="1" thickBot="1" x14ac:dyDescent="0.3">
      <c r="A4104" s="681" t="s">
        <v>9218</v>
      </c>
      <c r="B4104" s="681" t="s">
        <v>9219</v>
      </c>
      <c r="C4104" s="681" t="s">
        <v>9220</v>
      </c>
      <c r="D4104" s="681" t="s">
        <v>42048</v>
      </c>
    </row>
    <row r="4105" spans="1:4" ht="16.5" thickTop="1" thickBot="1" x14ac:dyDescent="0.3">
      <c r="A4105" s="680" t="s">
        <v>9221</v>
      </c>
      <c r="B4105" s="681" t="s">
        <v>9222</v>
      </c>
      <c r="C4105" s="680" t="s">
        <v>9223</v>
      </c>
      <c r="D4105" s="680" t="s">
        <v>42049</v>
      </c>
    </row>
    <row r="4106" spans="1:4" ht="16.5" thickTop="1" thickBot="1" x14ac:dyDescent="0.3">
      <c r="A4106" s="681" t="s">
        <v>9224</v>
      </c>
      <c r="B4106" s="681" t="s">
        <v>9225</v>
      </c>
      <c r="C4106" s="681" t="s">
        <v>9226</v>
      </c>
      <c r="D4106" s="681" t="s">
        <v>42050</v>
      </c>
    </row>
    <row r="4107" spans="1:4" ht="16.5" thickTop="1" thickBot="1" x14ac:dyDescent="0.3">
      <c r="A4107" s="681" t="s">
        <v>4827</v>
      </c>
      <c r="B4107" s="681" t="s">
        <v>9227</v>
      </c>
      <c r="C4107" s="681" t="s">
        <v>4828</v>
      </c>
      <c r="D4107" s="681" t="s">
        <v>4829</v>
      </c>
    </row>
    <row r="4108" spans="1:4" ht="16.5" thickTop="1" thickBot="1" x14ac:dyDescent="0.3">
      <c r="A4108" s="681" t="s">
        <v>9228</v>
      </c>
      <c r="B4108" s="681" t="s">
        <v>9229</v>
      </c>
      <c r="C4108" s="681" t="s">
        <v>9230</v>
      </c>
      <c r="D4108" s="681" t="s">
        <v>42051</v>
      </c>
    </row>
    <row r="4109" spans="1:4" ht="16.5" thickTop="1" thickBot="1" x14ac:dyDescent="0.3">
      <c r="A4109" s="680" t="s">
        <v>4830</v>
      </c>
      <c r="B4109" s="681" t="s">
        <v>9231</v>
      </c>
      <c r="C4109" s="680" t="s">
        <v>4831</v>
      </c>
      <c r="D4109" s="680" t="s">
        <v>4832</v>
      </c>
    </row>
    <row r="4110" spans="1:4" ht="16.5" thickTop="1" thickBot="1" x14ac:dyDescent="0.3">
      <c r="A4110" s="680" t="s">
        <v>4833</v>
      </c>
      <c r="B4110" s="681" t="s">
        <v>9232</v>
      </c>
      <c r="C4110" s="680" t="s">
        <v>4834</v>
      </c>
      <c r="D4110" s="680" t="s">
        <v>4835</v>
      </c>
    </row>
    <row r="4111" spans="1:4" ht="16.5" thickTop="1" thickBot="1" x14ac:dyDescent="0.3">
      <c r="A4111" s="681" t="s">
        <v>9233</v>
      </c>
      <c r="B4111" s="681" t="s">
        <v>9234</v>
      </c>
      <c r="C4111" s="681" t="s">
        <v>9235</v>
      </c>
      <c r="D4111" s="681" t="s">
        <v>42052</v>
      </c>
    </row>
    <row r="4112" spans="1:4" ht="31.5" thickTop="1" thickBot="1" x14ac:dyDescent="0.3">
      <c r="A4112" s="680" t="s">
        <v>9236</v>
      </c>
      <c r="B4112" s="681" t="s">
        <v>9237</v>
      </c>
      <c r="C4112" s="680" t="s">
        <v>9238</v>
      </c>
      <c r="D4112" s="680" t="s">
        <v>42053</v>
      </c>
    </row>
    <row r="4113" spans="1:4" ht="16.5" thickTop="1" thickBot="1" x14ac:dyDescent="0.3">
      <c r="A4113" s="680" t="s">
        <v>9239</v>
      </c>
      <c r="B4113" s="681" t="s">
        <v>9240</v>
      </c>
      <c r="C4113" s="680" t="s">
        <v>9241</v>
      </c>
      <c r="D4113" s="680" t="s">
        <v>42054</v>
      </c>
    </row>
    <row r="4114" spans="1:4" ht="16.5" thickTop="1" thickBot="1" x14ac:dyDescent="0.3">
      <c r="A4114" s="680" t="s">
        <v>4836</v>
      </c>
      <c r="B4114" s="681" t="s">
        <v>9242</v>
      </c>
      <c r="C4114" s="680" t="s">
        <v>4837</v>
      </c>
      <c r="D4114" s="680" t="s">
        <v>4838</v>
      </c>
    </row>
    <row r="4115" spans="1:4" ht="16.5" thickTop="1" thickBot="1" x14ac:dyDescent="0.3">
      <c r="A4115" s="681" t="s">
        <v>4839</v>
      </c>
      <c r="B4115" s="681" t="s">
        <v>9243</v>
      </c>
      <c r="C4115" s="681" t="s">
        <v>9244</v>
      </c>
      <c r="D4115" s="681" t="s">
        <v>4841</v>
      </c>
    </row>
    <row r="4116" spans="1:4" ht="16.5" thickTop="1" thickBot="1" x14ac:dyDescent="0.3">
      <c r="A4116" s="681" t="s">
        <v>9245</v>
      </c>
      <c r="B4116" s="681" t="s">
        <v>9246</v>
      </c>
      <c r="C4116" s="681" t="s">
        <v>9247</v>
      </c>
      <c r="D4116" s="681" t="s">
        <v>42055</v>
      </c>
    </row>
    <row r="4117" spans="1:4" ht="16.5" thickTop="1" thickBot="1" x14ac:dyDescent="0.3">
      <c r="A4117" s="681" t="s">
        <v>9248</v>
      </c>
      <c r="B4117" s="681" t="s">
        <v>9249</v>
      </c>
      <c r="C4117" s="681" t="s">
        <v>9250</v>
      </c>
      <c r="D4117" s="681" t="s">
        <v>42056</v>
      </c>
    </row>
    <row r="4118" spans="1:4" ht="16.5" thickTop="1" thickBot="1" x14ac:dyDescent="0.3">
      <c r="A4118" s="680" t="s">
        <v>9251</v>
      </c>
      <c r="B4118" s="681" t="s">
        <v>9252</v>
      </c>
      <c r="C4118" s="680" t="s">
        <v>9253</v>
      </c>
      <c r="D4118" s="680" t="s">
        <v>42057</v>
      </c>
    </row>
    <row r="4119" spans="1:4" ht="16.5" thickTop="1" thickBot="1" x14ac:dyDescent="0.3">
      <c r="A4119" s="681" t="s">
        <v>9254</v>
      </c>
      <c r="B4119" s="681" t="s">
        <v>9255</v>
      </c>
      <c r="C4119" s="681" t="s">
        <v>9256</v>
      </c>
      <c r="D4119" s="681" t="s">
        <v>9256</v>
      </c>
    </row>
    <row r="4120" spans="1:4" ht="16.5" thickTop="1" thickBot="1" x14ac:dyDescent="0.3">
      <c r="A4120" s="680" t="s">
        <v>9257</v>
      </c>
      <c r="B4120" s="681" t="s">
        <v>9257</v>
      </c>
      <c r="C4120" s="680" t="s">
        <v>9258</v>
      </c>
      <c r="D4120" s="680" t="s">
        <v>42058</v>
      </c>
    </row>
    <row r="4121" spans="1:4" ht="16.5" thickTop="1" thickBot="1" x14ac:dyDescent="0.3">
      <c r="A4121" s="681" t="s">
        <v>9259</v>
      </c>
      <c r="B4121" s="681" t="s">
        <v>9260</v>
      </c>
      <c r="C4121" s="681" t="s">
        <v>9261</v>
      </c>
      <c r="D4121" s="681" t="s">
        <v>42059</v>
      </c>
    </row>
    <row r="4122" spans="1:4" ht="16.5" thickTop="1" thickBot="1" x14ac:dyDescent="0.3">
      <c r="A4122" s="680" t="s">
        <v>9262</v>
      </c>
      <c r="B4122" s="681" t="s">
        <v>9262</v>
      </c>
      <c r="C4122" s="680" t="s">
        <v>9263</v>
      </c>
      <c r="D4122" s="680" t="s">
        <v>42060</v>
      </c>
    </row>
    <row r="4123" spans="1:4" ht="16.5" thickTop="1" thickBot="1" x14ac:dyDescent="0.3">
      <c r="A4123" s="681" t="s">
        <v>9264</v>
      </c>
      <c r="B4123" s="681" t="s">
        <v>9265</v>
      </c>
      <c r="C4123" s="681" t="s">
        <v>9266</v>
      </c>
      <c r="D4123" s="681" t="s">
        <v>42061</v>
      </c>
    </row>
    <row r="4124" spans="1:4" ht="16.5" thickTop="1" thickBot="1" x14ac:dyDescent="0.3">
      <c r="A4124" s="680" t="s">
        <v>9267</v>
      </c>
      <c r="B4124" s="681" t="s">
        <v>9268</v>
      </c>
      <c r="C4124" s="680" t="s">
        <v>9269</v>
      </c>
      <c r="D4124" s="680" t="s">
        <v>42062</v>
      </c>
    </row>
    <row r="4125" spans="1:4" ht="16.5" thickTop="1" thickBot="1" x14ac:dyDescent="0.3">
      <c r="A4125" s="681" t="s">
        <v>9270</v>
      </c>
      <c r="B4125" s="681" t="s">
        <v>9271</v>
      </c>
      <c r="C4125" s="681" t="s">
        <v>9272</v>
      </c>
      <c r="D4125" s="681" t="s">
        <v>9272</v>
      </c>
    </row>
    <row r="4126" spans="1:4" ht="16.5" thickTop="1" thickBot="1" x14ac:dyDescent="0.3">
      <c r="A4126" s="680" t="s">
        <v>9273</v>
      </c>
      <c r="B4126" s="681" t="s">
        <v>9274</v>
      </c>
      <c r="C4126" s="680" t="s">
        <v>9275</v>
      </c>
      <c r="D4126" s="680" t="s">
        <v>42063</v>
      </c>
    </row>
    <row r="4127" spans="1:4" ht="46.5" thickTop="1" thickBot="1" x14ac:dyDescent="0.3">
      <c r="A4127" s="681" t="s">
        <v>9276</v>
      </c>
      <c r="B4127" s="681" t="s">
        <v>9277</v>
      </c>
      <c r="C4127" s="681" t="s">
        <v>9278</v>
      </c>
      <c r="D4127" s="681" t="s">
        <v>42064</v>
      </c>
    </row>
    <row r="4128" spans="1:4" ht="16.5" thickTop="1" thickBot="1" x14ac:dyDescent="0.3">
      <c r="A4128" s="680" t="s">
        <v>9279</v>
      </c>
      <c r="B4128" s="692" t="s">
        <v>8728</v>
      </c>
      <c r="C4128" s="680" t="s">
        <v>9280</v>
      </c>
      <c r="D4128" s="680" t="s">
        <v>9280</v>
      </c>
    </row>
    <row r="4129" spans="1:4" ht="16.5" thickTop="1" thickBot="1" x14ac:dyDescent="0.3">
      <c r="A4129" s="681" t="s">
        <v>9281</v>
      </c>
      <c r="B4129" s="681" t="s">
        <v>9281</v>
      </c>
      <c r="C4129" s="681" t="s">
        <v>9282</v>
      </c>
      <c r="D4129" s="681" t="s">
        <v>42065</v>
      </c>
    </row>
    <row r="4130" spans="1:4" ht="16.5" thickTop="1" thickBot="1" x14ac:dyDescent="0.3">
      <c r="A4130" s="681" t="s">
        <v>9283</v>
      </c>
      <c r="B4130" s="681" t="s">
        <v>9284</v>
      </c>
      <c r="C4130" s="681" t="s">
        <v>9285</v>
      </c>
      <c r="D4130" s="681" t="s">
        <v>42066</v>
      </c>
    </row>
    <row r="4131" spans="1:4" ht="16.5" thickTop="1" thickBot="1" x14ac:dyDescent="0.3">
      <c r="A4131" s="681" t="s">
        <v>9286</v>
      </c>
      <c r="B4131" s="681" t="s">
        <v>9287</v>
      </c>
      <c r="C4131" s="681" t="s">
        <v>9288</v>
      </c>
      <c r="D4131" s="681" t="s">
        <v>42067</v>
      </c>
    </row>
    <row r="4132" spans="1:4" ht="16.5" thickTop="1" thickBot="1" x14ac:dyDescent="0.3">
      <c r="A4132" s="680" t="s">
        <v>9289</v>
      </c>
      <c r="B4132" s="681" t="s">
        <v>9290</v>
      </c>
      <c r="C4132" s="680" t="s">
        <v>9291</v>
      </c>
      <c r="D4132" s="680" t="s">
        <v>42068</v>
      </c>
    </row>
    <row r="4133" spans="1:4" ht="16.5" thickTop="1" thickBot="1" x14ac:dyDescent="0.3">
      <c r="A4133" s="680" t="s">
        <v>9292</v>
      </c>
      <c r="B4133" s="681" t="s">
        <v>9293</v>
      </c>
      <c r="C4133" s="680" t="s">
        <v>9294</v>
      </c>
      <c r="D4133" s="680" t="s">
        <v>42069</v>
      </c>
    </row>
    <row r="4134" spans="1:4" ht="16.5" thickTop="1" thickBot="1" x14ac:dyDescent="0.3">
      <c r="A4134" s="680" t="s">
        <v>9295</v>
      </c>
      <c r="B4134" s="681" t="s">
        <v>9296</v>
      </c>
      <c r="C4134" s="680" t="s">
        <v>9297</v>
      </c>
      <c r="D4134" s="680" t="s">
        <v>42070</v>
      </c>
    </row>
    <row r="4135" spans="1:4" ht="16.5" thickTop="1" thickBot="1" x14ac:dyDescent="0.3">
      <c r="A4135" s="681" t="s">
        <v>4842</v>
      </c>
      <c r="B4135" s="681" t="s">
        <v>9298</v>
      </c>
      <c r="C4135" s="681" t="s">
        <v>4843</v>
      </c>
      <c r="D4135" s="681" t="s">
        <v>4844</v>
      </c>
    </row>
    <row r="4136" spans="1:4" ht="16.5" thickTop="1" thickBot="1" x14ac:dyDescent="0.3">
      <c r="A4136" s="681" t="s">
        <v>4845</v>
      </c>
      <c r="B4136" s="681" t="s">
        <v>4845</v>
      </c>
      <c r="C4136" s="681" t="s">
        <v>4846</v>
      </c>
      <c r="D4136" s="681" t="s">
        <v>4847</v>
      </c>
    </row>
    <row r="4137" spans="1:4" ht="16.5" thickTop="1" thickBot="1" x14ac:dyDescent="0.3">
      <c r="A4137" s="680" t="s">
        <v>9299</v>
      </c>
      <c r="B4137" s="681" t="s">
        <v>9300</v>
      </c>
      <c r="C4137" s="680" t="s">
        <v>9301</v>
      </c>
      <c r="D4137" s="680" t="s">
        <v>42071</v>
      </c>
    </row>
    <row r="4138" spans="1:4" ht="16.5" thickTop="1" thickBot="1" x14ac:dyDescent="0.3">
      <c r="A4138" s="681" t="s">
        <v>9302</v>
      </c>
      <c r="B4138" s="681" t="s">
        <v>9303</v>
      </c>
      <c r="C4138" s="681" t="s">
        <v>9304</v>
      </c>
      <c r="D4138" s="681" t="s">
        <v>42072</v>
      </c>
    </row>
    <row r="4139" spans="1:4" ht="31.5" thickTop="1" thickBot="1" x14ac:dyDescent="0.3">
      <c r="A4139" s="680" t="s">
        <v>9305</v>
      </c>
      <c r="B4139" s="681" t="s">
        <v>9306</v>
      </c>
      <c r="C4139" s="680" t="s">
        <v>9307</v>
      </c>
      <c r="D4139" s="680" t="s">
        <v>42073</v>
      </c>
    </row>
    <row r="4140" spans="1:4" ht="16.5" thickTop="1" thickBot="1" x14ac:dyDescent="0.3">
      <c r="A4140" s="681" t="s">
        <v>9308</v>
      </c>
      <c r="B4140" s="681" t="s">
        <v>9309</v>
      </c>
      <c r="C4140" s="681" t="s">
        <v>9310</v>
      </c>
      <c r="D4140" s="681" t="s">
        <v>9310</v>
      </c>
    </row>
    <row r="4141" spans="1:4" ht="16.5" thickTop="1" thickBot="1" x14ac:dyDescent="0.3">
      <c r="A4141" s="680" t="s">
        <v>9311</v>
      </c>
      <c r="B4141" s="681" t="s">
        <v>9312</v>
      </c>
      <c r="C4141" s="680" t="s">
        <v>9313</v>
      </c>
      <c r="D4141" s="680" t="s">
        <v>9313</v>
      </c>
    </row>
    <row r="4142" spans="1:4" ht="16.5" thickTop="1" thickBot="1" x14ac:dyDescent="0.3">
      <c r="A4142" s="681" t="s">
        <v>9314</v>
      </c>
      <c r="B4142" s="681" t="s">
        <v>9315</v>
      </c>
      <c r="C4142" s="681" t="s">
        <v>9316</v>
      </c>
      <c r="D4142" s="681" t="s">
        <v>42074</v>
      </c>
    </row>
    <row r="4143" spans="1:4" ht="16.5" thickTop="1" thickBot="1" x14ac:dyDescent="0.3">
      <c r="A4143" s="680" t="s">
        <v>9317</v>
      </c>
      <c r="B4143" s="681" t="s">
        <v>9318</v>
      </c>
      <c r="C4143" s="680" t="s">
        <v>9319</v>
      </c>
      <c r="D4143" s="680" t="s">
        <v>9319</v>
      </c>
    </row>
    <row r="4144" spans="1:4" ht="16.5" thickTop="1" thickBot="1" x14ac:dyDescent="0.3">
      <c r="A4144" s="680" t="s">
        <v>9320</v>
      </c>
      <c r="B4144" s="681" t="s">
        <v>9321</v>
      </c>
      <c r="C4144" s="680" t="s">
        <v>9322</v>
      </c>
      <c r="D4144" s="680" t="s">
        <v>42075</v>
      </c>
    </row>
    <row r="4145" spans="1:4" ht="16.5" thickTop="1" thickBot="1" x14ac:dyDescent="0.3">
      <c r="A4145" s="680" t="s">
        <v>9323</v>
      </c>
      <c r="B4145" s="692" t="s">
        <v>8728</v>
      </c>
      <c r="C4145" s="680" t="s">
        <v>9324</v>
      </c>
      <c r="D4145" s="680" t="s">
        <v>42076</v>
      </c>
    </row>
    <row r="4146" spans="1:4" ht="16.5" thickTop="1" thickBot="1" x14ac:dyDescent="0.3">
      <c r="A4146" s="681" t="s">
        <v>9325</v>
      </c>
      <c r="B4146" s="692" t="s">
        <v>8728</v>
      </c>
      <c r="C4146" s="681" t="s">
        <v>9326</v>
      </c>
      <c r="D4146" s="681" t="s">
        <v>42077</v>
      </c>
    </row>
    <row r="4147" spans="1:4" ht="16.5" thickTop="1" thickBot="1" x14ac:dyDescent="0.3">
      <c r="A4147" s="680" t="s">
        <v>9327</v>
      </c>
      <c r="B4147" s="681" t="s">
        <v>9328</v>
      </c>
      <c r="C4147" s="680" t="s">
        <v>9329</v>
      </c>
      <c r="D4147" s="680" t="s">
        <v>42078</v>
      </c>
    </row>
    <row r="4148" spans="1:4" ht="16.5" thickTop="1" thickBot="1" x14ac:dyDescent="0.3">
      <c r="A4148" s="680" t="s">
        <v>9330</v>
      </c>
      <c r="B4148" s="681" t="s">
        <v>9331</v>
      </c>
      <c r="C4148" s="680" t="s">
        <v>9332</v>
      </c>
      <c r="D4148" s="680" t="s">
        <v>42079</v>
      </c>
    </row>
    <row r="4149" spans="1:4" ht="31.5" thickTop="1" thickBot="1" x14ac:dyDescent="0.3">
      <c r="A4149" s="680" t="s">
        <v>9333</v>
      </c>
      <c r="B4149" s="692" t="s">
        <v>8728</v>
      </c>
      <c r="C4149" s="680" t="s">
        <v>9334</v>
      </c>
      <c r="D4149" s="680" t="s">
        <v>42080</v>
      </c>
    </row>
    <row r="4150" spans="1:4" ht="16.5" thickTop="1" thickBot="1" x14ac:dyDescent="0.3">
      <c r="A4150" s="681" t="s">
        <v>42081</v>
      </c>
      <c r="B4150" s="692" t="s">
        <v>8728</v>
      </c>
      <c r="C4150" s="681" t="s">
        <v>42082</v>
      </c>
      <c r="D4150" s="681" t="s">
        <v>42083</v>
      </c>
    </row>
    <row r="4151" spans="1:4" ht="16.5" thickTop="1" thickBot="1" x14ac:dyDescent="0.3">
      <c r="A4151" s="680" t="s">
        <v>9335</v>
      </c>
      <c r="B4151" s="681" t="s">
        <v>9336</v>
      </c>
      <c r="C4151" s="680" t="s">
        <v>9337</v>
      </c>
      <c r="D4151" s="680" t="s">
        <v>42084</v>
      </c>
    </row>
    <row r="4152" spans="1:4" ht="31.5" thickTop="1" thickBot="1" x14ac:dyDescent="0.3">
      <c r="A4152" s="680" t="s">
        <v>9338</v>
      </c>
      <c r="B4152" s="692" t="s">
        <v>8728</v>
      </c>
      <c r="C4152" s="680" t="s">
        <v>9339</v>
      </c>
      <c r="D4152" s="680" t="s">
        <v>42085</v>
      </c>
    </row>
    <row r="4153" spans="1:4" ht="16.5" thickTop="1" thickBot="1" x14ac:dyDescent="0.3">
      <c r="A4153" s="680" t="s">
        <v>9340</v>
      </c>
      <c r="B4153" s="692" t="s">
        <v>8728</v>
      </c>
      <c r="C4153" s="680" t="s">
        <v>9341</v>
      </c>
      <c r="D4153" s="680" t="s">
        <v>42086</v>
      </c>
    </row>
    <row r="4154" spans="1:4" ht="31.5" thickTop="1" thickBot="1" x14ac:dyDescent="0.3">
      <c r="A4154" s="681" t="s">
        <v>9342</v>
      </c>
      <c r="B4154" s="681" t="s">
        <v>9343</v>
      </c>
      <c r="C4154" s="681" t="s">
        <v>9344</v>
      </c>
      <c r="D4154" s="681" t="s">
        <v>42087</v>
      </c>
    </row>
    <row r="4155" spans="1:4" ht="31.5" thickTop="1" thickBot="1" x14ac:dyDescent="0.3">
      <c r="A4155" s="681" t="s">
        <v>9345</v>
      </c>
      <c r="B4155" s="692" t="s">
        <v>8728</v>
      </c>
      <c r="C4155" s="681" t="s">
        <v>9346</v>
      </c>
      <c r="D4155" s="681" t="s">
        <v>42088</v>
      </c>
    </row>
    <row r="4156" spans="1:4" ht="16.5" thickTop="1" thickBot="1" x14ac:dyDescent="0.3">
      <c r="A4156" s="681" t="s">
        <v>9347</v>
      </c>
      <c r="B4156" s="681" t="s">
        <v>9348</v>
      </c>
      <c r="C4156" s="681" t="s">
        <v>9349</v>
      </c>
      <c r="D4156" s="681" t="s">
        <v>42089</v>
      </c>
    </row>
    <row r="4157" spans="1:4" ht="31.5" thickTop="1" thickBot="1" x14ac:dyDescent="0.3">
      <c r="A4157" s="681" t="s">
        <v>9350</v>
      </c>
      <c r="B4157" s="681" t="s">
        <v>9351</v>
      </c>
      <c r="C4157" s="681" t="s">
        <v>9352</v>
      </c>
      <c r="D4157" s="681" t="s">
        <v>42090</v>
      </c>
    </row>
    <row r="4158" spans="1:4" ht="16.5" thickTop="1" thickBot="1" x14ac:dyDescent="0.3">
      <c r="A4158" s="681" t="s">
        <v>9353</v>
      </c>
      <c r="B4158" s="681" t="s">
        <v>9354</v>
      </c>
      <c r="C4158" s="681" t="s">
        <v>9355</v>
      </c>
      <c r="D4158" s="681" t="s">
        <v>42091</v>
      </c>
    </row>
    <row r="4159" spans="1:4" ht="16.5" thickTop="1" thickBot="1" x14ac:dyDescent="0.3">
      <c r="A4159" s="680" t="s">
        <v>9356</v>
      </c>
      <c r="B4159" s="681" t="s">
        <v>9356</v>
      </c>
      <c r="C4159" s="680" t="s">
        <v>9357</v>
      </c>
      <c r="D4159" s="680" t="s">
        <v>42092</v>
      </c>
    </row>
    <row r="4160" spans="1:4" ht="16.5" thickTop="1" thickBot="1" x14ac:dyDescent="0.3">
      <c r="A4160" s="681" t="s">
        <v>9358</v>
      </c>
      <c r="B4160" s="681" t="s">
        <v>9359</v>
      </c>
      <c r="C4160" s="681" t="s">
        <v>9360</v>
      </c>
      <c r="D4160" s="681" t="s">
        <v>42093</v>
      </c>
    </row>
    <row r="4161" spans="1:4" ht="31.5" thickTop="1" thickBot="1" x14ac:dyDescent="0.3">
      <c r="A4161" s="681" t="s">
        <v>9361</v>
      </c>
      <c r="B4161" s="681" t="s">
        <v>9362</v>
      </c>
      <c r="C4161" s="681" t="s">
        <v>9363</v>
      </c>
      <c r="D4161" s="681" t="s">
        <v>42094</v>
      </c>
    </row>
    <row r="4162" spans="1:4" ht="16.5" thickTop="1" thickBot="1" x14ac:dyDescent="0.3">
      <c r="A4162" s="680" t="s">
        <v>9364</v>
      </c>
      <c r="B4162" s="681" t="s">
        <v>9365</v>
      </c>
      <c r="C4162" s="680" t="s">
        <v>9366</v>
      </c>
      <c r="D4162" s="680" t="s">
        <v>42095</v>
      </c>
    </row>
    <row r="4163" spans="1:4" ht="16.5" thickTop="1" thickBot="1" x14ac:dyDescent="0.3">
      <c r="A4163" s="680" t="s">
        <v>9367</v>
      </c>
      <c r="B4163" s="681" t="s">
        <v>9368</v>
      </c>
      <c r="C4163" s="680" t="s">
        <v>9369</v>
      </c>
      <c r="D4163" s="680" t="s">
        <v>42096</v>
      </c>
    </row>
    <row r="4164" spans="1:4" ht="31.5" thickTop="1" thickBot="1" x14ac:dyDescent="0.3">
      <c r="A4164" s="681" t="s">
        <v>9370</v>
      </c>
      <c r="B4164" s="681" t="s">
        <v>9371</v>
      </c>
      <c r="C4164" s="681" t="s">
        <v>9372</v>
      </c>
      <c r="D4164" s="681" t="s">
        <v>42097</v>
      </c>
    </row>
    <row r="4165" spans="1:4" ht="31.5" thickTop="1" thickBot="1" x14ac:dyDescent="0.3">
      <c r="A4165" s="681" t="s">
        <v>4848</v>
      </c>
      <c r="B4165" s="681" t="s">
        <v>9373</v>
      </c>
      <c r="C4165" s="681" t="s">
        <v>9374</v>
      </c>
      <c r="D4165" s="681" t="s">
        <v>4850</v>
      </c>
    </row>
    <row r="4166" spans="1:4" ht="16.5" thickTop="1" thickBot="1" x14ac:dyDescent="0.3">
      <c r="A4166" s="681" t="s">
        <v>4851</v>
      </c>
      <c r="B4166" s="681" t="s">
        <v>9375</v>
      </c>
      <c r="C4166" s="681" t="s">
        <v>4852</v>
      </c>
      <c r="D4166" s="681" t="s">
        <v>4853</v>
      </c>
    </row>
    <row r="4167" spans="1:4" ht="16.5" thickTop="1" thickBot="1" x14ac:dyDescent="0.3">
      <c r="A4167" s="680" t="s">
        <v>9376</v>
      </c>
      <c r="B4167" s="681" t="s">
        <v>9377</v>
      </c>
      <c r="C4167" s="680" t="s">
        <v>9378</v>
      </c>
      <c r="D4167" s="680" t="s">
        <v>42098</v>
      </c>
    </row>
    <row r="4168" spans="1:4" ht="16.5" thickTop="1" thickBot="1" x14ac:dyDescent="0.3">
      <c r="A4168" s="680" t="s">
        <v>9379</v>
      </c>
      <c r="B4168" s="681" t="s">
        <v>9380</v>
      </c>
      <c r="C4168" s="680" t="s">
        <v>9381</v>
      </c>
      <c r="D4168" s="680" t="s">
        <v>42099</v>
      </c>
    </row>
    <row r="4169" spans="1:4" ht="31.5" thickTop="1" thickBot="1" x14ac:dyDescent="0.3">
      <c r="A4169" s="681" t="s">
        <v>9382</v>
      </c>
      <c r="B4169" s="692" t="s">
        <v>8728</v>
      </c>
      <c r="C4169" s="681" t="s">
        <v>9383</v>
      </c>
      <c r="D4169" s="681" t="s">
        <v>42100</v>
      </c>
    </row>
    <row r="4170" spans="1:4" ht="31.5" thickTop="1" thickBot="1" x14ac:dyDescent="0.3">
      <c r="A4170" s="680" t="s">
        <v>9384</v>
      </c>
      <c r="B4170" s="681" t="s">
        <v>9385</v>
      </c>
      <c r="C4170" s="680" t="s">
        <v>9386</v>
      </c>
      <c r="D4170" s="680" t="s">
        <v>42101</v>
      </c>
    </row>
    <row r="4171" spans="1:4" ht="16.5" thickTop="1" thickBot="1" x14ac:dyDescent="0.3">
      <c r="A4171" s="681" t="s">
        <v>9387</v>
      </c>
      <c r="B4171" s="681" t="s">
        <v>9388</v>
      </c>
      <c r="C4171" s="681" t="s">
        <v>9389</v>
      </c>
      <c r="D4171" s="681" t="s">
        <v>9389</v>
      </c>
    </row>
    <row r="4172" spans="1:4" ht="16.5" thickTop="1" thickBot="1" x14ac:dyDescent="0.3">
      <c r="A4172" s="680" t="s">
        <v>9390</v>
      </c>
      <c r="B4172" s="681" t="s">
        <v>9391</v>
      </c>
      <c r="C4172" s="680" t="s">
        <v>9392</v>
      </c>
      <c r="D4172" s="680" t="s">
        <v>9392</v>
      </c>
    </row>
    <row r="4173" spans="1:4" ht="16.5" thickTop="1" thickBot="1" x14ac:dyDescent="0.3">
      <c r="A4173" s="681" t="s">
        <v>9393</v>
      </c>
      <c r="B4173" s="681" t="s">
        <v>9394</v>
      </c>
      <c r="C4173" s="681" t="s">
        <v>9395</v>
      </c>
      <c r="D4173" s="681" t="s">
        <v>9395</v>
      </c>
    </row>
    <row r="4174" spans="1:4" ht="31.5" thickTop="1" thickBot="1" x14ac:dyDescent="0.3">
      <c r="A4174" s="680" t="s">
        <v>9396</v>
      </c>
      <c r="B4174" s="681" t="s">
        <v>9397</v>
      </c>
      <c r="C4174" s="680" t="s">
        <v>9398</v>
      </c>
      <c r="D4174" s="680" t="s">
        <v>42102</v>
      </c>
    </row>
    <row r="4175" spans="1:4" ht="31.5" thickTop="1" thickBot="1" x14ac:dyDescent="0.3">
      <c r="A4175" s="680" t="s">
        <v>9399</v>
      </c>
      <c r="B4175" s="681" t="s">
        <v>9400</v>
      </c>
      <c r="C4175" s="680" t="s">
        <v>9401</v>
      </c>
      <c r="D4175" s="680" t="s">
        <v>42103</v>
      </c>
    </row>
    <row r="4176" spans="1:4" ht="16.5" thickTop="1" thickBot="1" x14ac:dyDescent="0.3">
      <c r="A4176" s="680" t="s">
        <v>9402</v>
      </c>
      <c r="B4176" s="681" t="s">
        <v>9403</v>
      </c>
      <c r="C4176" s="680" t="s">
        <v>9404</v>
      </c>
      <c r="D4176" s="680" t="s">
        <v>42104</v>
      </c>
    </row>
    <row r="4177" spans="1:4" ht="16.5" thickTop="1" thickBot="1" x14ac:dyDescent="0.3">
      <c r="A4177" s="681" t="s">
        <v>9405</v>
      </c>
      <c r="B4177" s="681" t="s">
        <v>9406</v>
      </c>
      <c r="C4177" s="681" t="s">
        <v>9407</v>
      </c>
      <c r="D4177" s="681" t="s">
        <v>42105</v>
      </c>
    </row>
    <row r="4178" spans="1:4" ht="16.5" thickTop="1" thickBot="1" x14ac:dyDescent="0.3">
      <c r="A4178" s="680" t="s">
        <v>42106</v>
      </c>
      <c r="B4178" s="692" t="s">
        <v>8728</v>
      </c>
      <c r="C4178" s="680" t="s">
        <v>42107</v>
      </c>
      <c r="D4178" s="680" t="s">
        <v>42108</v>
      </c>
    </row>
    <row r="4179" spans="1:4" ht="16.5" thickTop="1" thickBot="1" x14ac:dyDescent="0.3">
      <c r="A4179" s="681" t="s">
        <v>9408</v>
      </c>
      <c r="B4179" s="681" t="s">
        <v>9409</v>
      </c>
      <c r="C4179" s="681" t="s">
        <v>9410</v>
      </c>
      <c r="D4179" s="681" t="s">
        <v>42109</v>
      </c>
    </row>
    <row r="4180" spans="1:4" ht="16.5" thickTop="1" thickBot="1" x14ac:dyDescent="0.3">
      <c r="A4180" s="680" t="s">
        <v>9411</v>
      </c>
      <c r="B4180" s="681" t="s">
        <v>9412</v>
      </c>
      <c r="C4180" s="680" t="s">
        <v>9413</v>
      </c>
      <c r="D4180" s="680" t="s">
        <v>42110</v>
      </c>
    </row>
    <row r="4181" spans="1:4" ht="16.5" thickTop="1" thickBot="1" x14ac:dyDescent="0.3">
      <c r="A4181" s="680" t="s">
        <v>9414</v>
      </c>
      <c r="B4181" s="681" t="s">
        <v>9415</v>
      </c>
      <c r="C4181" s="680" t="s">
        <v>9416</v>
      </c>
      <c r="D4181" s="680" t="s">
        <v>42111</v>
      </c>
    </row>
    <row r="4182" spans="1:4" ht="16.5" thickTop="1" thickBot="1" x14ac:dyDescent="0.3">
      <c r="A4182" s="680" t="s">
        <v>9417</v>
      </c>
      <c r="B4182" s="681" t="s">
        <v>9417</v>
      </c>
      <c r="C4182" s="680" t="s">
        <v>9418</v>
      </c>
      <c r="D4182" s="680" t="s">
        <v>42112</v>
      </c>
    </row>
    <row r="4183" spans="1:4" ht="16.5" thickTop="1" thickBot="1" x14ac:dyDescent="0.3">
      <c r="A4183" s="681" t="s">
        <v>9419</v>
      </c>
      <c r="B4183" s="681" t="s">
        <v>9420</v>
      </c>
      <c r="C4183" s="681" t="s">
        <v>9421</v>
      </c>
      <c r="D4183" s="681" t="s">
        <v>42113</v>
      </c>
    </row>
    <row r="4184" spans="1:4" ht="16.5" thickTop="1" thickBot="1" x14ac:dyDescent="0.3">
      <c r="A4184" s="680" t="s">
        <v>9422</v>
      </c>
      <c r="B4184" s="681" t="s">
        <v>9423</v>
      </c>
      <c r="C4184" s="680" t="s">
        <v>9424</v>
      </c>
      <c r="D4184" s="680" t="s">
        <v>42114</v>
      </c>
    </row>
    <row r="4185" spans="1:4" ht="16.5" thickTop="1" thickBot="1" x14ac:dyDescent="0.3">
      <c r="A4185" s="680" t="s">
        <v>4854</v>
      </c>
      <c r="B4185" s="692" t="s">
        <v>8728</v>
      </c>
      <c r="C4185" s="680" t="s">
        <v>4855</v>
      </c>
      <c r="D4185" s="680" t="s">
        <v>4856</v>
      </c>
    </row>
    <row r="4186" spans="1:4" ht="16.5" thickTop="1" thickBot="1" x14ac:dyDescent="0.3">
      <c r="A4186" s="681" t="s">
        <v>9425</v>
      </c>
      <c r="B4186" s="692" t="s">
        <v>8728</v>
      </c>
      <c r="C4186" s="681" t="s">
        <v>9426</v>
      </c>
      <c r="D4186" s="681" t="s">
        <v>9426</v>
      </c>
    </row>
    <row r="4187" spans="1:4" ht="16.5" thickTop="1" thickBot="1" x14ac:dyDescent="0.3">
      <c r="A4187" s="680" t="s">
        <v>9427</v>
      </c>
      <c r="B4187" s="681" t="s">
        <v>9428</v>
      </c>
      <c r="C4187" s="680" t="s">
        <v>9429</v>
      </c>
      <c r="D4187" s="680" t="s">
        <v>42115</v>
      </c>
    </row>
    <row r="4188" spans="1:4" ht="16.5" thickTop="1" thickBot="1" x14ac:dyDescent="0.3">
      <c r="A4188" s="681" t="s">
        <v>9430</v>
      </c>
      <c r="B4188" s="692" t="s">
        <v>8728</v>
      </c>
      <c r="C4188" s="681" t="s">
        <v>9431</v>
      </c>
      <c r="D4188" s="681" t="s">
        <v>42116</v>
      </c>
    </row>
    <row r="4189" spans="1:4" ht="16.5" thickTop="1" thickBot="1" x14ac:dyDescent="0.3">
      <c r="A4189" s="680" t="s">
        <v>9432</v>
      </c>
      <c r="B4189" s="681" t="s">
        <v>9433</v>
      </c>
      <c r="C4189" s="680" t="s">
        <v>9434</v>
      </c>
      <c r="D4189" s="680" t="s">
        <v>42117</v>
      </c>
    </row>
    <row r="4190" spans="1:4" ht="16.5" thickTop="1" thickBot="1" x14ac:dyDescent="0.3">
      <c r="A4190" s="681" t="s">
        <v>9435</v>
      </c>
      <c r="B4190" s="681" t="s">
        <v>9436</v>
      </c>
      <c r="C4190" s="681" t="s">
        <v>9437</v>
      </c>
      <c r="D4190" s="681" t="s">
        <v>42118</v>
      </c>
    </row>
    <row r="4191" spans="1:4" ht="31.5" thickTop="1" thickBot="1" x14ac:dyDescent="0.3">
      <c r="A4191" s="680" t="s">
        <v>4857</v>
      </c>
      <c r="B4191" s="692" t="s">
        <v>8728</v>
      </c>
      <c r="C4191" s="680" t="s">
        <v>4858</v>
      </c>
      <c r="D4191" s="680" t="s">
        <v>4859</v>
      </c>
    </row>
    <row r="4192" spans="1:4" ht="16.5" thickTop="1" thickBot="1" x14ac:dyDescent="0.3">
      <c r="A4192" s="681" t="s">
        <v>9438</v>
      </c>
      <c r="B4192" s="681" t="s">
        <v>9439</v>
      </c>
      <c r="C4192" s="681" t="s">
        <v>9440</v>
      </c>
      <c r="D4192" s="681" t="s">
        <v>42119</v>
      </c>
    </row>
    <row r="4193" spans="1:4" ht="16.5" thickTop="1" thickBot="1" x14ac:dyDescent="0.3">
      <c r="A4193" s="681" t="s">
        <v>9441</v>
      </c>
      <c r="B4193" s="681" t="s">
        <v>9442</v>
      </c>
      <c r="C4193" s="681" t="s">
        <v>9443</v>
      </c>
      <c r="D4193" s="681" t="s">
        <v>42120</v>
      </c>
    </row>
    <row r="4194" spans="1:4" ht="31.5" thickTop="1" thickBot="1" x14ac:dyDescent="0.3">
      <c r="A4194" s="681" t="s">
        <v>9444</v>
      </c>
      <c r="B4194" s="681" t="s">
        <v>9445</v>
      </c>
      <c r="C4194" s="681" t="s">
        <v>9446</v>
      </c>
      <c r="D4194" s="681" t="s">
        <v>42121</v>
      </c>
    </row>
    <row r="4195" spans="1:4" ht="31.5" thickTop="1" thickBot="1" x14ac:dyDescent="0.3">
      <c r="A4195" s="680" t="s">
        <v>9447</v>
      </c>
      <c r="B4195" s="681" t="s">
        <v>9448</v>
      </c>
      <c r="C4195" s="680" t="s">
        <v>9449</v>
      </c>
      <c r="D4195" s="680" t="s">
        <v>42122</v>
      </c>
    </row>
    <row r="4196" spans="1:4" ht="16.5" thickTop="1" thickBot="1" x14ac:dyDescent="0.3">
      <c r="A4196" s="680" t="s">
        <v>9450</v>
      </c>
      <c r="B4196" s="681" t="s">
        <v>9451</v>
      </c>
      <c r="C4196" s="680" t="s">
        <v>9452</v>
      </c>
      <c r="D4196" s="680" t="s">
        <v>42123</v>
      </c>
    </row>
    <row r="4197" spans="1:4" ht="16.5" thickTop="1" thickBot="1" x14ac:dyDescent="0.3">
      <c r="A4197" s="681" t="s">
        <v>9453</v>
      </c>
      <c r="B4197" s="681" t="s">
        <v>9454</v>
      </c>
      <c r="C4197" s="681" t="s">
        <v>9455</v>
      </c>
      <c r="D4197" s="681" t="s">
        <v>42124</v>
      </c>
    </row>
    <row r="4198" spans="1:4" ht="16.5" thickTop="1" thickBot="1" x14ac:dyDescent="0.3">
      <c r="A4198" s="681" t="s">
        <v>9456</v>
      </c>
      <c r="B4198" s="681" t="s">
        <v>9457</v>
      </c>
      <c r="C4198" s="681" t="s">
        <v>9458</v>
      </c>
      <c r="D4198" s="681" t="s">
        <v>42125</v>
      </c>
    </row>
    <row r="4199" spans="1:4" ht="16.5" thickTop="1" thickBot="1" x14ac:dyDescent="0.3">
      <c r="A4199" s="680" t="s">
        <v>9459</v>
      </c>
      <c r="B4199" s="681" t="s">
        <v>9460</v>
      </c>
      <c r="C4199" s="680" t="s">
        <v>9461</v>
      </c>
      <c r="D4199" s="680" t="s">
        <v>42126</v>
      </c>
    </row>
    <row r="4200" spans="1:4" ht="31.5" thickTop="1" thickBot="1" x14ac:dyDescent="0.3">
      <c r="A4200" s="680" t="s">
        <v>9462</v>
      </c>
      <c r="B4200" s="681" t="s">
        <v>9462</v>
      </c>
      <c r="C4200" s="680" t="s">
        <v>9463</v>
      </c>
      <c r="D4200" s="680" t="s">
        <v>42127</v>
      </c>
    </row>
    <row r="4201" spans="1:4" ht="16.5" thickTop="1" thickBot="1" x14ac:dyDescent="0.3">
      <c r="A4201" s="681" t="s">
        <v>4860</v>
      </c>
      <c r="B4201" s="681" t="s">
        <v>9464</v>
      </c>
      <c r="C4201" s="681" t="s">
        <v>4861</v>
      </c>
      <c r="D4201" s="681" t="s">
        <v>4861</v>
      </c>
    </row>
    <row r="4202" spans="1:4" ht="16.5" thickTop="1" thickBot="1" x14ac:dyDescent="0.3">
      <c r="A4202" s="681" t="s">
        <v>9465</v>
      </c>
      <c r="B4202" s="681" t="s">
        <v>9466</v>
      </c>
      <c r="C4202" s="681" t="s">
        <v>9467</v>
      </c>
      <c r="D4202" s="681" t="s">
        <v>42128</v>
      </c>
    </row>
    <row r="4203" spans="1:4" ht="16.5" thickTop="1" thickBot="1" x14ac:dyDescent="0.3">
      <c r="A4203" s="681" t="s">
        <v>9468</v>
      </c>
      <c r="B4203" s="681" t="s">
        <v>9469</v>
      </c>
      <c r="C4203" s="681" t="s">
        <v>9470</v>
      </c>
      <c r="D4203" s="681" t="s">
        <v>42129</v>
      </c>
    </row>
    <row r="4204" spans="1:4" ht="16.5" thickTop="1" thickBot="1" x14ac:dyDescent="0.3">
      <c r="A4204" s="681" t="s">
        <v>9471</v>
      </c>
      <c r="B4204" s="681" t="s">
        <v>9472</v>
      </c>
      <c r="C4204" s="681" t="s">
        <v>9473</v>
      </c>
      <c r="D4204" s="681" t="s">
        <v>42130</v>
      </c>
    </row>
    <row r="4205" spans="1:4" ht="31.5" thickTop="1" thickBot="1" x14ac:dyDescent="0.3">
      <c r="A4205" s="681" t="s">
        <v>9474</v>
      </c>
      <c r="B4205" s="681" t="s">
        <v>9475</v>
      </c>
      <c r="C4205" s="681" t="s">
        <v>9476</v>
      </c>
      <c r="D4205" s="681" t="s">
        <v>42131</v>
      </c>
    </row>
    <row r="4206" spans="1:4" ht="31.5" thickTop="1" thickBot="1" x14ac:dyDescent="0.3">
      <c r="A4206" s="680" t="s">
        <v>9477</v>
      </c>
      <c r="B4206" s="681" t="s">
        <v>9478</v>
      </c>
      <c r="C4206" s="680" t="s">
        <v>9479</v>
      </c>
      <c r="D4206" s="680" t="s">
        <v>42132</v>
      </c>
    </row>
    <row r="4207" spans="1:4" ht="31.5" thickTop="1" thickBot="1" x14ac:dyDescent="0.3">
      <c r="A4207" s="681" t="s">
        <v>9480</v>
      </c>
      <c r="B4207" s="681" t="s">
        <v>9481</v>
      </c>
      <c r="C4207" s="681" t="s">
        <v>9482</v>
      </c>
      <c r="D4207" s="681" t="s">
        <v>42133</v>
      </c>
    </row>
    <row r="4208" spans="1:4" ht="16.5" thickTop="1" thickBot="1" x14ac:dyDescent="0.3">
      <c r="A4208" s="680" t="s">
        <v>9483</v>
      </c>
      <c r="B4208" s="692" t="s">
        <v>8728</v>
      </c>
      <c r="C4208" s="680" t="s">
        <v>9484</v>
      </c>
      <c r="D4208" s="680" t="s">
        <v>42134</v>
      </c>
    </row>
    <row r="4209" spans="1:4" ht="16.5" thickTop="1" thickBot="1" x14ac:dyDescent="0.3">
      <c r="A4209" s="680" t="s">
        <v>9485</v>
      </c>
      <c r="B4209" s="681" t="s">
        <v>9486</v>
      </c>
      <c r="C4209" s="680" t="s">
        <v>9487</v>
      </c>
      <c r="D4209" s="680" t="s">
        <v>42135</v>
      </c>
    </row>
    <row r="4210" spans="1:4" ht="16.5" thickTop="1" thickBot="1" x14ac:dyDescent="0.3">
      <c r="A4210" s="681" t="s">
        <v>9488</v>
      </c>
      <c r="B4210" s="681" t="s">
        <v>9489</v>
      </c>
      <c r="C4210" s="681" t="s">
        <v>9490</v>
      </c>
      <c r="D4210" s="681" t="s">
        <v>42136</v>
      </c>
    </row>
    <row r="4211" spans="1:4" ht="16.5" thickTop="1" thickBot="1" x14ac:dyDescent="0.3">
      <c r="A4211" s="680" t="s">
        <v>9491</v>
      </c>
      <c r="B4211" s="681" t="s">
        <v>9492</v>
      </c>
      <c r="C4211" s="680" t="s">
        <v>9493</v>
      </c>
      <c r="D4211" s="680" t="s">
        <v>42137</v>
      </c>
    </row>
    <row r="4212" spans="1:4" ht="16.5" thickTop="1" thickBot="1" x14ac:dyDescent="0.3">
      <c r="A4212" s="681" t="s">
        <v>9494</v>
      </c>
      <c r="B4212" s="681" t="s">
        <v>9495</v>
      </c>
      <c r="C4212" s="681" t="s">
        <v>9496</v>
      </c>
      <c r="D4212" s="681" t="s">
        <v>42138</v>
      </c>
    </row>
    <row r="4213" spans="1:4" ht="16.5" thickTop="1" thickBot="1" x14ac:dyDescent="0.3">
      <c r="A4213" s="680" t="s">
        <v>9497</v>
      </c>
      <c r="B4213" s="681" t="s">
        <v>9498</v>
      </c>
      <c r="C4213" s="680" t="s">
        <v>9499</v>
      </c>
      <c r="D4213" s="680" t="s">
        <v>42139</v>
      </c>
    </row>
    <row r="4214" spans="1:4" ht="16.5" thickTop="1" thickBot="1" x14ac:dyDescent="0.3">
      <c r="A4214" s="680" t="s">
        <v>9500</v>
      </c>
      <c r="B4214" s="681" t="s">
        <v>9501</v>
      </c>
      <c r="C4214" s="680" t="s">
        <v>9502</v>
      </c>
      <c r="D4214" s="680" t="s">
        <v>42140</v>
      </c>
    </row>
    <row r="4215" spans="1:4" ht="16.5" thickTop="1" thickBot="1" x14ac:dyDescent="0.3">
      <c r="A4215" s="680" t="s">
        <v>9503</v>
      </c>
      <c r="B4215" s="681" t="s">
        <v>9504</v>
      </c>
      <c r="C4215" s="680" t="s">
        <v>9505</v>
      </c>
      <c r="D4215" s="680" t="s">
        <v>42141</v>
      </c>
    </row>
    <row r="4216" spans="1:4" ht="16.5" thickTop="1" thickBot="1" x14ac:dyDescent="0.3">
      <c r="A4216" s="681" t="s">
        <v>9506</v>
      </c>
      <c r="B4216" s="681" t="s">
        <v>9507</v>
      </c>
      <c r="C4216" s="681" t="s">
        <v>9508</v>
      </c>
      <c r="D4216" s="681" t="s">
        <v>42142</v>
      </c>
    </row>
    <row r="4217" spans="1:4" ht="31.5" thickTop="1" thickBot="1" x14ac:dyDescent="0.3">
      <c r="A4217" s="681" t="s">
        <v>9509</v>
      </c>
      <c r="B4217" s="681" t="s">
        <v>9510</v>
      </c>
      <c r="C4217" s="681" t="s">
        <v>9511</v>
      </c>
      <c r="D4217" s="681" t="s">
        <v>42143</v>
      </c>
    </row>
    <row r="4218" spans="1:4" ht="16.5" thickTop="1" thickBot="1" x14ac:dyDescent="0.3">
      <c r="A4218" s="681" t="s">
        <v>9512</v>
      </c>
      <c r="B4218" s="681" t="s">
        <v>9513</v>
      </c>
      <c r="C4218" s="681" t="s">
        <v>9514</v>
      </c>
      <c r="D4218" s="681" t="s">
        <v>42144</v>
      </c>
    </row>
    <row r="4219" spans="1:4" ht="16.5" thickTop="1" thickBot="1" x14ac:dyDescent="0.3">
      <c r="A4219" s="681" t="s">
        <v>9515</v>
      </c>
      <c r="B4219" s="681" t="s">
        <v>9516</v>
      </c>
      <c r="C4219" s="681" t="s">
        <v>9517</v>
      </c>
      <c r="D4219" s="681" t="s">
        <v>42145</v>
      </c>
    </row>
    <row r="4220" spans="1:4" ht="16.5" thickTop="1" thickBot="1" x14ac:dyDescent="0.3">
      <c r="A4220" s="680" t="s">
        <v>9518</v>
      </c>
      <c r="B4220" s="681" t="s">
        <v>9519</v>
      </c>
      <c r="C4220" s="680" t="s">
        <v>9520</v>
      </c>
      <c r="D4220" s="680" t="s">
        <v>42146</v>
      </c>
    </row>
    <row r="4221" spans="1:4" ht="16.5" thickTop="1" thickBot="1" x14ac:dyDescent="0.3">
      <c r="A4221" s="681" t="s">
        <v>9521</v>
      </c>
      <c r="B4221" s="681" t="s">
        <v>9522</v>
      </c>
      <c r="C4221" s="681" t="s">
        <v>9523</v>
      </c>
      <c r="D4221" s="681" t="s">
        <v>42147</v>
      </c>
    </row>
    <row r="4222" spans="1:4" ht="31.5" thickTop="1" thickBot="1" x14ac:dyDescent="0.3">
      <c r="A4222" s="680" t="s">
        <v>9524</v>
      </c>
      <c r="B4222" s="681" t="s">
        <v>9525</v>
      </c>
      <c r="C4222" s="680" t="s">
        <v>9526</v>
      </c>
      <c r="D4222" s="680" t="s">
        <v>42148</v>
      </c>
    </row>
    <row r="4223" spans="1:4" ht="16.5" thickTop="1" thickBot="1" x14ac:dyDescent="0.3">
      <c r="A4223" s="680" t="s">
        <v>9527</v>
      </c>
      <c r="B4223" s="681" t="s">
        <v>9528</v>
      </c>
      <c r="C4223" s="680" t="s">
        <v>9529</v>
      </c>
      <c r="D4223" s="680" t="s">
        <v>42149</v>
      </c>
    </row>
    <row r="4224" spans="1:4" ht="16.5" thickTop="1" thickBot="1" x14ac:dyDescent="0.3">
      <c r="A4224" s="681" t="s">
        <v>9530</v>
      </c>
      <c r="B4224" s="681" t="s">
        <v>9531</v>
      </c>
      <c r="C4224" s="681" t="s">
        <v>9532</v>
      </c>
      <c r="D4224" s="681" t="s">
        <v>42150</v>
      </c>
    </row>
    <row r="4225" spans="1:4" ht="16.5" thickTop="1" thickBot="1" x14ac:dyDescent="0.3">
      <c r="A4225" s="681" t="s">
        <v>9533</v>
      </c>
      <c r="B4225" s="692" t="s">
        <v>8728</v>
      </c>
      <c r="C4225" s="681" t="s">
        <v>9534</v>
      </c>
      <c r="D4225" s="681" t="s">
        <v>9534</v>
      </c>
    </row>
    <row r="4226" spans="1:4" ht="16.5" thickTop="1" thickBot="1" x14ac:dyDescent="0.3">
      <c r="A4226" s="680" t="s">
        <v>4862</v>
      </c>
      <c r="B4226" s="681" t="s">
        <v>9535</v>
      </c>
      <c r="C4226" s="680" t="s">
        <v>4863</v>
      </c>
      <c r="D4226" s="680" t="s">
        <v>4863</v>
      </c>
    </row>
    <row r="4227" spans="1:4" ht="16.5" thickTop="1" thickBot="1" x14ac:dyDescent="0.3">
      <c r="A4227" s="681" t="s">
        <v>9536</v>
      </c>
      <c r="B4227" s="681" t="s">
        <v>9537</v>
      </c>
      <c r="C4227" s="681" t="s">
        <v>9538</v>
      </c>
      <c r="D4227" s="681" t="s">
        <v>42151</v>
      </c>
    </row>
    <row r="4228" spans="1:4" ht="16.5" thickTop="1" thickBot="1" x14ac:dyDescent="0.3">
      <c r="A4228" s="680" t="s">
        <v>9539</v>
      </c>
      <c r="B4228" s="681" t="s">
        <v>9540</v>
      </c>
      <c r="C4228" s="680" t="s">
        <v>9541</v>
      </c>
      <c r="D4228" s="680" t="s">
        <v>42152</v>
      </c>
    </row>
    <row r="4229" spans="1:4" ht="16.5" thickTop="1" thickBot="1" x14ac:dyDescent="0.3">
      <c r="A4229" s="681" t="s">
        <v>9542</v>
      </c>
      <c r="B4229" s="681" t="s">
        <v>9543</v>
      </c>
      <c r="C4229" s="681" t="s">
        <v>9544</v>
      </c>
      <c r="D4229" s="681" t="s">
        <v>42153</v>
      </c>
    </row>
    <row r="4230" spans="1:4" ht="31.5" thickTop="1" thickBot="1" x14ac:dyDescent="0.3">
      <c r="A4230" s="681" t="s">
        <v>9545</v>
      </c>
      <c r="B4230" s="681" t="s">
        <v>9546</v>
      </c>
      <c r="C4230" s="681" t="s">
        <v>9547</v>
      </c>
      <c r="D4230" s="681" t="s">
        <v>42154</v>
      </c>
    </row>
    <row r="4231" spans="1:4" ht="31.5" thickTop="1" thickBot="1" x14ac:dyDescent="0.3">
      <c r="A4231" s="680" t="s">
        <v>9548</v>
      </c>
      <c r="B4231" s="681" t="s">
        <v>9546</v>
      </c>
      <c r="C4231" s="680" t="s">
        <v>9549</v>
      </c>
      <c r="D4231" s="680" t="s">
        <v>42155</v>
      </c>
    </row>
    <row r="4232" spans="1:4" ht="16.5" thickTop="1" thickBot="1" x14ac:dyDescent="0.3">
      <c r="A4232" s="681" t="s">
        <v>9550</v>
      </c>
      <c r="B4232" s="692" t="s">
        <v>8728</v>
      </c>
      <c r="C4232" s="681" t="s">
        <v>9551</v>
      </c>
      <c r="D4232" s="681" t="s">
        <v>9551</v>
      </c>
    </row>
    <row r="4233" spans="1:4" ht="16.5" thickTop="1" thickBot="1" x14ac:dyDescent="0.3">
      <c r="A4233" s="681" t="s">
        <v>9552</v>
      </c>
      <c r="B4233" s="681" t="s">
        <v>9553</v>
      </c>
      <c r="C4233" s="681" t="s">
        <v>9554</v>
      </c>
      <c r="D4233" s="681" t="s">
        <v>42156</v>
      </c>
    </row>
    <row r="4234" spans="1:4" ht="16.5" thickTop="1" thickBot="1" x14ac:dyDescent="0.3">
      <c r="A4234" s="681" t="s">
        <v>9555</v>
      </c>
      <c r="B4234" s="681" t="s">
        <v>9556</v>
      </c>
      <c r="C4234" s="681" t="s">
        <v>9557</v>
      </c>
      <c r="D4234" s="681" t="s">
        <v>42157</v>
      </c>
    </row>
    <row r="4235" spans="1:4" ht="31.5" thickTop="1" thickBot="1" x14ac:dyDescent="0.3">
      <c r="A4235" s="680" t="s">
        <v>9558</v>
      </c>
      <c r="B4235" s="681" t="s">
        <v>9559</v>
      </c>
      <c r="C4235" s="680" t="s">
        <v>9560</v>
      </c>
      <c r="D4235" s="680" t="s">
        <v>42158</v>
      </c>
    </row>
    <row r="4236" spans="1:4" ht="16.5" thickTop="1" thickBot="1" x14ac:dyDescent="0.3">
      <c r="A4236" s="681" t="s">
        <v>9561</v>
      </c>
      <c r="B4236" s="681" t="s">
        <v>9562</v>
      </c>
      <c r="C4236" s="681" t="s">
        <v>9563</v>
      </c>
      <c r="D4236" s="681" t="s">
        <v>9563</v>
      </c>
    </row>
    <row r="4237" spans="1:4" ht="16.5" thickTop="1" thickBot="1" x14ac:dyDescent="0.3">
      <c r="A4237" s="680" t="s">
        <v>4864</v>
      </c>
      <c r="B4237" s="681" t="s">
        <v>9564</v>
      </c>
      <c r="C4237" s="680" t="s">
        <v>9565</v>
      </c>
      <c r="D4237" s="680" t="s">
        <v>4866</v>
      </c>
    </row>
    <row r="4238" spans="1:4" ht="31.5" thickTop="1" thickBot="1" x14ac:dyDescent="0.3">
      <c r="A4238" s="680" t="s">
        <v>9566</v>
      </c>
      <c r="B4238" s="681" t="s">
        <v>9567</v>
      </c>
      <c r="C4238" s="680" t="s">
        <v>9568</v>
      </c>
      <c r="D4238" s="680" t="s">
        <v>42159</v>
      </c>
    </row>
    <row r="4239" spans="1:4" ht="31.5" thickTop="1" thickBot="1" x14ac:dyDescent="0.3">
      <c r="A4239" s="680" t="s">
        <v>9569</v>
      </c>
      <c r="B4239" s="681" t="s">
        <v>9570</v>
      </c>
      <c r="C4239" s="680" t="s">
        <v>9571</v>
      </c>
      <c r="D4239" s="680" t="s">
        <v>42160</v>
      </c>
    </row>
    <row r="4240" spans="1:4" ht="16.5" thickTop="1" thickBot="1" x14ac:dyDescent="0.3">
      <c r="A4240" s="681" t="s">
        <v>9572</v>
      </c>
      <c r="B4240" s="681" t="s">
        <v>9573</v>
      </c>
      <c r="C4240" s="681" t="s">
        <v>9574</v>
      </c>
      <c r="D4240" s="681" t="s">
        <v>42161</v>
      </c>
    </row>
    <row r="4241" spans="1:4" ht="16.5" thickTop="1" thickBot="1" x14ac:dyDescent="0.3">
      <c r="A4241" s="681" t="s">
        <v>9575</v>
      </c>
      <c r="B4241" s="681" t="s">
        <v>9575</v>
      </c>
      <c r="C4241" s="681" t="s">
        <v>9576</v>
      </c>
      <c r="D4241" s="681" t="s">
        <v>9576</v>
      </c>
    </row>
    <row r="4242" spans="1:4" ht="31.5" thickTop="1" thickBot="1" x14ac:dyDescent="0.3">
      <c r="A4242" s="680" t="s">
        <v>9577</v>
      </c>
      <c r="B4242" s="681" t="s">
        <v>9577</v>
      </c>
      <c r="C4242" s="680" t="s">
        <v>9578</v>
      </c>
      <c r="D4242" s="680" t="s">
        <v>42162</v>
      </c>
    </row>
    <row r="4243" spans="1:4" ht="31.5" thickTop="1" thickBot="1" x14ac:dyDescent="0.3">
      <c r="A4243" s="680" t="s">
        <v>9579</v>
      </c>
      <c r="B4243" s="692" t="s">
        <v>8728</v>
      </c>
      <c r="C4243" s="680" t="s">
        <v>9580</v>
      </c>
      <c r="D4243" s="680" t="s">
        <v>42163</v>
      </c>
    </row>
    <row r="4244" spans="1:4" ht="16.5" thickTop="1" thickBot="1" x14ac:dyDescent="0.3">
      <c r="A4244" s="680" t="s">
        <v>9581</v>
      </c>
      <c r="B4244" s="692" t="s">
        <v>8728</v>
      </c>
      <c r="C4244" s="680" t="s">
        <v>9582</v>
      </c>
      <c r="D4244" s="680" t="s">
        <v>42164</v>
      </c>
    </row>
    <row r="4245" spans="1:4" ht="31.5" thickTop="1" thickBot="1" x14ac:dyDescent="0.3">
      <c r="A4245" s="680" t="s">
        <v>9583</v>
      </c>
      <c r="B4245" s="681" t="s">
        <v>9583</v>
      </c>
      <c r="C4245" s="680" t="s">
        <v>9584</v>
      </c>
      <c r="D4245" s="680" t="s">
        <v>42165</v>
      </c>
    </row>
    <row r="4246" spans="1:4" ht="31.5" thickTop="1" thickBot="1" x14ac:dyDescent="0.3">
      <c r="A4246" s="680" t="s">
        <v>9585</v>
      </c>
      <c r="B4246" s="681" t="s">
        <v>9586</v>
      </c>
      <c r="C4246" s="680" t="s">
        <v>9587</v>
      </c>
      <c r="D4246" s="680" t="s">
        <v>42166</v>
      </c>
    </row>
    <row r="4247" spans="1:4" ht="16.5" thickTop="1" thickBot="1" x14ac:dyDescent="0.3">
      <c r="A4247" s="680" t="s">
        <v>9588</v>
      </c>
      <c r="B4247" s="681" t="s">
        <v>9589</v>
      </c>
      <c r="C4247" s="680" t="s">
        <v>9590</v>
      </c>
      <c r="D4247" s="680" t="s">
        <v>42167</v>
      </c>
    </row>
    <row r="4248" spans="1:4" ht="16.5" thickTop="1" thickBot="1" x14ac:dyDescent="0.3">
      <c r="A4248" s="680" t="s">
        <v>4867</v>
      </c>
      <c r="B4248" s="681" t="s">
        <v>9591</v>
      </c>
      <c r="C4248" s="680" t="s">
        <v>9592</v>
      </c>
      <c r="D4248" s="680" t="s">
        <v>42168</v>
      </c>
    </row>
    <row r="4249" spans="1:4" ht="16.5" thickTop="1" thickBot="1" x14ac:dyDescent="0.3">
      <c r="A4249" s="681" t="s">
        <v>9593</v>
      </c>
      <c r="B4249" s="692" t="s">
        <v>8728</v>
      </c>
      <c r="C4249" s="681" t="s">
        <v>9594</v>
      </c>
      <c r="D4249" s="681" t="s">
        <v>42169</v>
      </c>
    </row>
    <row r="4250" spans="1:4" ht="16.5" thickTop="1" thickBot="1" x14ac:dyDescent="0.3">
      <c r="A4250" s="680" t="s">
        <v>9595</v>
      </c>
      <c r="B4250" s="681" t="s">
        <v>9596</v>
      </c>
      <c r="C4250" s="680" t="s">
        <v>9597</v>
      </c>
      <c r="D4250" s="680" t="s">
        <v>42170</v>
      </c>
    </row>
    <row r="4251" spans="1:4" ht="16.5" thickTop="1" thickBot="1" x14ac:dyDescent="0.3">
      <c r="A4251" s="681" t="s">
        <v>9598</v>
      </c>
      <c r="B4251" s="681" t="s">
        <v>9599</v>
      </c>
      <c r="C4251" s="681" t="s">
        <v>9600</v>
      </c>
      <c r="D4251" s="681" t="s">
        <v>9600</v>
      </c>
    </row>
    <row r="4252" spans="1:4" ht="16.5" thickTop="1" thickBot="1" x14ac:dyDescent="0.3">
      <c r="A4252" s="680" t="s">
        <v>9601</v>
      </c>
      <c r="B4252" s="681" t="s">
        <v>9602</v>
      </c>
      <c r="C4252" s="680" t="s">
        <v>9603</v>
      </c>
      <c r="D4252" s="680" t="s">
        <v>42171</v>
      </c>
    </row>
    <row r="4253" spans="1:4" ht="16.5" thickTop="1" thickBot="1" x14ac:dyDescent="0.3">
      <c r="A4253" s="681" t="s">
        <v>9604</v>
      </c>
      <c r="B4253" s="681" t="s">
        <v>9605</v>
      </c>
      <c r="C4253" s="681" t="s">
        <v>9606</v>
      </c>
      <c r="D4253" s="681" t="s">
        <v>42172</v>
      </c>
    </row>
    <row r="4254" spans="1:4" ht="16.5" thickTop="1" thickBot="1" x14ac:dyDescent="0.3">
      <c r="A4254" s="681" t="s">
        <v>9607</v>
      </c>
      <c r="B4254" s="681" t="s">
        <v>9608</v>
      </c>
      <c r="C4254" s="681" t="s">
        <v>9609</v>
      </c>
      <c r="D4254" s="681" t="s">
        <v>42173</v>
      </c>
    </row>
    <row r="4255" spans="1:4" ht="16.5" thickTop="1" thickBot="1" x14ac:dyDescent="0.3">
      <c r="A4255" s="681" t="s">
        <v>4870</v>
      </c>
      <c r="B4255" s="681" t="s">
        <v>9610</v>
      </c>
      <c r="C4255" s="681" t="s">
        <v>4871</v>
      </c>
      <c r="D4255" s="681" t="s">
        <v>4872</v>
      </c>
    </row>
    <row r="4256" spans="1:4" ht="31.5" thickTop="1" thickBot="1" x14ac:dyDescent="0.3">
      <c r="A4256" s="681" t="s">
        <v>9611</v>
      </c>
      <c r="B4256" s="681" t="s">
        <v>9612</v>
      </c>
      <c r="C4256" s="681" t="s">
        <v>9613</v>
      </c>
      <c r="D4256" s="681" t="s">
        <v>42174</v>
      </c>
    </row>
    <row r="4257" spans="1:4" ht="16.5" thickTop="1" thickBot="1" x14ac:dyDescent="0.3">
      <c r="A4257" s="680" t="s">
        <v>9614</v>
      </c>
      <c r="B4257" s="681" t="s">
        <v>9615</v>
      </c>
      <c r="C4257" s="680" t="s">
        <v>9616</v>
      </c>
      <c r="D4257" s="680" t="s">
        <v>42175</v>
      </c>
    </row>
    <row r="4258" spans="1:4" ht="16.5" thickTop="1" thickBot="1" x14ac:dyDescent="0.3">
      <c r="A4258" s="681" t="s">
        <v>9617</v>
      </c>
      <c r="B4258" s="681" t="s">
        <v>9618</v>
      </c>
      <c r="C4258" s="681" t="s">
        <v>9619</v>
      </c>
      <c r="D4258" s="681" t="s">
        <v>9619</v>
      </c>
    </row>
    <row r="4259" spans="1:4" ht="16.5" thickTop="1" thickBot="1" x14ac:dyDescent="0.3">
      <c r="A4259" s="680" t="s">
        <v>9620</v>
      </c>
      <c r="B4259" s="681" t="s">
        <v>9621</v>
      </c>
      <c r="C4259" s="680" t="s">
        <v>9622</v>
      </c>
      <c r="D4259" s="680" t="s">
        <v>9622</v>
      </c>
    </row>
    <row r="4260" spans="1:4" ht="16.5" thickTop="1" thickBot="1" x14ac:dyDescent="0.3">
      <c r="A4260" s="680" t="s">
        <v>9623</v>
      </c>
      <c r="B4260" s="681" t="s">
        <v>9624</v>
      </c>
      <c r="C4260" s="680" t="s">
        <v>9625</v>
      </c>
      <c r="D4260" s="680" t="s">
        <v>42176</v>
      </c>
    </row>
    <row r="4261" spans="1:4" ht="16.5" thickTop="1" thickBot="1" x14ac:dyDescent="0.3">
      <c r="A4261" s="681" t="s">
        <v>9626</v>
      </c>
      <c r="B4261" s="681" t="s">
        <v>9627</v>
      </c>
      <c r="C4261" s="681" t="s">
        <v>9628</v>
      </c>
      <c r="D4261" s="681" t="s">
        <v>9628</v>
      </c>
    </row>
    <row r="4262" spans="1:4" ht="16.5" thickTop="1" thickBot="1" x14ac:dyDescent="0.3">
      <c r="A4262" s="681" t="s">
        <v>9629</v>
      </c>
      <c r="B4262" s="681" t="s">
        <v>9630</v>
      </c>
      <c r="C4262" s="681" t="s">
        <v>9631</v>
      </c>
      <c r="D4262" s="681" t="s">
        <v>9631</v>
      </c>
    </row>
    <row r="4263" spans="1:4" ht="16.5" thickTop="1" thickBot="1" x14ac:dyDescent="0.3">
      <c r="A4263" s="680" t="s">
        <v>9632</v>
      </c>
      <c r="B4263" s="681" t="s">
        <v>9633</v>
      </c>
      <c r="C4263" s="680" t="s">
        <v>9634</v>
      </c>
      <c r="D4263" s="680" t="s">
        <v>9634</v>
      </c>
    </row>
    <row r="4264" spans="1:4" ht="16.5" thickTop="1" thickBot="1" x14ac:dyDescent="0.3">
      <c r="A4264" s="681" t="s">
        <v>9635</v>
      </c>
      <c r="B4264" s="681" t="s">
        <v>9636</v>
      </c>
      <c r="C4264" s="681" t="s">
        <v>9637</v>
      </c>
      <c r="D4264" s="681" t="s">
        <v>42177</v>
      </c>
    </row>
    <row r="4265" spans="1:4" ht="16.5" thickTop="1" thickBot="1" x14ac:dyDescent="0.3">
      <c r="A4265" s="680" t="s">
        <v>9638</v>
      </c>
      <c r="B4265" s="681" t="s">
        <v>9639</v>
      </c>
      <c r="C4265" s="680" t="s">
        <v>9640</v>
      </c>
      <c r="D4265" s="680" t="s">
        <v>9640</v>
      </c>
    </row>
    <row r="4266" spans="1:4" ht="16.5" thickTop="1" thickBot="1" x14ac:dyDescent="0.3">
      <c r="A4266" s="681" t="s">
        <v>9641</v>
      </c>
      <c r="B4266" s="681" t="s">
        <v>9642</v>
      </c>
      <c r="C4266" s="681" t="s">
        <v>9643</v>
      </c>
      <c r="D4266" s="681" t="s">
        <v>9643</v>
      </c>
    </row>
    <row r="4267" spans="1:4" ht="16.5" thickTop="1" thickBot="1" x14ac:dyDescent="0.3">
      <c r="A4267" s="680" t="s">
        <v>9644</v>
      </c>
      <c r="B4267" s="681" t="s">
        <v>9645</v>
      </c>
      <c r="C4267" s="680" t="s">
        <v>9646</v>
      </c>
      <c r="D4267" s="680" t="s">
        <v>42178</v>
      </c>
    </row>
    <row r="4268" spans="1:4" ht="16.5" thickTop="1" thickBot="1" x14ac:dyDescent="0.3">
      <c r="A4268" s="680" t="s">
        <v>4874</v>
      </c>
      <c r="B4268" s="681" t="s">
        <v>9647</v>
      </c>
      <c r="C4268" s="680" t="s">
        <v>4875</v>
      </c>
      <c r="D4268" s="680" t="s">
        <v>4875</v>
      </c>
    </row>
    <row r="4269" spans="1:4" ht="16.5" thickTop="1" thickBot="1" x14ac:dyDescent="0.3">
      <c r="A4269" s="681" t="s">
        <v>9648</v>
      </c>
      <c r="B4269" s="681" t="s">
        <v>9649</v>
      </c>
      <c r="C4269" s="681" t="s">
        <v>9650</v>
      </c>
      <c r="D4269" s="681" t="s">
        <v>9650</v>
      </c>
    </row>
    <row r="4270" spans="1:4" ht="16.5" thickTop="1" thickBot="1" x14ac:dyDescent="0.3">
      <c r="A4270" s="680" t="s">
        <v>9651</v>
      </c>
      <c r="B4270" s="681" t="s">
        <v>9652</v>
      </c>
      <c r="C4270" s="680" t="s">
        <v>9653</v>
      </c>
      <c r="D4270" s="680" t="s">
        <v>42179</v>
      </c>
    </row>
    <row r="4271" spans="1:4" ht="16.5" thickTop="1" thickBot="1" x14ac:dyDescent="0.3">
      <c r="A4271" s="681" t="s">
        <v>9654</v>
      </c>
      <c r="B4271" s="681" t="s">
        <v>9655</v>
      </c>
      <c r="C4271" s="681" t="s">
        <v>9656</v>
      </c>
      <c r="D4271" s="681" t="s">
        <v>42180</v>
      </c>
    </row>
    <row r="4272" spans="1:4" ht="16.5" thickTop="1" thickBot="1" x14ac:dyDescent="0.3">
      <c r="A4272" s="680" t="s">
        <v>9657</v>
      </c>
      <c r="B4272" s="692" t="s">
        <v>8728</v>
      </c>
      <c r="C4272" s="680" t="s">
        <v>9658</v>
      </c>
      <c r="D4272" s="680" t="s">
        <v>42181</v>
      </c>
    </row>
    <row r="4273" spans="1:4" ht="16.5" thickTop="1" thickBot="1" x14ac:dyDescent="0.3">
      <c r="A4273" s="681" t="s">
        <v>9659</v>
      </c>
      <c r="B4273" s="692" t="s">
        <v>8728</v>
      </c>
      <c r="C4273" s="681" t="s">
        <v>9660</v>
      </c>
      <c r="D4273" s="681" t="s">
        <v>42182</v>
      </c>
    </row>
    <row r="4274" spans="1:4" ht="16.5" thickTop="1" thickBot="1" x14ac:dyDescent="0.3">
      <c r="A4274" s="680" t="s">
        <v>9661</v>
      </c>
      <c r="B4274" s="681" t="s">
        <v>9662</v>
      </c>
      <c r="C4274" s="680" t="s">
        <v>9663</v>
      </c>
      <c r="D4274" s="680" t="s">
        <v>42183</v>
      </c>
    </row>
    <row r="4275" spans="1:4" ht="16.5" thickTop="1" thickBot="1" x14ac:dyDescent="0.3">
      <c r="A4275" s="680" t="s">
        <v>9664</v>
      </c>
      <c r="B4275" s="681" t="s">
        <v>9665</v>
      </c>
      <c r="C4275" s="680" t="s">
        <v>9666</v>
      </c>
      <c r="D4275" s="680" t="s">
        <v>42184</v>
      </c>
    </row>
    <row r="4276" spans="1:4" ht="16.5" thickTop="1" thickBot="1" x14ac:dyDescent="0.3">
      <c r="A4276" s="680" t="s">
        <v>9667</v>
      </c>
      <c r="B4276" s="681" t="s">
        <v>9668</v>
      </c>
      <c r="C4276" s="680" t="s">
        <v>9669</v>
      </c>
      <c r="D4276" s="680" t="s">
        <v>9669</v>
      </c>
    </row>
    <row r="4277" spans="1:4" ht="16.5" thickTop="1" thickBot="1" x14ac:dyDescent="0.3">
      <c r="A4277" s="681" t="s">
        <v>9670</v>
      </c>
      <c r="B4277" s="681" t="s">
        <v>9671</v>
      </c>
      <c r="C4277" s="681" t="s">
        <v>9672</v>
      </c>
      <c r="D4277" s="681" t="s">
        <v>42185</v>
      </c>
    </row>
    <row r="4278" spans="1:4" ht="16.5" thickTop="1" thickBot="1" x14ac:dyDescent="0.3">
      <c r="A4278" s="681" t="s">
        <v>4876</v>
      </c>
      <c r="B4278" s="681" t="s">
        <v>9673</v>
      </c>
      <c r="C4278" s="681" t="s">
        <v>4877</v>
      </c>
      <c r="D4278" s="681" t="s">
        <v>4877</v>
      </c>
    </row>
    <row r="4279" spans="1:4" ht="16.5" thickTop="1" thickBot="1" x14ac:dyDescent="0.3">
      <c r="A4279" s="680" t="s">
        <v>9674</v>
      </c>
      <c r="B4279" s="681" t="s">
        <v>9675</v>
      </c>
      <c r="C4279" s="680" t="s">
        <v>9676</v>
      </c>
      <c r="D4279" s="680" t="s">
        <v>42186</v>
      </c>
    </row>
    <row r="4280" spans="1:4" ht="16.5" thickTop="1" thickBot="1" x14ac:dyDescent="0.3">
      <c r="A4280" s="680" t="s">
        <v>9677</v>
      </c>
      <c r="B4280" s="681" t="s">
        <v>9678</v>
      </c>
      <c r="C4280" s="680" t="s">
        <v>9679</v>
      </c>
      <c r="D4280" s="680" t="s">
        <v>42187</v>
      </c>
    </row>
    <row r="4281" spans="1:4" ht="16.5" thickTop="1" thickBot="1" x14ac:dyDescent="0.3">
      <c r="A4281" s="680" t="s">
        <v>9680</v>
      </c>
      <c r="B4281" s="681" t="s">
        <v>9681</v>
      </c>
      <c r="C4281" s="680" t="s">
        <v>9682</v>
      </c>
      <c r="D4281" s="680" t="s">
        <v>42188</v>
      </c>
    </row>
    <row r="4282" spans="1:4" ht="16.5" thickTop="1" thickBot="1" x14ac:dyDescent="0.3">
      <c r="A4282" s="681" t="s">
        <v>9683</v>
      </c>
      <c r="B4282" s="692" t="s">
        <v>8728</v>
      </c>
      <c r="C4282" s="681" t="s">
        <v>9684</v>
      </c>
      <c r="D4282" s="681" t="s">
        <v>42189</v>
      </c>
    </row>
    <row r="4283" spans="1:4" ht="16.5" thickTop="1" thickBot="1" x14ac:dyDescent="0.3">
      <c r="A4283" s="680" t="s">
        <v>9685</v>
      </c>
      <c r="B4283" s="681" t="s">
        <v>9686</v>
      </c>
      <c r="C4283" s="680" t="s">
        <v>9687</v>
      </c>
      <c r="D4283" s="680" t="s">
        <v>42190</v>
      </c>
    </row>
    <row r="4284" spans="1:4" ht="16.5" thickTop="1" thickBot="1" x14ac:dyDescent="0.3">
      <c r="A4284" s="680" t="s">
        <v>9688</v>
      </c>
      <c r="B4284" s="681" t="s">
        <v>9689</v>
      </c>
      <c r="C4284" s="680" t="s">
        <v>9690</v>
      </c>
      <c r="D4284" s="680" t="s">
        <v>42191</v>
      </c>
    </row>
    <row r="4285" spans="1:4" ht="31.5" thickTop="1" thickBot="1" x14ac:dyDescent="0.3">
      <c r="A4285" s="680" t="s">
        <v>9691</v>
      </c>
      <c r="B4285" s="681" t="s">
        <v>9692</v>
      </c>
      <c r="C4285" s="680" t="s">
        <v>9693</v>
      </c>
      <c r="D4285" s="680" t="s">
        <v>42192</v>
      </c>
    </row>
    <row r="4286" spans="1:4" ht="31.5" thickTop="1" thickBot="1" x14ac:dyDescent="0.3">
      <c r="A4286" s="681" t="s">
        <v>4878</v>
      </c>
      <c r="B4286" s="681" t="s">
        <v>9694</v>
      </c>
      <c r="C4286" s="681" t="s">
        <v>4879</v>
      </c>
      <c r="D4286" s="681" t="s">
        <v>4880</v>
      </c>
    </row>
    <row r="4287" spans="1:4" ht="16.5" thickTop="1" thickBot="1" x14ac:dyDescent="0.3">
      <c r="A4287" s="680" t="s">
        <v>9695</v>
      </c>
      <c r="B4287" s="681" t="s">
        <v>9696</v>
      </c>
      <c r="C4287" s="680" t="s">
        <v>9697</v>
      </c>
      <c r="D4287" s="680" t="s">
        <v>42193</v>
      </c>
    </row>
    <row r="4288" spans="1:4" ht="16.5" thickTop="1" thickBot="1" x14ac:dyDescent="0.3">
      <c r="A4288" s="681" t="s">
        <v>4881</v>
      </c>
      <c r="B4288" s="681" t="s">
        <v>9698</v>
      </c>
      <c r="C4288" s="681" t="s">
        <v>4882</v>
      </c>
      <c r="D4288" s="681" t="s">
        <v>4883</v>
      </c>
    </row>
    <row r="4289" spans="1:4" ht="16.5" thickTop="1" thickBot="1" x14ac:dyDescent="0.3">
      <c r="A4289" s="680" t="s">
        <v>9699</v>
      </c>
      <c r="B4289" s="681" t="s">
        <v>9700</v>
      </c>
      <c r="C4289" s="680" t="s">
        <v>9701</v>
      </c>
      <c r="D4289" s="680" t="s">
        <v>42194</v>
      </c>
    </row>
    <row r="4290" spans="1:4" ht="16.5" thickTop="1" thickBot="1" x14ac:dyDescent="0.3">
      <c r="A4290" s="681" t="s">
        <v>9702</v>
      </c>
      <c r="B4290" s="681" t="s">
        <v>9703</v>
      </c>
      <c r="C4290" s="681" t="s">
        <v>9704</v>
      </c>
      <c r="D4290" s="681" t="s">
        <v>42195</v>
      </c>
    </row>
    <row r="4291" spans="1:4" ht="16.5" thickTop="1" thickBot="1" x14ac:dyDescent="0.3">
      <c r="A4291" s="680" t="s">
        <v>4884</v>
      </c>
      <c r="B4291" s="681" t="s">
        <v>9705</v>
      </c>
      <c r="C4291" s="680" t="s">
        <v>4885</v>
      </c>
      <c r="D4291" s="680" t="s">
        <v>4886</v>
      </c>
    </row>
    <row r="4292" spans="1:4" ht="31.5" thickTop="1" thickBot="1" x14ac:dyDescent="0.3">
      <c r="A4292" s="680" t="s">
        <v>9706</v>
      </c>
      <c r="B4292" s="681" t="s">
        <v>9707</v>
      </c>
      <c r="C4292" s="680" t="s">
        <v>9708</v>
      </c>
      <c r="D4292" s="680" t="s">
        <v>42196</v>
      </c>
    </row>
    <row r="4293" spans="1:4" ht="16.5" thickTop="1" thickBot="1" x14ac:dyDescent="0.3">
      <c r="A4293" s="681" t="s">
        <v>9709</v>
      </c>
      <c r="B4293" s="681" t="s">
        <v>9710</v>
      </c>
      <c r="C4293" s="681" t="s">
        <v>9711</v>
      </c>
      <c r="D4293" s="681" t="s">
        <v>42197</v>
      </c>
    </row>
    <row r="4294" spans="1:4" ht="31.5" thickTop="1" thickBot="1" x14ac:dyDescent="0.3">
      <c r="A4294" s="680" t="s">
        <v>9712</v>
      </c>
      <c r="B4294" s="681" t="s">
        <v>9713</v>
      </c>
      <c r="C4294" s="680" t="s">
        <v>9714</v>
      </c>
      <c r="D4294" s="680" t="s">
        <v>42198</v>
      </c>
    </row>
    <row r="4295" spans="1:4" ht="16.5" thickTop="1" thickBot="1" x14ac:dyDescent="0.3">
      <c r="A4295" s="681" t="s">
        <v>9715</v>
      </c>
      <c r="B4295" s="681" t="s">
        <v>9716</v>
      </c>
      <c r="C4295" s="681" t="s">
        <v>9717</v>
      </c>
      <c r="D4295" s="681" t="s">
        <v>42199</v>
      </c>
    </row>
    <row r="4296" spans="1:4" ht="16.5" thickTop="1" thickBot="1" x14ac:dyDescent="0.3">
      <c r="A4296" s="680" t="s">
        <v>9718</v>
      </c>
      <c r="B4296" s="681" t="s">
        <v>9719</v>
      </c>
      <c r="C4296" s="680" t="s">
        <v>9720</v>
      </c>
      <c r="D4296" s="680" t="s">
        <v>42200</v>
      </c>
    </row>
    <row r="4297" spans="1:4" ht="31.5" thickTop="1" thickBot="1" x14ac:dyDescent="0.3">
      <c r="A4297" s="681" t="s">
        <v>4887</v>
      </c>
      <c r="B4297" s="681" t="s">
        <v>9721</v>
      </c>
      <c r="C4297" s="681" t="s">
        <v>4888</v>
      </c>
      <c r="D4297" s="681" t="s">
        <v>4889</v>
      </c>
    </row>
    <row r="4298" spans="1:4" ht="16.5" thickTop="1" thickBot="1" x14ac:dyDescent="0.3">
      <c r="A4298" s="681" t="s">
        <v>9722</v>
      </c>
      <c r="B4298" s="681" t="s">
        <v>9723</v>
      </c>
      <c r="C4298" s="681" t="s">
        <v>9724</v>
      </c>
      <c r="D4298" s="681" t="s">
        <v>42201</v>
      </c>
    </row>
    <row r="4299" spans="1:4" ht="16.5" thickTop="1" thickBot="1" x14ac:dyDescent="0.3">
      <c r="A4299" s="681" t="s">
        <v>9725</v>
      </c>
      <c r="B4299" s="681" t="s">
        <v>9726</v>
      </c>
      <c r="C4299" s="681" t="s">
        <v>9727</v>
      </c>
      <c r="D4299" s="681" t="s">
        <v>42202</v>
      </c>
    </row>
    <row r="4300" spans="1:4" ht="16.5" thickTop="1" thickBot="1" x14ac:dyDescent="0.3">
      <c r="A4300" s="681" t="s">
        <v>4891</v>
      </c>
      <c r="B4300" s="681" t="s">
        <v>9728</v>
      </c>
      <c r="C4300" s="681" t="s">
        <v>9729</v>
      </c>
      <c r="D4300" s="681" t="s">
        <v>42203</v>
      </c>
    </row>
    <row r="4301" spans="1:4" ht="16.5" thickTop="1" thickBot="1" x14ac:dyDescent="0.3">
      <c r="A4301" s="680" t="s">
        <v>4894</v>
      </c>
      <c r="B4301" s="681" t="s">
        <v>9730</v>
      </c>
      <c r="C4301" s="680" t="s">
        <v>4895</v>
      </c>
      <c r="D4301" s="680" t="s">
        <v>4896</v>
      </c>
    </row>
    <row r="4302" spans="1:4" ht="16.5" thickTop="1" thickBot="1" x14ac:dyDescent="0.3">
      <c r="A4302" s="680" t="s">
        <v>4897</v>
      </c>
      <c r="B4302" s="681" t="s">
        <v>9731</v>
      </c>
      <c r="C4302" s="680" t="s">
        <v>9732</v>
      </c>
      <c r="D4302" s="680" t="s">
        <v>4899</v>
      </c>
    </row>
    <row r="4303" spans="1:4" ht="16.5" thickTop="1" thickBot="1" x14ac:dyDescent="0.3">
      <c r="A4303" s="681" t="s">
        <v>9733</v>
      </c>
      <c r="B4303" s="681" t="s">
        <v>9734</v>
      </c>
      <c r="C4303" s="681" t="s">
        <v>9735</v>
      </c>
      <c r="D4303" s="681" t="s">
        <v>42204</v>
      </c>
    </row>
    <row r="4304" spans="1:4" ht="16.5" thickTop="1" thickBot="1" x14ac:dyDescent="0.3">
      <c r="A4304" s="680" t="s">
        <v>9736</v>
      </c>
      <c r="B4304" s="681" t="s">
        <v>9737</v>
      </c>
      <c r="C4304" s="680" t="s">
        <v>9738</v>
      </c>
      <c r="D4304" s="680" t="s">
        <v>42205</v>
      </c>
    </row>
    <row r="4305" spans="1:4" ht="16.5" thickTop="1" thickBot="1" x14ac:dyDescent="0.3">
      <c r="A4305" s="680" t="s">
        <v>9739</v>
      </c>
      <c r="B4305" s="681" t="s">
        <v>9740</v>
      </c>
      <c r="C4305" s="680" t="s">
        <v>9741</v>
      </c>
      <c r="D4305" s="680" t="s">
        <v>42206</v>
      </c>
    </row>
    <row r="4306" spans="1:4" ht="16.5" thickTop="1" thickBot="1" x14ac:dyDescent="0.3">
      <c r="A4306" s="681" t="s">
        <v>4900</v>
      </c>
      <c r="B4306" s="681" t="s">
        <v>9742</v>
      </c>
      <c r="C4306" s="681" t="s">
        <v>4901</v>
      </c>
      <c r="D4306" s="681" t="s">
        <v>4902</v>
      </c>
    </row>
    <row r="4307" spans="1:4" ht="16.5" thickTop="1" thickBot="1" x14ac:dyDescent="0.3">
      <c r="A4307" s="680" t="s">
        <v>9743</v>
      </c>
      <c r="B4307" s="681" t="s">
        <v>9744</v>
      </c>
      <c r="C4307" s="680" t="s">
        <v>9745</v>
      </c>
      <c r="D4307" s="680" t="s">
        <v>42207</v>
      </c>
    </row>
    <row r="4308" spans="1:4" ht="16.5" thickTop="1" thickBot="1" x14ac:dyDescent="0.3">
      <c r="A4308" s="680" t="s">
        <v>9746</v>
      </c>
      <c r="B4308" s="681" t="s">
        <v>9747</v>
      </c>
      <c r="C4308" s="680" t="s">
        <v>9748</v>
      </c>
      <c r="D4308" s="680" t="s">
        <v>42208</v>
      </c>
    </row>
    <row r="4309" spans="1:4" ht="31.5" thickTop="1" thickBot="1" x14ac:dyDescent="0.3">
      <c r="A4309" s="680" t="s">
        <v>9749</v>
      </c>
      <c r="B4309" s="681" t="s">
        <v>9750</v>
      </c>
      <c r="C4309" s="680" t="s">
        <v>9751</v>
      </c>
      <c r="D4309" s="680" t="s">
        <v>42209</v>
      </c>
    </row>
    <row r="4310" spans="1:4" ht="16.5" thickTop="1" thickBot="1" x14ac:dyDescent="0.3">
      <c r="A4310" s="681" t="s">
        <v>9752</v>
      </c>
      <c r="B4310" s="681" t="s">
        <v>9753</v>
      </c>
      <c r="C4310" s="681" t="s">
        <v>9754</v>
      </c>
      <c r="D4310" s="681" t="s">
        <v>9754</v>
      </c>
    </row>
    <row r="4311" spans="1:4" ht="16.5" thickTop="1" thickBot="1" x14ac:dyDescent="0.3">
      <c r="A4311" s="680" t="s">
        <v>9755</v>
      </c>
      <c r="B4311" s="681" t="s">
        <v>9756</v>
      </c>
      <c r="C4311" s="680" t="s">
        <v>9757</v>
      </c>
      <c r="D4311" s="680" t="s">
        <v>42210</v>
      </c>
    </row>
    <row r="4312" spans="1:4" ht="16.5" thickTop="1" thickBot="1" x14ac:dyDescent="0.3">
      <c r="A4312" s="680" t="s">
        <v>9758</v>
      </c>
      <c r="B4312" s="681" t="s">
        <v>9759</v>
      </c>
      <c r="C4312" s="680" t="s">
        <v>9760</v>
      </c>
      <c r="D4312" s="680" t="s">
        <v>42211</v>
      </c>
    </row>
    <row r="4313" spans="1:4" ht="16.5" thickTop="1" thickBot="1" x14ac:dyDescent="0.3">
      <c r="A4313" s="681" t="s">
        <v>9761</v>
      </c>
      <c r="B4313" s="681" t="s">
        <v>9762</v>
      </c>
      <c r="C4313" s="681" t="s">
        <v>9763</v>
      </c>
      <c r="D4313" s="681" t="s">
        <v>9763</v>
      </c>
    </row>
    <row r="4314" spans="1:4" ht="31.5" thickTop="1" thickBot="1" x14ac:dyDescent="0.3">
      <c r="A4314" s="680" t="s">
        <v>9764</v>
      </c>
      <c r="B4314" s="681" t="s">
        <v>9765</v>
      </c>
      <c r="C4314" s="680" t="s">
        <v>9766</v>
      </c>
      <c r="D4314" s="680" t="s">
        <v>42212</v>
      </c>
    </row>
    <row r="4315" spans="1:4" ht="16.5" thickTop="1" thickBot="1" x14ac:dyDescent="0.3">
      <c r="A4315" s="680" t="s">
        <v>9767</v>
      </c>
      <c r="B4315" s="681" t="s">
        <v>9768</v>
      </c>
      <c r="C4315" s="680" t="s">
        <v>9769</v>
      </c>
      <c r="D4315" s="680" t="s">
        <v>42213</v>
      </c>
    </row>
    <row r="4316" spans="1:4" ht="16.5" thickTop="1" thickBot="1" x14ac:dyDescent="0.3">
      <c r="A4316" s="681" t="s">
        <v>9770</v>
      </c>
      <c r="B4316" s="681" t="s">
        <v>9771</v>
      </c>
      <c r="C4316" s="681" t="s">
        <v>9772</v>
      </c>
      <c r="D4316" s="681" t="s">
        <v>42214</v>
      </c>
    </row>
    <row r="4317" spans="1:4" ht="16.5" thickTop="1" thickBot="1" x14ac:dyDescent="0.3">
      <c r="A4317" s="680" t="s">
        <v>9773</v>
      </c>
      <c r="B4317" s="692" t="s">
        <v>8728</v>
      </c>
      <c r="C4317" s="680" t="s">
        <v>9774</v>
      </c>
      <c r="D4317" s="680" t="s">
        <v>42215</v>
      </c>
    </row>
    <row r="4318" spans="1:4" ht="16.5" thickTop="1" thickBot="1" x14ac:dyDescent="0.3">
      <c r="A4318" s="681" t="s">
        <v>9775</v>
      </c>
      <c r="B4318" s="692" t="s">
        <v>8728</v>
      </c>
      <c r="C4318" s="681" t="s">
        <v>9776</v>
      </c>
      <c r="D4318" s="681" t="s">
        <v>42216</v>
      </c>
    </row>
    <row r="4319" spans="1:4" ht="16.5" thickTop="1" thickBot="1" x14ac:dyDescent="0.3">
      <c r="A4319" s="681" t="s">
        <v>9777</v>
      </c>
      <c r="B4319" s="681" t="s">
        <v>9778</v>
      </c>
      <c r="C4319" s="681" t="s">
        <v>9779</v>
      </c>
      <c r="D4319" s="681" t="s">
        <v>42217</v>
      </c>
    </row>
    <row r="4320" spans="1:4" ht="31.5" thickTop="1" thickBot="1" x14ac:dyDescent="0.3">
      <c r="A4320" s="680" t="s">
        <v>9780</v>
      </c>
      <c r="B4320" s="681" t="s">
        <v>9781</v>
      </c>
      <c r="C4320" s="680" t="s">
        <v>9782</v>
      </c>
      <c r="D4320" s="680" t="s">
        <v>42218</v>
      </c>
    </row>
    <row r="4321" spans="1:4" ht="31.5" thickTop="1" thickBot="1" x14ac:dyDescent="0.3">
      <c r="A4321" s="681" t="s">
        <v>9783</v>
      </c>
      <c r="B4321" s="681" t="s">
        <v>9784</v>
      </c>
      <c r="C4321" s="681" t="s">
        <v>9785</v>
      </c>
      <c r="D4321" s="681" t="s">
        <v>42219</v>
      </c>
    </row>
    <row r="4322" spans="1:4" ht="31.5" thickTop="1" thickBot="1" x14ac:dyDescent="0.3">
      <c r="A4322" s="680" t="s">
        <v>9786</v>
      </c>
      <c r="B4322" s="681" t="s">
        <v>9787</v>
      </c>
      <c r="C4322" s="680" t="s">
        <v>9788</v>
      </c>
      <c r="D4322" s="680" t="s">
        <v>42220</v>
      </c>
    </row>
    <row r="4323" spans="1:4" ht="16.5" thickTop="1" thickBot="1" x14ac:dyDescent="0.3">
      <c r="A4323" s="681" t="s">
        <v>9789</v>
      </c>
      <c r="B4323" s="681" t="s">
        <v>9790</v>
      </c>
      <c r="C4323" s="681" t="s">
        <v>9791</v>
      </c>
      <c r="D4323" s="681" t="s">
        <v>42221</v>
      </c>
    </row>
    <row r="4324" spans="1:4" ht="16.5" thickTop="1" thickBot="1" x14ac:dyDescent="0.3">
      <c r="A4324" s="680" t="s">
        <v>9792</v>
      </c>
      <c r="B4324" s="681" t="s">
        <v>9793</v>
      </c>
      <c r="C4324" s="680" t="s">
        <v>9794</v>
      </c>
      <c r="D4324" s="680" t="s">
        <v>42222</v>
      </c>
    </row>
    <row r="4325" spans="1:4" ht="16.5" thickTop="1" thickBot="1" x14ac:dyDescent="0.3">
      <c r="A4325" s="681" t="s">
        <v>9795</v>
      </c>
      <c r="B4325" s="681" t="s">
        <v>9796</v>
      </c>
      <c r="C4325" s="681" t="s">
        <v>9797</v>
      </c>
      <c r="D4325" s="681" t="s">
        <v>42223</v>
      </c>
    </row>
    <row r="4326" spans="1:4" ht="16.5" thickTop="1" thickBot="1" x14ac:dyDescent="0.3">
      <c r="A4326" s="680" t="s">
        <v>9798</v>
      </c>
      <c r="B4326" s="681" t="s">
        <v>9799</v>
      </c>
      <c r="C4326" s="680" t="s">
        <v>9800</v>
      </c>
      <c r="D4326" s="680" t="s">
        <v>42224</v>
      </c>
    </row>
    <row r="4327" spans="1:4" ht="16.5" thickTop="1" thickBot="1" x14ac:dyDescent="0.3">
      <c r="A4327" s="680" t="s">
        <v>9801</v>
      </c>
      <c r="B4327" s="692" t="s">
        <v>8728</v>
      </c>
      <c r="C4327" s="680" t="s">
        <v>9802</v>
      </c>
      <c r="D4327" s="680" t="s">
        <v>42225</v>
      </c>
    </row>
    <row r="4328" spans="1:4" ht="16.5" thickTop="1" thickBot="1" x14ac:dyDescent="0.3">
      <c r="A4328" s="680" t="s">
        <v>9803</v>
      </c>
      <c r="B4328" s="681" t="s">
        <v>9804</v>
      </c>
      <c r="C4328" s="680" t="s">
        <v>9805</v>
      </c>
      <c r="D4328" s="680" t="s">
        <v>42226</v>
      </c>
    </row>
    <row r="4329" spans="1:4" ht="16.5" thickTop="1" thickBot="1" x14ac:dyDescent="0.3">
      <c r="A4329" s="681" t="s">
        <v>9806</v>
      </c>
      <c r="B4329" s="681" t="s">
        <v>9807</v>
      </c>
      <c r="C4329" s="681" t="s">
        <v>9808</v>
      </c>
      <c r="D4329" s="681" t="s">
        <v>42227</v>
      </c>
    </row>
    <row r="4330" spans="1:4" ht="16.5" thickTop="1" thickBot="1" x14ac:dyDescent="0.3">
      <c r="A4330" s="680" t="s">
        <v>9809</v>
      </c>
      <c r="B4330" s="681" t="s">
        <v>9810</v>
      </c>
      <c r="C4330" s="680" t="s">
        <v>9811</v>
      </c>
      <c r="D4330" s="680" t="s">
        <v>42228</v>
      </c>
    </row>
    <row r="4331" spans="1:4" ht="16.5" thickTop="1" thickBot="1" x14ac:dyDescent="0.3">
      <c r="A4331" s="681" t="s">
        <v>9812</v>
      </c>
      <c r="B4331" s="681" t="s">
        <v>9813</v>
      </c>
      <c r="C4331" s="681" t="s">
        <v>9814</v>
      </c>
      <c r="D4331" s="681" t="s">
        <v>42229</v>
      </c>
    </row>
    <row r="4332" spans="1:4" ht="16.5" thickTop="1" thickBot="1" x14ac:dyDescent="0.3">
      <c r="A4332" s="680" t="s">
        <v>9815</v>
      </c>
      <c r="B4332" s="681" t="s">
        <v>9816</v>
      </c>
      <c r="C4332" s="680" t="s">
        <v>9817</v>
      </c>
      <c r="D4332" s="680" t="s">
        <v>42230</v>
      </c>
    </row>
    <row r="4333" spans="1:4" ht="16.5" thickTop="1" thickBot="1" x14ac:dyDescent="0.3">
      <c r="A4333" s="681" t="s">
        <v>9818</v>
      </c>
      <c r="B4333" s="681" t="s">
        <v>9819</v>
      </c>
      <c r="C4333" s="681" t="s">
        <v>9820</v>
      </c>
      <c r="D4333" s="681" t="s">
        <v>42231</v>
      </c>
    </row>
    <row r="4334" spans="1:4" ht="16.5" thickTop="1" thickBot="1" x14ac:dyDescent="0.3">
      <c r="A4334" s="681" t="s">
        <v>9821</v>
      </c>
      <c r="B4334" s="681" t="s">
        <v>9822</v>
      </c>
      <c r="C4334" s="681" t="s">
        <v>9823</v>
      </c>
      <c r="D4334" s="681" t="s">
        <v>42232</v>
      </c>
    </row>
    <row r="4335" spans="1:4" ht="16.5" thickTop="1" thickBot="1" x14ac:dyDescent="0.3">
      <c r="A4335" s="681" t="s">
        <v>9824</v>
      </c>
      <c r="B4335" s="681" t="s">
        <v>9825</v>
      </c>
      <c r="C4335" s="681" t="s">
        <v>9826</v>
      </c>
      <c r="D4335" s="681" t="s">
        <v>42233</v>
      </c>
    </row>
    <row r="4336" spans="1:4" ht="16.5" thickTop="1" thickBot="1" x14ac:dyDescent="0.3">
      <c r="A4336" s="680" t="s">
        <v>9827</v>
      </c>
      <c r="B4336" s="681" t="s">
        <v>9828</v>
      </c>
      <c r="C4336" s="680" t="s">
        <v>9829</v>
      </c>
      <c r="D4336" s="680" t="s">
        <v>9829</v>
      </c>
    </row>
    <row r="4337" spans="1:4" ht="31.5" thickTop="1" thickBot="1" x14ac:dyDescent="0.3">
      <c r="A4337" s="680" t="s">
        <v>4903</v>
      </c>
      <c r="B4337" s="681" t="s">
        <v>9830</v>
      </c>
      <c r="C4337" s="680" t="s">
        <v>4904</v>
      </c>
      <c r="D4337" s="680" t="s">
        <v>4905</v>
      </c>
    </row>
    <row r="4338" spans="1:4" ht="31.5" thickTop="1" thickBot="1" x14ac:dyDescent="0.3">
      <c r="A4338" s="681" t="s">
        <v>9831</v>
      </c>
      <c r="B4338" s="692" t="s">
        <v>8728</v>
      </c>
      <c r="C4338" s="681" t="s">
        <v>9832</v>
      </c>
      <c r="D4338" s="681" t="s">
        <v>42234</v>
      </c>
    </row>
    <row r="4339" spans="1:4" ht="16.5" thickTop="1" thickBot="1" x14ac:dyDescent="0.3">
      <c r="A4339" s="680" t="s">
        <v>4906</v>
      </c>
      <c r="B4339" s="681" t="s">
        <v>9833</v>
      </c>
      <c r="C4339" s="680" t="s">
        <v>4907</v>
      </c>
      <c r="D4339" s="680" t="s">
        <v>42235</v>
      </c>
    </row>
    <row r="4340" spans="1:4" ht="16.5" thickTop="1" thickBot="1" x14ac:dyDescent="0.3">
      <c r="A4340" s="680" t="s">
        <v>9834</v>
      </c>
      <c r="B4340" s="681" t="s">
        <v>9835</v>
      </c>
      <c r="C4340" s="680" t="s">
        <v>9836</v>
      </c>
      <c r="D4340" s="680" t="s">
        <v>42236</v>
      </c>
    </row>
    <row r="4341" spans="1:4" ht="16.5" thickTop="1" thickBot="1" x14ac:dyDescent="0.3">
      <c r="A4341" s="681" t="s">
        <v>9837</v>
      </c>
      <c r="B4341" s="681" t="s">
        <v>9838</v>
      </c>
      <c r="C4341" s="681" t="s">
        <v>9839</v>
      </c>
      <c r="D4341" s="681" t="s">
        <v>42237</v>
      </c>
    </row>
    <row r="4342" spans="1:4" ht="16.5" thickTop="1" thickBot="1" x14ac:dyDescent="0.3">
      <c r="A4342" s="680" t="s">
        <v>9840</v>
      </c>
      <c r="B4342" s="681" t="s">
        <v>9841</v>
      </c>
      <c r="C4342" s="680" t="s">
        <v>9842</v>
      </c>
      <c r="D4342" s="680" t="s">
        <v>9842</v>
      </c>
    </row>
    <row r="4343" spans="1:4" ht="16.5" thickTop="1" thickBot="1" x14ac:dyDescent="0.3">
      <c r="A4343" s="681" t="s">
        <v>9843</v>
      </c>
      <c r="B4343" s="681" t="s">
        <v>9844</v>
      </c>
      <c r="C4343" s="681" t="s">
        <v>9845</v>
      </c>
      <c r="D4343" s="681" t="s">
        <v>42238</v>
      </c>
    </row>
    <row r="4344" spans="1:4" ht="16.5" thickTop="1" thickBot="1" x14ac:dyDescent="0.3">
      <c r="A4344" s="681" t="s">
        <v>9846</v>
      </c>
      <c r="B4344" s="681" t="s">
        <v>9847</v>
      </c>
      <c r="C4344" s="681" t="s">
        <v>9848</v>
      </c>
      <c r="D4344" s="681" t="s">
        <v>42239</v>
      </c>
    </row>
    <row r="4345" spans="1:4" ht="16.5" thickTop="1" thickBot="1" x14ac:dyDescent="0.3">
      <c r="A4345" s="681" t="s">
        <v>4909</v>
      </c>
      <c r="B4345" s="681" t="s">
        <v>9849</v>
      </c>
      <c r="C4345" s="681" t="s">
        <v>4910</v>
      </c>
      <c r="D4345" s="681" t="s">
        <v>4911</v>
      </c>
    </row>
    <row r="4346" spans="1:4" ht="16.5" thickTop="1" thickBot="1" x14ac:dyDescent="0.3">
      <c r="A4346" s="680" t="s">
        <v>9850</v>
      </c>
      <c r="B4346" s="681" t="s">
        <v>9851</v>
      </c>
      <c r="C4346" s="680" t="s">
        <v>9852</v>
      </c>
      <c r="D4346" s="680" t="s">
        <v>42240</v>
      </c>
    </row>
    <row r="4347" spans="1:4" ht="16.5" thickTop="1" thickBot="1" x14ac:dyDescent="0.3">
      <c r="A4347" s="681" t="s">
        <v>9853</v>
      </c>
      <c r="B4347" s="681" t="s">
        <v>9854</v>
      </c>
      <c r="C4347" s="681" t="s">
        <v>9855</v>
      </c>
      <c r="D4347" s="681" t="s">
        <v>42241</v>
      </c>
    </row>
    <row r="4348" spans="1:4" ht="16.5" thickTop="1" thickBot="1" x14ac:dyDescent="0.3">
      <c r="A4348" s="681" t="s">
        <v>9856</v>
      </c>
      <c r="B4348" s="681" t="s">
        <v>9857</v>
      </c>
      <c r="C4348" s="681" t="s">
        <v>9858</v>
      </c>
      <c r="D4348" s="681" t="s">
        <v>42242</v>
      </c>
    </row>
    <row r="4349" spans="1:4" ht="16.5" thickTop="1" thickBot="1" x14ac:dyDescent="0.3">
      <c r="A4349" s="680" t="s">
        <v>9859</v>
      </c>
      <c r="B4349" s="681" t="s">
        <v>9860</v>
      </c>
      <c r="C4349" s="680" t="s">
        <v>9861</v>
      </c>
      <c r="D4349" s="680" t="s">
        <v>42243</v>
      </c>
    </row>
    <row r="4350" spans="1:4" ht="16.5" thickTop="1" thickBot="1" x14ac:dyDescent="0.3">
      <c r="A4350" s="681" t="s">
        <v>9862</v>
      </c>
      <c r="B4350" s="681" t="s">
        <v>9863</v>
      </c>
      <c r="C4350" s="681" t="s">
        <v>9864</v>
      </c>
      <c r="D4350" s="681" t="s">
        <v>42244</v>
      </c>
    </row>
    <row r="4351" spans="1:4" ht="31.5" thickTop="1" thickBot="1" x14ac:dyDescent="0.3">
      <c r="A4351" s="680" t="s">
        <v>9865</v>
      </c>
      <c r="B4351" s="681" t="s">
        <v>9866</v>
      </c>
      <c r="C4351" s="680" t="s">
        <v>9867</v>
      </c>
      <c r="D4351" s="680" t="s">
        <v>42245</v>
      </c>
    </row>
    <row r="4352" spans="1:4" ht="16.5" thickTop="1" thickBot="1" x14ac:dyDescent="0.3">
      <c r="A4352" s="681" t="s">
        <v>9868</v>
      </c>
      <c r="B4352" s="681" t="s">
        <v>9869</v>
      </c>
      <c r="C4352" s="681" t="s">
        <v>9870</v>
      </c>
      <c r="D4352" s="681" t="s">
        <v>42246</v>
      </c>
    </row>
    <row r="4353" spans="1:4" ht="16.5" thickTop="1" thickBot="1" x14ac:dyDescent="0.3">
      <c r="A4353" s="680" t="s">
        <v>9871</v>
      </c>
      <c r="B4353" s="681" t="s">
        <v>9872</v>
      </c>
      <c r="C4353" s="680" t="s">
        <v>9873</v>
      </c>
      <c r="D4353" s="680" t="s">
        <v>42247</v>
      </c>
    </row>
    <row r="4354" spans="1:4" ht="46.5" thickTop="1" thickBot="1" x14ac:dyDescent="0.3">
      <c r="A4354" s="680" t="s">
        <v>9874</v>
      </c>
      <c r="B4354" s="681" t="s">
        <v>9875</v>
      </c>
      <c r="C4354" s="680" t="s">
        <v>9876</v>
      </c>
      <c r="D4354" s="680" t="s">
        <v>42248</v>
      </c>
    </row>
    <row r="4355" spans="1:4" ht="16.5" thickTop="1" thickBot="1" x14ac:dyDescent="0.3">
      <c r="A4355" s="680" t="s">
        <v>9877</v>
      </c>
      <c r="B4355" s="681" t="s">
        <v>9878</v>
      </c>
      <c r="C4355" s="680" t="s">
        <v>9879</v>
      </c>
      <c r="D4355" s="680" t="s">
        <v>42249</v>
      </c>
    </row>
    <row r="4356" spans="1:4" ht="46.5" thickTop="1" thickBot="1" x14ac:dyDescent="0.3">
      <c r="A4356" s="681" t="s">
        <v>9880</v>
      </c>
      <c r="B4356" s="681" t="s">
        <v>9881</v>
      </c>
      <c r="C4356" s="681" t="s">
        <v>9882</v>
      </c>
      <c r="D4356" s="681" t="s">
        <v>42250</v>
      </c>
    </row>
    <row r="4357" spans="1:4" ht="31.5" thickTop="1" thickBot="1" x14ac:dyDescent="0.3">
      <c r="A4357" s="681" t="s">
        <v>9883</v>
      </c>
      <c r="B4357" s="681" t="s">
        <v>9884</v>
      </c>
      <c r="C4357" s="681" t="s">
        <v>9885</v>
      </c>
      <c r="D4357" s="681" t="s">
        <v>42251</v>
      </c>
    </row>
    <row r="4358" spans="1:4" ht="16.5" thickTop="1" thickBot="1" x14ac:dyDescent="0.3">
      <c r="A4358" s="680" t="s">
        <v>9886</v>
      </c>
      <c r="B4358" s="681" t="s">
        <v>9887</v>
      </c>
      <c r="C4358" s="680" t="s">
        <v>9888</v>
      </c>
      <c r="D4358" s="680" t="s">
        <v>42252</v>
      </c>
    </row>
    <row r="4359" spans="1:4" ht="16.5" thickTop="1" thickBot="1" x14ac:dyDescent="0.3">
      <c r="A4359" s="680" t="s">
        <v>9889</v>
      </c>
      <c r="B4359" s="681" t="s">
        <v>18989</v>
      </c>
      <c r="C4359" s="680" t="s">
        <v>9891</v>
      </c>
      <c r="D4359" s="680" t="s">
        <v>42253</v>
      </c>
    </row>
    <row r="4360" spans="1:4" ht="31.5" thickTop="1" thickBot="1" x14ac:dyDescent="0.3">
      <c r="A4360" s="681" t="s">
        <v>9892</v>
      </c>
      <c r="B4360" s="681" t="s">
        <v>9893</v>
      </c>
      <c r="C4360" s="681" t="s">
        <v>9894</v>
      </c>
      <c r="D4360" s="681" t="s">
        <v>42254</v>
      </c>
    </row>
    <row r="4361" spans="1:4" ht="31.5" thickTop="1" thickBot="1" x14ac:dyDescent="0.3">
      <c r="A4361" s="681" t="s">
        <v>9895</v>
      </c>
      <c r="B4361" s="681" t="s">
        <v>9896</v>
      </c>
      <c r="C4361" s="681" t="s">
        <v>9897</v>
      </c>
      <c r="D4361" s="681" t="s">
        <v>42255</v>
      </c>
    </row>
    <row r="4362" spans="1:4" ht="31.5" thickTop="1" thickBot="1" x14ac:dyDescent="0.3">
      <c r="A4362" s="680" t="s">
        <v>9898</v>
      </c>
      <c r="B4362" s="681" t="s">
        <v>9899</v>
      </c>
      <c r="C4362" s="680" t="s">
        <v>9900</v>
      </c>
      <c r="D4362" s="680" t="s">
        <v>42256</v>
      </c>
    </row>
    <row r="4363" spans="1:4" ht="16.5" thickTop="1" thickBot="1" x14ac:dyDescent="0.3">
      <c r="A4363" s="681" t="s">
        <v>9901</v>
      </c>
      <c r="B4363" s="681" t="s">
        <v>9902</v>
      </c>
      <c r="C4363" s="681" t="s">
        <v>9903</v>
      </c>
      <c r="D4363" s="681" t="s">
        <v>42257</v>
      </c>
    </row>
    <row r="4364" spans="1:4" ht="31.5" thickTop="1" thickBot="1" x14ac:dyDescent="0.3">
      <c r="A4364" s="681" t="s">
        <v>9904</v>
      </c>
      <c r="B4364" s="681" t="s">
        <v>9905</v>
      </c>
      <c r="C4364" s="681" t="s">
        <v>9906</v>
      </c>
      <c r="D4364" s="681" t="s">
        <v>42258</v>
      </c>
    </row>
    <row r="4365" spans="1:4" ht="31.5" thickTop="1" thickBot="1" x14ac:dyDescent="0.3">
      <c r="A4365" s="680" t="s">
        <v>9907</v>
      </c>
      <c r="B4365" s="681" t="s">
        <v>9908</v>
      </c>
      <c r="C4365" s="680" t="s">
        <v>9909</v>
      </c>
      <c r="D4365" s="680" t="s">
        <v>42259</v>
      </c>
    </row>
    <row r="4366" spans="1:4" ht="16.5" thickTop="1" thickBot="1" x14ac:dyDescent="0.3">
      <c r="A4366" s="680" t="s">
        <v>9910</v>
      </c>
      <c r="B4366" s="681" t="s">
        <v>9911</v>
      </c>
      <c r="C4366" s="680" t="s">
        <v>9912</v>
      </c>
      <c r="D4366" s="680" t="s">
        <v>42260</v>
      </c>
    </row>
    <row r="4367" spans="1:4" ht="31.5" thickTop="1" thickBot="1" x14ac:dyDescent="0.3">
      <c r="A4367" s="681" t="s">
        <v>9913</v>
      </c>
      <c r="B4367" s="681" t="s">
        <v>9914</v>
      </c>
      <c r="C4367" s="681" t="s">
        <v>9915</v>
      </c>
      <c r="D4367" s="681" t="s">
        <v>42261</v>
      </c>
    </row>
    <row r="4368" spans="1:4" ht="16.5" thickTop="1" thickBot="1" x14ac:dyDescent="0.3">
      <c r="A4368" s="681" t="s">
        <v>9916</v>
      </c>
      <c r="B4368" s="681" t="s">
        <v>9917</v>
      </c>
      <c r="C4368" s="681" t="s">
        <v>9918</v>
      </c>
      <c r="D4368" s="681" t="s">
        <v>42262</v>
      </c>
    </row>
    <row r="4369" spans="1:4" ht="31.5" thickTop="1" thickBot="1" x14ac:dyDescent="0.3">
      <c r="A4369" s="680" t="s">
        <v>9919</v>
      </c>
      <c r="B4369" s="681" t="s">
        <v>9920</v>
      </c>
      <c r="C4369" s="680" t="s">
        <v>9921</v>
      </c>
      <c r="D4369" s="680" t="s">
        <v>42263</v>
      </c>
    </row>
    <row r="4370" spans="1:4" ht="31.5" thickTop="1" thickBot="1" x14ac:dyDescent="0.3">
      <c r="A4370" s="680" t="s">
        <v>9922</v>
      </c>
      <c r="B4370" s="681" t="s">
        <v>9923</v>
      </c>
      <c r="C4370" s="680" t="s">
        <v>9924</v>
      </c>
      <c r="D4370" s="680" t="s">
        <v>42264</v>
      </c>
    </row>
    <row r="4371" spans="1:4" ht="16.5" thickTop="1" thickBot="1" x14ac:dyDescent="0.3">
      <c r="A4371" s="681" t="s">
        <v>9925</v>
      </c>
      <c r="B4371" s="681" t="s">
        <v>9926</v>
      </c>
      <c r="C4371" s="681" t="s">
        <v>9927</v>
      </c>
      <c r="D4371" s="681" t="s">
        <v>42265</v>
      </c>
    </row>
    <row r="4372" spans="1:4" ht="16.5" thickTop="1" thickBot="1" x14ac:dyDescent="0.3">
      <c r="A4372" s="681" t="s">
        <v>9928</v>
      </c>
      <c r="B4372" s="681" t="s">
        <v>9929</v>
      </c>
      <c r="C4372" s="681" t="s">
        <v>9930</v>
      </c>
      <c r="D4372" s="681" t="s">
        <v>42266</v>
      </c>
    </row>
    <row r="4373" spans="1:4" ht="16.5" thickTop="1" thickBot="1" x14ac:dyDescent="0.3">
      <c r="A4373" s="680" t="s">
        <v>9931</v>
      </c>
      <c r="B4373" s="681" t="s">
        <v>9932</v>
      </c>
      <c r="C4373" s="680" t="s">
        <v>9933</v>
      </c>
      <c r="D4373" s="680" t="s">
        <v>42267</v>
      </c>
    </row>
    <row r="4374" spans="1:4" ht="16.5" thickTop="1" thickBot="1" x14ac:dyDescent="0.3">
      <c r="A4374" s="680" t="s">
        <v>9934</v>
      </c>
      <c r="B4374" s="681" t="s">
        <v>9935</v>
      </c>
      <c r="C4374" s="680" t="s">
        <v>9936</v>
      </c>
      <c r="D4374" s="680" t="s">
        <v>42268</v>
      </c>
    </row>
    <row r="4375" spans="1:4" ht="16.5" thickTop="1" thickBot="1" x14ac:dyDescent="0.3">
      <c r="A4375" s="680" t="s">
        <v>9937</v>
      </c>
      <c r="B4375" s="681" t="s">
        <v>9937</v>
      </c>
      <c r="C4375" s="680" t="s">
        <v>9938</v>
      </c>
      <c r="D4375" s="680" t="s">
        <v>42269</v>
      </c>
    </row>
    <row r="4376" spans="1:4" ht="31.5" thickTop="1" thickBot="1" x14ac:dyDescent="0.3">
      <c r="A4376" s="681" t="s">
        <v>9939</v>
      </c>
      <c r="B4376" s="681" t="s">
        <v>9940</v>
      </c>
      <c r="C4376" s="681" t="s">
        <v>9941</v>
      </c>
      <c r="D4376" s="681" t="s">
        <v>42270</v>
      </c>
    </row>
    <row r="4377" spans="1:4" ht="16.5" thickTop="1" thickBot="1" x14ac:dyDescent="0.3">
      <c r="A4377" s="681" t="s">
        <v>9942</v>
      </c>
      <c r="B4377" s="681" t="s">
        <v>9943</v>
      </c>
      <c r="C4377" s="681" t="s">
        <v>9944</v>
      </c>
      <c r="D4377" s="681" t="s">
        <v>42271</v>
      </c>
    </row>
    <row r="4378" spans="1:4" ht="16.5" thickTop="1" thickBot="1" x14ac:dyDescent="0.3">
      <c r="A4378" s="680" t="s">
        <v>9945</v>
      </c>
      <c r="B4378" s="681" t="s">
        <v>9946</v>
      </c>
      <c r="C4378" s="680" t="s">
        <v>9947</v>
      </c>
      <c r="D4378" s="680" t="s">
        <v>42272</v>
      </c>
    </row>
    <row r="4379" spans="1:4" ht="31.5" thickTop="1" thickBot="1" x14ac:dyDescent="0.3">
      <c r="A4379" s="681" t="s">
        <v>9948</v>
      </c>
      <c r="B4379" s="681" t="s">
        <v>9949</v>
      </c>
      <c r="C4379" s="681" t="s">
        <v>9950</v>
      </c>
      <c r="D4379" s="681" t="s">
        <v>42273</v>
      </c>
    </row>
    <row r="4380" spans="1:4" ht="31.5" thickTop="1" thickBot="1" x14ac:dyDescent="0.3">
      <c r="A4380" s="680" t="s">
        <v>9951</v>
      </c>
      <c r="B4380" s="681" t="s">
        <v>9952</v>
      </c>
      <c r="C4380" s="680" t="s">
        <v>9953</v>
      </c>
      <c r="D4380" s="680" t="s">
        <v>42274</v>
      </c>
    </row>
    <row r="4381" spans="1:4" ht="31.5" thickTop="1" thickBot="1" x14ac:dyDescent="0.3">
      <c r="A4381" s="681" t="s">
        <v>9954</v>
      </c>
      <c r="B4381" s="681" t="s">
        <v>9955</v>
      </c>
      <c r="C4381" s="681" t="s">
        <v>9956</v>
      </c>
      <c r="D4381" s="681" t="s">
        <v>42275</v>
      </c>
    </row>
    <row r="4382" spans="1:4" ht="16.5" thickTop="1" thickBot="1" x14ac:dyDescent="0.3">
      <c r="A4382" s="681" t="s">
        <v>9957</v>
      </c>
      <c r="B4382" s="681" t="s">
        <v>9958</v>
      </c>
      <c r="C4382" s="681" t="s">
        <v>9959</v>
      </c>
      <c r="D4382" s="681" t="s">
        <v>42276</v>
      </c>
    </row>
    <row r="4383" spans="1:4" ht="16.5" thickTop="1" thickBot="1" x14ac:dyDescent="0.3">
      <c r="A4383" s="680" t="s">
        <v>4912</v>
      </c>
      <c r="B4383" s="681" t="s">
        <v>9960</v>
      </c>
      <c r="C4383" s="680" t="s">
        <v>4913</v>
      </c>
      <c r="D4383" s="680" t="s">
        <v>4914</v>
      </c>
    </row>
    <row r="4384" spans="1:4" ht="16.5" thickTop="1" thickBot="1" x14ac:dyDescent="0.3">
      <c r="A4384" s="681" t="s">
        <v>9961</v>
      </c>
      <c r="B4384" s="681" t="s">
        <v>9962</v>
      </c>
      <c r="C4384" s="681" t="s">
        <v>9963</v>
      </c>
      <c r="D4384" s="681" t="s">
        <v>42277</v>
      </c>
    </row>
    <row r="4385" spans="1:4" ht="16.5" thickTop="1" thickBot="1" x14ac:dyDescent="0.3">
      <c r="A4385" s="680" t="s">
        <v>4915</v>
      </c>
      <c r="B4385" s="681" t="s">
        <v>9964</v>
      </c>
      <c r="C4385" s="680" t="s">
        <v>4916</v>
      </c>
      <c r="D4385" s="680" t="s">
        <v>4916</v>
      </c>
    </row>
    <row r="4386" spans="1:4" ht="16.5" thickTop="1" thickBot="1" x14ac:dyDescent="0.3">
      <c r="A4386" s="681" t="s">
        <v>9965</v>
      </c>
      <c r="B4386" s="681" t="s">
        <v>9966</v>
      </c>
      <c r="C4386" s="681" t="s">
        <v>9967</v>
      </c>
      <c r="D4386" s="681" t="s">
        <v>9967</v>
      </c>
    </row>
    <row r="4387" spans="1:4" ht="16.5" thickTop="1" thickBot="1" x14ac:dyDescent="0.3">
      <c r="A4387" s="681" t="s">
        <v>9968</v>
      </c>
      <c r="B4387" s="681" t="s">
        <v>9969</v>
      </c>
      <c r="C4387" s="681" t="s">
        <v>9970</v>
      </c>
      <c r="D4387" s="681" t="s">
        <v>42278</v>
      </c>
    </row>
    <row r="4388" spans="1:4" ht="16.5" thickTop="1" thickBot="1" x14ac:dyDescent="0.3">
      <c r="A4388" s="681" t="s">
        <v>9971</v>
      </c>
      <c r="B4388" s="681" t="s">
        <v>9971</v>
      </c>
      <c r="C4388" s="681" t="s">
        <v>9972</v>
      </c>
      <c r="D4388" s="681" t="s">
        <v>42279</v>
      </c>
    </row>
    <row r="4389" spans="1:4" ht="16.5" thickTop="1" thickBot="1" x14ac:dyDescent="0.3">
      <c r="A4389" s="680" t="s">
        <v>9973</v>
      </c>
      <c r="B4389" s="681" t="s">
        <v>9974</v>
      </c>
      <c r="C4389" s="680" t="s">
        <v>9975</v>
      </c>
      <c r="D4389" s="680" t="s">
        <v>42280</v>
      </c>
    </row>
    <row r="4390" spans="1:4" ht="16.5" thickTop="1" thickBot="1" x14ac:dyDescent="0.3">
      <c r="A4390" s="681" t="s">
        <v>9976</v>
      </c>
      <c r="B4390" s="681" t="s">
        <v>9977</v>
      </c>
      <c r="C4390" s="681" t="s">
        <v>9978</v>
      </c>
      <c r="D4390" s="681" t="s">
        <v>42281</v>
      </c>
    </row>
    <row r="4391" spans="1:4" ht="16.5" thickTop="1" thickBot="1" x14ac:dyDescent="0.3">
      <c r="A4391" s="681" t="s">
        <v>9979</v>
      </c>
      <c r="B4391" s="681" t="s">
        <v>9980</v>
      </c>
      <c r="C4391" s="681" t="s">
        <v>9981</v>
      </c>
      <c r="D4391" s="681" t="s">
        <v>9981</v>
      </c>
    </row>
    <row r="4392" spans="1:4" ht="16.5" thickTop="1" thickBot="1" x14ac:dyDescent="0.3">
      <c r="A4392" s="680" t="s">
        <v>9982</v>
      </c>
      <c r="B4392" s="681" t="s">
        <v>9983</v>
      </c>
      <c r="C4392" s="680" t="s">
        <v>9984</v>
      </c>
      <c r="D4392" s="680" t="s">
        <v>9984</v>
      </c>
    </row>
    <row r="4393" spans="1:4" ht="16.5" thickTop="1" thickBot="1" x14ac:dyDescent="0.3">
      <c r="A4393" s="680" t="s">
        <v>9985</v>
      </c>
      <c r="B4393" s="681" t="s">
        <v>9986</v>
      </c>
      <c r="C4393" s="680" t="s">
        <v>9987</v>
      </c>
      <c r="D4393" s="680" t="s">
        <v>42282</v>
      </c>
    </row>
    <row r="4394" spans="1:4" ht="16.5" thickTop="1" thickBot="1" x14ac:dyDescent="0.3">
      <c r="A4394" s="681" t="s">
        <v>9988</v>
      </c>
      <c r="B4394" s="681" t="s">
        <v>9989</v>
      </c>
      <c r="C4394" s="681" t="s">
        <v>9990</v>
      </c>
      <c r="D4394" s="681" t="s">
        <v>42283</v>
      </c>
    </row>
    <row r="4395" spans="1:4" ht="16.5" thickTop="1" thickBot="1" x14ac:dyDescent="0.3">
      <c r="A4395" s="680" t="s">
        <v>9991</v>
      </c>
      <c r="B4395" s="681" t="s">
        <v>9991</v>
      </c>
      <c r="C4395" s="680" t="s">
        <v>9992</v>
      </c>
      <c r="D4395" s="680" t="s">
        <v>42284</v>
      </c>
    </row>
    <row r="4396" spans="1:4" ht="16.5" thickTop="1" thickBot="1" x14ac:dyDescent="0.3">
      <c r="A4396" s="681" t="s">
        <v>9993</v>
      </c>
      <c r="B4396" s="681" t="s">
        <v>9994</v>
      </c>
      <c r="C4396" s="681" t="s">
        <v>9995</v>
      </c>
      <c r="D4396" s="681" t="s">
        <v>42285</v>
      </c>
    </row>
    <row r="4397" spans="1:4" ht="16.5" thickTop="1" thickBot="1" x14ac:dyDescent="0.3">
      <c r="A4397" s="681" t="s">
        <v>4917</v>
      </c>
      <c r="B4397" s="681" t="s">
        <v>9996</v>
      </c>
      <c r="C4397" s="681" t="s">
        <v>4918</v>
      </c>
      <c r="D4397" s="681" t="s">
        <v>4919</v>
      </c>
    </row>
    <row r="4398" spans="1:4" ht="16.5" thickTop="1" thickBot="1" x14ac:dyDescent="0.3">
      <c r="A4398" s="681" t="s">
        <v>9997</v>
      </c>
      <c r="B4398" s="681" t="s">
        <v>9998</v>
      </c>
      <c r="C4398" s="681" t="s">
        <v>9999</v>
      </c>
      <c r="D4398" s="681" t="s">
        <v>9999</v>
      </c>
    </row>
    <row r="4399" spans="1:4" ht="16.5" thickTop="1" thickBot="1" x14ac:dyDescent="0.3">
      <c r="A4399" s="680" t="s">
        <v>10000</v>
      </c>
      <c r="B4399" s="692" t="s">
        <v>8728</v>
      </c>
      <c r="C4399" s="680" t="s">
        <v>10001</v>
      </c>
      <c r="D4399" s="680" t="s">
        <v>42286</v>
      </c>
    </row>
    <row r="4400" spans="1:4" ht="16.5" thickTop="1" thickBot="1" x14ac:dyDescent="0.3">
      <c r="A4400" s="680" t="s">
        <v>10002</v>
      </c>
      <c r="B4400" s="681" t="s">
        <v>10003</v>
      </c>
      <c r="C4400" s="680" t="s">
        <v>10004</v>
      </c>
      <c r="D4400" s="680" t="s">
        <v>42287</v>
      </c>
    </row>
    <row r="4401" spans="1:4" ht="16.5" thickTop="1" thickBot="1" x14ac:dyDescent="0.3">
      <c r="A4401" s="681" t="s">
        <v>10005</v>
      </c>
      <c r="B4401" s="681" t="s">
        <v>10006</v>
      </c>
      <c r="C4401" s="681" t="s">
        <v>10007</v>
      </c>
      <c r="D4401" s="681" t="s">
        <v>42288</v>
      </c>
    </row>
    <row r="4402" spans="1:4" ht="16.5" thickTop="1" thickBot="1" x14ac:dyDescent="0.3">
      <c r="A4402" s="680" t="s">
        <v>10008</v>
      </c>
      <c r="B4402" s="692" t="s">
        <v>8728</v>
      </c>
      <c r="C4402" s="680" t="s">
        <v>10009</v>
      </c>
      <c r="D4402" s="680" t="s">
        <v>42289</v>
      </c>
    </row>
    <row r="4403" spans="1:4" ht="16.5" thickTop="1" thickBot="1" x14ac:dyDescent="0.3">
      <c r="A4403" s="681" t="s">
        <v>10010</v>
      </c>
      <c r="B4403" s="681" t="s">
        <v>10011</v>
      </c>
      <c r="C4403" s="681" t="s">
        <v>10012</v>
      </c>
      <c r="D4403" s="681" t="s">
        <v>42290</v>
      </c>
    </row>
    <row r="4404" spans="1:4" ht="31.5" thickTop="1" thickBot="1" x14ac:dyDescent="0.3">
      <c r="A4404" s="680" t="s">
        <v>10013</v>
      </c>
      <c r="B4404" s="681" t="s">
        <v>10014</v>
      </c>
      <c r="C4404" s="680" t="s">
        <v>10015</v>
      </c>
      <c r="D4404" s="680" t="s">
        <v>42291</v>
      </c>
    </row>
    <row r="4405" spans="1:4" ht="16.5" thickTop="1" thickBot="1" x14ac:dyDescent="0.3">
      <c r="A4405" s="680" t="s">
        <v>10016</v>
      </c>
      <c r="B4405" s="681" t="s">
        <v>10017</v>
      </c>
      <c r="C4405" s="680" t="s">
        <v>10018</v>
      </c>
      <c r="D4405" s="680" t="s">
        <v>42292</v>
      </c>
    </row>
    <row r="4406" spans="1:4" ht="16.5" thickTop="1" thickBot="1" x14ac:dyDescent="0.3">
      <c r="A4406" s="681" t="s">
        <v>10019</v>
      </c>
      <c r="B4406" s="681" t="s">
        <v>10020</v>
      </c>
      <c r="C4406" s="681" t="s">
        <v>10021</v>
      </c>
      <c r="D4406" s="681" t="s">
        <v>42293</v>
      </c>
    </row>
    <row r="4407" spans="1:4" ht="16.5" thickTop="1" thickBot="1" x14ac:dyDescent="0.3">
      <c r="A4407" s="680" t="s">
        <v>10022</v>
      </c>
      <c r="B4407" s="692" t="s">
        <v>8728</v>
      </c>
      <c r="C4407" s="680" t="s">
        <v>10023</v>
      </c>
      <c r="D4407" s="680" t="s">
        <v>42294</v>
      </c>
    </row>
    <row r="4408" spans="1:4" ht="16.5" thickTop="1" thickBot="1" x14ac:dyDescent="0.3">
      <c r="A4408" s="681" t="s">
        <v>10024</v>
      </c>
      <c r="B4408" s="681" t="s">
        <v>10025</v>
      </c>
      <c r="C4408" s="681" t="s">
        <v>10026</v>
      </c>
      <c r="D4408" s="681" t="s">
        <v>42295</v>
      </c>
    </row>
    <row r="4409" spans="1:4" ht="16.5" thickTop="1" thickBot="1" x14ac:dyDescent="0.3">
      <c r="A4409" s="680" t="s">
        <v>10027</v>
      </c>
      <c r="B4409" s="681" t="s">
        <v>10028</v>
      </c>
      <c r="C4409" s="680" t="s">
        <v>10029</v>
      </c>
      <c r="D4409" s="680" t="s">
        <v>42296</v>
      </c>
    </row>
    <row r="4410" spans="1:4" ht="16.5" thickTop="1" thickBot="1" x14ac:dyDescent="0.3">
      <c r="A4410" s="681" t="s">
        <v>10030</v>
      </c>
      <c r="B4410" s="681" t="s">
        <v>10031</v>
      </c>
      <c r="C4410" s="681" t="s">
        <v>10032</v>
      </c>
      <c r="D4410" s="681" t="s">
        <v>42297</v>
      </c>
    </row>
    <row r="4411" spans="1:4" ht="16.5" thickTop="1" thickBot="1" x14ac:dyDescent="0.3">
      <c r="A4411" s="680" t="s">
        <v>10033</v>
      </c>
      <c r="B4411" s="681" t="s">
        <v>10034</v>
      </c>
      <c r="C4411" s="680" t="s">
        <v>10035</v>
      </c>
      <c r="D4411" s="680" t="s">
        <v>42298</v>
      </c>
    </row>
    <row r="4412" spans="1:4" ht="16.5" thickTop="1" thickBot="1" x14ac:dyDescent="0.3">
      <c r="A4412" s="680" t="s">
        <v>4920</v>
      </c>
      <c r="B4412" s="681" t="s">
        <v>10036</v>
      </c>
      <c r="C4412" s="680" t="s">
        <v>4921</v>
      </c>
      <c r="D4412" s="680" t="s">
        <v>4922</v>
      </c>
    </row>
    <row r="4413" spans="1:4" ht="31.5" thickTop="1" thickBot="1" x14ac:dyDescent="0.3">
      <c r="A4413" s="680" t="s">
        <v>10037</v>
      </c>
      <c r="B4413" s="681" t="s">
        <v>10038</v>
      </c>
      <c r="C4413" s="680" t="s">
        <v>10039</v>
      </c>
      <c r="D4413" s="680" t="s">
        <v>42299</v>
      </c>
    </row>
    <row r="4414" spans="1:4" ht="16.5" thickTop="1" thickBot="1" x14ac:dyDescent="0.3">
      <c r="A4414" s="680" t="s">
        <v>10040</v>
      </c>
      <c r="B4414" s="681" t="s">
        <v>10041</v>
      </c>
      <c r="C4414" s="680" t="s">
        <v>10042</v>
      </c>
      <c r="D4414" s="680" t="s">
        <v>42300</v>
      </c>
    </row>
    <row r="4415" spans="1:4" ht="16.5" thickTop="1" thickBot="1" x14ac:dyDescent="0.3">
      <c r="A4415" s="681" t="s">
        <v>10043</v>
      </c>
      <c r="B4415" s="681" t="s">
        <v>10044</v>
      </c>
      <c r="C4415" s="681" t="s">
        <v>10045</v>
      </c>
      <c r="D4415" s="681" t="s">
        <v>42301</v>
      </c>
    </row>
    <row r="4416" spans="1:4" ht="16.5" thickTop="1" thickBot="1" x14ac:dyDescent="0.3">
      <c r="A4416" s="680" t="s">
        <v>10046</v>
      </c>
      <c r="B4416" s="681" t="s">
        <v>10047</v>
      </c>
      <c r="C4416" s="680" t="s">
        <v>10048</v>
      </c>
      <c r="D4416" s="680" t="s">
        <v>42302</v>
      </c>
    </row>
    <row r="4417" spans="1:4" ht="16.5" thickTop="1" thickBot="1" x14ac:dyDescent="0.3">
      <c r="A4417" s="681" t="s">
        <v>10049</v>
      </c>
      <c r="B4417" s="681" t="s">
        <v>10050</v>
      </c>
      <c r="C4417" s="681" t="s">
        <v>10051</v>
      </c>
      <c r="D4417" s="681" t="s">
        <v>42303</v>
      </c>
    </row>
    <row r="4418" spans="1:4" ht="16.5" thickTop="1" thickBot="1" x14ac:dyDescent="0.3">
      <c r="A4418" s="680" t="s">
        <v>10052</v>
      </c>
      <c r="B4418" s="681" t="s">
        <v>10053</v>
      </c>
      <c r="C4418" s="680" t="s">
        <v>10054</v>
      </c>
      <c r="D4418" s="680" t="s">
        <v>42304</v>
      </c>
    </row>
    <row r="4419" spans="1:4" ht="16.5" thickTop="1" thickBot="1" x14ac:dyDescent="0.3">
      <c r="A4419" s="680" t="s">
        <v>10055</v>
      </c>
      <c r="B4419" s="681" t="s">
        <v>10056</v>
      </c>
      <c r="C4419" s="680" t="s">
        <v>10057</v>
      </c>
      <c r="D4419" s="680" t="s">
        <v>42305</v>
      </c>
    </row>
    <row r="4420" spans="1:4" ht="16.5" thickTop="1" thickBot="1" x14ac:dyDescent="0.3">
      <c r="A4420" s="681" t="s">
        <v>10058</v>
      </c>
      <c r="B4420" s="681" t="s">
        <v>10059</v>
      </c>
      <c r="C4420" s="681" t="s">
        <v>10060</v>
      </c>
      <c r="D4420" s="681" t="s">
        <v>42306</v>
      </c>
    </row>
    <row r="4421" spans="1:4" ht="31.5" thickTop="1" thickBot="1" x14ac:dyDescent="0.3">
      <c r="A4421" s="680" t="s">
        <v>10061</v>
      </c>
      <c r="B4421" s="681" t="s">
        <v>10062</v>
      </c>
      <c r="C4421" s="680" t="s">
        <v>10063</v>
      </c>
      <c r="D4421" s="680" t="s">
        <v>42307</v>
      </c>
    </row>
    <row r="4422" spans="1:4" ht="16.5" thickTop="1" thickBot="1" x14ac:dyDescent="0.3">
      <c r="A4422" s="680" t="s">
        <v>10064</v>
      </c>
      <c r="B4422" s="681" t="s">
        <v>10065</v>
      </c>
      <c r="C4422" s="680" t="s">
        <v>10066</v>
      </c>
      <c r="D4422" s="680" t="s">
        <v>42308</v>
      </c>
    </row>
    <row r="4423" spans="1:4" ht="16.5" thickTop="1" thickBot="1" x14ac:dyDescent="0.3">
      <c r="A4423" s="680" t="s">
        <v>10067</v>
      </c>
      <c r="B4423" s="681" t="s">
        <v>10068</v>
      </c>
      <c r="C4423" s="680" t="s">
        <v>10069</v>
      </c>
      <c r="D4423" s="680" t="s">
        <v>42309</v>
      </c>
    </row>
    <row r="4424" spans="1:4" ht="16.5" thickTop="1" thickBot="1" x14ac:dyDescent="0.3">
      <c r="A4424" s="681" t="s">
        <v>10070</v>
      </c>
      <c r="B4424" s="681" t="s">
        <v>10071</v>
      </c>
      <c r="C4424" s="681" t="s">
        <v>10072</v>
      </c>
      <c r="D4424" s="681" t="s">
        <v>10072</v>
      </c>
    </row>
    <row r="4425" spans="1:4" ht="16.5" thickTop="1" thickBot="1" x14ac:dyDescent="0.3">
      <c r="A4425" s="681" t="s">
        <v>10073</v>
      </c>
      <c r="B4425" s="681" t="s">
        <v>10074</v>
      </c>
      <c r="C4425" s="681" t="s">
        <v>10075</v>
      </c>
      <c r="D4425" s="681" t="s">
        <v>42310</v>
      </c>
    </row>
    <row r="4426" spans="1:4" ht="16.5" thickTop="1" thickBot="1" x14ac:dyDescent="0.3">
      <c r="A4426" s="681" t="s">
        <v>4923</v>
      </c>
      <c r="B4426" s="681" t="s">
        <v>10076</v>
      </c>
      <c r="C4426" s="681" t="s">
        <v>10077</v>
      </c>
      <c r="D4426" s="681" t="s">
        <v>4925</v>
      </c>
    </row>
    <row r="4427" spans="1:4" ht="16.5" thickTop="1" thickBot="1" x14ac:dyDescent="0.3">
      <c r="A4427" s="681" t="s">
        <v>10078</v>
      </c>
      <c r="B4427" s="681" t="s">
        <v>10079</v>
      </c>
      <c r="C4427" s="681" t="s">
        <v>10080</v>
      </c>
      <c r="D4427" s="681" t="s">
        <v>42311</v>
      </c>
    </row>
    <row r="4428" spans="1:4" ht="16.5" thickTop="1" thickBot="1" x14ac:dyDescent="0.3">
      <c r="A4428" s="680" t="s">
        <v>10081</v>
      </c>
      <c r="B4428" s="692" t="s">
        <v>8728</v>
      </c>
      <c r="C4428" s="680" t="s">
        <v>10082</v>
      </c>
      <c r="D4428" s="680" t="s">
        <v>10082</v>
      </c>
    </row>
    <row r="4429" spans="1:4" ht="16.5" thickTop="1" thickBot="1" x14ac:dyDescent="0.3">
      <c r="A4429" s="680" t="s">
        <v>10083</v>
      </c>
      <c r="B4429" s="681" t="s">
        <v>10083</v>
      </c>
      <c r="C4429" s="680" t="s">
        <v>10084</v>
      </c>
      <c r="D4429" s="680" t="s">
        <v>10084</v>
      </c>
    </row>
    <row r="4430" spans="1:4" ht="31.5" thickTop="1" thickBot="1" x14ac:dyDescent="0.3">
      <c r="A4430" s="681" t="s">
        <v>10085</v>
      </c>
      <c r="B4430" s="681" t="s">
        <v>10086</v>
      </c>
      <c r="C4430" s="681" t="s">
        <v>10087</v>
      </c>
      <c r="D4430" s="681" t="s">
        <v>42312</v>
      </c>
    </row>
    <row r="4431" spans="1:4" ht="16.5" thickTop="1" thickBot="1" x14ac:dyDescent="0.3">
      <c r="A4431" s="681" t="s">
        <v>10088</v>
      </c>
      <c r="B4431" s="681" t="s">
        <v>10089</v>
      </c>
      <c r="C4431" s="681" t="s">
        <v>10090</v>
      </c>
      <c r="D4431" s="681" t="s">
        <v>42313</v>
      </c>
    </row>
    <row r="4432" spans="1:4" ht="16.5" thickTop="1" thickBot="1" x14ac:dyDescent="0.3">
      <c r="A4432" s="681" t="s">
        <v>10091</v>
      </c>
      <c r="B4432" s="681" t="s">
        <v>10092</v>
      </c>
      <c r="C4432" s="681" t="s">
        <v>10093</v>
      </c>
      <c r="D4432" s="681" t="s">
        <v>10093</v>
      </c>
    </row>
    <row r="4433" spans="1:4" ht="16.5" thickTop="1" thickBot="1" x14ac:dyDescent="0.3">
      <c r="A4433" s="680" t="s">
        <v>10094</v>
      </c>
      <c r="B4433" s="681" t="s">
        <v>10095</v>
      </c>
      <c r="C4433" s="680" t="s">
        <v>10096</v>
      </c>
      <c r="D4433" s="680" t="s">
        <v>10096</v>
      </c>
    </row>
    <row r="4434" spans="1:4" ht="16.5" thickTop="1" thickBot="1" x14ac:dyDescent="0.3">
      <c r="A4434" s="681" t="s">
        <v>10097</v>
      </c>
      <c r="B4434" s="681" t="s">
        <v>10098</v>
      </c>
      <c r="C4434" s="681" t="s">
        <v>10099</v>
      </c>
      <c r="D4434" s="681" t="s">
        <v>10099</v>
      </c>
    </row>
    <row r="4435" spans="1:4" ht="16.5" thickTop="1" thickBot="1" x14ac:dyDescent="0.3">
      <c r="A4435" s="681" t="s">
        <v>10100</v>
      </c>
      <c r="B4435" s="681" t="s">
        <v>10101</v>
      </c>
      <c r="C4435" s="681" t="s">
        <v>10102</v>
      </c>
      <c r="D4435" s="681" t="s">
        <v>42314</v>
      </c>
    </row>
    <row r="4436" spans="1:4" ht="16.5" thickTop="1" thickBot="1" x14ac:dyDescent="0.3">
      <c r="A4436" s="681" t="s">
        <v>10103</v>
      </c>
      <c r="B4436" s="681" t="s">
        <v>10104</v>
      </c>
      <c r="C4436" s="681" t="s">
        <v>10105</v>
      </c>
      <c r="D4436" s="681" t="s">
        <v>42315</v>
      </c>
    </row>
    <row r="4437" spans="1:4" ht="16.5" thickTop="1" thickBot="1" x14ac:dyDescent="0.3">
      <c r="A4437" s="680" t="s">
        <v>10106</v>
      </c>
      <c r="B4437" s="681" t="s">
        <v>10106</v>
      </c>
      <c r="C4437" s="680" t="s">
        <v>10107</v>
      </c>
      <c r="D4437" s="680" t="s">
        <v>10107</v>
      </c>
    </row>
    <row r="4438" spans="1:4" ht="16.5" thickTop="1" thickBot="1" x14ac:dyDescent="0.3">
      <c r="A4438" s="681" t="s">
        <v>10108</v>
      </c>
      <c r="B4438" s="692" t="s">
        <v>8728</v>
      </c>
      <c r="C4438" s="681" t="s">
        <v>10109</v>
      </c>
      <c r="D4438" s="681" t="s">
        <v>10109</v>
      </c>
    </row>
    <row r="4439" spans="1:4" ht="16.5" thickTop="1" thickBot="1" x14ac:dyDescent="0.3">
      <c r="A4439" s="680" t="s">
        <v>10110</v>
      </c>
      <c r="B4439" s="681" t="s">
        <v>10111</v>
      </c>
      <c r="C4439" s="680" t="s">
        <v>10112</v>
      </c>
      <c r="D4439" s="680" t="s">
        <v>42316</v>
      </c>
    </row>
    <row r="4440" spans="1:4" ht="16.5" thickTop="1" thickBot="1" x14ac:dyDescent="0.3">
      <c r="A4440" s="680" t="s">
        <v>4926</v>
      </c>
      <c r="B4440" s="681" t="s">
        <v>10113</v>
      </c>
      <c r="C4440" s="680" t="s">
        <v>4927</v>
      </c>
      <c r="D4440" s="680" t="s">
        <v>4927</v>
      </c>
    </row>
    <row r="4441" spans="1:4" ht="16.5" thickTop="1" thickBot="1" x14ac:dyDescent="0.3">
      <c r="A4441" s="680" t="s">
        <v>4929</v>
      </c>
      <c r="B4441" s="681" t="s">
        <v>10114</v>
      </c>
      <c r="C4441" s="680" t="s">
        <v>4930</v>
      </c>
      <c r="D4441" s="680" t="s">
        <v>4931</v>
      </c>
    </row>
    <row r="4442" spans="1:4" ht="16.5" thickTop="1" thickBot="1" x14ac:dyDescent="0.3">
      <c r="A4442" s="681" t="s">
        <v>10115</v>
      </c>
      <c r="B4442" s="681" t="s">
        <v>10116</v>
      </c>
      <c r="C4442" s="681" t="s">
        <v>10117</v>
      </c>
      <c r="D4442" s="681" t="s">
        <v>42317</v>
      </c>
    </row>
    <row r="4443" spans="1:4" ht="16.5" thickTop="1" thickBot="1" x14ac:dyDescent="0.3">
      <c r="A4443" s="680" t="s">
        <v>10118</v>
      </c>
      <c r="B4443" s="681" t="s">
        <v>10118</v>
      </c>
      <c r="C4443" s="680" t="s">
        <v>10119</v>
      </c>
      <c r="D4443" s="680" t="s">
        <v>42318</v>
      </c>
    </row>
    <row r="4444" spans="1:4" ht="31.5" thickTop="1" thickBot="1" x14ac:dyDescent="0.3">
      <c r="A4444" s="681" t="s">
        <v>10120</v>
      </c>
      <c r="B4444" s="692" t="s">
        <v>8728</v>
      </c>
      <c r="C4444" s="681" t="s">
        <v>10121</v>
      </c>
      <c r="D4444" s="681" t="s">
        <v>42319</v>
      </c>
    </row>
    <row r="4445" spans="1:4" ht="16.5" thickTop="1" thickBot="1" x14ac:dyDescent="0.3">
      <c r="A4445" s="680" t="s">
        <v>10122</v>
      </c>
      <c r="B4445" s="681" t="s">
        <v>10123</v>
      </c>
      <c r="C4445" s="680" t="s">
        <v>10124</v>
      </c>
      <c r="D4445" s="680" t="s">
        <v>42320</v>
      </c>
    </row>
    <row r="4446" spans="1:4" ht="16.5" thickTop="1" thickBot="1" x14ac:dyDescent="0.3">
      <c r="A4446" s="681" t="s">
        <v>10125</v>
      </c>
      <c r="B4446" s="692" t="s">
        <v>8728</v>
      </c>
      <c r="C4446" s="681" t="s">
        <v>10126</v>
      </c>
      <c r="D4446" s="681" t="s">
        <v>42321</v>
      </c>
    </row>
    <row r="4447" spans="1:4" ht="16.5" thickTop="1" thickBot="1" x14ac:dyDescent="0.3">
      <c r="A4447" s="680" t="s">
        <v>10127</v>
      </c>
      <c r="B4447" s="681" t="s">
        <v>10128</v>
      </c>
      <c r="C4447" s="680" t="s">
        <v>10129</v>
      </c>
      <c r="D4447" s="680" t="s">
        <v>42322</v>
      </c>
    </row>
    <row r="4448" spans="1:4" ht="16.5" thickTop="1" thickBot="1" x14ac:dyDescent="0.3">
      <c r="A4448" s="681" t="s">
        <v>10130</v>
      </c>
      <c r="B4448" s="681" t="s">
        <v>10131</v>
      </c>
      <c r="C4448" s="681" t="s">
        <v>10132</v>
      </c>
      <c r="D4448" s="681" t="s">
        <v>42323</v>
      </c>
    </row>
    <row r="4449" spans="1:4" ht="16.5" thickTop="1" thickBot="1" x14ac:dyDescent="0.3">
      <c r="A4449" s="680" t="s">
        <v>10133</v>
      </c>
      <c r="B4449" s="681" t="s">
        <v>10134</v>
      </c>
      <c r="C4449" s="680" t="s">
        <v>10135</v>
      </c>
      <c r="D4449" s="680" t="s">
        <v>42324</v>
      </c>
    </row>
    <row r="4450" spans="1:4" ht="16.5" thickTop="1" thickBot="1" x14ac:dyDescent="0.3">
      <c r="A4450" s="680" t="s">
        <v>10136</v>
      </c>
      <c r="B4450" s="681" t="s">
        <v>10137</v>
      </c>
      <c r="C4450" s="680" t="s">
        <v>10138</v>
      </c>
      <c r="D4450" s="680" t="s">
        <v>42325</v>
      </c>
    </row>
    <row r="4451" spans="1:4" ht="16.5" thickTop="1" thickBot="1" x14ac:dyDescent="0.3">
      <c r="A4451" s="681" t="s">
        <v>10139</v>
      </c>
      <c r="B4451" s="681" t="s">
        <v>10140</v>
      </c>
      <c r="C4451" s="681" t="s">
        <v>10141</v>
      </c>
      <c r="D4451" s="681" t="s">
        <v>10141</v>
      </c>
    </row>
    <row r="4452" spans="1:4" ht="16.5" thickTop="1" thickBot="1" x14ac:dyDescent="0.3">
      <c r="A4452" s="680" t="s">
        <v>10142</v>
      </c>
      <c r="B4452" s="681" t="s">
        <v>10143</v>
      </c>
      <c r="C4452" s="680" t="s">
        <v>10144</v>
      </c>
      <c r="D4452" s="680" t="s">
        <v>42326</v>
      </c>
    </row>
    <row r="4453" spans="1:4" ht="16.5" thickTop="1" thickBot="1" x14ac:dyDescent="0.3">
      <c r="A4453" s="681" t="s">
        <v>10145</v>
      </c>
      <c r="B4453" s="681" t="s">
        <v>10146</v>
      </c>
      <c r="C4453" s="681" t="s">
        <v>10147</v>
      </c>
      <c r="D4453" s="681" t="s">
        <v>42327</v>
      </c>
    </row>
    <row r="4454" spans="1:4" ht="16.5" thickTop="1" thickBot="1" x14ac:dyDescent="0.3">
      <c r="A4454" s="680" t="s">
        <v>10148</v>
      </c>
      <c r="B4454" s="681" t="s">
        <v>10149</v>
      </c>
      <c r="C4454" s="680" t="s">
        <v>10150</v>
      </c>
      <c r="D4454" s="680" t="s">
        <v>42328</v>
      </c>
    </row>
    <row r="4455" spans="1:4" ht="16.5" thickTop="1" thickBot="1" x14ac:dyDescent="0.3">
      <c r="A4455" s="681" t="s">
        <v>10151</v>
      </c>
      <c r="B4455" s="681" t="s">
        <v>10152</v>
      </c>
      <c r="C4455" s="681" t="s">
        <v>10153</v>
      </c>
      <c r="D4455" s="681" t="s">
        <v>42329</v>
      </c>
    </row>
    <row r="4456" spans="1:4" ht="16.5" thickTop="1" thickBot="1" x14ac:dyDescent="0.3">
      <c r="A4456" s="680" t="s">
        <v>10154</v>
      </c>
      <c r="B4456" s="681" t="s">
        <v>10155</v>
      </c>
      <c r="C4456" s="680" t="s">
        <v>10156</v>
      </c>
      <c r="D4456" s="680" t="s">
        <v>42330</v>
      </c>
    </row>
    <row r="4457" spans="1:4" ht="16.5" thickTop="1" thickBot="1" x14ac:dyDescent="0.3">
      <c r="A4457" s="680" t="s">
        <v>4933</v>
      </c>
      <c r="B4457" s="681" t="s">
        <v>10157</v>
      </c>
      <c r="C4457" s="680" t="s">
        <v>4934</v>
      </c>
      <c r="D4457" s="680" t="s">
        <v>4935</v>
      </c>
    </row>
    <row r="4458" spans="1:4" ht="16.5" thickTop="1" thickBot="1" x14ac:dyDescent="0.3">
      <c r="A4458" s="681" t="s">
        <v>10158</v>
      </c>
      <c r="B4458" s="681" t="s">
        <v>10159</v>
      </c>
      <c r="C4458" s="681" t="s">
        <v>10160</v>
      </c>
      <c r="D4458" s="681" t="s">
        <v>42331</v>
      </c>
    </row>
    <row r="4459" spans="1:4" ht="16.5" thickTop="1" thickBot="1" x14ac:dyDescent="0.3">
      <c r="A4459" s="681" t="s">
        <v>10161</v>
      </c>
      <c r="B4459" s="681" t="s">
        <v>10162</v>
      </c>
      <c r="C4459" s="681" t="s">
        <v>10163</v>
      </c>
      <c r="D4459" s="681" t="s">
        <v>42332</v>
      </c>
    </row>
    <row r="4460" spans="1:4" ht="31.5" thickTop="1" thickBot="1" x14ac:dyDescent="0.3">
      <c r="A4460" s="681" t="s">
        <v>4936</v>
      </c>
      <c r="B4460" s="681" t="s">
        <v>10164</v>
      </c>
      <c r="C4460" s="681" t="s">
        <v>10165</v>
      </c>
      <c r="D4460" s="681" t="s">
        <v>4938</v>
      </c>
    </row>
    <row r="4461" spans="1:4" ht="16.5" thickTop="1" thickBot="1" x14ac:dyDescent="0.3">
      <c r="A4461" s="681" t="s">
        <v>10166</v>
      </c>
      <c r="B4461" s="681" t="s">
        <v>10167</v>
      </c>
      <c r="C4461" s="681" t="s">
        <v>10168</v>
      </c>
      <c r="D4461" s="681" t="s">
        <v>42333</v>
      </c>
    </row>
    <row r="4462" spans="1:4" ht="16.5" thickTop="1" thickBot="1" x14ac:dyDescent="0.3">
      <c r="A4462" s="681" t="s">
        <v>4939</v>
      </c>
      <c r="B4462" s="681" t="s">
        <v>10169</v>
      </c>
      <c r="C4462" s="681" t="s">
        <v>10170</v>
      </c>
      <c r="D4462" s="681" t="s">
        <v>42334</v>
      </c>
    </row>
    <row r="4463" spans="1:4" ht="16.5" thickTop="1" thickBot="1" x14ac:dyDescent="0.3">
      <c r="A4463" s="680" t="s">
        <v>10171</v>
      </c>
      <c r="B4463" s="681" t="s">
        <v>10172</v>
      </c>
      <c r="C4463" s="680" t="s">
        <v>10173</v>
      </c>
      <c r="D4463" s="680" t="s">
        <v>42335</v>
      </c>
    </row>
    <row r="4464" spans="1:4" ht="16.5" thickTop="1" thickBot="1" x14ac:dyDescent="0.3">
      <c r="A4464" s="680" t="s">
        <v>10174</v>
      </c>
      <c r="B4464" s="681" t="s">
        <v>10175</v>
      </c>
      <c r="C4464" s="680" t="s">
        <v>10176</v>
      </c>
      <c r="D4464" s="680" t="s">
        <v>10176</v>
      </c>
    </row>
    <row r="4465" spans="1:4" ht="16.5" thickTop="1" thickBot="1" x14ac:dyDescent="0.3">
      <c r="A4465" s="680" t="s">
        <v>4942</v>
      </c>
      <c r="B4465" s="681" t="s">
        <v>10177</v>
      </c>
      <c r="C4465" s="680" t="s">
        <v>10178</v>
      </c>
      <c r="D4465" s="680" t="s">
        <v>4944</v>
      </c>
    </row>
    <row r="4466" spans="1:4" ht="16.5" thickTop="1" thickBot="1" x14ac:dyDescent="0.3">
      <c r="A4466" s="681" t="s">
        <v>10179</v>
      </c>
      <c r="B4466" s="681" t="s">
        <v>10180</v>
      </c>
      <c r="C4466" s="681" t="s">
        <v>10181</v>
      </c>
      <c r="D4466" s="681" t="s">
        <v>42336</v>
      </c>
    </row>
    <row r="4467" spans="1:4" ht="16.5" thickTop="1" thickBot="1" x14ac:dyDescent="0.3">
      <c r="A4467" s="680" t="s">
        <v>10182</v>
      </c>
      <c r="B4467" s="681" t="s">
        <v>10183</v>
      </c>
      <c r="C4467" s="680" t="s">
        <v>10184</v>
      </c>
      <c r="D4467" s="680" t="s">
        <v>42337</v>
      </c>
    </row>
    <row r="4468" spans="1:4" ht="16.5" thickTop="1" thickBot="1" x14ac:dyDescent="0.3">
      <c r="A4468" s="681" t="s">
        <v>10185</v>
      </c>
      <c r="B4468" s="681" t="s">
        <v>10186</v>
      </c>
      <c r="C4468" s="681" t="s">
        <v>10187</v>
      </c>
      <c r="D4468" s="681" t="s">
        <v>42338</v>
      </c>
    </row>
    <row r="4469" spans="1:4" ht="31.5" thickTop="1" thickBot="1" x14ac:dyDescent="0.3">
      <c r="A4469" s="680" t="s">
        <v>10188</v>
      </c>
      <c r="B4469" s="681" t="s">
        <v>10189</v>
      </c>
      <c r="C4469" s="680" t="s">
        <v>10190</v>
      </c>
      <c r="D4469" s="680" t="s">
        <v>42339</v>
      </c>
    </row>
    <row r="4470" spans="1:4" ht="16.5" thickTop="1" thickBot="1" x14ac:dyDescent="0.3">
      <c r="A4470" s="681" t="s">
        <v>10191</v>
      </c>
      <c r="B4470" s="681" t="s">
        <v>10192</v>
      </c>
      <c r="C4470" s="681" t="s">
        <v>10193</v>
      </c>
      <c r="D4470" s="681" t="s">
        <v>42340</v>
      </c>
    </row>
    <row r="4471" spans="1:4" ht="16.5" thickTop="1" thickBot="1" x14ac:dyDescent="0.3">
      <c r="A4471" s="680" t="s">
        <v>10194</v>
      </c>
      <c r="B4471" s="692" t="s">
        <v>8728</v>
      </c>
      <c r="C4471" s="680" t="s">
        <v>10195</v>
      </c>
      <c r="D4471" s="680" t="s">
        <v>42341</v>
      </c>
    </row>
    <row r="4472" spans="1:4" ht="16.5" thickTop="1" thickBot="1" x14ac:dyDescent="0.3">
      <c r="A4472" s="681" t="s">
        <v>10196</v>
      </c>
      <c r="B4472" s="681" t="s">
        <v>10197</v>
      </c>
      <c r="C4472" s="681" t="s">
        <v>10198</v>
      </c>
      <c r="D4472" s="681" t="s">
        <v>42342</v>
      </c>
    </row>
    <row r="4473" spans="1:4" ht="16.5" thickTop="1" thickBot="1" x14ac:dyDescent="0.3">
      <c r="A4473" s="681" t="s">
        <v>10199</v>
      </c>
      <c r="B4473" s="692" t="s">
        <v>8728</v>
      </c>
      <c r="C4473" s="681" t="s">
        <v>10200</v>
      </c>
      <c r="D4473" s="681" t="s">
        <v>10200</v>
      </c>
    </row>
    <row r="4474" spans="1:4" ht="31.5" thickTop="1" thickBot="1" x14ac:dyDescent="0.3">
      <c r="A4474" s="681" t="s">
        <v>10201</v>
      </c>
      <c r="B4474" s="692" t="s">
        <v>8728</v>
      </c>
      <c r="C4474" s="681" t="s">
        <v>10202</v>
      </c>
      <c r="D4474" s="681" t="s">
        <v>42343</v>
      </c>
    </row>
    <row r="4475" spans="1:4" ht="31.5" thickTop="1" thickBot="1" x14ac:dyDescent="0.3">
      <c r="A4475" s="680" t="s">
        <v>10203</v>
      </c>
      <c r="B4475" s="681" t="s">
        <v>10204</v>
      </c>
      <c r="C4475" s="680" t="s">
        <v>10205</v>
      </c>
      <c r="D4475" s="680" t="s">
        <v>42344</v>
      </c>
    </row>
    <row r="4476" spans="1:4" ht="16.5" thickTop="1" thickBot="1" x14ac:dyDescent="0.3">
      <c r="A4476" s="681" t="s">
        <v>4945</v>
      </c>
      <c r="B4476" s="681" t="s">
        <v>10206</v>
      </c>
      <c r="C4476" s="681" t="s">
        <v>4946</v>
      </c>
      <c r="D4476" s="681" t="s">
        <v>4947</v>
      </c>
    </row>
    <row r="4477" spans="1:4" ht="16.5" thickTop="1" thickBot="1" x14ac:dyDescent="0.3">
      <c r="A4477" s="681" t="s">
        <v>4948</v>
      </c>
      <c r="B4477" s="681" t="s">
        <v>10207</v>
      </c>
      <c r="C4477" s="681" t="s">
        <v>4949</v>
      </c>
      <c r="D4477" s="681" t="s">
        <v>4950</v>
      </c>
    </row>
    <row r="4478" spans="1:4" ht="16.5" thickTop="1" thickBot="1" x14ac:dyDescent="0.3">
      <c r="A4478" s="681" t="s">
        <v>10208</v>
      </c>
      <c r="B4478" s="681" t="s">
        <v>10209</v>
      </c>
      <c r="C4478" s="681" t="s">
        <v>10210</v>
      </c>
      <c r="D4478" s="681" t="s">
        <v>42345</v>
      </c>
    </row>
    <row r="4479" spans="1:4" ht="16.5" thickTop="1" thickBot="1" x14ac:dyDescent="0.3">
      <c r="A4479" s="680" t="s">
        <v>10211</v>
      </c>
      <c r="B4479" s="681" t="s">
        <v>10212</v>
      </c>
      <c r="C4479" s="680" t="s">
        <v>10213</v>
      </c>
      <c r="D4479" s="680" t="s">
        <v>42346</v>
      </c>
    </row>
    <row r="4480" spans="1:4" ht="31.5" thickTop="1" thickBot="1" x14ac:dyDescent="0.3">
      <c r="A4480" s="681" t="s">
        <v>4952</v>
      </c>
      <c r="B4480" s="681" t="s">
        <v>10214</v>
      </c>
      <c r="C4480" s="681" t="s">
        <v>10215</v>
      </c>
      <c r="D4480" s="681" t="s">
        <v>4954</v>
      </c>
    </row>
    <row r="4481" spans="1:4" ht="31.5" thickTop="1" thickBot="1" x14ac:dyDescent="0.3">
      <c r="A4481" s="680" t="s">
        <v>10216</v>
      </c>
      <c r="B4481" s="681" t="s">
        <v>10217</v>
      </c>
      <c r="C4481" s="680" t="s">
        <v>10218</v>
      </c>
      <c r="D4481" s="680" t="s">
        <v>42347</v>
      </c>
    </row>
    <row r="4482" spans="1:4" ht="31.5" thickTop="1" thickBot="1" x14ac:dyDescent="0.3">
      <c r="A4482" s="680" t="s">
        <v>4955</v>
      </c>
      <c r="B4482" s="681" t="s">
        <v>10219</v>
      </c>
      <c r="C4482" s="680" t="s">
        <v>4956</v>
      </c>
      <c r="D4482" s="680" t="s">
        <v>4957</v>
      </c>
    </row>
    <row r="4483" spans="1:4" ht="16.5" thickTop="1" thickBot="1" x14ac:dyDescent="0.3">
      <c r="A4483" s="680" t="s">
        <v>10220</v>
      </c>
      <c r="B4483" s="692" t="s">
        <v>8728</v>
      </c>
      <c r="C4483" s="680" t="s">
        <v>10221</v>
      </c>
      <c r="D4483" s="680" t="s">
        <v>42348</v>
      </c>
    </row>
    <row r="4484" spans="1:4" ht="16.5" thickTop="1" thickBot="1" x14ac:dyDescent="0.3">
      <c r="A4484" s="680" t="s">
        <v>10222</v>
      </c>
      <c r="B4484" s="681" t="s">
        <v>10223</v>
      </c>
      <c r="C4484" s="680" t="s">
        <v>10224</v>
      </c>
      <c r="D4484" s="680" t="s">
        <v>42349</v>
      </c>
    </row>
    <row r="4485" spans="1:4" ht="16.5" thickTop="1" thickBot="1" x14ac:dyDescent="0.3">
      <c r="A4485" s="680" t="s">
        <v>10225</v>
      </c>
      <c r="B4485" s="681" t="s">
        <v>10226</v>
      </c>
      <c r="C4485" s="680" t="s">
        <v>10227</v>
      </c>
      <c r="D4485" s="680" t="s">
        <v>42350</v>
      </c>
    </row>
    <row r="4486" spans="1:4" ht="16.5" thickTop="1" thickBot="1" x14ac:dyDescent="0.3">
      <c r="A4486" s="681" t="s">
        <v>10228</v>
      </c>
      <c r="B4486" s="681" t="s">
        <v>10229</v>
      </c>
      <c r="C4486" s="681" t="s">
        <v>10230</v>
      </c>
      <c r="D4486" s="681" t="s">
        <v>42351</v>
      </c>
    </row>
    <row r="4487" spans="1:4" ht="16.5" thickTop="1" thickBot="1" x14ac:dyDescent="0.3">
      <c r="A4487" s="681" t="s">
        <v>10231</v>
      </c>
      <c r="B4487" s="681" t="s">
        <v>10232</v>
      </c>
      <c r="C4487" s="681" t="s">
        <v>10233</v>
      </c>
      <c r="D4487" s="681" t="s">
        <v>42352</v>
      </c>
    </row>
    <row r="4488" spans="1:4" ht="16.5" thickTop="1" thickBot="1" x14ac:dyDescent="0.3">
      <c r="A4488" s="680" t="s">
        <v>10234</v>
      </c>
      <c r="B4488" s="681" t="s">
        <v>10235</v>
      </c>
      <c r="C4488" s="680" t="s">
        <v>10236</v>
      </c>
      <c r="D4488" s="680" t="s">
        <v>42353</v>
      </c>
    </row>
    <row r="4489" spans="1:4" ht="16.5" thickTop="1" thickBot="1" x14ac:dyDescent="0.3">
      <c r="A4489" s="681" t="s">
        <v>10237</v>
      </c>
      <c r="B4489" s="681" t="s">
        <v>10238</v>
      </c>
      <c r="C4489" s="681" t="s">
        <v>10239</v>
      </c>
      <c r="D4489" s="681" t="s">
        <v>42354</v>
      </c>
    </row>
    <row r="4490" spans="1:4" ht="16.5" thickTop="1" thickBot="1" x14ac:dyDescent="0.3">
      <c r="A4490" s="680" t="s">
        <v>4958</v>
      </c>
      <c r="B4490" s="681" t="s">
        <v>10240</v>
      </c>
      <c r="C4490" s="680" t="s">
        <v>10241</v>
      </c>
      <c r="D4490" s="680" t="s">
        <v>4960</v>
      </c>
    </row>
    <row r="4491" spans="1:4" ht="16.5" thickTop="1" thickBot="1" x14ac:dyDescent="0.3">
      <c r="A4491" s="681" t="s">
        <v>10242</v>
      </c>
      <c r="B4491" s="681" t="s">
        <v>10243</v>
      </c>
      <c r="C4491" s="681" t="s">
        <v>10244</v>
      </c>
      <c r="D4491" s="681" t="s">
        <v>42355</v>
      </c>
    </row>
    <row r="4492" spans="1:4" ht="31.5" thickTop="1" thickBot="1" x14ac:dyDescent="0.3">
      <c r="A4492" s="680" t="s">
        <v>4961</v>
      </c>
      <c r="B4492" s="681" t="s">
        <v>10245</v>
      </c>
      <c r="C4492" s="680" t="s">
        <v>4962</v>
      </c>
      <c r="D4492" s="680" t="s">
        <v>4963</v>
      </c>
    </row>
    <row r="4493" spans="1:4" ht="16.5" thickTop="1" thickBot="1" x14ac:dyDescent="0.3">
      <c r="A4493" s="681" t="s">
        <v>10246</v>
      </c>
      <c r="B4493" s="681" t="s">
        <v>10247</v>
      </c>
      <c r="C4493" s="681" t="s">
        <v>10248</v>
      </c>
      <c r="D4493" s="681" t="s">
        <v>42356</v>
      </c>
    </row>
    <row r="4494" spans="1:4" ht="16.5" thickTop="1" thickBot="1" x14ac:dyDescent="0.3">
      <c r="A4494" s="680" t="s">
        <v>10249</v>
      </c>
      <c r="B4494" s="681" t="s">
        <v>10250</v>
      </c>
      <c r="C4494" s="680" t="s">
        <v>10251</v>
      </c>
      <c r="D4494" s="680" t="s">
        <v>42357</v>
      </c>
    </row>
    <row r="4495" spans="1:4" ht="16.5" thickTop="1" thickBot="1" x14ac:dyDescent="0.3">
      <c r="A4495" s="680" t="s">
        <v>4964</v>
      </c>
      <c r="B4495" s="681" t="s">
        <v>10252</v>
      </c>
      <c r="C4495" s="680" t="s">
        <v>4965</v>
      </c>
      <c r="D4495" s="680" t="s">
        <v>4966</v>
      </c>
    </row>
    <row r="4496" spans="1:4" ht="16.5" thickTop="1" thickBot="1" x14ac:dyDescent="0.3">
      <c r="A4496" s="680" t="s">
        <v>10253</v>
      </c>
      <c r="B4496" s="681" t="s">
        <v>10254</v>
      </c>
      <c r="C4496" s="680" t="s">
        <v>10255</v>
      </c>
      <c r="D4496" s="680" t="s">
        <v>42358</v>
      </c>
    </row>
    <row r="4497" spans="1:4" ht="16.5" thickTop="1" thickBot="1" x14ac:dyDescent="0.3">
      <c r="A4497" s="680" t="s">
        <v>4967</v>
      </c>
      <c r="B4497" s="681" t="s">
        <v>10256</v>
      </c>
      <c r="C4497" s="680" t="s">
        <v>10257</v>
      </c>
      <c r="D4497" s="680" t="s">
        <v>4969</v>
      </c>
    </row>
    <row r="4498" spans="1:4" ht="16.5" thickTop="1" thickBot="1" x14ac:dyDescent="0.3">
      <c r="A4498" s="681" t="s">
        <v>10258</v>
      </c>
      <c r="B4498" s="681" t="s">
        <v>10259</v>
      </c>
      <c r="C4498" s="681" t="s">
        <v>10260</v>
      </c>
      <c r="D4498" s="681" t="s">
        <v>42359</v>
      </c>
    </row>
    <row r="4499" spans="1:4" ht="16.5" thickTop="1" thickBot="1" x14ac:dyDescent="0.3">
      <c r="A4499" s="680" t="s">
        <v>10261</v>
      </c>
      <c r="B4499" s="681" t="s">
        <v>10262</v>
      </c>
      <c r="C4499" s="680" t="s">
        <v>10263</v>
      </c>
      <c r="D4499" s="680" t="s">
        <v>10263</v>
      </c>
    </row>
    <row r="4500" spans="1:4" ht="16.5" thickTop="1" thickBot="1" x14ac:dyDescent="0.3">
      <c r="A4500" s="680" t="s">
        <v>10264</v>
      </c>
      <c r="B4500" s="681" t="s">
        <v>10265</v>
      </c>
      <c r="C4500" s="680" t="s">
        <v>10266</v>
      </c>
      <c r="D4500" s="680" t="s">
        <v>42360</v>
      </c>
    </row>
    <row r="4501" spans="1:4" ht="16.5" thickTop="1" thickBot="1" x14ac:dyDescent="0.3">
      <c r="A4501" s="680" t="s">
        <v>10267</v>
      </c>
      <c r="B4501" s="681" t="s">
        <v>10268</v>
      </c>
      <c r="C4501" s="680" t="s">
        <v>10269</v>
      </c>
      <c r="D4501" s="680" t="s">
        <v>10269</v>
      </c>
    </row>
    <row r="4502" spans="1:4" ht="16.5" thickTop="1" thickBot="1" x14ac:dyDescent="0.3">
      <c r="A4502" s="680" t="s">
        <v>10270</v>
      </c>
      <c r="B4502" s="692" t="s">
        <v>8728</v>
      </c>
      <c r="C4502" s="680" t="s">
        <v>10271</v>
      </c>
      <c r="D4502" s="680" t="s">
        <v>10271</v>
      </c>
    </row>
    <row r="4503" spans="1:4" ht="16.5" thickTop="1" thickBot="1" x14ac:dyDescent="0.3">
      <c r="A4503" s="680" t="s">
        <v>10272</v>
      </c>
      <c r="B4503" s="681" t="s">
        <v>10273</v>
      </c>
      <c r="C4503" s="680" t="s">
        <v>10274</v>
      </c>
      <c r="D4503" s="680" t="s">
        <v>10274</v>
      </c>
    </row>
    <row r="4504" spans="1:4" ht="16.5" thickTop="1" thickBot="1" x14ac:dyDescent="0.3">
      <c r="A4504" s="681" t="s">
        <v>10275</v>
      </c>
      <c r="B4504" s="681" t="s">
        <v>10276</v>
      </c>
      <c r="C4504" s="681" t="s">
        <v>10277</v>
      </c>
      <c r="D4504" s="681" t="s">
        <v>42361</v>
      </c>
    </row>
    <row r="4505" spans="1:4" ht="16.5" thickTop="1" thickBot="1" x14ac:dyDescent="0.3">
      <c r="A4505" s="681" t="s">
        <v>4970</v>
      </c>
      <c r="B4505" s="681" t="s">
        <v>10278</v>
      </c>
      <c r="C4505" s="681" t="s">
        <v>10279</v>
      </c>
      <c r="D4505" s="681" t="s">
        <v>4972</v>
      </c>
    </row>
    <row r="4506" spans="1:4" ht="16.5" thickTop="1" thickBot="1" x14ac:dyDescent="0.3">
      <c r="A4506" s="680" t="s">
        <v>10280</v>
      </c>
      <c r="B4506" s="681" t="s">
        <v>10281</v>
      </c>
      <c r="C4506" s="680" t="s">
        <v>10282</v>
      </c>
      <c r="D4506" s="680" t="s">
        <v>42362</v>
      </c>
    </row>
    <row r="4507" spans="1:4" ht="16.5" thickTop="1" thickBot="1" x14ac:dyDescent="0.3">
      <c r="A4507" s="680" t="s">
        <v>10283</v>
      </c>
      <c r="B4507" s="681" t="s">
        <v>10284</v>
      </c>
      <c r="C4507" s="680" t="s">
        <v>10285</v>
      </c>
      <c r="D4507" s="680" t="s">
        <v>10285</v>
      </c>
    </row>
    <row r="4508" spans="1:4" ht="31.5" thickTop="1" thickBot="1" x14ac:dyDescent="0.3">
      <c r="A4508" s="681" t="s">
        <v>10286</v>
      </c>
      <c r="B4508" s="681" t="s">
        <v>10287</v>
      </c>
      <c r="C4508" s="681" t="s">
        <v>10288</v>
      </c>
      <c r="D4508" s="681" t="s">
        <v>42363</v>
      </c>
    </row>
    <row r="4509" spans="1:4" ht="16.5" thickTop="1" thickBot="1" x14ac:dyDescent="0.3">
      <c r="A4509" s="681" t="s">
        <v>10289</v>
      </c>
      <c r="B4509" s="681" t="s">
        <v>10289</v>
      </c>
      <c r="C4509" s="681" t="s">
        <v>10290</v>
      </c>
      <c r="D4509" s="681" t="s">
        <v>42364</v>
      </c>
    </row>
    <row r="4510" spans="1:4" ht="16.5" thickTop="1" thickBot="1" x14ac:dyDescent="0.3">
      <c r="A4510" s="680" t="s">
        <v>10291</v>
      </c>
      <c r="B4510" s="681" t="s">
        <v>10292</v>
      </c>
      <c r="C4510" s="680" t="s">
        <v>10293</v>
      </c>
      <c r="D4510" s="680" t="s">
        <v>42365</v>
      </c>
    </row>
    <row r="4511" spans="1:4" ht="16.5" thickTop="1" thickBot="1" x14ac:dyDescent="0.3">
      <c r="A4511" s="681" t="s">
        <v>4973</v>
      </c>
      <c r="B4511" s="681" t="s">
        <v>10294</v>
      </c>
      <c r="C4511" s="681" t="s">
        <v>4974</v>
      </c>
      <c r="D4511" s="681" t="s">
        <v>4975</v>
      </c>
    </row>
    <row r="4512" spans="1:4" ht="16.5" thickTop="1" thickBot="1" x14ac:dyDescent="0.3">
      <c r="A4512" s="681" t="s">
        <v>10295</v>
      </c>
      <c r="B4512" s="681" t="s">
        <v>10296</v>
      </c>
      <c r="C4512" s="681" t="s">
        <v>10297</v>
      </c>
      <c r="D4512" s="681" t="s">
        <v>42366</v>
      </c>
    </row>
    <row r="4513" spans="1:4" ht="16.5" thickTop="1" thickBot="1" x14ac:dyDescent="0.3">
      <c r="A4513" s="680" t="s">
        <v>4976</v>
      </c>
      <c r="B4513" s="681" t="s">
        <v>4976</v>
      </c>
      <c r="C4513" s="680" t="s">
        <v>4977</v>
      </c>
      <c r="D4513" s="680" t="s">
        <v>4978</v>
      </c>
    </row>
    <row r="4514" spans="1:4" ht="16.5" thickTop="1" thickBot="1" x14ac:dyDescent="0.3">
      <c r="A4514" s="680" t="s">
        <v>10298</v>
      </c>
      <c r="B4514" s="681" t="s">
        <v>10299</v>
      </c>
      <c r="C4514" s="680" t="s">
        <v>10300</v>
      </c>
      <c r="D4514" s="680" t="s">
        <v>42367</v>
      </c>
    </row>
    <row r="4515" spans="1:4" ht="16.5" thickTop="1" thickBot="1" x14ac:dyDescent="0.3">
      <c r="A4515" s="681" t="s">
        <v>4979</v>
      </c>
      <c r="B4515" s="681" t="s">
        <v>10301</v>
      </c>
      <c r="C4515" s="681" t="s">
        <v>4980</v>
      </c>
      <c r="D4515" s="681" t="s">
        <v>4981</v>
      </c>
    </row>
    <row r="4516" spans="1:4" ht="16.5" thickTop="1" thickBot="1" x14ac:dyDescent="0.3">
      <c r="A4516" s="680" t="s">
        <v>4982</v>
      </c>
      <c r="B4516" s="681" t="s">
        <v>10302</v>
      </c>
      <c r="C4516" s="680" t="s">
        <v>4983</v>
      </c>
      <c r="D4516" s="680" t="s">
        <v>4983</v>
      </c>
    </row>
    <row r="4517" spans="1:4" ht="16.5" thickTop="1" thickBot="1" x14ac:dyDescent="0.3">
      <c r="A4517" s="681" t="s">
        <v>10303</v>
      </c>
      <c r="B4517" s="681" t="s">
        <v>10304</v>
      </c>
      <c r="C4517" s="681" t="s">
        <v>10305</v>
      </c>
      <c r="D4517" s="681" t="s">
        <v>42368</v>
      </c>
    </row>
    <row r="4518" spans="1:4" ht="31.5" thickTop="1" thickBot="1" x14ac:dyDescent="0.3">
      <c r="A4518" s="680" t="s">
        <v>10306</v>
      </c>
      <c r="B4518" s="681" t="s">
        <v>10307</v>
      </c>
      <c r="C4518" s="680" t="s">
        <v>10308</v>
      </c>
      <c r="D4518" s="680" t="s">
        <v>42369</v>
      </c>
    </row>
    <row r="4519" spans="1:4" ht="16.5" thickTop="1" thickBot="1" x14ac:dyDescent="0.3">
      <c r="A4519" s="680" t="s">
        <v>10309</v>
      </c>
      <c r="B4519" s="681" t="s">
        <v>10310</v>
      </c>
      <c r="C4519" s="680" t="s">
        <v>10311</v>
      </c>
      <c r="D4519" s="680" t="s">
        <v>42370</v>
      </c>
    </row>
    <row r="4520" spans="1:4" ht="16.5" thickTop="1" thickBot="1" x14ac:dyDescent="0.3">
      <c r="A4520" s="681" t="s">
        <v>10312</v>
      </c>
      <c r="B4520" s="681" t="s">
        <v>10313</v>
      </c>
      <c r="C4520" s="681" t="s">
        <v>10314</v>
      </c>
      <c r="D4520" s="681" t="s">
        <v>42371</v>
      </c>
    </row>
    <row r="4521" spans="1:4" ht="16.5" thickTop="1" thickBot="1" x14ac:dyDescent="0.3">
      <c r="A4521" s="681" t="s">
        <v>10315</v>
      </c>
      <c r="B4521" s="692" t="s">
        <v>8728</v>
      </c>
      <c r="C4521" s="681" t="s">
        <v>10316</v>
      </c>
      <c r="D4521" s="681" t="s">
        <v>42372</v>
      </c>
    </row>
    <row r="4522" spans="1:4" ht="16.5" thickTop="1" thickBot="1" x14ac:dyDescent="0.3">
      <c r="A4522" s="680" t="s">
        <v>4984</v>
      </c>
      <c r="B4522" s="681" t="s">
        <v>10317</v>
      </c>
      <c r="C4522" s="680" t="s">
        <v>4985</v>
      </c>
      <c r="D4522" s="680" t="s">
        <v>4985</v>
      </c>
    </row>
    <row r="4523" spans="1:4" ht="31.5" thickTop="1" thickBot="1" x14ac:dyDescent="0.3">
      <c r="A4523" s="680" t="s">
        <v>10318</v>
      </c>
      <c r="B4523" s="692" t="s">
        <v>8728</v>
      </c>
      <c r="C4523" s="680" t="s">
        <v>10319</v>
      </c>
      <c r="D4523" s="680" t="s">
        <v>10320</v>
      </c>
    </row>
    <row r="4524" spans="1:4" ht="16.5" thickTop="1" thickBot="1" x14ac:dyDescent="0.3">
      <c r="A4524" s="680" t="s">
        <v>10321</v>
      </c>
      <c r="B4524" s="692" t="s">
        <v>8728</v>
      </c>
      <c r="C4524" s="680" t="s">
        <v>10322</v>
      </c>
      <c r="D4524" s="680" t="s">
        <v>42373</v>
      </c>
    </row>
    <row r="4525" spans="1:4" ht="16.5" thickTop="1" thickBot="1" x14ac:dyDescent="0.3">
      <c r="A4525" s="680" t="s">
        <v>10323</v>
      </c>
      <c r="B4525" s="681" t="s">
        <v>10324</v>
      </c>
      <c r="C4525" s="680" t="s">
        <v>10325</v>
      </c>
      <c r="D4525" s="680" t="s">
        <v>42374</v>
      </c>
    </row>
    <row r="4526" spans="1:4" ht="31.5" thickTop="1" thickBot="1" x14ac:dyDescent="0.3">
      <c r="A4526" s="681" t="s">
        <v>10326</v>
      </c>
      <c r="B4526" s="681" t="s">
        <v>10327</v>
      </c>
      <c r="C4526" s="681" t="s">
        <v>10328</v>
      </c>
      <c r="D4526" s="681" t="s">
        <v>42375</v>
      </c>
    </row>
    <row r="4527" spans="1:4" ht="16.5" thickTop="1" thickBot="1" x14ac:dyDescent="0.3">
      <c r="A4527" s="680" t="s">
        <v>10329</v>
      </c>
      <c r="B4527" s="681" t="s">
        <v>10330</v>
      </c>
      <c r="C4527" s="680" t="s">
        <v>10331</v>
      </c>
      <c r="D4527" s="680" t="s">
        <v>10331</v>
      </c>
    </row>
    <row r="4528" spans="1:4" ht="31.5" thickTop="1" thickBot="1" x14ac:dyDescent="0.3">
      <c r="A4528" s="680" t="s">
        <v>10332</v>
      </c>
      <c r="B4528" s="681" t="s">
        <v>10333</v>
      </c>
      <c r="C4528" s="680" t="s">
        <v>10334</v>
      </c>
      <c r="D4528" s="680" t="s">
        <v>42376</v>
      </c>
    </row>
    <row r="4529" spans="1:4" ht="16.5" thickTop="1" thickBot="1" x14ac:dyDescent="0.3">
      <c r="A4529" s="681" t="s">
        <v>10335</v>
      </c>
      <c r="B4529" s="681" t="s">
        <v>10336</v>
      </c>
      <c r="C4529" s="681" t="s">
        <v>10337</v>
      </c>
      <c r="D4529" s="681" t="s">
        <v>42377</v>
      </c>
    </row>
    <row r="4530" spans="1:4" ht="16.5" thickTop="1" thickBot="1" x14ac:dyDescent="0.3">
      <c r="A4530" s="681" t="s">
        <v>10338</v>
      </c>
      <c r="B4530" s="681" t="s">
        <v>10339</v>
      </c>
      <c r="C4530" s="681" t="s">
        <v>10340</v>
      </c>
      <c r="D4530" s="681" t="s">
        <v>42378</v>
      </c>
    </row>
    <row r="4531" spans="1:4" ht="16.5" thickTop="1" thickBot="1" x14ac:dyDescent="0.3">
      <c r="A4531" s="680" t="s">
        <v>10341</v>
      </c>
      <c r="B4531" s="681" t="s">
        <v>10342</v>
      </c>
      <c r="C4531" s="680" t="s">
        <v>10343</v>
      </c>
      <c r="D4531" s="680" t="s">
        <v>10343</v>
      </c>
    </row>
    <row r="4532" spans="1:4" ht="16.5" thickTop="1" thickBot="1" x14ac:dyDescent="0.3">
      <c r="A4532" s="681" t="s">
        <v>10344</v>
      </c>
      <c r="B4532" s="681" t="s">
        <v>10345</v>
      </c>
      <c r="C4532" s="681" t="s">
        <v>10346</v>
      </c>
      <c r="D4532" s="681" t="s">
        <v>10346</v>
      </c>
    </row>
    <row r="4533" spans="1:4" ht="16.5" thickTop="1" thickBot="1" x14ac:dyDescent="0.3">
      <c r="A4533" s="680" t="s">
        <v>10347</v>
      </c>
      <c r="B4533" s="681" t="s">
        <v>10348</v>
      </c>
      <c r="C4533" s="680" t="s">
        <v>10349</v>
      </c>
      <c r="D4533" s="680" t="s">
        <v>10349</v>
      </c>
    </row>
    <row r="4534" spans="1:4" ht="16.5" thickTop="1" thickBot="1" x14ac:dyDescent="0.3">
      <c r="A4534" s="680" t="s">
        <v>10350</v>
      </c>
      <c r="B4534" s="692" t="s">
        <v>8728</v>
      </c>
      <c r="C4534" s="680" t="s">
        <v>10351</v>
      </c>
      <c r="D4534" s="680" t="s">
        <v>42379</v>
      </c>
    </row>
    <row r="4535" spans="1:4" ht="16.5" thickTop="1" thickBot="1" x14ac:dyDescent="0.3">
      <c r="A4535" s="680" t="s">
        <v>10352</v>
      </c>
      <c r="B4535" s="681" t="s">
        <v>10353</v>
      </c>
      <c r="C4535" s="680" t="s">
        <v>10354</v>
      </c>
      <c r="D4535" s="680" t="s">
        <v>42380</v>
      </c>
    </row>
    <row r="4536" spans="1:4" ht="16.5" thickTop="1" thickBot="1" x14ac:dyDescent="0.3">
      <c r="A4536" s="680" t="s">
        <v>10355</v>
      </c>
      <c r="B4536" s="681" t="s">
        <v>10356</v>
      </c>
      <c r="C4536" s="680" t="s">
        <v>10357</v>
      </c>
      <c r="D4536" s="680" t="s">
        <v>42381</v>
      </c>
    </row>
    <row r="4537" spans="1:4" ht="16.5" thickTop="1" thickBot="1" x14ac:dyDescent="0.3">
      <c r="A4537" s="680" t="s">
        <v>10358</v>
      </c>
      <c r="B4537" s="681" t="s">
        <v>10359</v>
      </c>
      <c r="C4537" s="680" t="s">
        <v>10360</v>
      </c>
      <c r="D4537" s="680" t="s">
        <v>42382</v>
      </c>
    </row>
    <row r="4538" spans="1:4" ht="16.5" thickTop="1" thickBot="1" x14ac:dyDescent="0.3">
      <c r="A4538" s="680" t="s">
        <v>10361</v>
      </c>
      <c r="B4538" s="681" t="s">
        <v>10362</v>
      </c>
      <c r="C4538" s="680" t="s">
        <v>10363</v>
      </c>
      <c r="D4538" s="680" t="s">
        <v>42383</v>
      </c>
    </row>
    <row r="4539" spans="1:4" ht="16.5" thickTop="1" thickBot="1" x14ac:dyDescent="0.3">
      <c r="A4539" s="680" t="s">
        <v>10364</v>
      </c>
      <c r="B4539" s="681" t="s">
        <v>10364</v>
      </c>
      <c r="C4539" s="680" t="s">
        <v>10365</v>
      </c>
      <c r="D4539" s="680" t="s">
        <v>42384</v>
      </c>
    </row>
    <row r="4540" spans="1:4" ht="16.5" thickTop="1" thickBot="1" x14ac:dyDescent="0.3">
      <c r="A4540" s="681" t="s">
        <v>10366</v>
      </c>
      <c r="B4540" s="681" t="s">
        <v>10367</v>
      </c>
      <c r="C4540" s="681" t="s">
        <v>10368</v>
      </c>
      <c r="D4540" s="681" t="s">
        <v>42385</v>
      </c>
    </row>
    <row r="4541" spans="1:4" ht="16.5" thickTop="1" thickBot="1" x14ac:dyDescent="0.3">
      <c r="A4541" s="680" t="s">
        <v>10369</v>
      </c>
      <c r="B4541" s="681" t="s">
        <v>10370</v>
      </c>
      <c r="C4541" s="680" t="s">
        <v>10371</v>
      </c>
      <c r="D4541" s="680" t="s">
        <v>10371</v>
      </c>
    </row>
    <row r="4542" spans="1:4" ht="16.5" thickTop="1" thickBot="1" x14ac:dyDescent="0.3">
      <c r="A4542" s="681" t="s">
        <v>10372</v>
      </c>
      <c r="B4542" s="692" t="s">
        <v>8728</v>
      </c>
      <c r="C4542" s="681" t="s">
        <v>10373</v>
      </c>
      <c r="D4542" s="681" t="s">
        <v>10373</v>
      </c>
    </row>
    <row r="4543" spans="1:4" ht="16.5" thickTop="1" thickBot="1" x14ac:dyDescent="0.3">
      <c r="A4543" s="680" t="s">
        <v>10374</v>
      </c>
      <c r="B4543" s="681" t="s">
        <v>10375</v>
      </c>
      <c r="C4543" s="680" t="s">
        <v>10376</v>
      </c>
      <c r="D4543" s="680" t="s">
        <v>42386</v>
      </c>
    </row>
    <row r="4544" spans="1:4" ht="16.5" thickTop="1" thickBot="1" x14ac:dyDescent="0.3">
      <c r="A4544" s="680" t="s">
        <v>10377</v>
      </c>
      <c r="B4544" s="681" t="s">
        <v>10378</v>
      </c>
      <c r="C4544" s="680" t="s">
        <v>10379</v>
      </c>
      <c r="D4544" s="680" t="s">
        <v>42387</v>
      </c>
    </row>
    <row r="4545" spans="1:4" ht="16.5" thickTop="1" thickBot="1" x14ac:dyDescent="0.3">
      <c r="A4545" s="681" t="s">
        <v>10380</v>
      </c>
      <c r="B4545" s="681" t="s">
        <v>10381</v>
      </c>
      <c r="C4545" s="681" t="s">
        <v>10382</v>
      </c>
      <c r="D4545" s="681" t="s">
        <v>42388</v>
      </c>
    </row>
    <row r="4546" spans="1:4" ht="16.5" thickTop="1" thickBot="1" x14ac:dyDescent="0.3">
      <c r="A4546" s="680" t="s">
        <v>10383</v>
      </c>
      <c r="B4546" s="681" t="s">
        <v>10384</v>
      </c>
      <c r="C4546" s="680" t="s">
        <v>10385</v>
      </c>
      <c r="D4546" s="680" t="s">
        <v>42389</v>
      </c>
    </row>
    <row r="4547" spans="1:4" ht="16.5" thickTop="1" thickBot="1" x14ac:dyDescent="0.3">
      <c r="A4547" s="680" t="s">
        <v>10386</v>
      </c>
      <c r="B4547" s="692" t="s">
        <v>8728</v>
      </c>
      <c r="C4547" s="680" t="s">
        <v>10387</v>
      </c>
      <c r="D4547" s="680" t="s">
        <v>42390</v>
      </c>
    </row>
    <row r="4548" spans="1:4" ht="16.5" thickTop="1" thickBot="1" x14ac:dyDescent="0.3">
      <c r="A4548" s="681" t="s">
        <v>10388</v>
      </c>
      <c r="B4548" s="692" t="s">
        <v>8728</v>
      </c>
      <c r="C4548" s="681" t="s">
        <v>10389</v>
      </c>
      <c r="D4548" s="681" t="s">
        <v>42391</v>
      </c>
    </row>
    <row r="4549" spans="1:4" ht="16.5" thickTop="1" thickBot="1" x14ac:dyDescent="0.3">
      <c r="A4549" s="680" t="s">
        <v>10390</v>
      </c>
      <c r="B4549" s="681" t="s">
        <v>10390</v>
      </c>
      <c r="C4549" s="680" t="s">
        <v>10391</v>
      </c>
      <c r="D4549" s="680" t="s">
        <v>10391</v>
      </c>
    </row>
    <row r="4550" spans="1:4" ht="16.5" thickTop="1" thickBot="1" x14ac:dyDescent="0.3">
      <c r="A4550" s="681" t="s">
        <v>10392</v>
      </c>
      <c r="B4550" s="681" t="s">
        <v>10393</v>
      </c>
      <c r="C4550" s="681" t="s">
        <v>10394</v>
      </c>
      <c r="D4550" s="681" t="s">
        <v>42392</v>
      </c>
    </row>
    <row r="4551" spans="1:4" ht="16.5" thickTop="1" thickBot="1" x14ac:dyDescent="0.3">
      <c r="A4551" s="680" t="s">
        <v>10395</v>
      </c>
      <c r="B4551" s="681" t="s">
        <v>10396</v>
      </c>
      <c r="C4551" s="680" t="s">
        <v>10397</v>
      </c>
      <c r="D4551" s="680" t="s">
        <v>42393</v>
      </c>
    </row>
    <row r="4552" spans="1:4" ht="16.5" thickTop="1" thickBot="1" x14ac:dyDescent="0.3">
      <c r="A4552" s="681" t="s">
        <v>10398</v>
      </c>
      <c r="B4552" s="681" t="s">
        <v>10399</v>
      </c>
      <c r="C4552" s="681" t="s">
        <v>10400</v>
      </c>
      <c r="D4552" s="681" t="s">
        <v>42394</v>
      </c>
    </row>
    <row r="4553" spans="1:4" ht="16.5" thickTop="1" thickBot="1" x14ac:dyDescent="0.3">
      <c r="A4553" s="680" t="s">
        <v>4986</v>
      </c>
      <c r="B4553" s="681" t="s">
        <v>10401</v>
      </c>
      <c r="C4553" s="680" t="s">
        <v>4987</v>
      </c>
      <c r="D4553" s="680" t="s">
        <v>4987</v>
      </c>
    </row>
    <row r="4554" spans="1:4" ht="16.5" thickTop="1" thickBot="1" x14ac:dyDescent="0.3">
      <c r="A4554" s="680" t="s">
        <v>10402</v>
      </c>
      <c r="B4554" s="681" t="s">
        <v>10402</v>
      </c>
      <c r="C4554" s="680" t="s">
        <v>10403</v>
      </c>
      <c r="D4554" s="680" t="s">
        <v>42395</v>
      </c>
    </row>
    <row r="4555" spans="1:4" ht="16.5" thickTop="1" thickBot="1" x14ac:dyDescent="0.3">
      <c r="A4555" s="681" t="s">
        <v>10404</v>
      </c>
      <c r="B4555" s="681" t="s">
        <v>10405</v>
      </c>
      <c r="C4555" s="681" t="s">
        <v>10406</v>
      </c>
      <c r="D4555" s="681" t="s">
        <v>42396</v>
      </c>
    </row>
    <row r="4556" spans="1:4" ht="46.5" thickTop="1" thickBot="1" x14ac:dyDescent="0.3">
      <c r="A4556" s="681" t="s">
        <v>10407</v>
      </c>
      <c r="B4556" s="692" t="s">
        <v>8728</v>
      </c>
      <c r="C4556" s="681" t="s">
        <v>10408</v>
      </c>
      <c r="D4556" s="681" t="s">
        <v>42397</v>
      </c>
    </row>
    <row r="4557" spans="1:4" ht="16.5" thickTop="1" thickBot="1" x14ac:dyDescent="0.3">
      <c r="A4557" s="680" t="s">
        <v>10409</v>
      </c>
      <c r="B4557" s="681" t="s">
        <v>10410</v>
      </c>
      <c r="C4557" s="680" t="s">
        <v>10411</v>
      </c>
      <c r="D4557" s="680" t="s">
        <v>42398</v>
      </c>
    </row>
    <row r="4558" spans="1:4" ht="31.5" thickTop="1" thickBot="1" x14ac:dyDescent="0.3">
      <c r="A4558" s="680" t="s">
        <v>10412</v>
      </c>
      <c r="B4558" s="692" t="s">
        <v>8728</v>
      </c>
      <c r="C4558" s="680" t="s">
        <v>10413</v>
      </c>
      <c r="D4558" s="680" t="s">
        <v>42399</v>
      </c>
    </row>
    <row r="4559" spans="1:4" ht="16.5" thickTop="1" thickBot="1" x14ac:dyDescent="0.3">
      <c r="A4559" s="680" t="s">
        <v>10414</v>
      </c>
      <c r="B4559" s="681" t="s">
        <v>10415</v>
      </c>
      <c r="C4559" s="680" t="s">
        <v>10416</v>
      </c>
      <c r="D4559" s="680" t="s">
        <v>42400</v>
      </c>
    </row>
    <row r="4560" spans="1:4" ht="16.5" thickTop="1" thickBot="1" x14ac:dyDescent="0.3">
      <c r="A4560" s="681" t="s">
        <v>10417</v>
      </c>
      <c r="B4560" s="681" t="s">
        <v>10418</v>
      </c>
      <c r="C4560" s="681" t="s">
        <v>10419</v>
      </c>
      <c r="D4560" s="681" t="s">
        <v>42401</v>
      </c>
    </row>
    <row r="4561" spans="1:4" ht="16.5" thickTop="1" thickBot="1" x14ac:dyDescent="0.3">
      <c r="A4561" s="680" t="s">
        <v>10420</v>
      </c>
      <c r="B4561" s="681" t="s">
        <v>10421</v>
      </c>
      <c r="C4561" s="680" t="s">
        <v>10422</v>
      </c>
      <c r="D4561" s="680" t="s">
        <v>42402</v>
      </c>
    </row>
    <row r="4562" spans="1:4" ht="16.5" thickTop="1" thickBot="1" x14ac:dyDescent="0.3">
      <c r="A4562" s="680" t="s">
        <v>10423</v>
      </c>
      <c r="B4562" s="681" t="s">
        <v>10424</v>
      </c>
      <c r="C4562" s="680" t="s">
        <v>10425</v>
      </c>
      <c r="D4562" s="680" t="s">
        <v>42403</v>
      </c>
    </row>
    <row r="4563" spans="1:4" ht="31.5" thickTop="1" thickBot="1" x14ac:dyDescent="0.3">
      <c r="A4563" s="681" t="s">
        <v>4990</v>
      </c>
      <c r="B4563" s="681" t="s">
        <v>10426</v>
      </c>
      <c r="C4563" s="681" t="s">
        <v>10427</v>
      </c>
      <c r="D4563" s="681" t="s">
        <v>4992</v>
      </c>
    </row>
    <row r="4564" spans="1:4" ht="16.5" thickTop="1" thickBot="1" x14ac:dyDescent="0.3">
      <c r="A4564" s="680" t="s">
        <v>10428</v>
      </c>
      <c r="B4564" s="681" t="s">
        <v>10429</v>
      </c>
      <c r="C4564" s="680" t="s">
        <v>10430</v>
      </c>
      <c r="D4564" s="680" t="s">
        <v>42404</v>
      </c>
    </row>
    <row r="4565" spans="1:4" ht="16.5" thickTop="1" thickBot="1" x14ac:dyDescent="0.3">
      <c r="A4565" s="681" t="s">
        <v>10431</v>
      </c>
      <c r="B4565" s="681" t="s">
        <v>10432</v>
      </c>
      <c r="C4565" s="681" t="s">
        <v>10433</v>
      </c>
      <c r="D4565" s="681" t="s">
        <v>42405</v>
      </c>
    </row>
    <row r="4566" spans="1:4" ht="16.5" thickTop="1" thickBot="1" x14ac:dyDescent="0.3">
      <c r="A4566" s="680" t="s">
        <v>4993</v>
      </c>
      <c r="B4566" s="681" t="s">
        <v>10434</v>
      </c>
      <c r="C4566" s="680" t="s">
        <v>4994</v>
      </c>
      <c r="D4566" s="680" t="s">
        <v>4994</v>
      </c>
    </row>
    <row r="4567" spans="1:4" ht="16.5" thickTop="1" thickBot="1" x14ac:dyDescent="0.3">
      <c r="A4567" s="681" t="s">
        <v>4995</v>
      </c>
      <c r="B4567" s="681" t="s">
        <v>10435</v>
      </c>
      <c r="C4567" s="681" t="s">
        <v>4996</v>
      </c>
      <c r="D4567" s="681" t="s">
        <v>4996</v>
      </c>
    </row>
    <row r="4568" spans="1:4" ht="16.5" thickTop="1" thickBot="1" x14ac:dyDescent="0.3">
      <c r="A4568" s="680" t="s">
        <v>10436</v>
      </c>
      <c r="B4568" s="681" t="s">
        <v>10437</v>
      </c>
      <c r="C4568" s="680" t="s">
        <v>10438</v>
      </c>
      <c r="D4568" s="680" t="s">
        <v>10438</v>
      </c>
    </row>
    <row r="4569" spans="1:4" ht="16.5" thickTop="1" thickBot="1" x14ac:dyDescent="0.3">
      <c r="A4569" s="681" t="s">
        <v>10439</v>
      </c>
      <c r="B4569" s="681" t="s">
        <v>10440</v>
      </c>
      <c r="C4569" s="681" t="s">
        <v>10441</v>
      </c>
      <c r="D4569" s="681" t="s">
        <v>10441</v>
      </c>
    </row>
    <row r="4570" spans="1:4" ht="16.5" thickTop="1" thickBot="1" x14ac:dyDescent="0.3">
      <c r="A4570" s="681" t="s">
        <v>10442</v>
      </c>
      <c r="B4570" s="681" t="s">
        <v>10443</v>
      </c>
      <c r="C4570" s="681" t="s">
        <v>10444</v>
      </c>
      <c r="D4570" s="681" t="s">
        <v>42406</v>
      </c>
    </row>
    <row r="4571" spans="1:4" ht="31.5" thickTop="1" thickBot="1" x14ac:dyDescent="0.3">
      <c r="A4571" s="680" t="s">
        <v>10445</v>
      </c>
      <c r="B4571" s="681" t="s">
        <v>10446</v>
      </c>
      <c r="C4571" s="680" t="s">
        <v>10447</v>
      </c>
      <c r="D4571" s="680" t="s">
        <v>42407</v>
      </c>
    </row>
    <row r="4572" spans="1:4" ht="16.5" thickTop="1" thickBot="1" x14ac:dyDescent="0.3">
      <c r="A4572" s="680" t="s">
        <v>10448</v>
      </c>
      <c r="B4572" s="692" t="s">
        <v>8728</v>
      </c>
      <c r="C4572" s="680" t="s">
        <v>10449</v>
      </c>
      <c r="D4572" s="680" t="s">
        <v>10449</v>
      </c>
    </row>
    <row r="4573" spans="1:4" ht="16.5" thickTop="1" thickBot="1" x14ac:dyDescent="0.3">
      <c r="A4573" s="681" t="s">
        <v>10450</v>
      </c>
      <c r="B4573" s="681" t="s">
        <v>10451</v>
      </c>
      <c r="C4573" s="681" t="s">
        <v>10452</v>
      </c>
      <c r="D4573" s="681" t="s">
        <v>42408</v>
      </c>
    </row>
    <row r="4574" spans="1:4" ht="16.5" thickTop="1" thickBot="1" x14ac:dyDescent="0.3">
      <c r="A4574" s="681" t="s">
        <v>10453</v>
      </c>
      <c r="B4574" s="681" t="s">
        <v>10454</v>
      </c>
      <c r="C4574" s="681" t="s">
        <v>10455</v>
      </c>
      <c r="D4574" s="681" t="s">
        <v>10455</v>
      </c>
    </row>
    <row r="4575" spans="1:4" ht="16.5" thickTop="1" thickBot="1" x14ac:dyDescent="0.3">
      <c r="A4575" s="680" t="s">
        <v>10456</v>
      </c>
      <c r="B4575" s="681" t="s">
        <v>10457</v>
      </c>
      <c r="C4575" s="680" t="s">
        <v>10458</v>
      </c>
      <c r="D4575" s="680" t="s">
        <v>42409</v>
      </c>
    </row>
    <row r="4576" spans="1:4" ht="16.5" thickTop="1" thickBot="1" x14ac:dyDescent="0.3">
      <c r="A4576" s="681" t="s">
        <v>4997</v>
      </c>
      <c r="B4576" s="692" t="s">
        <v>8728</v>
      </c>
      <c r="C4576" s="681" t="s">
        <v>4998</v>
      </c>
      <c r="D4576" s="681" t="s">
        <v>4998</v>
      </c>
    </row>
    <row r="4577" spans="1:4" ht="16.5" thickTop="1" thickBot="1" x14ac:dyDescent="0.3">
      <c r="A4577" s="681" t="s">
        <v>4999</v>
      </c>
      <c r="B4577" s="681" t="s">
        <v>10459</v>
      </c>
      <c r="C4577" s="681" t="s">
        <v>5000</v>
      </c>
      <c r="D4577" s="681" t="s">
        <v>5001</v>
      </c>
    </row>
    <row r="4578" spans="1:4" ht="16.5" thickTop="1" thickBot="1" x14ac:dyDescent="0.3">
      <c r="A4578" s="680" t="s">
        <v>10460</v>
      </c>
      <c r="B4578" s="681" t="s">
        <v>10461</v>
      </c>
      <c r="C4578" s="680" t="s">
        <v>10462</v>
      </c>
      <c r="D4578" s="680" t="s">
        <v>10462</v>
      </c>
    </row>
    <row r="4579" spans="1:4" ht="16.5" thickTop="1" thickBot="1" x14ac:dyDescent="0.3">
      <c r="A4579" s="681" t="s">
        <v>5002</v>
      </c>
      <c r="B4579" s="681" t="s">
        <v>10463</v>
      </c>
      <c r="C4579" s="681" t="s">
        <v>5003</v>
      </c>
      <c r="D4579" s="681" t="s">
        <v>5004</v>
      </c>
    </row>
    <row r="4580" spans="1:4" ht="16.5" thickTop="1" thickBot="1" x14ac:dyDescent="0.3">
      <c r="A4580" s="681" t="s">
        <v>10464</v>
      </c>
      <c r="B4580" s="692" t="s">
        <v>8728</v>
      </c>
      <c r="C4580" s="681" t="s">
        <v>10465</v>
      </c>
      <c r="D4580" s="681" t="s">
        <v>10465</v>
      </c>
    </row>
    <row r="4581" spans="1:4" ht="16.5" thickTop="1" thickBot="1" x14ac:dyDescent="0.3">
      <c r="A4581" s="681" t="s">
        <v>10466</v>
      </c>
      <c r="B4581" s="681" t="s">
        <v>10467</v>
      </c>
      <c r="C4581" s="681" t="s">
        <v>10468</v>
      </c>
      <c r="D4581" s="681" t="s">
        <v>42410</v>
      </c>
    </row>
    <row r="4582" spans="1:4" ht="16.5" thickTop="1" thickBot="1" x14ac:dyDescent="0.3">
      <c r="A4582" s="681" t="s">
        <v>10469</v>
      </c>
      <c r="B4582" s="681" t="s">
        <v>10470</v>
      </c>
      <c r="C4582" s="681" t="s">
        <v>10471</v>
      </c>
      <c r="D4582" s="681" t="s">
        <v>42411</v>
      </c>
    </row>
    <row r="4583" spans="1:4" ht="16.5" thickTop="1" thickBot="1" x14ac:dyDescent="0.3">
      <c r="A4583" s="680" t="s">
        <v>10472</v>
      </c>
      <c r="B4583" s="681" t="s">
        <v>10473</v>
      </c>
      <c r="C4583" s="680" t="s">
        <v>10474</v>
      </c>
      <c r="D4583" s="680" t="s">
        <v>42412</v>
      </c>
    </row>
    <row r="4584" spans="1:4" ht="16.5" thickTop="1" thickBot="1" x14ac:dyDescent="0.3">
      <c r="A4584" s="680" t="s">
        <v>10475</v>
      </c>
      <c r="B4584" s="681" t="s">
        <v>10475</v>
      </c>
      <c r="C4584" s="680" t="s">
        <v>10476</v>
      </c>
      <c r="D4584" s="680" t="s">
        <v>10476</v>
      </c>
    </row>
    <row r="4585" spans="1:4" ht="16.5" thickTop="1" thickBot="1" x14ac:dyDescent="0.3">
      <c r="A4585" s="681" t="s">
        <v>5005</v>
      </c>
      <c r="B4585" s="681" t="s">
        <v>10477</v>
      </c>
      <c r="C4585" s="681" t="s">
        <v>5006</v>
      </c>
      <c r="D4585" s="681" t="s">
        <v>5006</v>
      </c>
    </row>
    <row r="4586" spans="1:4" ht="16.5" thickTop="1" thickBot="1" x14ac:dyDescent="0.3">
      <c r="A4586" s="681" t="s">
        <v>10478</v>
      </c>
      <c r="B4586" s="681" t="s">
        <v>10479</v>
      </c>
      <c r="C4586" s="681" t="s">
        <v>10480</v>
      </c>
      <c r="D4586" s="681" t="s">
        <v>42413</v>
      </c>
    </row>
    <row r="4587" spans="1:4" ht="16.5" thickTop="1" thickBot="1" x14ac:dyDescent="0.3">
      <c r="A4587" s="681" t="s">
        <v>10481</v>
      </c>
      <c r="B4587" s="681" t="s">
        <v>10481</v>
      </c>
      <c r="C4587" s="681" t="s">
        <v>10482</v>
      </c>
      <c r="D4587" s="681" t="s">
        <v>42414</v>
      </c>
    </row>
    <row r="4588" spans="1:4" ht="16.5" thickTop="1" thickBot="1" x14ac:dyDescent="0.3">
      <c r="A4588" s="681" t="s">
        <v>10483</v>
      </c>
      <c r="B4588" s="681" t="s">
        <v>10484</v>
      </c>
      <c r="C4588" s="681" t="s">
        <v>10485</v>
      </c>
      <c r="D4588" s="681" t="s">
        <v>42415</v>
      </c>
    </row>
    <row r="4589" spans="1:4" ht="16.5" thickTop="1" thickBot="1" x14ac:dyDescent="0.3">
      <c r="A4589" s="680" t="s">
        <v>5007</v>
      </c>
      <c r="B4589" s="681" t="s">
        <v>10486</v>
      </c>
      <c r="C4589" s="680" t="s">
        <v>5008</v>
      </c>
      <c r="D4589" s="680" t="s">
        <v>5009</v>
      </c>
    </row>
    <row r="4590" spans="1:4" ht="16.5" thickTop="1" thickBot="1" x14ac:dyDescent="0.3">
      <c r="A4590" s="681" t="s">
        <v>10487</v>
      </c>
      <c r="B4590" s="681" t="s">
        <v>10488</v>
      </c>
      <c r="C4590" s="681" t="s">
        <v>10489</v>
      </c>
      <c r="D4590" s="681" t="s">
        <v>42416</v>
      </c>
    </row>
    <row r="4591" spans="1:4" ht="16.5" thickTop="1" thickBot="1" x14ac:dyDescent="0.3">
      <c r="A4591" s="680" t="s">
        <v>42417</v>
      </c>
      <c r="B4591" s="692" t="s">
        <v>8728</v>
      </c>
      <c r="C4591" s="680" t="s">
        <v>42418</v>
      </c>
      <c r="D4591" s="680" t="s">
        <v>42418</v>
      </c>
    </row>
    <row r="4592" spans="1:4" ht="16.5" thickTop="1" thickBot="1" x14ac:dyDescent="0.3">
      <c r="A4592" s="680" t="s">
        <v>10490</v>
      </c>
      <c r="B4592" s="681" t="s">
        <v>10491</v>
      </c>
      <c r="C4592" s="680" t="s">
        <v>10492</v>
      </c>
      <c r="D4592" s="680" t="s">
        <v>42419</v>
      </c>
    </row>
    <row r="4593" spans="1:4" ht="16.5" thickTop="1" thickBot="1" x14ac:dyDescent="0.3">
      <c r="A4593" s="680" t="s">
        <v>5010</v>
      </c>
      <c r="B4593" s="681" t="s">
        <v>10493</v>
      </c>
      <c r="C4593" s="680" t="s">
        <v>5011</v>
      </c>
      <c r="D4593" s="680" t="s">
        <v>5012</v>
      </c>
    </row>
    <row r="4594" spans="1:4" ht="16.5" thickTop="1" thickBot="1" x14ac:dyDescent="0.3">
      <c r="A4594" s="680" t="s">
        <v>5013</v>
      </c>
      <c r="B4594" s="681" t="s">
        <v>8686</v>
      </c>
      <c r="C4594" s="680" t="s">
        <v>5014</v>
      </c>
      <c r="D4594" s="680" t="s">
        <v>5015</v>
      </c>
    </row>
    <row r="4595" spans="1:4" ht="16.5" thickTop="1" thickBot="1" x14ac:dyDescent="0.3">
      <c r="A4595" s="680" t="s">
        <v>10494</v>
      </c>
      <c r="B4595" s="692" t="s">
        <v>8728</v>
      </c>
      <c r="C4595" s="680" t="s">
        <v>10495</v>
      </c>
      <c r="D4595" s="680" t="s">
        <v>10495</v>
      </c>
    </row>
    <row r="4596" spans="1:4" ht="16.5" thickTop="1" thickBot="1" x14ac:dyDescent="0.3">
      <c r="A4596" s="680" t="s">
        <v>10496</v>
      </c>
      <c r="B4596" s="681" t="s">
        <v>10497</v>
      </c>
      <c r="C4596" s="680" t="s">
        <v>10498</v>
      </c>
      <c r="D4596" s="680" t="s">
        <v>42420</v>
      </c>
    </row>
    <row r="4597" spans="1:4" ht="31.5" thickTop="1" thickBot="1" x14ac:dyDescent="0.3">
      <c r="A4597" s="681" t="s">
        <v>5016</v>
      </c>
      <c r="B4597" s="692" t="s">
        <v>8728</v>
      </c>
      <c r="C4597" s="681" t="s">
        <v>5017</v>
      </c>
      <c r="D4597" s="681" t="s">
        <v>5018</v>
      </c>
    </row>
    <row r="4598" spans="1:4" ht="16.5" thickTop="1" thickBot="1" x14ac:dyDescent="0.3">
      <c r="A4598" s="681" t="s">
        <v>5019</v>
      </c>
      <c r="B4598" s="681" t="s">
        <v>10499</v>
      </c>
      <c r="C4598" s="681" t="s">
        <v>5020</v>
      </c>
      <c r="D4598" s="681" t="s">
        <v>5021</v>
      </c>
    </row>
    <row r="4599" spans="1:4" ht="16.5" thickTop="1" thickBot="1" x14ac:dyDescent="0.3">
      <c r="A4599" s="680" t="s">
        <v>10500</v>
      </c>
      <c r="B4599" s="681" t="s">
        <v>10501</v>
      </c>
      <c r="C4599" s="680" t="s">
        <v>10502</v>
      </c>
      <c r="D4599" s="680" t="s">
        <v>10502</v>
      </c>
    </row>
    <row r="4600" spans="1:4" ht="16.5" thickTop="1" thickBot="1" x14ac:dyDescent="0.3">
      <c r="A4600" s="680" t="s">
        <v>5022</v>
      </c>
      <c r="B4600" s="681" t="s">
        <v>10503</v>
      </c>
      <c r="C4600" s="680" t="s">
        <v>5023</v>
      </c>
      <c r="D4600" s="680" t="s">
        <v>5023</v>
      </c>
    </row>
    <row r="4601" spans="1:4" ht="16.5" thickTop="1" thickBot="1" x14ac:dyDescent="0.3">
      <c r="A4601" s="680" t="s">
        <v>10504</v>
      </c>
      <c r="B4601" s="681" t="s">
        <v>10504</v>
      </c>
      <c r="C4601" s="680" t="s">
        <v>10505</v>
      </c>
      <c r="D4601" s="680" t="s">
        <v>42421</v>
      </c>
    </row>
    <row r="4602" spans="1:4" ht="16.5" thickTop="1" thickBot="1" x14ac:dyDescent="0.3">
      <c r="A4602" s="681" t="s">
        <v>10506</v>
      </c>
      <c r="B4602" s="681" t="s">
        <v>10507</v>
      </c>
      <c r="C4602" s="681" t="s">
        <v>10508</v>
      </c>
      <c r="D4602" s="681" t="s">
        <v>42422</v>
      </c>
    </row>
    <row r="4603" spans="1:4" ht="31.5" thickTop="1" thickBot="1" x14ac:dyDescent="0.3">
      <c r="A4603" s="681" t="s">
        <v>5026</v>
      </c>
      <c r="B4603" s="681" t="s">
        <v>10509</v>
      </c>
      <c r="C4603" s="681" t="s">
        <v>5027</v>
      </c>
      <c r="D4603" s="681" t="s">
        <v>5028</v>
      </c>
    </row>
    <row r="4604" spans="1:4" ht="16.5" thickTop="1" thickBot="1" x14ac:dyDescent="0.3">
      <c r="A4604" s="681" t="s">
        <v>5029</v>
      </c>
      <c r="B4604" s="681" t="s">
        <v>10510</v>
      </c>
      <c r="C4604" s="681" t="s">
        <v>5030</v>
      </c>
      <c r="D4604" s="681" t="s">
        <v>5031</v>
      </c>
    </row>
    <row r="4605" spans="1:4" ht="16.5" thickTop="1" thickBot="1" x14ac:dyDescent="0.3">
      <c r="A4605" s="681" t="s">
        <v>5032</v>
      </c>
      <c r="B4605" s="681" t="s">
        <v>10511</v>
      </c>
      <c r="C4605" s="681" t="s">
        <v>5033</v>
      </c>
      <c r="D4605" s="681" t="s">
        <v>5034</v>
      </c>
    </row>
    <row r="4606" spans="1:4" ht="16.5" thickTop="1" thickBot="1" x14ac:dyDescent="0.3">
      <c r="A4606" s="681" t="s">
        <v>5035</v>
      </c>
      <c r="B4606" s="681" t="s">
        <v>10512</v>
      </c>
      <c r="C4606" s="681" t="s">
        <v>5036</v>
      </c>
      <c r="D4606" s="681" t="s">
        <v>5037</v>
      </c>
    </row>
    <row r="4607" spans="1:4" ht="16.5" thickTop="1" thickBot="1" x14ac:dyDescent="0.3">
      <c r="A4607" s="680" t="s">
        <v>10513</v>
      </c>
      <c r="B4607" s="681" t="s">
        <v>10514</v>
      </c>
      <c r="C4607" s="680" t="s">
        <v>10515</v>
      </c>
      <c r="D4607" s="680" t="s">
        <v>42423</v>
      </c>
    </row>
    <row r="4608" spans="1:4" ht="16.5" thickTop="1" thickBot="1" x14ac:dyDescent="0.3">
      <c r="A4608" s="681" t="s">
        <v>10516</v>
      </c>
      <c r="B4608" s="681" t="s">
        <v>10517</v>
      </c>
      <c r="C4608" s="681" t="s">
        <v>10518</v>
      </c>
      <c r="D4608" s="681" t="s">
        <v>10518</v>
      </c>
    </row>
    <row r="4609" spans="1:4" ht="16.5" thickTop="1" thickBot="1" x14ac:dyDescent="0.3">
      <c r="A4609" s="681" t="s">
        <v>10519</v>
      </c>
      <c r="B4609" s="681" t="s">
        <v>10520</v>
      </c>
      <c r="C4609" s="681" t="s">
        <v>10521</v>
      </c>
      <c r="D4609" s="681" t="s">
        <v>42424</v>
      </c>
    </row>
    <row r="4610" spans="1:4" ht="16.5" thickTop="1" thickBot="1" x14ac:dyDescent="0.3">
      <c r="A4610" s="681" t="s">
        <v>10522</v>
      </c>
      <c r="B4610" s="681" t="s">
        <v>10523</v>
      </c>
      <c r="C4610" s="681" t="s">
        <v>10524</v>
      </c>
      <c r="D4610" s="681" t="s">
        <v>42425</v>
      </c>
    </row>
    <row r="4611" spans="1:4" ht="31.5" thickTop="1" thickBot="1" x14ac:dyDescent="0.3">
      <c r="A4611" s="681" t="s">
        <v>10525</v>
      </c>
      <c r="B4611" s="681" t="s">
        <v>10526</v>
      </c>
      <c r="C4611" s="681" t="s">
        <v>10527</v>
      </c>
      <c r="D4611" s="681" t="s">
        <v>42426</v>
      </c>
    </row>
    <row r="4612" spans="1:4" ht="16.5" thickTop="1" thickBot="1" x14ac:dyDescent="0.3">
      <c r="A4612" s="680" t="s">
        <v>10528</v>
      </c>
      <c r="B4612" s="681" t="s">
        <v>10529</v>
      </c>
      <c r="C4612" s="680" t="s">
        <v>10530</v>
      </c>
      <c r="D4612" s="680" t="s">
        <v>42427</v>
      </c>
    </row>
    <row r="4613" spans="1:4" ht="16.5" thickTop="1" thickBot="1" x14ac:dyDescent="0.3">
      <c r="A4613" s="681" t="s">
        <v>10531</v>
      </c>
      <c r="B4613" s="681" t="s">
        <v>10532</v>
      </c>
      <c r="C4613" s="681" t="s">
        <v>10533</v>
      </c>
      <c r="D4613" s="681" t="s">
        <v>42428</v>
      </c>
    </row>
    <row r="4614" spans="1:4" ht="31.5" thickTop="1" thickBot="1" x14ac:dyDescent="0.3">
      <c r="A4614" s="680" t="s">
        <v>10534</v>
      </c>
      <c r="B4614" s="681" t="s">
        <v>10535</v>
      </c>
      <c r="C4614" s="680" t="s">
        <v>10536</v>
      </c>
      <c r="D4614" s="680" t="s">
        <v>42429</v>
      </c>
    </row>
    <row r="4615" spans="1:4" ht="16.5" thickTop="1" thickBot="1" x14ac:dyDescent="0.3">
      <c r="A4615" s="680" t="s">
        <v>10537</v>
      </c>
      <c r="B4615" s="681" t="s">
        <v>10538</v>
      </c>
      <c r="C4615" s="680" t="s">
        <v>10539</v>
      </c>
      <c r="D4615" s="680" t="s">
        <v>42430</v>
      </c>
    </row>
    <row r="4616" spans="1:4" ht="16.5" thickTop="1" thickBot="1" x14ac:dyDescent="0.3">
      <c r="A4616" s="681" t="s">
        <v>10540</v>
      </c>
      <c r="B4616" s="681" t="s">
        <v>10541</v>
      </c>
      <c r="C4616" s="681" t="s">
        <v>10542</v>
      </c>
      <c r="D4616" s="681" t="s">
        <v>42431</v>
      </c>
    </row>
    <row r="4617" spans="1:4" ht="16.5" thickTop="1" thickBot="1" x14ac:dyDescent="0.3">
      <c r="A4617" s="680" t="s">
        <v>10543</v>
      </c>
      <c r="B4617" s="681" t="s">
        <v>10544</v>
      </c>
      <c r="C4617" s="680" t="s">
        <v>10545</v>
      </c>
      <c r="D4617" s="680" t="s">
        <v>42432</v>
      </c>
    </row>
    <row r="4618" spans="1:4" ht="16.5" thickTop="1" thickBot="1" x14ac:dyDescent="0.3">
      <c r="A4618" s="680" t="s">
        <v>5038</v>
      </c>
      <c r="B4618" s="681" t="s">
        <v>10546</v>
      </c>
      <c r="C4618" s="680" t="s">
        <v>5039</v>
      </c>
      <c r="D4618" s="680" t="s">
        <v>5040</v>
      </c>
    </row>
    <row r="4619" spans="1:4" ht="16.5" thickTop="1" thickBot="1" x14ac:dyDescent="0.3">
      <c r="A4619" s="681" t="s">
        <v>10547</v>
      </c>
      <c r="B4619" s="681" t="s">
        <v>10548</v>
      </c>
      <c r="C4619" s="681" t="s">
        <v>10549</v>
      </c>
      <c r="D4619" s="681" t="s">
        <v>42433</v>
      </c>
    </row>
    <row r="4620" spans="1:4" ht="16.5" thickTop="1" thickBot="1" x14ac:dyDescent="0.3">
      <c r="A4620" s="680" t="s">
        <v>10550</v>
      </c>
      <c r="B4620" s="681" t="s">
        <v>10551</v>
      </c>
      <c r="C4620" s="680" t="s">
        <v>10552</v>
      </c>
      <c r="D4620" s="680" t="s">
        <v>42434</v>
      </c>
    </row>
    <row r="4621" spans="1:4" ht="16.5" thickTop="1" thickBot="1" x14ac:dyDescent="0.3">
      <c r="A4621" s="681" t="s">
        <v>10553</v>
      </c>
      <c r="B4621" s="681" t="s">
        <v>10554</v>
      </c>
      <c r="C4621" s="681" t="s">
        <v>10555</v>
      </c>
      <c r="D4621" s="681" t="s">
        <v>42435</v>
      </c>
    </row>
    <row r="4622" spans="1:4" ht="16.5" thickTop="1" thickBot="1" x14ac:dyDescent="0.3">
      <c r="A4622" s="680" t="s">
        <v>10556</v>
      </c>
      <c r="B4622" s="692" t="s">
        <v>8728</v>
      </c>
      <c r="C4622" s="680" t="s">
        <v>10557</v>
      </c>
      <c r="D4622" s="680" t="s">
        <v>42436</v>
      </c>
    </row>
    <row r="4623" spans="1:4" ht="16.5" thickTop="1" thickBot="1" x14ac:dyDescent="0.3">
      <c r="A4623" s="680" t="s">
        <v>10558</v>
      </c>
      <c r="B4623" s="681" t="s">
        <v>10559</v>
      </c>
      <c r="C4623" s="680" t="s">
        <v>10560</v>
      </c>
      <c r="D4623" s="680" t="s">
        <v>10560</v>
      </c>
    </row>
    <row r="4624" spans="1:4" ht="16.5" thickTop="1" thickBot="1" x14ac:dyDescent="0.3">
      <c r="A4624" s="680" t="s">
        <v>10561</v>
      </c>
      <c r="B4624" s="692" t="s">
        <v>8728</v>
      </c>
      <c r="C4624" s="680" t="s">
        <v>10562</v>
      </c>
      <c r="D4624" s="680" t="s">
        <v>42437</v>
      </c>
    </row>
    <row r="4625" spans="1:4" ht="31.5" thickTop="1" thickBot="1" x14ac:dyDescent="0.3">
      <c r="A4625" s="680" t="s">
        <v>5041</v>
      </c>
      <c r="B4625" s="681" t="s">
        <v>10563</v>
      </c>
      <c r="C4625" s="680" t="s">
        <v>5042</v>
      </c>
      <c r="D4625" s="680" t="s">
        <v>5043</v>
      </c>
    </row>
    <row r="4626" spans="1:4" ht="16.5" thickTop="1" thickBot="1" x14ac:dyDescent="0.3">
      <c r="A4626" s="681" t="s">
        <v>5044</v>
      </c>
      <c r="B4626" s="681" t="s">
        <v>10564</v>
      </c>
      <c r="C4626" s="681" t="s">
        <v>5045</v>
      </c>
      <c r="D4626" s="681" t="s">
        <v>5046</v>
      </c>
    </row>
    <row r="4627" spans="1:4" ht="16.5" thickTop="1" thickBot="1" x14ac:dyDescent="0.3">
      <c r="A4627" s="680" t="s">
        <v>10565</v>
      </c>
      <c r="B4627" s="681" t="s">
        <v>10566</v>
      </c>
      <c r="C4627" s="680" t="s">
        <v>10567</v>
      </c>
      <c r="D4627" s="680" t="s">
        <v>42438</v>
      </c>
    </row>
    <row r="4628" spans="1:4" ht="16.5" thickTop="1" thickBot="1" x14ac:dyDescent="0.3">
      <c r="A4628" s="681" t="s">
        <v>10568</v>
      </c>
      <c r="B4628" s="681" t="s">
        <v>10569</v>
      </c>
      <c r="C4628" s="681" t="s">
        <v>10570</v>
      </c>
      <c r="D4628" s="681" t="s">
        <v>42439</v>
      </c>
    </row>
    <row r="4629" spans="1:4" ht="16.5" thickTop="1" thickBot="1" x14ac:dyDescent="0.3">
      <c r="A4629" s="680" t="s">
        <v>10571</v>
      </c>
      <c r="B4629" s="681" t="s">
        <v>10572</v>
      </c>
      <c r="C4629" s="680" t="s">
        <v>10573</v>
      </c>
      <c r="D4629" s="680" t="s">
        <v>42440</v>
      </c>
    </row>
    <row r="4630" spans="1:4" ht="16.5" thickTop="1" thickBot="1" x14ac:dyDescent="0.3">
      <c r="A4630" s="681" t="s">
        <v>10574</v>
      </c>
      <c r="B4630" s="681" t="s">
        <v>10575</v>
      </c>
      <c r="C4630" s="681" t="s">
        <v>10576</v>
      </c>
      <c r="D4630" s="681" t="s">
        <v>42441</v>
      </c>
    </row>
    <row r="4631" spans="1:4" ht="31.5" thickTop="1" thickBot="1" x14ac:dyDescent="0.3">
      <c r="A4631" s="681" t="s">
        <v>10577</v>
      </c>
      <c r="B4631" s="692" t="s">
        <v>8728</v>
      </c>
      <c r="C4631" s="681" t="s">
        <v>10578</v>
      </c>
      <c r="D4631" s="681" t="s">
        <v>42442</v>
      </c>
    </row>
    <row r="4632" spans="1:4" ht="16.5" thickTop="1" thickBot="1" x14ac:dyDescent="0.3">
      <c r="A4632" s="681" t="s">
        <v>10579</v>
      </c>
      <c r="B4632" s="681" t="s">
        <v>10580</v>
      </c>
      <c r="C4632" s="681" t="s">
        <v>10581</v>
      </c>
      <c r="D4632" s="681" t="s">
        <v>10581</v>
      </c>
    </row>
    <row r="4633" spans="1:4" ht="16.5" thickTop="1" thickBot="1" x14ac:dyDescent="0.3">
      <c r="A4633" s="681" t="s">
        <v>5047</v>
      </c>
      <c r="B4633" s="681" t="s">
        <v>10582</v>
      </c>
      <c r="C4633" s="681" t="s">
        <v>10583</v>
      </c>
      <c r="D4633" s="681" t="s">
        <v>10583</v>
      </c>
    </row>
    <row r="4634" spans="1:4" ht="16.5" thickTop="1" thickBot="1" x14ac:dyDescent="0.3">
      <c r="A4634" s="681" t="s">
        <v>10584</v>
      </c>
      <c r="B4634" s="681" t="s">
        <v>10585</v>
      </c>
      <c r="C4634" s="681" t="s">
        <v>10586</v>
      </c>
      <c r="D4634" s="681" t="s">
        <v>42443</v>
      </c>
    </row>
    <row r="4635" spans="1:4" ht="16.5" thickTop="1" thickBot="1" x14ac:dyDescent="0.3">
      <c r="A4635" s="681" t="s">
        <v>10587</v>
      </c>
      <c r="B4635" s="681" t="s">
        <v>10588</v>
      </c>
      <c r="C4635" s="681" t="s">
        <v>10589</v>
      </c>
      <c r="D4635" s="681" t="s">
        <v>42444</v>
      </c>
    </row>
    <row r="4636" spans="1:4" ht="16.5" thickTop="1" thickBot="1" x14ac:dyDescent="0.3">
      <c r="A4636" s="680" t="s">
        <v>10590</v>
      </c>
      <c r="B4636" s="681" t="s">
        <v>10591</v>
      </c>
      <c r="C4636" s="680" t="s">
        <v>10592</v>
      </c>
      <c r="D4636" s="680" t="s">
        <v>42445</v>
      </c>
    </row>
    <row r="4637" spans="1:4" ht="31.5" thickTop="1" thickBot="1" x14ac:dyDescent="0.3">
      <c r="A4637" s="680" t="s">
        <v>10593</v>
      </c>
      <c r="B4637" s="681" t="s">
        <v>10593</v>
      </c>
      <c r="C4637" s="680" t="s">
        <v>10594</v>
      </c>
      <c r="D4637" s="680" t="s">
        <v>42446</v>
      </c>
    </row>
    <row r="4638" spans="1:4" ht="16.5" thickTop="1" thickBot="1" x14ac:dyDescent="0.3">
      <c r="A4638" s="680" t="s">
        <v>10595</v>
      </c>
      <c r="B4638" s="681" t="s">
        <v>10596</v>
      </c>
      <c r="C4638" s="680" t="s">
        <v>10597</v>
      </c>
      <c r="D4638" s="680" t="s">
        <v>10597</v>
      </c>
    </row>
    <row r="4639" spans="1:4" ht="16.5" thickTop="1" thickBot="1" x14ac:dyDescent="0.3">
      <c r="A4639" s="680" t="s">
        <v>10598</v>
      </c>
      <c r="B4639" s="681" t="s">
        <v>10599</v>
      </c>
      <c r="C4639" s="680" t="s">
        <v>10600</v>
      </c>
      <c r="D4639" s="680" t="s">
        <v>42447</v>
      </c>
    </row>
    <row r="4640" spans="1:4" ht="16.5" thickTop="1" thickBot="1" x14ac:dyDescent="0.3">
      <c r="A4640" s="680" t="s">
        <v>10601</v>
      </c>
      <c r="B4640" s="692" t="s">
        <v>8728</v>
      </c>
      <c r="C4640" s="680" t="s">
        <v>10602</v>
      </c>
      <c r="D4640" s="680" t="s">
        <v>42448</v>
      </c>
    </row>
    <row r="4641" spans="1:4" ht="16.5" thickTop="1" thickBot="1" x14ac:dyDescent="0.3">
      <c r="A4641" s="680" t="s">
        <v>10603</v>
      </c>
      <c r="B4641" s="681" t="s">
        <v>10604</v>
      </c>
      <c r="C4641" s="680" t="s">
        <v>10605</v>
      </c>
      <c r="D4641" s="680" t="s">
        <v>10605</v>
      </c>
    </row>
    <row r="4642" spans="1:4" ht="16.5" thickTop="1" thickBot="1" x14ac:dyDescent="0.3">
      <c r="A4642" s="681" t="s">
        <v>10606</v>
      </c>
      <c r="B4642" s="681" t="s">
        <v>10607</v>
      </c>
      <c r="C4642" s="681" t="s">
        <v>10608</v>
      </c>
      <c r="D4642" s="681" t="s">
        <v>42449</v>
      </c>
    </row>
    <row r="4643" spans="1:4" ht="16.5" thickTop="1" thickBot="1" x14ac:dyDescent="0.3">
      <c r="A4643" s="680" t="s">
        <v>10609</v>
      </c>
      <c r="B4643" s="681" t="s">
        <v>10610</v>
      </c>
      <c r="C4643" s="680" t="s">
        <v>10611</v>
      </c>
      <c r="D4643" s="680" t="s">
        <v>42450</v>
      </c>
    </row>
    <row r="4644" spans="1:4" ht="16.5" thickTop="1" thickBot="1" x14ac:dyDescent="0.3">
      <c r="A4644" s="681" t="s">
        <v>10612</v>
      </c>
      <c r="B4644" s="681" t="s">
        <v>10613</v>
      </c>
      <c r="C4644" s="681" t="s">
        <v>10614</v>
      </c>
      <c r="D4644" s="681" t="s">
        <v>42451</v>
      </c>
    </row>
    <row r="4645" spans="1:4" ht="16.5" thickTop="1" thickBot="1" x14ac:dyDescent="0.3">
      <c r="A4645" s="680" t="s">
        <v>10615</v>
      </c>
      <c r="B4645" s="681" t="s">
        <v>10616</v>
      </c>
      <c r="C4645" s="680" t="s">
        <v>10617</v>
      </c>
      <c r="D4645" s="680" t="s">
        <v>42452</v>
      </c>
    </row>
    <row r="4646" spans="1:4" ht="31.5" thickTop="1" thickBot="1" x14ac:dyDescent="0.3">
      <c r="A4646" s="681" t="s">
        <v>10618</v>
      </c>
      <c r="B4646" s="681" t="s">
        <v>10619</v>
      </c>
      <c r="C4646" s="681" t="s">
        <v>10620</v>
      </c>
      <c r="D4646" s="681" t="s">
        <v>42453</v>
      </c>
    </row>
    <row r="4647" spans="1:4" ht="16.5" thickTop="1" thickBot="1" x14ac:dyDescent="0.3">
      <c r="A4647" s="681" t="s">
        <v>10621</v>
      </c>
      <c r="B4647" s="681" t="s">
        <v>10622</v>
      </c>
      <c r="C4647" s="681" t="s">
        <v>10623</v>
      </c>
      <c r="D4647" s="681" t="s">
        <v>42454</v>
      </c>
    </row>
    <row r="4648" spans="1:4" ht="31.5" thickTop="1" thickBot="1" x14ac:dyDescent="0.3">
      <c r="A4648" s="681" t="s">
        <v>10624</v>
      </c>
      <c r="B4648" s="681" t="s">
        <v>10625</v>
      </c>
      <c r="C4648" s="681" t="s">
        <v>10626</v>
      </c>
      <c r="D4648" s="681" t="s">
        <v>42455</v>
      </c>
    </row>
    <row r="4649" spans="1:4" ht="31.5" thickTop="1" thickBot="1" x14ac:dyDescent="0.3">
      <c r="A4649" s="680" t="s">
        <v>10627</v>
      </c>
      <c r="B4649" s="681" t="s">
        <v>10627</v>
      </c>
      <c r="C4649" s="680" t="s">
        <v>10628</v>
      </c>
      <c r="D4649" s="680" t="s">
        <v>42456</v>
      </c>
    </row>
    <row r="4650" spans="1:4" ht="16.5" thickTop="1" thickBot="1" x14ac:dyDescent="0.3">
      <c r="A4650" s="680" t="s">
        <v>10629</v>
      </c>
      <c r="B4650" s="681" t="s">
        <v>10630</v>
      </c>
      <c r="C4650" s="680" t="s">
        <v>10631</v>
      </c>
      <c r="D4650" s="680" t="s">
        <v>10631</v>
      </c>
    </row>
    <row r="4651" spans="1:4" ht="16.5" thickTop="1" thickBot="1" x14ac:dyDescent="0.3">
      <c r="A4651" s="681" t="s">
        <v>10632</v>
      </c>
      <c r="B4651" s="681" t="s">
        <v>10633</v>
      </c>
      <c r="C4651" s="681" t="s">
        <v>10634</v>
      </c>
      <c r="D4651" s="681" t="s">
        <v>42457</v>
      </c>
    </row>
    <row r="4652" spans="1:4" ht="16.5" thickTop="1" thickBot="1" x14ac:dyDescent="0.3">
      <c r="A4652" s="680" t="s">
        <v>10635</v>
      </c>
      <c r="B4652" s="681" t="s">
        <v>10636</v>
      </c>
      <c r="C4652" s="680" t="s">
        <v>10637</v>
      </c>
      <c r="D4652" s="680" t="s">
        <v>42458</v>
      </c>
    </row>
    <row r="4653" spans="1:4" ht="16.5" thickTop="1" thickBot="1" x14ac:dyDescent="0.3">
      <c r="A4653" s="680" t="s">
        <v>5049</v>
      </c>
      <c r="B4653" s="681" t="s">
        <v>10638</v>
      </c>
      <c r="C4653" s="680" t="s">
        <v>5050</v>
      </c>
      <c r="D4653" s="680" t="s">
        <v>5051</v>
      </c>
    </row>
    <row r="4654" spans="1:4" ht="16.5" thickTop="1" thickBot="1" x14ac:dyDescent="0.3">
      <c r="A4654" s="680" t="s">
        <v>10639</v>
      </c>
      <c r="B4654" s="681" t="s">
        <v>10640</v>
      </c>
      <c r="C4654" s="680" t="s">
        <v>10641</v>
      </c>
      <c r="D4654" s="680" t="s">
        <v>42459</v>
      </c>
    </row>
    <row r="4655" spans="1:4" ht="16.5" thickTop="1" thickBot="1" x14ac:dyDescent="0.3">
      <c r="A4655" s="681" t="s">
        <v>10642</v>
      </c>
      <c r="B4655" s="681" t="s">
        <v>10643</v>
      </c>
      <c r="C4655" s="681" t="s">
        <v>10644</v>
      </c>
      <c r="D4655" s="681" t="s">
        <v>10644</v>
      </c>
    </row>
    <row r="4656" spans="1:4" ht="16.5" thickTop="1" thickBot="1" x14ac:dyDescent="0.3">
      <c r="A4656" s="680" t="s">
        <v>10645</v>
      </c>
      <c r="B4656" s="681" t="s">
        <v>10645</v>
      </c>
      <c r="C4656" s="680" t="s">
        <v>10646</v>
      </c>
      <c r="D4656" s="680" t="s">
        <v>10646</v>
      </c>
    </row>
    <row r="4657" spans="1:4" ht="16.5" thickTop="1" thickBot="1" x14ac:dyDescent="0.3">
      <c r="A4657" s="681" t="s">
        <v>10647</v>
      </c>
      <c r="B4657" s="692" t="s">
        <v>8728</v>
      </c>
      <c r="C4657" s="681" t="s">
        <v>10648</v>
      </c>
      <c r="D4657" s="681" t="s">
        <v>42460</v>
      </c>
    </row>
    <row r="4658" spans="1:4" ht="16.5" thickTop="1" thickBot="1" x14ac:dyDescent="0.3">
      <c r="A4658" s="681" t="s">
        <v>10649</v>
      </c>
      <c r="B4658" s="681" t="s">
        <v>10650</v>
      </c>
      <c r="C4658" s="681" t="s">
        <v>10651</v>
      </c>
      <c r="D4658" s="681" t="s">
        <v>10651</v>
      </c>
    </row>
    <row r="4659" spans="1:4" ht="16.5" thickTop="1" thickBot="1" x14ac:dyDescent="0.3">
      <c r="A4659" s="680" t="s">
        <v>10652</v>
      </c>
      <c r="B4659" s="681" t="s">
        <v>10653</v>
      </c>
      <c r="C4659" s="680" t="s">
        <v>10654</v>
      </c>
      <c r="D4659" s="680" t="s">
        <v>42461</v>
      </c>
    </row>
    <row r="4660" spans="1:4" ht="16.5" thickTop="1" thickBot="1" x14ac:dyDescent="0.3">
      <c r="A4660" s="680" t="s">
        <v>10655</v>
      </c>
      <c r="B4660" s="681" t="s">
        <v>10656</v>
      </c>
      <c r="C4660" s="680" t="s">
        <v>10657</v>
      </c>
      <c r="D4660" s="680" t="s">
        <v>10657</v>
      </c>
    </row>
    <row r="4661" spans="1:4" ht="16.5" thickTop="1" thickBot="1" x14ac:dyDescent="0.3">
      <c r="A4661" s="681" t="s">
        <v>10658</v>
      </c>
      <c r="B4661" s="681" t="s">
        <v>10659</v>
      </c>
      <c r="C4661" s="681" t="s">
        <v>10660</v>
      </c>
      <c r="D4661" s="681" t="s">
        <v>10660</v>
      </c>
    </row>
    <row r="4662" spans="1:4" ht="16.5" thickTop="1" thickBot="1" x14ac:dyDescent="0.3">
      <c r="A4662" s="681" t="s">
        <v>10661</v>
      </c>
      <c r="B4662" s="681" t="s">
        <v>10662</v>
      </c>
      <c r="C4662" s="681" t="s">
        <v>10663</v>
      </c>
      <c r="D4662" s="681" t="s">
        <v>42462</v>
      </c>
    </row>
    <row r="4663" spans="1:4" ht="16.5" thickTop="1" thickBot="1" x14ac:dyDescent="0.3">
      <c r="A4663" s="680" t="s">
        <v>10664</v>
      </c>
      <c r="B4663" s="681" t="s">
        <v>10664</v>
      </c>
      <c r="C4663" s="680" t="s">
        <v>10665</v>
      </c>
      <c r="D4663" s="680" t="s">
        <v>42463</v>
      </c>
    </row>
    <row r="4664" spans="1:4" ht="16.5" thickTop="1" thickBot="1" x14ac:dyDescent="0.3">
      <c r="A4664" s="680" t="s">
        <v>10666</v>
      </c>
      <c r="B4664" s="681" t="s">
        <v>10667</v>
      </c>
      <c r="C4664" s="680" t="s">
        <v>10668</v>
      </c>
      <c r="D4664" s="680" t="s">
        <v>10668</v>
      </c>
    </row>
    <row r="4665" spans="1:4" ht="16.5" thickTop="1" thickBot="1" x14ac:dyDescent="0.3">
      <c r="A4665" s="680" t="s">
        <v>10669</v>
      </c>
      <c r="B4665" s="681" t="s">
        <v>10670</v>
      </c>
      <c r="C4665" s="680" t="s">
        <v>10671</v>
      </c>
      <c r="D4665" s="680" t="s">
        <v>10671</v>
      </c>
    </row>
    <row r="4666" spans="1:4" ht="16.5" thickTop="1" thickBot="1" x14ac:dyDescent="0.3">
      <c r="A4666" s="680" t="s">
        <v>10672</v>
      </c>
      <c r="B4666" s="681" t="s">
        <v>10673</v>
      </c>
      <c r="C4666" s="680" t="s">
        <v>10674</v>
      </c>
      <c r="D4666" s="680" t="s">
        <v>10674</v>
      </c>
    </row>
    <row r="4667" spans="1:4" ht="16.5" thickTop="1" thickBot="1" x14ac:dyDescent="0.3">
      <c r="A4667" s="680" t="s">
        <v>10675</v>
      </c>
      <c r="B4667" s="681" t="s">
        <v>10676</v>
      </c>
      <c r="C4667" s="680" t="s">
        <v>10677</v>
      </c>
      <c r="D4667" s="680" t="s">
        <v>10677</v>
      </c>
    </row>
    <row r="4668" spans="1:4" ht="16.5" thickTop="1" thickBot="1" x14ac:dyDescent="0.3">
      <c r="A4668" s="681" t="s">
        <v>10678</v>
      </c>
      <c r="B4668" s="692" t="s">
        <v>8728</v>
      </c>
      <c r="C4668" s="681" t="s">
        <v>10679</v>
      </c>
      <c r="D4668" s="681" t="s">
        <v>42464</v>
      </c>
    </row>
    <row r="4669" spans="1:4" ht="16.5" thickTop="1" thickBot="1" x14ac:dyDescent="0.3">
      <c r="A4669" s="680" t="s">
        <v>10680</v>
      </c>
      <c r="B4669" s="692" t="s">
        <v>8728</v>
      </c>
      <c r="C4669" s="680" t="s">
        <v>10681</v>
      </c>
      <c r="D4669" s="680" t="s">
        <v>42465</v>
      </c>
    </row>
    <row r="4670" spans="1:4" ht="16.5" thickTop="1" thickBot="1" x14ac:dyDescent="0.3">
      <c r="A4670" s="681" t="s">
        <v>10682</v>
      </c>
      <c r="B4670" s="692" t="s">
        <v>8728</v>
      </c>
      <c r="C4670" s="681" t="s">
        <v>10683</v>
      </c>
      <c r="D4670" s="681" t="s">
        <v>42466</v>
      </c>
    </row>
    <row r="4671" spans="1:4" ht="16.5" thickTop="1" thickBot="1" x14ac:dyDescent="0.3">
      <c r="A4671" s="680" t="s">
        <v>10684</v>
      </c>
      <c r="B4671" s="692" t="s">
        <v>8728</v>
      </c>
      <c r="C4671" s="680" t="s">
        <v>10685</v>
      </c>
      <c r="D4671" s="680" t="s">
        <v>42467</v>
      </c>
    </row>
    <row r="4672" spans="1:4" ht="16.5" thickTop="1" thickBot="1" x14ac:dyDescent="0.3">
      <c r="A4672" s="681" t="s">
        <v>10686</v>
      </c>
      <c r="B4672" s="692" t="s">
        <v>8728</v>
      </c>
      <c r="C4672" s="681" t="s">
        <v>10687</v>
      </c>
      <c r="D4672" s="681" t="s">
        <v>42468</v>
      </c>
    </row>
    <row r="4673" spans="1:4" ht="16.5" thickTop="1" thickBot="1" x14ac:dyDescent="0.3">
      <c r="A4673" s="680" t="s">
        <v>10688</v>
      </c>
      <c r="B4673" s="681" t="s">
        <v>10689</v>
      </c>
      <c r="C4673" s="680" t="s">
        <v>10690</v>
      </c>
      <c r="D4673" s="680" t="s">
        <v>42469</v>
      </c>
    </row>
    <row r="4674" spans="1:4" ht="16.5" thickTop="1" thickBot="1" x14ac:dyDescent="0.3">
      <c r="A4674" s="681" t="s">
        <v>10691</v>
      </c>
      <c r="B4674" s="692" t="s">
        <v>8728</v>
      </c>
      <c r="C4674" s="681" t="s">
        <v>10692</v>
      </c>
      <c r="D4674" s="681" t="s">
        <v>42470</v>
      </c>
    </row>
    <row r="4675" spans="1:4" ht="31.5" thickTop="1" thickBot="1" x14ac:dyDescent="0.3">
      <c r="A4675" s="681" t="s">
        <v>10693</v>
      </c>
      <c r="B4675" s="692" t="s">
        <v>8728</v>
      </c>
      <c r="C4675" s="681" t="s">
        <v>10694</v>
      </c>
      <c r="D4675" s="681" t="s">
        <v>42471</v>
      </c>
    </row>
    <row r="4676" spans="1:4" ht="16.5" thickTop="1" thickBot="1" x14ac:dyDescent="0.3">
      <c r="A4676" s="681" t="s">
        <v>10695</v>
      </c>
      <c r="B4676" s="681" t="s">
        <v>10696</v>
      </c>
      <c r="C4676" s="681" t="s">
        <v>10697</v>
      </c>
      <c r="D4676" s="681" t="s">
        <v>10697</v>
      </c>
    </row>
    <row r="4677" spans="1:4" ht="16.5" thickTop="1" thickBot="1" x14ac:dyDescent="0.3">
      <c r="A4677" s="680" t="s">
        <v>10698</v>
      </c>
      <c r="B4677" s="681" t="s">
        <v>10699</v>
      </c>
      <c r="C4677" s="680" t="s">
        <v>10700</v>
      </c>
      <c r="D4677" s="680" t="s">
        <v>42472</v>
      </c>
    </row>
    <row r="4678" spans="1:4" ht="16.5" thickTop="1" thickBot="1" x14ac:dyDescent="0.3">
      <c r="A4678" s="680" t="s">
        <v>10701</v>
      </c>
      <c r="B4678" s="681" t="s">
        <v>10701</v>
      </c>
      <c r="C4678" s="680" t="s">
        <v>10702</v>
      </c>
      <c r="D4678" s="680" t="s">
        <v>42473</v>
      </c>
    </row>
    <row r="4679" spans="1:4" ht="16.5" thickTop="1" thickBot="1" x14ac:dyDescent="0.3">
      <c r="A4679" s="681" t="s">
        <v>10703</v>
      </c>
      <c r="B4679" s="681" t="s">
        <v>10704</v>
      </c>
      <c r="C4679" s="681" t="s">
        <v>10705</v>
      </c>
      <c r="D4679" s="681" t="s">
        <v>42474</v>
      </c>
    </row>
    <row r="4680" spans="1:4" ht="31.5" thickTop="1" thickBot="1" x14ac:dyDescent="0.3">
      <c r="A4680" s="681" t="s">
        <v>10706</v>
      </c>
      <c r="B4680" s="681" t="s">
        <v>10707</v>
      </c>
      <c r="C4680" s="681" t="s">
        <v>10708</v>
      </c>
      <c r="D4680" s="681" t="s">
        <v>42475</v>
      </c>
    </row>
    <row r="4681" spans="1:4" ht="16.5" thickTop="1" thickBot="1" x14ac:dyDescent="0.3">
      <c r="A4681" s="681" t="s">
        <v>10709</v>
      </c>
      <c r="B4681" s="681" t="s">
        <v>10710</v>
      </c>
      <c r="C4681" s="681" t="s">
        <v>10711</v>
      </c>
      <c r="D4681" s="681" t="s">
        <v>42476</v>
      </c>
    </row>
    <row r="4682" spans="1:4" ht="16.5" thickTop="1" thickBot="1" x14ac:dyDescent="0.3">
      <c r="A4682" s="680" t="s">
        <v>10712</v>
      </c>
      <c r="B4682" s="681" t="s">
        <v>10713</v>
      </c>
      <c r="C4682" s="680" t="s">
        <v>10714</v>
      </c>
      <c r="D4682" s="680" t="s">
        <v>42477</v>
      </c>
    </row>
    <row r="4683" spans="1:4" ht="16.5" thickTop="1" thickBot="1" x14ac:dyDescent="0.3">
      <c r="A4683" s="681" t="s">
        <v>10715</v>
      </c>
      <c r="B4683" s="681" t="s">
        <v>10716</v>
      </c>
      <c r="C4683" s="681" t="s">
        <v>10717</v>
      </c>
      <c r="D4683" s="681" t="s">
        <v>42478</v>
      </c>
    </row>
    <row r="4684" spans="1:4" ht="16.5" thickTop="1" thickBot="1" x14ac:dyDescent="0.3">
      <c r="A4684" s="680" t="s">
        <v>10718</v>
      </c>
      <c r="B4684" s="681" t="s">
        <v>10719</v>
      </c>
      <c r="C4684" s="680" t="s">
        <v>10720</v>
      </c>
      <c r="D4684" s="680" t="s">
        <v>42479</v>
      </c>
    </row>
    <row r="4685" spans="1:4" ht="16.5" thickTop="1" thickBot="1" x14ac:dyDescent="0.3">
      <c r="A4685" s="681" t="s">
        <v>10721</v>
      </c>
      <c r="B4685" s="681" t="s">
        <v>10722</v>
      </c>
      <c r="C4685" s="681" t="s">
        <v>10723</v>
      </c>
      <c r="D4685" s="681" t="s">
        <v>42480</v>
      </c>
    </row>
    <row r="4686" spans="1:4" ht="16.5" thickTop="1" thickBot="1" x14ac:dyDescent="0.3">
      <c r="A4686" s="681" t="s">
        <v>10724</v>
      </c>
      <c r="B4686" s="681" t="s">
        <v>10725</v>
      </c>
      <c r="C4686" s="681" t="s">
        <v>10726</v>
      </c>
      <c r="D4686" s="681" t="s">
        <v>42481</v>
      </c>
    </row>
    <row r="4687" spans="1:4" ht="16.5" thickTop="1" thickBot="1" x14ac:dyDescent="0.3">
      <c r="A4687" s="681" t="s">
        <v>10727</v>
      </c>
      <c r="B4687" s="681" t="s">
        <v>10728</v>
      </c>
      <c r="C4687" s="681" t="s">
        <v>10729</v>
      </c>
      <c r="D4687" s="681" t="s">
        <v>10729</v>
      </c>
    </row>
    <row r="4688" spans="1:4" ht="16.5" thickTop="1" thickBot="1" x14ac:dyDescent="0.3">
      <c r="A4688" s="681" t="s">
        <v>10730</v>
      </c>
      <c r="B4688" s="681" t="s">
        <v>10731</v>
      </c>
      <c r="C4688" s="681" t="s">
        <v>10732</v>
      </c>
      <c r="D4688" s="681" t="s">
        <v>42482</v>
      </c>
    </row>
    <row r="4689" spans="1:4" ht="16.5" thickTop="1" thickBot="1" x14ac:dyDescent="0.3">
      <c r="A4689" s="680" t="s">
        <v>5052</v>
      </c>
      <c r="B4689" s="681" t="s">
        <v>10733</v>
      </c>
      <c r="C4689" s="680" t="s">
        <v>5053</v>
      </c>
      <c r="D4689" s="680" t="s">
        <v>5054</v>
      </c>
    </row>
    <row r="4690" spans="1:4" ht="16.5" thickTop="1" thickBot="1" x14ac:dyDescent="0.3">
      <c r="A4690" s="681" t="s">
        <v>10734</v>
      </c>
      <c r="B4690" s="681" t="s">
        <v>10735</v>
      </c>
      <c r="C4690" s="681" t="s">
        <v>10736</v>
      </c>
      <c r="D4690" s="681" t="s">
        <v>42483</v>
      </c>
    </row>
    <row r="4691" spans="1:4" ht="31.5" thickTop="1" thickBot="1" x14ac:dyDescent="0.3">
      <c r="A4691" s="681" t="s">
        <v>10737</v>
      </c>
      <c r="B4691" s="681" t="s">
        <v>10738</v>
      </c>
      <c r="C4691" s="681" t="s">
        <v>10739</v>
      </c>
      <c r="D4691" s="681" t="s">
        <v>42484</v>
      </c>
    </row>
    <row r="4692" spans="1:4" ht="16.5" thickTop="1" thickBot="1" x14ac:dyDescent="0.3">
      <c r="A4692" s="681" t="s">
        <v>10740</v>
      </c>
      <c r="B4692" s="681" t="s">
        <v>10741</v>
      </c>
      <c r="C4692" s="681" t="s">
        <v>10742</v>
      </c>
      <c r="D4692" s="681" t="s">
        <v>42485</v>
      </c>
    </row>
    <row r="4693" spans="1:4" ht="16.5" thickTop="1" thickBot="1" x14ac:dyDescent="0.3">
      <c r="A4693" s="680" t="s">
        <v>10743</v>
      </c>
      <c r="B4693" s="681" t="s">
        <v>10744</v>
      </c>
      <c r="C4693" s="680" t="s">
        <v>10745</v>
      </c>
      <c r="D4693" s="680" t="s">
        <v>42486</v>
      </c>
    </row>
    <row r="4694" spans="1:4" ht="16.5" thickTop="1" thickBot="1" x14ac:dyDescent="0.3">
      <c r="A4694" s="681" t="s">
        <v>10746</v>
      </c>
      <c r="B4694" s="681" t="s">
        <v>10747</v>
      </c>
      <c r="C4694" s="681" t="s">
        <v>10748</v>
      </c>
      <c r="D4694" s="681" t="s">
        <v>42487</v>
      </c>
    </row>
    <row r="4695" spans="1:4" ht="16.5" thickTop="1" thickBot="1" x14ac:dyDescent="0.3">
      <c r="A4695" s="681" t="s">
        <v>10749</v>
      </c>
      <c r="B4695" s="681" t="s">
        <v>10750</v>
      </c>
      <c r="C4695" s="681" t="s">
        <v>10751</v>
      </c>
      <c r="D4695" s="681" t="s">
        <v>42488</v>
      </c>
    </row>
    <row r="4696" spans="1:4" ht="16.5" thickTop="1" thickBot="1" x14ac:dyDescent="0.3">
      <c r="A4696" s="680" t="s">
        <v>10752</v>
      </c>
      <c r="B4696" s="681" t="s">
        <v>10753</v>
      </c>
      <c r="C4696" s="680" t="s">
        <v>10754</v>
      </c>
      <c r="D4696" s="680" t="s">
        <v>42489</v>
      </c>
    </row>
    <row r="4697" spans="1:4" ht="16.5" thickTop="1" thickBot="1" x14ac:dyDescent="0.3">
      <c r="A4697" s="681" t="s">
        <v>10755</v>
      </c>
      <c r="B4697" s="681" t="s">
        <v>10756</v>
      </c>
      <c r="C4697" s="681" t="s">
        <v>10757</v>
      </c>
      <c r="D4697" s="681" t="s">
        <v>42490</v>
      </c>
    </row>
    <row r="4698" spans="1:4" ht="16.5" thickTop="1" thickBot="1" x14ac:dyDescent="0.3">
      <c r="A4698" s="680" t="s">
        <v>10758</v>
      </c>
      <c r="B4698" s="681" t="s">
        <v>10759</v>
      </c>
      <c r="C4698" s="680" t="s">
        <v>10760</v>
      </c>
      <c r="D4698" s="680" t="s">
        <v>10760</v>
      </c>
    </row>
    <row r="4699" spans="1:4" ht="16.5" thickTop="1" thickBot="1" x14ac:dyDescent="0.3">
      <c r="A4699" s="680" t="s">
        <v>5056</v>
      </c>
      <c r="B4699" s="681" t="s">
        <v>10761</v>
      </c>
      <c r="C4699" s="680" t="s">
        <v>5057</v>
      </c>
      <c r="D4699" s="680" t="s">
        <v>5058</v>
      </c>
    </row>
    <row r="4700" spans="1:4" ht="16.5" thickTop="1" thickBot="1" x14ac:dyDescent="0.3">
      <c r="A4700" s="681" t="s">
        <v>10762</v>
      </c>
      <c r="B4700" s="681" t="s">
        <v>10763</v>
      </c>
      <c r="C4700" s="681" t="s">
        <v>10764</v>
      </c>
      <c r="D4700" s="681" t="s">
        <v>10764</v>
      </c>
    </row>
    <row r="4701" spans="1:4" ht="16.5" thickTop="1" thickBot="1" x14ac:dyDescent="0.3">
      <c r="A4701" s="681" t="s">
        <v>10765</v>
      </c>
      <c r="B4701" s="681" t="s">
        <v>10766</v>
      </c>
      <c r="C4701" s="681" t="s">
        <v>10767</v>
      </c>
      <c r="D4701" s="681" t="s">
        <v>10767</v>
      </c>
    </row>
    <row r="4702" spans="1:4" ht="16.5" thickTop="1" thickBot="1" x14ac:dyDescent="0.3">
      <c r="A4702" s="680" t="s">
        <v>10768</v>
      </c>
      <c r="B4702" s="681" t="s">
        <v>10769</v>
      </c>
      <c r="C4702" s="680" t="s">
        <v>10770</v>
      </c>
      <c r="D4702" s="680" t="s">
        <v>42491</v>
      </c>
    </row>
    <row r="4703" spans="1:4" ht="16.5" thickTop="1" thickBot="1" x14ac:dyDescent="0.3">
      <c r="A4703" s="680" t="s">
        <v>10771</v>
      </c>
      <c r="B4703" s="692" t="s">
        <v>8728</v>
      </c>
      <c r="C4703" s="680" t="s">
        <v>10772</v>
      </c>
      <c r="D4703" s="680" t="s">
        <v>42492</v>
      </c>
    </row>
    <row r="4704" spans="1:4" ht="16.5" thickTop="1" thickBot="1" x14ac:dyDescent="0.3">
      <c r="A4704" s="680" t="s">
        <v>10773</v>
      </c>
      <c r="B4704" s="681" t="s">
        <v>10774</v>
      </c>
      <c r="C4704" s="680" t="s">
        <v>10775</v>
      </c>
      <c r="D4704" s="680" t="s">
        <v>10775</v>
      </c>
    </row>
    <row r="4705" spans="1:4" ht="16.5" thickTop="1" thickBot="1" x14ac:dyDescent="0.3">
      <c r="A4705" s="680" t="s">
        <v>10776</v>
      </c>
      <c r="B4705" s="681" t="s">
        <v>10777</v>
      </c>
      <c r="C4705" s="680" t="s">
        <v>10778</v>
      </c>
      <c r="D4705" s="680" t="s">
        <v>10778</v>
      </c>
    </row>
    <row r="4706" spans="1:4" ht="16.5" thickTop="1" thickBot="1" x14ac:dyDescent="0.3">
      <c r="A4706" s="680" t="s">
        <v>10779</v>
      </c>
      <c r="B4706" s="681" t="s">
        <v>10780</v>
      </c>
      <c r="C4706" s="680" t="s">
        <v>10781</v>
      </c>
      <c r="D4706" s="680" t="s">
        <v>42493</v>
      </c>
    </row>
    <row r="4707" spans="1:4" ht="16.5" thickTop="1" thickBot="1" x14ac:dyDescent="0.3">
      <c r="A4707" s="681" t="s">
        <v>10782</v>
      </c>
      <c r="B4707" s="681" t="s">
        <v>10783</v>
      </c>
      <c r="C4707" s="681" t="s">
        <v>10784</v>
      </c>
      <c r="D4707" s="681" t="s">
        <v>42494</v>
      </c>
    </row>
    <row r="4708" spans="1:4" ht="16.5" thickTop="1" thickBot="1" x14ac:dyDescent="0.3">
      <c r="A4708" s="680" t="s">
        <v>10785</v>
      </c>
      <c r="B4708" s="681" t="s">
        <v>10786</v>
      </c>
      <c r="C4708" s="680" t="s">
        <v>10787</v>
      </c>
      <c r="D4708" s="680" t="s">
        <v>10787</v>
      </c>
    </row>
    <row r="4709" spans="1:4" ht="16.5" thickTop="1" thickBot="1" x14ac:dyDescent="0.3">
      <c r="A4709" s="680" t="s">
        <v>10788</v>
      </c>
      <c r="B4709" s="681" t="s">
        <v>10789</v>
      </c>
      <c r="C4709" s="680" t="s">
        <v>10790</v>
      </c>
      <c r="D4709" s="680" t="s">
        <v>42495</v>
      </c>
    </row>
    <row r="4710" spans="1:4" ht="16.5" thickTop="1" thickBot="1" x14ac:dyDescent="0.3">
      <c r="A4710" s="680" t="s">
        <v>10791</v>
      </c>
      <c r="B4710" s="681" t="s">
        <v>10792</v>
      </c>
      <c r="C4710" s="680" t="s">
        <v>10793</v>
      </c>
      <c r="D4710" s="680" t="s">
        <v>10793</v>
      </c>
    </row>
    <row r="4711" spans="1:4" ht="16.5" thickTop="1" thickBot="1" x14ac:dyDescent="0.3">
      <c r="A4711" s="680" t="s">
        <v>5059</v>
      </c>
      <c r="B4711" s="681" t="s">
        <v>10794</v>
      </c>
      <c r="C4711" s="680" t="s">
        <v>5060</v>
      </c>
      <c r="D4711" s="680" t="s">
        <v>5061</v>
      </c>
    </row>
    <row r="4712" spans="1:4" ht="16.5" thickTop="1" thickBot="1" x14ac:dyDescent="0.3">
      <c r="A4712" s="681" t="s">
        <v>10795</v>
      </c>
      <c r="B4712" s="681" t="s">
        <v>10796</v>
      </c>
      <c r="C4712" s="681" t="s">
        <v>10797</v>
      </c>
      <c r="D4712" s="681" t="s">
        <v>42496</v>
      </c>
    </row>
    <row r="4713" spans="1:4" ht="16.5" thickTop="1" thickBot="1" x14ac:dyDescent="0.3">
      <c r="A4713" s="681" t="s">
        <v>10798</v>
      </c>
      <c r="B4713" s="681" t="s">
        <v>10798</v>
      </c>
      <c r="C4713" s="681" t="s">
        <v>10799</v>
      </c>
      <c r="D4713" s="681" t="s">
        <v>10799</v>
      </c>
    </row>
    <row r="4714" spans="1:4" ht="16.5" thickTop="1" thickBot="1" x14ac:dyDescent="0.3">
      <c r="A4714" s="680" t="s">
        <v>10800</v>
      </c>
      <c r="B4714" s="681" t="s">
        <v>10800</v>
      </c>
      <c r="C4714" s="680" t="s">
        <v>10801</v>
      </c>
      <c r="D4714" s="680" t="s">
        <v>10801</v>
      </c>
    </row>
    <row r="4715" spans="1:4" ht="16.5" thickTop="1" thickBot="1" x14ac:dyDescent="0.3">
      <c r="A4715" s="680" t="s">
        <v>10802</v>
      </c>
      <c r="B4715" s="681" t="s">
        <v>10803</v>
      </c>
      <c r="C4715" s="680" t="s">
        <v>10804</v>
      </c>
      <c r="D4715" s="680" t="s">
        <v>42497</v>
      </c>
    </row>
    <row r="4716" spans="1:4" ht="16.5" thickTop="1" thickBot="1" x14ac:dyDescent="0.3">
      <c r="A4716" s="681" t="s">
        <v>10805</v>
      </c>
      <c r="B4716" s="692" t="s">
        <v>8728</v>
      </c>
      <c r="C4716" s="681" t="s">
        <v>10806</v>
      </c>
      <c r="D4716" s="681" t="s">
        <v>42498</v>
      </c>
    </row>
    <row r="4717" spans="1:4" ht="16.5" thickTop="1" thickBot="1" x14ac:dyDescent="0.3">
      <c r="A4717" s="681" t="s">
        <v>10807</v>
      </c>
      <c r="B4717" s="681" t="s">
        <v>10808</v>
      </c>
      <c r="C4717" s="681" t="s">
        <v>10809</v>
      </c>
      <c r="D4717" s="681" t="s">
        <v>42499</v>
      </c>
    </row>
    <row r="4718" spans="1:4" ht="31.5" thickTop="1" thickBot="1" x14ac:dyDescent="0.3">
      <c r="A4718" s="680" t="s">
        <v>10810</v>
      </c>
      <c r="B4718" s="681" t="s">
        <v>10810</v>
      </c>
      <c r="C4718" s="680" t="s">
        <v>10811</v>
      </c>
      <c r="D4718" s="680" t="s">
        <v>42500</v>
      </c>
    </row>
    <row r="4719" spans="1:4" ht="16.5" thickTop="1" thickBot="1" x14ac:dyDescent="0.3">
      <c r="A4719" s="681" t="s">
        <v>10812</v>
      </c>
      <c r="B4719" s="681" t="s">
        <v>10813</v>
      </c>
      <c r="C4719" s="681" t="s">
        <v>10814</v>
      </c>
      <c r="D4719" s="681" t="s">
        <v>42501</v>
      </c>
    </row>
    <row r="4720" spans="1:4" ht="16.5" thickTop="1" thickBot="1" x14ac:dyDescent="0.3">
      <c r="A4720" s="681" t="s">
        <v>10815</v>
      </c>
      <c r="B4720" s="681" t="s">
        <v>10816</v>
      </c>
      <c r="C4720" s="681" t="s">
        <v>10817</v>
      </c>
      <c r="D4720" s="681" t="s">
        <v>42502</v>
      </c>
    </row>
    <row r="4721" spans="1:4" ht="16.5" thickTop="1" thickBot="1" x14ac:dyDescent="0.3">
      <c r="A4721" s="681" t="s">
        <v>10818</v>
      </c>
      <c r="B4721" s="681" t="s">
        <v>10819</v>
      </c>
      <c r="C4721" s="681" t="s">
        <v>10820</v>
      </c>
      <c r="D4721" s="681" t="s">
        <v>42503</v>
      </c>
    </row>
    <row r="4722" spans="1:4" ht="16.5" thickTop="1" thickBot="1" x14ac:dyDescent="0.3">
      <c r="A4722" s="681" t="s">
        <v>10821</v>
      </c>
      <c r="B4722" s="692" t="s">
        <v>8728</v>
      </c>
      <c r="C4722" s="681" t="s">
        <v>10822</v>
      </c>
      <c r="D4722" s="681" t="s">
        <v>10822</v>
      </c>
    </row>
    <row r="4723" spans="1:4" ht="16.5" thickTop="1" thickBot="1" x14ac:dyDescent="0.3">
      <c r="A4723" s="680" t="s">
        <v>10823</v>
      </c>
      <c r="B4723" s="681" t="s">
        <v>10824</v>
      </c>
      <c r="C4723" s="680" t="s">
        <v>10825</v>
      </c>
      <c r="D4723" s="680" t="s">
        <v>42504</v>
      </c>
    </row>
    <row r="4724" spans="1:4" ht="16.5" thickTop="1" thickBot="1" x14ac:dyDescent="0.3">
      <c r="A4724" s="680" t="s">
        <v>10826</v>
      </c>
      <c r="B4724" s="681" t="s">
        <v>10827</v>
      </c>
      <c r="C4724" s="680" t="s">
        <v>10828</v>
      </c>
      <c r="D4724" s="680" t="s">
        <v>42505</v>
      </c>
    </row>
    <row r="4725" spans="1:4" ht="16.5" thickTop="1" thickBot="1" x14ac:dyDescent="0.3">
      <c r="A4725" s="681" t="s">
        <v>10829</v>
      </c>
      <c r="B4725" s="681" t="s">
        <v>10830</v>
      </c>
      <c r="C4725" s="681" t="s">
        <v>10831</v>
      </c>
      <c r="D4725" s="681" t="s">
        <v>10831</v>
      </c>
    </row>
    <row r="4726" spans="1:4" ht="16.5" thickTop="1" thickBot="1" x14ac:dyDescent="0.3">
      <c r="A4726" s="680" t="s">
        <v>10832</v>
      </c>
      <c r="B4726" s="692" t="s">
        <v>8728</v>
      </c>
      <c r="C4726" s="680" t="s">
        <v>10833</v>
      </c>
      <c r="D4726" s="680" t="s">
        <v>42506</v>
      </c>
    </row>
    <row r="4727" spans="1:4" ht="16.5" thickTop="1" thickBot="1" x14ac:dyDescent="0.3">
      <c r="A4727" s="680" t="s">
        <v>10834</v>
      </c>
      <c r="B4727" s="681" t="s">
        <v>10835</v>
      </c>
      <c r="C4727" s="680" t="s">
        <v>10836</v>
      </c>
      <c r="D4727" s="680" t="s">
        <v>42507</v>
      </c>
    </row>
    <row r="4728" spans="1:4" ht="16.5" thickTop="1" thickBot="1" x14ac:dyDescent="0.3">
      <c r="A4728" s="681" t="s">
        <v>10837</v>
      </c>
      <c r="B4728" s="681" t="s">
        <v>10837</v>
      </c>
      <c r="C4728" s="681" t="s">
        <v>10838</v>
      </c>
      <c r="D4728" s="681" t="s">
        <v>42508</v>
      </c>
    </row>
    <row r="4729" spans="1:4" ht="16.5" thickTop="1" thickBot="1" x14ac:dyDescent="0.3">
      <c r="A4729" s="681" t="s">
        <v>10839</v>
      </c>
      <c r="B4729" s="681" t="s">
        <v>10840</v>
      </c>
      <c r="C4729" s="681" t="s">
        <v>10841</v>
      </c>
      <c r="D4729" s="681" t="s">
        <v>42509</v>
      </c>
    </row>
    <row r="4730" spans="1:4" ht="16.5" thickTop="1" thickBot="1" x14ac:dyDescent="0.3">
      <c r="A4730" s="680" t="s">
        <v>10842</v>
      </c>
      <c r="B4730" s="681" t="s">
        <v>10843</v>
      </c>
      <c r="C4730" s="680" t="s">
        <v>10844</v>
      </c>
      <c r="D4730" s="680" t="s">
        <v>42510</v>
      </c>
    </row>
    <row r="4731" spans="1:4" ht="16.5" thickTop="1" thickBot="1" x14ac:dyDescent="0.3">
      <c r="A4731" s="680" t="s">
        <v>10845</v>
      </c>
      <c r="B4731" s="681" t="s">
        <v>10846</v>
      </c>
      <c r="C4731" s="680" t="s">
        <v>10847</v>
      </c>
      <c r="D4731" s="680" t="s">
        <v>42511</v>
      </c>
    </row>
    <row r="4732" spans="1:4" ht="16.5" thickTop="1" thickBot="1" x14ac:dyDescent="0.3">
      <c r="A4732" s="680" t="s">
        <v>10848</v>
      </c>
      <c r="B4732" s="681" t="s">
        <v>10849</v>
      </c>
      <c r="C4732" s="680" t="s">
        <v>10850</v>
      </c>
      <c r="D4732" s="680" t="s">
        <v>42512</v>
      </c>
    </row>
    <row r="4733" spans="1:4" ht="16.5" thickTop="1" thickBot="1" x14ac:dyDescent="0.3">
      <c r="A4733" s="680" t="s">
        <v>10851</v>
      </c>
      <c r="B4733" s="681" t="s">
        <v>10852</v>
      </c>
      <c r="C4733" s="680" t="s">
        <v>10853</v>
      </c>
      <c r="D4733" s="680" t="s">
        <v>10853</v>
      </c>
    </row>
    <row r="4734" spans="1:4" ht="16.5" thickTop="1" thickBot="1" x14ac:dyDescent="0.3">
      <c r="A4734" s="680" t="s">
        <v>10854</v>
      </c>
      <c r="B4734" s="692" t="s">
        <v>8728</v>
      </c>
      <c r="C4734" s="680" t="s">
        <v>10855</v>
      </c>
      <c r="D4734" s="680" t="s">
        <v>10855</v>
      </c>
    </row>
    <row r="4735" spans="1:4" ht="16.5" thickTop="1" thickBot="1" x14ac:dyDescent="0.3">
      <c r="A4735" s="681" t="s">
        <v>10856</v>
      </c>
      <c r="B4735" s="692" t="s">
        <v>8728</v>
      </c>
      <c r="C4735" s="681" t="s">
        <v>10857</v>
      </c>
      <c r="D4735" s="681" t="s">
        <v>42513</v>
      </c>
    </row>
    <row r="4736" spans="1:4" ht="16.5" thickTop="1" thickBot="1" x14ac:dyDescent="0.3">
      <c r="A4736" s="680" t="s">
        <v>10858</v>
      </c>
      <c r="B4736" s="681" t="s">
        <v>10858</v>
      </c>
      <c r="C4736" s="680" t="s">
        <v>10859</v>
      </c>
      <c r="D4736" s="680" t="s">
        <v>42514</v>
      </c>
    </row>
    <row r="4737" spans="1:4" ht="16.5" thickTop="1" thickBot="1" x14ac:dyDescent="0.3">
      <c r="A4737" s="680" t="s">
        <v>10860</v>
      </c>
      <c r="B4737" s="681" t="s">
        <v>10860</v>
      </c>
      <c r="C4737" s="680" t="s">
        <v>10861</v>
      </c>
      <c r="D4737" s="680" t="s">
        <v>10861</v>
      </c>
    </row>
    <row r="4738" spans="1:4" ht="16.5" thickTop="1" thickBot="1" x14ac:dyDescent="0.3">
      <c r="A4738" s="681" t="s">
        <v>10862</v>
      </c>
      <c r="B4738" s="681" t="s">
        <v>10862</v>
      </c>
      <c r="C4738" s="681" t="s">
        <v>10863</v>
      </c>
      <c r="D4738" s="681" t="s">
        <v>42515</v>
      </c>
    </row>
    <row r="4739" spans="1:4" ht="16.5" thickTop="1" thickBot="1" x14ac:dyDescent="0.3">
      <c r="A4739" s="680" t="s">
        <v>5062</v>
      </c>
      <c r="B4739" s="692" t="s">
        <v>8728</v>
      </c>
      <c r="C4739" s="680" t="s">
        <v>5063</v>
      </c>
      <c r="D4739" s="680" t="s">
        <v>5064</v>
      </c>
    </row>
    <row r="4740" spans="1:4" ht="16.5" thickTop="1" thickBot="1" x14ac:dyDescent="0.3">
      <c r="A4740" s="681" t="s">
        <v>10864</v>
      </c>
      <c r="B4740" s="681" t="s">
        <v>10865</v>
      </c>
      <c r="C4740" s="681" t="s">
        <v>10866</v>
      </c>
      <c r="D4740" s="681" t="s">
        <v>42516</v>
      </c>
    </row>
    <row r="4741" spans="1:4" ht="16.5" thickTop="1" thickBot="1" x14ac:dyDescent="0.3">
      <c r="A4741" s="681" t="s">
        <v>10867</v>
      </c>
      <c r="B4741" s="681" t="s">
        <v>10867</v>
      </c>
      <c r="C4741" s="681" t="s">
        <v>10868</v>
      </c>
      <c r="D4741" s="681" t="s">
        <v>42517</v>
      </c>
    </row>
    <row r="4742" spans="1:4" ht="16.5" thickTop="1" thickBot="1" x14ac:dyDescent="0.3">
      <c r="A4742" s="680" t="s">
        <v>10869</v>
      </c>
      <c r="B4742" s="681" t="s">
        <v>10870</v>
      </c>
      <c r="C4742" s="680" t="s">
        <v>10871</v>
      </c>
      <c r="D4742" s="680" t="s">
        <v>42518</v>
      </c>
    </row>
    <row r="4743" spans="1:4" ht="16.5" thickTop="1" thickBot="1" x14ac:dyDescent="0.3">
      <c r="A4743" s="680" t="s">
        <v>10872</v>
      </c>
      <c r="B4743" s="681" t="s">
        <v>10873</v>
      </c>
      <c r="C4743" s="680" t="s">
        <v>10874</v>
      </c>
      <c r="D4743" s="680" t="s">
        <v>10874</v>
      </c>
    </row>
    <row r="4744" spans="1:4" ht="16.5" thickTop="1" thickBot="1" x14ac:dyDescent="0.3">
      <c r="A4744" s="681" t="s">
        <v>10875</v>
      </c>
      <c r="B4744" s="681" t="s">
        <v>10876</v>
      </c>
      <c r="C4744" s="681" t="s">
        <v>10877</v>
      </c>
      <c r="D4744" s="681" t="s">
        <v>42519</v>
      </c>
    </row>
    <row r="4745" spans="1:4" ht="16.5" thickTop="1" thickBot="1" x14ac:dyDescent="0.3">
      <c r="A4745" s="680" t="s">
        <v>10878</v>
      </c>
      <c r="B4745" s="681" t="s">
        <v>10879</v>
      </c>
      <c r="C4745" s="680" t="s">
        <v>10880</v>
      </c>
      <c r="D4745" s="680" t="s">
        <v>42520</v>
      </c>
    </row>
    <row r="4746" spans="1:4" ht="31.5" thickTop="1" thickBot="1" x14ac:dyDescent="0.3">
      <c r="A4746" s="680" t="s">
        <v>10881</v>
      </c>
      <c r="B4746" s="681" t="s">
        <v>10882</v>
      </c>
      <c r="C4746" s="680" t="s">
        <v>10883</v>
      </c>
      <c r="D4746" s="680" t="s">
        <v>42521</v>
      </c>
    </row>
    <row r="4747" spans="1:4" ht="31.5" thickTop="1" thickBot="1" x14ac:dyDescent="0.3">
      <c r="A4747" s="680" t="s">
        <v>5065</v>
      </c>
      <c r="B4747" s="681" t="s">
        <v>10884</v>
      </c>
      <c r="C4747" s="680" t="s">
        <v>10885</v>
      </c>
      <c r="D4747" s="680" t="s">
        <v>5067</v>
      </c>
    </row>
    <row r="4748" spans="1:4" ht="16.5" thickTop="1" thickBot="1" x14ac:dyDescent="0.3">
      <c r="A4748" s="681" t="s">
        <v>10886</v>
      </c>
      <c r="B4748" s="681" t="s">
        <v>10887</v>
      </c>
      <c r="C4748" s="681" t="s">
        <v>10888</v>
      </c>
      <c r="D4748" s="681" t="s">
        <v>10888</v>
      </c>
    </row>
    <row r="4749" spans="1:4" ht="16.5" thickTop="1" thickBot="1" x14ac:dyDescent="0.3">
      <c r="A4749" s="681" t="s">
        <v>10889</v>
      </c>
      <c r="B4749" s="681" t="s">
        <v>10890</v>
      </c>
      <c r="C4749" s="681" t="s">
        <v>10891</v>
      </c>
      <c r="D4749" s="681" t="s">
        <v>42522</v>
      </c>
    </row>
    <row r="4750" spans="1:4" ht="16.5" thickTop="1" thickBot="1" x14ac:dyDescent="0.3">
      <c r="A4750" s="681" t="s">
        <v>10892</v>
      </c>
      <c r="B4750" s="681" t="s">
        <v>10893</v>
      </c>
      <c r="C4750" s="681" t="s">
        <v>10894</v>
      </c>
      <c r="D4750" s="681" t="s">
        <v>42523</v>
      </c>
    </row>
    <row r="4751" spans="1:4" ht="16.5" thickTop="1" thickBot="1" x14ac:dyDescent="0.3">
      <c r="A4751" s="680" t="s">
        <v>10895</v>
      </c>
      <c r="B4751" s="692" t="s">
        <v>8728</v>
      </c>
      <c r="C4751" s="680" t="s">
        <v>10896</v>
      </c>
      <c r="D4751" s="680" t="s">
        <v>42524</v>
      </c>
    </row>
    <row r="4752" spans="1:4" ht="31.5" thickTop="1" thickBot="1" x14ac:dyDescent="0.3">
      <c r="A4752" s="680" t="s">
        <v>10897</v>
      </c>
      <c r="B4752" s="681" t="s">
        <v>10898</v>
      </c>
      <c r="C4752" s="680" t="s">
        <v>10899</v>
      </c>
      <c r="D4752" s="680" t="s">
        <v>42525</v>
      </c>
    </row>
    <row r="4753" spans="1:4" ht="16.5" thickTop="1" thickBot="1" x14ac:dyDescent="0.3">
      <c r="A4753" s="681" t="s">
        <v>10900</v>
      </c>
      <c r="B4753" s="681" t="s">
        <v>10901</v>
      </c>
      <c r="C4753" s="681" t="s">
        <v>10902</v>
      </c>
      <c r="D4753" s="681" t="s">
        <v>42526</v>
      </c>
    </row>
    <row r="4754" spans="1:4" ht="16.5" thickTop="1" thickBot="1" x14ac:dyDescent="0.3">
      <c r="A4754" s="681" t="s">
        <v>10903</v>
      </c>
      <c r="B4754" s="681" t="s">
        <v>10904</v>
      </c>
      <c r="C4754" s="681" t="s">
        <v>10905</v>
      </c>
      <c r="D4754" s="681" t="s">
        <v>42527</v>
      </c>
    </row>
    <row r="4755" spans="1:4" ht="16.5" thickTop="1" thickBot="1" x14ac:dyDescent="0.3">
      <c r="A4755" s="680" t="s">
        <v>10906</v>
      </c>
      <c r="B4755" s="681" t="s">
        <v>10907</v>
      </c>
      <c r="C4755" s="680" t="s">
        <v>10908</v>
      </c>
      <c r="D4755" s="680" t="s">
        <v>42528</v>
      </c>
    </row>
    <row r="4756" spans="1:4" ht="16.5" thickTop="1" thickBot="1" x14ac:dyDescent="0.3">
      <c r="A4756" s="681" t="s">
        <v>10909</v>
      </c>
      <c r="B4756" s="681" t="s">
        <v>10910</v>
      </c>
      <c r="C4756" s="681" t="s">
        <v>10911</v>
      </c>
      <c r="D4756" s="681" t="s">
        <v>10911</v>
      </c>
    </row>
    <row r="4757" spans="1:4" ht="16.5" thickTop="1" thickBot="1" x14ac:dyDescent="0.3">
      <c r="A4757" s="680" t="s">
        <v>10912</v>
      </c>
      <c r="B4757" s="681" t="s">
        <v>10913</v>
      </c>
      <c r="C4757" s="680" t="s">
        <v>10914</v>
      </c>
      <c r="D4757" s="680" t="s">
        <v>10914</v>
      </c>
    </row>
    <row r="4758" spans="1:4" ht="16.5" thickTop="1" thickBot="1" x14ac:dyDescent="0.3">
      <c r="A4758" s="681" t="s">
        <v>10915</v>
      </c>
      <c r="B4758" s="692" t="s">
        <v>8728</v>
      </c>
      <c r="C4758" s="681" t="s">
        <v>10916</v>
      </c>
      <c r="D4758" s="681" t="s">
        <v>42529</v>
      </c>
    </row>
    <row r="4759" spans="1:4" ht="31.5" thickTop="1" thickBot="1" x14ac:dyDescent="0.3">
      <c r="A4759" s="680" t="s">
        <v>10917</v>
      </c>
      <c r="B4759" s="681" t="s">
        <v>10918</v>
      </c>
      <c r="C4759" s="680" t="s">
        <v>10919</v>
      </c>
      <c r="D4759" s="680" t="s">
        <v>42530</v>
      </c>
    </row>
    <row r="4760" spans="1:4" ht="16.5" thickTop="1" thickBot="1" x14ac:dyDescent="0.3">
      <c r="A4760" s="680" t="s">
        <v>10920</v>
      </c>
      <c r="B4760" s="681" t="s">
        <v>10921</v>
      </c>
      <c r="C4760" s="680" t="s">
        <v>10922</v>
      </c>
      <c r="D4760" s="680" t="s">
        <v>42531</v>
      </c>
    </row>
    <row r="4761" spans="1:4" ht="16.5" thickTop="1" thickBot="1" x14ac:dyDescent="0.3">
      <c r="A4761" s="680" t="s">
        <v>10923</v>
      </c>
      <c r="B4761" s="681" t="s">
        <v>10924</v>
      </c>
      <c r="C4761" s="680" t="s">
        <v>10925</v>
      </c>
      <c r="D4761" s="680" t="s">
        <v>10925</v>
      </c>
    </row>
    <row r="4762" spans="1:4" ht="16.5" thickTop="1" thickBot="1" x14ac:dyDescent="0.3">
      <c r="A4762" s="681" t="s">
        <v>10926</v>
      </c>
      <c r="B4762" s="692" t="s">
        <v>8728</v>
      </c>
      <c r="C4762" s="681" t="s">
        <v>10927</v>
      </c>
      <c r="D4762" s="681" t="s">
        <v>10927</v>
      </c>
    </row>
    <row r="4763" spans="1:4" ht="16.5" thickTop="1" thickBot="1" x14ac:dyDescent="0.3">
      <c r="A4763" s="681" t="s">
        <v>10928</v>
      </c>
      <c r="B4763" s="692" t="s">
        <v>8728</v>
      </c>
      <c r="C4763" s="681" t="s">
        <v>10929</v>
      </c>
      <c r="D4763" s="681" t="s">
        <v>42532</v>
      </c>
    </row>
    <row r="4764" spans="1:4" ht="16.5" thickTop="1" thickBot="1" x14ac:dyDescent="0.3">
      <c r="A4764" s="681" t="s">
        <v>5068</v>
      </c>
      <c r="B4764" s="681" t="s">
        <v>10930</v>
      </c>
      <c r="C4764" s="681" t="s">
        <v>5069</v>
      </c>
      <c r="D4764" s="681" t="s">
        <v>5069</v>
      </c>
    </row>
    <row r="4765" spans="1:4" ht="16.5" thickTop="1" thickBot="1" x14ac:dyDescent="0.3">
      <c r="A4765" s="681" t="s">
        <v>10931</v>
      </c>
      <c r="B4765" s="681" t="s">
        <v>10932</v>
      </c>
      <c r="C4765" s="681" t="s">
        <v>10933</v>
      </c>
      <c r="D4765" s="681" t="s">
        <v>42533</v>
      </c>
    </row>
    <row r="4766" spans="1:4" ht="16.5" thickTop="1" thickBot="1" x14ac:dyDescent="0.3">
      <c r="A4766" s="680" t="s">
        <v>10934</v>
      </c>
      <c r="B4766" s="681" t="s">
        <v>10935</v>
      </c>
      <c r="C4766" s="680" t="s">
        <v>10936</v>
      </c>
      <c r="D4766" s="680" t="s">
        <v>42534</v>
      </c>
    </row>
    <row r="4767" spans="1:4" ht="16.5" thickTop="1" thickBot="1" x14ac:dyDescent="0.3">
      <c r="A4767" s="680" t="s">
        <v>10937</v>
      </c>
      <c r="B4767" s="692" t="s">
        <v>8728</v>
      </c>
      <c r="C4767" s="680" t="s">
        <v>10938</v>
      </c>
      <c r="D4767" s="680" t="s">
        <v>42535</v>
      </c>
    </row>
    <row r="4768" spans="1:4" ht="31.5" thickTop="1" thickBot="1" x14ac:dyDescent="0.3">
      <c r="A4768" s="681" t="s">
        <v>10939</v>
      </c>
      <c r="B4768" s="681" t="s">
        <v>10940</v>
      </c>
      <c r="C4768" s="681" t="s">
        <v>10941</v>
      </c>
      <c r="D4768" s="681" t="s">
        <v>42536</v>
      </c>
    </row>
    <row r="4769" spans="1:4" ht="16.5" thickTop="1" thickBot="1" x14ac:dyDescent="0.3">
      <c r="A4769" s="681" t="s">
        <v>10942</v>
      </c>
      <c r="B4769" s="681" t="s">
        <v>10943</v>
      </c>
      <c r="C4769" s="681" t="s">
        <v>10944</v>
      </c>
      <c r="D4769" s="681" t="s">
        <v>10944</v>
      </c>
    </row>
    <row r="4770" spans="1:4" ht="16.5" thickTop="1" thickBot="1" x14ac:dyDescent="0.3">
      <c r="A4770" s="680" t="s">
        <v>10945</v>
      </c>
      <c r="B4770" s="681" t="s">
        <v>10946</v>
      </c>
      <c r="C4770" s="680" t="s">
        <v>10947</v>
      </c>
      <c r="D4770" s="680" t="s">
        <v>42537</v>
      </c>
    </row>
    <row r="4771" spans="1:4" ht="16.5" thickTop="1" thickBot="1" x14ac:dyDescent="0.3">
      <c r="A4771" s="680" t="s">
        <v>10948</v>
      </c>
      <c r="B4771" s="681" t="s">
        <v>10949</v>
      </c>
      <c r="C4771" s="680" t="s">
        <v>10950</v>
      </c>
      <c r="D4771" s="680" t="s">
        <v>10950</v>
      </c>
    </row>
    <row r="4772" spans="1:4" ht="16.5" thickTop="1" thickBot="1" x14ac:dyDescent="0.3">
      <c r="A4772" s="680" t="s">
        <v>10951</v>
      </c>
      <c r="B4772" s="681" t="s">
        <v>10952</v>
      </c>
      <c r="C4772" s="680" t="s">
        <v>10953</v>
      </c>
      <c r="D4772" s="680" t="s">
        <v>42538</v>
      </c>
    </row>
    <row r="4773" spans="1:4" ht="16.5" thickTop="1" thickBot="1" x14ac:dyDescent="0.3">
      <c r="A4773" s="680" t="s">
        <v>10954</v>
      </c>
      <c r="B4773" s="681" t="s">
        <v>10955</v>
      </c>
      <c r="C4773" s="680" t="s">
        <v>10956</v>
      </c>
      <c r="D4773" s="680" t="s">
        <v>42539</v>
      </c>
    </row>
    <row r="4774" spans="1:4" ht="16.5" thickTop="1" thickBot="1" x14ac:dyDescent="0.3">
      <c r="A4774" s="680" t="s">
        <v>10957</v>
      </c>
      <c r="B4774" s="681" t="s">
        <v>10958</v>
      </c>
      <c r="C4774" s="680" t="s">
        <v>10959</v>
      </c>
      <c r="D4774" s="680" t="s">
        <v>42540</v>
      </c>
    </row>
    <row r="4775" spans="1:4" ht="16.5" thickTop="1" thickBot="1" x14ac:dyDescent="0.3">
      <c r="A4775" s="680" t="s">
        <v>5070</v>
      </c>
      <c r="B4775" s="681" t="s">
        <v>10960</v>
      </c>
      <c r="C4775" s="680" t="s">
        <v>5071</v>
      </c>
      <c r="D4775" s="680" t="s">
        <v>5072</v>
      </c>
    </row>
    <row r="4776" spans="1:4" ht="16.5" thickTop="1" thickBot="1" x14ac:dyDescent="0.3">
      <c r="A4776" s="680" t="s">
        <v>10961</v>
      </c>
      <c r="B4776" s="681" t="s">
        <v>10962</v>
      </c>
      <c r="C4776" s="680" t="s">
        <v>10963</v>
      </c>
      <c r="D4776" s="680" t="s">
        <v>10963</v>
      </c>
    </row>
    <row r="4777" spans="1:4" ht="16.5" thickTop="1" thickBot="1" x14ac:dyDescent="0.3">
      <c r="A4777" s="680" t="s">
        <v>10964</v>
      </c>
      <c r="B4777" s="692" t="s">
        <v>8728</v>
      </c>
      <c r="C4777" s="680" t="s">
        <v>10965</v>
      </c>
      <c r="D4777" s="680" t="s">
        <v>42541</v>
      </c>
    </row>
    <row r="4778" spans="1:4" ht="16.5" thickTop="1" thickBot="1" x14ac:dyDescent="0.3">
      <c r="A4778" s="681" t="s">
        <v>10966</v>
      </c>
      <c r="B4778" s="681" t="s">
        <v>10967</v>
      </c>
      <c r="C4778" s="681" t="s">
        <v>10968</v>
      </c>
      <c r="D4778" s="681" t="s">
        <v>10968</v>
      </c>
    </row>
    <row r="4779" spans="1:4" ht="16.5" thickTop="1" thickBot="1" x14ac:dyDescent="0.3">
      <c r="A4779" s="680" t="s">
        <v>10969</v>
      </c>
      <c r="B4779" s="681" t="s">
        <v>10970</v>
      </c>
      <c r="C4779" s="680" t="s">
        <v>10971</v>
      </c>
      <c r="D4779" s="680" t="s">
        <v>42542</v>
      </c>
    </row>
    <row r="4780" spans="1:4" ht="16.5" thickTop="1" thickBot="1" x14ac:dyDescent="0.3">
      <c r="A4780" s="681" t="s">
        <v>10972</v>
      </c>
      <c r="B4780" s="681" t="s">
        <v>10973</v>
      </c>
      <c r="C4780" s="681" t="s">
        <v>10974</v>
      </c>
      <c r="D4780" s="681" t="s">
        <v>42543</v>
      </c>
    </row>
    <row r="4781" spans="1:4" ht="16.5" thickTop="1" thickBot="1" x14ac:dyDescent="0.3">
      <c r="A4781" s="680" t="s">
        <v>5073</v>
      </c>
      <c r="B4781" s="681" t="s">
        <v>10975</v>
      </c>
      <c r="C4781" s="680" t="s">
        <v>5074</v>
      </c>
      <c r="D4781" s="680" t="s">
        <v>5075</v>
      </c>
    </row>
    <row r="4782" spans="1:4" ht="16.5" thickTop="1" thickBot="1" x14ac:dyDescent="0.3">
      <c r="A4782" s="680" t="s">
        <v>10976</v>
      </c>
      <c r="B4782" s="681" t="s">
        <v>10977</v>
      </c>
      <c r="C4782" s="680" t="s">
        <v>10978</v>
      </c>
      <c r="D4782" s="680" t="s">
        <v>42544</v>
      </c>
    </row>
    <row r="4783" spans="1:4" ht="16.5" thickTop="1" thickBot="1" x14ac:dyDescent="0.3">
      <c r="A4783" s="681" t="s">
        <v>10979</v>
      </c>
      <c r="B4783" s="681" t="s">
        <v>10980</v>
      </c>
      <c r="C4783" s="681" t="s">
        <v>10981</v>
      </c>
      <c r="D4783" s="681" t="s">
        <v>10981</v>
      </c>
    </row>
    <row r="4784" spans="1:4" ht="16.5" thickTop="1" thickBot="1" x14ac:dyDescent="0.3">
      <c r="A4784" s="681" t="s">
        <v>10982</v>
      </c>
      <c r="B4784" s="681" t="s">
        <v>15489</v>
      </c>
      <c r="C4784" s="681" t="s">
        <v>10984</v>
      </c>
      <c r="D4784" s="681" t="s">
        <v>42545</v>
      </c>
    </row>
    <row r="4785" spans="1:4" ht="16.5" thickTop="1" thickBot="1" x14ac:dyDescent="0.3">
      <c r="A4785" s="681" t="s">
        <v>5076</v>
      </c>
      <c r="B4785" s="681" t="s">
        <v>10983</v>
      </c>
      <c r="C4785" s="681" t="s">
        <v>5077</v>
      </c>
      <c r="D4785" s="681" t="s">
        <v>5078</v>
      </c>
    </row>
    <row r="4786" spans="1:4" ht="31.5" thickTop="1" thickBot="1" x14ac:dyDescent="0.3">
      <c r="A4786" s="680" t="s">
        <v>10986</v>
      </c>
      <c r="B4786" s="681" t="s">
        <v>10987</v>
      </c>
      <c r="C4786" s="680" t="s">
        <v>10988</v>
      </c>
      <c r="D4786" s="680" t="s">
        <v>42546</v>
      </c>
    </row>
    <row r="4787" spans="1:4" ht="16.5" thickTop="1" thickBot="1" x14ac:dyDescent="0.3">
      <c r="A4787" s="681" t="s">
        <v>10989</v>
      </c>
      <c r="B4787" s="681" t="s">
        <v>10990</v>
      </c>
      <c r="C4787" s="681" t="s">
        <v>10991</v>
      </c>
      <c r="D4787" s="681" t="s">
        <v>42547</v>
      </c>
    </row>
    <row r="4788" spans="1:4" ht="31.5" thickTop="1" thickBot="1" x14ac:dyDescent="0.3">
      <c r="A4788" s="681" t="s">
        <v>10992</v>
      </c>
      <c r="B4788" s="681" t="s">
        <v>10993</v>
      </c>
      <c r="C4788" s="681" t="s">
        <v>10994</v>
      </c>
      <c r="D4788" s="681" t="s">
        <v>42548</v>
      </c>
    </row>
    <row r="4789" spans="1:4" ht="31.5" thickTop="1" thickBot="1" x14ac:dyDescent="0.3">
      <c r="A4789" s="680" t="s">
        <v>10995</v>
      </c>
      <c r="B4789" s="692" t="s">
        <v>8728</v>
      </c>
      <c r="C4789" s="680" t="s">
        <v>10996</v>
      </c>
      <c r="D4789" s="680" t="s">
        <v>42549</v>
      </c>
    </row>
    <row r="4790" spans="1:4" ht="16.5" thickTop="1" thickBot="1" x14ac:dyDescent="0.3">
      <c r="A4790" s="681" t="s">
        <v>10997</v>
      </c>
      <c r="B4790" s="681" t="s">
        <v>10998</v>
      </c>
      <c r="C4790" s="681" t="s">
        <v>10999</v>
      </c>
      <c r="D4790" s="681" t="s">
        <v>42550</v>
      </c>
    </row>
    <row r="4791" spans="1:4" ht="16.5" thickTop="1" thickBot="1" x14ac:dyDescent="0.3">
      <c r="A4791" s="681" t="s">
        <v>11000</v>
      </c>
      <c r="B4791" s="681" t="s">
        <v>11001</v>
      </c>
      <c r="C4791" s="681" t="s">
        <v>11002</v>
      </c>
      <c r="D4791" s="681" t="s">
        <v>42551</v>
      </c>
    </row>
    <row r="4792" spans="1:4" ht="16.5" thickTop="1" thickBot="1" x14ac:dyDescent="0.3">
      <c r="A4792" s="681" t="s">
        <v>11003</v>
      </c>
      <c r="B4792" s="681" t="s">
        <v>11004</v>
      </c>
      <c r="C4792" s="681" t="s">
        <v>11005</v>
      </c>
      <c r="D4792" s="681" t="s">
        <v>11005</v>
      </c>
    </row>
    <row r="4793" spans="1:4" ht="16.5" thickTop="1" thickBot="1" x14ac:dyDescent="0.3">
      <c r="A4793" s="681" t="s">
        <v>11006</v>
      </c>
      <c r="B4793" s="692" t="s">
        <v>8728</v>
      </c>
      <c r="C4793" s="681" t="s">
        <v>11007</v>
      </c>
      <c r="D4793" s="681" t="s">
        <v>42552</v>
      </c>
    </row>
    <row r="4794" spans="1:4" ht="16.5" thickTop="1" thickBot="1" x14ac:dyDescent="0.3">
      <c r="A4794" s="680" t="s">
        <v>5079</v>
      </c>
      <c r="B4794" s="692" t="s">
        <v>8728</v>
      </c>
      <c r="C4794" s="680" t="s">
        <v>5080</v>
      </c>
      <c r="D4794" s="680" t="s">
        <v>5081</v>
      </c>
    </row>
    <row r="4795" spans="1:4" ht="16.5" thickTop="1" thickBot="1" x14ac:dyDescent="0.3">
      <c r="A4795" s="681" t="s">
        <v>11008</v>
      </c>
      <c r="B4795" s="692" t="s">
        <v>8728</v>
      </c>
      <c r="C4795" s="681" t="s">
        <v>11009</v>
      </c>
      <c r="D4795" s="681" t="s">
        <v>42553</v>
      </c>
    </row>
    <row r="4796" spans="1:4" ht="16.5" thickTop="1" thickBot="1" x14ac:dyDescent="0.3">
      <c r="A4796" s="680" t="s">
        <v>11010</v>
      </c>
      <c r="B4796" s="681" t="s">
        <v>11011</v>
      </c>
      <c r="C4796" s="680" t="s">
        <v>11012</v>
      </c>
      <c r="D4796" s="680" t="s">
        <v>11012</v>
      </c>
    </row>
    <row r="4797" spans="1:4" ht="16.5" thickTop="1" thickBot="1" x14ac:dyDescent="0.3">
      <c r="A4797" s="680" t="s">
        <v>11013</v>
      </c>
      <c r="B4797" s="681" t="s">
        <v>11014</v>
      </c>
      <c r="C4797" s="680" t="s">
        <v>11015</v>
      </c>
      <c r="D4797" s="680" t="s">
        <v>42554</v>
      </c>
    </row>
    <row r="4798" spans="1:4" ht="16.5" thickTop="1" thickBot="1" x14ac:dyDescent="0.3">
      <c r="A4798" s="681" t="s">
        <v>11016</v>
      </c>
      <c r="B4798" s="681" t="s">
        <v>11017</v>
      </c>
      <c r="C4798" s="681" t="s">
        <v>11018</v>
      </c>
      <c r="D4798" s="681" t="s">
        <v>42555</v>
      </c>
    </row>
    <row r="4799" spans="1:4" ht="16.5" thickTop="1" thickBot="1" x14ac:dyDescent="0.3">
      <c r="A4799" s="681" t="s">
        <v>11019</v>
      </c>
      <c r="B4799" s="681" t="s">
        <v>11020</v>
      </c>
      <c r="C4799" s="681" t="s">
        <v>11021</v>
      </c>
      <c r="D4799" s="681" t="s">
        <v>42556</v>
      </c>
    </row>
    <row r="4800" spans="1:4" ht="16.5" thickTop="1" thickBot="1" x14ac:dyDescent="0.3">
      <c r="A4800" s="681" t="s">
        <v>11022</v>
      </c>
      <c r="B4800" s="692" t="s">
        <v>8728</v>
      </c>
      <c r="C4800" s="681" t="s">
        <v>11023</v>
      </c>
      <c r="D4800" s="681" t="s">
        <v>42557</v>
      </c>
    </row>
    <row r="4801" spans="1:4" ht="16.5" thickTop="1" thickBot="1" x14ac:dyDescent="0.3">
      <c r="A4801" s="680" t="s">
        <v>11024</v>
      </c>
      <c r="B4801" s="681" t="s">
        <v>11025</v>
      </c>
      <c r="C4801" s="680" t="s">
        <v>11026</v>
      </c>
      <c r="D4801" s="680" t="s">
        <v>42558</v>
      </c>
    </row>
    <row r="4802" spans="1:4" ht="16.5" thickTop="1" thickBot="1" x14ac:dyDescent="0.3">
      <c r="A4802" s="681" t="s">
        <v>11027</v>
      </c>
      <c r="B4802" s="692" t="s">
        <v>8728</v>
      </c>
      <c r="C4802" s="681" t="s">
        <v>11028</v>
      </c>
      <c r="D4802" s="681" t="s">
        <v>42559</v>
      </c>
    </row>
    <row r="4803" spans="1:4" ht="16.5" thickTop="1" thickBot="1" x14ac:dyDescent="0.3">
      <c r="A4803" s="681" t="s">
        <v>5082</v>
      </c>
      <c r="B4803" s="681" t="s">
        <v>11029</v>
      </c>
      <c r="C4803" s="681" t="s">
        <v>5083</v>
      </c>
      <c r="D4803" s="681" t="s">
        <v>5083</v>
      </c>
    </row>
    <row r="4804" spans="1:4" ht="31.5" thickTop="1" thickBot="1" x14ac:dyDescent="0.3">
      <c r="A4804" s="680" t="s">
        <v>11030</v>
      </c>
      <c r="B4804" s="692" t="s">
        <v>8728</v>
      </c>
      <c r="C4804" s="680" t="s">
        <v>11031</v>
      </c>
      <c r="D4804" s="680" t="s">
        <v>42560</v>
      </c>
    </row>
    <row r="4805" spans="1:4" ht="31.5" thickTop="1" thickBot="1" x14ac:dyDescent="0.3">
      <c r="A4805" s="681" t="s">
        <v>11032</v>
      </c>
      <c r="B4805" s="681" t="s">
        <v>11033</v>
      </c>
      <c r="C4805" s="681" t="s">
        <v>11034</v>
      </c>
      <c r="D4805" s="681" t="s">
        <v>42561</v>
      </c>
    </row>
    <row r="4806" spans="1:4" ht="16.5" thickTop="1" thickBot="1" x14ac:dyDescent="0.3">
      <c r="A4806" s="680" t="s">
        <v>11035</v>
      </c>
      <c r="B4806" s="681" t="s">
        <v>11036</v>
      </c>
      <c r="C4806" s="680" t="s">
        <v>11037</v>
      </c>
      <c r="D4806" s="680" t="s">
        <v>42562</v>
      </c>
    </row>
    <row r="4807" spans="1:4" ht="16.5" thickTop="1" thickBot="1" x14ac:dyDescent="0.3">
      <c r="A4807" s="680" t="s">
        <v>11038</v>
      </c>
      <c r="B4807" s="692" t="s">
        <v>8728</v>
      </c>
      <c r="C4807" s="680" t="s">
        <v>11039</v>
      </c>
      <c r="D4807" s="680" t="s">
        <v>42563</v>
      </c>
    </row>
    <row r="4808" spans="1:4" ht="31.5" thickTop="1" thickBot="1" x14ac:dyDescent="0.3">
      <c r="A4808" s="681" t="s">
        <v>11040</v>
      </c>
      <c r="B4808" s="692" t="s">
        <v>8728</v>
      </c>
      <c r="C4808" s="681" t="s">
        <v>11041</v>
      </c>
      <c r="D4808" s="681" t="s">
        <v>42564</v>
      </c>
    </row>
    <row r="4809" spans="1:4" ht="31.5" thickTop="1" thickBot="1" x14ac:dyDescent="0.3">
      <c r="A4809" s="681" t="s">
        <v>11042</v>
      </c>
      <c r="B4809" s="692" t="s">
        <v>8728</v>
      </c>
      <c r="C4809" s="681" t="s">
        <v>11043</v>
      </c>
      <c r="D4809" s="681" t="s">
        <v>42565</v>
      </c>
    </row>
    <row r="4810" spans="1:4" ht="16.5" thickTop="1" thickBot="1" x14ac:dyDescent="0.3">
      <c r="A4810" s="680" t="s">
        <v>11044</v>
      </c>
      <c r="B4810" s="681" t="s">
        <v>11045</v>
      </c>
      <c r="C4810" s="680" t="s">
        <v>11046</v>
      </c>
      <c r="D4810" s="680" t="s">
        <v>42566</v>
      </c>
    </row>
    <row r="4811" spans="1:4" ht="16.5" thickTop="1" thickBot="1" x14ac:dyDescent="0.3">
      <c r="A4811" s="681" t="s">
        <v>11047</v>
      </c>
      <c r="B4811" s="681" t="s">
        <v>11048</v>
      </c>
      <c r="C4811" s="681" t="s">
        <v>11049</v>
      </c>
      <c r="D4811" s="681" t="s">
        <v>42567</v>
      </c>
    </row>
    <row r="4812" spans="1:4" ht="31.5" thickTop="1" thickBot="1" x14ac:dyDescent="0.3">
      <c r="A4812" s="681" t="s">
        <v>11050</v>
      </c>
      <c r="B4812" s="681" t="s">
        <v>11051</v>
      </c>
      <c r="C4812" s="681" t="s">
        <v>11052</v>
      </c>
      <c r="D4812" s="681" t="s">
        <v>42568</v>
      </c>
    </row>
    <row r="4813" spans="1:4" ht="46.5" thickTop="1" thickBot="1" x14ac:dyDescent="0.3">
      <c r="A4813" s="681" t="s">
        <v>11053</v>
      </c>
      <c r="B4813" s="681" t="s">
        <v>11053</v>
      </c>
      <c r="C4813" s="681" t="s">
        <v>11054</v>
      </c>
      <c r="D4813" s="681" t="s">
        <v>42569</v>
      </c>
    </row>
    <row r="4814" spans="1:4" ht="16.5" thickTop="1" thickBot="1" x14ac:dyDescent="0.3">
      <c r="A4814" s="681" t="s">
        <v>11055</v>
      </c>
      <c r="B4814" s="681" t="s">
        <v>11055</v>
      </c>
      <c r="C4814" s="681" t="s">
        <v>11056</v>
      </c>
      <c r="D4814" s="681" t="s">
        <v>42570</v>
      </c>
    </row>
    <row r="4815" spans="1:4" ht="16.5" thickTop="1" thickBot="1" x14ac:dyDescent="0.3">
      <c r="A4815" s="681" t="s">
        <v>11057</v>
      </c>
      <c r="B4815" s="692" t="s">
        <v>8728</v>
      </c>
      <c r="C4815" s="681" t="s">
        <v>11058</v>
      </c>
      <c r="D4815" s="681" t="s">
        <v>42571</v>
      </c>
    </row>
    <row r="4816" spans="1:4" ht="16.5" thickTop="1" thickBot="1" x14ac:dyDescent="0.3">
      <c r="A4816" s="680" t="s">
        <v>11059</v>
      </c>
      <c r="B4816" s="681" t="s">
        <v>11060</v>
      </c>
      <c r="C4816" s="680" t="s">
        <v>11061</v>
      </c>
      <c r="D4816" s="680" t="s">
        <v>42572</v>
      </c>
    </row>
    <row r="4817" spans="1:4" ht="16.5" thickTop="1" thickBot="1" x14ac:dyDescent="0.3">
      <c r="A4817" s="680" t="s">
        <v>11062</v>
      </c>
      <c r="B4817" s="692" t="s">
        <v>8728</v>
      </c>
      <c r="C4817" s="680" t="s">
        <v>11063</v>
      </c>
      <c r="D4817" s="680" t="s">
        <v>11063</v>
      </c>
    </row>
    <row r="4818" spans="1:4" ht="16.5" thickTop="1" thickBot="1" x14ac:dyDescent="0.3">
      <c r="A4818" s="681" t="s">
        <v>11064</v>
      </c>
      <c r="B4818" s="681" t="s">
        <v>11065</v>
      </c>
      <c r="C4818" s="681" t="s">
        <v>11066</v>
      </c>
      <c r="D4818" s="681" t="s">
        <v>11066</v>
      </c>
    </row>
    <row r="4819" spans="1:4" ht="16.5" thickTop="1" thickBot="1" x14ac:dyDescent="0.3">
      <c r="A4819" s="681" t="s">
        <v>11067</v>
      </c>
      <c r="B4819" s="681" t="s">
        <v>11068</v>
      </c>
      <c r="C4819" s="681" t="s">
        <v>11069</v>
      </c>
      <c r="D4819" s="681" t="s">
        <v>42573</v>
      </c>
    </row>
    <row r="4820" spans="1:4" ht="16.5" thickTop="1" thickBot="1" x14ac:dyDescent="0.3">
      <c r="A4820" s="680" t="s">
        <v>11070</v>
      </c>
      <c r="B4820" s="681" t="s">
        <v>11071</v>
      </c>
      <c r="C4820" s="680" t="s">
        <v>11072</v>
      </c>
      <c r="D4820" s="680" t="s">
        <v>42574</v>
      </c>
    </row>
    <row r="4821" spans="1:4" ht="16.5" thickTop="1" thickBot="1" x14ac:dyDescent="0.3">
      <c r="A4821" s="681" t="s">
        <v>11073</v>
      </c>
      <c r="B4821" s="681" t="s">
        <v>11074</v>
      </c>
      <c r="C4821" s="681" t="s">
        <v>11075</v>
      </c>
      <c r="D4821" s="681" t="s">
        <v>42575</v>
      </c>
    </row>
    <row r="4822" spans="1:4" ht="16.5" thickTop="1" thickBot="1" x14ac:dyDescent="0.3">
      <c r="A4822" s="681" t="s">
        <v>11076</v>
      </c>
      <c r="B4822" s="681" t="s">
        <v>31202</v>
      </c>
      <c r="C4822" s="681" t="s">
        <v>11078</v>
      </c>
      <c r="D4822" s="681" t="s">
        <v>42576</v>
      </c>
    </row>
    <row r="4823" spans="1:4" ht="16.5" thickTop="1" thickBot="1" x14ac:dyDescent="0.3">
      <c r="A4823" s="681" t="s">
        <v>11079</v>
      </c>
      <c r="B4823" s="681" t="s">
        <v>11080</v>
      </c>
      <c r="C4823" s="681" t="s">
        <v>11081</v>
      </c>
      <c r="D4823" s="681" t="s">
        <v>42577</v>
      </c>
    </row>
    <row r="4824" spans="1:4" ht="31.5" thickTop="1" thickBot="1" x14ac:dyDescent="0.3">
      <c r="A4824" s="681" t="s">
        <v>11082</v>
      </c>
      <c r="B4824" s="681" t="s">
        <v>11083</v>
      </c>
      <c r="C4824" s="681" t="s">
        <v>11084</v>
      </c>
      <c r="D4824" s="681" t="s">
        <v>42578</v>
      </c>
    </row>
    <row r="4825" spans="1:4" ht="16.5" thickTop="1" thickBot="1" x14ac:dyDescent="0.3">
      <c r="A4825" s="681" t="s">
        <v>5084</v>
      </c>
      <c r="B4825" s="681" t="s">
        <v>11085</v>
      </c>
      <c r="C4825" s="681" t="s">
        <v>5085</v>
      </c>
      <c r="D4825" s="681" t="s">
        <v>5085</v>
      </c>
    </row>
    <row r="4826" spans="1:4" ht="16.5" thickTop="1" thickBot="1" x14ac:dyDescent="0.3">
      <c r="A4826" s="680" t="s">
        <v>11086</v>
      </c>
      <c r="B4826" s="681" t="s">
        <v>11087</v>
      </c>
      <c r="C4826" s="680" t="s">
        <v>11088</v>
      </c>
      <c r="D4826" s="680" t="s">
        <v>11088</v>
      </c>
    </row>
    <row r="4827" spans="1:4" ht="16.5" thickTop="1" thickBot="1" x14ac:dyDescent="0.3">
      <c r="A4827" s="680" t="s">
        <v>11089</v>
      </c>
      <c r="B4827" s="681" t="s">
        <v>11089</v>
      </c>
      <c r="C4827" s="680" t="s">
        <v>11090</v>
      </c>
      <c r="D4827" s="680" t="s">
        <v>42579</v>
      </c>
    </row>
    <row r="4828" spans="1:4" ht="31.5" thickTop="1" thickBot="1" x14ac:dyDescent="0.3">
      <c r="A4828" s="681" t="s">
        <v>11091</v>
      </c>
      <c r="B4828" s="681" t="s">
        <v>11092</v>
      </c>
      <c r="C4828" s="681" t="s">
        <v>11093</v>
      </c>
      <c r="D4828" s="681" t="s">
        <v>42580</v>
      </c>
    </row>
    <row r="4829" spans="1:4" ht="16.5" thickTop="1" thickBot="1" x14ac:dyDescent="0.3">
      <c r="A4829" s="680" t="s">
        <v>11094</v>
      </c>
      <c r="B4829" s="681" t="s">
        <v>11095</v>
      </c>
      <c r="C4829" s="680" t="s">
        <v>11096</v>
      </c>
      <c r="D4829" s="680" t="s">
        <v>42581</v>
      </c>
    </row>
    <row r="4830" spans="1:4" ht="16.5" thickTop="1" thickBot="1" x14ac:dyDescent="0.3">
      <c r="A4830" s="680" t="s">
        <v>11097</v>
      </c>
      <c r="B4830" s="681" t="s">
        <v>11098</v>
      </c>
      <c r="C4830" s="680" t="s">
        <v>11099</v>
      </c>
      <c r="D4830" s="680" t="s">
        <v>42582</v>
      </c>
    </row>
    <row r="4831" spans="1:4" ht="16.5" thickTop="1" thickBot="1" x14ac:dyDescent="0.3">
      <c r="A4831" s="681" t="s">
        <v>11100</v>
      </c>
      <c r="B4831" s="681" t="s">
        <v>11101</v>
      </c>
      <c r="C4831" s="681" t="s">
        <v>11102</v>
      </c>
      <c r="D4831" s="681" t="s">
        <v>42583</v>
      </c>
    </row>
    <row r="4832" spans="1:4" ht="16.5" thickTop="1" thickBot="1" x14ac:dyDescent="0.3">
      <c r="A4832" s="680" t="s">
        <v>5086</v>
      </c>
      <c r="B4832" s="681" t="s">
        <v>11103</v>
      </c>
      <c r="C4832" s="680" t="s">
        <v>5087</v>
      </c>
      <c r="D4832" s="680" t="s">
        <v>5088</v>
      </c>
    </row>
    <row r="4833" spans="1:4" ht="16.5" thickTop="1" thickBot="1" x14ac:dyDescent="0.3">
      <c r="A4833" s="681" t="s">
        <v>11104</v>
      </c>
      <c r="B4833" s="692" t="s">
        <v>8728</v>
      </c>
      <c r="C4833" s="681" t="s">
        <v>11105</v>
      </c>
      <c r="D4833" s="681" t="s">
        <v>42584</v>
      </c>
    </row>
    <row r="4834" spans="1:4" ht="16.5" thickTop="1" thickBot="1" x14ac:dyDescent="0.3">
      <c r="A4834" s="680" t="s">
        <v>11106</v>
      </c>
      <c r="B4834" s="681" t="s">
        <v>11107</v>
      </c>
      <c r="C4834" s="680" t="s">
        <v>11108</v>
      </c>
      <c r="D4834" s="680" t="s">
        <v>42585</v>
      </c>
    </row>
    <row r="4835" spans="1:4" ht="16.5" thickTop="1" thickBot="1" x14ac:dyDescent="0.3">
      <c r="A4835" s="680" t="s">
        <v>11109</v>
      </c>
      <c r="B4835" s="681" t="s">
        <v>11109</v>
      </c>
      <c r="C4835" s="680" t="s">
        <v>11110</v>
      </c>
      <c r="D4835" s="680" t="s">
        <v>42586</v>
      </c>
    </row>
    <row r="4836" spans="1:4" ht="16.5" thickTop="1" thickBot="1" x14ac:dyDescent="0.3">
      <c r="A4836" s="681" t="s">
        <v>11111</v>
      </c>
      <c r="B4836" s="681" t="s">
        <v>11112</v>
      </c>
      <c r="C4836" s="681" t="s">
        <v>11113</v>
      </c>
      <c r="D4836" s="681" t="s">
        <v>11113</v>
      </c>
    </row>
    <row r="4837" spans="1:4" ht="16.5" thickTop="1" thickBot="1" x14ac:dyDescent="0.3">
      <c r="A4837" s="680" t="s">
        <v>11114</v>
      </c>
      <c r="B4837" s="681" t="s">
        <v>11115</v>
      </c>
      <c r="C4837" s="680" t="s">
        <v>11116</v>
      </c>
      <c r="D4837" s="680" t="s">
        <v>11116</v>
      </c>
    </row>
    <row r="4838" spans="1:4" ht="16.5" thickTop="1" thickBot="1" x14ac:dyDescent="0.3">
      <c r="A4838" s="680" t="s">
        <v>11117</v>
      </c>
      <c r="B4838" s="681" t="s">
        <v>11118</v>
      </c>
      <c r="C4838" s="680" t="s">
        <v>11119</v>
      </c>
      <c r="D4838" s="680" t="s">
        <v>42587</v>
      </c>
    </row>
    <row r="4839" spans="1:4" ht="16.5" thickTop="1" thickBot="1" x14ac:dyDescent="0.3">
      <c r="A4839" s="680" t="s">
        <v>11120</v>
      </c>
      <c r="B4839" s="681" t="s">
        <v>11121</v>
      </c>
      <c r="C4839" s="680" t="s">
        <v>11122</v>
      </c>
      <c r="D4839" s="680" t="s">
        <v>42588</v>
      </c>
    </row>
    <row r="4840" spans="1:4" ht="16.5" thickTop="1" thickBot="1" x14ac:dyDescent="0.3">
      <c r="A4840" s="681" t="s">
        <v>11123</v>
      </c>
      <c r="B4840" s="681" t="s">
        <v>11124</v>
      </c>
      <c r="C4840" s="681" t="s">
        <v>11125</v>
      </c>
      <c r="D4840" s="681" t="s">
        <v>42589</v>
      </c>
    </row>
    <row r="4841" spans="1:4" ht="31.5" thickTop="1" thickBot="1" x14ac:dyDescent="0.3">
      <c r="A4841" s="681" t="s">
        <v>5089</v>
      </c>
      <c r="B4841" s="681" t="s">
        <v>11126</v>
      </c>
      <c r="C4841" s="681" t="s">
        <v>5090</v>
      </c>
      <c r="D4841" s="681" t="s">
        <v>5091</v>
      </c>
    </row>
    <row r="4842" spans="1:4" ht="16.5" thickTop="1" thickBot="1" x14ac:dyDescent="0.3">
      <c r="A4842" s="681" t="s">
        <v>11127</v>
      </c>
      <c r="B4842" s="681" t="s">
        <v>11128</v>
      </c>
      <c r="C4842" s="681" t="s">
        <v>11129</v>
      </c>
      <c r="D4842" s="681" t="s">
        <v>42590</v>
      </c>
    </row>
    <row r="4843" spans="1:4" ht="16.5" thickTop="1" thickBot="1" x14ac:dyDescent="0.3">
      <c r="A4843" s="681" t="s">
        <v>11130</v>
      </c>
      <c r="B4843" s="681" t="s">
        <v>11131</v>
      </c>
      <c r="C4843" s="681" t="s">
        <v>11132</v>
      </c>
      <c r="D4843" s="681" t="s">
        <v>11132</v>
      </c>
    </row>
    <row r="4844" spans="1:4" ht="16.5" thickTop="1" thickBot="1" x14ac:dyDescent="0.3">
      <c r="A4844" s="680" t="s">
        <v>11133</v>
      </c>
      <c r="B4844" s="681" t="s">
        <v>11134</v>
      </c>
      <c r="C4844" s="680" t="s">
        <v>11135</v>
      </c>
      <c r="D4844" s="680" t="s">
        <v>11135</v>
      </c>
    </row>
    <row r="4845" spans="1:4" ht="16.5" thickTop="1" thickBot="1" x14ac:dyDescent="0.3">
      <c r="A4845" s="681" t="s">
        <v>11136</v>
      </c>
      <c r="B4845" s="692" t="s">
        <v>8728</v>
      </c>
      <c r="C4845" s="681" t="s">
        <v>11137</v>
      </c>
      <c r="D4845" s="681" t="s">
        <v>11137</v>
      </c>
    </row>
    <row r="4846" spans="1:4" ht="31.5" thickTop="1" thickBot="1" x14ac:dyDescent="0.3">
      <c r="A4846" s="680" t="s">
        <v>11138</v>
      </c>
      <c r="B4846" s="692" t="s">
        <v>8728</v>
      </c>
      <c r="C4846" s="680" t="s">
        <v>11139</v>
      </c>
      <c r="D4846" s="680" t="s">
        <v>42591</v>
      </c>
    </row>
    <row r="4847" spans="1:4" ht="16.5" thickTop="1" thickBot="1" x14ac:dyDescent="0.3">
      <c r="A4847" s="681" t="s">
        <v>11140</v>
      </c>
      <c r="B4847" s="681" t="s">
        <v>11141</v>
      </c>
      <c r="C4847" s="681" t="s">
        <v>11142</v>
      </c>
      <c r="D4847" s="681" t="s">
        <v>11142</v>
      </c>
    </row>
    <row r="4848" spans="1:4" ht="16.5" thickTop="1" thickBot="1" x14ac:dyDescent="0.3">
      <c r="A4848" s="681" t="s">
        <v>11143</v>
      </c>
      <c r="B4848" s="692" t="s">
        <v>8728</v>
      </c>
      <c r="C4848" s="681" t="s">
        <v>11144</v>
      </c>
      <c r="D4848" s="681" t="s">
        <v>11144</v>
      </c>
    </row>
    <row r="4849" spans="1:4" ht="16.5" thickTop="1" thickBot="1" x14ac:dyDescent="0.3">
      <c r="A4849" s="680" t="s">
        <v>11145</v>
      </c>
      <c r="B4849" s="681" t="s">
        <v>11146</v>
      </c>
      <c r="C4849" s="680" t="s">
        <v>11147</v>
      </c>
      <c r="D4849" s="680" t="s">
        <v>11147</v>
      </c>
    </row>
    <row r="4850" spans="1:4" ht="16.5" thickTop="1" thickBot="1" x14ac:dyDescent="0.3">
      <c r="A4850" s="680" t="s">
        <v>11148</v>
      </c>
      <c r="B4850" s="681" t="s">
        <v>11149</v>
      </c>
      <c r="C4850" s="680" t="s">
        <v>11150</v>
      </c>
      <c r="D4850" s="680" t="s">
        <v>42592</v>
      </c>
    </row>
    <row r="4851" spans="1:4" ht="16.5" thickTop="1" thickBot="1" x14ac:dyDescent="0.3">
      <c r="A4851" s="680" t="s">
        <v>11151</v>
      </c>
      <c r="B4851" s="681" t="s">
        <v>11152</v>
      </c>
      <c r="C4851" s="680" t="s">
        <v>11153</v>
      </c>
      <c r="D4851" s="680" t="s">
        <v>42593</v>
      </c>
    </row>
    <row r="4852" spans="1:4" ht="16.5" thickTop="1" thickBot="1" x14ac:dyDescent="0.3">
      <c r="A4852" s="680" t="s">
        <v>11154</v>
      </c>
      <c r="B4852" s="681" t="s">
        <v>11155</v>
      </c>
      <c r="C4852" s="680" t="s">
        <v>11156</v>
      </c>
      <c r="D4852" s="680" t="s">
        <v>42594</v>
      </c>
    </row>
    <row r="4853" spans="1:4" ht="16.5" thickTop="1" thickBot="1" x14ac:dyDescent="0.3">
      <c r="A4853" s="680" t="s">
        <v>11157</v>
      </c>
      <c r="B4853" s="681" t="s">
        <v>11158</v>
      </c>
      <c r="C4853" s="680" t="s">
        <v>11159</v>
      </c>
      <c r="D4853" s="680" t="s">
        <v>42595</v>
      </c>
    </row>
    <row r="4854" spans="1:4" ht="16.5" thickTop="1" thickBot="1" x14ac:dyDescent="0.3">
      <c r="A4854" s="681" t="s">
        <v>11160</v>
      </c>
      <c r="B4854" s="681" t="s">
        <v>11161</v>
      </c>
      <c r="C4854" s="681" t="s">
        <v>11162</v>
      </c>
      <c r="D4854" s="681" t="s">
        <v>42596</v>
      </c>
    </row>
    <row r="4855" spans="1:4" ht="16.5" thickTop="1" thickBot="1" x14ac:dyDescent="0.3">
      <c r="A4855" s="680" t="s">
        <v>11163</v>
      </c>
      <c r="B4855" s="681" t="s">
        <v>11163</v>
      </c>
      <c r="C4855" s="680" t="s">
        <v>11164</v>
      </c>
      <c r="D4855" s="680" t="s">
        <v>42597</v>
      </c>
    </row>
    <row r="4856" spans="1:4" ht="31.5" thickTop="1" thickBot="1" x14ac:dyDescent="0.3">
      <c r="A4856" s="681" t="s">
        <v>11165</v>
      </c>
      <c r="B4856" s="681" t="s">
        <v>11166</v>
      </c>
      <c r="C4856" s="681" t="s">
        <v>11167</v>
      </c>
      <c r="D4856" s="681" t="s">
        <v>42598</v>
      </c>
    </row>
    <row r="4857" spans="1:4" ht="16.5" thickTop="1" thickBot="1" x14ac:dyDescent="0.3">
      <c r="A4857" s="680" t="s">
        <v>11168</v>
      </c>
      <c r="B4857" s="681" t="s">
        <v>11169</v>
      </c>
      <c r="C4857" s="680" t="s">
        <v>11170</v>
      </c>
      <c r="D4857" s="680" t="s">
        <v>42599</v>
      </c>
    </row>
    <row r="4858" spans="1:4" ht="16.5" thickTop="1" thickBot="1" x14ac:dyDescent="0.3">
      <c r="A4858" s="680" t="s">
        <v>11171</v>
      </c>
      <c r="B4858" s="681" t="s">
        <v>11172</v>
      </c>
      <c r="C4858" s="680" t="s">
        <v>11173</v>
      </c>
      <c r="D4858" s="680" t="s">
        <v>42600</v>
      </c>
    </row>
    <row r="4859" spans="1:4" ht="16.5" thickTop="1" thickBot="1" x14ac:dyDescent="0.3">
      <c r="A4859" s="681" t="s">
        <v>5092</v>
      </c>
      <c r="B4859" s="681" t="s">
        <v>11174</v>
      </c>
      <c r="C4859" s="681" t="s">
        <v>5093</v>
      </c>
      <c r="D4859" s="681" t="s">
        <v>5094</v>
      </c>
    </row>
    <row r="4860" spans="1:4" ht="16.5" thickTop="1" thickBot="1" x14ac:dyDescent="0.3">
      <c r="A4860" s="681" t="s">
        <v>11175</v>
      </c>
      <c r="B4860" s="681" t="s">
        <v>11176</v>
      </c>
      <c r="C4860" s="681" t="s">
        <v>11177</v>
      </c>
      <c r="D4860" s="681" t="s">
        <v>42601</v>
      </c>
    </row>
    <row r="4861" spans="1:4" ht="16.5" thickTop="1" thickBot="1" x14ac:dyDescent="0.3">
      <c r="A4861" s="680" t="s">
        <v>11178</v>
      </c>
      <c r="B4861" s="681" t="s">
        <v>11179</v>
      </c>
      <c r="C4861" s="680" t="s">
        <v>11180</v>
      </c>
      <c r="D4861" s="680" t="s">
        <v>11180</v>
      </c>
    </row>
    <row r="4862" spans="1:4" ht="16.5" thickTop="1" thickBot="1" x14ac:dyDescent="0.3">
      <c r="A4862" s="680" t="s">
        <v>11181</v>
      </c>
      <c r="B4862" s="681" t="s">
        <v>11181</v>
      </c>
      <c r="C4862" s="680" t="s">
        <v>11182</v>
      </c>
      <c r="D4862" s="680" t="s">
        <v>42602</v>
      </c>
    </row>
    <row r="4863" spans="1:4" ht="16.5" thickTop="1" thickBot="1" x14ac:dyDescent="0.3">
      <c r="A4863" s="681" t="s">
        <v>11183</v>
      </c>
      <c r="B4863" s="681" t="s">
        <v>11184</v>
      </c>
      <c r="C4863" s="681" t="s">
        <v>11185</v>
      </c>
      <c r="D4863" s="681" t="s">
        <v>11185</v>
      </c>
    </row>
    <row r="4864" spans="1:4" ht="31.5" thickTop="1" thickBot="1" x14ac:dyDescent="0.3">
      <c r="A4864" s="680" t="s">
        <v>11186</v>
      </c>
      <c r="B4864" s="681" t="s">
        <v>11186</v>
      </c>
      <c r="C4864" s="680" t="s">
        <v>11187</v>
      </c>
      <c r="D4864" s="680" t="s">
        <v>42603</v>
      </c>
    </row>
    <row r="4865" spans="1:4" ht="16.5" thickTop="1" thickBot="1" x14ac:dyDescent="0.3">
      <c r="A4865" s="680" t="s">
        <v>11188</v>
      </c>
      <c r="B4865" s="681" t="s">
        <v>11189</v>
      </c>
      <c r="C4865" s="680" t="s">
        <v>11190</v>
      </c>
      <c r="D4865" s="680" t="s">
        <v>11190</v>
      </c>
    </row>
    <row r="4866" spans="1:4" ht="16.5" thickTop="1" thickBot="1" x14ac:dyDescent="0.3">
      <c r="A4866" s="680" t="s">
        <v>11191</v>
      </c>
      <c r="B4866" s="681" t="s">
        <v>11192</v>
      </c>
      <c r="C4866" s="680" t="s">
        <v>11193</v>
      </c>
      <c r="D4866" s="680" t="s">
        <v>42604</v>
      </c>
    </row>
    <row r="4867" spans="1:4" ht="16.5" thickTop="1" thickBot="1" x14ac:dyDescent="0.3">
      <c r="A4867" s="680" t="s">
        <v>11194</v>
      </c>
      <c r="B4867" s="692" t="s">
        <v>8728</v>
      </c>
      <c r="C4867" s="680" t="s">
        <v>11195</v>
      </c>
      <c r="D4867" s="680" t="s">
        <v>42605</v>
      </c>
    </row>
    <row r="4868" spans="1:4" ht="16.5" thickTop="1" thickBot="1" x14ac:dyDescent="0.3">
      <c r="A4868" s="680" t="s">
        <v>11196</v>
      </c>
      <c r="B4868" s="681" t="s">
        <v>11196</v>
      </c>
      <c r="C4868" s="680" t="s">
        <v>11197</v>
      </c>
      <c r="D4868" s="680" t="s">
        <v>42606</v>
      </c>
    </row>
    <row r="4869" spans="1:4" ht="16.5" thickTop="1" thickBot="1" x14ac:dyDescent="0.3">
      <c r="A4869" s="681" t="s">
        <v>11198</v>
      </c>
      <c r="B4869" s="692" t="s">
        <v>8728</v>
      </c>
      <c r="C4869" s="681" t="s">
        <v>11199</v>
      </c>
      <c r="D4869" s="681" t="s">
        <v>42607</v>
      </c>
    </row>
    <row r="4870" spans="1:4" ht="16.5" thickTop="1" thickBot="1" x14ac:dyDescent="0.3">
      <c r="A4870" s="681" t="s">
        <v>11200</v>
      </c>
      <c r="B4870" s="681" t="s">
        <v>11201</v>
      </c>
      <c r="C4870" s="681" t="s">
        <v>11202</v>
      </c>
      <c r="D4870" s="681" t="s">
        <v>42608</v>
      </c>
    </row>
    <row r="4871" spans="1:4" ht="16.5" thickTop="1" thickBot="1" x14ac:dyDescent="0.3">
      <c r="A4871" s="680" t="s">
        <v>11203</v>
      </c>
      <c r="B4871" s="681" t="s">
        <v>11204</v>
      </c>
      <c r="C4871" s="680" t="s">
        <v>11205</v>
      </c>
      <c r="D4871" s="680" t="s">
        <v>42609</v>
      </c>
    </row>
    <row r="4872" spans="1:4" ht="16.5" thickTop="1" thickBot="1" x14ac:dyDescent="0.3">
      <c r="A4872" s="681" t="s">
        <v>5095</v>
      </c>
      <c r="B4872" s="681" t="s">
        <v>11206</v>
      </c>
      <c r="C4872" s="681" t="s">
        <v>5096</v>
      </c>
      <c r="D4872" s="681" t="s">
        <v>5097</v>
      </c>
    </row>
    <row r="4873" spans="1:4" ht="16.5" thickTop="1" thickBot="1" x14ac:dyDescent="0.3">
      <c r="A4873" s="680" t="s">
        <v>11207</v>
      </c>
      <c r="B4873" s="681" t="s">
        <v>11208</v>
      </c>
      <c r="C4873" s="680" t="s">
        <v>11209</v>
      </c>
      <c r="D4873" s="680" t="s">
        <v>42610</v>
      </c>
    </row>
    <row r="4874" spans="1:4" ht="16.5" thickTop="1" thickBot="1" x14ac:dyDescent="0.3">
      <c r="A4874" s="680" t="s">
        <v>11210</v>
      </c>
      <c r="B4874" s="681" t="s">
        <v>11211</v>
      </c>
      <c r="C4874" s="680" t="s">
        <v>11212</v>
      </c>
      <c r="D4874" s="680" t="s">
        <v>42611</v>
      </c>
    </row>
    <row r="4875" spans="1:4" ht="16.5" thickTop="1" thickBot="1" x14ac:dyDescent="0.3">
      <c r="A4875" s="680" t="s">
        <v>11213</v>
      </c>
      <c r="B4875" s="692" t="s">
        <v>8728</v>
      </c>
      <c r="C4875" s="680" t="s">
        <v>11214</v>
      </c>
      <c r="D4875" s="680" t="s">
        <v>42612</v>
      </c>
    </row>
    <row r="4876" spans="1:4" ht="16.5" thickTop="1" thickBot="1" x14ac:dyDescent="0.3">
      <c r="A4876" s="680" t="s">
        <v>11215</v>
      </c>
      <c r="B4876" s="692" t="s">
        <v>8728</v>
      </c>
      <c r="C4876" s="680" t="s">
        <v>11216</v>
      </c>
      <c r="D4876" s="680" t="s">
        <v>42613</v>
      </c>
    </row>
    <row r="4877" spans="1:4" ht="16.5" thickTop="1" thickBot="1" x14ac:dyDescent="0.3">
      <c r="A4877" s="681" t="s">
        <v>11217</v>
      </c>
      <c r="B4877" s="681" t="s">
        <v>11218</v>
      </c>
      <c r="C4877" s="681" t="s">
        <v>11219</v>
      </c>
      <c r="D4877" s="681" t="s">
        <v>42614</v>
      </c>
    </row>
    <row r="4878" spans="1:4" ht="16.5" thickTop="1" thickBot="1" x14ac:dyDescent="0.3">
      <c r="A4878" s="681" t="s">
        <v>11220</v>
      </c>
      <c r="B4878" s="681" t="s">
        <v>11221</v>
      </c>
      <c r="C4878" s="681" t="s">
        <v>11222</v>
      </c>
      <c r="D4878" s="681" t="s">
        <v>11222</v>
      </c>
    </row>
    <row r="4879" spans="1:4" ht="31.5" thickTop="1" thickBot="1" x14ac:dyDescent="0.3">
      <c r="A4879" s="681" t="s">
        <v>11223</v>
      </c>
      <c r="B4879" s="681" t="s">
        <v>11224</v>
      </c>
      <c r="C4879" s="681" t="s">
        <v>11225</v>
      </c>
      <c r="D4879" s="681" t="s">
        <v>42615</v>
      </c>
    </row>
    <row r="4880" spans="1:4" ht="16.5" thickTop="1" thickBot="1" x14ac:dyDescent="0.3">
      <c r="A4880" s="680" t="s">
        <v>11226</v>
      </c>
      <c r="B4880" s="681" t="s">
        <v>11227</v>
      </c>
      <c r="C4880" s="680" t="s">
        <v>11228</v>
      </c>
      <c r="D4880" s="680" t="s">
        <v>42616</v>
      </c>
    </row>
    <row r="4881" spans="1:4" ht="16.5" thickTop="1" thickBot="1" x14ac:dyDescent="0.3">
      <c r="A4881" s="681" t="s">
        <v>11229</v>
      </c>
      <c r="B4881" s="681" t="s">
        <v>11230</v>
      </c>
      <c r="C4881" s="681" t="s">
        <v>11231</v>
      </c>
      <c r="D4881" s="681" t="s">
        <v>42617</v>
      </c>
    </row>
    <row r="4882" spans="1:4" ht="16.5" thickTop="1" thickBot="1" x14ac:dyDescent="0.3">
      <c r="A4882" s="681" t="s">
        <v>11232</v>
      </c>
      <c r="B4882" s="681" t="s">
        <v>11233</v>
      </c>
      <c r="C4882" s="681" t="s">
        <v>11234</v>
      </c>
      <c r="D4882" s="681" t="s">
        <v>11234</v>
      </c>
    </row>
    <row r="4883" spans="1:4" ht="31.5" thickTop="1" thickBot="1" x14ac:dyDescent="0.3">
      <c r="A4883" s="681" t="s">
        <v>11235</v>
      </c>
      <c r="B4883" s="681" t="s">
        <v>11236</v>
      </c>
      <c r="C4883" s="681" t="s">
        <v>11237</v>
      </c>
      <c r="D4883" s="681" t="s">
        <v>42618</v>
      </c>
    </row>
    <row r="4884" spans="1:4" ht="16.5" thickTop="1" thickBot="1" x14ac:dyDescent="0.3">
      <c r="A4884" s="681" t="s">
        <v>11238</v>
      </c>
      <c r="B4884" s="692" t="s">
        <v>8728</v>
      </c>
      <c r="C4884" s="681" t="s">
        <v>11239</v>
      </c>
      <c r="D4884" s="681" t="s">
        <v>11239</v>
      </c>
    </row>
    <row r="4885" spans="1:4" ht="16.5" thickTop="1" thickBot="1" x14ac:dyDescent="0.3">
      <c r="A4885" s="680" t="s">
        <v>11240</v>
      </c>
      <c r="B4885" s="681" t="s">
        <v>11241</v>
      </c>
      <c r="C4885" s="680" t="s">
        <v>11242</v>
      </c>
      <c r="D4885" s="680" t="s">
        <v>42619</v>
      </c>
    </row>
    <row r="4886" spans="1:4" ht="16.5" thickTop="1" thickBot="1" x14ac:dyDescent="0.3">
      <c r="A4886" s="681" t="s">
        <v>11243</v>
      </c>
      <c r="B4886" s="681" t="s">
        <v>11244</v>
      </c>
      <c r="C4886" s="681" t="s">
        <v>11245</v>
      </c>
      <c r="D4886" s="681" t="s">
        <v>42620</v>
      </c>
    </row>
    <row r="4887" spans="1:4" ht="16.5" thickTop="1" thickBot="1" x14ac:dyDescent="0.3">
      <c r="A4887" s="681" t="s">
        <v>11246</v>
      </c>
      <c r="B4887" s="681" t="s">
        <v>11247</v>
      </c>
      <c r="C4887" s="681" t="s">
        <v>11248</v>
      </c>
      <c r="D4887" s="681" t="s">
        <v>42621</v>
      </c>
    </row>
    <row r="4888" spans="1:4" ht="16.5" thickTop="1" thickBot="1" x14ac:dyDescent="0.3">
      <c r="A4888" s="680" t="s">
        <v>11249</v>
      </c>
      <c r="B4888" s="681" t="s">
        <v>11250</v>
      </c>
      <c r="C4888" s="680" t="s">
        <v>11251</v>
      </c>
      <c r="D4888" s="680" t="s">
        <v>42622</v>
      </c>
    </row>
    <row r="4889" spans="1:4" ht="16.5" thickTop="1" thickBot="1" x14ac:dyDescent="0.3">
      <c r="A4889" s="680" t="s">
        <v>11252</v>
      </c>
      <c r="B4889" s="681" t="s">
        <v>11253</v>
      </c>
      <c r="C4889" s="680" t="s">
        <v>11254</v>
      </c>
      <c r="D4889" s="680" t="s">
        <v>42623</v>
      </c>
    </row>
    <row r="4890" spans="1:4" ht="16.5" thickTop="1" thickBot="1" x14ac:dyDescent="0.3">
      <c r="A4890" s="680" t="s">
        <v>5098</v>
      </c>
      <c r="B4890" s="681" t="s">
        <v>11255</v>
      </c>
      <c r="C4890" s="680" t="s">
        <v>5099</v>
      </c>
      <c r="D4890" s="680" t="s">
        <v>5100</v>
      </c>
    </row>
    <row r="4891" spans="1:4" ht="16.5" thickTop="1" thickBot="1" x14ac:dyDescent="0.3">
      <c r="A4891" s="680" t="s">
        <v>11256</v>
      </c>
      <c r="B4891" s="681" t="s">
        <v>11257</v>
      </c>
      <c r="C4891" s="680" t="s">
        <v>11258</v>
      </c>
      <c r="D4891" s="680" t="s">
        <v>42624</v>
      </c>
    </row>
    <row r="4892" spans="1:4" ht="16.5" thickTop="1" thickBot="1" x14ac:dyDescent="0.3">
      <c r="A4892" s="681" t="s">
        <v>11259</v>
      </c>
      <c r="B4892" s="681" t="s">
        <v>11260</v>
      </c>
      <c r="C4892" s="681" t="s">
        <v>11261</v>
      </c>
      <c r="D4892" s="681" t="s">
        <v>11261</v>
      </c>
    </row>
    <row r="4893" spans="1:4" ht="31.5" thickTop="1" thickBot="1" x14ac:dyDescent="0.3">
      <c r="A4893" s="681" t="s">
        <v>11262</v>
      </c>
      <c r="B4893" s="681" t="s">
        <v>11263</v>
      </c>
      <c r="C4893" s="681" t="s">
        <v>11264</v>
      </c>
      <c r="D4893" s="681" t="s">
        <v>42625</v>
      </c>
    </row>
    <row r="4894" spans="1:4" ht="16.5" thickTop="1" thickBot="1" x14ac:dyDescent="0.3">
      <c r="A4894" s="680" t="s">
        <v>11265</v>
      </c>
      <c r="B4894" s="681" t="s">
        <v>11266</v>
      </c>
      <c r="C4894" s="680" t="s">
        <v>11267</v>
      </c>
      <c r="D4894" s="680" t="s">
        <v>11267</v>
      </c>
    </row>
    <row r="4895" spans="1:4" ht="16.5" thickTop="1" thickBot="1" x14ac:dyDescent="0.3">
      <c r="A4895" s="680" t="s">
        <v>11268</v>
      </c>
      <c r="B4895" s="681" t="s">
        <v>11269</v>
      </c>
      <c r="C4895" s="680" t="s">
        <v>11270</v>
      </c>
      <c r="D4895" s="680" t="s">
        <v>42626</v>
      </c>
    </row>
    <row r="4896" spans="1:4" ht="16.5" thickTop="1" thickBot="1" x14ac:dyDescent="0.3">
      <c r="A4896" s="680" t="s">
        <v>5101</v>
      </c>
      <c r="B4896" s="681" t="s">
        <v>11271</v>
      </c>
      <c r="C4896" s="680" t="s">
        <v>5102</v>
      </c>
      <c r="D4896" s="680" t="s">
        <v>5103</v>
      </c>
    </row>
    <row r="4897" spans="1:4" ht="16.5" thickTop="1" thickBot="1" x14ac:dyDescent="0.3">
      <c r="A4897" s="681" t="s">
        <v>5104</v>
      </c>
      <c r="B4897" s="681" t="s">
        <v>11272</v>
      </c>
      <c r="C4897" s="681" t="s">
        <v>5105</v>
      </c>
      <c r="D4897" s="681" t="s">
        <v>5106</v>
      </c>
    </row>
    <row r="4898" spans="1:4" ht="16.5" thickTop="1" thickBot="1" x14ac:dyDescent="0.3">
      <c r="A4898" s="680" t="s">
        <v>11273</v>
      </c>
      <c r="B4898" s="681" t="s">
        <v>11274</v>
      </c>
      <c r="C4898" s="680" t="s">
        <v>11275</v>
      </c>
      <c r="D4898" s="680" t="s">
        <v>11275</v>
      </c>
    </row>
    <row r="4899" spans="1:4" ht="31.5" thickTop="1" thickBot="1" x14ac:dyDescent="0.3">
      <c r="A4899" s="681" t="s">
        <v>5107</v>
      </c>
      <c r="B4899" s="681" t="s">
        <v>11276</v>
      </c>
      <c r="C4899" s="681" t="s">
        <v>5108</v>
      </c>
      <c r="D4899" s="681" t="s">
        <v>5109</v>
      </c>
    </row>
    <row r="4900" spans="1:4" ht="31.5" thickTop="1" thickBot="1" x14ac:dyDescent="0.3">
      <c r="A4900" s="681" t="s">
        <v>11277</v>
      </c>
      <c r="B4900" s="681" t="s">
        <v>11278</v>
      </c>
      <c r="C4900" s="681" t="s">
        <v>11279</v>
      </c>
      <c r="D4900" s="681" t="s">
        <v>42627</v>
      </c>
    </row>
    <row r="4901" spans="1:4" ht="31.5" thickTop="1" thickBot="1" x14ac:dyDescent="0.3">
      <c r="A4901" s="680" t="s">
        <v>11280</v>
      </c>
      <c r="B4901" s="681" t="s">
        <v>11281</v>
      </c>
      <c r="C4901" s="680" t="s">
        <v>11282</v>
      </c>
      <c r="D4901" s="680" t="s">
        <v>42628</v>
      </c>
    </row>
    <row r="4902" spans="1:4" ht="31.5" thickTop="1" thickBot="1" x14ac:dyDescent="0.3">
      <c r="A4902" s="680" t="s">
        <v>11283</v>
      </c>
      <c r="B4902" s="681" t="s">
        <v>11284</v>
      </c>
      <c r="C4902" s="680" t="s">
        <v>11285</v>
      </c>
      <c r="D4902" s="680" t="s">
        <v>42629</v>
      </c>
    </row>
    <row r="4903" spans="1:4" ht="16.5" thickTop="1" thickBot="1" x14ac:dyDescent="0.3">
      <c r="A4903" s="681" t="s">
        <v>11286</v>
      </c>
      <c r="B4903" s="681" t="s">
        <v>11287</v>
      </c>
      <c r="C4903" s="681" t="s">
        <v>11288</v>
      </c>
      <c r="D4903" s="681" t="s">
        <v>42630</v>
      </c>
    </row>
    <row r="4904" spans="1:4" ht="16.5" thickTop="1" thickBot="1" x14ac:dyDescent="0.3">
      <c r="A4904" s="681" t="s">
        <v>11289</v>
      </c>
      <c r="B4904" s="681" t="s">
        <v>11290</v>
      </c>
      <c r="C4904" s="681" t="s">
        <v>11291</v>
      </c>
      <c r="D4904" s="681" t="s">
        <v>42631</v>
      </c>
    </row>
    <row r="4905" spans="1:4" ht="16.5" thickTop="1" thickBot="1" x14ac:dyDescent="0.3">
      <c r="A4905" s="680" t="s">
        <v>11292</v>
      </c>
      <c r="B4905" s="681" t="s">
        <v>11293</v>
      </c>
      <c r="C4905" s="680" t="s">
        <v>11294</v>
      </c>
      <c r="D4905" s="680" t="s">
        <v>42632</v>
      </c>
    </row>
    <row r="4906" spans="1:4" ht="31.5" thickTop="1" thickBot="1" x14ac:dyDescent="0.3">
      <c r="A4906" s="681" t="s">
        <v>11295</v>
      </c>
      <c r="B4906" s="681" t="s">
        <v>11296</v>
      </c>
      <c r="C4906" s="681" t="s">
        <v>11297</v>
      </c>
      <c r="D4906" s="681" t="s">
        <v>42633</v>
      </c>
    </row>
    <row r="4907" spans="1:4" ht="16.5" thickTop="1" thickBot="1" x14ac:dyDescent="0.3">
      <c r="A4907" s="680" t="s">
        <v>11298</v>
      </c>
      <c r="B4907" s="681" t="s">
        <v>11299</v>
      </c>
      <c r="C4907" s="680" t="s">
        <v>11300</v>
      </c>
      <c r="D4907" s="680" t="s">
        <v>42634</v>
      </c>
    </row>
    <row r="4908" spans="1:4" ht="31.5" thickTop="1" thickBot="1" x14ac:dyDescent="0.3">
      <c r="A4908" s="680" t="s">
        <v>11301</v>
      </c>
      <c r="B4908" s="681" t="s">
        <v>11302</v>
      </c>
      <c r="C4908" s="680" t="s">
        <v>11303</v>
      </c>
      <c r="D4908" s="680" t="s">
        <v>42635</v>
      </c>
    </row>
    <row r="4909" spans="1:4" ht="31.5" thickTop="1" thickBot="1" x14ac:dyDescent="0.3">
      <c r="A4909" s="681" t="s">
        <v>11304</v>
      </c>
      <c r="B4909" s="681" t="s">
        <v>11305</v>
      </c>
      <c r="C4909" s="681" t="s">
        <v>11306</v>
      </c>
      <c r="D4909" s="681" t="s">
        <v>42636</v>
      </c>
    </row>
    <row r="4910" spans="1:4" ht="31.5" thickTop="1" thickBot="1" x14ac:dyDescent="0.3">
      <c r="A4910" s="680" t="s">
        <v>11307</v>
      </c>
      <c r="B4910" s="681" t="s">
        <v>11308</v>
      </c>
      <c r="C4910" s="680" t="s">
        <v>11309</v>
      </c>
      <c r="D4910" s="680" t="s">
        <v>42637</v>
      </c>
    </row>
    <row r="4911" spans="1:4" ht="16.5" thickTop="1" thickBot="1" x14ac:dyDescent="0.3">
      <c r="A4911" s="680" t="s">
        <v>11310</v>
      </c>
      <c r="B4911" s="681" t="s">
        <v>11311</v>
      </c>
      <c r="C4911" s="680" t="s">
        <v>11312</v>
      </c>
      <c r="D4911" s="680" t="s">
        <v>42638</v>
      </c>
    </row>
    <row r="4912" spans="1:4" ht="31.5" thickTop="1" thickBot="1" x14ac:dyDescent="0.3">
      <c r="A4912" s="680" t="s">
        <v>11313</v>
      </c>
      <c r="B4912" s="681" t="s">
        <v>11314</v>
      </c>
      <c r="C4912" s="680" t="s">
        <v>11315</v>
      </c>
      <c r="D4912" s="680" t="s">
        <v>42639</v>
      </c>
    </row>
    <row r="4913" spans="1:4" ht="16.5" thickTop="1" thickBot="1" x14ac:dyDescent="0.3">
      <c r="A4913" s="680" t="s">
        <v>11316</v>
      </c>
      <c r="B4913" s="681" t="s">
        <v>11317</v>
      </c>
      <c r="C4913" s="680" t="s">
        <v>11318</v>
      </c>
      <c r="D4913" s="680" t="s">
        <v>42640</v>
      </c>
    </row>
    <row r="4914" spans="1:4" ht="16.5" thickTop="1" thickBot="1" x14ac:dyDescent="0.3">
      <c r="A4914" s="680" t="s">
        <v>5110</v>
      </c>
      <c r="B4914" s="681" t="s">
        <v>11319</v>
      </c>
      <c r="C4914" s="680" t="s">
        <v>5111</v>
      </c>
      <c r="D4914" s="680" t="s">
        <v>5112</v>
      </c>
    </row>
    <row r="4915" spans="1:4" ht="31.5" thickTop="1" thickBot="1" x14ac:dyDescent="0.3">
      <c r="A4915" s="681" t="s">
        <v>11320</v>
      </c>
      <c r="B4915" s="681" t="s">
        <v>11321</v>
      </c>
      <c r="C4915" s="681" t="s">
        <v>11322</v>
      </c>
      <c r="D4915" s="681" t="s">
        <v>42641</v>
      </c>
    </row>
    <row r="4916" spans="1:4" ht="31.5" thickTop="1" thickBot="1" x14ac:dyDescent="0.3">
      <c r="A4916" s="680" t="s">
        <v>11323</v>
      </c>
      <c r="B4916" s="681" t="s">
        <v>11324</v>
      </c>
      <c r="C4916" s="680" t="s">
        <v>11325</v>
      </c>
      <c r="D4916" s="680" t="s">
        <v>42642</v>
      </c>
    </row>
    <row r="4917" spans="1:4" ht="16.5" thickTop="1" thickBot="1" x14ac:dyDescent="0.3">
      <c r="A4917" s="680" t="s">
        <v>5113</v>
      </c>
      <c r="B4917" s="681" t="s">
        <v>11326</v>
      </c>
      <c r="C4917" s="680" t="s">
        <v>5114</v>
      </c>
      <c r="D4917" s="680" t="s">
        <v>5115</v>
      </c>
    </row>
    <row r="4918" spans="1:4" ht="16.5" thickTop="1" thickBot="1" x14ac:dyDescent="0.3">
      <c r="A4918" s="681" t="s">
        <v>11327</v>
      </c>
      <c r="B4918" s="681" t="s">
        <v>11328</v>
      </c>
      <c r="C4918" s="681" t="s">
        <v>11329</v>
      </c>
      <c r="D4918" s="681" t="s">
        <v>11329</v>
      </c>
    </row>
    <row r="4919" spans="1:4" ht="16.5" thickTop="1" thickBot="1" x14ac:dyDescent="0.3">
      <c r="A4919" s="680" t="s">
        <v>11330</v>
      </c>
      <c r="B4919" s="681" t="s">
        <v>11331</v>
      </c>
      <c r="C4919" s="680" t="s">
        <v>11332</v>
      </c>
      <c r="D4919" s="680" t="s">
        <v>11332</v>
      </c>
    </row>
    <row r="4920" spans="1:4" ht="16.5" thickTop="1" thickBot="1" x14ac:dyDescent="0.3">
      <c r="A4920" s="680" t="s">
        <v>11333</v>
      </c>
      <c r="B4920" s="681" t="s">
        <v>11334</v>
      </c>
      <c r="C4920" s="680" t="s">
        <v>11335</v>
      </c>
      <c r="D4920" s="680" t="s">
        <v>11335</v>
      </c>
    </row>
    <row r="4921" spans="1:4" ht="16.5" thickTop="1" thickBot="1" x14ac:dyDescent="0.3">
      <c r="A4921" s="680" t="s">
        <v>11336</v>
      </c>
      <c r="B4921" s="692" t="s">
        <v>8728</v>
      </c>
      <c r="C4921" s="680" t="s">
        <v>11337</v>
      </c>
      <c r="D4921" s="680" t="s">
        <v>42643</v>
      </c>
    </row>
    <row r="4922" spans="1:4" ht="16.5" thickTop="1" thickBot="1" x14ac:dyDescent="0.3">
      <c r="A4922" s="681" t="s">
        <v>11338</v>
      </c>
      <c r="B4922" s="681" t="s">
        <v>11339</v>
      </c>
      <c r="C4922" s="681" t="s">
        <v>11340</v>
      </c>
      <c r="D4922" s="681" t="s">
        <v>11340</v>
      </c>
    </row>
    <row r="4923" spans="1:4" ht="16.5" thickTop="1" thickBot="1" x14ac:dyDescent="0.3">
      <c r="A4923" s="681" t="s">
        <v>11341</v>
      </c>
      <c r="B4923" s="681" t="s">
        <v>11342</v>
      </c>
      <c r="C4923" s="681" t="s">
        <v>11343</v>
      </c>
      <c r="D4923" s="681" t="s">
        <v>42644</v>
      </c>
    </row>
    <row r="4924" spans="1:4" ht="16.5" thickTop="1" thickBot="1" x14ac:dyDescent="0.3">
      <c r="A4924" s="680" t="s">
        <v>11344</v>
      </c>
      <c r="B4924" s="692" t="s">
        <v>8728</v>
      </c>
      <c r="C4924" s="680" t="s">
        <v>11345</v>
      </c>
      <c r="D4924" s="680" t="s">
        <v>42645</v>
      </c>
    </row>
    <row r="4925" spans="1:4" ht="31.5" thickTop="1" thickBot="1" x14ac:dyDescent="0.3">
      <c r="A4925" s="680" t="s">
        <v>11346</v>
      </c>
      <c r="B4925" s="681" t="s">
        <v>11347</v>
      </c>
      <c r="C4925" s="680" t="s">
        <v>11348</v>
      </c>
      <c r="D4925" s="680" t="s">
        <v>42646</v>
      </c>
    </row>
    <row r="4926" spans="1:4" ht="31.5" thickTop="1" thickBot="1" x14ac:dyDescent="0.3">
      <c r="A4926" s="680" t="s">
        <v>11349</v>
      </c>
      <c r="B4926" s="681" t="s">
        <v>11349</v>
      </c>
      <c r="C4926" s="680" t="s">
        <v>11350</v>
      </c>
      <c r="D4926" s="680" t="s">
        <v>42647</v>
      </c>
    </row>
    <row r="4927" spans="1:4" ht="16.5" thickTop="1" thickBot="1" x14ac:dyDescent="0.3">
      <c r="A4927" s="681" t="s">
        <v>11351</v>
      </c>
      <c r="B4927" s="681" t="s">
        <v>11352</v>
      </c>
      <c r="C4927" s="681" t="s">
        <v>11353</v>
      </c>
      <c r="D4927" s="681" t="s">
        <v>42648</v>
      </c>
    </row>
    <row r="4928" spans="1:4" ht="16.5" thickTop="1" thickBot="1" x14ac:dyDescent="0.3">
      <c r="A4928" s="681" t="s">
        <v>11354</v>
      </c>
      <c r="B4928" s="681" t="s">
        <v>11355</v>
      </c>
      <c r="C4928" s="681" t="s">
        <v>11356</v>
      </c>
      <c r="D4928" s="681" t="s">
        <v>42649</v>
      </c>
    </row>
    <row r="4929" spans="1:4" ht="31.5" thickTop="1" thickBot="1" x14ac:dyDescent="0.3">
      <c r="A4929" s="680" t="s">
        <v>11357</v>
      </c>
      <c r="B4929" s="681" t="s">
        <v>11358</v>
      </c>
      <c r="C4929" s="680" t="s">
        <v>11359</v>
      </c>
      <c r="D4929" s="680" t="s">
        <v>42650</v>
      </c>
    </row>
    <row r="4930" spans="1:4" ht="31.5" thickTop="1" thickBot="1" x14ac:dyDescent="0.3">
      <c r="A4930" s="680" t="s">
        <v>11360</v>
      </c>
      <c r="B4930" s="681" t="s">
        <v>11361</v>
      </c>
      <c r="C4930" s="680" t="s">
        <v>11362</v>
      </c>
      <c r="D4930" s="680" t="s">
        <v>42651</v>
      </c>
    </row>
    <row r="4931" spans="1:4" ht="16.5" thickTop="1" thickBot="1" x14ac:dyDescent="0.3">
      <c r="A4931" s="681" t="s">
        <v>11363</v>
      </c>
      <c r="B4931" s="681" t="s">
        <v>11364</v>
      </c>
      <c r="C4931" s="681" t="s">
        <v>11365</v>
      </c>
      <c r="D4931" s="681" t="s">
        <v>42652</v>
      </c>
    </row>
    <row r="4932" spans="1:4" ht="16.5" thickTop="1" thickBot="1" x14ac:dyDescent="0.3">
      <c r="A4932" s="681" t="s">
        <v>11366</v>
      </c>
      <c r="B4932" s="681" t="s">
        <v>11367</v>
      </c>
      <c r="C4932" s="681" t="s">
        <v>11368</v>
      </c>
      <c r="D4932" s="681" t="s">
        <v>42653</v>
      </c>
    </row>
    <row r="4933" spans="1:4" ht="31.5" thickTop="1" thickBot="1" x14ac:dyDescent="0.3">
      <c r="A4933" s="680" t="s">
        <v>11369</v>
      </c>
      <c r="B4933" s="681" t="s">
        <v>11369</v>
      </c>
      <c r="C4933" s="680" t="s">
        <v>11370</v>
      </c>
      <c r="D4933" s="680" t="s">
        <v>42654</v>
      </c>
    </row>
    <row r="4934" spans="1:4" ht="16.5" thickTop="1" thickBot="1" x14ac:dyDescent="0.3">
      <c r="A4934" s="680" t="s">
        <v>11371</v>
      </c>
      <c r="B4934" s="681" t="s">
        <v>11372</v>
      </c>
      <c r="C4934" s="680" t="s">
        <v>11373</v>
      </c>
      <c r="D4934" s="680" t="s">
        <v>42655</v>
      </c>
    </row>
    <row r="4935" spans="1:4" ht="31.5" thickTop="1" thickBot="1" x14ac:dyDescent="0.3">
      <c r="A4935" s="681" t="s">
        <v>11374</v>
      </c>
      <c r="B4935" s="681" t="s">
        <v>11375</v>
      </c>
      <c r="C4935" s="681" t="s">
        <v>11376</v>
      </c>
      <c r="D4935" s="681" t="s">
        <v>42656</v>
      </c>
    </row>
    <row r="4936" spans="1:4" ht="31.5" thickTop="1" thickBot="1" x14ac:dyDescent="0.3">
      <c r="A4936" s="680" t="s">
        <v>11377</v>
      </c>
      <c r="B4936" s="681" t="s">
        <v>11378</v>
      </c>
      <c r="C4936" s="680" t="s">
        <v>11379</v>
      </c>
      <c r="D4936" s="680" t="s">
        <v>42657</v>
      </c>
    </row>
    <row r="4937" spans="1:4" ht="16.5" thickTop="1" thickBot="1" x14ac:dyDescent="0.3">
      <c r="A4937" s="681" t="s">
        <v>11380</v>
      </c>
      <c r="B4937" s="681" t="s">
        <v>11381</v>
      </c>
      <c r="C4937" s="681" t="s">
        <v>11382</v>
      </c>
      <c r="D4937" s="681" t="s">
        <v>42658</v>
      </c>
    </row>
    <row r="4938" spans="1:4" ht="16.5" thickTop="1" thickBot="1" x14ac:dyDescent="0.3">
      <c r="A4938" s="680" t="s">
        <v>11383</v>
      </c>
      <c r="B4938" s="681" t="s">
        <v>11384</v>
      </c>
      <c r="C4938" s="680" t="s">
        <v>11385</v>
      </c>
      <c r="D4938" s="680" t="s">
        <v>42659</v>
      </c>
    </row>
    <row r="4939" spans="1:4" ht="16.5" thickTop="1" thickBot="1" x14ac:dyDescent="0.3">
      <c r="A4939" s="681" t="s">
        <v>11386</v>
      </c>
      <c r="B4939" s="681" t="s">
        <v>11387</v>
      </c>
      <c r="C4939" s="681" t="s">
        <v>11388</v>
      </c>
      <c r="D4939" s="681" t="s">
        <v>42660</v>
      </c>
    </row>
    <row r="4940" spans="1:4" ht="16.5" thickTop="1" thickBot="1" x14ac:dyDescent="0.3">
      <c r="A4940" s="680" t="s">
        <v>11389</v>
      </c>
      <c r="B4940" s="681" t="s">
        <v>11390</v>
      </c>
      <c r="C4940" s="680" t="s">
        <v>11391</v>
      </c>
      <c r="D4940" s="680" t="s">
        <v>42661</v>
      </c>
    </row>
    <row r="4941" spans="1:4" ht="16.5" thickTop="1" thickBot="1" x14ac:dyDescent="0.3">
      <c r="A4941" s="680" t="s">
        <v>11392</v>
      </c>
      <c r="B4941" s="681" t="s">
        <v>11393</v>
      </c>
      <c r="C4941" s="680" t="s">
        <v>11394</v>
      </c>
      <c r="D4941" s="680" t="s">
        <v>42662</v>
      </c>
    </row>
    <row r="4942" spans="1:4" ht="16.5" thickTop="1" thickBot="1" x14ac:dyDescent="0.3">
      <c r="A4942" s="681" t="s">
        <v>11395</v>
      </c>
      <c r="B4942" s="681" t="s">
        <v>11396</v>
      </c>
      <c r="C4942" s="681" t="s">
        <v>11397</v>
      </c>
      <c r="D4942" s="681" t="s">
        <v>42663</v>
      </c>
    </row>
    <row r="4943" spans="1:4" ht="16.5" thickTop="1" thickBot="1" x14ac:dyDescent="0.3">
      <c r="A4943" s="680" t="s">
        <v>11398</v>
      </c>
      <c r="B4943" s="681" t="s">
        <v>11399</v>
      </c>
      <c r="C4943" s="680" t="s">
        <v>11400</v>
      </c>
      <c r="D4943" s="680" t="s">
        <v>42664</v>
      </c>
    </row>
    <row r="4944" spans="1:4" ht="16.5" thickTop="1" thickBot="1" x14ac:dyDescent="0.3">
      <c r="A4944" s="681" t="s">
        <v>11401</v>
      </c>
      <c r="B4944" s="681" t="s">
        <v>11402</v>
      </c>
      <c r="C4944" s="681" t="s">
        <v>11403</v>
      </c>
      <c r="D4944" s="681" t="s">
        <v>42665</v>
      </c>
    </row>
    <row r="4945" spans="1:4" ht="16.5" thickTop="1" thickBot="1" x14ac:dyDescent="0.3">
      <c r="A4945" s="681" t="s">
        <v>11404</v>
      </c>
      <c r="B4945" s="681" t="s">
        <v>11405</v>
      </c>
      <c r="C4945" s="681" t="s">
        <v>11406</v>
      </c>
      <c r="D4945" s="681" t="s">
        <v>42666</v>
      </c>
    </row>
    <row r="4946" spans="1:4" ht="16.5" thickTop="1" thickBot="1" x14ac:dyDescent="0.3">
      <c r="A4946" s="680" t="s">
        <v>11407</v>
      </c>
      <c r="B4946" s="681" t="s">
        <v>11408</v>
      </c>
      <c r="C4946" s="680" t="s">
        <v>11409</v>
      </c>
      <c r="D4946" s="680" t="s">
        <v>42667</v>
      </c>
    </row>
    <row r="4947" spans="1:4" ht="16.5" thickTop="1" thickBot="1" x14ac:dyDescent="0.3">
      <c r="A4947" s="681" t="s">
        <v>5116</v>
      </c>
      <c r="B4947" s="681" t="s">
        <v>11410</v>
      </c>
      <c r="C4947" s="681" t="s">
        <v>5117</v>
      </c>
      <c r="D4947" s="681" t="s">
        <v>5118</v>
      </c>
    </row>
    <row r="4948" spans="1:4" ht="16.5" thickTop="1" thickBot="1" x14ac:dyDescent="0.3">
      <c r="A4948" s="681" t="s">
        <v>11411</v>
      </c>
      <c r="B4948" s="681" t="s">
        <v>11412</v>
      </c>
      <c r="C4948" s="681" t="s">
        <v>11413</v>
      </c>
      <c r="D4948" s="681" t="s">
        <v>42668</v>
      </c>
    </row>
    <row r="4949" spans="1:4" ht="16.5" thickTop="1" thickBot="1" x14ac:dyDescent="0.3">
      <c r="A4949" s="681" t="s">
        <v>11414</v>
      </c>
      <c r="B4949" s="681" t="s">
        <v>11415</v>
      </c>
      <c r="C4949" s="681" t="s">
        <v>11416</v>
      </c>
      <c r="D4949" s="681" t="s">
        <v>42669</v>
      </c>
    </row>
    <row r="4950" spans="1:4" ht="31.5" thickTop="1" thickBot="1" x14ac:dyDescent="0.3">
      <c r="A4950" s="680" t="s">
        <v>11417</v>
      </c>
      <c r="B4950" s="681" t="s">
        <v>11418</v>
      </c>
      <c r="C4950" s="680" t="s">
        <v>11419</v>
      </c>
      <c r="D4950" s="680" t="s">
        <v>42670</v>
      </c>
    </row>
    <row r="4951" spans="1:4" ht="16.5" thickTop="1" thickBot="1" x14ac:dyDescent="0.3">
      <c r="A4951" s="680" t="s">
        <v>5119</v>
      </c>
      <c r="B4951" s="681" t="s">
        <v>11420</v>
      </c>
      <c r="C4951" s="680" t="s">
        <v>5120</v>
      </c>
      <c r="D4951" s="680" t="s">
        <v>5121</v>
      </c>
    </row>
    <row r="4952" spans="1:4" ht="16.5" thickTop="1" thickBot="1" x14ac:dyDescent="0.3">
      <c r="A4952" s="681" t="s">
        <v>11421</v>
      </c>
      <c r="B4952" s="681" t="s">
        <v>11422</v>
      </c>
      <c r="C4952" s="681" t="s">
        <v>11423</v>
      </c>
      <c r="D4952" s="681" t="s">
        <v>42671</v>
      </c>
    </row>
    <row r="4953" spans="1:4" ht="16.5" thickTop="1" thickBot="1" x14ac:dyDescent="0.3">
      <c r="A4953" s="680" t="s">
        <v>11424</v>
      </c>
      <c r="B4953" s="681" t="s">
        <v>11425</v>
      </c>
      <c r="C4953" s="680" t="s">
        <v>11426</v>
      </c>
      <c r="D4953" s="680" t="s">
        <v>42672</v>
      </c>
    </row>
    <row r="4954" spans="1:4" ht="31.5" thickTop="1" thickBot="1" x14ac:dyDescent="0.3">
      <c r="A4954" s="681" t="s">
        <v>11427</v>
      </c>
      <c r="B4954" s="681" t="s">
        <v>11428</v>
      </c>
      <c r="C4954" s="681" t="s">
        <v>11429</v>
      </c>
      <c r="D4954" s="681" t="s">
        <v>42673</v>
      </c>
    </row>
    <row r="4955" spans="1:4" ht="16.5" thickTop="1" thickBot="1" x14ac:dyDescent="0.3">
      <c r="A4955" s="681" t="s">
        <v>11430</v>
      </c>
      <c r="B4955" s="681" t="s">
        <v>11431</v>
      </c>
      <c r="C4955" s="681" t="s">
        <v>11432</v>
      </c>
      <c r="D4955" s="681" t="s">
        <v>42674</v>
      </c>
    </row>
    <row r="4956" spans="1:4" ht="31.5" thickTop="1" thickBot="1" x14ac:dyDescent="0.3">
      <c r="A4956" s="681" t="s">
        <v>5122</v>
      </c>
      <c r="B4956" s="681" t="s">
        <v>11433</v>
      </c>
      <c r="C4956" s="681" t="s">
        <v>5123</v>
      </c>
      <c r="D4956" s="681" t="s">
        <v>5124</v>
      </c>
    </row>
    <row r="4957" spans="1:4" ht="16.5" thickTop="1" thickBot="1" x14ac:dyDescent="0.3">
      <c r="A4957" s="680" t="s">
        <v>11434</v>
      </c>
      <c r="B4957" s="681" t="s">
        <v>11435</v>
      </c>
      <c r="C4957" s="680" t="s">
        <v>11436</v>
      </c>
      <c r="D4957" s="680" t="s">
        <v>42675</v>
      </c>
    </row>
    <row r="4958" spans="1:4" ht="31.5" thickTop="1" thickBot="1" x14ac:dyDescent="0.3">
      <c r="A4958" s="681" t="s">
        <v>11437</v>
      </c>
      <c r="B4958" s="681" t="s">
        <v>11438</v>
      </c>
      <c r="C4958" s="681" t="s">
        <v>11439</v>
      </c>
      <c r="D4958" s="681" t="s">
        <v>42676</v>
      </c>
    </row>
    <row r="4959" spans="1:4" ht="31.5" thickTop="1" thickBot="1" x14ac:dyDescent="0.3">
      <c r="A4959" s="680" t="s">
        <v>11440</v>
      </c>
      <c r="B4959" s="681" t="s">
        <v>11441</v>
      </c>
      <c r="C4959" s="680" t="s">
        <v>11442</v>
      </c>
      <c r="D4959" s="680" t="s">
        <v>42677</v>
      </c>
    </row>
    <row r="4960" spans="1:4" ht="16.5" thickTop="1" thickBot="1" x14ac:dyDescent="0.3">
      <c r="A4960" s="681" t="s">
        <v>11443</v>
      </c>
      <c r="B4960" s="681" t="s">
        <v>11444</v>
      </c>
      <c r="C4960" s="681" t="s">
        <v>11445</v>
      </c>
      <c r="D4960" s="681" t="s">
        <v>42678</v>
      </c>
    </row>
    <row r="4961" spans="1:4" ht="31.5" thickTop="1" thickBot="1" x14ac:dyDescent="0.3">
      <c r="A4961" s="681" t="s">
        <v>11446</v>
      </c>
      <c r="B4961" s="681" t="s">
        <v>11447</v>
      </c>
      <c r="C4961" s="681" t="s">
        <v>11448</v>
      </c>
      <c r="D4961" s="681" t="s">
        <v>42679</v>
      </c>
    </row>
    <row r="4962" spans="1:4" ht="31.5" thickTop="1" thickBot="1" x14ac:dyDescent="0.3">
      <c r="A4962" s="680" t="s">
        <v>11449</v>
      </c>
      <c r="B4962" s="692" t="s">
        <v>8728</v>
      </c>
      <c r="C4962" s="680" t="s">
        <v>11450</v>
      </c>
      <c r="D4962" s="680" t="s">
        <v>42680</v>
      </c>
    </row>
    <row r="4963" spans="1:4" ht="16.5" thickTop="1" thickBot="1" x14ac:dyDescent="0.3">
      <c r="A4963" s="680" t="s">
        <v>11451</v>
      </c>
      <c r="B4963" s="681" t="s">
        <v>11452</v>
      </c>
      <c r="C4963" s="680" t="s">
        <v>11453</v>
      </c>
      <c r="D4963" s="680" t="s">
        <v>42681</v>
      </c>
    </row>
    <row r="4964" spans="1:4" ht="16.5" thickTop="1" thickBot="1" x14ac:dyDescent="0.3">
      <c r="A4964" s="680" t="s">
        <v>11454</v>
      </c>
      <c r="B4964" s="681" t="s">
        <v>11455</v>
      </c>
      <c r="C4964" s="680" t="s">
        <v>11456</v>
      </c>
      <c r="D4964" s="680" t="s">
        <v>42682</v>
      </c>
    </row>
    <row r="4965" spans="1:4" ht="16.5" thickTop="1" thickBot="1" x14ac:dyDescent="0.3">
      <c r="A4965" s="681" t="s">
        <v>11457</v>
      </c>
      <c r="B4965" s="681" t="s">
        <v>11458</v>
      </c>
      <c r="C4965" s="681" t="s">
        <v>11459</v>
      </c>
      <c r="D4965" s="681" t="s">
        <v>42683</v>
      </c>
    </row>
    <row r="4966" spans="1:4" ht="16.5" thickTop="1" thickBot="1" x14ac:dyDescent="0.3">
      <c r="A4966" s="681" t="s">
        <v>11460</v>
      </c>
      <c r="B4966" s="681" t="s">
        <v>11461</v>
      </c>
      <c r="C4966" s="681" t="s">
        <v>11462</v>
      </c>
      <c r="D4966" s="681" t="s">
        <v>42684</v>
      </c>
    </row>
    <row r="4967" spans="1:4" ht="16.5" thickTop="1" thickBot="1" x14ac:dyDescent="0.3">
      <c r="A4967" s="681" t="s">
        <v>11463</v>
      </c>
      <c r="B4967" s="681" t="s">
        <v>11464</v>
      </c>
      <c r="C4967" s="681" t="s">
        <v>11465</v>
      </c>
      <c r="D4967" s="681" t="s">
        <v>42685</v>
      </c>
    </row>
    <row r="4968" spans="1:4" ht="16.5" thickTop="1" thickBot="1" x14ac:dyDescent="0.3">
      <c r="A4968" s="680" t="s">
        <v>11466</v>
      </c>
      <c r="B4968" s="681" t="s">
        <v>11467</v>
      </c>
      <c r="C4968" s="680" t="s">
        <v>11468</v>
      </c>
      <c r="D4968" s="680" t="s">
        <v>42686</v>
      </c>
    </row>
    <row r="4969" spans="1:4" ht="16.5" thickTop="1" thickBot="1" x14ac:dyDescent="0.3">
      <c r="A4969" s="680" t="s">
        <v>11469</v>
      </c>
      <c r="B4969" s="681" t="s">
        <v>11470</v>
      </c>
      <c r="C4969" s="680" t="s">
        <v>11471</v>
      </c>
      <c r="D4969" s="680" t="s">
        <v>42687</v>
      </c>
    </row>
    <row r="4970" spans="1:4" ht="31.5" thickTop="1" thickBot="1" x14ac:dyDescent="0.3">
      <c r="A4970" s="680" t="s">
        <v>11472</v>
      </c>
      <c r="B4970" s="681" t="s">
        <v>11473</v>
      </c>
      <c r="C4970" s="680" t="s">
        <v>11474</v>
      </c>
      <c r="D4970" s="680" t="s">
        <v>42688</v>
      </c>
    </row>
    <row r="4971" spans="1:4" ht="31.5" thickTop="1" thickBot="1" x14ac:dyDescent="0.3">
      <c r="A4971" s="681" t="s">
        <v>11475</v>
      </c>
      <c r="B4971" s="681" t="s">
        <v>11476</v>
      </c>
      <c r="C4971" s="681" t="s">
        <v>11477</v>
      </c>
      <c r="D4971" s="681" t="s">
        <v>42689</v>
      </c>
    </row>
    <row r="4972" spans="1:4" ht="31.5" thickTop="1" thickBot="1" x14ac:dyDescent="0.3">
      <c r="A4972" s="680" t="s">
        <v>11478</v>
      </c>
      <c r="B4972" s="681" t="s">
        <v>11479</v>
      </c>
      <c r="C4972" s="680" t="s">
        <v>11480</v>
      </c>
      <c r="D4972" s="680" t="s">
        <v>42690</v>
      </c>
    </row>
    <row r="4973" spans="1:4" ht="16.5" thickTop="1" thickBot="1" x14ac:dyDescent="0.3">
      <c r="A4973" s="680" t="s">
        <v>11481</v>
      </c>
      <c r="B4973" s="681" t="s">
        <v>11482</v>
      </c>
      <c r="C4973" s="680" t="s">
        <v>11483</v>
      </c>
      <c r="D4973" s="680" t="s">
        <v>42691</v>
      </c>
    </row>
    <row r="4974" spans="1:4" ht="31.5" thickTop="1" thickBot="1" x14ac:dyDescent="0.3">
      <c r="A4974" s="680" t="s">
        <v>11484</v>
      </c>
      <c r="B4974" s="681" t="s">
        <v>11485</v>
      </c>
      <c r="C4974" s="680" t="s">
        <v>11486</v>
      </c>
      <c r="D4974" s="680" t="s">
        <v>42692</v>
      </c>
    </row>
    <row r="4975" spans="1:4" ht="31.5" thickTop="1" thickBot="1" x14ac:dyDescent="0.3">
      <c r="A4975" s="681" t="s">
        <v>11487</v>
      </c>
      <c r="B4975" s="681" t="s">
        <v>11488</v>
      </c>
      <c r="C4975" s="681" t="s">
        <v>11489</v>
      </c>
      <c r="D4975" s="681" t="s">
        <v>42693</v>
      </c>
    </row>
    <row r="4976" spans="1:4" ht="31.5" thickTop="1" thickBot="1" x14ac:dyDescent="0.3">
      <c r="A4976" s="681" t="s">
        <v>11490</v>
      </c>
      <c r="B4976" s="681" t="s">
        <v>11491</v>
      </c>
      <c r="C4976" s="681" t="s">
        <v>11492</v>
      </c>
      <c r="D4976" s="681" t="s">
        <v>42694</v>
      </c>
    </row>
    <row r="4977" spans="1:4" ht="16.5" thickTop="1" thickBot="1" x14ac:dyDescent="0.3">
      <c r="A4977" s="681" t="s">
        <v>11493</v>
      </c>
      <c r="B4977" s="681" t="s">
        <v>11494</v>
      </c>
      <c r="C4977" s="681" t="s">
        <v>11495</v>
      </c>
      <c r="D4977" s="681" t="s">
        <v>42695</v>
      </c>
    </row>
    <row r="4978" spans="1:4" ht="31.5" thickTop="1" thickBot="1" x14ac:dyDescent="0.3">
      <c r="A4978" s="680" t="s">
        <v>11496</v>
      </c>
      <c r="B4978" s="681" t="s">
        <v>11497</v>
      </c>
      <c r="C4978" s="680" t="s">
        <v>11498</v>
      </c>
      <c r="D4978" s="680" t="s">
        <v>42696</v>
      </c>
    </row>
    <row r="4979" spans="1:4" ht="16.5" thickTop="1" thickBot="1" x14ac:dyDescent="0.3">
      <c r="A4979" s="680" t="s">
        <v>11499</v>
      </c>
      <c r="B4979" s="681" t="s">
        <v>11500</v>
      </c>
      <c r="C4979" s="680" t="s">
        <v>11501</v>
      </c>
      <c r="D4979" s="680" t="s">
        <v>42697</v>
      </c>
    </row>
    <row r="4980" spans="1:4" ht="31.5" thickTop="1" thickBot="1" x14ac:dyDescent="0.3">
      <c r="A4980" s="681" t="s">
        <v>5125</v>
      </c>
      <c r="B4980" s="681" t="s">
        <v>11502</v>
      </c>
      <c r="C4980" s="681" t="s">
        <v>5126</v>
      </c>
      <c r="D4980" s="681" t="s">
        <v>5127</v>
      </c>
    </row>
    <row r="4981" spans="1:4" ht="16.5" thickTop="1" thickBot="1" x14ac:dyDescent="0.3">
      <c r="A4981" s="680" t="s">
        <v>11503</v>
      </c>
      <c r="B4981" s="681" t="s">
        <v>11504</v>
      </c>
      <c r="C4981" s="680" t="s">
        <v>11505</v>
      </c>
      <c r="D4981" s="680" t="s">
        <v>42698</v>
      </c>
    </row>
    <row r="4982" spans="1:4" ht="31.5" thickTop="1" thickBot="1" x14ac:dyDescent="0.3">
      <c r="A4982" s="681" t="s">
        <v>11506</v>
      </c>
      <c r="B4982" s="681" t="s">
        <v>11507</v>
      </c>
      <c r="C4982" s="681" t="s">
        <v>11508</v>
      </c>
      <c r="D4982" s="681" t="s">
        <v>42699</v>
      </c>
    </row>
    <row r="4983" spans="1:4" ht="31.5" thickTop="1" thickBot="1" x14ac:dyDescent="0.3">
      <c r="A4983" s="680" t="s">
        <v>11509</v>
      </c>
      <c r="B4983" s="681" t="s">
        <v>11510</v>
      </c>
      <c r="C4983" s="680" t="s">
        <v>11511</v>
      </c>
      <c r="D4983" s="680" t="s">
        <v>42700</v>
      </c>
    </row>
    <row r="4984" spans="1:4" ht="31.5" thickTop="1" thickBot="1" x14ac:dyDescent="0.3">
      <c r="A4984" s="681" t="s">
        <v>11512</v>
      </c>
      <c r="B4984" s="681" t="s">
        <v>11513</v>
      </c>
      <c r="C4984" s="681" t="s">
        <v>11514</v>
      </c>
      <c r="D4984" s="681" t="s">
        <v>42701</v>
      </c>
    </row>
    <row r="4985" spans="1:4" ht="31.5" thickTop="1" thickBot="1" x14ac:dyDescent="0.3">
      <c r="A4985" s="680" t="s">
        <v>11515</v>
      </c>
      <c r="B4985" s="681" t="s">
        <v>11516</v>
      </c>
      <c r="C4985" s="680" t="s">
        <v>11517</v>
      </c>
      <c r="D4985" s="680" t="s">
        <v>42702</v>
      </c>
    </row>
    <row r="4986" spans="1:4" ht="31.5" thickTop="1" thickBot="1" x14ac:dyDescent="0.3">
      <c r="A4986" s="681" t="s">
        <v>5128</v>
      </c>
      <c r="B4986" s="681" t="s">
        <v>11518</v>
      </c>
      <c r="C4986" s="681" t="s">
        <v>5129</v>
      </c>
      <c r="D4986" s="681" t="s">
        <v>5130</v>
      </c>
    </row>
    <row r="4987" spans="1:4" ht="16.5" thickTop="1" thickBot="1" x14ac:dyDescent="0.3">
      <c r="A4987" s="681" t="s">
        <v>11519</v>
      </c>
      <c r="B4987" s="681" t="s">
        <v>11520</v>
      </c>
      <c r="C4987" s="681" t="s">
        <v>11521</v>
      </c>
      <c r="D4987" s="681" t="s">
        <v>42703</v>
      </c>
    </row>
    <row r="4988" spans="1:4" ht="31.5" thickTop="1" thickBot="1" x14ac:dyDescent="0.3">
      <c r="A4988" s="680" t="s">
        <v>11522</v>
      </c>
      <c r="B4988" s="681" t="s">
        <v>11523</v>
      </c>
      <c r="C4988" s="680" t="s">
        <v>11524</v>
      </c>
      <c r="D4988" s="680" t="s">
        <v>42704</v>
      </c>
    </row>
    <row r="4989" spans="1:4" ht="31.5" thickTop="1" thickBot="1" x14ac:dyDescent="0.3">
      <c r="A4989" s="680" t="s">
        <v>5131</v>
      </c>
      <c r="B4989" s="681" t="s">
        <v>11525</v>
      </c>
      <c r="C4989" s="680" t="s">
        <v>5132</v>
      </c>
      <c r="D4989" s="680" t="s">
        <v>5133</v>
      </c>
    </row>
    <row r="4990" spans="1:4" ht="31.5" thickTop="1" thickBot="1" x14ac:dyDescent="0.3">
      <c r="A4990" s="680" t="s">
        <v>11526</v>
      </c>
      <c r="B4990" s="681" t="s">
        <v>11527</v>
      </c>
      <c r="C4990" s="680" t="s">
        <v>11528</v>
      </c>
      <c r="D4990" s="680" t="s">
        <v>42705</v>
      </c>
    </row>
    <row r="4991" spans="1:4" ht="31.5" thickTop="1" thickBot="1" x14ac:dyDescent="0.3">
      <c r="A4991" s="681" t="s">
        <v>11529</v>
      </c>
      <c r="B4991" s="681" t="s">
        <v>11530</v>
      </c>
      <c r="C4991" s="681" t="s">
        <v>11531</v>
      </c>
      <c r="D4991" s="681" t="s">
        <v>42706</v>
      </c>
    </row>
    <row r="4992" spans="1:4" ht="31.5" thickTop="1" thickBot="1" x14ac:dyDescent="0.3">
      <c r="A4992" s="680" t="s">
        <v>11532</v>
      </c>
      <c r="B4992" s="681" t="s">
        <v>11533</v>
      </c>
      <c r="C4992" s="680" t="s">
        <v>11534</v>
      </c>
      <c r="D4992" s="680" t="s">
        <v>42707</v>
      </c>
    </row>
    <row r="4993" spans="1:4" ht="16.5" thickTop="1" thickBot="1" x14ac:dyDescent="0.3">
      <c r="A4993" s="681" t="s">
        <v>11535</v>
      </c>
      <c r="B4993" s="681" t="s">
        <v>11536</v>
      </c>
      <c r="C4993" s="681" t="s">
        <v>11537</v>
      </c>
      <c r="D4993" s="681" t="s">
        <v>42708</v>
      </c>
    </row>
    <row r="4994" spans="1:4" ht="31.5" thickTop="1" thickBot="1" x14ac:dyDescent="0.3">
      <c r="A4994" s="681" t="s">
        <v>11538</v>
      </c>
      <c r="B4994" s="681" t="s">
        <v>11539</v>
      </c>
      <c r="C4994" s="681" t="s">
        <v>11540</v>
      </c>
      <c r="D4994" s="681" t="s">
        <v>42709</v>
      </c>
    </row>
    <row r="4995" spans="1:4" ht="31.5" thickTop="1" thickBot="1" x14ac:dyDescent="0.3">
      <c r="A4995" s="681" t="s">
        <v>11541</v>
      </c>
      <c r="B4995" s="681" t="s">
        <v>11542</v>
      </c>
      <c r="C4995" s="681" t="s">
        <v>11543</v>
      </c>
      <c r="D4995" s="681" t="s">
        <v>42710</v>
      </c>
    </row>
    <row r="4996" spans="1:4" ht="31.5" thickTop="1" thickBot="1" x14ac:dyDescent="0.3">
      <c r="A4996" s="680" t="s">
        <v>11544</v>
      </c>
      <c r="B4996" s="681" t="s">
        <v>11545</v>
      </c>
      <c r="C4996" s="680" t="s">
        <v>11546</v>
      </c>
      <c r="D4996" s="680" t="s">
        <v>42711</v>
      </c>
    </row>
    <row r="4997" spans="1:4" ht="31.5" thickTop="1" thickBot="1" x14ac:dyDescent="0.3">
      <c r="A4997" s="680" t="s">
        <v>11547</v>
      </c>
      <c r="B4997" s="681" t="s">
        <v>11548</v>
      </c>
      <c r="C4997" s="680" t="s">
        <v>11549</v>
      </c>
      <c r="D4997" s="680" t="s">
        <v>42712</v>
      </c>
    </row>
    <row r="4998" spans="1:4" ht="31.5" thickTop="1" thickBot="1" x14ac:dyDescent="0.3">
      <c r="A4998" s="680" t="s">
        <v>11550</v>
      </c>
      <c r="B4998" s="681" t="s">
        <v>11551</v>
      </c>
      <c r="C4998" s="680" t="s">
        <v>11552</v>
      </c>
      <c r="D4998" s="680" t="s">
        <v>42713</v>
      </c>
    </row>
    <row r="4999" spans="1:4" ht="16.5" thickTop="1" thickBot="1" x14ac:dyDescent="0.3">
      <c r="A4999" s="680" t="s">
        <v>11553</v>
      </c>
      <c r="B4999" s="681" t="s">
        <v>11554</v>
      </c>
      <c r="C4999" s="680" t="s">
        <v>11555</v>
      </c>
      <c r="D4999" s="680" t="s">
        <v>42714</v>
      </c>
    </row>
    <row r="5000" spans="1:4" ht="16.5" thickTop="1" thickBot="1" x14ac:dyDescent="0.3">
      <c r="A5000" s="681" t="s">
        <v>11556</v>
      </c>
      <c r="B5000" s="681" t="s">
        <v>11557</v>
      </c>
      <c r="C5000" s="681" t="s">
        <v>11558</v>
      </c>
      <c r="D5000" s="681" t="s">
        <v>42715</v>
      </c>
    </row>
    <row r="5001" spans="1:4" ht="16.5" thickTop="1" thickBot="1" x14ac:dyDescent="0.3">
      <c r="A5001" s="680" t="s">
        <v>11559</v>
      </c>
      <c r="B5001" s="681" t="s">
        <v>11560</v>
      </c>
      <c r="C5001" s="680" t="s">
        <v>11561</v>
      </c>
      <c r="D5001" s="680" t="s">
        <v>42716</v>
      </c>
    </row>
    <row r="5002" spans="1:4" ht="16.5" thickTop="1" thickBot="1" x14ac:dyDescent="0.3">
      <c r="A5002" s="680" t="s">
        <v>5134</v>
      </c>
      <c r="B5002" s="681" t="s">
        <v>11562</v>
      </c>
      <c r="C5002" s="680" t="s">
        <v>5135</v>
      </c>
      <c r="D5002" s="680" t="s">
        <v>5136</v>
      </c>
    </row>
    <row r="5003" spans="1:4" ht="31.5" thickTop="1" thickBot="1" x14ac:dyDescent="0.3">
      <c r="A5003" s="680" t="s">
        <v>11563</v>
      </c>
      <c r="B5003" s="681" t="s">
        <v>11564</v>
      </c>
      <c r="C5003" s="680" t="s">
        <v>11565</v>
      </c>
      <c r="D5003" s="680" t="s">
        <v>42717</v>
      </c>
    </row>
    <row r="5004" spans="1:4" ht="16.5" thickTop="1" thickBot="1" x14ac:dyDescent="0.3">
      <c r="A5004" s="680" t="s">
        <v>11566</v>
      </c>
      <c r="B5004" s="681" t="s">
        <v>11567</v>
      </c>
      <c r="C5004" s="680" t="s">
        <v>11568</v>
      </c>
      <c r="D5004" s="680" t="s">
        <v>42718</v>
      </c>
    </row>
    <row r="5005" spans="1:4" ht="16.5" thickTop="1" thickBot="1" x14ac:dyDescent="0.3">
      <c r="A5005" s="680" t="s">
        <v>11569</v>
      </c>
      <c r="B5005" s="681" t="s">
        <v>11570</v>
      </c>
      <c r="C5005" s="680" t="s">
        <v>11571</v>
      </c>
      <c r="D5005" s="680" t="s">
        <v>42719</v>
      </c>
    </row>
    <row r="5006" spans="1:4" ht="16.5" thickTop="1" thickBot="1" x14ac:dyDescent="0.3">
      <c r="A5006" s="681" t="s">
        <v>11572</v>
      </c>
      <c r="B5006" s="681" t="s">
        <v>11573</v>
      </c>
      <c r="C5006" s="681" t="s">
        <v>11574</v>
      </c>
      <c r="D5006" s="681" t="s">
        <v>42720</v>
      </c>
    </row>
    <row r="5007" spans="1:4" ht="16.5" thickTop="1" thickBot="1" x14ac:dyDescent="0.3">
      <c r="A5007" s="681" t="s">
        <v>11575</v>
      </c>
      <c r="B5007" s="681" t="s">
        <v>11575</v>
      </c>
      <c r="C5007" s="681" t="s">
        <v>11576</v>
      </c>
      <c r="D5007" s="681" t="s">
        <v>42721</v>
      </c>
    </row>
    <row r="5008" spans="1:4" ht="16.5" thickTop="1" thickBot="1" x14ac:dyDescent="0.3">
      <c r="A5008" s="680" t="s">
        <v>11577</v>
      </c>
      <c r="B5008" s="692" t="s">
        <v>8728</v>
      </c>
      <c r="C5008" s="680" t="s">
        <v>11578</v>
      </c>
      <c r="D5008" s="680" t="s">
        <v>42722</v>
      </c>
    </row>
    <row r="5009" spans="1:4" ht="16.5" thickTop="1" thickBot="1" x14ac:dyDescent="0.3">
      <c r="A5009" s="681" t="s">
        <v>11579</v>
      </c>
      <c r="B5009" s="681" t="s">
        <v>11580</v>
      </c>
      <c r="C5009" s="681" t="s">
        <v>11581</v>
      </c>
      <c r="D5009" s="681" t="s">
        <v>11581</v>
      </c>
    </row>
    <row r="5010" spans="1:4" ht="31.5" thickTop="1" thickBot="1" x14ac:dyDescent="0.3">
      <c r="A5010" s="681" t="s">
        <v>11582</v>
      </c>
      <c r="B5010" s="681" t="s">
        <v>11582</v>
      </c>
      <c r="C5010" s="681" t="s">
        <v>11583</v>
      </c>
      <c r="D5010" s="681" t="s">
        <v>42723</v>
      </c>
    </row>
    <row r="5011" spans="1:4" ht="31.5" thickTop="1" thickBot="1" x14ac:dyDescent="0.3">
      <c r="A5011" s="680" t="s">
        <v>11584</v>
      </c>
      <c r="B5011" s="681" t="s">
        <v>11585</v>
      </c>
      <c r="C5011" s="680" t="s">
        <v>11586</v>
      </c>
      <c r="D5011" s="680" t="s">
        <v>42724</v>
      </c>
    </row>
    <row r="5012" spans="1:4" ht="16.5" thickTop="1" thickBot="1" x14ac:dyDescent="0.3">
      <c r="A5012" s="681" t="s">
        <v>5137</v>
      </c>
      <c r="B5012" s="681" t="s">
        <v>11587</v>
      </c>
      <c r="C5012" s="681" t="s">
        <v>5138</v>
      </c>
      <c r="D5012" s="681" t="s">
        <v>5139</v>
      </c>
    </row>
    <row r="5013" spans="1:4" ht="16.5" thickTop="1" thickBot="1" x14ac:dyDescent="0.3">
      <c r="A5013" s="680" t="s">
        <v>5140</v>
      </c>
      <c r="B5013" s="681" t="s">
        <v>11588</v>
      </c>
      <c r="C5013" s="680" t="s">
        <v>11589</v>
      </c>
      <c r="D5013" s="680" t="s">
        <v>5142</v>
      </c>
    </row>
    <row r="5014" spans="1:4" ht="16.5" thickTop="1" thickBot="1" x14ac:dyDescent="0.3">
      <c r="A5014" s="680" t="s">
        <v>11590</v>
      </c>
      <c r="B5014" s="692" t="s">
        <v>8728</v>
      </c>
      <c r="C5014" s="680" t="s">
        <v>11591</v>
      </c>
      <c r="D5014" s="680" t="s">
        <v>42725</v>
      </c>
    </row>
    <row r="5015" spans="1:4" ht="16.5" thickTop="1" thickBot="1" x14ac:dyDescent="0.3">
      <c r="A5015" s="680" t="s">
        <v>11592</v>
      </c>
      <c r="B5015" s="681" t="s">
        <v>11593</v>
      </c>
      <c r="C5015" s="680" t="s">
        <v>11594</v>
      </c>
      <c r="D5015" s="680" t="s">
        <v>42726</v>
      </c>
    </row>
    <row r="5016" spans="1:4" ht="16.5" thickTop="1" thickBot="1" x14ac:dyDescent="0.3">
      <c r="A5016" s="681" t="s">
        <v>11595</v>
      </c>
      <c r="B5016" s="681" t="s">
        <v>11596</v>
      </c>
      <c r="C5016" s="681" t="s">
        <v>11597</v>
      </c>
      <c r="D5016" s="681" t="s">
        <v>42727</v>
      </c>
    </row>
    <row r="5017" spans="1:4" ht="16.5" thickTop="1" thickBot="1" x14ac:dyDescent="0.3">
      <c r="A5017" s="681" t="s">
        <v>11598</v>
      </c>
      <c r="B5017" s="681" t="s">
        <v>11599</v>
      </c>
      <c r="C5017" s="681" t="s">
        <v>11600</v>
      </c>
      <c r="D5017" s="681" t="s">
        <v>42728</v>
      </c>
    </row>
    <row r="5018" spans="1:4" ht="16.5" thickTop="1" thickBot="1" x14ac:dyDescent="0.3">
      <c r="A5018" s="681" t="s">
        <v>11601</v>
      </c>
      <c r="B5018" s="681" t="s">
        <v>11602</v>
      </c>
      <c r="C5018" s="681" t="s">
        <v>11603</v>
      </c>
      <c r="D5018" s="681" t="s">
        <v>42729</v>
      </c>
    </row>
    <row r="5019" spans="1:4" ht="16.5" thickTop="1" thickBot="1" x14ac:dyDescent="0.3">
      <c r="A5019" s="681" t="s">
        <v>11604</v>
      </c>
      <c r="B5019" s="681" t="s">
        <v>11605</v>
      </c>
      <c r="C5019" s="681" t="s">
        <v>11606</v>
      </c>
      <c r="D5019" s="681" t="s">
        <v>42730</v>
      </c>
    </row>
    <row r="5020" spans="1:4" ht="31.5" thickTop="1" thickBot="1" x14ac:dyDescent="0.3">
      <c r="A5020" s="681" t="s">
        <v>11607</v>
      </c>
      <c r="B5020" s="681" t="s">
        <v>11608</v>
      </c>
      <c r="C5020" s="681" t="s">
        <v>11609</v>
      </c>
      <c r="D5020" s="681" t="s">
        <v>42731</v>
      </c>
    </row>
    <row r="5021" spans="1:4" ht="16.5" thickTop="1" thickBot="1" x14ac:dyDescent="0.3">
      <c r="A5021" s="680" t="s">
        <v>11610</v>
      </c>
      <c r="B5021" s="681" t="s">
        <v>11611</v>
      </c>
      <c r="C5021" s="680" t="s">
        <v>11612</v>
      </c>
      <c r="D5021" s="680" t="s">
        <v>11612</v>
      </c>
    </row>
    <row r="5022" spans="1:4" ht="31.5" thickTop="1" thickBot="1" x14ac:dyDescent="0.3">
      <c r="A5022" s="680" t="s">
        <v>11613</v>
      </c>
      <c r="B5022" s="681" t="s">
        <v>11614</v>
      </c>
      <c r="C5022" s="680" t="s">
        <v>11615</v>
      </c>
      <c r="D5022" s="680" t="s">
        <v>42732</v>
      </c>
    </row>
    <row r="5023" spans="1:4" ht="16.5" thickTop="1" thickBot="1" x14ac:dyDescent="0.3">
      <c r="A5023" s="681" t="s">
        <v>11616</v>
      </c>
      <c r="B5023" s="692" t="s">
        <v>8728</v>
      </c>
      <c r="C5023" s="681" t="s">
        <v>11617</v>
      </c>
      <c r="D5023" s="681" t="s">
        <v>42733</v>
      </c>
    </row>
    <row r="5024" spans="1:4" ht="16.5" thickTop="1" thickBot="1" x14ac:dyDescent="0.3">
      <c r="A5024" s="680" t="s">
        <v>11618</v>
      </c>
      <c r="B5024" s="681" t="s">
        <v>11619</v>
      </c>
      <c r="C5024" s="680" t="s">
        <v>11620</v>
      </c>
      <c r="D5024" s="680" t="s">
        <v>42734</v>
      </c>
    </row>
    <row r="5025" spans="1:4" ht="16.5" thickTop="1" thickBot="1" x14ac:dyDescent="0.3">
      <c r="A5025" s="681" t="s">
        <v>11621</v>
      </c>
      <c r="B5025" s="681" t="s">
        <v>11622</v>
      </c>
      <c r="C5025" s="681" t="s">
        <v>11623</v>
      </c>
      <c r="D5025" s="681" t="s">
        <v>42735</v>
      </c>
    </row>
    <row r="5026" spans="1:4" ht="16.5" thickTop="1" thickBot="1" x14ac:dyDescent="0.3">
      <c r="A5026" s="680" t="s">
        <v>11624</v>
      </c>
      <c r="B5026" s="692" t="s">
        <v>8728</v>
      </c>
      <c r="C5026" s="680" t="s">
        <v>11625</v>
      </c>
      <c r="D5026" s="680" t="s">
        <v>42736</v>
      </c>
    </row>
    <row r="5027" spans="1:4" ht="31.5" thickTop="1" thickBot="1" x14ac:dyDescent="0.3">
      <c r="A5027" s="680" t="s">
        <v>11626</v>
      </c>
      <c r="B5027" s="692" t="s">
        <v>8728</v>
      </c>
      <c r="C5027" s="680" t="s">
        <v>11627</v>
      </c>
      <c r="D5027" s="680" t="s">
        <v>42737</v>
      </c>
    </row>
    <row r="5028" spans="1:4" ht="16.5" thickTop="1" thickBot="1" x14ac:dyDescent="0.3">
      <c r="A5028" s="681" t="s">
        <v>11628</v>
      </c>
      <c r="B5028" s="681" t="s">
        <v>11629</v>
      </c>
      <c r="C5028" s="681" t="s">
        <v>11630</v>
      </c>
      <c r="D5028" s="681" t="s">
        <v>42738</v>
      </c>
    </row>
    <row r="5029" spans="1:4" ht="16.5" thickTop="1" thickBot="1" x14ac:dyDescent="0.3">
      <c r="A5029" s="681" t="s">
        <v>11631</v>
      </c>
      <c r="B5029" s="681" t="s">
        <v>11632</v>
      </c>
      <c r="C5029" s="681" t="s">
        <v>11633</v>
      </c>
      <c r="D5029" s="681" t="s">
        <v>42739</v>
      </c>
    </row>
    <row r="5030" spans="1:4" ht="16.5" thickTop="1" thickBot="1" x14ac:dyDescent="0.3">
      <c r="A5030" s="680" t="s">
        <v>11634</v>
      </c>
      <c r="B5030" s="692" t="s">
        <v>8728</v>
      </c>
      <c r="C5030" s="680" t="s">
        <v>11635</v>
      </c>
      <c r="D5030" s="680" t="s">
        <v>42740</v>
      </c>
    </row>
    <row r="5031" spans="1:4" ht="31.5" thickTop="1" thickBot="1" x14ac:dyDescent="0.3">
      <c r="A5031" s="681" t="s">
        <v>11636</v>
      </c>
      <c r="B5031" s="681" t="s">
        <v>11637</v>
      </c>
      <c r="C5031" s="681" t="s">
        <v>11638</v>
      </c>
      <c r="D5031" s="681" t="s">
        <v>42741</v>
      </c>
    </row>
    <row r="5032" spans="1:4" ht="16.5" thickTop="1" thickBot="1" x14ac:dyDescent="0.3">
      <c r="A5032" s="680" t="s">
        <v>11639</v>
      </c>
      <c r="B5032" s="681" t="s">
        <v>11640</v>
      </c>
      <c r="C5032" s="680" t="s">
        <v>11641</v>
      </c>
      <c r="D5032" s="680" t="s">
        <v>42742</v>
      </c>
    </row>
    <row r="5033" spans="1:4" ht="16.5" thickTop="1" thickBot="1" x14ac:dyDescent="0.3">
      <c r="A5033" s="681" t="s">
        <v>11642</v>
      </c>
      <c r="B5033" s="681" t="s">
        <v>11643</v>
      </c>
      <c r="C5033" s="681" t="s">
        <v>11644</v>
      </c>
      <c r="D5033" s="681" t="s">
        <v>11644</v>
      </c>
    </row>
    <row r="5034" spans="1:4" ht="31.5" thickTop="1" thickBot="1" x14ac:dyDescent="0.3">
      <c r="A5034" s="681" t="s">
        <v>11645</v>
      </c>
      <c r="B5034" s="681" t="s">
        <v>11646</v>
      </c>
      <c r="C5034" s="681" t="s">
        <v>11647</v>
      </c>
      <c r="D5034" s="681" t="s">
        <v>42743</v>
      </c>
    </row>
    <row r="5035" spans="1:4" ht="31.5" thickTop="1" thickBot="1" x14ac:dyDescent="0.3">
      <c r="A5035" s="680" t="s">
        <v>11648</v>
      </c>
      <c r="B5035" s="681" t="s">
        <v>11649</v>
      </c>
      <c r="C5035" s="680" t="s">
        <v>11650</v>
      </c>
      <c r="D5035" s="680" t="s">
        <v>42744</v>
      </c>
    </row>
    <row r="5036" spans="1:4" ht="16.5" thickTop="1" thickBot="1" x14ac:dyDescent="0.3">
      <c r="A5036" s="681" t="s">
        <v>11651</v>
      </c>
      <c r="B5036" s="681" t="s">
        <v>11652</v>
      </c>
      <c r="C5036" s="681" t="s">
        <v>11653</v>
      </c>
      <c r="D5036" s="681" t="s">
        <v>42745</v>
      </c>
    </row>
    <row r="5037" spans="1:4" ht="16.5" thickTop="1" thickBot="1" x14ac:dyDescent="0.3">
      <c r="A5037" s="681" t="s">
        <v>11654</v>
      </c>
      <c r="B5037" s="681" t="s">
        <v>11655</v>
      </c>
      <c r="C5037" s="681" t="s">
        <v>11656</v>
      </c>
      <c r="D5037" s="681" t="s">
        <v>42746</v>
      </c>
    </row>
    <row r="5038" spans="1:4" ht="16.5" thickTop="1" thickBot="1" x14ac:dyDescent="0.3">
      <c r="A5038" s="680" t="s">
        <v>11657</v>
      </c>
      <c r="B5038" s="681" t="s">
        <v>11658</v>
      </c>
      <c r="C5038" s="680" t="s">
        <v>11659</v>
      </c>
      <c r="D5038" s="680" t="s">
        <v>42747</v>
      </c>
    </row>
    <row r="5039" spans="1:4" ht="16.5" thickTop="1" thickBot="1" x14ac:dyDescent="0.3">
      <c r="A5039" s="681" t="s">
        <v>11660</v>
      </c>
      <c r="B5039" s="681" t="s">
        <v>11661</v>
      </c>
      <c r="C5039" s="681" t="s">
        <v>11662</v>
      </c>
      <c r="D5039" s="681" t="s">
        <v>42748</v>
      </c>
    </row>
    <row r="5040" spans="1:4" ht="16.5" thickTop="1" thickBot="1" x14ac:dyDescent="0.3">
      <c r="A5040" s="681" t="s">
        <v>11663</v>
      </c>
      <c r="B5040" s="681" t="s">
        <v>11664</v>
      </c>
      <c r="C5040" s="681" t="s">
        <v>11665</v>
      </c>
      <c r="D5040" s="681" t="s">
        <v>42749</v>
      </c>
    </row>
    <row r="5041" spans="1:4" ht="16.5" thickTop="1" thickBot="1" x14ac:dyDescent="0.3">
      <c r="A5041" s="681" t="s">
        <v>11666</v>
      </c>
      <c r="B5041" s="681" t="s">
        <v>11667</v>
      </c>
      <c r="C5041" s="681" t="s">
        <v>11668</v>
      </c>
      <c r="D5041" s="681" t="s">
        <v>42750</v>
      </c>
    </row>
    <row r="5042" spans="1:4" ht="31.5" thickTop="1" thickBot="1" x14ac:dyDescent="0.3">
      <c r="A5042" s="681" t="s">
        <v>5143</v>
      </c>
      <c r="B5042" s="681" t="s">
        <v>11669</v>
      </c>
      <c r="C5042" s="681" t="s">
        <v>5144</v>
      </c>
      <c r="D5042" s="681" t="s">
        <v>5145</v>
      </c>
    </row>
    <row r="5043" spans="1:4" ht="31.5" thickTop="1" thickBot="1" x14ac:dyDescent="0.3">
      <c r="A5043" s="680" t="s">
        <v>11670</v>
      </c>
      <c r="B5043" s="681" t="s">
        <v>11671</v>
      </c>
      <c r="C5043" s="680" t="s">
        <v>11672</v>
      </c>
      <c r="D5043" s="680" t="s">
        <v>42751</v>
      </c>
    </row>
    <row r="5044" spans="1:4" ht="16.5" thickTop="1" thickBot="1" x14ac:dyDescent="0.3">
      <c r="A5044" s="680" t="s">
        <v>11673</v>
      </c>
      <c r="B5044" s="681" t="s">
        <v>11674</v>
      </c>
      <c r="C5044" s="680" t="s">
        <v>11675</v>
      </c>
      <c r="D5044" s="680" t="s">
        <v>42752</v>
      </c>
    </row>
    <row r="5045" spans="1:4" ht="31.5" thickTop="1" thickBot="1" x14ac:dyDescent="0.3">
      <c r="A5045" s="681" t="s">
        <v>11676</v>
      </c>
      <c r="B5045" s="681" t="s">
        <v>11677</v>
      </c>
      <c r="C5045" s="681" t="s">
        <v>11678</v>
      </c>
      <c r="D5045" s="681" t="s">
        <v>42753</v>
      </c>
    </row>
    <row r="5046" spans="1:4" ht="31.5" thickTop="1" thickBot="1" x14ac:dyDescent="0.3">
      <c r="A5046" s="680" t="s">
        <v>11679</v>
      </c>
      <c r="B5046" s="681" t="s">
        <v>11680</v>
      </c>
      <c r="C5046" s="680" t="s">
        <v>11681</v>
      </c>
      <c r="D5046" s="680" t="s">
        <v>42754</v>
      </c>
    </row>
    <row r="5047" spans="1:4" ht="16.5" thickTop="1" thickBot="1" x14ac:dyDescent="0.3">
      <c r="A5047" s="680" t="s">
        <v>11682</v>
      </c>
      <c r="B5047" s="681" t="s">
        <v>11683</v>
      </c>
      <c r="C5047" s="680" t="s">
        <v>11684</v>
      </c>
      <c r="D5047" s="680" t="s">
        <v>42755</v>
      </c>
    </row>
    <row r="5048" spans="1:4" ht="16.5" thickTop="1" thickBot="1" x14ac:dyDescent="0.3">
      <c r="A5048" s="681" t="s">
        <v>5146</v>
      </c>
      <c r="B5048" s="681" t="s">
        <v>11685</v>
      </c>
      <c r="C5048" s="681" t="s">
        <v>11686</v>
      </c>
      <c r="D5048" s="681" t="s">
        <v>5148</v>
      </c>
    </row>
    <row r="5049" spans="1:4" ht="16.5" thickTop="1" thickBot="1" x14ac:dyDescent="0.3">
      <c r="A5049" s="681" t="s">
        <v>11687</v>
      </c>
      <c r="B5049" s="681" t="s">
        <v>11688</v>
      </c>
      <c r="C5049" s="681" t="s">
        <v>11689</v>
      </c>
      <c r="D5049" s="681" t="s">
        <v>42756</v>
      </c>
    </row>
    <row r="5050" spans="1:4" ht="16.5" thickTop="1" thickBot="1" x14ac:dyDescent="0.3">
      <c r="A5050" s="681" t="s">
        <v>11690</v>
      </c>
      <c r="B5050" s="681" t="s">
        <v>11691</v>
      </c>
      <c r="C5050" s="681" t="s">
        <v>11692</v>
      </c>
      <c r="D5050" s="681" t="s">
        <v>42757</v>
      </c>
    </row>
    <row r="5051" spans="1:4" ht="16.5" thickTop="1" thickBot="1" x14ac:dyDescent="0.3">
      <c r="A5051" s="681" t="s">
        <v>11693</v>
      </c>
      <c r="B5051" s="681" t="s">
        <v>11694</v>
      </c>
      <c r="C5051" s="681" t="s">
        <v>11695</v>
      </c>
      <c r="D5051" s="681" t="s">
        <v>42758</v>
      </c>
    </row>
    <row r="5052" spans="1:4" ht="16.5" thickTop="1" thickBot="1" x14ac:dyDescent="0.3">
      <c r="A5052" s="681" t="s">
        <v>11696</v>
      </c>
      <c r="B5052" s="681" t="s">
        <v>11697</v>
      </c>
      <c r="C5052" s="681" t="s">
        <v>11698</v>
      </c>
      <c r="D5052" s="681" t="s">
        <v>42759</v>
      </c>
    </row>
    <row r="5053" spans="1:4" ht="16.5" thickTop="1" thickBot="1" x14ac:dyDescent="0.3">
      <c r="A5053" s="680" t="s">
        <v>11699</v>
      </c>
      <c r="B5053" s="681" t="s">
        <v>11700</v>
      </c>
      <c r="C5053" s="680" t="s">
        <v>11701</v>
      </c>
      <c r="D5053" s="680" t="s">
        <v>42760</v>
      </c>
    </row>
    <row r="5054" spans="1:4" ht="16.5" thickTop="1" thickBot="1" x14ac:dyDescent="0.3">
      <c r="A5054" s="681" t="s">
        <v>11702</v>
      </c>
      <c r="B5054" s="681" t="s">
        <v>11703</v>
      </c>
      <c r="C5054" s="681" t="s">
        <v>11704</v>
      </c>
      <c r="D5054" s="681" t="s">
        <v>42761</v>
      </c>
    </row>
    <row r="5055" spans="1:4" ht="16.5" thickTop="1" thickBot="1" x14ac:dyDescent="0.3">
      <c r="A5055" s="681" t="s">
        <v>5149</v>
      </c>
      <c r="B5055" s="681" t="s">
        <v>11705</v>
      </c>
      <c r="C5055" s="681" t="s">
        <v>5150</v>
      </c>
      <c r="D5055" s="681" t="s">
        <v>5151</v>
      </c>
    </row>
    <row r="5056" spans="1:4" ht="16.5" thickTop="1" thickBot="1" x14ac:dyDescent="0.3">
      <c r="A5056" s="681" t="s">
        <v>11706</v>
      </c>
      <c r="B5056" s="681" t="s">
        <v>11707</v>
      </c>
      <c r="C5056" s="681" t="s">
        <v>11708</v>
      </c>
      <c r="D5056" s="681" t="s">
        <v>42762</v>
      </c>
    </row>
    <row r="5057" spans="1:4" ht="31.5" thickTop="1" thickBot="1" x14ac:dyDescent="0.3">
      <c r="A5057" s="680" t="s">
        <v>5152</v>
      </c>
      <c r="B5057" s="681" t="s">
        <v>11709</v>
      </c>
      <c r="C5057" s="680" t="s">
        <v>5153</v>
      </c>
      <c r="D5057" s="680" t="s">
        <v>5154</v>
      </c>
    </row>
    <row r="5058" spans="1:4" ht="16.5" thickTop="1" thickBot="1" x14ac:dyDescent="0.3">
      <c r="A5058" s="681" t="s">
        <v>11710</v>
      </c>
      <c r="B5058" s="681" t="s">
        <v>11711</v>
      </c>
      <c r="C5058" s="681" t="s">
        <v>11712</v>
      </c>
      <c r="D5058" s="681" t="s">
        <v>42763</v>
      </c>
    </row>
    <row r="5059" spans="1:4" ht="16.5" thickTop="1" thickBot="1" x14ac:dyDescent="0.3">
      <c r="A5059" s="680" t="s">
        <v>11713</v>
      </c>
      <c r="B5059" s="681" t="s">
        <v>11714</v>
      </c>
      <c r="C5059" s="680" t="s">
        <v>11715</v>
      </c>
      <c r="D5059" s="680" t="s">
        <v>42764</v>
      </c>
    </row>
    <row r="5060" spans="1:4" ht="16.5" thickTop="1" thickBot="1" x14ac:dyDescent="0.3">
      <c r="A5060" s="681" t="s">
        <v>11716</v>
      </c>
      <c r="B5060" s="681" t="s">
        <v>11717</v>
      </c>
      <c r="C5060" s="681" t="s">
        <v>11718</v>
      </c>
      <c r="D5060" s="681" t="s">
        <v>42765</v>
      </c>
    </row>
    <row r="5061" spans="1:4" ht="16.5" thickTop="1" thickBot="1" x14ac:dyDescent="0.3">
      <c r="A5061" s="681" t="s">
        <v>11719</v>
      </c>
      <c r="B5061" s="681" t="s">
        <v>11720</v>
      </c>
      <c r="C5061" s="681" t="s">
        <v>11721</v>
      </c>
      <c r="D5061" s="681" t="s">
        <v>42766</v>
      </c>
    </row>
    <row r="5062" spans="1:4" ht="16.5" thickTop="1" thickBot="1" x14ac:dyDescent="0.3">
      <c r="A5062" s="680" t="s">
        <v>11722</v>
      </c>
      <c r="B5062" s="681" t="s">
        <v>11723</v>
      </c>
      <c r="C5062" s="680" t="s">
        <v>11724</v>
      </c>
      <c r="D5062" s="680" t="s">
        <v>42767</v>
      </c>
    </row>
    <row r="5063" spans="1:4" ht="16.5" thickTop="1" thickBot="1" x14ac:dyDescent="0.3">
      <c r="A5063" s="681" t="s">
        <v>11725</v>
      </c>
      <c r="B5063" s="681" t="s">
        <v>11726</v>
      </c>
      <c r="C5063" s="681" t="s">
        <v>11727</v>
      </c>
      <c r="D5063" s="681" t="s">
        <v>42768</v>
      </c>
    </row>
    <row r="5064" spans="1:4" ht="16.5" thickTop="1" thickBot="1" x14ac:dyDescent="0.3">
      <c r="A5064" s="680" t="s">
        <v>11728</v>
      </c>
      <c r="B5064" s="681" t="s">
        <v>11729</v>
      </c>
      <c r="C5064" s="680" t="s">
        <v>11730</v>
      </c>
      <c r="D5064" s="680" t="s">
        <v>42769</v>
      </c>
    </row>
    <row r="5065" spans="1:4" ht="16.5" thickTop="1" thickBot="1" x14ac:dyDescent="0.3">
      <c r="A5065" s="681" t="s">
        <v>11731</v>
      </c>
      <c r="B5065" s="681" t="s">
        <v>11732</v>
      </c>
      <c r="C5065" s="681" t="s">
        <v>11733</v>
      </c>
      <c r="D5065" s="681" t="s">
        <v>42770</v>
      </c>
    </row>
    <row r="5066" spans="1:4" ht="16.5" thickTop="1" thickBot="1" x14ac:dyDescent="0.3">
      <c r="A5066" s="681" t="s">
        <v>11734</v>
      </c>
      <c r="B5066" s="681" t="s">
        <v>11735</v>
      </c>
      <c r="C5066" s="681" t="s">
        <v>11736</v>
      </c>
      <c r="D5066" s="681" t="s">
        <v>42771</v>
      </c>
    </row>
    <row r="5067" spans="1:4" ht="16.5" thickTop="1" thickBot="1" x14ac:dyDescent="0.3">
      <c r="A5067" s="680" t="s">
        <v>5155</v>
      </c>
      <c r="B5067" s="681" t="s">
        <v>11737</v>
      </c>
      <c r="C5067" s="680" t="s">
        <v>5156</v>
      </c>
      <c r="D5067" s="680" t="s">
        <v>5157</v>
      </c>
    </row>
    <row r="5068" spans="1:4" ht="16.5" thickTop="1" thickBot="1" x14ac:dyDescent="0.3">
      <c r="A5068" s="680" t="s">
        <v>5158</v>
      </c>
      <c r="B5068" s="681" t="s">
        <v>11738</v>
      </c>
      <c r="C5068" s="680" t="s">
        <v>5159</v>
      </c>
      <c r="D5068" s="680" t="s">
        <v>5160</v>
      </c>
    </row>
    <row r="5069" spans="1:4" ht="16.5" thickTop="1" thickBot="1" x14ac:dyDescent="0.3">
      <c r="A5069" s="681" t="s">
        <v>11739</v>
      </c>
      <c r="B5069" s="681" t="s">
        <v>11739</v>
      </c>
      <c r="C5069" s="681" t="s">
        <v>11740</v>
      </c>
      <c r="D5069" s="681" t="s">
        <v>42772</v>
      </c>
    </row>
    <row r="5070" spans="1:4" ht="16.5" thickTop="1" thickBot="1" x14ac:dyDescent="0.3">
      <c r="A5070" s="681" t="s">
        <v>11741</v>
      </c>
      <c r="B5070" s="681" t="s">
        <v>11742</v>
      </c>
      <c r="C5070" s="681" t="s">
        <v>11743</v>
      </c>
      <c r="D5070" s="681" t="s">
        <v>42773</v>
      </c>
    </row>
    <row r="5071" spans="1:4" ht="16.5" thickTop="1" thickBot="1" x14ac:dyDescent="0.3">
      <c r="A5071" s="680" t="s">
        <v>11744</v>
      </c>
      <c r="B5071" s="681" t="s">
        <v>11745</v>
      </c>
      <c r="C5071" s="680" t="s">
        <v>11746</v>
      </c>
      <c r="D5071" s="680" t="s">
        <v>42774</v>
      </c>
    </row>
    <row r="5072" spans="1:4" ht="16.5" thickTop="1" thickBot="1" x14ac:dyDescent="0.3">
      <c r="A5072" s="681" t="s">
        <v>11747</v>
      </c>
      <c r="B5072" s="681" t="s">
        <v>11748</v>
      </c>
      <c r="C5072" s="681" t="s">
        <v>11749</v>
      </c>
      <c r="D5072" s="681" t="s">
        <v>42775</v>
      </c>
    </row>
    <row r="5073" spans="1:4" ht="16.5" thickTop="1" thickBot="1" x14ac:dyDescent="0.3">
      <c r="A5073" s="680" t="s">
        <v>11750</v>
      </c>
      <c r="B5073" s="681" t="s">
        <v>11751</v>
      </c>
      <c r="C5073" s="680" t="s">
        <v>11752</v>
      </c>
      <c r="D5073" s="680" t="s">
        <v>42776</v>
      </c>
    </row>
    <row r="5074" spans="1:4" ht="16.5" thickTop="1" thickBot="1" x14ac:dyDescent="0.3">
      <c r="A5074" s="681" t="s">
        <v>11753</v>
      </c>
      <c r="B5074" s="681" t="s">
        <v>11754</v>
      </c>
      <c r="C5074" s="681" t="s">
        <v>11755</v>
      </c>
      <c r="D5074" s="681" t="s">
        <v>42777</v>
      </c>
    </row>
    <row r="5075" spans="1:4" ht="31.5" thickTop="1" thickBot="1" x14ac:dyDescent="0.3">
      <c r="A5075" s="680" t="s">
        <v>11756</v>
      </c>
      <c r="B5075" s="681" t="s">
        <v>11757</v>
      </c>
      <c r="C5075" s="680" t="s">
        <v>11758</v>
      </c>
      <c r="D5075" s="680" t="s">
        <v>42778</v>
      </c>
    </row>
    <row r="5076" spans="1:4" ht="31.5" thickTop="1" thickBot="1" x14ac:dyDescent="0.3">
      <c r="A5076" s="680" t="s">
        <v>11759</v>
      </c>
      <c r="B5076" s="681" t="s">
        <v>11760</v>
      </c>
      <c r="C5076" s="680" t="s">
        <v>11761</v>
      </c>
      <c r="D5076" s="680" t="s">
        <v>42779</v>
      </c>
    </row>
    <row r="5077" spans="1:4" ht="16.5" thickTop="1" thickBot="1" x14ac:dyDescent="0.3">
      <c r="A5077" s="681" t="s">
        <v>11762</v>
      </c>
      <c r="B5077" s="681" t="s">
        <v>11763</v>
      </c>
      <c r="C5077" s="681" t="s">
        <v>11764</v>
      </c>
      <c r="D5077" s="681" t="s">
        <v>42780</v>
      </c>
    </row>
    <row r="5078" spans="1:4" ht="16.5" thickTop="1" thickBot="1" x14ac:dyDescent="0.3">
      <c r="A5078" s="680" t="s">
        <v>11765</v>
      </c>
      <c r="B5078" s="681" t="s">
        <v>11766</v>
      </c>
      <c r="C5078" s="680" t="s">
        <v>11767</v>
      </c>
      <c r="D5078" s="680" t="s">
        <v>42781</v>
      </c>
    </row>
    <row r="5079" spans="1:4" ht="16.5" thickTop="1" thickBot="1" x14ac:dyDescent="0.3">
      <c r="A5079" s="680" t="s">
        <v>11768</v>
      </c>
      <c r="B5079" s="681" t="s">
        <v>11769</v>
      </c>
      <c r="C5079" s="680" t="s">
        <v>11770</v>
      </c>
      <c r="D5079" s="680" t="s">
        <v>42782</v>
      </c>
    </row>
    <row r="5080" spans="1:4" ht="16.5" thickTop="1" thickBot="1" x14ac:dyDescent="0.3">
      <c r="A5080" s="680" t="s">
        <v>11771</v>
      </c>
      <c r="B5080" s="681" t="s">
        <v>11772</v>
      </c>
      <c r="C5080" s="680" t="s">
        <v>11773</v>
      </c>
      <c r="D5080" s="680" t="s">
        <v>42783</v>
      </c>
    </row>
    <row r="5081" spans="1:4" ht="16.5" thickTop="1" thickBot="1" x14ac:dyDescent="0.3">
      <c r="A5081" s="681" t="s">
        <v>5161</v>
      </c>
      <c r="B5081" s="681" t="s">
        <v>11774</v>
      </c>
      <c r="C5081" s="681" t="s">
        <v>5162</v>
      </c>
      <c r="D5081" s="681" t="s">
        <v>5163</v>
      </c>
    </row>
    <row r="5082" spans="1:4" ht="16.5" thickTop="1" thickBot="1" x14ac:dyDescent="0.3">
      <c r="A5082" s="681" t="s">
        <v>11775</v>
      </c>
      <c r="B5082" s="681" t="s">
        <v>11776</v>
      </c>
      <c r="C5082" s="681" t="s">
        <v>11777</v>
      </c>
      <c r="D5082" s="681" t="s">
        <v>42784</v>
      </c>
    </row>
    <row r="5083" spans="1:4" ht="16.5" thickTop="1" thickBot="1" x14ac:dyDescent="0.3">
      <c r="A5083" s="680" t="s">
        <v>11778</v>
      </c>
      <c r="B5083" s="681" t="s">
        <v>11779</v>
      </c>
      <c r="C5083" s="680" t="s">
        <v>11780</v>
      </c>
      <c r="D5083" s="680" t="s">
        <v>42785</v>
      </c>
    </row>
    <row r="5084" spans="1:4" ht="16.5" thickTop="1" thickBot="1" x14ac:dyDescent="0.3">
      <c r="A5084" s="680" t="s">
        <v>11781</v>
      </c>
      <c r="B5084" s="681" t="s">
        <v>11782</v>
      </c>
      <c r="C5084" s="680" t="s">
        <v>11783</v>
      </c>
      <c r="D5084" s="680" t="s">
        <v>42786</v>
      </c>
    </row>
    <row r="5085" spans="1:4" ht="16.5" thickTop="1" thickBot="1" x14ac:dyDescent="0.3">
      <c r="A5085" s="680" t="s">
        <v>11784</v>
      </c>
      <c r="B5085" s="681" t="s">
        <v>11785</v>
      </c>
      <c r="C5085" s="680" t="s">
        <v>11786</v>
      </c>
      <c r="D5085" s="680" t="s">
        <v>42787</v>
      </c>
    </row>
    <row r="5086" spans="1:4" ht="16.5" thickTop="1" thickBot="1" x14ac:dyDescent="0.3">
      <c r="A5086" s="681" t="s">
        <v>11787</v>
      </c>
      <c r="B5086" s="692" t="s">
        <v>8728</v>
      </c>
      <c r="C5086" s="681" t="s">
        <v>11788</v>
      </c>
      <c r="D5086" s="681" t="s">
        <v>42788</v>
      </c>
    </row>
    <row r="5087" spans="1:4" ht="16.5" thickTop="1" thickBot="1" x14ac:dyDescent="0.3">
      <c r="A5087" s="681" t="s">
        <v>11789</v>
      </c>
      <c r="B5087" s="681" t="s">
        <v>11790</v>
      </c>
      <c r="C5087" s="681" t="s">
        <v>11791</v>
      </c>
      <c r="D5087" s="681" t="s">
        <v>42789</v>
      </c>
    </row>
    <row r="5088" spans="1:4" ht="16.5" thickTop="1" thickBot="1" x14ac:dyDescent="0.3">
      <c r="A5088" s="681" t="s">
        <v>11792</v>
      </c>
      <c r="B5088" s="681" t="s">
        <v>11793</v>
      </c>
      <c r="C5088" s="681" t="s">
        <v>11794</v>
      </c>
      <c r="D5088" s="681" t="s">
        <v>42790</v>
      </c>
    </row>
    <row r="5089" spans="1:4" ht="16.5" thickTop="1" thickBot="1" x14ac:dyDescent="0.3">
      <c r="A5089" s="681" t="s">
        <v>11795</v>
      </c>
      <c r="B5089" s="681" t="s">
        <v>11796</v>
      </c>
      <c r="C5089" s="681" t="s">
        <v>11797</v>
      </c>
      <c r="D5089" s="681" t="s">
        <v>11797</v>
      </c>
    </row>
    <row r="5090" spans="1:4" ht="16.5" thickTop="1" thickBot="1" x14ac:dyDescent="0.3">
      <c r="A5090" s="680" t="s">
        <v>11798</v>
      </c>
      <c r="B5090" s="681" t="s">
        <v>11799</v>
      </c>
      <c r="C5090" s="680" t="s">
        <v>11800</v>
      </c>
      <c r="D5090" s="680" t="s">
        <v>42791</v>
      </c>
    </row>
    <row r="5091" spans="1:4" ht="16.5" thickTop="1" thickBot="1" x14ac:dyDescent="0.3">
      <c r="A5091" s="680" t="s">
        <v>11801</v>
      </c>
      <c r="B5091" s="692" t="s">
        <v>8728</v>
      </c>
      <c r="C5091" s="680" t="s">
        <v>11802</v>
      </c>
      <c r="D5091" s="680" t="s">
        <v>42792</v>
      </c>
    </row>
    <row r="5092" spans="1:4" ht="16.5" thickTop="1" thickBot="1" x14ac:dyDescent="0.3">
      <c r="A5092" s="681" t="s">
        <v>11803</v>
      </c>
      <c r="B5092" s="681" t="s">
        <v>11804</v>
      </c>
      <c r="C5092" s="681" t="s">
        <v>11805</v>
      </c>
      <c r="D5092" s="681" t="s">
        <v>42793</v>
      </c>
    </row>
    <row r="5093" spans="1:4" ht="16.5" thickTop="1" thickBot="1" x14ac:dyDescent="0.3">
      <c r="A5093" s="681" t="s">
        <v>11806</v>
      </c>
      <c r="B5093" s="681" t="s">
        <v>11807</v>
      </c>
      <c r="C5093" s="681" t="s">
        <v>11808</v>
      </c>
      <c r="D5093" s="681" t="s">
        <v>42794</v>
      </c>
    </row>
    <row r="5094" spans="1:4" ht="16.5" thickTop="1" thickBot="1" x14ac:dyDescent="0.3">
      <c r="A5094" s="680" t="s">
        <v>11809</v>
      </c>
      <c r="B5094" s="681" t="s">
        <v>11810</v>
      </c>
      <c r="C5094" s="680" t="s">
        <v>11811</v>
      </c>
      <c r="D5094" s="680" t="s">
        <v>42795</v>
      </c>
    </row>
    <row r="5095" spans="1:4" ht="16.5" thickTop="1" thickBot="1" x14ac:dyDescent="0.3">
      <c r="A5095" s="680" t="s">
        <v>11812</v>
      </c>
      <c r="B5095" s="681" t="s">
        <v>11813</v>
      </c>
      <c r="C5095" s="680" t="s">
        <v>11814</v>
      </c>
      <c r="D5095" s="680" t="s">
        <v>42796</v>
      </c>
    </row>
    <row r="5096" spans="1:4" ht="16.5" thickTop="1" thickBot="1" x14ac:dyDescent="0.3">
      <c r="A5096" s="680" t="s">
        <v>11815</v>
      </c>
      <c r="B5096" s="681" t="s">
        <v>11816</v>
      </c>
      <c r="C5096" s="680" t="s">
        <v>11817</v>
      </c>
      <c r="D5096" s="680" t="s">
        <v>42797</v>
      </c>
    </row>
    <row r="5097" spans="1:4" ht="16.5" thickTop="1" thickBot="1" x14ac:dyDescent="0.3">
      <c r="A5097" s="680" t="s">
        <v>11818</v>
      </c>
      <c r="B5097" s="681" t="s">
        <v>11819</v>
      </c>
      <c r="C5097" s="680" t="s">
        <v>11820</v>
      </c>
      <c r="D5097" s="680" t="s">
        <v>42798</v>
      </c>
    </row>
    <row r="5098" spans="1:4" ht="16.5" thickTop="1" thickBot="1" x14ac:dyDescent="0.3">
      <c r="A5098" s="681" t="s">
        <v>11821</v>
      </c>
      <c r="B5098" s="681" t="s">
        <v>11822</v>
      </c>
      <c r="C5098" s="681" t="s">
        <v>11823</v>
      </c>
      <c r="D5098" s="681" t="s">
        <v>42799</v>
      </c>
    </row>
    <row r="5099" spans="1:4" ht="31.5" thickTop="1" thickBot="1" x14ac:dyDescent="0.3">
      <c r="A5099" s="680" t="s">
        <v>5165</v>
      </c>
      <c r="B5099" s="681" t="s">
        <v>11824</v>
      </c>
      <c r="C5099" s="680" t="s">
        <v>5168</v>
      </c>
      <c r="D5099" s="680" t="s">
        <v>5167</v>
      </c>
    </row>
    <row r="5100" spans="1:4" ht="16.5" thickTop="1" thickBot="1" x14ac:dyDescent="0.3">
      <c r="A5100" s="680" t="s">
        <v>11825</v>
      </c>
      <c r="B5100" s="681" t="s">
        <v>11826</v>
      </c>
      <c r="C5100" s="680" t="s">
        <v>11827</v>
      </c>
      <c r="D5100" s="680" t="s">
        <v>42800</v>
      </c>
    </row>
    <row r="5101" spans="1:4" ht="31.5" thickTop="1" thickBot="1" x14ac:dyDescent="0.3">
      <c r="A5101" s="680" t="s">
        <v>11828</v>
      </c>
      <c r="B5101" s="681" t="s">
        <v>11829</v>
      </c>
      <c r="C5101" s="680" t="s">
        <v>11830</v>
      </c>
      <c r="D5101" s="680" t="s">
        <v>42801</v>
      </c>
    </row>
    <row r="5102" spans="1:4" ht="31.5" thickTop="1" thickBot="1" x14ac:dyDescent="0.3">
      <c r="A5102" s="681" t="s">
        <v>11831</v>
      </c>
      <c r="B5102" s="681" t="s">
        <v>11832</v>
      </c>
      <c r="C5102" s="681" t="s">
        <v>11833</v>
      </c>
      <c r="D5102" s="681" t="s">
        <v>42802</v>
      </c>
    </row>
    <row r="5103" spans="1:4" ht="16.5" thickTop="1" thickBot="1" x14ac:dyDescent="0.3">
      <c r="A5103" s="681" t="s">
        <v>11834</v>
      </c>
      <c r="B5103" s="681" t="s">
        <v>11835</v>
      </c>
      <c r="C5103" s="681" t="s">
        <v>11836</v>
      </c>
      <c r="D5103" s="681" t="s">
        <v>42803</v>
      </c>
    </row>
    <row r="5104" spans="1:4" ht="16.5" thickTop="1" thickBot="1" x14ac:dyDescent="0.3">
      <c r="A5104" s="681" t="s">
        <v>5169</v>
      </c>
      <c r="B5104" s="681" t="s">
        <v>11837</v>
      </c>
      <c r="C5104" s="681" t="s">
        <v>5170</v>
      </c>
      <c r="D5104" s="681" t="s">
        <v>5171</v>
      </c>
    </row>
    <row r="5105" spans="1:4" ht="16.5" thickTop="1" thickBot="1" x14ac:dyDescent="0.3">
      <c r="A5105" s="680" t="s">
        <v>11838</v>
      </c>
      <c r="B5105" s="681" t="s">
        <v>11839</v>
      </c>
      <c r="C5105" s="680" t="s">
        <v>11840</v>
      </c>
      <c r="D5105" s="680" t="s">
        <v>42804</v>
      </c>
    </row>
    <row r="5106" spans="1:4" ht="16.5" thickTop="1" thickBot="1" x14ac:dyDescent="0.3">
      <c r="A5106" s="680" t="s">
        <v>11841</v>
      </c>
      <c r="B5106" s="681" t="s">
        <v>11842</v>
      </c>
      <c r="C5106" s="680" t="s">
        <v>11843</v>
      </c>
      <c r="D5106" s="680" t="s">
        <v>42805</v>
      </c>
    </row>
    <row r="5107" spans="1:4" ht="16.5" thickTop="1" thickBot="1" x14ac:dyDescent="0.3">
      <c r="A5107" s="680" t="s">
        <v>11844</v>
      </c>
      <c r="B5107" s="681" t="s">
        <v>11845</v>
      </c>
      <c r="C5107" s="680" t="s">
        <v>11846</v>
      </c>
      <c r="D5107" s="680" t="s">
        <v>42806</v>
      </c>
    </row>
    <row r="5108" spans="1:4" ht="16.5" thickTop="1" thickBot="1" x14ac:dyDescent="0.3">
      <c r="A5108" s="681" t="s">
        <v>11847</v>
      </c>
      <c r="B5108" s="681" t="s">
        <v>11848</v>
      </c>
      <c r="C5108" s="681" t="s">
        <v>11849</v>
      </c>
      <c r="D5108" s="681" t="s">
        <v>42807</v>
      </c>
    </row>
    <row r="5109" spans="1:4" ht="31.5" thickTop="1" thickBot="1" x14ac:dyDescent="0.3">
      <c r="A5109" s="681" t="s">
        <v>11850</v>
      </c>
      <c r="B5109" s="692" t="s">
        <v>8728</v>
      </c>
      <c r="C5109" s="681" t="s">
        <v>11851</v>
      </c>
      <c r="D5109" s="681" t="s">
        <v>42808</v>
      </c>
    </row>
    <row r="5110" spans="1:4" ht="16.5" thickTop="1" thickBot="1" x14ac:dyDescent="0.3">
      <c r="A5110" s="680" t="s">
        <v>11852</v>
      </c>
      <c r="B5110" s="681" t="s">
        <v>11853</v>
      </c>
      <c r="C5110" s="680" t="s">
        <v>11854</v>
      </c>
      <c r="D5110" s="680" t="s">
        <v>42809</v>
      </c>
    </row>
    <row r="5111" spans="1:4" ht="31.5" thickTop="1" thickBot="1" x14ac:dyDescent="0.3">
      <c r="A5111" s="681" t="s">
        <v>11855</v>
      </c>
      <c r="B5111" s="681" t="s">
        <v>11855</v>
      </c>
      <c r="C5111" s="681" t="s">
        <v>11856</v>
      </c>
      <c r="D5111" s="681" t="s">
        <v>42810</v>
      </c>
    </row>
    <row r="5112" spans="1:4" ht="16.5" thickTop="1" thickBot="1" x14ac:dyDescent="0.3">
      <c r="A5112" s="680" t="s">
        <v>11857</v>
      </c>
      <c r="B5112" s="681" t="s">
        <v>11858</v>
      </c>
      <c r="C5112" s="680" t="s">
        <v>11859</v>
      </c>
      <c r="D5112" s="680" t="s">
        <v>42811</v>
      </c>
    </row>
    <row r="5113" spans="1:4" ht="16.5" thickTop="1" thickBot="1" x14ac:dyDescent="0.3">
      <c r="A5113" s="681" t="s">
        <v>11860</v>
      </c>
      <c r="B5113" s="681" t="s">
        <v>11861</v>
      </c>
      <c r="C5113" s="681" t="s">
        <v>11862</v>
      </c>
      <c r="D5113" s="681" t="s">
        <v>42812</v>
      </c>
    </row>
    <row r="5114" spans="1:4" ht="31.5" thickTop="1" thickBot="1" x14ac:dyDescent="0.3">
      <c r="A5114" s="680" t="s">
        <v>5172</v>
      </c>
      <c r="B5114" s="681" t="s">
        <v>11863</v>
      </c>
      <c r="C5114" s="680" t="s">
        <v>11864</v>
      </c>
      <c r="D5114" s="680" t="s">
        <v>5174</v>
      </c>
    </row>
    <row r="5115" spans="1:4" ht="16.5" thickTop="1" thickBot="1" x14ac:dyDescent="0.3">
      <c r="A5115" s="680" t="s">
        <v>11865</v>
      </c>
      <c r="B5115" s="681" t="s">
        <v>11866</v>
      </c>
      <c r="C5115" s="680" t="s">
        <v>11867</v>
      </c>
      <c r="D5115" s="680" t="s">
        <v>42813</v>
      </c>
    </row>
    <row r="5116" spans="1:4" ht="16.5" thickTop="1" thickBot="1" x14ac:dyDescent="0.3">
      <c r="A5116" s="681" t="s">
        <v>11868</v>
      </c>
      <c r="B5116" s="681" t="s">
        <v>11869</v>
      </c>
      <c r="C5116" s="681" t="s">
        <v>11870</v>
      </c>
      <c r="D5116" s="681" t="s">
        <v>42814</v>
      </c>
    </row>
    <row r="5117" spans="1:4" ht="16.5" thickTop="1" thickBot="1" x14ac:dyDescent="0.3">
      <c r="A5117" s="681" t="s">
        <v>11871</v>
      </c>
      <c r="B5117" s="681" t="s">
        <v>11872</v>
      </c>
      <c r="C5117" s="681" t="s">
        <v>11873</v>
      </c>
      <c r="D5117" s="681" t="s">
        <v>42815</v>
      </c>
    </row>
    <row r="5118" spans="1:4" ht="31.5" thickTop="1" thickBot="1" x14ac:dyDescent="0.3">
      <c r="A5118" s="681" t="s">
        <v>11874</v>
      </c>
      <c r="B5118" s="681" t="s">
        <v>11875</v>
      </c>
      <c r="C5118" s="681" t="s">
        <v>11876</v>
      </c>
      <c r="D5118" s="681" t="s">
        <v>42816</v>
      </c>
    </row>
    <row r="5119" spans="1:4" ht="16.5" thickTop="1" thickBot="1" x14ac:dyDescent="0.3">
      <c r="A5119" s="680" t="s">
        <v>5176</v>
      </c>
      <c r="B5119" s="681" t="s">
        <v>11877</v>
      </c>
      <c r="C5119" s="680" t="s">
        <v>5177</v>
      </c>
      <c r="D5119" s="680" t="s">
        <v>5178</v>
      </c>
    </row>
    <row r="5120" spans="1:4" ht="16.5" thickTop="1" thickBot="1" x14ac:dyDescent="0.3">
      <c r="A5120" s="680" t="s">
        <v>11878</v>
      </c>
      <c r="B5120" s="681" t="s">
        <v>11879</v>
      </c>
      <c r="C5120" s="680" t="s">
        <v>11880</v>
      </c>
      <c r="D5120" s="680" t="s">
        <v>42817</v>
      </c>
    </row>
    <row r="5121" spans="1:4" ht="16.5" thickTop="1" thickBot="1" x14ac:dyDescent="0.3">
      <c r="A5121" s="680" t="s">
        <v>11881</v>
      </c>
      <c r="B5121" s="681" t="s">
        <v>11882</v>
      </c>
      <c r="C5121" s="680" t="s">
        <v>11883</v>
      </c>
      <c r="D5121" s="680" t="s">
        <v>42818</v>
      </c>
    </row>
    <row r="5122" spans="1:4" ht="31.5" thickTop="1" thickBot="1" x14ac:dyDescent="0.3">
      <c r="A5122" s="681" t="s">
        <v>11884</v>
      </c>
      <c r="B5122" s="681" t="s">
        <v>11885</v>
      </c>
      <c r="C5122" s="681" t="s">
        <v>11886</v>
      </c>
      <c r="D5122" s="681" t="s">
        <v>42819</v>
      </c>
    </row>
    <row r="5123" spans="1:4" ht="16.5" thickTop="1" thickBot="1" x14ac:dyDescent="0.3">
      <c r="A5123" s="681" t="s">
        <v>11887</v>
      </c>
      <c r="B5123" s="681" t="s">
        <v>11888</v>
      </c>
      <c r="C5123" s="681" t="s">
        <v>11889</v>
      </c>
      <c r="D5123" s="681" t="s">
        <v>42820</v>
      </c>
    </row>
    <row r="5124" spans="1:4" ht="16.5" thickTop="1" thickBot="1" x14ac:dyDescent="0.3">
      <c r="A5124" s="680" t="s">
        <v>11890</v>
      </c>
      <c r="B5124" s="681" t="s">
        <v>11891</v>
      </c>
      <c r="C5124" s="680" t="s">
        <v>11892</v>
      </c>
      <c r="D5124" s="680" t="s">
        <v>42821</v>
      </c>
    </row>
    <row r="5125" spans="1:4" ht="16.5" thickTop="1" thickBot="1" x14ac:dyDescent="0.3">
      <c r="A5125" s="681" t="s">
        <v>5179</v>
      </c>
      <c r="B5125" s="681" t="s">
        <v>11893</v>
      </c>
      <c r="C5125" s="681" t="s">
        <v>5180</v>
      </c>
      <c r="D5125" s="681" t="s">
        <v>5181</v>
      </c>
    </row>
    <row r="5126" spans="1:4" ht="16.5" thickTop="1" thickBot="1" x14ac:dyDescent="0.3">
      <c r="A5126" s="680" t="s">
        <v>11894</v>
      </c>
      <c r="B5126" s="681" t="s">
        <v>11895</v>
      </c>
      <c r="C5126" s="680" t="s">
        <v>11896</v>
      </c>
      <c r="D5126" s="680" t="s">
        <v>42822</v>
      </c>
    </row>
    <row r="5127" spans="1:4" ht="16.5" thickTop="1" thickBot="1" x14ac:dyDescent="0.3">
      <c r="A5127" s="680" t="s">
        <v>5182</v>
      </c>
      <c r="B5127" s="681" t="s">
        <v>11897</v>
      </c>
      <c r="C5127" s="680" t="s">
        <v>11898</v>
      </c>
      <c r="D5127" s="680" t="s">
        <v>5184</v>
      </c>
    </row>
    <row r="5128" spans="1:4" ht="16.5" thickTop="1" thickBot="1" x14ac:dyDescent="0.3">
      <c r="A5128" s="681" t="s">
        <v>11899</v>
      </c>
      <c r="B5128" s="681" t="s">
        <v>11900</v>
      </c>
      <c r="C5128" s="681" t="s">
        <v>11901</v>
      </c>
      <c r="D5128" s="681" t="s">
        <v>42823</v>
      </c>
    </row>
    <row r="5129" spans="1:4" ht="16.5" thickTop="1" thickBot="1" x14ac:dyDescent="0.3">
      <c r="A5129" s="680" t="s">
        <v>11902</v>
      </c>
      <c r="B5129" s="681" t="s">
        <v>11903</v>
      </c>
      <c r="C5129" s="680" t="s">
        <v>11904</v>
      </c>
      <c r="D5129" s="680" t="s">
        <v>42824</v>
      </c>
    </row>
    <row r="5130" spans="1:4" ht="16.5" thickTop="1" thickBot="1" x14ac:dyDescent="0.3">
      <c r="A5130" s="680" t="s">
        <v>5185</v>
      </c>
      <c r="B5130" s="681" t="s">
        <v>11905</v>
      </c>
      <c r="C5130" s="680" t="s">
        <v>11906</v>
      </c>
      <c r="D5130" s="680" t="s">
        <v>5187</v>
      </c>
    </row>
    <row r="5131" spans="1:4" ht="31.5" thickTop="1" thickBot="1" x14ac:dyDescent="0.3">
      <c r="A5131" s="680" t="s">
        <v>11907</v>
      </c>
      <c r="B5131" s="681" t="s">
        <v>11908</v>
      </c>
      <c r="C5131" s="680" t="s">
        <v>11909</v>
      </c>
      <c r="D5131" s="680" t="s">
        <v>42825</v>
      </c>
    </row>
    <row r="5132" spans="1:4" ht="16.5" thickTop="1" thickBot="1" x14ac:dyDescent="0.3">
      <c r="A5132" s="681" t="s">
        <v>11910</v>
      </c>
      <c r="B5132" s="692" t="s">
        <v>8728</v>
      </c>
      <c r="C5132" s="681" t="s">
        <v>11911</v>
      </c>
      <c r="D5132" s="681" t="s">
        <v>42826</v>
      </c>
    </row>
    <row r="5133" spans="1:4" ht="16.5" thickTop="1" thickBot="1" x14ac:dyDescent="0.3">
      <c r="A5133" s="680" t="s">
        <v>11912</v>
      </c>
      <c r="B5133" s="681" t="s">
        <v>11913</v>
      </c>
      <c r="C5133" s="680" t="s">
        <v>11914</v>
      </c>
      <c r="D5133" s="680" t="s">
        <v>42827</v>
      </c>
    </row>
    <row r="5134" spans="1:4" ht="31.5" thickTop="1" thickBot="1" x14ac:dyDescent="0.3">
      <c r="A5134" s="681" t="s">
        <v>5188</v>
      </c>
      <c r="B5134" s="681" t="s">
        <v>11915</v>
      </c>
      <c r="C5134" s="681" t="s">
        <v>11916</v>
      </c>
      <c r="D5134" s="681" t="s">
        <v>5190</v>
      </c>
    </row>
    <row r="5135" spans="1:4" ht="16.5" thickTop="1" thickBot="1" x14ac:dyDescent="0.3">
      <c r="A5135" s="680" t="s">
        <v>11917</v>
      </c>
      <c r="B5135" s="681" t="s">
        <v>11918</v>
      </c>
      <c r="C5135" s="680" t="s">
        <v>11919</v>
      </c>
      <c r="D5135" s="680" t="s">
        <v>42828</v>
      </c>
    </row>
    <row r="5136" spans="1:4" ht="16.5" thickTop="1" thickBot="1" x14ac:dyDescent="0.3">
      <c r="A5136" s="681" t="s">
        <v>11920</v>
      </c>
      <c r="B5136" s="681" t="s">
        <v>11921</v>
      </c>
      <c r="C5136" s="681" t="s">
        <v>11922</v>
      </c>
      <c r="D5136" s="681" t="s">
        <v>42829</v>
      </c>
    </row>
    <row r="5137" spans="1:4" ht="31.5" thickTop="1" thickBot="1" x14ac:dyDescent="0.3">
      <c r="A5137" s="681" t="s">
        <v>11923</v>
      </c>
      <c r="B5137" s="681" t="s">
        <v>11924</v>
      </c>
      <c r="C5137" s="681" t="s">
        <v>11925</v>
      </c>
      <c r="D5137" s="681" t="s">
        <v>42830</v>
      </c>
    </row>
    <row r="5138" spans="1:4" ht="16.5" thickTop="1" thickBot="1" x14ac:dyDescent="0.3">
      <c r="A5138" s="681" t="s">
        <v>5191</v>
      </c>
      <c r="B5138" s="681" t="s">
        <v>11926</v>
      </c>
      <c r="C5138" s="681" t="s">
        <v>11927</v>
      </c>
      <c r="D5138" s="681" t="s">
        <v>5193</v>
      </c>
    </row>
    <row r="5139" spans="1:4" ht="16.5" thickTop="1" thickBot="1" x14ac:dyDescent="0.3">
      <c r="A5139" s="680" t="s">
        <v>11928</v>
      </c>
      <c r="B5139" s="681" t="s">
        <v>11929</v>
      </c>
      <c r="C5139" s="680" t="s">
        <v>11930</v>
      </c>
      <c r="D5139" s="680" t="s">
        <v>42831</v>
      </c>
    </row>
    <row r="5140" spans="1:4" ht="16.5" thickTop="1" thickBot="1" x14ac:dyDescent="0.3">
      <c r="A5140" s="680" t="s">
        <v>11931</v>
      </c>
      <c r="B5140" s="681" t="s">
        <v>11932</v>
      </c>
      <c r="C5140" s="680" t="s">
        <v>11933</v>
      </c>
      <c r="D5140" s="680" t="s">
        <v>42832</v>
      </c>
    </row>
    <row r="5141" spans="1:4" ht="16.5" thickTop="1" thickBot="1" x14ac:dyDescent="0.3">
      <c r="A5141" s="681" t="s">
        <v>11934</v>
      </c>
      <c r="B5141" s="681" t="s">
        <v>11935</v>
      </c>
      <c r="C5141" s="681" t="s">
        <v>11936</v>
      </c>
      <c r="D5141" s="681" t="s">
        <v>42833</v>
      </c>
    </row>
    <row r="5142" spans="1:4" ht="16.5" thickTop="1" thickBot="1" x14ac:dyDescent="0.3">
      <c r="A5142" s="681" t="s">
        <v>11937</v>
      </c>
      <c r="B5142" s="681" t="s">
        <v>11938</v>
      </c>
      <c r="C5142" s="681" t="s">
        <v>11939</v>
      </c>
      <c r="D5142" s="681" t="s">
        <v>42834</v>
      </c>
    </row>
    <row r="5143" spans="1:4" ht="16.5" thickTop="1" thickBot="1" x14ac:dyDescent="0.3">
      <c r="A5143" s="680" t="s">
        <v>11940</v>
      </c>
      <c r="B5143" s="681" t="s">
        <v>11941</v>
      </c>
      <c r="C5143" s="680" t="s">
        <v>11942</v>
      </c>
      <c r="D5143" s="680" t="s">
        <v>42835</v>
      </c>
    </row>
    <row r="5144" spans="1:4" ht="16.5" thickTop="1" thickBot="1" x14ac:dyDescent="0.3">
      <c r="A5144" s="681" t="s">
        <v>5194</v>
      </c>
      <c r="B5144" s="681" t="s">
        <v>11943</v>
      </c>
      <c r="C5144" s="681" t="s">
        <v>5195</v>
      </c>
      <c r="D5144" s="681" t="s">
        <v>5196</v>
      </c>
    </row>
    <row r="5145" spans="1:4" ht="16.5" thickTop="1" thickBot="1" x14ac:dyDescent="0.3">
      <c r="A5145" s="680" t="s">
        <v>11944</v>
      </c>
      <c r="B5145" s="681" t="s">
        <v>11945</v>
      </c>
      <c r="C5145" s="680" t="s">
        <v>11946</v>
      </c>
      <c r="D5145" s="680" t="s">
        <v>42836</v>
      </c>
    </row>
    <row r="5146" spans="1:4" ht="16.5" thickTop="1" thickBot="1" x14ac:dyDescent="0.3">
      <c r="A5146" s="681" t="s">
        <v>5197</v>
      </c>
      <c r="B5146" s="681" t="s">
        <v>11947</v>
      </c>
      <c r="C5146" s="681" t="s">
        <v>5198</v>
      </c>
      <c r="D5146" s="681" t="s">
        <v>5199</v>
      </c>
    </row>
    <row r="5147" spans="1:4" ht="16.5" thickTop="1" thickBot="1" x14ac:dyDescent="0.3">
      <c r="A5147" s="680" t="s">
        <v>11948</v>
      </c>
      <c r="B5147" s="681" t="s">
        <v>11949</v>
      </c>
      <c r="C5147" s="680" t="s">
        <v>11950</v>
      </c>
      <c r="D5147" s="680" t="s">
        <v>42837</v>
      </c>
    </row>
    <row r="5148" spans="1:4" ht="16.5" thickTop="1" thickBot="1" x14ac:dyDescent="0.3">
      <c r="A5148" s="680" t="s">
        <v>5200</v>
      </c>
      <c r="B5148" s="681" t="s">
        <v>11951</v>
      </c>
      <c r="C5148" s="680" t="s">
        <v>5201</v>
      </c>
      <c r="D5148" s="680" t="s">
        <v>5202</v>
      </c>
    </row>
    <row r="5149" spans="1:4" ht="16.5" thickTop="1" thickBot="1" x14ac:dyDescent="0.3">
      <c r="A5149" s="681" t="s">
        <v>11952</v>
      </c>
      <c r="B5149" s="681" t="s">
        <v>11953</v>
      </c>
      <c r="C5149" s="681" t="s">
        <v>11954</v>
      </c>
      <c r="D5149" s="681" t="s">
        <v>42838</v>
      </c>
    </row>
    <row r="5150" spans="1:4" ht="16.5" thickTop="1" thickBot="1" x14ac:dyDescent="0.3">
      <c r="A5150" s="680" t="s">
        <v>11955</v>
      </c>
      <c r="B5150" s="681" t="s">
        <v>11956</v>
      </c>
      <c r="C5150" s="680" t="s">
        <v>11957</v>
      </c>
      <c r="D5150" s="680" t="s">
        <v>42839</v>
      </c>
    </row>
    <row r="5151" spans="1:4" ht="16.5" thickTop="1" thickBot="1" x14ac:dyDescent="0.3">
      <c r="A5151" s="680" t="s">
        <v>11958</v>
      </c>
      <c r="B5151" s="681" t="s">
        <v>11959</v>
      </c>
      <c r="C5151" s="680" t="s">
        <v>11960</v>
      </c>
      <c r="D5151" s="680" t="s">
        <v>42840</v>
      </c>
    </row>
    <row r="5152" spans="1:4" ht="46.5" thickTop="1" thickBot="1" x14ac:dyDescent="0.3">
      <c r="A5152" s="680" t="s">
        <v>11961</v>
      </c>
      <c r="B5152" s="681" t="s">
        <v>11962</v>
      </c>
      <c r="C5152" s="680" t="s">
        <v>11963</v>
      </c>
      <c r="D5152" s="680" t="s">
        <v>42841</v>
      </c>
    </row>
    <row r="5153" spans="1:4" ht="16.5" thickTop="1" thickBot="1" x14ac:dyDescent="0.3">
      <c r="A5153" s="681" t="s">
        <v>11964</v>
      </c>
      <c r="B5153" s="681" t="s">
        <v>11965</v>
      </c>
      <c r="C5153" s="681" t="s">
        <v>11966</v>
      </c>
      <c r="D5153" s="681" t="s">
        <v>42842</v>
      </c>
    </row>
    <row r="5154" spans="1:4" ht="16.5" thickTop="1" thickBot="1" x14ac:dyDescent="0.3">
      <c r="A5154" s="680" t="s">
        <v>5203</v>
      </c>
      <c r="B5154" s="681" t="s">
        <v>11967</v>
      </c>
      <c r="C5154" s="680" t="s">
        <v>5204</v>
      </c>
      <c r="D5154" s="680" t="s">
        <v>5205</v>
      </c>
    </row>
    <row r="5155" spans="1:4" ht="16.5" thickTop="1" thickBot="1" x14ac:dyDescent="0.3">
      <c r="A5155" s="680" t="s">
        <v>11968</v>
      </c>
      <c r="B5155" s="681" t="s">
        <v>11969</v>
      </c>
      <c r="C5155" s="680" t="s">
        <v>11970</v>
      </c>
      <c r="D5155" s="680" t="s">
        <v>42843</v>
      </c>
    </row>
    <row r="5156" spans="1:4" ht="16.5" thickTop="1" thickBot="1" x14ac:dyDescent="0.3">
      <c r="A5156" s="681" t="s">
        <v>11971</v>
      </c>
      <c r="B5156" s="681" t="s">
        <v>11972</v>
      </c>
      <c r="C5156" s="681" t="s">
        <v>11973</v>
      </c>
      <c r="D5156" s="681" t="s">
        <v>42844</v>
      </c>
    </row>
    <row r="5157" spans="1:4" ht="16.5" thickTop="1" thickBot="1" x14ac:dyDescent="0.3">
      <c r="A5157" s="680" t="s">
        <v>5206</v>
      </c>
      <c r="B5157" s="681" t="s">
        <v>11974</v>
      </c>
      <c r="C5157" s="680" t="s">
        <v>5207</v>
      </c>
      <c r="D5157" s="680" t="s">
        <v>5208</v>
      </c>
    </row>
    <row r="5158" spans="1:4" ht="16.5" thickTop="1" thickBot="1" x14ac:dyDescent="0.3">
      <c r="A5158" s="680" t="s">
        <v>5209</v>
      </c>
      <c r="B5158" s="681" t="s">
        <v>11975</v>
      </c>
      <c r="C5158" s="680" t="s">
        <v>5210</v>
      </c>
      <c r="D5158" s="680" t="s">
        <v>5211</v>
      </c>
    </row>
    <row r="5159" spans="1:4" ht="16.5" thickTop="1" thickBot="1" x14ac:dyDescent="0.3">
      <c r="A5159" s="681" t="s">
        <v>11976</v>
      </c>
      <c r="B5159" s="681" t="s">
        <v>11977</v>
      </c>
      <c r="C5159" s="681" t="s">
        <v>11978</v>
      </c>
      <c r="D5159" s="681" t="s">
        <v>42845</v>
      </c>
    </row>
    <row r="5160" spans="1:4" ht="16.5" thickTop="1" thickBot="1" x14ac:dyDescent="0.3">
      <c r="A5160" s="681" t="s">
        <v>11979</v>
      </c>
      <c r="B5160" s="681" t="s">
        <v>11980</v>
      </c>
      <c r="C5160" s="681" t="s">
        <v>11981</v>
      </c>
      <c r="D5160" s="681" t="s">
        <v>42846</v>
      </c>
    </row>
    <row r="5161" spans="1:4" ht="16.5" thickTop="1" thickBot="1" x14ac:dyDescent="0.3">
      <c r="A5161" s="681" t="s">
        <v>11982</v>
      </c>
      <c r="B5161" s="681" t="s">
        <v>11983</v>
      </c>
      <c r="C5161" s="681" t="s">
        <v>11984</v>
      </c>
      <c r="D5161" s="681" t="s">
        <v>42847</v>
      </c>
    </row>
    <row r="5162" spans="1:4" ht="16.5" thickTop="1" thickBot="1" x14ac:dyDescent="0.3">
      <c r="A5162" s="680" t="s">
        <v>5212</v>
      </c>
      <c r="B5162" s="681" t="s">
        <v>11985</v>
      </c>
      <c r="C5162" s="680" t="s">
        <v>11986</v>
      </c>
      <c r="D5162" s="680" t="s">
        <v>5214</v>
      </c>
    </row>
    <row r="5163" spans="1:4" ht="16.5" thickTop="1" thickBot="1" x14ac:dyDescent="0.3">
      <c r="A5163" s="681" t="s">
        <v>11987</v>
      </c>
      <c r="B5163" s="681" t="s">
        <v>11988</v>
      </c>
      <c r="C5163" s="681" t="s">
        <v>11989</v>
      </c>
      <c r="D5163" s="681" t="s">
        <v>42848</v>
      </c>
    </row>
    <row r="5164" spans="1:4" ht="16.5" thickTop="1" thickBot="1" x14ac:dyDescent="0.3">
      <c r="A5164" s="680" t="s">
        <v>11990</v>
      </c>
      <c r="B5164" s="681" t="s">
        <v>11991</v>
      </c>
      <c r="C5164" s="680" t="s">
        <v>11992</v>
      </c>
      <c r="D5164" s="680" t="s">
        <v>42849</v>
      </c>
    </row>
    <row r="5165" spans="1:4" ht="16.5" thickTop="1" thickBot="1" x14ac:dyDescent="0.3">
      <c r="A5165" s="681" t="s">
        <v>11993</v>
      </c>
      <c r="B5165" s="681" t="s">
        <v>11994</v>
      </c>
      <c r="C5165" s="681" t="s">
        <v>601</v>
      </c>
      <c r="D5165" s="681" t="s">
        <v>42850</v>
      </c>
    </row>
    <row r="5166" spans="1:4" ht="16.5" thickTop="1" thickBot="1" x14ac:dyDescent="0.3">
      <c r="A5166" s="680" t="s">
        <v>11995</v>
      </c>
      <c r="B5166" s="681" t="s">
        <v>11996</v>
      </c>
      <c r="C5166" s="680" t="s">
        <v>11997</v>
      </c>
      <c r="D5166" s="680" t="s">
        <v>42851</v>
      </c>
    </row>
    <row r="5167" spans="1:4" ht="16.5" thickTop="1" thickBot="1" x14ac:dyDescent="0.3">
      <c r="A5167" s="680" t="s">
        <v>11998</v>
      </c>
      <c r="B5167" s="681" t="s">
        <v>11999</v>
      </c>
      <c r="C5167" s="680" t="s">
        <v>12000</v>
      </c>
      <c r="D5167" s="680" t="s">
        <v>42852</v>
      </c>
    </row>
    <row r="5168" spans="1:4" ht="16.5" thickTop="1" thickBot="1" x14ac:dyDescent="0.3">
      <c r="A5168" s="681" t="s">
        <v>12001</v>
      </c>
      <c r="B5168" s="681" t="s">
        <v>12002</v>
      </c>
      <c r="C5168" s="681" t="s">
        <v>12003</v>
      </c>
      <c r="D5168" s="681" t="s">
        <v>42853</v>
      </c>
    </row>
    <row r="5169" spans="1:4" ht="16.5" thickTop="1" thickBot="1" x14ac:dyDescent="0.3">
      <c r="A5169" s="680" t="s">
        <v>12004</v>
      </c>
      <c r="B5169" s="692" t="s">
        <v>8728</v>
      </c>
      <c r="C5169" s="680" t="s">
        <v>12005</v>
      </c>
      <c r="D5169" s="680" t="s">
        <v>42854</v>
      </c>
    </row>
    <row r="5170" spans="1:4" ht="31.5" thickTop="1" thickBot="1" x14ac:dyDescent="0.3">
      <c r="A5170" s="681" t="s">
        <v>12006</v>
      </c>
      <c r="B5170" s="681" t="s">
        <v>12007</v>
      </c>
      <c r="C5170" s="681" t="s">
        <v>12008</v>
      </c>
      <c r="D5170" s="681" t="s">
        <v>42855</v>
      </c>
    </row>
    <row r="5171" spans="1:4" ht="16.5" thickTop="1" thickBot="1" x14ac:dyDescent="0.3">
      <c r="A5171" s="681" t="s">
        <v>12009</v>
      </c>
      <c r="B5171" s="681" t="s">
        <v>12010</v>
      </c>
      <c r="C5171" s="681" t="s">
        <v>12011</v>
      </c>
      <c r="D5171" s="681" t="s">
        <v>42856</v>
      </c>
    </row>
    <row r="5172" spans="1:4" ht="16.5" thickTop="1" thickBot="1" x14ac:dyDescent="0.3">
      <c r="A5172" s="680" t="s">
        <v>5215</v>
      </c>
      <c r="B5172" s="681" t="s">
        <v>12012</v>
      </c>
      <c r="C5172" s="680" t="s">
        <v>12013</v>
      </c>
      <c r="D5172" s="680" t="s">
        <v>5217</v>
      </c>
    </row>
    <row r="5173" spans="1:4" ht="31.5" thickTop="1" thickBot="1" x14ac:dyDescent="0.3">
      <c r="A5173" s="681" t="s">
        <v>12014</v>
      </c>
      <c r="B5173" s="681" t="s">
        <v>12015</v>
      </c>
      <c r="C5173" s="681" t="s">
        <v>12016</v>
      </c>
      <c r="D5173" s="681" t="s">
        <v>42857</v>
      </c>
    </row>
    <row r="5174" spans="1:4" ht="16.5" thickTop="1" thickBot="1" x14ac:dyDescent="0.3">
      <c r="A5174" s="681" t="s">
        <v>12017</v>
      </c>
      <c r="B5174" s="681" t="s">
        <v>12018</v>
      </c>
      <c r="C5174" s="681" t="s">
        <v>12019</v>
      </c>
      <c r="D5174" s="681" t="s">
        <v>42858</v>
      </c>
    </row>
    <row r="5175" spans="1:4" ht="31.5" thickTop="1" thickBot="1" x14ac:dyDescent="0.3">
      <c r="A5175" s="680" t="s">
        <v>12020</v>
      </c>
      <c r="B5175" s="681" t="s">
        <v>12021</v>
      </c>
      <c r="C5175" s="680" t="s">
        <v>12022</v>
      </c>
      <c r="D5175" s="680" t="s">
        <v>42859</v>
      </c>
    </row>
    <row r="5176" spans="1:4" ht="16.5" thickTop="1" thickBot="1" x14ac:dyDescent="0.3">
      <c r="A5176" s="681" t="s">
        <v>5218</v>
      </c>
      <c r="B5176" s="681" t="s">
        <v>12023</v>
      </c>
      <c r="C5176" s="681" t="s">
        <v>5219</v>
      </c>
      <c r="D5176" s="681" t="s">
        <v>5220</v>
      </c>
    </row>
    <row r="5177" spans="1:4" ht="31.5" thickTop="1" thickBot="1" x14ac:dyDescent="0.3">
      <c r="A5177" s="681" t="s">
        <v>12024</v>
      </c>
      <c r="B5177" s="681" t="s">
        <v>12025</v>
      </c>
      <c r="C5177" s="681" t="s">
        <v>12026</v>
      </c>
      <c r="D5177" s="681" t="s">
        <v>42860</v>
      </c>
    </row>
    <row r="5178" spans="1:4" ht="16.5" thickTop="1" thickBot="1" x14ac:dyDescent="0.3">
      <c r="A5178" s="681" t="s">
        <v>5221</v>
      </c>
      <c r="B5178" s="681" t="s">
        <v>12027</v>
      </c>
      <c r="C5178" s="681" t="s">
        <v>5222</v>
      </c>
      <c r="D5178" s="681" t="s">
        <v>5223</v>
      </c>
    </row>
    <row r="5179" spans="1:4" ht="31.5" thickTop="1" thickBot="1" x14ac:dyDescent="0.3">
      <c r="A5179" s="680" t="s">
        <v>12028</v>
      </c>
      <c r="B5179" s="681" t="s">
        <v>12029</v>
      </c>
      <c r="C5179" s="680" t="s">
        <v>12030</v>
      </c>
      <c r="D5179" s="680" t="s">
        <v>42861</v>
      </c>
    </row>
    <row r="5180" spans="1:4" ht="16.5" thickTop="1" thickBot="1" x14ac:dyDescent="0.3">
      <c r="A5180" s="681" t="s">
        <v>12031</v>
      </c>
      <c r="B5180" s="681" t="s">
        <v>12032</v>
      </c>
      <c r="C5180" s="681" t="s">
        <v>12033</v>
      </c>
      <c r="D5180" s="681" t="s">
        <v>42862</v>
      </c>
    </row>
    <row r="5181" spans="1:4" ht="16.5" thickTop="1" thickBot="1" x14ac:dyDescent="0.3">
      <c r="A5181" s="681" t="s">
        <v>12034</v>
      </c>
      <c r="B5181" s="681" t="s">
        <v>12035</v>
      </c>
      <c r="C5181" s="681" t="s">
        <v>12036</v>
      </c>
      <c r="D5181" s="681" t="s">
        <v>42863</v>
      </c>
    </row>
    <row r="5182" spans="1:4" ht="16.5" thickTop="1" thickBot="1" x14ac:dyDescent="0.3">
      <c r="A5182" s="681" t="s">
        <v>12037</v>
      </c>
      <c r="B5182" s="681" t="s">
        <v>12038</v>
      </c>
      <c r="C5182" s="681" t="s">
        <v>12039</v>
      </c>
      <c r="D5182" s="681" t="s">
        <v>42864</v>
      </c>
    </row>
    <row r="5183" spans="1:4" ht="16.5" thickTop="1" thickBot="1" x14ac:dyDescent="0.3">
      <c r="A5183" s="681" t="s">
        <v>12040</v>
      </c>
      <c r="B5183" s="681" t="s">
        <v>12041</v>
      </c>
      <c r="C5183" s="681" t="s">
        <v>12042</v>
      </c>
      <c r="D5183" s="681" t="s">
        <v>42865</v>
      </c>
    </row>
    <row r="5184" spans="1:4" ht="31.5" thickTop="1" thickBot="1" x14ac:dyDescent="0.3">
      <c r="A5184" s="680" t="s">
        <v>12043</v>
      </c>
      <c r="B5184" s="681" t="s">
        <v>12044</v>
      </c>
      <c r="C5184" s="680" t="s">
        <v>12045</v>
      </c>
      <c r="D5184" s="680" t="s">
        <v>42866</v>
      </c>
    </row>
    <row r="5185" spans="1:4" ht="16.5" thickTop="1" thickBot="1" x14ac:dyDescent="0.3">
      <c r="A5185" s="681" t="s">
        <v>12046</v>
      </c>
      <c r="B5185" s="681" t="s">
        <v>12047</v>
      </c>
      <c r="C5185" s="681" t="s">
        <v>12048</v>
      </c>
      <c r="D5185" s="681" t="s">
        <v>42867</v>
      </c>
    </row>
    <row r="5186" spans="1:4" ht="16.5" thickTop="1" thickBot="1" x14ac:dyDescent="0.3">
      <c r="A5186" s="680" t="s">
        <v>12049</v>
      </c>
      <c r="B5186" s="681" t="s">
        <v>12050</v>
      </c>
      <c r="C5186" s="680" t="s">
        <v>12051</v>
      </c>
      <c r="D5186" s="680" t="s">
        <v>42868</v>
      </c>
    </row>
    <row r="5187" spans="1:4" ht="16.5" thickTop="1" thickBot="1" x14ac:dyDescent="0.3">
      <c r="A5187" s="681" t="s">
        <v>5224</v>
      </c>
      <c r="B5187" s="681" t="s">
        <v>12052</v>
      </c>
      <c r="C5187" s="681" t="s">
        <v>5225</v>
      </c>
      <c r="D5187" s="681" t="s">
        <v>5226</v>
      </c>
    </row>
    <row r="5188" spans="1:4" ht="31.5" thickTop="1" thickBot="1" x14ac:dyDescent="0.3">
      <c r="A5188" s="681" t="s">
        <v>12053</v>
      </c>
      <c r="B5188" s="681" t="s">
        <v>12054</v>
      </c>
      <c r="C5188" s="681" t="s">
        <v>12055</v>
      </c>
      <c r="D5188" s="681" t="s">
        <v>42869</v>
      </c>
    </row>
    <row r="5189" spans="1:4" ht="16.5" thickTop="1" thickBot="1" x14ac:dyDescent="0.3">
      <c r="A5189" s="681" t="s">
        <v>12056</v>
      </c>
      <c r="B5189" s="681" t="s">
        <v>12057</v>
      </c>
      <c r="C5189" s="681" t="s">
        <v>12058</v>
      </c>
      <c r="D5189" s="681" t="s">
        <v>42870</v>
      </c>
    </row>
    <row r="5190" spans="1:4" ht="16.5" thickTop="1" thickBot="1" x14ac:dyDescent="0.3">
      <c r="A5190" s="681" t="s">
        <v>12059</v>
      </c>
      <c r="B5190" s="681" t="s">
        <v>12060</v>
      </c>
      <c r="C5190" s="681" t="s">
        <v>12061</v>
      </c>
      <c r="D5190" s="681" t="s">
        <v>42871</v>
      </c>
    </row>
    <row r="5191" spans="1:4" ht="16.5" thickTop="1" thickBot="1" x14ac:dyDescent="0.3">
      <c r="A5191" s="680" t="s">
        <v>12062</v>
      </c>
      <c r="B5191" s="681" t="s">
        <v>12063</v>
      </c>
      <c r="C5191" s="680" t="s">
        <v>12064</v>
      </c>
      <c r="D5191" s="680" t="s">
        <v>42872</v>
      </c>
    </row>
    <row r="5192" spans="1:4" ht="16.5" thickTop="1" thickBot="1" x14ac:dyDescent="0.3">
      <c r="A5192" s="680" t="s">
        <v>12065</v>
      </c>
      <c r="B5192" s="681" t="s">
        <v>12066</v>
      </c>
      <c r="C5192" s="680" t="s">
        <v>12067</v>
      </c>
      <c r="D5192" s="680" t="s">
        <v>42873</v>
      </c>
    </row>
    <row r="5193" spans="1:4" ht="16.5" thickTop="1" thickBot="1" x14ac:dyDescent="0.3">
      <c r="A5193" s="681" t="s">
        <v>12068</v>
      </c>
      <c r="B5193" s="681" t="s">
        <v>12069</v>
      </c>
      <c r="C5193" s="681" t="s">
        <v>12070</v>
      </c>
      <c r="D5193" s="681" t="s">
        <v>42874</v>
      </c>
    </row>
    <row r="5194" spans="1:4" ht="16.5" thickTop="1" thickBot="1" x14ac:dyDescent="0.3">
      <c r="A5194" s="680" t="s">
        <v>12071</v>
      </c>
      <c r="B5194" s="681" t="s">
        <v>12072</v>
      </c>
      <c r="C5194" s="680" t="s">
        <v>12073</v>
      </c>
      <c r="D5194" s="680" t="s">
        <v>42875</v>
      </c>
    </row>
    <row r="5195" spans="1:4" ht="16.5" thickTop="1" thickBot="1" x14ac:dyDescent="0.3">
      <c r="A5195" s="680" t="s">
        <v>12074</v>
      </c>
      <c r="B5195" s="681" t="s">
        <v>12075</v>
      </c>
      <c r="C5195" s="680" t="s">
        <v>12076</v>
      </c>
      <c r="D5195" s="680" t="s">
        <v>42876</v>
      </c>
    </row>
    <row r="5196" spans="1:4" ht="16.5" thickTop="1" thickBot="1" x14ac:dyDescent="0.3">
      <c r="A5196" s="680" t="s">
        <v>12077</v>
      </c>
      <c r="B5196" s="681" t="s">
        <v>12078</v>
      </c>
      <c r="C5196" s="680" t="s">
        <v>12079</v>
      </c>
      <c r="D5196" s="680" t="s">
        <v>42877</v>
      </c>
    </row>
    <row r="5197" spans="1:4" ht="16.5" thickTop="1" thickBot="1" x14ac:dyDescent="0.3">
      <c r="A5197" s="681" t="s">
        <v>12080</v>
      </c>
      <c r="B5197" s="681" t="s">
        <v>12081</v>
      </c>
      <c r="C5197" s="681" t="s">
        <v>12082</v>
      </c>
      <c r="D5197" s="681" t="s">
        <v>42878</v>
      </c>
    </row>
    <row r="5198" spans="1:4" ht="31.5" thickTop="1" thickBot="1" x14ac:dyDescent="0.3">
      <c r="A5198" s="681" t="s">
        <v>12083</v>
      </c>
      <c r="B5198" s="681" t="s">
        <v>12084</v>
      </c>
      <c r="C5198" s="681" t="s">
        <v>12085</v>
      </c>
      <c r="D5198" s="681" t="s">
        <v>42879</v>
      </c>
    </row>
    <row r="5199" spans="1:4" ht="16.5" thickTop="1" thickBot="1" x14ac:dyDescent="0.3">
      <c r="A5199" s="681" t="s">
        <v>12086</v>
      </c>
      <c r="B5199" s="681" t="s">
        <v>12087</v>
      </c>
      <c r="C5199" s="681" t="s">
        <v>12088</v>
      </c>
      <c r="D5199" s="681" t="s">
        <v>42880</v>
      </c>
    </row>
    <row r="5200" spans="1:4" ht="16.5" thickTop="1" thickBot="1" x14ac:dyDescent="0.3">
      <c r="A5200" s="681" t="s">
        <v>12089</v>
      </c>
      <c r="B5200" s="681" t="s">
        <v>12090</v>
      </c>
      <c r="C5200" s="681" t="s">
        <v>12091</v>
      </c>
      <c r="D5200" s="681" t="s">
        <v>42881</v>
      </c>
    </row>
    <row r="5201" spans="1:4" ht="16.5" thickTop="1" thickBot="1" x14ac:dyDescent="0.3">
      <c r="A5201" s="680" t="s">
        <v>12092</v>
      </c>
      <c r="B5201" s="681" t="s">
        <v>12093</v>
      </c>
      <c r="C5201" s="680" t="s">
        <v>12094</v>
      </c>
      <c r="D5201" s="680" t="s">
        <v>42882</v>
      </c>
    </row>
    <row r="5202" spans="1:4" ht="16.5" thickTop="1" thickBot="1" x14ac:dyDescent="0.3">
      <c r="A5202" s="681" t="s">
        <v>12095</v>
      </c>
      <c r="B5202" s="681" t="s">
        <v>12096</v>
      </c>
      <c r="C5202" s="681" t="s">
        <v>12097</v>
      </c>
      <c r="D5202" s="681" t="s">
        <v>42883</v>
      </c>
    </row>
    <row r="5203" spans="1:4" ht="16.5" thickTop="1" thickBot="1" x14ac:dyDescent="0.3">
      <c r="A5203" s="680" t="s">
        <v>12098</v>
      </c>
      <c r="B5203" s="681" t="s">
        <v>12099</v>
      </c>
      <c r="C5203" s="680" t="s">
        <v>12100</v>
      </c>
      <c r="D5203" s="680" t="s">
        <v>42884</v>
      </c>
    </row>
    <row r="5204" spans="1:4" ht="31.5" thickTop="1" thickBot="1" x14ac:dyDescent="0.3">
      <c r="A5204" s="681" t="s">
        <v>12101</v>
      </c>
      <c r="B5204" s="681" t="s">
        <v>12102</v>
      </c>
      <c r="C5204" s="681" t="s">
        <v>12103</v>
      </c>
      <c r="D5204" s="681" t="s">
        <v>42885</v>
      </c>
    </row>
    <row r="5205" spans="1:4" ht="16.5" thickTop="1" thickBot="1" x14ac:dyDescent="0.3">
      <c r="A5205" s="681" t="s">
        <v>12104</v>
      </c>
      <c r="B5205" s="681" t="s">
        <v>12105</v>
      </c>
      <c r="C5205" s="681" t="s">
        <v>12106</v>
      </c>
      <c r="D5205" s="681" t="s">
        <v>42886</v>
      </c>
    </row>
    <row r="5206" spans="1:4" ht="16.5" thickTop="1" thickBot="1" x14ac:dyDescent="0.3">
      <c r="A5206" s="681" t="s">
        <v>12107</v>
      </c>
      <c r="B5206" s="681" t="s">
        <v>12108</v>
      </c>
      <c r="C5206" s="681" t="s">
        <v>12109</v>
      </c>
      <c r="D5206" s="681" t="s">
        <v>42887</v>
      </c>
    </row>
    <row r="5207" spans="1:4" ht="16.5" thickTop="1" thickBot="1" x14ac:dyDescent="0.3">
      <c r="A5207" s="681" t="s">
        <v>12110</v>
      </c>
      <c r="B5207" s="681" t="s">
        <v>12111</v>
      </c>
      <c r="C5207" s="681" t="s">
        <v>12112</v>
      </c>
      <c r="D5207" s="681" t="s">
        <v>42888</v>
      </c>
    </row>
    <row r="5208" spans="1:4" ht="16.5" thickTop="1" thickBot="1" x14ac:dyDescent="0.3">
      <c r="A5208" s="680" t="s">
        <v>5227</v>
      </c>
      <c r="B5208" s="681" t="s">
        <v>12113</v>
      </c>
      <c r="C5208" s="680" t="s">
        <v>5228</v>
      </c>
      <c r="D5208" s="680" t="s">
        <v>5229</v>
      </c>
    </row>
    <row r="5209" spans="1:4" ht="16.5" thickTop="1" thickBot="1" x14ac:dyDescent="0.3">
      <c r="A5209" s="681" t="s">
        <v>12114</v>
      </c>
      <c r="B5209" s="681" t="s">
        <v>12115</v>
      </c>
      <c r="C5209" s="681" t="s">
        <v>12116</v>
      </c>
      <c r="D5209" s="681" t="s">
        <v>42889</v>
      </c>
    </row>
    <row r="5210" spans="1:4" ht="16.5" thickTop="1" thickBot="1" x14ac:dyDescent="0.3">
      <c r="A5210" s="680" t="s">
        <v>12117</v>
      </c>
      <c r="B5210" s="681" t="s">
        <v>12118</v>
      </c>
      <c r="C5210" s="680" t="s">
        <v>12119</v>
      </c>
      <c r="D5210" s="680" t="s">
        <v>42890</v>
      </c>
    </row>
    <row r="5211" spans="1:4" ht="16.5" thickTop="1" thickBot="1" x14ac:dyDescent="0.3">
      <c r="A5211" s="680" t="s">
        <v>12120</v>
      </c>
      <c r="B5211" s="681" t="s">
        <v>12121</v>
      </c>
      <c r="C5211" s="680" t="s">
        <v>12122</v>
      </c>
      <c r="D5211" s="680" t="s">
        <v>42891</v>
      </c>
    </row>
    <row r="5212" spans="1:4" ht="16.5" thickTop="1" thickBot="1" x14ac:dyDescent="0.3">
      <c r="A5212" s="680" t="s">
        <v>12123</v>
      </c>
      <c r="B5212" s="681" t="s">
        <v>12124</v>
      </c>
      <c r="C5212" s="680" t="s">
        <v>12125</v>
      </c>
      <c r="D5212" s="680" t="s">
        <v>42892</v>
      </c>
    </row>
    <row r="5213" spans="1:4" ht="16.5" thickTop="1" thickBot="1" x14ac:dyDescent="0.3">
      <c r="A5213" s="680" t="s">
        <v>12126</v>
      </c>
      <c r="B5213" s="681" t="s">
        <v>12127</v>
      </c>
      <c r="C5213" s="680" t="s">
        <v>12128</v>
      </c>
      <c r="D5213" s="680" t="s">
        <v>42893</v>
      </c>
    </row>
    <row r="5214" spans="1:4" ht="16.5" thickTop="1" thickBot="1" x14ac:dyDescent="0.3">
      <c r="A5214" s="681" t="s">
        <v>5231</v>
      </c>
      <c r="B5214" s="681" t="s">
        <v>12129</v>
      </c>
      <c r="C5214" s="681" t="s">
        <v>5232</v>
      </c>
      <c r="D5214" s="681" t="s">
        <v>5233</v>
      </c>
    </row>
    <row r="5215" spans="1:4" ht="16.5" thickTop="1" thickBot="1" x14ac:dyDescent="0.3">
      <c r="A5215" s="680" t="s">
        <v>12130</v>
      </c>
      <c r="B5215" s="681" t="s">
        <v>12131</v>
      </c>
      <c r="C5215" s="680" t="s">
        <v>12132</v>
      </c>
      <c r="D5215" s="680" t="s">
        <v>42894</v>
      </c>
    </row>
    <row r="5216" spans="1:4" ht="16.5" thickTop="1" thickBot="1" x14ac:dyDescent="0.3">
      <c r="A5216" s="680" t="s">
        <v>12133</v>
      </c>
      <c r="B5216" s="681" t="s">
        <v>12134</v>
      </c>
      <c r="C5216" s="680" t="s">
        <v>12135</v>
      </c>
      <c r="D5216" s="680" t="s">
        <v>42895</v>
      </c>
    </row>
    <row r="5217" spans="1:4" ht="16.5" thickTop="1" thickBot="1" x14ac:dyDescent="0.3">
      <c r="A5217" s="681" t="s">
        <v>12136</v>
      </c>
      <c r="B5217" s="681" t="s">
        <v>12137</v>
      </c>
      <c r="C5217" s="681" t="s">
        <v>12138</v>
      </c>
      <c r="D5217" s="681" t="s">
        <v>42896</v>
      </c>
    </row>
    <row r="5218" spans="1:4" ht="16.5" thickTop="1" thickBot="1" x14ac:dyDescent="0.3">
      <c r="A5218" s="681" t="s">
        <v>12139</v>
      </c>
      <c r="B5218" s="681" t="s">
        <v>12140</v>
      </c>
      <c r="C5218" s="681" t="s">
        <v>12141</v>
      </c>
      <c r="D5218" s="681" t="s">
        <v>42897</v>
      </c>
    </row>
    <row r="5219" spans="1:4" ht="16.5" thickTop="1" thickBot="1" x14ac:dyDescent="0.3">
      <c r="A5219" s="681" t="s">
        <v>5234</v>
      </c>
      <c r="B5219" s="681" t="s">
        <v>12142</v>
      </c>
      <c r="C5219" s="681" t="s">
        <v>5235</v>
      </c>
      <c r="D5219" s="681" t="s">
        <v>5236</v>
      </c>
    </row>
    <row r="5220" spans="1:4" ht="16.5" thickTop="1" thickBot="1" x14ac:dyDescent="0.3">
      <c r="A5220" s="681" t="s">
        <v>12143</v>
      </c>
      <c r="B5220" s="692" t="s">
        <v>8728</v>
      </c>
      <c r="C5220" s="681" t="s">
        <v>12144</v>
      </c>
      <c r="D5220" s="681" t="s">
        <v>42898</v>
      </c>
    </row>
    <row r="5221" spans="1:4" ht="16.5" thickTop="1" thickBot="1" x14ac:dyDescent="0.3">
      <c r="A5221" s="681" t="s">
        <v>12145</v>
      </c>
      <c r="B5221" s="681" t="s">
        <v>12146</v>
      </c>
      <c r="C5221" s="681" t="s">
        <v>12147</v>
      </c>
      <c r="D5221" s="681" t="s">
        <v>42899</v>
      </c>
    </row>
    <row r="5222" spans="1:4" ht="16.5" thickTop="1" thickBot="1" x14ac:dyDescent="0.3">
      <c r="A5222" s="681" t="s">
        <v>12148</v>
      </c>
      <c r="B5222" s="681" t="s">
        <v>12149</v>
      </c>
      <c r="C5222" s="681" t="s">
        <v>12150</v>
      </c>
      <c r="D5222" s="681" t="s">
        <v>42900</v>
      </c>
    </row>
    <row r="5223" spans="1:4" ht="16.5" thickTop="1" thickBot="1" x14ac:dyDescent="0.3">
      <c r="A5223" s="680" t="s">
        <v>12151</v>
      </c>
      <c r="B5223" s="681" t="s">
        <v>12152</v>
      </c>
      <c r="C5223" s="680" t="s">
        <v>12153</v>
      </c>
      <c r="D5223" s="680" t="s">
        <v>42901</v>
      </c>
    </row>
    <row r="5224" spans="1:4" ht="16.5" thickTop="1" thickBot="1" x14ac:dyDescent="0.3">
      <c r="A5224" s="681" t="s">
        <v>12154</v>
      </c>
      <c r="B5224" s="681" t="s">
        <v>12155</v>
      </c>
      <c r="C5224" s="681" t="s">
        <v>12156</v>
      </c>
      <c r="D5224" s="681" t="s">
        <v>42902</v>
      </c>
    </row>
    <row r="5225" spans="1:4" ht="16.5" thickTop="1" thickBot="1" x14ac:dyDescent="0.3">
      <c r="A5225" s="681" t="s">
        <v>12157</v>
      </c>
      <c r="B5225" s="692" t="s">
        <v>8728</v>
      </c>
      <c r="C5225" s="681" t="s">
        <v>12158</v>
      </c>
      <c r="D5225" s="681" t="s">
        <v>42903</v>
      </c>
    </row>
    <row r="5226" spans="1:4" ht="16.5" thickTop="1" thickBot="1" x14ac:dyDescent="0.3">
      <c r="A5226" s="681" t="s">
        <v>12159</v>
      </c>
      <c r="B5226" s="681" t="s">
        <v>12160</v>
      </c>
      <c r="C5226" s="681" t="s">
        <v>12161</v>
      </c>
      <c r="D5226" s="681" t="s">
        <v>42904</v>
      </c>
    </row>
    <row r="5227" spans="1:4" ht="16.5" thickTop="1" thickBot="1" x14ac:dyDescent="0.3">
      <c r="A5227" s="680" t="s">
        <v>12162</v>
      </c>
      <c r="B5227" s="681" t="s">
        <v>12163</v>
      </c>
      <c r="C5227" s="680" t="s">
        <v>12164</v>
      </c>
      <c r="D5227" s="680" t="s">
        <v>42905</v>
      </c>
    </row>
    <row r="5228" spans="1:4" ht="16.5" thickTop="1" thickBot="1" x14ac:dyDescent="0.3">
      <c r="A5228" s="681" t="s">
        <v>12165</v>
      </c>
      <c r="B5228" s="681" t="s">
        <v>12166</v>
      </c>
      <c r="C5228" s="681" t="s">
        <v>12167</v>
      </c>
      <c r="D5228" s="681" t="s">
        <v>42906</v>
      </c>
    </row>
    <row r="5229" spans="1:4" ht="16.5" thickTop="1" thickBot="1" x14ac:dyDescent="0.3">
      <c r="A5229" s="681" t="s">
        <v>12168</v>
      </c>
      <c r="B5229" s="681" t="s">
        <v>12169</v>
      </c>
      <c r="C5229" s="681" t="s">
        <v>12170</v>
      </c>
      <c r="D5229" s="681" t="s">
        <v>42907</v>
      </c>
    </row>
    <row r="5230" spans="1:4" ht="16.5" thickTop="1" thickBot="1" x14ac:dyDescent="0.3">
      <c r="A5230" s="681" t="s">
        <v>12171</v>
      </c>
      <c r="B5230" s="681" t="s">
        <v>12172</v>
      </c>
      <c r="C5230" s="681" t="s">
        <v>12173</v>
      </c>
      <c r="D5230" s="681" t="s">
        <v>42908</v>
      </c>
    </row>
    <row r="5231" spans="1:4" ht="16.5" thickTop="1" thickBot="1" x14ac:dyDescent="0.3">
      <c r="A5231" s="680" t="s">
        <v>12174</v>
      </c>
      <c r="B5231" s="681" t="s">
        <v>12175</v>
      </c>
      <c r="C5231" s="680" t="s">
        <v>12176</v>
      </c>
      <c r="D5231" s="680" t="s">
        <v>42909</v>
      </c>
    </row>
    <row r="5232" spans="1:4" ht="16.5" thickTop="1" thickBot="1" x14ac:dyDescent="0.3">
      <c r="A5232" s="680" t="s">
        <v>12177</v>
      </c>
      <c r="B5232" s="681" t="s">
        <v>12178</v>
      </c>
      <c r="C5232" s="680" t="s">
        <v>12179</v>
      </c>
      <c r="D5232" s="680" t="s">
        <v>42910</v>
      </c>
    </row>
    <row r="5233" spans="1:4" ht="16.5" thickTop="1" thickBot="1" x14ac:dyDescent="0.3">
      <c r="A5233" s="681" t="s">
        <v>5237</v>
      </c>
      <c r="B5233" s="681" t="s">
        <v>12180</v>
      </c>
      <c r="C5233" s="681" t="s">
        <v>5238</v>
      </c>
      <c r="D5233" s="681" t="s">
        <v>5239</v>
      </c>
    </row>
    <row r="5234" spans="1:4" ht="16.5" thickTop="1" thickBot="1" x14ac:dyDescent="0.3">
      <c r="A5234" s="681" t="s">
        <v>12181</v>
      </c>
      <c r="B5234" s="681" t="s">
        <v>12182</v>
      </c>
      <c r="C5234" s="681" t="s">
        <v>12183</v>
      </c>
      <c r="D5234" s="681" t="s">
        <v>42911</v>
      </c>
    </row>
    <row r="5235" spans="1:4" ht="16.5" thickTop="1" thickBot="1" x14ac:dyDescent="0.3">
      <c r="A5235" s="681" t="s">
        <v>5240</v>
      </c>
      <c r="B5235" s="681" t="s">
        <v>12184</v>
      </c>
      <c r="C5235" s="681" t="s">
        <v>5241</v>
      </c>
      <c r="D5235" s="681" t="s">
        <v>5242</v>
      </c>
    </row>
    <row r="5236" spans="1:4" ht="16.5" thickTop="1" thickBot="1" x14ac:dyDescent="0.3">
      <c r="A5236" s="680" t="s">
        <v>12185</v>
      </c>
      <c r="B5236" s="681" t="s">
        <v>12186</v>
      </c>
      <c r="C5236" s="680" t="s">
        <v>12187</v>
      </c>
      <c r="D5236" s="680" t="s">
        <v>42912</v>
      </c>
    </row>
    <row r="5237" spans="1:4" ht="16.5" thickTop="1" thickBot="1" x14ac:dyDescent="0.3">
      <c r="A5237" s="681" t="s">
        <v>12188</v>
      </c>
      <c r="B5237" s="681" t="s">
        <v>12189</v>
      </c>
      <c r="C5237" s="681" t="s">
        <v>12190</v>
      </c>
      <c r="D5237" s="681" t="s">
        <v>42913</v>
      </c>
    </row>
    <row r="5238" spans="1:4" ht="16.5" thickTop="1" thickBot="1" x14ac:dyDescent="0.3">
      <c r="A5238" s="680" t="s">
        <v>12191</v>
      </c>
      <c r="B5238" s="681" t="s">
        <v>12192</v>
      </c>
      <c r="C5238" s="680" t="s">
        <v>12193</v>
      </c>
      <c r="D5238" s="680" t="s">
        <v>42914</v>
      </c>
    </row>
    <row r="5239" spans="1:4" ht="31.5" thickTop="1" thickBot="1" x14ac:dyDescent="0.3">
      <c r="A5239" s="681" t="s">
        <v>12194</v>
      </c>
      <c r="B5239" s="681" t="s">
        <v>12195</v>
      </c>
      <c r="C5239" s="681" t="s">
        <v>12196</v>
      </c>
      <c r="D5239" s="681" t="s">
        <v>42915</v>
      </c>
    </row>
    <row r="5240" spans="1:4" ht="16.5" thickTop="1" thickBot="1" x14ac:dyDescent="0.3">
      <c r="A5240" s="681" t="s">
        <v>12197</v>
      </c>
      <c r="B5240" s="681" t="s">
        <v>12198</v>
      </c>
      <c r="C5240" s="681" t="s">
        <v>12199</v>
      </c>
      <c r="D5240" s="681" t="s">
        <v>42916</v>
      </c>
    </row>
    <row r="5241" spans="1:4" ht="16.5" thickTop="1" thickBot="1" x14ac:dyDescent="0.3">
      <c r="A5241" s="681" t="s">
        <v>12200</v>
      </c>
      <c r="B5241" s="681" t="s">
        <v>12201</v>
      </c>
      <c r="C5241" s="681" t="s">
        <v>12202</v>
      </c>
      <c r="D5241" s="681" t="s">
        <v>42917</v>
      </c>
    </row>
    <row r="5242" spans="1:4" ht="16.5" thickTop="1" thickBot="1" x14ac:dyDescent="0.3">
      <c r="A5242" s="680" t="s">
        <v>12203</v>
      </c>
      <c r="B5242" s="681" t="s">
        <v>12204</v>
      </c>
      <c r="C5242" s="680" t="s">
        <v>12205</v>
      </c>
      <c r="D5242" s="680" t="s">
        <v>42918</v>
      </c>
    </row>
    <row r="5243" spans="1:4" ht="31.5" thickTop="1" thickBot="1" x14ac:dyDescent="0.3">
      <c r="A5243" s="681" t="s">
        <v>12206</v>
      </c>
      <c r="B5243" s="681" t="s">
        <v>12207</v>
      </c>
      <c r="C5243" s="681" t="s">
        <v>12208</v>
      </c>
      <c r="D5243" s="681" t="s">
        <v>42919</v>
      </c>
    </row>
    <row r="5244" spans="1:4" ht="16.5" thickTop="1" thickBot="1" x14ac:dyDescent="0.3">
      <c r="A5244" s="680" t="s">
        <v>12209</v>
      </c>
      <c r="B5244" s="681" t="s">
        <v>12210</v>
      </c>
      <c r="C5244" s="680" t="s">
        <v>12211</v>
      </c>
      <c r="D5244" s="680" t="s">
        <v>42920</v>
      </c>
    </row>
    <row r="5245" spans="1:4" ht="16.5" thickTop="1" thickBot="1" x14ac:dyDescent="0.3">
      <c r="A5245" s="681" t="s">
        <v>12212</v>
      </c>
      <c r="B5245" s="681" t="s">
        <v>12213</v>
      </c>
      <c r="C5245" s="681" t="s">
        <v>12214</v>
      </c>
      <c r="D5245" s="681" t="s">
        <v>42921</v>
      </c>
    </row>
    <row r="5246" spans="1:4" ht="16.5" thickTop="1" thickBot="1" x14ac:dyDescent="0.3">
      <c r="A5246" s="681" t="s">
        <v>12215</v>
      </c>
      <c r="B5246" s="681" t="s">
        <v>12216</v>
      </c>
      <c r="C5246" s="681" t="s">
        <v>12217</v>
      </c>
      <c r="D5246" s="681" t="s">
        <v>42922</v>
      </c>
    </row>
    <row r="5247" spans="1:4" ht="16.5" thickTop="1" thickBot="1" x14ac:dyDescent="0.3">
      <c r="A5247" s="681" t="s">
        <v>12218</v>
      </c>
      <c r="B5247" s="681" t="s">
        <v>12219</v>
      </c>
      <c r="C5247" s="681" t="s">
        <v>12220</v>
      </c>
      <c r="D5247" s="681" t="s">
        <v>42923</v>
      </c>
    </row>
    <row r="5248" spans="1:4" ht="16.5" thickTop="1" thickBot="1" x14ac:dyDescent="0.3">
      <c r="A5248" s="681" t="s">
        <v>5243</v>
      </c>
      <c r="B5248" s="681" t="s">
        <v>12221</v>
      </c>
      <c r="C5248" s="681" t="s">
        <v>5244</v>
      </c>
      <c r="D5248" s="681" t="s">
        <v>5245</v>
      </c>
    </row>
    <row r="5249" spans="1:4" ht="16.5" thickTop="1" thickBot="1" x14ac:dyDescent="0.3">
      <c r="A5249" s="681" t="s">
        <v>12222</v>
      </c>
      <c r="B5249" s="681" t="s">
        <v>12223</v>
      </c>
      <c r="C5249" s="681" t="s">
        <v>12224</v>
      </c>
      <c r="D5249" s="681" t="s">
        <v>42924</v>
      </c>
    </row>
    <row r="5250" spans="1:4" ht="16.5" thickTop="1" thickBot="1" x14ac:dyDescent="0.3">
      <c r="A5250" s="681" t="s">
        <v>12225</v>
      </c>
      <c r="B5250" s="681" t="s">
        <v>12226</v>
      </c>
      <c r="C5250" s="681" t="s">
        <v>12227</v>
      </c>
      <c r="D5250" s="681" t="s">
        <v>42925</v>
      </c>
    </row>
    <row r="5251" spans="1:4" ht="16.5" thickTop="1" thickBot="1" x14ac:dyDescent="0.3">
      <c r="A5251" s="680" t="s">
        <v>12228</v>
      </c>
      <c r="B5251" s="681" t="s">
        <v>12229</v>
      </c>
      <c r="C5251" s="680" t="s">
        <v>12230</v>
      </c>
      <c r="D5251" s="680" t="s">
        <v>42926</v>
      </c>
    </row>
    <row r="5252" spans="1:4" ht="16.5" thickTop="1" thickBot="1" x14ac:dyDescent="0.3">
      <c r="A5252" s="681" t="s">
        <v>12231</v>
      </c>
      <c r="B5252" s="681" t="s">
        <v>12232</v>
      </c>
      <c r="C5252" s="681" t="s">
        <v>12233</v>
      </c>
      <c r="D5252" s="681" t="s">
        <v>42927</v>
      </c>
    </row>
    <row r="5253" spans="1:4" ht="31.5" thickTop="1" thickBot="1" x14ac:dyDescent="0.3">
      <c r="A5253" s="681" t="s">
        <v>12234</v>
      </c>
      <c r="B5253" s="681" t="s">
        <v>12235</v>
      </c>
      <c r="C5253" s="681" t="s">
        <v>12236</v>
      </c>
      <c r="D5253" s="681" t="s">
        <v>42928</v>
      </c>
    </row>
    <row r="5254" spans="1:4" ht="16.5" thickTop="1" thickBot="1" x14ac:dyDescent="0.3">
      <c r="A5254" s="680" t="s">
        <v>12237</v>
      </c>
      <c r="B5254" s="681" t="s">
        <v>12238</v>
      </c>
      <c r="C5254" s="680" t="s">
        <v>12239</v>
      </c>
      <c r="D5254" s="680" t="s">
        <v>42929</v>
      </c>
    </row>
    <row r="5255" spans="1:4" ht="16.5" thickTop="1" thickBot="1" x14ac:dyDescent="0.3">
      <c r="A5255" s="680" t="s">
        <v>12240</v>
      </c>
      <c r="B5255" s="681" t="s">
        <v>12241</v>
      </c>
      <c r="C5255" s="680" t="s">
        <v>12242</v>
      </c>
      <c r="D5255" s="680" t="s">
        <v>42930</v>
      </c>
    </row>
    <row r="5256" spans="1:4" ht="16.5" thickTop="1" thickBot="1" x14ac:dyDescent="0.3">
      <c r="A5256" s="681" t="s">
        <v>12243</v>
      </c>
      <c r="B5256" s="681" t="s">
        <v>12244</v>
      </c>
      <c r="C5256" s="681" t="s">
        <v>12245</v>
      </c>
      <c r="D5256" s="681" t="s">
        <v>42931</v>
      </c>
    </row>
    <row r="5257" spans="1:4" ht="16.5" thickTop="1" thickBot="1" x14ac:dyDescent="0.3">
      <c r="A5257" s="680" t="s">
        <v>12246</v>
      </c>
      <c r="B5257" s="681" t="s">
        <v>12247</v>
      </c>
      <c r="C5257" s="680" t="s">
        <v>12248</v>
      </c>
      <c r="D5257" s="680" t="s">
        <v>42932</v>
      </c>
    </row>
    <row r="5258" spans="1:4" ht="16.5" thickTop="1" thickBot="1" x14ac:dyDescent="0.3">
      <c r="A5258" s="681" t="s">
        <v>12249</v>
      </c>
      <c r="B5258" s="681" t="s">
        <v>12250</v>
      </c>
      <c r="C5258" s="681" t="s">
        <v>12251</v>
      </c>
      <c r="D5258" s="681" t="s">
        <v>42933</v>
      </c>
    </row>
    <row r="5259" spans="1:4" ht="16.5" thickTop="1" thickBot="1" x14ac:dyDescent="0.3">
      <c r="A5259" s="681" t="s">
        <v>12252</v>
      </c>
      <c r="B5259" s="681" t="s">
        <v>12253</v>
      </c>
      <c r="C5259" s="681" t="s">
        <v>12254</v>
      </c>
      <c r="D5259" s="681" t="s">
        <v>42934</v>
      </c>
    </row>
    <row r="5260" spans="1:4" ht="16.5" thickTop="1" thickBot="1" x14ac:dyDescent="0.3">
      <c r="A5260" s="680" t="s">
        <v>12255</v>
      </c>
      <c r="B5260" s="681" t="s">
        <v>12256</v>
      </c>
      <c r="C5260" s="680" t="s">
        <v>12257</v>
      </c>
      <c r="D5260" s="680" t="s">
        <v>42935</v>
      </c>
    </row>
    <row r="5261" spans="1:4" ht="16.5" thickTop="1" thickBot="1" x14ac:dyDescent="0.3">
      <c r="A5261" s="681" t="s">
        <v>12258</v>
      </c>
      <c r="B5261" s="681" t="s">
        <v>12259</v>
      </c>
      <c r="C5261" s="681" t="s">
        <v>12260</v>
      </c>
      <c r="D5261" s="681" t="s">
        <v>42936</v>
      </c>
    </row>
    <row r="5262" spans="1:4" ht="16.5" thickTop="1" thickBot="1" x14ac:dyDescent="0.3">
      <c r="A5262" s="681" t="s">
        <v>12261</v>
      </c>
      <c r="B5262" s="681" t="s">
        <v>12262</v>
      </c>
      <c r="C5262" s="681" t="s">
        <v>12263</v>
      </c>
      <c r="D5262" s="681" t="s">
        <v>42937</v>
      </c>
    </row>
    <row r="5263" spans="1:4" ht="16.5" thickTop="1" thickBot="1" x14ac:dyDescent="0.3">
      <c r="A5263" s="681" t="s">
        <v>12264</v>
      </c>
      <c r="B5263" s="681" t="s">
        <v>12265</v>
      </c>
      <c r="C5263" s="681" t="s">
        <v>12266</v>
      </c>
      <c r="D5263" s="681" t="s">
        <v>42938</v>
      </c>
    </row>
    <row r="5264" spans="1:4" ht="16.5" thickTop="1" thickBot="1" x14ac:dyDescent="0.3">
      <c r="A5264" s="681" t="s">
        <v>12267</v>
      </c>
      <c r="B5264" s="692" t="s">
        <v>8728</v>
      </c>
      <c r="C5264" s="681" t="s">
        <v>12268</v>
      </c>
      <c r="D5264" s="681" t="s">
        <v>42939</v>
      </c>
    </row>
    <row r="5265" spans="1:4" ht="16.5" thickTop="1" thickBot="1" x14ac:dyDescent="0.3">
      <c r="A5265" s="680" t="s">
        <v>12269</v>
      </c>
      <c r="B5265" s="681" t="s">
        <v>12270</v>
      </c>
      <c r="C5265" s="680" t="s">
        <v>12271</v>
      </c>
      <c r="D5265" s="680" t="s">
        <v>42940</v>
      </c>
    </row>
    <row r="5266" spans="1:4" ht="16.5" thickTop="1" thickBot="1" x14ac:dyDescent="0.3">
      <c r="A5266" s="681" t="s">
        <v>12272</v>
      </c>
      <c r="B5266" s="681" t="s">
        <v>12273</v>
      </c>
      <c r="C5266" s="681" t="s">
        <v>12274</v>
      </c>
      <c r="D5266" s="681" t="s">
        <v>42941</v>
      </c>
    </row>
    <row r="5267" spans="1:4" ht="31.5" thickTop="1" thickBot="1" x14ac:dyDescent="0.3">
      <c r="A5267" s="680" t="s">
        <v>5246</v>
      </c>
      <c r="B5267" s="681" t="s">
        <v>12275</v>
      </c>
      <c r="C5267" s="680" t="s">
        <v>5247</v>
      </c>
      <c r="D5267" s="680" t="s">
        <v>5248</v>
      </c>
    </row>
    <row r="5268" spans="1:4" ht="31.5" thickTop="1" thickBot="1" x14ac:dyDescent="0.3">
      <c r="A5268" s="681" t="s">
        <v>12276</v>
      </c>
      <c r="B5268" s="681" t="s">
        <v>12276</v>
      </c>
      <c r="C5268" s="681" t="s">
        <v>12277</v>
      </c>
      <c r="D5268" s="681" t="s">
        <v>42942</v>
      </c>
    </row>
    <row r="5269" spans="1:4" ht="16.5" thickTop="1" thickBot="1" x14ac:dyDescent="0.3">
      <c r="A5269" s="680" t="s">
        <v>12278</v>
      </c>
      <c r="B5269" s="681" t="s">
        <v>12279</v>
      </c>
      <c r="C5269" s="680" t="s">
        <v>12280</v>
      </c>
      <c r="D5269" s="680" t="s">
        <v>42943</v>
      </c>
    </row>
    <row r="5270" spans="1:4" ht="16.5" thickTop="1" thickBot="1" x14ac:dyDescent="0.3">
      <c r="A5270" s="681" t="s">
        <v>12281</v>
      </c>
      <c r="B5270" s="681" t="s">
        <v>12282</v>
      </c>
      <c r="C5270" s="681" t="s">
        <v>12283</v>
      </c>
      <c r="D5270" s="681" t="s">
        <v>42944</v>
      </c>
    </row>
    <row r="5271" spans="1:4" ht="16.5" thickTop="1" thickBot="1" x14ac:dyDescent="0.3">
      <c r="A5271" s="681" t="s">
        <v>12284</v>
      </c>
      <c r="B5271" s="681" t="s">
        <v>12285</v>
      </c>
      <c r="C5271" s="681" t="s">
        <v>12286</v>
      </c>
      <c r="D5271" s="681" t="s">
        <v>42945</v>
      </c>
    </row>
    <row r="5272" spans="1:4" ht="16.5" thickTop="1" thickBot="1" x14ac:dyDescent="0.3">
      <c r="A5272" s="681" t="s">
        <v>5250</v>
      </c>
      <c r="B5272" s="681" t="s">
        <v>12287</v>
      </c>
      <c r="C5272" s="681" t="s">
        <v>5251</v>
      </c>
      <c r="D5272" s="681" t="s">
        <v>5252</v>
      </c>
    </row>
    <row r="5273" spans="1:4" ht="31.5" thickTop="1" thickBot="1" x14ac:dyDescent="0.3">
      <c r="A5273" s="681" t="s">
        <v>12288</v>
      </c>
      <c r="B5273" s="681" t="s">
        <v>12289</v>
      </c>
      <c r="C5273" s="681" t="s">
        <v>12290</v>
      </c>
      <c r="D5273" s="681" t="s">
        <v>42946</v>
      </c>
    </row>
    <row r="5274" spans="1:4" ht="16.5" thickTop="1" thickBot="1" x14ac:dyDescent="0.3">
      <c r="A5274" s="680" t="s">
        <v>12291</v>
      </c>
      <c r="B5274" s="681" t="s">
        <v>12292</v>
      </c>
      <c r="C5274" s="680" t="s">
        <v>12293</v>
      </c>
      <c r="D5274" s="680" t="s">
        <v>42947</v>
      </c>
    </row>
    <row r="5275" spans="1:4" ht="16.5" thickTop="1" thickBot="1" x14ac:dyDescent="0.3">
      <c r="A5275" s="681" t="s">
        <v>12294</v>
      </c>
      <c r="B5275" s="681" t="s">
        <v>12295</v>
      </c>
      <c r="C5275" s="681" t="s">
        <v>12296</v>
      </c>
      <c r="D5275" s="681" t="s">
        <v>42948</v>
      </c>
    </row>
    <row r="5276" spans="1:4" ht="31.5" thickTop="1" thickBot="1" x14ac:dyDescent="0.3">
      <c r="A5276" s="680" t="s">
        <v>12297</v>
      </c>
      <c r="B5276" s="681" t="s">
        <v>12298</v>
      </c>
      <c r="C5276" s="680" t="s">
        <v>12299</v>
      </c>
      <c r="D5276" s="680" t="s">
        <v>42949</v>
      </c>
    </row>
    <row r="5277" spans="1:4" ht="16.5" thickTop="1" thickBot="1" x14ac:dyDescent="0.3">
      <c r="A5277" s="681" t="s">
        <v>12300</v>
      </c>
      <c r="B5277" s="692" t="s">
        <v>8728</v>
      </c>
      <c r="C5277" s="681" t="s">
        <v>12301</v>
      </c>
      <c r="D5277" s="681" t="s">
        <v>42950</v>
      </c>
    </row>
    <row r="5278" spans="1:4" ht="16.5" thickTop="1" thickBot="1" x14ac:dyDescent="0.3">
      <c r="A5278" s="681" t="s">
        <v>12302</v>
      </c>
      <c r="B5278" s="681" t="s">
        <v>12303</v>
      </c>
      <c r="C5278" s="681" t="s">
        <v>12304</v>
      </c>
      <c r="D5278" s="681" t="s">
        <v>42951</v>
      </c>
    </row>
    <row r="5279" spans="1:4" ht="16.5" thickTop="1" thickBot="1" x14ac:dyDescent="0.3">
      <c r="A5279" s="680" t="s">
        <v>12305</v>
      </c>
      <c r="B5279" s="681" t="s">
        <v>12306</v>
      </c>
      <c r="C5279" s="680" t="s">
        <v>12307</v>
      </c>
      <c r="D5279" s="680" t="s">
        <v>42952</v>
      </c>
    </row>
    <row r="5280" spans="1:4" ht="16.5" thickTop="1" thickBot="1" x14ac:dyDescent="0.3">
      <c r="A5280" s="681" t="s">
        <v>12308</v>
      </c>
      <c r="B5280" s="681" t="s">
        <v>12309</v>
      </c>
      <c r="C5280" s="681" t="s">
        <v>12310</v>
      </c>
      <c r="D5280" s="681" t="s">
        <v>42953</v>
      </c>
    </row>
    <row r="5281" spans="1:4" ht="16.5" thickTop="1" thickBot="1" x14ac:dyDescent="0.3">
      <c r="A5281" s="680" t="s">
        <v>12311</v>
      </c>
      <c r="B5281" s="681" t="s">
        <v>12312</v>
      </c>
      <c r="C5281" s="680" t="s">
        <v>12313</v>
      </c>
      <c r="D5281" s="680" t="s">
        <v>42954</v>
      </c>
    </row>
    <row r="5282" spans="1:4" ht="16.5" thickTop="1" thickBot="1" x14ac:dyDescent="0.3">
      <c r="A5282" s="681" t="s">
        <v>5253</v>
      </c>
      <c r="B5282" s="681" t="s">
        <v>12314</v>
      </c>
      <c r="C5282" s="681" t="s">
        <v>12315</v>
      </c>
      <c r="D5282" s="681" t="s">
        <v>5255</v>
      </c>
    </row>
    <row r="5283" spans="1:4" ht="16.5" thickTop="1" thickBot="1" x14ac:dyDescent="0.3">
      <c r="A5283" s="681" t="s">
        <v>5257</v>
      </c>
      <c r="B5283" s="681" t="s">
        <v>12316</v>
      </c>
      <c r="C5283" s="681" t="s">
        <v>5258</v>
      </c>
      <c r="D5283" s="681" t="s">
        <v>5259</v>
      </c>
    </row>
    <row r="5284" spans="1:4" ht="16.5" thickTop="1" thickBot="1" x14ac:dyDescent="0.3">
      <c r="A5284" s="680" t="s">
        <v>12317</v>
      </c>
      <c r="B5284" s="681" t="s">
        <v>12318</v>
      </c>
      <c r="C5284" s="680" t="s">
        <v>12319</v>
      </c>
      <c r="D5284" s="680" t="s">
        <v>42955</v>
      </c>
    </row>
    <row r="5285" spans="1:4" ht="16.5" thickTop="1" thickBot="1" x14ac:dyDescent="0.3">
      <c r="A5285" s="680" t="s">
        <v>5260</v>
      </c>
      <c r="B5285" s="681" t="s">
        <v>12320</v>
      </c>
      <c r="C5285" s="680" t="s">
        <v>5261</v>
      </c>
      <c r="D5285" s="680" t="s">
        <v>42956</v>
      </c>
    </row>
    <row r="5286" spans="1:4" ht="16.5" thickTop="1" thickBot="1" x14ac:dyDescent="0.3">
      <c r="A5286" s="681" t="s">
        <v>12321</v>
      </c>
      <c r="B5286" s="681" t="s">
        <v>12322</v>
      </c>
      <c r="C5286" s="681" t="s">
        <v>12323</v>
      </c>
      <c r="D5286" s="681" t="s">
        <v>42957</v>
      </c>
    </row>
    <row r="5287" spans="1:4" ht="16.5" thickTop="1" thickBot="1" x14ac:dyDescent="0.3">
      <c r="A5287" s="680" t="s">
        <v>12324</v>
      </c>
      <c r="B5287" s="681" t="s">
        <v>12325</v>
      </c>
      <c r="C5287" s="680" t="s">
        <v>12326</v>
      </c>
      <c r="D5287" s="680" t="s">
        <v>42958</v>
      </c>
    </row>
    <row r="5288" spans="1:4" ht="16.5" thickTop="1" thickBot="1" x14ac:dyDescent="0.3">
      <c r="A5288" s="681" t="s">
        <v>5263</v>
      </c>
      <c r="B5288" s="681" t="s">
        <v>12327</v>
      </c>
      <c r="C5288" s="681" t="s">
        <v>12328</v>
      </c>
      <c r="D5288" s="681" t="s">
        <v>5265</v>
      </c>
    </row>
    <row r="5289" spans="1:4" ht="31.5" thickTop="1" thickBot="1" x14ac:dyDescent="0.3">
      <c r="A5289" s="680" t="s">
        <v>5266</v>
      </c>
      <c r="B5289" s="681" t="s">
        <v>12329</v>
      </c>
      <c r="C5289" s="680" t="s">
        <v>12330</v>
      </c>
      <c r="D5289" s="680" t="s">
        <v>5268</v>
      </c>
    </row>
    <row r="5290" spans="1:4" ht="16.5" thickTop="1" thickBot="1" x14ac:dyDescent="0.3">
      <c r="A5290" s="680" t="s">
        <v>12331</v>
      </c>
      <c r="B5290" s="681" t="s">
        <v>12332</v>
      </c>
      <c r="C5290" s="680" t="s">
        <v>12333</v>
      </c>
      <c r="D5290" s="680" t="s">
        <v>42959</v>
      </c>
    </row>
    <row r="5291" spans="1:4" ht="16.5" thickTop="1" thickBot="1" x14ac:dyDescent="0.3">
      <c r="A5291" s="681" t="s">
        <v>12334</v>
      </c>
      <c r="B5291" s="681" t="s">
        <v>12335</v>
      </c>
      <c r="C5291" s="681" t="s">
        <v>12336</v>
      </c>
      <c r="D5291" s="681" t="s">
        <v>42960</v>
      </c>
    </row>
    <row r="5292" spans="1:4" ht="31.5" thickTop="1" thickBot="1" x14ac:dyDescent="0.3">
      <c r="A5292" s="681" t="s">
        <v>12337</v>
      </c>
      <c r="B5292" s="681" t="s">
        <v>12338</v>
      </c>
      <c r="C5292" s="681" t="s">
        <v>12339</v>
      </c>
      <c r="D5292" s="681" t="s">
        <v>42961</v>
      </c>
    </row>
    <row r="5293" spans="1:4" ht="31.5" thickTop="1" thickBot="1" x14ac:dyDescent="0.3">
      <c r="A5293" s="681" t="s">
        <v>12340</v>
      </c>
      <c r="B5293" s="681" t="s">
        <v>12341</v>
      </c>
      <c r="C5293" s="681" t="s">
        <v>12342</v>
      </c>
      <c r="D5293" s="681" t="s">
        <v>42962</v>
      </c>
    </row>
    <row r="5294" spans="1:4" ht="16.5" thickTop="1" thickBot="1" x14ac:dyDescent="0.3">
      <c r="A5294" s="681" t="s">
        <v>12343</v>
      </c>
      <c r="B5294" s="681" t="s">
        <v>12344</v>
      </c>
      <c r="C5294" s="681" t="s">
        <v>12345</v>
      </c>
      <c r="D5294" s="681" t="s">
        <v>42963</v>
      </c>
    </row>
    <row r="5295" spans="1:4" ht="16.5" thickTop="1" thickBot="1" x14ac:dyDescent="0.3">
      <c r="A5295" s="681" t="s">
        <v>12346</v>
      </c>
      <c r="B5295" s="681" t="s">
        <v>12347</v>
      </c>
      <c r="C5295" s="681" t="s">
        <v>12348</v>
      </c>
      <c r="D5295" s="681" t="s">
        <v>42964</v>
      </c>
    </row>
    <row r="5296" spans="1:4" ht="16.5" thickTop="1" thickBot="1" x14ac:dyDescent="0.3">
      <c r="A5296" s="681" t="s">
        <v>12349</v>
      </c>
      <c r="B5296" s="681" t="s">
        <v>12350</v>
      </c>
      <c r="C5296" s="681" t="s">
        <v>12351</v>
      </c>
      <c r="D5296" s="681" t="s">
        <v>42965</v>
      </c>
    </row>
    <row r="5297" spans="1:4" ht="16.5" thickTop="1" thickBot="1" x14ac:dyDescent="0.3">
      <c r="A5297" s="680" t="s">
        <v>12352</v>
      </c>
      <c r="B5297" s="681" t="s">
        <v>12353</v>
      </c>
      <c r="C5297" s="680" t="s">
        <v>12354</v>
      </c>
      <c r="D5297" s="680" t="s">
        <v>42966</v>
      </c>
    </row>
    <row r="5298" spans="1:4" ht="31.5" thickTop="1" thickBot="1" x14ac:dyDescent="0.3">
      <c r="A5298" s="681" t="s">
        <v>12355</v>
      </c>
      <c r="B5298" s="681" t="s">
        <v>12356</v>
      </c>
      <c r="C5298" s="681" t="s">
        <v>12357</v>
      </c>
      <c r="D5298" s="681" t="s">
        <v>42967</v>
      </c>
    </row>
    <row r="5299" spans="1:4" ht="16.5" thickTop="1" thickBot="1" x14ac:dyDescent="0.3">
      <c r="A5299" s="681" t="s">
        <v>12358</v>
      </c>
      <c r="B5299" s="681" t="s">
        <v>12359</v>
      </c>
      <c r="C5299" s="681" t="s">
        <v>12360</v>
      </c>
      <c r="D5299" s="681" t="s">
        <v>42968</v>
      </c>
    </row>
    <row r="5300" spans="1:4" ht="16.5" thickTop="1" thickBot="1" x14ac:dyDescent="0.3">
      <c r="A5300" s="680" t="s">
        <v>5269</v>
      </c>
      <c r="B5300" s="681" t="s">
        <v>12361</v>
      </c>
      <c r="C5300" s="680" t="s">
        <v>12362</v>
      </c>
      <c r="D5300" s="680" t="s">
        <v>42969</v>
      </c>
    </row>
    <row r="5301" spans="1:4" ht="16.5" thickTop="1" thickBot="1" x14ac:dyDescent="0.3">
      <c r="A5301" s="680" t="s">
        <v>12363</v>
      </c>
      <c r="B5301" s="681" t="s">
        <v>12364</v>
      </c>
      <c r="C5301" s="680" t="s">
        <v>12365</v>
      </c>
      <c r="D5301" s="680" t="s">
        <v>42970</v>
      </c>
    </row>
    <row r="5302" spans="1:4" ht="16.5" thickTop="1" thickBot="1" x14ac:dyDescent="0.3">
      <c r="A5302" s="681" t="s">
        <v>5272</v>
      </c>
      <c r="B5302" s="681" t="s">
        <v>12366</v>
      </c>
      <c r="C5302" s="681" t="s">
        <v>5273</v>
      </c>
      <c r="D5302" s="681" t="s">
        <v>5274</v>
      </c>
    </row>
    <row r="5303" spans="1:4" ht="16.5" thickTop="1" thickBot="1" x14ac:dyDescent="0.3">
      <c r="A5303" s="681" t="s">
        <v>12367</v>
      </c>
      <c r="B5303" s="681" t="s">
        <v>12368</v>
      </c>
      <c r="C5303" s="681" t="s">
        <v>12369</v>
      </c>
      <c r="D5303" s="681" t="s">
        <v>42971</v>
      </c>
    </row>
    <row r="5304" spans="1:4" ht="16.5" thickTop="1" thickBot="1" x14ac:dyDescent="0.3">
      <c r="A5304" s="680" t="s">
        <v>12370</v>
      </c>
      <c r="B5304" s="681" t="s">
        <v>12371</v>
      </c>
      <c r="C5304" s="680" t="s">
        <v>12372</v>
      </c>
      <c r="D5304" s="680" t="s">
        <v>42972</v>
      </c>
    </row>
    <row r="5305" spans="1:4" ht="16.5" thickTop="1" thickBot="1" x14ac:dyDescent="0.3">
      <c r="A5305" s="680" t="s">
        <v>12373</v>
      </c>
      <c r="B5305" s="681" t="s">
        <v>12373</v>
      </c>
      <c r="C5305" s="680" t="s">
        <v>12374</v>
      </c>
      <c r="D5305" s="680" t="s">
        <v>42973</v>
      </c>
    </row>
    <row r="5306" spans="1:4" ht="16.5" thickTop="1" thickBot="1" x14ac:dyDescent="0.3">
      <c r="A5306" s="681" t="s">
        <v>12375</v>
      </c>
      <c r="B5306" s="681" t="s">
        <v>12376</v>
      </c>
      <c r="C5306" s="681" t="s">
        <v>12377</v>
      </c>
      <c r="D5306" s="681" t="s">
        <v>42974</v>
      </c>
    </row>
    <row r="5307" spans="1:4" ht="16.5" thickTop="1" thickBot="1" x14ac:dyDescent="0.3">
      <c r="A5307" s="681" t="s">
        <v>12378</v>
      </c>
      <c r="B5307" s="681" t="s">
        <v>12379</v>
      </c>
      <c r="C5307" s="681" t="s">
        <v>12380</v>
      </c>
      <c r="D5307" s="681" t="s">
        <v>42975</v>
      </c>
    </row>
    <row r="5308" spans="1:4" ht="16.5" thickTop="1" thickBot="1" x14ac:dyDescent="0.3">
      <c r="A5308" s="681" t="s">
        <v>12381</v>
      </c>
      <c r="B5308" s="681" t="s">
        <v>12382</v>
      </c>
      <c r="C5308" s="681" t="s">
        <v>12383</v>
      </c>
      <c r="D5308" s="681" t="s">
        <v>42976</v>
      </c>
    </row>
    <row r="5309" spans="1:4" ht="16.5" thickTop="1" thickBot="1" x14ac:dyDescent="0.3">
      <c r="A5309" s="681" t="s">
        <v>12384</v>
      </c>
      <c r="B5309" s="681" t="s">
        <v>12385</v>
      </c>
      <c r="C5309" s="681" t="s">
        <v>12386</v>
      </c>
      <c r="D5309" s="681" t="s">
        <v>42977</v>
      </c>
    </row>
    <row r="5310" spans="1:4" ht="16.5" thickTop="1" thickBot="1" x14ac:dyDescent="0.3">
      <c r="A5310" s="680" t="s">
        <v>12387</v>
      </c>
      <c r="B5310" s="681" t="s">
        <v>12388</v>
      </c>
      <c r="C5310" s="680" t="s">
        <v>12389</v>
      </c>
      <c r="D5310" s="680" t="s">
        <v>42978</v>
      </c>
    </row>
    <row r="5311" spans="1:4" ht="16.5" thickTop="1" thickBot="1" x14ac:dyDescent="0.3">
      <c r="A5311" s="681" t="s">
        <v>12390</v>
      </c>
      <c r="B5311" s="681" t="s">
        <v>12391</v>
      </c>
      <c r="C5311" s="681" t="s">
        <v>12392</v>
      </c>
      <c r="D5311" s="681" t="s">
        <v>42979</v>
      </c>
    </row>
    <row r="5312" spans="1:4" ht="16.5" thickTop="1" thickBot="1" x14ac:dyDescent="0.3">
      <c r="A5312" s="681" t="s">
        <v>12393</v>
      </c>
      <c r="B5312" s="681" t="s">
        <v>12394</v>
      </c>
      <c r="C5312" s="681" t="s">
        <v>12395</v>
      </c>
      <c r="D5312" s="681" t="s">
        <v>42980</v>
      </c>
    </row>
    <row r="5313" spans="1:4" ht="16.5" thickTop="1" thickBot="1" x14ac:dyDescent="0.3">
      <c r="A5313" s="680" t="s">
        <v>12396</v>
      </c>
      <c r="B5313" s="681" t="s">
        <v>12396</v>
      </c>
      <c r="C5313" s="680" t="s">
        <v>12397</v>
      </c>
      <c r="D5313" s="680" t="s">
        <v>42981</v>
      </c>
    </row>
    <row r="5314" spans="1:4" ht="31.5" thickTop="1" thickBot="1" x14ac:dyDescent="0.3">
      <c r="A5314" s="681" t="s">
        <v>12398</v>
      </c>
      <c r="B5314" s="681" t="s">
        <v>12399</v>
      </c>
      <c r="C5314" s="681" t="s">
        <v>12400</v>
      </c>
      <c r="D5314" s="681" t="s">
        <v>42982</v>
      </c>
    </row>
    <row r="5315" spans="1:4" ht="16.5" thickTop="1" thickBot="1" x14ac:dyDescent="0.3">
      <c r="A5315" s="680" t="s">
        <v>12401</v>
      </c>
      <c r="B5315" s="681" t="s">
        <v>12402</v>
      </c>
      <c r="C5315" s="680" t="s">
        <v>12403</v>
      </c>
      <c r="D5315" s="680" t="s">
        <v>42983</v>
      </c>
    </row>
    <row r="5316" spans="1:4" ht="16.5" thickTop="1" thickBot="1" x14ac:dyDescent="0.3">
      <c r="A5316" s="680" t="s">
        <v>12404</v>
      </c>
      <c r="B5316" s="692" t="s">
        <v>8728</v>
      </c>
      <c r="C5316" s="680" t="s">
        <v>12405</v>
      </c>
      <c r="D5316" s="680" t="s">
        <v>42984</v>
      </c>
    </row>
    <row r="5317" spans="1:4" ht="16.5" thickTop="1" thickBot="1" x14ac:dyDescent="0.3">
      <c r="A5317" s="680" t="s">
        <v>12406</v>
      </c>
      <c r="B5317" s="681" t="s">
        <v>12407</v>
      </c>
      <c r="C5317" s="680" t="s">
        <v>12408</v>
      </c>
      <c r="D5317" s="680" t="s">
        <v>42985</v>
      </c>
    </row>
    <row r="5318" spans="1:4" ht="16.5" thickTop="1" thickBot="1" x14ac:dyDescent="0.3">
      <c r="A5318" s="681" t="s">
        <v>12409</v>
      </c>
      <c r="B5318" s="681" t="s">
        <v>12410</v>
      </c>
      <c r="C5318" s="681" t="s">
        <v>12411</v>
      </c>
      <c r="D5318" s="681" t="s">
        <v>42986</v>
      </c>
    </row>
    <row r="5319" spans="1:4" ht="16.5" thickTop="1" thickBot="1" x14ac:dyDescent="0.3">
      <c r="A5319" s="680" t="s">
        <v>12412</v>
      </c>
      <c r="B5319" s="681" t="s">
        <v>12413</v>
      </c>
      <c r="C5319" s="680" t="s">
        <v>12414</v>
      </c>
      <c r="D5319" s="680" t="s">
        <v>42987</v>
      </c>
    </row>
    <row r="5320" spans="1:4" ht="16.5" thickTop="1" thickBot="1" x14ac:dyDescent="0.3">
      <c r="A5320" s="680" t="s">
        <v>12415</v>
      </c>
      <c r="B5320" s="681" t="s">
        <v>12416</v>
      </c>
      <c r="C5320" s="680" t="s">
        <v>12417</v>
      </c>
      <c r="D5320" s="680" t="s">
        <v>42988</v>
      </c>
    </row>
    <row r="5321" spans="1:4" ht="31.5" thickTop="1" thickBot="1" x14ac:dyDescent="0.3">
      <c r="A5321" s="681" t="s">
        <v>5275</v>
      </c>
      <c r="B5321" s="681" t="s">
        <v>12418</v>
      </c>
      <c r="C5321" s="681" t="s">
        <v>5276</v>
      </c>
      <c r="D5321" s="681" t="s">
        <v>5277</v>
      </c>
    </row>
    <row r="5322" spans="1:4" ht="16.5" thickTop="1" thickBot="1" x14ac:dyDescent="0.3">
      <c r="A5322" s="681" t="s">
        <v>12419</v>
      </c>
      <c r="B5322" s="681" t="s">
        <v>12420</v>
      </c>
      <c r="C5322" s="681" t="s">
        <v>12421</v>
      </c>
      <c r="D5322" s="681" t="s">
        <v>42989</v>
      </c>
    </row>
    <row r="5323" spans="1:4" ht="31.5" thickTop="1" thickBot="1" x14ac:dyDescent="0.3">
      <c r="A5323" s="680" t="s">
        <v>5278</v>
      </c>
      <c r="B5323" s="681" t="s">
        <v>12422</v>
      </c>
      <c r="C5323" s="680" t="s">
        <v>5279</v>
      </c>
      <c r="D5323" s="680" t="s">
        <v>5280</v>
      </c>
    </row>
    <row r="5324" spans="1:4" ht="16.5" thickTop="1" thickBot="1" x14ac:dyDescent="0.3">
      <c r="A5324" s="681" t="s">
        <v>12423</v>
      </c>
      <c r="B5324" s="681" t="s">
        <v>12424</v>
      </c>
      <c r="C5324" s="681" t="s">
        <v>12425</v>
      </c>
      <c r="D5324" s="681" t="s">
        <v>42990</v>
      </c>
    </row>
    <row r="5325" spans="1:4" ht="16.5" thickTop="1" thickBot="1" x14ac:dyDescent="0.3">
      <c r="A5325" s="681" t="s">
        <v>12426</v>
      </c>
      <c r="B5325" s="681" t="s">
        <v>12427</v>
      </c>
      <c r="C5325" s="681" t="s">
        <v>12428</v>
      </c>
      <c r="D5325" s="681" t="s">
        <v>42991</v>
      </c>
    </row>
    <row r="5326" spans="1:4" ht="16.5" thickTop="1" thickBot="1" x14ac:dyDescent="0.3">
      <c r="A5326" s="680" t="s">
        <v>12429</v>
      </c>
      <c r="B5326" s="681" t="s">
        <v>12430</v>
      </c>
      <c r="C5326" s="680" t="s">
        <v>12431</v>
      </c>
      <c r="D5326" s="680" t="s">
        <v>42992</v>
      </c>
    </row>
    <row r="5327" spans="1:4" ht="16.5" thickTop="1" thickBot="1" x14ac:dyDescent="0.3">
      <c r="A5327" s="681" t="s">
        <v>12432</v>
      </c>
      <c r="B5327" s="681" t="s">
        <v>12433</v>
      </c>
      <c r="C5327" s="681" t="s">
        <v>12434</v>
      </c>
      <c r="D5327" s="681" t="s">
        <v>42993</v>
      </c>
    </row>
    <row r="5328" spans="1:4" ht="16.5" thickTop="1" thickBot="1" x14ac:dyDescent="0.3">
      <c r="A5328" s="681" t="s">
        <v>5281</v>
      </c>
      <c r="B5328" s="681" t="s">
        <v>12435</v>
      </c>
      <c r="C5328" s="681" t="s">
        <v>12436</v>
      </c>
      <c r="D5328" s="681" t="s">
        <v>5283</v>
      </c>
    </row>
    <row r="5329" spans="1:4" ht="31.5" thickTop="1" thickBot="1" x14ac:dyDescent="0.3">
      <c r="A5329" s="681" t="s">
        <v>12437</v>
      </c>
      <c r="B5329" s="681" t="s">
        <v>12438</v>
      </c>
      <c r="C5329" s="681" t="s">
        <v>12439</v>
      </c>
      <c r="D5329" s="681" t="s">
        <v>42994</v>
      </c>
    </row>
    <row r="5330" spans="1:4" ht="16.5" thickTop="1" thickBot="1" x14ac:dyDescent="0.3">
      <c r="A5330" s="681" t="s">
        <v>12440</v>
      </c>
      <c r="B5330" s="681" t="s">
        <v>12441</v>
      </c>
      <c r="C5330" s="681" t="s">
        <v>12442</v>
      </c>
      <c r="D5330" s="681" t="s">
        <v>42995</v>
      </c>
    </row>
    <row r="5331" spans="1:4" ht="16.5" thickTop="1" thickBot="1" x14ac:dyDescent="0.3">
      <c r="A5331" s="680" t="s">
        <v>5284</v>
      </c>
      <c r="B5331" s="681" t="s">
        <v>12443</v>
      </c>
      <c r="C5331" s="680" t="s">
        <v>5285</v>
      </c>
      <c r="D5331" s="680" t="s">
        <v>5286</v>
      </c>
    </row>
    <row r="5332" spans="1:4" ht="16.5" thickTop="1" thickBot="1" x14ac:dyDescent="0.3">
      <c r="A5332" s="680" t="s">
        <v>12444</v>
      </c>
      <c r="B5332" s="681" t="s">
        <v>12445</v>
      </c>
      <c r="C5332" s="680" t="s">
        <v>12446</v>
      </c>
      <c r="D5332" s="680" t="s">
        <v>42996</v>
      </c>
    </row>
    <row r="5333" spans="1:4" ht="16.5" thickTop="1" thickBot="1" x14ac:dyDescent="0.3">
      <c r="A5333" s="681" t="s">
        <v>12447</v>
      </c>
      <c r="B5333" s="681" t="s">
        <v>12448</v>
      </c>
      <c r="C5333" s="681" t="s">
        <v>12449</v>
      </c>
      <c r="D5333" s="681" t="s">
        <v>42997</v>
      </c>
    </row>
    <row r="5334" spans="1:4" ht="16.5" thickTop="1" thickBot="1" x14ac:dyDescent="0.3">
      <c r="A5334" s="680" t="s">
        <v>12450</v>
      </c>
      <c r="B5334" s="681" t="s">
        <v>12451</v>
      </c>
      <c r="C5334" s="680" t="s">
        <v>12452</v>
      </c>
      <c r="D5334" s="680" t="s">
        <v>42998</v>
      </c>
    </row>
    <row r="5335" spans="1:4" ht="16.5" thickTop="1" thickBot="1" x14ac:dyDescent="0.3">
      <c r="A5335" s="681" t="s">
        <v>12453</v>
      </c>
      <c r="B5335" s="681" t="s">
        <v>12454</v>
      </c>
      <c r="C5335" s="681" t="s">
        <v>12455</v>
      </c>
      <c r="D5335" s="681" t="s">
        <v>42999</v>
      </c>
    </row>
    <row r="5336" spans="1:4" ht="16.5" thickTop="1" thickBot="1" x14ac:dyDescent="0.3">
      <c r="A5336" s="680" t="s">
        <v>12456</v>
      </c>
      <c r="B5336" s="681" t="s">
        <v>12457</v>
      </c>
      <c r="C5336" s="680" t="s">
        <v>12458</v>
      </c>
      <c r="D5336" s="680" t="s">
        <v>43000</v>
      </c>
    </row>
    <row r="5337" spans="1:4" ht="31.5" thickTop="1" thickBot="1" x14ac:dyDescent="0.3">
      <c r="A5337" s="681" t="s">
        <v>12459</v>
      </c>
      <c r="B5337" s="681" t="s">
        <v>12460</v>
      </c>
      <c r="C5337" s="681" t="s">
        <v>12461</v>
      </c>
      <c r="D5337" s="681" t="s">
        <v>43001</v>
      </c>
    </row>
    <row r="5338" spans="1:4" ht="16.5" thickTop="1" thickBot="1" x14ac:dyDescent="0.3">
      <c r="A5338" s="680" t="s">
        <v>12462</v>
      </c>
      <c r="B5338" s="681" t="s">
        <v>12463</v>
      </c>
      <c r="C5338" s="680" t="s">
        <v>12464</v>
      </c>
      <c r="D5338" s="680" t="s">
        <v>43002</v>
      </c>
    </row>
    <row r="5339" spans="1:4" ht="16.5" thickTop="1" thickBot="1" x14ac:dyDescent="0.3">
      <c r="A5339" s="680" t="s">
        <v>12465</v>
      </c>
      <c r="B5339" s="681" t="s">
        <v>12466</v>
      </c>
      <c r="C5339" s="680" t="s">
        <v>12467</v>
      </c>
      <c r="D5339" s="680" t="s">
        <v>43003</v>
      </c>
    </row>
    <row r="5340" spans="1:4" ht="16.5" thickTop="1" thickBot="1" x14ac:dyDescent="0.3">
      <c r="A5340" s="681" t="s">
        <v>12468</v>
      </c>
      <c r="B5340" s="681" t="s">
        <v>12469</v>
      </c>
      <c r="C5340" s="681" t="s">
        <v>12470</v>
      </c>
      <c r="D5340" s="681" t="s">
        <v>43004</v>
      </c>
    </row>
    <row r="5341" spans="1:4" ht="16.5" thickTop="1" thickBot="1" x14ac:dyDescent="0.3">
      <c r="A5341" s="681" t="s">
        <v>12471</v>
      </c>
      <c r="B5341" s="681" t="s">
        <v>12472</v>
      </c>
      <c r="C5341" s="681" t="s">
        <v>12473</v>
      </c>
      <c r="D5341" s="681" t="s">
        <v>43005</v>
      </c>
    </row>
    <row r="5342" spans="1:4" ht="16.5" thickTop="1" thickBot="1" x14ac:dyDescent="0.3">
      <c r="A5342" s="681" t="s">
        <v>12474</v>
      </c>
      <c r="B5342" s="681" t="s">
        <v>12475</v>
      </c>
      <c r="C5342" s="681" t="s">
        <v>12476</v>
      </c>
      <c r="D5342" s="681" t="s">
        <v>43006</v>
      </c>
    </row>
    <row r="5343" spans="1:4" ht="16.5" thickTop="1" thickBot="1" x14ac:dyDescent="0.3">
      <c r="A5343" s="680" t="s">
        <v>12477</v>
      </c>
      <c r="B5343" s="681" t="s">
        <v>12478</v>
      </c>
      <c r="C5343" s="680" t="s">
        <v>12479</v>
      </c>
      <c r="D5343" s="680" t="s">
        <v>43007</v>
      </c>
    </row>
    <row r="5344" spans="1:4" ht="31.5" thickTop="1" thickBot="1" x14ac:dyDescent="0.3">
      <c r="A5344" s="680" t="s">
        <v>12480</v>
      </c>
      <c r="B5344" s="681" t="s">
        <v>12481</v>
      </c>
      <c r="C5344" s="680" t="s">
        <v>12482</v>
      </c>
      <c r="D5344" s="680" t="s">
        <v>43008</v>
      </c>
    </row>
    <row r="5345" spans="1:4" ht="16.5" thickTop="1" thickBot="1" x14ac:dyDescent="0.3">
      <c r="A5345" s="681" t="s">
        <v>12483</v>
      </c>
      <c r="B5345" s="681" t="s">
        <v>12484</v>
      </c>
      <c r="C5345" s="681" t="s">
        <v>12485</v>
      </c>
      <c r="D5345" s="681" t="s">
        <v>43009</v>
      </c>
    </row>
    <row r="5346" spans="1:4" ht="16.5" thickTop="1" thickBot="1" x14ac:dyDescent="0.3">
      <c r="A5346" s="681" t="s">
        <v>12486</v>
      </c>
      <c r="B5346" s="681" t="s">
        <v>12487</v>
      </c>
      <c r="C5346" s="681" t="s">
        <v>12488</v>
      </c>
      <c r="D5346" s="681" t="s">
        <v>43010</v>
      </c>
    </row>
    <row r="5347" spans="1:4" ht="16.5" thickTop="1" thickBot="1" x14ac:dyDescent="0.3">
      <c r="A5347" s="681" t="s">
        <v>12489</v>
      </c>
      <c r="B5347" s="681" t="s">
        <v>12490</v>
      </c>
      <c r="C5347" s="681" t="s">
        <v>12491</v>
      </c>
      <c r="D5347" s="681" t="s">
        <v>43011</v>
      </c>
    </row>
    <row r="5348" spans="1:4" ht="16.5" thickTop="1" thickBot="1" x14ac:dyDescent="0.3">
      <c r="A5348" s="680" t="s">
        <v>12492</v>
      </c>
      <c r="B5348" s="681" t="s">
        <v>12493</v>
      </c>
      <c r="C5348" s="680" t="s">
        <v>12494</v>
      </c>
      <c r="D5348" s="680" t="s">
        <v>43012</v>
      </c>
    </row>
    <row r="5349" spans="1:4" ht="16.5" thickTop="1" thickBot="1" x14ac:dyDescent="0.3">
      <c r="A5349" s="681" t="s">
        <v>12495</v>
      </c>
      <c r="B5349" s="681" t="s">
        <v>12496</v>
      </c>
      <c r="C5349" s="681" t="s">
        <v>12497</v>
      </c>
      <c r="D5349" s="681" t="s">
        <v>43013</v>
      </c>
    </row>
    <row r="5350" spans="1:4" ht="16.5" thickTop="1" thickBot="1" x14ac:dyDescent="0.3">
      <c r="A5350" s="681" t="s">
        <v>12498</v>
      </c>
      <c r="B5350" s="681" t="s">
        <v>12499</v>
      </c>
      <c r="C5350" s="681" t="s">
        <v>12500</v>
      </c>
      <c r="D5350" s="681" t="s">
        <v>43014</v>
      </c>
    </row>
    <row r="5351" spans="1:4" ht="16.5" thickTop="1" thickBot="1" x14ac:dyDescent="0.3">
      <c r="A5351" s="680" t="s">
        <v>5287</v>
      </c>
      <c r="B5351" s="681" t="s">
        <v>12501</v>
      </c>
      <c r="C5351" s="680" t="s">
        <v>5288</v>
      </c>
      <c r="D5351" s="680" t="s">
        <v>5289</v>
      </c>
    </row>
    <row r="5352" spans="1:4" ht="16.5" thickTop="1" thickBot="1" x14ac:dyDescent="0.3">
      <c r="A5352" s="680" t="s">
        <v>12502</v>
      </c>
      <c r="B5352" s="681" t="s">
        <v>12503</v>
      </c>
      <c r="C5352" s="680" t="s">
        <v>12504</v>
      </c>
      <c r="D5352" s="680" t="s">
        <v>43015</v>
      </c>
    </row>
    <row r="5353" spans="1:4" ht="16.5" thickTop="1" thickBot="1" x14ac:dyDescent="0.3">
      <c r="A5353" s="680" t="s">
        <v>12505</v>
      </c>
      <c r="B5353" s="681" t="s">
        <v>12506</v>
      </c>
      <c r="C5353" s="680" t="s">
        <v>12507</v>
      </c>
      <c r="D5353" s="680" t="s">
        <v>43016</v>
      </c>
    </row>
    <row r="5354" spans="1:4" ht="16.5" thickTop="1" thickBot="1" x14ac:dyDescent="0.3">
      <c r="A5354" s="680" t="s">
        <v>12508</v>
      </c>
      <c r="B5354" s="681" t="s">
        <v>12509</v>
      </c>
      <c r="C5354" s="680" t="s">
        <v>12510</v>
      </c>
      <c r="D5354" s="680" t="s">
        <v>43017</v>
      </c>
    </row>
    <row r="5355" spans="1:4" ht="16.5" thickTop="1" thickBot="1" x14ac:dyDescent="0.3">
      <c r="A5355" s="681" t="s">
        <v>12511</v>
      </c>
      <c r="B5355" s="681" t="s">
        <v>12512</v>
      </c>
      <c r="C5355" s="681" t="s">
        <v>12513</v>
      </c>
      <c r="D5355" s="681" t="s">
        <v>43018</v>
      </c>
    </row>
    <row r="5356" spans="1:4" ht="31.5" thickTop="1" thickBot="1" x14ac:dyDescent="0.3">
      <c r="A5356" s="680" t="s">
        <v>12514</v>
      </c>
      <c r="B5356" s="681" t="s">
        <v>12515</v>
      </c>
      <c r="C5356" s="680" t="s">
        <v>12516</v>
      </c>
      <c r="D5356" s="680" t="s">
        <v>43019</v>
      </c>
    </row>
    <row r="5357" spans="1:4" ht="16.5" thickTop="1" thickBot="1" x14ac:dyDescent="0.3">
      <c r="A5357" s="681" t="s">
        <v>12517</v>
      </c>
      <c r="B5357" s="681" t="s">
        <v>12518</v>
      </c>
      <c r="C5357" s="681" t="s">
        <v>12519</v>
      </c>
      <c r="D5357" s="681" t="s">
        <v>43020</v>
      </c>
    </row>
    <row r="5358" spans="1:4" ht="16.5" thickTop="1" thickBot="1" x14ac:dyDescent="0.3">
      <c r="A5358" s="680" t="s">
        <v>12520</v>
      </c>
      <c r="B5358" s="681" t="s">
        <v>12521</v>
      </c>
      <c r="C5358" s="680" t="s">
        <v>12522</v>
      </c>
      <c r="D5358" s="680" t="s">
        <v>43021</v>
      </c>
    </row>
    <row r="5359" spans="1:4" ht="31.5" thickTop="1" thickBot="1" x14ac:dyDescent="0.3">
      <c r="A5359" s="681" t="s">
        <v>12523</v>
      </c>
      <c r="B5359" s="681" t="s">
        <v>12524</v>
      </c>
      <c r="C5359" s="681" t="s">
        <v>12525</v>
      </c>
      <c r="D5359" s="681" t="s">
        <v>43022</v>
      </c>
    </row>
    <row r="5360" spans="1:4" ht="16.5" thickTop="1" thickBot="1" x14ac:dyDescent="0.3">
      <c r="A5360" s="680" t="s">
        <v>12526</v>
      </c>
      <c r="B5360" s="681" t="s">
        <v>12527</v>
      </c>
      <c r="C5360" s="680" t="s">
        <v>12528</v>
      </c>
      <c r="D5360" s="680" t="s">
        <v>43023</v>
      </c>
    </row>
    <row r="5361" spans="1:4" ht="31.5" thickTop="1" thickBot="1" x14ac:dyDescent="0.3">
      <c r="A5361" s="680" t="s">
        <v>12529</v>
      </c>
      <c r="B5361" s="681" t="s">
        <v>12530</v>
      </c>
      <c r="C5361" s="680" t="s">
        <v>12531</v>
      </c>
      <c r="D5361" s="680" t="s">
        <v>43024</v>
      </c>
    </row>
    <row r="5362" spans="1:4" ht="31.5" thickTop="1" thickBot="1" x14ac:dyDescent="0.3">
      <c r="A5362" s="681" t="s">
        <v>5290</v>
      </c>
      <c r="B5362" s="681" t="s">
        <v>12532</v>
      </c>
      <c r="C5362" s="681" t="s">
        <v>5291</v>
      </c>
      <c r="D5362" s="681" t="s">
        <v>5292</v>
      </c>
    </row>
    <row r="5363" spans="1:4" ht="16.5" thickTop="1" thickBot="1" x14ac:dyDescent="0.3">
      <c r="A5363" s="680" t="s">
        <v>12533</v>
      </c>
      <c r="B5363" s="681" t="s">
        <v>12534</v>
      </c>
      <c r="C5363" s="680" t="s">
        <v>12535</v>
      </c>
      <c r="D5363" s="680" t="s">
        <v>43025</v>
      </c>
    </row>
    <row r="5364" spans="1:4" ht="31.5" thickTop="1" thickBot="1" x14ac:dyDescent="0.3">
      <c r="A5364" s="681" t="s">
        <v>5293</v>
      </c>
      <c r="B5364" s="681" t="s">
        <v>12536</v>
      </c>
      <c r="C5364" s="681" t="s">
        <v>5294</v>
      </c>
      <c r="D5364" s="681" t="s">
        <v>5295</v>
      </c>
    </row>
    <row r="5365" spans="1:4" ht="16.5" thickTop="1" thickBot="1" x14ac:dyDescent="0.3">
      <c r="A5365" s="680" t="s">
        <v>12537</v>
      </c>
      <c r="B5365" s="681" t="s">
        <v>12538</v>
      </c>
      <c r="C5365" s="680" t="s">
        <v>12539</v>
      </c>
      <c r="D5365" s="680" t="s">
        <v>43026</v>
      </c>
    </row>
    <row r="5366" spans="1:4" ht="16.5" thickTop="1" thickBot="1" x14ac:dyDescent="0.3">
      <c r="A5366" s="680" t="s">
        <v>12540</v>
      </c>
      <c r="B5366" s="681" t="s">
        <v>12541</v>
      </c>
      <c r="C5366" s="680" t="s">
        <v>12542</v>
      </c>
      <c r="D5366" s="680" t="s">
        <v>43027</v>
      </c>
    </row>
    <row r="5367" spans="1:4" ht="16.5" thickTop="1" thickBot="1" x14ac:dyDescent="0.3">
      <c r="A5367" s="680" t="s">
        <v>12543</v>
      </c>
      <c r="B5367" s="681" t="s">
        <v>12544</v>
      </c>
      <c r="C5367" s="680" t="s">
        <v>12545</v>
      </c>
      <c r="D5367" s="680" t="s">
        <v>43028</v>
      </c>
    </row>
    <row r="5368" spans="1:4" ht="31.5" thickTop="1" thickBot="1" x14ac:dyDescent="0.3">
      <c r="A5368" s="680" t="s">
        <v>5296</v>
      </c>
      <c r="B5368" s="681" t="s">
        <v>12546</v>
      </c>
      <c r="C5368" s="680" t="s">
        <v>12547</v>
      </c>
      <c r="D5368" s="680" t="s">
        <v>5298</v>
      </c>
    </row>
    <row r="5369" spans="1:4" ht="31.5" thickTop="1" thickBot="1" x14ac:dyDescent="0.3">
      <c r="A5369" s="680" t="s">
        <v>12548</v>
      </c>
      <c r="B5369" s="681" t="s">
        <v>12549</v>
      </c>
      <c r="C5369" s="680" t="s">
        <v>12550</v>
      </c>
      <c r="D5369" s="680" t="s">
        <v>43029</v>
      </c>
    </row>
    <row r="5370" spans="1:4" ht="16.5" thickTop="1" thickBot="1" x14ac:dyDescent="0.3">
      <c r="A5370" s="680" t="s">
        <v>5299</v>
      </c>
      <c r="B5370" s="681" t="s">
        <v>12551</v>
      </c>
      <c r="C5370" s="680" t="s">
        <v>5300</v>
      </c>
      <c r="D5370" s="680" t="s">
        <v>5301</v>
      </c>
    </row>
    <row r="5371" spans="1:4" ht="16.5" thickTop="1" thickBot="1" x14ac:dyDescent="0.3">
      <c r="A5371" s="680" t="s">
        <v>12552</v>
      </c>
      <c r="B5371" s="681" t="s">
        <v>12553</v>
      </c>
      <c r="C5371" s="680" t="s">
        <v>12554</v>
      </c>
      <c r="D5371" s="680" t="s">
        <v>43030</v>
      </c>
    </row>
    <row r="5372" spans="1:4" ht="16.5" thickTop="1" thickBot="1" x14ac:dyDescent="0.3">
      <c r="A5372" s="680" t="s">
        <v>12555</v>
      </c>
      <c r="B5372" s="681" t="s">
        <v>12556</v>
      </c>
      <c r="C5372" s="680" t="s">
        <v>12557</v>
      </c>
      <c r="D5372" s="680" t="s">
        <v>43031</v>
      </c>
    </row>
    <row r="5373" spans="1:4" ht="16.5" thickTop="1" thickBot="1" x14ac:dyDescent="0.3">
      <c r="A5373" s="681" t="s">
        <v>12558</v>
      </c>
      <c r="B5373" s="681" t="s">
        <v>12559</v>
      </c>
      <c r="C5373" s="681" t="s">
        <v>12560</v>
      </c>
      <c r="D5373" s="681" t="s">
        <v>43032</v>
      </c>
    </row>
    <row r="5374" spans="1:4" ht="16.5" thickTop="1" thickBot="1" x14ac:dyDescent="0.3">
      <c r="A5374" s="680" t="s">
        <v>12561</v>
      </c>
      <c r="B5374" s="692" t="s">
        <v>8728</v>
      </c>
      <c r="C5374" s="680" t="s">
        <v>12562</v>
      </c>
      <c r="D5374" s="680" t="s">
        <v>43033</v>
      </c>
    </row>
    <row r="5375" spans="1:4" ht="31.5" thickTop="1" thickBot="1" x14ac:dyDescent="0.3">
      <c r="A5375" s="680" t="s">
        <v>12563</v>
      </c>
      <c r="B5375" s="681" t="s">
        <v>12564</v>
      </c>
      <c r="C5375" s="680" t="s">
        <v>12565</v>
      </c>
      <c r="D5375" s="680" t="s">
        <v>43034</v>
      </c>
    </row>
    <row r="5376" spans="1:4" ht="16.5" thickTop="1" thickBot="1" x14ac:dyDescent="0.3">
      <c r="A5376" s="681" t="s">
        <v>12566</v>
      </c>
      <c r="B5376" s="681" t="s">
        <v>12567</v>
      </c>
      <c r="C5376" s="681" t="s">
        <v>12568</v>
      </c>
      <c r="D5376" s="681" t="s">
        <v>43035</v>
      </c>
    </row>
    <row r="5377" spans="1:4" ht="16.5" thickTop="1" thickBot="1" x14ac:dyDescent="0.3">
      <c r="A5377" s="681" t="s">
        <v>12569</v>
      </c>
      <c r="B5377" s="681" t="s">
        <v>12570</v>
      </c>
      <c r="C5377" s="681" t="s">
        <v>12571</v>
      </c>
      <c r="D5377" s="681" t="s">
        <v>43036</v>
      </c>
    </row>
    <row r="5378" spans="1:4" ht="16.5" thickTop="1" thickBot="1" x14ac:dyDescent="0.3">
      <c r="A5378" s="680" t="s">
        <v>12572</v>
      </c>
      <c r="B5378" s="692" t="s">
        <v>8728</v>
      </c>
      <c r="C5378" s="680" t="s">
        <v>12573</v>
      </c>
      <c r="D5378" s="680" t="s">
        <v>12573</v>
      </c>
    </row>
    <row r="5379" spans="1:4" ht="16.5" thickTop="1" thickBot="1" x14ac:dyDescent="0.3">
      <c r="A5379" s="680" t="s">
        <v>12574</v>
      </c>
      <c r="B5379" s="681" t="s">
        <v>12575</v>
      </c>
      <c r="C5379" s="680" t="s">
        <v>12576</v>
      </c>
      <c r="D5379" s="680" t="s">
        <v>43037</v>
      </c>
    </row>
    <row r="5380" spans="1:4" ht="16.5" thickTop="1" thickBot="1" x14ac:dyDescent="0.3">
      <c r="A5380" s="681" t="s">
        <v>12577</v>
      </c>
      <c r="B5380" s="692" t="s">
        <v>8728</v>
      </c>
      <c r="C5380" s="681" t="s">
        <v>12578</v>
      </c>
      <c r="D5380" s="681" t="s">
        <v>12578</v>
      </c>
    </row>
    <row r="5381" spans="1:4" ht="31.5" thickTop="1" thickBot="1" x14ac:dyDescent="0.3">
      <c r="A5381" s="681" t="s">
        <v>12579</v>
      </c>
      <c r="B5381" s="681" t="s">
        <v>12580</v>
      </c>
      <c r="C5381" s="681" t="s">
        <v>12581</v>
      </c>
      <c r="D5381" s="681" t="s">
        <v>43038</v>
      </c>
    </row>
    <row r="5382" spans="1:4" ht="31.5" thickTop="1" thickBot="1" x14ac:dyDescent="0.3">
      <c r="A5382" s="680" t="s">
        <v>12582</v>
      </c>
      <c r="B5382" s="681" t="s">
        <v>12583</v>
      </c>
      <c r="C5382" s="680" t="s">
        <v>12584</v>
      </c>
      <c r="D5382" s="680" t="s">
        <v>43039</v>
      </c>
    </row>
    <row r="5383" spans="1:4" ht="16.5" thickTop="1" thickBot="1" x14ac:dyDescent="0.3">
      <c r="A5383" s="680" t="s">
        <v>12585</v>
      </c>
      <c r="B5383" s="681" t="s">
        <v>12586</v>
      </c>
      <c r="C5383" s="680" t="s">
        <v>12587</v>
      </c>
      <c r="D5383" s="680" t="s">
        <v>43040</v>
      </c>
    </row>
    <row r="5384" spans="1:4" ht="16.5" thickTop="1" thickBot="1" x14ac:dyDescent="0.3">
      <c r="A5384" s="681" t="s">
        <v>12588</v>
      </c>
      <c r="B5384" s="681" t="s">
        <v>12588</v>
      </c>
      <c r="C5384" s="681" t="s">
        <v>12589</v>
      </c>
      <c r="D5384" s="681" t="s">
        <v>43041</v>
      </c>
    </row>
    <row r="5385" spans="1:4" ht="16.5" thickTop="1" thickBot="1" x14ac:dyDescent="0.3">
      <c r="A5385" s="680" t="s">
        <v>12590</v>
      </c>
      <c r="B5385" s="692" t="s">
        <v>8728</v>
      </c>
      <c r="C5385" s="680" t="s">
        <v>12591</v>
      </c>
      <c r="D5385" s="680" t="s">
        <v>43042</v>
      </c>
    </row>
    <row r="5386" spans="1:4" ht="16.5" thickTop="1" thickBot="1" x14ac:dyDescent="0.3">
      <c r="A5386" s="680" t="s">
        <v>12592</v>
      </c>
      <c r="B5386" s="681" t="s">
        <v>12593</v>
      </c>
      <c r="C5386" s="680" t="s">
        <v>12594</v>
      </c>
      <c r="D5386" s="680" t="s">
        <v>43043</v>
      </c>
    </row>
    <row r="5387" spans="1:4" ht="16.5" thickTop="1" thickBot="1" x14ac:dyDescent="0.3">
      <c r="A5387" s="681" t="s">
        <v>12595</v>
      </c>
      <c r="B5387" s="681" t="s">
        <v>12596</v>
      </c>
      <c r="C5387" s="681" t="s">
        <v>12597</v>
      </c>
      <c r="D5387" s="681" t="s">
        <v>43044</v>
      </c>
    </row>
    <row r="5388" spans="1:4" ht="16.5" thickTop="1" thickBot="1" x14ac:dyDescent="0.3">
      <c r="A5388" s="681" t="s">
        <v>12598</v>
      </c>
      <c r="B5388" s="681" t="s">
        <v>12598</v>
      </c>
      <c r="C5388" s="681" t="s">
        <v>12599</v>
      </c>
      <c r="D5388" s="681" t="s">
        <v>43045</v>
      </c>
    </row>
    <row r="5389" spans="1:4" ht="16.5" thickTop="1" thickBot="1" x14ac:dyDescent="0.3">
      <c r="A5389" s="680" t="s">
        <v>12600</v>
      </c>
      <c r="B5389" s="692" t="s">
        <v>8728</v>
      </c>
      <c r="C5389" s="680" t="s">
        <v>12601</v>
      </c>
      <c r="D5389" s="680" t="s">
        <v>12601</v>
      </c>
    </row>
    <row r="5390" spans="1:4" ht="16.5" thickTop="1" thickBot="1" x14ac:dyDescent="0.3">
      <c r="A5390" s="681" t="s">
        <v>12602</v>
      </c>
      <c r="B5390" s="681" t="s">
        <v>12603</v>
      </c>
      <c r="C5390" s="681" t="s">
        <v>12604</v>
      </c>
      <c r="D5390" s="681" t="s">
        <v>12604</v>
      </c>
    </row>
    <row r="5391" spans="1:4" ht="31.5" thickTop="1" thickBot="1" x14ac:dyDescent="0.3">
      <c r="A5391" s="681" t="s">
        <v>12605</v>
      </c>
      <c r="B5391" s="692" t="s">
        <v>8728</v>
      </c>
      <c r="C5391" s="681" t="s">
        <v>12606</v>
      </c>
      <c r="D5391" s="681" t="s">
        <v>43046</v>
      </c>
    </row>
    <row r="5392" spans="1:4" ht="16.5" thickTop="1" thickBot="1" x14ac:dyDescent="0.3">
      <c r="A5392" s="680" t="s">
        <v>12607</v>
      </c>
      <c r="B5392" s="681" t="s">
        <v>12608</v>
      </c>
      <c r="C5392" s="680" t="s">
        <v>12609</v>
      </c>
      <c r="D5392" s="680" t="s">
        <v>43047</v>
      </c>
    </row>
    <row r="5393" spans="1:4" ht="16.5" thickTop="1" thickBot="1" x14ac:dyDescent="0.3">
      <c r="A5393" s="680" t="s">
        <v>12610</v>
      </c>
      <c r="B5393" s="681" t="s">
        <v>12611</v>
      </c>
      <c r="C5393" s="680" t="s">
        <v>12612</v>
      </c>
      <c r="D5393" s="680" t="s">
        <v>43048</v>
      </c>
    </row>
    <row r="5394" spans="1:4" ht="16.5" thickTop="1" thickBot="1" x14ac:dyDescent="0.3">
      <c r="A5394" s="680" t="s">
        <v>12613</v>
      </c>
      <c r="B5394" s="681" t="s">
        <v>12614</v>
      </c>
      <c r="C5394" s="680" t="s">
        <v>12615</v>
      </c>
      <c r="D5394" s="680" t="s">
        <v>43049</v>
      </c>
    </row>
    <row r="5395" spans="1:4" ht="16.5" thickTop="1" thickBot="1" x14ac:dyDescent="0.3">
      <c r="A5395" s="681" t="s">
        <v>12616</v>
      </c>
      <c r="B5395" s="681" t="s">
        <v>12617</v>
      </c>
      <c r="C5395" s="681" t="s">
        <v>12618</v>
      </c>
      <c r="D5395" s="681" t="s">
        <v>43050</v>
      </c>
    </row>
    <row r="5396" spans="1:4" ht="16.5" thickTop="1" thickBot="1" x14ac:dyDescent="0.3">
      <c r="A5396" s="681" t="s">
        <v>12619</v>
      </c>
      <c r="B5396" s="681" t="s">
        <v>12620</v>
      </c>
      <c r="C5396" s="681" t="s">
        <v>12621</v>
      </c>
      <c r="D5396" s="681" t="s">
        <v>43051</v>
      </c>
    </row>
    <row r="5397" spans="1:4" ht="16.5" thickTop="1" thickBot="1" x14ac:dyDescent="0.3">
      <c r="A5397" s="680" t="s">
        <v>12622</v>
      </c>
      <c r="B5397" s="681" t="s">
        <v>12623</v>
      </c>
      <c r="C5397" s="680" t="s">
        <v>12624</v>
      </c>
      <c r="D5397" s="680" t="s">
        <v>43052</v>
      </c>
    </row>
    <row r="5398" spans="1:4" ht="16.5" thickTop="1" thickBot="1" x14ac:dyDescent="0.3">
      <c r="A5398" s="681" t="s">
        <v>12625</v>
      </c>
      <c r="B5398" s="681" t="s">
        <v>12626</v>
      </c>
      <c r="C5398" s="681" t="s">
        <v>12627</v>
      </c>
      <c r="D5398" s="681" t="s">
        <v>43053</v>
      </c>
    </row>
    <row r="5399" spans="1:4" ht="16.5" thickTop="1" thickBot="1" x14ac:dyDescent="0.3">
      <c r="A5399" s="680" t="s">
        <v>12628</v>
      </c>
      <c r="B5399" s="692" t="s">
        <v>8728</v>
      </c>
      <c r="C5399" s="680" t="s">
        <v>12629</v>
      </c>
      <c r="D5399" s="680" t="s">
        <v>12629</v>
      </c>
    </row>
    <row r="5400" spans="1:4" ht="16.5" thickTop="1" thickBot="1" x14ac:dyDescent="0.3">
      <c r="A5400" s="681" t="s">
        <v>12630</v>
      </c>
      <c r="B5400" s="681" t="s">
        <v>12630</v>
      </c>
      <c r="C5400" s="681" t="s">
        <v>12631</v>
      </c>
      <c r="D5400" s="681" t="s">
        <v>43054</v>
      </c>
    </row>
    <row r="5401" spans="1:4" ht="16.5" thickTop="1" thickBot="1" x14ac:dyDescent="0.3">
      <c r="A5401" s="681" t="s">
        <v>12632</v>
      </c>
      <c r="B5401" s="681" t="s">
        <v>12633</v>
      </c>
      <c r="C5401" s="681" t="s">
        <v>12634</v>
      </c>
      <c r="D5401" s="681" t="s">
        <v>43055</v>
      </c>
    </row>
    <row r="5402" spans="1:4" ht="16.5" thickTop="1" thickBot="1" x14ac:dyDescent="0.3">
      <c r="A5402" s="681" t="s">
        <v>5302</v>
      </c>
      <c r="B5402" s="681" t="s">
        <v>12635</v>
      </c>
      <c r="C5402" s="681" t="s">
        <v>5303</v>
      </c>
      <c r="D5402" s="681" t="s">
        <v>5304</v>
      </c>
    </row>
    <row r="5403" spans="1:4" ht="16.5" thickTop="1" thickBot="1" x14ac:dyDescent="0.3">
      <c r="A5403" s="681" t="s">
        <v>12636</v>
      </c>
      <c r="B5403" s="681" t="s">
        <v>12637</v>
      </c>
      <c r="C5403" s="681" t="s">
        <v>12638</v>
      </c>
      <c r="D5403" s="681" t="s">
        <v>12638</v>
      </c>
    </row>
    <row r="5404" spans="1:4" ht="16.5" thickTop="1" thickBot="1" x14ac:dyDescent="0.3">
      <c r="A5404" s="680" t="s">
        <v>12639</v>
      </c>
      <c r="B5404" s="681" t="s">
        <v>12640</v>
      </c>
      <c r="C5404" s="680" t="s">
        <v>12641</v>
      </c>
      <c r="D5404" s="680" t="s">
        <v>12641</v>
      </c>
    </row>
    <row r="5405" spans="1:4" ht="16.5" thickTop="1" thickBot="1" x14ac:dyDescent="0.3">
      <c r="A5405" s="681" t="s">
        <v>12642</v>
      </c>
      <c r="B5405" s="681" t="s">
        <v>12643</v>
      </c>
      <c r="C5405" s="681" t="s">
        <v>12644</v>
      </c>
      <c r="D5405" s="681" t="s">
        <v>43056</v>
      </c>
    </row>
    <row r="5406" spans="1:4" ht="16.5" thickTop="1" thickBot="1" x14ac:dyDescent="0.3">
      <c r="A5406" s="680" t="s">
        <v>12645</v>
      </c>
      <c r="B5406" s="681" t="s">
        <v>12646</v>
      </c>
      <c r="C5406" s="680" t="s">
        <v>12647</v>
      </c>
      <c r="D5406" s="680" t="s">
        <v>43057</v>
      </c>
    </row>
    <row r="5407" spans="1:4" ht="16.5" thickTop="1" thickBot="1" x14ac:dyDescent="0.3">
      <c r="A5407" s="681" t="s">
        <v>12648</v>
      </c>
      <c r="B5407" s="681" t="s">
        <v>12649</v>
      </c>
      <c r="C5407" s="681" t="s">
        <v>12650</v>
      </c>
      <c r="D5407" s="681" t="s">
        <v>12650</v>
      </c>
    </row>
    <row r="5408" spans="1:4" ht="16.5" thickTop="1" thickBot="1" x14ac:dyDescent="0.3">
      <c r="A5408" s="680" t="s">
        <v>12651</v>
      </c>
      <c r="B5408" s="692" t="s">
        <v>8728</v>
      </c>
      <c r="C5408" s="680" t="s">
        <v>12652</v>
      </c>
      <c r="D5408" s="680" t="s">
        <v>43058</v>
      </c>
    </row>
    <row r="5409" spans="1:4" ht="16.5" thickTop="1" thickBot="1" x14ac:dyDescent="0.3">
      <c r="A5409" s="681" t="s">
        <v>12653</v>
      </c>
      <c r="B5409" s="681" t="s">
        <v>12654</v>
      </c>
      <c r="C5409" s="681" t="s">
        <v>12655</v>
      </c>
      <c r="D5409" s="681" t="s">
        <v>43059</v>
      </c>
    </row>
    <row r="5410" spans="1:4" ht="16.5" thickTop="1" thickBot="1" x14ac:dyDescent="0.3">
      <c r="A5410" s="680" t="s">
        <v>12656</v>
      </c>
      <c r="B5410" s="681" t="s">
        <v>12656</v>
      </c>
      <c r="C5410" s="680" t="s">
        <v>12657</v>
      </c>
      <c r="D5410" s="680" t="s">
        <v>43060</v>
      </c>
    </row>
    <row r="5411" spans="1:4" ht="16.5" thickTop="1" thickBot="1" x14ac:dyDescent="0.3">
      <c r="A5411" s="680" t="s">
        <v>12658</v>
      </c>
      <c r="B5411" s="692" t="s">
        <v>8728</v>
      </c>
      <c r="C5411" s="680" t="s">
        <v>12659</v>
      </c>
      <c r="D5411" s="680" t="s">
        <v>43061</v>
      </c>
    </row>
    <row r="5412" spans="1:4" ht="16.5" thickTop="1" thickBot="1" x14ac:dyDescent="0.3">
      <c r="A5412" s="681" t="s">
        <v>12660</v>
      </c>
      <c r="B5412" s="681" t="s">
        <v>12661</v>
      </c>
      <c r="C5412" s="681" t="s">
        <v>12662</v>
      </c>
      <c r="D5412" s="681" t="s">
        <v>43062</v>
      </c>
    </row>
    <row r="5413" spans="1:4" ht="16.5" thickTop="1" thickBot="1" x14ac:dyDescent="0.3">
      <c r="A5413" s="681" t="s">
        <v>12663</v>
      </c>
      <c r="B5413" s="681" t="s">
        <v>12664</v>
      </c>
      <c r="C5413" s="681" t="s">
        <v>12665</v>
      </c>
      <c r="D5413" s="681" t="s">
        <v>12665</v>
      </c>
    </row>
    <row r="5414" spans="1:4" ht="16.5" thickTop="1" thickBot="1" x14ac:dyDescent="0.3">
      <c r="A5414" s="680" t="s">
        <v>12666</v>
      </c>
      <c r="B5414" s="692" t="s">
        <v>8728</v>
      </c>
      <c r="C5414" s="680" t="s">
        <v>12667</v>
      </c>
      <c r="D5414" s="680" t="s">
        <v>43063</v>
      </c>
    </row>
    <row r="5415" spans="1:4" ht="16.5" thickTop="1" thickBot="1" x14ac:dyDescent="0.3">
      <c r="A5415" s="680" t="s">
        <v>12668</v>
      </c>
      <c r="B5415" s="681" t="s">
        <v>12669</v>
      </c>
      <c r="C5415" s="680" t="s">
        <v>12670</v>
      </c>
      <c r="D5415" s="680" t="s">
        <v>12670</v>
      </c>
    </row>
    <row r="5416" spans="1:4" ht="16.5" thickTop="1" thickBot="1" x14ac:dyDescent="0.3">
      <c r="A5416" s="681" t="s">
        <v>12671</v>
      </c>
      <c r="B5416" s="681" t="s">
        <v>12672</v>
      </c>
      <c r="C5416" s="681" t="s">
        <v>12673</v>
      </c>
      <c r="D5416" s="681" t="s">
        <v>43064</v>
      </c>
    </row>
    <row r="5417" spans="1:4" ht="16.5" thickTop="1" thickBot="1" x14ac:dyDescent="0.3">
      <c r="A5417" s="680" t="s">
        <v>12674</v>
      </c>
      <c r="B5417" s="692" t="s">
        <v>8728</v>
      </c>
      <c r="C5417" s="680" t="s">
        <v>12675</v>
      </c>
      <c r="D5417" s="680" t="s">
        <v>12675</v>
      </c>
    </row>
    <row r="5418" spans="1:4" ht="16.5" thickTop="1" thickBot="1" x14ac:dyDescent="0.3">
      <c r="A5418" s="681" t="s">
        <v>12676</v>
      </c>
      <c r="B5418" s="681" t="s">
        <v>12677</v>
      </c>
      <c r="C5418" s="681" t="s">
        <v>12678</v>
      </c>
      <c r="D5418" s="681" t="s">
        <v>12678</v>
      </c>
    </row>
    <row r="5419" spans="1:4" ht="16.5" thickTop="1" thickBot="1" x14ac:dyDescent="0.3">
      <c r="A5419" s="681" t="s">
        <v>12679</v>
      </c>
      <c r="B5419" s="681" t="s">
        <v>12680</v>
      </c>
      <c r="C5419" s="681" t="s">
        <v>12681</v>
      </c>
      <c r="D5419" s="681" t="s">
        <v>43065</v>
      </c>
    </row>
    <row r="5420" spans="1:4" ht="16.5" thickTop="1" thickBot="1" x14ac:dyDescent="0.3">
      <c r="A5420" s="680" t="s">
        <v>12682</v>
      </c>
      <c r="B5420" s="681" t="s">
        <v>12683</v>
      </c>
      <c r="C5420" s="680" t="s">
        <v>12684</v>
      </c>
      <c r="D5420" s="680" t="s">
        <v>43066</v>
      </c>
    </row>
    <row r="5421" spans="1:4" ht="16.5" thickTop="1" thickBot="1" x14ac:dyDescent="0.3">
      <c r="A5421" s="681" t="s">
        <v>12685</v>
      </c>
      <c r="B5421" s="681" t="s">
        <v>12686</v>
      </c>
      <c r="C5421" s="681" t="s">
        <v>12687</v>
      </c>
      <c r="D5421" s="681" t="s">
        <v>43067</v>
      </c>
    </row>
    <row r="5422" spans="1:4" ht="16.5" thickTop="1" thickBot="1" x14ac:dyDescent="0.3">
      <c r="A5422" s="680" t="s">
        <v>12688</v>
      </c>
      <c r="B5422" s="681" t="s">
        <v>12689</v>
      </c>
      <c r="C5422" s="680" t="s">
        <v>12690</v>
      </c>
      <c r="D5422" s="680" t="s">
        <v>12690</v>
      </c>
    </row>
    <row r="5423" spans="1:4" ht="16.5" thickTop="1" thickBot="1" x14ac:dyDescent="0.3">
      <c r="A5423" s="680" t="s">
        <v>12691</v>
      </c>
      <c r="B5423" s="681" t="s">
        <v>12692</v>
      </c>
      <c r="C5423" s="680" t="s">
        <v>12693</v>
      </c>
      <c r="D5423" s="680" t="s">
        <v>12693</v>
      </c>
    </row>
    <row r="5424" spans="1:4" ht="16.5" thickTop="1" thickBot="1" x14ac:dyDescent="0.3">
      <c r="A5424" s="680" t="s">
        <v>12694</v>
      </c>
      <c r="B5424" s="681" t="s">
        <v>12695</v>
      </c>
      <c r="C5424" s="680" t="s">
        <v>12696</v>
      </c>
      <c r="D5424" s="680" t="s">
        <v>43068</v>
      </c>
    </row>
    <row r="5425" spans="1:4" ht="16.5" thickTop="1" thickBot="1" x14ac:dyDescent="0.3">
      <c r="A5425" s="680" t="s">
        <v>5305</v>
      </c>
      <c r="B5425" s="681" t="s">
        <v>12697</v>
      </c>
      <c r="C5425" s="680" t="s">
        <v>5306</v>
      </c>
      <c r="D5425" s="680" t="s">
        <v>5307</v>
      </c>
    </row>
    <row r="5426" spans="1:4" ht="16.5" thickTop="1" thickBot="1" x14ac:dyDescent="0.3">
      <c r="A5426" s="681" t="s">
        <v>12698</v>
      </c>
      <c r="B5426" s="681" t="s">
        <v>12699</v>
      </c>
      <c r="C5426" s="681" t="s">
        <v>12700</v>
      </c>
      <c r="D5426" s="681" t="s">
        <v>43069</v>
      </c>
    </row>
    <row r="5427" spans="1:4" ht="16.5" thickTop="1" thickBot="1" x14ac:dyDescent="0.3">
      <c r="A5427" s="680" t="s">
        <v>12701</v>
      </c>
      <c r="B5427" s="681" t="s">
        <v>12702</v>
      </c>
      <c r="C5427" s="680" t="s">
        <v>12703</v>
      </c>
      <c r="D5427" s="680" t="s">
        <v>12703</v>
      </c>
    </row>
    <row r="5428" spans="1:4" ht="16.5" thickTop="1" thickBot="1" x14ac:dyDescent="0.3">
      <c r="A5428" s="681" t="s">
        <v>12704</v>
      </c>
      <c r="B5428" s="692" t="s">
        <v>8728</v>
      </c>
      <c r="C5428" s="681" t="s">
        <v>12705</v>
      </c>
      <c r="D5428" s="681" t="s">
        <v>43070</v>
      </c>
    </row>
    <row r="5429" spans="1:4" ht="16.5" thickTop="1" thickBot="1" x14ac:dyDescent="0.3">
      <c r="A5429" s="680" t="s">
        <v>12706</v>
      </c>
      <c r="B5429" s="692" t="s">
        <v>8728</v>
      </c>
      <c r="C5429" s="680" t="s">
        <v>12707</v>
      </c>
      <c r="D5429" s="680" t="s">
        <v>12707</v>
      </c>
    </row>
    <row r="5430" spans="1:4" ht="16.5" thickTop="1" thickBot="1" x14ac:dyDescent="0.3">
      <c r="A5430" s="680" t="s">
        <v>12708</v>
      </c>
      <c r="B5430" s="681" t="s">
        <v>12709</v>
      </c>
      <c r="C5430" s="680" t="s">
        <v>12710</v>
      </c>
      <c r="D5430" s="680" t="s">
        <v>43071</v>
      </c>
    </row>
    <row r="5431" spans="1:4" ht="16.5" thickTop="1" thickBot="1" x14ac:dyDescent="0.3">
      <c r="A5431" s="680" t="s">
        <v>12711</v>
      </c>
      <c r="B5431" s="681" t="s">
        <v>12712</v>
      </c>
      <c r="C5431" s="680" t="s">
        <v>12713</v>
      </c>
      <c r="D5431" s="680" t="s">
        <v>12713</v>
      </c>
    </row>
    <row r="5432" spans="1:4" ht="31.5" thickTop="1" thickBot="1" x14ac:dyDescent="0.3">
      <c r="A5432" s="681" t="s">
        <v>12714</v>
      </c>
      <c r="B5432" s="681" t="s">
        <v>12715</v>
      </c>
      <c r="C5432" s="681" t="s">
        <v>12716</v>
      </c>
      <c r="D5432" s="681" t="s">
        <v>43072</v>
      </c>
    </row>
    <row r="5433" spans="1:4" ht="31.5" thickTop="1" thickBot="1" x14ac:dyDescent="0.3">
      <c r="A5433" s="681" t="s">
        <v>12717</v>
      </c>
      <c r="B5433" s="681" t="s">
        <v>12718</v>
      </c>
      <c r="C5433" s="681" t="s">
        <v>12719</v>
      </c>
      <c r="D5433" s="681" t="s">
        <v>43073</v>
      </c>
    </row>
    <row r="5434" spans="1:4" ht="31.5" thickTop="1" thickBot="1" x14ac:dyDescent="0.3">
      <c r="A5434" s="681" t="s">
        <v>5309</v>
      </c>
      <c r="B5434" s="681" t="s">
        <v>12720</v>
      </c>
      <c r="C5434" s="681" t="s">
        <v>12721</v>
      </c>
      <c r="D5434" s="681" t="s">
        <v>43074</v>
      </c>
    </row>
    <row r="5435" spans="1:4" ht="16.5" thickTop="1" thickBot="1" x14ac:dyDescent="0.3">
      <c r="A5435" s="681" t="s">
        <v>12722</v>
      </c>
      <c r="B5435" s="681" t="s">
        <v>12723</v>
      </c>
      <c r="C5435" s="681" t="s">
        <v>12724</v>
      </c>
      <c r="D5435" s="681" t="s">
        <v>12724</v>
      </c>
    </row>
    <row r="5436" spans="1:4" ht="16.5" thickTop="1" thickBot="1" x14ac:dyDescent="0.3">
      <c r="A5436" s="680" t="s">
        <v>12725</v>
      </c>
      <c r="B5436" s="692" t="s">
        <v>8728</v>
      </c>
      <c r="C5436" s="680" t="s">
        <v>12726</v>
      </c>
      <c r="D5436" s="680" t="s">
        <v>43075</v>
      </c>
    </row>
    <row r="5437" spans="1:4" ht="16.5" thickTop="1" thickBot="1" x14ac:dyDescent="0.3">
      <c r="A5437" s="680" t="s">
        <v>12727</v>
      </c>
      <c r="B5437" s="692" t="s">
        <v>8728</v>
      </c>
      <c r="C5437" s="680" t="s">
        <v>12728</v>
      </c>
      <c r="D5437" s="680" t="s">
        <v>43076</v>
      </c>
    </row>
    <row r="5438" spans="1:4" ht="16.5" thickTop="1" thickBot="1" x14ac:dyDescent="0.3">
      <c r="A5438" s="681" t="s">
        <v>12729</v>
      </c>
      <c r="B5438" s="692" t="s">
        <v>8728</v>
      </c>
      <c r="C5438" s="681" t="s">
        <v>12730</v>
      </c>
      <c r="D5438" s="681" t="s">
        <v>43077</v>
      </c>
    </row>
    <row r="5439" spans="1:4" ht="16.5" thickTop="1" thickBot="1" x14ac:dyDescent="0.3">
      <c r="A5439" s="680" t="s">
        <v>12731</v>
      </c>
      <c r="B5439" s="681" t="s">
        <v>12732</v>
      </c>
      <c r="C5439" s="680" t="s">
        <v>12733</v>
      </c>
      <c r="D5439" s="680" t="s">
        <v>43078</v>
      </c>
    </row>
    <row r="5440" spans="1:4" ht="16.5" thickTop="1" thickBot="1" x14ac:dyDescent="0.3">
      <c r="A5440" s="681" t="s">
        <v>12734</v>
      </c>
      <c r="B5440" s="681" t="s">
        <v>12735</v>
      </c>
      <c r="C5440" s="681" t="s">
        <v>12736</v>
      </c>
      <c r="D5440" s="681" t="s">
        <v>12736</v>
      </c>
    </row>
    <row r="5441" spans="1:4" ht="16.5" thickTop="1" thickBot="1" x14ac:dyDescent="0.3">
      <c r="A5441" s="680" t="s">
        <v>12737</v>
      </c>
      <c r="B5441" s="692" t="s">
        <v>8728</v>
      </c>
      <c r="C5441" s="680" t="s">
        <v>12738</v>
      </c>
      <c r="D5441" s="680" t="s">
        <v>43079</v>
      </c>
    </row>
    <row r="5442" spans="1:4" ht="31.5" thickTop="1" thickBot="1" x14ac:dyDescent="0.3">
      <c r="A5442" s="680" t="s">
        <v>12739</v>
      </c>
      <c r="B5442" s="681" t="s">
        <v>12740</v>
      </c>
      <c r="C5442" s="680" t="s">
        <v>12741</v>
      </c>
      <c r="D5442" s="680" t="s">
        <v>43080</v>
      </c>
    </row>
    <row r="5443" spans="1:4" ht="31.5" thickTop="1" thickBot="1" x14ac:dyDescent="0.3">
      <c r="A5443" s="681" t="s">
        <v>12742</v>
      </c>
      <c r="B5443" s="681" t="s">
        <v>12743</v>
      </c>
      <c r="C5443" s="681" t="s">
        <v>12744</v>
      </c>
      <c r="D5443" s="681" t="s">
        <v>43081</v>
      </c>
    </row>
    <row r="5444" spans="1:4" ht="31.5" thickTop="1" thickBot="1" x14ac:dyDescent="0.3">
      <c r="A5444" s="680" t="s">
        <v>12745</v>
      </c>
      <c r="B5444" s="681" t="s">
        <v>12746</v>
      </c>
      <c r="C5444" s="680" t="s">
        <v>12747</v>
      </c>
      <c r="D5444" s="680" t="s">
        <v>43082</v>
      </c>
    </row>
    <row r="5445" spans="1:4" ht="16.5" thickTop="1" thickBot="1" x14ac:dyDescent="0.3">
      <c r="A5445" s="680" t="s">
        <v>5312</v>
      </c>
      <c r="B5445" s="681" t="s">
        <v>12748</v>
      </c>
      <c r="C5445" s="680" t="s">
        <v>5313</v>
      </c>
      <c r="D5445" s="680" t="s">
        <v>5314</v>
      </c>
    </row>
    <row r="5446" spans="1:4" ht="16.5" thickTop="1" thickBot="1" x14ac:dyDescent="0.3">
      <c r="A5446" s="680" t="s">
        <v>12749</v>
      </c>
      <c r="B5446" s="681" t="s">
        <v>12750</v>
      </c>
      <c r="C5446" s="680" t="s">
        <v>12751</v>
      </c>
      <c r="D5446" s="680" t="s">
        <v>43083</v>
      </c>
    </row>
    <row r="5447" spans="1:4" ht="16.5" thickTop="1" thickBot="1" x14ac:dyDescent="0.3">
      <c r="A5447" s="681" t="s">
        <v>12752</v>
      </c>
      <c r="B5447" s="681" t="s">
        <v>12753</v>
      </c>
      <c r="C5447" s="681" t="s">
        <v>12754</v>
      </c>
      <c r="D5447" s="681" t="s">
        <v>43084</v>
      </c>
    </row>
    <row r="5448" spans="1:4" ht="16.5" thickTop="1" thickBot="1" x14ac:dyDescent="0.3">
      <c r="A5448" s="680" t="s">
        <v>12755</v>
      </c>
      <c r="B5448" s="692" t="s">
        <v>8728</v>
      </c>
      <c r="C5448" s="680" t="s">
        <v>12756</v>
      </c>
      <c r="D5448" s="680" t="s">
        <v>12756</v>
      </c>
    </row>
    <row r="5449" spans="1:4" ht="16.5" thickTop="1" thickBot="1" x14ac:dyDescent="0.3">
      <c r="A5449" s="681" t="s">
        <v>5315</v>
      </c>
      <c r="B5449" s="681" t="s">
        <v>12757</v>
      </c>
      <c r="C5449" s="681" t="s">
        <v>12758</v>
      </c>
      <c r="D5449" s="681" t="s">
        <v>12758</v>
      </c>
    </row>
    <row r="5450" spans="1:4" ht="16.5" thickTop="1" thickBot="1" x14ac:dyDescent="0.3">
      <c r="A5450" s="681" t="s">
        <v>12759</v>
      </c>
      <c r="B5450" s="681" t="s">
        <v>12760</v>
      </c>
      <c r="C5450" s="681" t="s">
        <v>12761</v>
      </c>
      <c r="D5450" s="681" t="s">
        <v>43085</v>
      </c>
    </row>
    <row r="5451" spans="1:4" ht="16.5" thickTop="1" thickBot="1" x14ac:dyDescent="0.3">
      <c r="A5451" s="680" t="s">
        <v>12762</v>
      </c>
      <c r="B5451" s="681" t="s">
        <v>12763</v>
      </c>
      <c r="C5451" s="680" t="s">
        <v>12764</v>
      </c>
      <c r="D5451" s="680" t="s">
        <v>43086</v>
      </c>
    </row>
    <row r="5452" spans="1:4" ht="16.5" thickTop="1" thickBot="1" x14ac:dyDescent="0.3">
      <c r="A5452" s="681" t="s">
        <v>12765</v>
      </c>
      <c r="B5452" s="692" t="s">
        <v>8728</v>
      </c>
      <c r="C5452" s="681" t="s">
        <v>12766</v>
      </c>
      <c r="D5452" s="681" t="s">
        <v>43087</v>
      </c>
    </row>
    <row r="5453" spans="1:4" ht="16.5" thickTop="1" thickBot="1" x14ac:dyDescent="0.3">
      <c r="A5453" s="680" t="s">
        <v>12767</v>
      </c>
      <c r="B5453" s="692" t="s">
        <v>8728</v>
      </c>
      <c r="C5453" s="680" t="s">
        <v>12768</v>
      </c>
      <c r="D5453" s="680" t="s">
        <v>43088</v>
      </c>
    </row>
    <row r="5454" spans="1:4" ht="16.5" thickTop="1" thickBot="1" x14ac:dyDescent="0.3">
      <c r="A5454" s="680" t="s">
        <v>12769</v>
      </c>
      <c r="B5454" s="681" t="s">
        <v>12770</v>
      </c>
      <c r="C5454" s="680" t="s">
        <v>12771</v>
      </c>
      <c r="D5454" s="680" t="s">
        <v>43089</v>
      </c>
    </row>
    <row r="5455" spans="1:4" ht="16.5" thickTop="1" thickBot="1" x14ac:dyDescent="0.3">
      <c r="A5455" s="680" t="s">
        <v>12772</v>
      </c>
      <c r="B5455" s="681" t="s">
        <v>12773</v>
      </c>
      <c r="C5455" s="680" t="s">
        <v>12774</v>
      </c>
      <c r="D5455" s="680" t="s">
        <v>12774</v>
      </c>
    </row>
    <row r="5456" spans="1:4" ht="16.5" thickTop="1" thickBot="1" x14ac:dyDescent="0.3">
      <c r="A5456" s="680" t="s">
        <v>12775</v>
      </c>
      <c r="B5456" s="681" t="s">
        <v>12776</v>
      </c>
      <c r="C5456" s="680" t="s">
        <v>12777</v>
      </c>
      <c r="D5456" s="680" t="s">
        <v>43090</v>
      </c>
    </row>
    <row r="5457" spans="1:4" ht="16.5" thickTop="1" thickBot="1" x14ac:dyDescent="0.3">
      <c r="A5457" s="681" t="s">
        <v>5317</v>
      </c>
      <c r="B5457" s="681" t="s">
        <v>12778</v>
      </c>
      <c r="C5457" s="681" t="s">
        <v>12779</v>
      </c>
      <c r="D5457" s="681" t="s">
        <v>5319</v>
      </c>
    </row>
    <row r="5458" spans="1:4" ht="16.5" thickTop="1" thickBot="1" x14ac:dyDescent="0.3">
      <c r="A5458" s="680" t="s">
        <v>12780</v>
      </c>
      <c r="B5458" s="681" t="s">
        <v>12781</v>
      </c>
      <c r="C5458" s="680" t="s">
        <v>12782</v>
      </c>
      <c r="D5458" s="680" t="s">
        <v>43091</v>
      </c>
    </row>
    <row r="5459" spans="1:4" ht="31.5" thickTop="1" thickBot="1" x14ac:dyDescent="0.3">
      <c r="A5459" s="680" t="s">
        <v>12783</v>
      </c>
      <c r="B5459" s="681" t="s">
        <v>12784</v>
      </c>
      <c r="C5459" s="680" t="s">
        <v>12785</v>
      </c>
      <c r="D5459" s="680" t="s">
        <v>43092</v>
      </c>
    </row>
    <row r="5460" spans="1:4" ht="16.5" thickTop="1" thickBot="1" x14ac:dyDescent="0.3">
      <c r="A5460" s="681" t="s">
        <v>12786</v>
      </c>
      <c r="B5460" s="681" t="s">
        <v>12787</v>
      </c>
      <c r="C5460" s="681" t="s">
        <v>12788</v>
      </c>
      <c r="D5460" s="681" t="s">
        <v>43093</v>
      </c>
    </row>
    <row r="5461" spans="1:4" ht="16.5" thickTop="1" thickBot="1" x14ac:dyDescent="0.3">
      <c r="A5461" s="681" t="s">
        <v>12789</v>
      </c>
      <c r="B5461" s="681" t="s">
        <v>12790</v>
      </c>
      <c r="C5461" s="681" t="s">
        <v>12791</v>
      </c>
      <c r="D5461" s="681" t="s">
        <v>43094</v>
      </c>
    </row>
    <row r="5462" spans="1:4" ht="16.5" thickTop="1" thickBot="1" x14ac:dyDescent="0.3">
      <c r="A5462" s="680" t="s">
        <v>12792</v>
      </c>
      <c r="B5462" s="681" t="s">
        <v>12793</v>
      </c>
      <c r="C5462" s="680" t="s">
        <v>12794</v>
      </c>
      <c r="D5462" s="680" t="s">
        <v>43095</v>
      </c>
    </row>
    <row r="5463" spans="1:4" ht="16.5" thickTop="1" thickBot="1" x14ac:dyDescent="0.3">
      <c r="A5463" s="681" t="s">
        <v>5320</v>
      </c>
      <c r="B5463" s="681" t="s">
        <v>12795</v>
      </c>
      <c r="C5463" s="681" t="s">
        <v>5321</v>
      </c>
      <c r="D5463" s="681" t="s">
        <v>5322</v>
      </c>
    </row>
    <row r="5464" spans="1:4" ht="16.5" thickTop="1" thickBot="1" x14ac:dyDescent="0.3">
      <c r="A5464" s="680" t="s">
        <v>12796</v>
      </c>
      <c r="B5464" s="681" t="s">
        <v>12797</v>
      </c>
      <c r="C5464" s="680" t="s">
        <v>12798</v>
      </c>
      <c r="D5464" s="680" t="s">
        <v>43096</v>
      </c>
    </row>
    <row r="5465" spans="1:4" ht="16.5" thickTop="1" thickBot="1" x14ac:dyDescent="0.3">
      <c r="A5465" s="681" t="s">
        <v>12799</v>
      </c>
      <c r="B5465" s="681" t="s">
        <v>12800</v>
      </c>
      <c r="C5465" s="681" t="s">
        <v>12801</v>
      </c>
      <c r="D5465" s="681" t="s">
        <v>12801</v>
      </c>
    </row>
    <row r="5466" spans="1:4" ht="16.5" thickTop="1" thickBot="1" x14ac:dyDescent="0.3">
      <c r="A5466" s="681" t="s">
        <v>12802</v>
      </c>
      <c r="B5466" s="692" t="s">
        <v>8728</v>
      </c>
      <c r="C5466" s="681" t="s">
        <v>12803</v>
      </c>
      <c r="D5466" s="681" t="s">
        <v>43097</v>
      </c>
    </row>
    <row r="5467" spans="1:4" ht="16.5" thickTop="1" thickBot="1" x14ac:dyDescent="0.3">
      <c r="A5467" s="680" t="s">
        <v>12804</v>
      </c>
      <c r="B5467" s="692" t="s">
        <v>8728</v>
      </c>
      <c r="C5467" s="680" t="s">
        <v>12805</v>
      </c>
      <c r="D5467" s="680" t="s">
        <v>12805</v>
      </c>
    </row>
    <row r="5468" spans="1:4" ht="16.5" thickTop="1" thickBot="1" x14ac:dyDescent="0.3">
      <c r="A5468" s="681" t="s">
        <v>12806</v>
      </c>
      <c r="B5468" s="692" t="s">
        <v>8728</v>
      </c>
      <c r="C5468" s="681" t="s">
        <v>12807</v>
      </c>
      <c r="D5468" s="681" t="s">
        <v>43098</v>
      </c>
    </row>
    <row r="5469" spans="1:4" ht="16.5" thickTop="1" thickBot="1" x14ac:dyDescent="0.3">
      <c r="A5469" s="680" t="s">
        <v>12808</v>
      </c>
      <c r="B5469" s="681" t="s">
        <v>12808</v>
      </c>
      <c r="C5469" s="680" t="s">
        <v>12809</v>
      </c>
      <c r="D5469" s="680" t="s">
        <v>43099</v>
      </c>
    </row>
    <row r="5470" spans="1:4" ht="16.5" thickTop="1" thickBot="1" x14ac:dyDescent="0.3">
      <c r="A5470" s="681" t="s">
        <v>12810</v>
      </c>
      <c r="B5470" s="681" t="s">
        <v>12810</v>
      </c>
      <c r="C5470" s="681" t="s">
        <v>12811</v>
      </c>
      <c r="D5470" s="681" t="s">
        <v>43100</v>
      </c>
    </row>
    <row r="5471" spans="1:4" ht="16.5" thickTop="1" thickBot="1" x14ac:dyDescent="0.3">
      <c r="A5471" s="680" t="s">
        <v>12812</v>
      </c>
      <c r="B5471" s="681" t="s">
        <v>12813</v>
      </c>
      <c r="C5471" s="680" t="s">
        <v>12814</v>
      </c>
      <c r="D5471" s="680" t="s">
        <v>43101</v>
      </c>
    </row>
    <row r="5472" spans="1:4" ht="16.5" thickTop="1" thickBot="1" x14ac:dyDescent="0.3">
      <c r="A5472" s="681" t="s">
        <v>12815</v>
      </c>
      <c r="B5472" s="681" t="s">
        <v>12816</v>
      </c>
      <c r="C5472" s="681" t="s">
        <v>12817</v>
      </c>
      <c r="D5472" s="681" t="s">
        <v>43102</v>
      </c>
    </row>
    <row r="5473" spans="1:4" ht="16.5" thickTop="1" thickBot="1" x14ac:dyDescent="0.3">
      <c r="A5473" s="681" t="s">
        <v>12818</v>
      </c>
      <c r="B5473" s="681" t="s">
        <v>12819</v>
      </c>
      <c r="C5473" s="681" t="s">
        <v>12820</v>
      </c>
      <c r="D5473" s="681" t="s">
        <v>43103</v>
      </c>
    </row>
    <row r="5474" spans="1:4" ht="16.5" thickTop="1" thickBot="1" x14ac:dyDescent="0.3">
      <c r="A5474" s="681" t="s">
        <v>5323</v>
      </c>
      <c r="B5474" s="681" t="s">
        <v>12821</v>
      </c>
      <c r="C5474" s="681" t="s">
        <v>5324</v>
      </c>
      <c r="D5474" s="681" t="s">
        <v>5325</v>
      </c>
    </row>
    <row r="5475" spans="1:4" ht="31.5" thickTop="1" thickBot="1" x14ac:dyDescent="0.3">
      <c r="A5475" s="681" t="s">
        <v>12822</v>
      </c>
      <c r="B5475" s="692" t="s">
        <v>8728</v>
      </c>
      <c r="C5475" s="681" t="s">
        <v>12823</v>
      </c>
      <c r="D5475" s="681" t="s">
        <v>43104</v>
      </c>
    </row>
    <row r="5476" spans="1:4" ht="16.5" thickTop="1" thickBot="1" x14ac:dyDescent="0.3">
      <c r="A5476" s="680" t="s">
        <v>12824</v>
      </c>
      <c r="B5476" s="681" t="s">
        <v>12825</v>
      </c>
      <c r="C5476" s="680" t="s">
        <v>12826</v>
      </c>
      <c r="D5476" s="680" t="s">
        <v>43105</v>
      </c>
    </row>
    <row r="5477" spans="1:4" ht="16.5" thickTop="1" thickBot="1" x14ac:dyDescent="0.3">
      <c r="A5477" s="681" t="s">
        <v>12827</v>
      </c>
      <c r="B5477" s="681" t="s">
        <v>12828</v>
      </c>
      <c r="C5477" s="681" t="s">
        <v>12829</v>
      </c>
      <c r="D5477" s="681" t="s">
        <v>12829</v>
      </c>
    </row>
    <row r="5478" spans="1:4" ht="16.5" thickTop="1" thickBot="1" x14ac:dyDescent="0.3">
      <c r="A5478" s="680" t="s">
        <v>5326</v>
      </c>
      <c r="B5478" s="681" t="s">
        <v>12830</v>
      </c>
      <c r="C5478" s="680" t="s">
        <v>5327</v>
      </c>
      <c r="D5478" s="680" t="s">
        <v>5328</v>
      </c>
    </row>
    <row r="5479" spans="1:4" ht="16.5" thickTop="1" thickBot="1" x14ac:dyDescent="0.3">
      <c r="A5479" s="681" t="s">
        <v>12831</v>
      </c>
      <c r="B5479" s="681" t="s">
        <v>12832</v>
      </c>
      <c r="C5479" s="681" t="s">
        <v>12833</v>
      </c>
      <c r="D5479" s="681" t="s">
        <v>43106</v>
      </c>
    </row>
    <row r="5480" spans="1:4" ht="46.5" thickTop="1" thickBot="1" x14ac:dyDescent="0.3">
      <c r="A5480" s="680" t="s">
        <v>12834</v>
      </c>
      <c r="B5480" s="681" t="s">
        <v>12835</v>
      </c>
      <c r="C5480" s="680" t="s">
        <v>12836</v>
      </c>
      <c r="D5480" s="680" t="s">
        <v>43107</v>
      </c>
    </row>
    <row r="5481" spans="1:4" ht="16.5" thickTop="1" thickBot="1" x14ac:dyDescent="0.3">
      <c r="A5481" s="680" t="s">
        <v>12837</v>
      </c>
      <c r="B5481" s="681" t="s">
        <v>12838</v>
      </c>
      <c r="C5481" s="680" t="s">
        <v>12839</v>
      </c>
      <c r="D5481" s="680" t="s">
        <v>43108</v>
      </c>
    </row>
    <row r="5482" spans="1:4" ht="16.5" thickTop="1" thickBot="1" x14ac:dyDescent="0.3">
      <c r="A5482" s="680" t="s">
        <v>12840</v>
      </c>
      <c r="B5482" s="681" t="s">
        <v>12841</v>
      </c>
      <c r="C5482" s="680" t="s">
        <v>12842</v>
      </c>
      <c r="D5482" s="680" t="s">
        <v>12842</v>
      </c>
    </row>
    <row r="5483" spans="1:4" ht="16.5" thickTop="1" thickBot="1" x14ac:dyDescent="0.3">
      <c r="A5483" s="681" t="s">
        <v>5329</v>
      </c>
      <c r="B5483" s="681" t="s">
        <v>12843</v>
      </c>
      <c r="C5483" s="681" t="s">
        <v>5330</v>
      </c>
      <c r="D5483" s="681" t="s">
        <v>5331</v>
      </c>
    </row>
    <row r="5484" spans="1:4" ht="16.5" thickTop="1" thickBot="1" x14ac:dyDescent="0.3">
      <c r="A5484" s="680" t="s">
        <v>12844</v>
      </c>
      <c r="B5484" s="681" t="s">
        <v>12845</v>
      </c>
      <c r="C5484" s="680" t="s">
        <v>12846</v>
      </c>
      <c r="D5484" s="680" t="s">
        <v>12846</v>
      </c>
    </row>
    <row r="5485" spans="1:4" ht="16.5" thickTop="1" thickBot="1" x14ac:dyDescent="0.3">
      <c r="A5485" s="680" t="s">
        <v>12847</v>
      </c>
      <c r="B5485" s="681" t="s">
        <v>12848</v>
      </c>
      <c r="C5485" s="680" t="s">
        <v>12849</v>
      </c>
      <c r="D5485" s="680" t="s">
        <v>12849</v>
      </c>
    </row>
    <row r="5486" spans="1:4" ht="16.5" thickTop="1" thickBot="1" x14ac:dyDescent="0.3">
      <c r="A5486" s="681" t="s">
        <v>12850</v>
      </c>
      <c r="B5486" s="681" t="s">
        <v>12851</v>
      </c>
      <c r="C5486" s="681" t="s">
        <v>12852</v>
      </c>
      <c r="D5486" s="681" t="s">
        <v>43109</v>
      </c>
    </row>
    <row r="5487" spans="1:4" ht="16.5" thickTop="1" thickBot="1" x14ac:dyDescent="0.3">
      <c r="A5487" s="681" t="s">
        <v>12853</v>
      </c>
      <c r="B5487" s="681" t="s">
        <v>12854</v>
      </c>
      <c r="C5487" s="681" t="s">
        <v>12855</v>
      </c>
      <c r="D5487" s="681" t="s">
        <v>43110</v>
      </c>
    </row>
    <row r="5488" spans="1:4" ht="16.5" thickTop="1" thickBot="1" x14ac:dyDescent="0.3">
      <c r="A5488" s="680" t="s">
        <v>5332</v>
      </c>
      <c r="B5488" s="681" t="s">
        <v>12856</v>
      </c>
      <c r="C5488" s="680" t="s">
        <v>5333</v>
      </c>
      <c r="D5488" s="680" t="s">
        <v>5334</v>
      </c>
    </row>
    <row r="5489" spans="1:4" ht="16.5" thickTop="1" thickBot="1" x14ac:dyDescent="0.3">
      <c r="A5489" s="680" t="s">
        <v>12857</v>
      </c>
      <c r="B5489" s="681" t="s">
        <v>12858</v>
      </c>
      <c r="C5489" s="680" t="s">
        <v>12859</v>
      </c>
      <c r="D5489" s="680" t="s">
        <v>43111</v>
      </c>
    </row>
    <row r="5490" spans="1:4" ht="16.5" thickTop="1" thickBot="1" x14ac:dyDescent="0.3">
      <c r="A5490" s="680" t="s">
        <v>12860</v>
      </c>
      <c r="B5490" s="681" t="s">
        <v>12861</v>
      </c>
      <c r="C5490" s="680" t="s">
        <v>12862</v>
      </c>
      <c r="D5490" s="680" t="s">
        <v>43112</v>
      </c>
    </row>
    <row r="5491" spans="1:4" ht="16.5" thickTop="1" thickBot="1" x14ac:dyDescent="0.3">
      <c r="A5491" s="680" t="s">
        <v>12863</v>
      </c>
      <c r="B5491" s="692" t="s">
        <v>8728</v>
      </c>
      <c r="C5491" s="680" t="s">
        <v>12864</v>
      </c>
      <c r="D5491" s="680" t="s">
        <v>43113</v>
      </c>
    </row>
    <row r="5492" spans="1:4" ht="31.5" thickTop="1" thickBot="1" x14ac:dyDescent="0.3">
      <c r="A5492" s="680" t="s">
        <v>12865</v>
      </c>
      <c r="B5492" s="681" t="s">
        <v>12866</v>
      </c>
      <c r="C5492" s="680" t="s">
        <v>12867</v>
      </c>
      <c r="D5492" s="680" t="s">
        <v>43114</v>
      </c>
    </row>
    <row r="5493" spans="1:4" ht="16.5" thickTop="1" thickBot="1" x14ac:dyDescent="0.3">
      <c r="A5493" s="680" t="s">
        <v>12868</v>
      </c>
      <c r="B5493" s="681" t="s">
        <v>12869</v>
      </c>
      <c r="C5493" s="680" t="s">
        <v>12870</v>
      </c>
      <c r="D5493" s="680" t="s">
        <v>43115</v>
      </c>
    </row>
    <row r="5494" spans="1:4" ht="16.5" thickTop="1" thickBot="1" x14ac:dyDescent="0.3">
      <c r="A5494" s="680" t="s">
        <v>12871</v>
      </c>
      <c r="B5494" s="681" t="s">
        <v>12872</v>
      </c>
      <c r="C5494" s="680" t="s">
        <v>12873</v>
      </c>
      <c r="D5494" s="680" t="s">
        <v>43116</v>
      </c>
    </row>
    <row r="5495" spans="1:4" ht="16.5" thickTop="1" thickBot="1" x14ac:dyDescent="0.3">
      <c r="A5495" s="681" t="s">
        <v>12874</v>
      </c>
      <c r="B5495" s="681" t="s">
        <v>12874</v>
      </c>
      <c r="C5495" s="681" t="s">
        <v>12875</v>
      </c>
      <c r="D5495" s="681" t="s">
        <v>43117</v>
      </c>
    </row>
    <row r="5496" spans="1:4" ht="16.5" thickTop="1" thickBot="1" x14ac:dyDescent="0.3">
      <c r="A5496" s="680" t="s">
        <v>12876</v>
      </c>
      <c r="B5496" s="681" t="s">
        <v>12877</v>
      </c>
      <c r="C5496" s="680" t="s">
        <v>12878</v>
      </c>
      <c r="D5496" s="680" t="s">
        <v>43118</v>
      </c>
    </row>
    <row r="5497" spans="1:4" ht="16.5" thickTop="1" thickBot="1" x14ac:dyDescent="0.3">
      <c r="A5497" s="680" t="s">
        <v>12879</v>
      </c>
      <c r="B5497" s="681" t="s">
        <v>12880</v>
      </c>
      <c r="C5497" s="680" t="s">
        <v>12881</v>
      </c>
      <c r="D5497" s="680" t="s">
        <v>12881</v>
      </c>
    </row>
    <row r="5498" spans="1:4" ht="16.5" thickTop="1" thickBot="1" x14ac:dyDescent="0.3">
      <c r="A5498" s="681" t="s">
        <v>12882</v>
      </c>
      <c r="B5498" s="681" t="s">
        <v>12883</v>
      </c>
      <c r="C5498" s="681" t="s">
        <v>12884</v>
      </c>
      <c r="D5498" s="681" t="s">
        <v>12884</v>
      </c>
    </row>
    <row r="5499" spans="1:4" ht="16.5" thickTop="1" thickBot="1" x14ac:dyDescent="0.3">
      <c r="A5499" s="680" t="s">
        <v>12885</v>
      </c>
      <c r="B5499" s="681" t="s">
        <v>12886</v>
      </c>
      <c r="C5499" s="680" t="s">
        <v>12887</v>
      </c>
      <c r="D5499" s="680" t="s">
        <v>43119</v>
      </c>
    </row>
    <row r="5500" spans="1:4" ht="16.5" thickTop="1" thickBot="1" x14ac:dyDescent="0.3">
      <c r="A5500" s="680" t="s">
        <v>12888</v>
      </c>
      <c r="B5500" s="692" t="s">
        <v>8728</v>
      </c>
      <c r="C5500" s="680" t="s">
        <v>12889</v>
      </c>
      <c r="D5500" s="680" t="s">
        <v>12889</v>
      </c>
    </row>
    <row r="5501" spans="1:4" ht="31.5" thickTop="1" thickBot="1" x14ac:dyDescent="0.3">
      <c r="A5501" s="680" t="s">
        <v>12890</v>
      </c>
      <c r="B5501" s="692" t="s">
        <v>8728</v>
      </c>
      <c r="C5501" s="680" t="s">
        <v>12891</v>
      </c>
      <c r="D5501" s="680" t="s">
        <v>43120</v>
      </c>
    </row>
    <row r="5502" spans="1:4" ht="16.5" thickTop="1" thickBot="1" x14ac:dyDescent="0.3">
      <c r="A5502" s="681" t="s">
        <v>12892</v>
      </c>
      <c r="B5502" s="681" t="s">
        <v>12893</v>
      </c>
      <c r="C5502" s="681" t="s">
        <v>12894</v>
      </c>
      <c r="D5502" s="681" t="s">
        <v>43121</v>
      </c>
    </row>
    <row r="5503" spans="1:4" ht="16.5" thickTop="1" thickBot="1" x14ac:dyDescent="0.3">
      <c r="A5503" s="680" t="s">
        <v>5335</v>
      </c>
      <c r="B5503" s="681" t="s">
        <v>12895</v>
      </c>
      <c r="C5503" s="680" t="s">
        <v>12896</v>
      </c>
      <c r="D5503" s="680" t="s">
        <v>43122</v>
      </c>
    </row>
    <row r="5504" spans="1:4" ht="31.5" thickTop="1" thickBot="1" x14ac:dyDescent="0.3">
      <c r="A5504" s="680" t="s">
        <v>12897</v>
      </c>
      <c r="B5504" s="692" t="s">
        <v>8728</v>
      </c>
      <c r="C5504" s="680" t="s">
        <v>12898</v>
      </c>
      <c r="D5504" s="680" t="s">
        <v>43123</v>
      </c>
    </row>
    <row r="5505" spans="1:4" ht="16.5" thickTop="1" thickBot="1" x14ac:dyDescent="0.3">
      <c r="A5505" s="681" t="s">
        <v>12899</v>
      </c>
      <c r="B5505" s="692" t="s">
        <v>8728</v>
      </c>
      <c r="C5505" s="681" t="s">
        <v>12900</v>
      </c>
      <c r="D5505" s="681" t="s">
        <v>12900</v>
      </c>
    </row>
    <row r="5506" spans="1:4" ht="16.5" thickTop="1" thickBot="1" x14ac:dyDescent="0.3">
      <c r="A5506" s="681" t="s">
        <v>12901</v>
      </c>
      <c r="B5506" s="681" t="s">
        <v>12902</v>
      </c>
      <c r="C5506" s="681" t="s">
        <v>12903</v>
      </c>
      <c r="D5506" s="681" t="s">
        <v>43124</v>
      </c>
    </row>
    <row r="5507" spans="1:4" ht="16.5" thickTop="1" thickBot="1" x14ac:dyDescent="0.3">
      <c r="A5507" s="680" t="s">
        <v>12904</v>
      </c>
      <c r="B5507" s="681" t="s">
        <v>12905</v>
      </c>
      <c r="C5507" s="680" t="s">
        <v>12906</v>
      </c>
      <c r="D5507" s="680" t="s">
        <v>43125</v>
      </c>
    </row>
    <row r="5508" spans="1:4" ht="16.5" thickTop="1" thickBot="1" x14ac:dyDescent="0.3">
      <c r="A5508" s="680" t="s">
        <v>12907</v>
      </c>
      <c r="B5508" s="692" t="s">
        <v>8728</v>
      </c>
      <c r="C5508" s="680" t="s">
        <v>12908</v>
      </c>
      <c r="D5508" s="680" t="s">
        <v>43126</v>
      </c>
    </row>
    <row r="5509" spans="1:4" ht="16.5" thickTop="1" thickBot="1" x14ac:dyDescent="0.3">
      <c r="A5509" s="680" t="s">
        <v>12909</v>
      </c>
      <c r="B5509" s="681" t="s">
        <v>12910</v>
      </c>
      <c r="C5509" s="680" t="s">
        <v>12911</v>
      </c>
      <c r="D5509" s="680" t="s">
        <v>43127</v>
      </c>
    </row>
    <row r="5510" spans="1:4" ht="16.5" thickTop="1" thickBot="1" x14ac:dyDescent="0.3">
      <c r="A5510" s="681" t="s">
        <v>12912</v>
      </c>
      <c r="B5510" s="681" t="s">
        <v>12913</v>
      </c>
      <c r="C5510" s="681" t="s">
        <v>12914</v>
      </c>
      <c r="D5510" s="681" t="s">
        <v>12914</v>
      </c>
    </row>
    <row r="5511" spans="1:4" ht="31.5" thickTop="1" thickBot="1" x14ac:dyDescent="0.3">
      <c r="A5511" s="681" t="s">
        <v>12915</v>
      </c>
      <c r="B5511" s="681" t="s">
        <v>12916</v>
      </c>
      <c r="C5511" s="681" t="s">
        <v>12917</v>
      </c>
      <c r="D5511" s="681" t="s">
        <v>43128</v>
      </c>
    </row>
    <row r="5512" spans="1:4" ht="16.5" thickTop="1" thickBot="1" x14ac:dyDescent="0.3">
      <c r="A5512" s="680" t="s">
        <v>12918</v>
      </c>
      <c r="B5512" s="681" t="s">
        <v>12918</v>
      </c>
      <c r="C5512" s="680" t="s">
        <v>12919</v>
      </c>
      <c r="D5512" s="680" t="s">
        <v>43129</v>
      </c>
    </row>
    <row r="5513" spans="1:4" ht="16.5" thickTop="1" thickBot="1" x14ac:dyDescent="0.3">
      <c r="A5513" s="681" t="s">
        <v>12920</v>
      </c>
      <c r="B5513" s="681" t="s">
        <v>12921</v>
      </c>
      <c r="C5513" s="681" t="s">
        <v>12922</v>
      </c>
      <c r="D5513" s="681" t="s">
        <v>12922</v>
      </c>
    </row>
    <row r="5514" spans="1:4" ht="16.5" thickTop="1" thickBot="1" x14ac:dyDescent="0.3">
      <c r="A5514" s="680" t="s">
        <v>12923</v>
      </c>
      <c r="B5514" s="681" t="s">
        <v>12924</v>
      </c>
      <c r="C5514" s="680" t="s">
        <v>12925</v>
      </c>
      <c r="D5514" s="680" t="s">
        <v>43130</v>
      </c>
    </row>
    <row r="5515" spans="1:4" ht="16.5" thickTop="1" thickBot="1" x14ac:dyDescent="0.3">
      <c r="A5515" s="681" t="s">
        <v>12926</v>
      </c>
      <c r="B5515" s="681" t="s">
        <v>12927</v>
      </c>
      <c r="C5515" s="681" t="s">
        <v>12928</v>
      </c>
      <c r="D5515" s="681" t="s">
        <v>12928</v>
      </c>
    </row>
    <row r="5516" spans="1:4" ht="16.5" thickTop="1" thickBot="1" x14ac:dyDescent="0.3">
      <c r="A5516" s="680" t="s">
        <v>12929</v>
      </c>
      <c r="B5516" s="692" t="s">
        <v>8728</v>
      </c>
      <c r="C5516" s="680" t="s">
        <v>12930</v>
      </c>
      <c r="D5516" s="680" t="s">
        <v>43131</v>
      </c>
    </row>
    <row r="5517" spans="1:4" ht="16.5" thickTop="1" thickBot="1" x14ac:dyDescent="0.3">
      <c r="A5517" s="681" t="s">
        <v>5338</v>
      </c>
      <c r="B5517" s="692" t="s">
        <v>8728</v>
      </c>
      <c r="C5517" s="681" t="s">
        <v>5339</v>
      </c>
      <c r="D5517" s="681" t="s">
        <v>5340</v>
      </c>
    </row>
    <row r="5518" spans="1:4" ht="16.5" thickTop="1" thickBot="1" x14ac:dyDescent="0.3">
      <c r="A5518" s="680" t="s">
        <v>12931</v>
      </c>
      <c r="B5518" s="692" t="s">
        <v>8728</v>
      </c>
      <c r="C5518" s="680" t="s">
        <v>12932</v>
      </c>
      <c r="D5518" s="680" t="s">
        <v>43132</v>
      </c>
    </row>
    <row r="5519" spans="1:4" ht="16.5" thickTop="1" thickBot="1" x14ac:dyDescent="0.3">
      <c r="A5519" s="681" t="s">
        <v>12933</v>
      </c>
      <c r="B5519" s="692" t="s">
        <v>8728</v>
      </c>
      <c r="C5519" s="681" t="s">
        <v>12934</v>
      </c>
      <c r="D5519" s="681" t="s">
        <v>43133</v>
      </c>
    </row>
    <row r="5520" spans="1:4" ht="16.5" thickTop="1" thickBot="1" x14ac:dyDescent="0.3">
      <c r="A5520" s="681" t="s">
        <v>12935</v>
      </c>
      <c r="B5520" s="681" t="s">
        <v>12936</v>
      </c>
      <c r="C5520" s="681" t="s">
        <v>12937</v>
      </c>
      <c r="D5520" s="681" t="s">
        <v>43134</v>
      </c>
    </row>
    <row r="5521" spans="1:4" ht="16.5" thickTop="1" thickBot="1" x14ac:dyDescent="0.3">
      <c r="A5521" s="681" t="s">
        <v>12938</v>
      </c>
      <c r="B5521" s="681" t="s">
        <v>12939</v>
      </c>
      <c r="C5521" s="681" t="s">
        <v>12940</v>
      </c>
      <c r="D5521" s="681" t="s">
        <v>43135</v>
      </c>
    </row>
    <row r="5522" spans="1:4" ht="16.5" thickTop="1" thickBot="1" x14ac:dyDescent="0.3">
      <c r="A5522" s="680" t="s">
        <v>12941</v>
      </c>
      <c r="B5522" s="681" t="s">
        <v>12942</v>
      </c>
      <c r="C5522" s="680" t="s">
        <v>12943</v>
      </c>
      <c r="D5522" s="680" t="s">
        <v>43136</v>
      </c>
    </row>
    <row r="5523" spans="1:4" ht="16.5" thickTop="1" thickBot="1" x14ac:dyDescent="0.3">
      <c r="A5523" s="681" t="s">
        <v>12944</v>
      </c>
      <c r="B5523" s="692" t="s">
        <v>8728</v>
      </c>
      <c r="C5523" s="681" t="s">
        <v>12945</v>
      </c>
      <c r="D5523" s="681" t="s">
        <v>43137</v>
      </c>
    </row>
    <row r="5524" spans="1:4" ht="16.5" thickTop="1" thickBot="1" x14ac:dyDescent="0.3">
      <c r="A5524" s="680" t="s">
        <v>12946</v>
      </c>
      <c r="B5524" s="681" t="s">
        <v>12947</v>
      </c>
      <c r="C5524" s="680" t="s">
        <v>12948</v>
      </c>
      <c r="D5524" s="680" t="s">
        <v>12948</v>
      </c>
    </row>
    <row r="5525" spans="1:4" ht="16.5" thickTop="1" thickBot="1" x14ac:dyDescent="0.3">
      <c r="A5525" s="680" t="s">
        <v>12949</v>
      </c>
      <c r="B5525" s="681" t="s">
        <v>12950</v>
      </c>
      <c r="C5525" s="680" t="s">
        <v>12951</v>
      </c>
      <c r="D5525" s="680" t="s">
        <v>43138</v>
      </c>
    </row>
    <row r="5526" spans="1:4" ht="16.5" thickTop="1" thickBot="1" x14ac:dyDescent="0.3">
      <c r="A5526" s="681" t="s">
        <v>12952</v>
      </c>
      <c r="B5526" s="681" t="s">
        <v>12953</v>
      </c>
      <c r="C5526" s="681" t="s">
        <v>12954</v>
      </c>
      <c r="D5526" s="681" t="s">
        <v>43139</v>
      </c>
    </row>
    <row r="5527" spans="1:4" ht="16.5" thickTop="1" thickBot="1" x14ac:dyDescent="0.3">
      <c r="A5527" s="680" t="s">
        <v>12955</v>
      </c>
      <c r="B5527" s="681" t="s">
        <v>12956</v>
      </c>
      <c r="C5527" s="680" t="s">
        <v>12957</v>
      </c>
      <c r="D5527" s="680" t="s">
        <v>43140</v>
      </c>
    </row>
    <row r="5528" spans="1:4" ht="31.5" thickTop="1" thickBot="1" x14ac:dyDescent="0.3">
      <c r="A5528" s="681" t="s">
        <v>12958</v>
      </c>
      <c r="B5528" s="692" t="s">
        <v>8728</v>
      </c>
      <c r="C5528" s="681" t="s">
        <v>12959</v>
      </c>
      <c r="D5528" s="681" t="s">
        <v>43141</v>
      </c>
    </row>
    <row r="5529" spans="1:4" ht="16.5" thickTop="1" thickBot="1" x14ac:dyDescent="0.3">
      <c r="A5529" s="680" t="s">
        <v>5341</v>
      </c>
      <c r="B5529" s="681" t="s">
        <v>12960</v>
      </c>
      <c r="C5529" s="680" t="s">
        <v>5342</v>
      </c>
      <c r="D5529" s="680" t="s">
        <v>5343</v>
      </c>
    </row>
    <row r="5530" spans="1:4" ht="16.5" thickTop="1" thickBot="1" x14ac:dyDescent="0.3">
      <c r="A5530" s="680" t="s">
        <v>12961</v>
      </c>
      <c r="B5530" s="692" t="s">
        <v>8728</v>
      </c>
      <c r="C5530" s="680" t="s">
        <v>12962</v>
      </c>
      <c r="D5530" s="680" t="s">
        <v>43142</v>
      </c>
    </row>
    <row r="5531" spans="1:4" ht="16.5" thickTop="1" thickBot="1" x14ac:dyDescent="0.3">
      <c r="A5531" s="681" t="s">
        <v>12963</v>
      </c>
      <c r="B5531" s="681" t="s">
        <v>12964</v>
      </c>
      <c r="C5531" s="681" t="s">
        <v>12965</v>
      </c>
      <c r="D5531" s="681" t="s">
        <v>43143</v>
      </c>
    </row>
    <row r="5532" spans="1:4" ht="16.5" thickTop="1" thickBot="1" x14ac:dyDescent="0.3">
      <c r="A5532" s="681" t="s">
        <v>12966</v>
      </c>
      <c r="B5532" s="681" t="s">
        <v>12967</v>
      </c>
      <c r="C5532" s="681" t="s">
        <v>12968</v>
      </c>
      <c r="D5532" s="681" t="s">
        <v>43144</v>
      </c>
    </row>
    <row r="5533" spans="1:4" ht="16.5" thickTop="1" thickBot="1" x14ac:dyDescent="0.3">
      <c r="A5533" s="681" t="s">
        <v>12969</v>
      </c>
      <c r="B5533" s="681" t="s">
        <v>12970</v>
      </c>
      <c r="C5533" s="681" t="s">
        <v>12971</v>
      </c>
      <c r="D5533" s="681" t="s">
        <v>12971</v>
      </c>
    </row>
    <row r="5534" spans="1:4" ht="16.5" thickTop="1" thickBot="1" x14ac:dyDescent="0.3">
      <c r="A5534" s="681" t="s">
        <v>12972</v>
      </c>
      <c r="B5534" s="681" t="s">
        <v>12973</v>
      </c>
      <c r="C5534" s="681" t="s">
        <v>12974</v>
      </c>
      <c r="D5534" s="681" t="s">
        <v>43145</v>
      </c>
    </row>
    <row r="5535" spans="1:4" ht="16.5" thickTop="1" thickBot="1" x14ac:dyDescent="0.3">
      <c r="A5535" s="680" t="s">
        <v>12975</v>
      </c>
      <c r="B5535" s="681" t="s">
        <v>12976</v>
      </c>
      <c r="C5535" s="680" t="s">
        <v>12977</v>
      </c>
      <c r="D5535" s="680" t="s">
        <v>43146</v>
      </c>
    </row>
    <row r="5536" spans="1:4" ht="16.5" thickTop="1" thickBot="1" x14ac:dyDescent="0.3">
      <c r="A5536" s="681" t="s">
        <v>12978</v>
      </c>
      <c r="B5536" s="681" t="s">
        <v>12979</v>
      </c>
      <c r="C5536" s="681" t="s">
        <v>12980</v>
      </c>
      <c r="D5536" s="681" t="s">
        <v>12980</v>
      </c>
    </row>
    <row r="5537" spans="1:4" ht="16.5" thickTop="1" thickBot="1" x14ac:dyDescent="0.3">
      <c r="A5537" s="680" t="s">
        <v>12981</v>
      </c>
      <c r="B5537" s="681" t="s">
        <v>12982</v>
      </c>
      <c r="C5537" s="680" t="s">
        <v>12983</v>
      </c>
      <c r="D5537" s="680" t="s">
        <v>43147</v>
      </c>
    </row>
    <row r="5538" spans="1:4" ht="16.5" thickTop="1" thickBot="1" x14ac:dyDescent="0.3">
      <c r="A5538" s="681" t="s">
        <v>12984</v>
      </c>
      <c r="B5538" s="681" t="s">
        <v>12985</v>
      </c>
      <c r="C5538" s="681" t="s">
        <v>12986</v>
      </c>
      <c r="D5538" s="681" t="s">
        <v>43148</v>
      </c>
    </row>
    <row r="5539" spans="1:4" ht="16.5" thickTop="1" thickBot="1" x14ac:dyDescent="0.3">
      <c r="A5539" s="681" t="s">
        <v>12987</v>
      </c>
      <c r="B5539" s="681" t="s">
        <v>12988</v>
      </c>
      <c r="C5539" s="681" t="s">
        <v>12989</v>
      </c>
      <c r="D5539" s="681" t="s">
        <v>43149</v>
      </c>
    </row>
    <row r="5540" spans="1:4" ht="16.5" thickTop="1" thickBot="1" x14ac:dyDescent="0.3">
      <c r="A5540" s="680" t="s">
        <v>12990</v>
      </c>
      <c r="B5540" s="681" t="s">
        <v>12991</v>
      </c>
      <c r="C5540" s="680" t="s">
        <v>12992</v>
      </c>
      <c r="D5540" s="680" t="s">
        <v>43150</v>
      </c>
    </row>
    <row r="5541" spans="1:4" ht="16.5" thickTop="1" thickBot="1" x14ac:dyDescent="0.3">
      <c r="A5541" s="681" t="s">
        <v>12993</v>
      </c>
      <c r="B5541" s="681" t="s">
        <v>12993</v>
      </c>
      <c r="C5541" s="681" t="s">
        <v>12994</v>
      </c>
      <c r="D5541" s="681" t="s">
        <v>43151</v>
      </c>
    </row>
    <row r="5542" spans="1:4" ht="16.5" thickTop="1" thickBot="1" x14ac:dyDescent="0.3">
      <c r="A5542" s="680" t="s">
        <v>12995</v>
      </c>
      <c r="B5542" s="681" t="s">
        <v>12996</v>
      </c>
      <c r="C5542" s="680" t="s">
        <v>12997</v>
      </c>
      <c r="D5542" s="680" t="s">
        <v>43152</v>
      </c>
    </row>
    <row r="5543" spans="1:4" ht="16.5" thickTop="1" thickBot="1" x14ac:dyDescent="0.3">
      <c r="A5543" s="680" t="s">
        <v>12998</v>
      </c>
      <c r="B5543" s="692" t="s">
        <v>8728</v>
      </c>
      <c r="C5543" s="680" t="s">
        <v>12999</v>
      </c>
      <c r="D5543" s="680" t="s">
        <v>43153</v>
      </c>
    </row>
    <row r="5544" spans="1:4" ht="31.5" thickTop="1" thickBot="1" x14ac:dyDescent="0.3">
      <c r="A5544" s="681" t="s">
        <v>13000</v>
      </c>
      <c r="B5544" s="681" t="s">
        <v>13001</v>
      </c>
      <c r="C5544" s="681" t="s">
        <v>13002</v>
      </c>
      <c r="D5544" s="681" t="s">
        <v>43154</v>
      </c>
    </row>
    <row r="5545" spans="1:4" ht="16.5" thickTop="1" thickBot="1" x14ac:dyDescent="0.3">
      <c r="A5545" s="681" t="s">
        <v>13003</v>
      </c>
      <c r="B5545" s="681" t="s">
        <v>13003</v>
      </c>
      <c r="C5545" s="681" t="s">
        <v>13004</v>
      </c>
      <c r="D5545" s="681" t="s">
        <v>43155</v>
      </c>
    </row>
    <row r="5546" spans="1:4" ht="16.5" thickTop="1" thickBot="1" x14ac:dyDescent="0.3">
      <c r="A5546" s="680" t="s">
        <v>13005</v>
      </c>
      <c r="B5546" s="681" t="s">
        <v>13006</v>
      </c>
      <c r="C5546" s="680" t="s">
        <v>13007</v>
      </c>
      <c r="D5546" s="680" t="s">
        <v>13007</v>
      </c>
    </row>
    <row r="5547" spans="1:4" ht="16.5" thickTop="1" thickBot="1" x14ac:dyDescent="0.3">
      <c r="A5547" s="681" t="s">
        <v>13008</v>
      </c>
      <c r="B5547" s="681" t="s">
        <v>13009</v>
      </c>
      <c r="C5547" s="681" t="s">
        <v>13010</v>
      </c>
      <c r="D5547" s="681" t="s">
        <v>43156</v>
      </c>
    </row>
    <row r="5548" spans="1:4" ht="16.5" thickTop="1" thickBot="1" x14ac:dyDescent="0.3">
      <c r="A5548" s="680" t="s">
        <v>13011</v>
      </c>
      <c r="B5548" s="681" t="s">
        <v>13012</v>
      </c>
      <c r="C5548" s="680" t="s">
        <v>13013</v>
      </c>
      <c r="D5548" s="680" t="s">
        <v>43157</v>
      </c>
    </row>
    <row r="5549" spans="1:4" ht="16.5" thickTop="1" thickBot="1" x14ac:dyDescent="0.3">
      <c r="A5549" s="681" t="s">
        <v>13014</v>
      </c>
      <c r="B5549" s="681" t="s">
        <v>13015</v>
      </c>
      <c r="C5549" s="681" t="s">
        <v>13016</v>
      </c>
      <c r="D5549" s="681" t="s">
        <v>43158</v>
      </c>
    </row>
    <row r="5550" spans="1:4" ht="16.5" thickTop="1" thickBot="1" x14ac:dyDescent="0.3">
      <c r="A5550" s="681" t="s">
        <v>13017</v>
      </c>
      <c r="B5550" s="681" t="s">
        <v>13018</v>
      </c>
      <c r="C5550" s="681" t="s">
        <v>13019</v>
      </c>
      <c r="D5550" s="681" t="s">
        <v>43159</v>
      </c>
    </row>
    <row r="5551" spans="1:4" ht="16.5" thickTop="1" thickBot="1" x14ac:dyDescent="0.3">
      <c r="A5551" s="680" t="s">
        <v>13020</v>
      </c>
      <c r="B5551" s="681" t="s">
        <v>13021</v>
      </c>
      <c r="C5551" s="680" t="s">
        <v>13022</v>
      </c>
      <c r="D5551" s="680" t="s">
        <v>13022</v>
      </c>
    </row>
    <row r="5552" spans="1:4" ht="16.5" thickTop="1" thickBot="1" x14ac:dyDescent="0.3">
      <c r="A5552" s="680" t="s">
        <v>13023</v>
      </c>
      <c r="B5552" s="692" t="s">
        <v>8728</v>
      </c>
      <c r="C5552" s="680" t="s">
        <v>13024</v>
      </c>
      <c r="D5552" s="680" t="s">
        <v>43160</v>
      </c>
    </row>
    <row r="5553" spans="1:4" ht="16.5" thickTop="1" thickBot="1" x14ac:dyDescent="0.3">
      <c r="A5553" s="681" t="s">
        <v>13025</v>
      </c>
      <c r="B5553" s="681" t="s">
        <v>13026</v>
      </c>
      <c r="C5553" s="681" t="s">
        <v>13027</v>
      </c>
      <c r="D5553" s="681" t="s">
        <v>43161</v>
      </c>
    </row>
    <row r="5554" spans="1:4" ht="16.5" thickTop="1" thickBot="1" x14ac:dyDescent="0.3">
      <c r="A5554" s="680" t="s">
        <v>13028</v>
      </c>
      <c r="B5554" s="681" t="s">
        <v>13029</v>
      </c>
      <c r="C5554" s="680" t="s">
        <v>13030</v>
      </c>
      <c r="D5554" s="680" t="s">
        <v>43162</v>
      </c>
    </row>
    <row r="5555" spans="1:4" ht="16.5" thickTop="1" thickBot="1" x14ac:dyDescent="0.3">
      <c r="A5555" s="680" t="s">
        <v>13031</v>
      </c>
      <c r="B5555" s="681" t="s">
        <v>13032</v>
      </c>
      <c r="C5555" s="680" t="s">
        <v>13033</v>
      </c>
      <c r="D5555" s="680" t="s">
        <v>43163</v>
      </c>
    </row>
    <row r="5556" spans="1:4" ht="16.5" thickTop="1" thickBot="1" x14ac:dyDescent="0.3">
      <c r="A5556" s="681" t="s">
        <v>13034</v>
      </c>
      <c r="B5556" s="681" t="s">
        <v>13035</v>
      </c>
      <c r="C5556" s="681" t="s">
        <v>13036</v>
      </c>
      <c r="D5556" s="681" t="s">
        <v>43164</v>
      </c>
    </row>
    <row r="5557" spans="1:4" ht="16.5" thickTop="1" thickBot="1" x14ac:dyDescent="0.3">
      <c r="A5557" s="681" t="s">
        <v>13037</v>
      </c>
      <c r="B5557" s="681" t="s">
        <v>13038</v>
      </c>
      <c r="C5557" s="681" t="s">
        <v>13039</v>
      </c>
      <c r="D5557" s="681" t="s">
        <v>43165</v>
      </c>
    </row>
    <row r="5558" spans="1:4" ht="16.5" thickTop="1" thickBot="1" x14ac:dyDescent="0.3">
      <c r="A5558" s="681" t="s">
        <v>13040</v>
      </c>
      <c r="B5558" s="681" t="s">
        <v>13041</v>
      </c>
      <c r="C5558" s="681" t="s">
        <v>13042</v>
      </c>
      <c r="D5558" s="681" t="s">
        <v>43166</v>
      </c>
    </row>
    <row r="5559" spans="1:4" ht="16.5" thickTop="1" thickBot="1" x14ac:dyDescent="0.3">
      <c r="A5559" s="681" t="s">
        <v>13043</v>
      </c>
      <c r="B5559" s="681" t="s">
        <v>13044</v>
      </c>
      <c r="C5559" s="681" t="s">
        <v>13045</v>
      </c>
      <c r="D5559" s="681" t="s">
        <v>43167</v>
      </c>
    </row>
    <row r="5560" spans="1:4" ht="16.5" thickTop="1" thickBot="1" x14ac:dyDescent="0.3">
      <c r="A5560" s="680" t="s">
        <v>13046</v>
      </c>
      <c r="B5560" s="681" t="s">
        <v>13047</v>
      </c>
      <c r="C5560" s="680" t="s">
        <v>13048</v>
      </c>
      <c r="D5560" s="680" t="s">
        <v>43168</v>
      </c>
    </row>
    <row r="5561" spans="1:4" ht="16.5" thickTop="1" thickBot="1" x14ac:dyDescent="0.3">
      <c r="A5561" s="680" t="s">
        <v>13049</v>
      </c>
      <c r="B5561" s="681" t="s">
        <v>13050</v>
      </c>
      <c r="C5561" s="680" t="s">
        <v>13051</v>
      </c>
      <c r="D5561" s="680" t="s">
        <v>43169</v>
      </c>
    </row>
    <row r="5562" spans="1:4" ht="16.5" thickTop="1" thickBot="1" x14ac:dyDescent="0.3">
      <c r="A5562" s="681" t="s">
        <v>13052</v>
      </c>
      <c r="B5562" s="692" t="s">
        <v>8728</v>
      </c>
      <c r="C5562" s="681" t="s">
        <v>13053</v>
      </c>
      <c r="D5562" s="681" t="s">
        <v>43170</v>
      </c>
    </row>
    <row r="5563" spans="1:4" ht="16.5" thickTop="1" thickBot="1" x14ac:dyDescent="0.3">
      <c r="A5563" s="681" t="s">
        <v>13054</v>
      </c>
      <c r="B5563" s="681" t="s">
        <v>13055</v>
      </c>
      <c r="C5563" s="681" t="s">
        <v>13056</v>
      </c>
      <c r="D5563" s="681" t="s">
        <v>13056</v>
      </c>
    </row>
    <row r="5564" spans="1:4" ht="31.5" thickTop="1" thickBot="1" x14ac:dyDescent="0.3">
      <c r="A5564" s="681" t="s">
        <v>13057</v>
      </c>
      <c r="B5564" s="692" t="s">
        <v>8728</v>
      </c>
      <c r="C5564" s="681" t="s">
        <v>13058</v>
      </c>
      <c r="D5564" s="681" t="s">
        <v>43171</v>
      </c>
    </row>
    <row r="5565" spans="1:4" ht="31.5" thickTop="1" thickBot="1" x14ac:dyDescent="0.3">
      <c r="A5565" s="680" t="s">
        <v>13059</v>
      </c>
      <c r="B5565" s="692" t="s">
        <v>8728</v>
      </c>
      <c r="C5565" s="680" t="s">
        <v>13060</v>
      </c>
      <c r="D5565" s="680" t="s">
        <v>43172</v>
      </c>
    </row>
    <row r="5566" spans="1:4" ht="16.5" thickTop="1" thickBot="1" x14ac:dyDescent="0.3">
      <c r="A5566" s="681" t="s">
        <v>13061</v>
      </c>
      <c r="B5566" s="681" t="s">
        <v>13062</v>
      </c>
      <c r="C5566" s="681" t="s">
        <v>13063</v>
      </c>
      <c r="D5566" s="681" t="s">
        <v>43173</v>
      </c>
    </row>
    <row r="5567" spans="1:4" ht="16.5" thickTop="1" thickBot="1" x14ac:dyDescent="0.3">
      <c r="A5567" s="680" t="s">
        <v>13064</v>
      </c>
      <c r="B5567" s="692" t="s">
        <v>8728</v>
      </c>
      <c r="C5567" s="680" t="s">
        <v>13065</v>
      </c>
      <c r="D5567" s="680" t="s">
        <v>43174</v>
      </c>
    </row>
    <row r="5568" spans="1:4" ht="31.5" thickTop="1" thickBot="1" x14ac:dyDescent="0.3">
      <c r="A5568" s="680" t="s">
        <v>13066</v>
      </c>
      <c r="B5568" s="681" t="s">
        <v>13067</v>
      </c>
      <c r="C5568" s="680" t="s">
        <v>13068</v>
      </c>
      <c r="D5568" s="680" t="s">
        <v>43175</v>
      </c>
    </row>
    <row r="5569" spans="1:4" ht="16.5" thickTop="1" thickBot="1" x14ac:dyDescent="0.3">
      <c r="A5569" s="680" t="s">
        <v>13069</v>
      </c>
      <c r="B5569" s="681" t="s">
        <v>13070</v>
      </c>
      <c r="C5569" s="680" t="s">
        <v>13071</v>
      </c>
      <c r="D5569" s="680" t="s">
        <v>43176</v>
      </c>
    </row>
    <row r="5570" spans="1:4" ht="16.5" thickTop="1" thickBot="1" x14ac:dyDescent="0.3">
      <c r="A5570" s="680" t="s">
        <v>13072</v>
      </c>
      <c r="B5570" s="681" t="s">
        <v>13073</v>
      </c>
      <c r="C5570" s="680" t="s">
        <v>13074</v>
      </c>
      <c r="D5570" s="680" t="s">
        <v>43177</v>
      </c>
    </row>
    <row r="5571" spans="1:4" ht="16.5" thickTop="1" thickBot="1" x14ac:dyDescent="0.3">
      <c r="A5571" s="680" t="s">
        <v>13075</v>
      </c>
      <c r="B5571" s="681" t="s">
        <v>13076</v>
      </c>
      <c r="C5571" s="680" t="s">
        <v>13077</v>
      </c>
      <c r="D5571" s="680" t="s">
        <v>13077</v>
      </c>
    </row>
    <row r="5572" spans="1:4" ht="16.5" thickTop="1" thickBot="1" x14ac:dyDescent="0.3">
      <c r="A5572" s="681" t="s">
        <v>13078</v>
      </c>
      <c r="B5572" s="681" t="s">
        <v>13079</v>
      </c>
      <c r="C5572" s="681" t="s">
        <v>13080</v>
      </c>
      <c r="D5572" s="681" t="s">
        <v>43178</v>
      </c>
    </row>
    <row r="5573" spans="1:4" ht="16.5" thickTop="1" thickBot="1" x14ac:dyDescent="0.3">
      <c r="A5573" s="680" t="s">
        <v>13081</v>
      </c>
      <c r="B5573" s="681" t="s">
        <v>13082</v>
      </c>
      <c r="C5573" s="680" t="s">
        <v>13083</v>
      </c>
      <c r="D5573" s="680" t="s">
        <v>43179</v>
      </c>
    </row>
    <row r="5574" spans="1:4" ht="16.5" thickTop="1" thickBot="1" x14ac:dyDescent="0.3">
      <c r="A5574" s="681" t="s">
        <v>13084</v>
      </c>
      <c r="B5574" s="681" t="s">
        <v>13085</v>
      </c>
      <c r="C5574" s="681" t="s">
        <v>13086</v>
      </c>
      <c r="D5574" s="681" t="s">
        <v>13086</v>
      </c>
    </row>
    <row r="5575" spans="1:4" ht="16.5" thickTop="1" thickBot="1" x14ac:dyDescent="0.3">
      <c r="A5575" s="680" t="s">
        <v>13087</v>
      </c>
      <c r="B5575" s="681" t="s">
        <v>13088</v>
      </c>
      <c r="C5575" s="680" t="s">
        <v>13089</v>
      </c>
      <c r="D5575" s="680" t="s">
        <v>43180</v>
      </c>
    </row>
    <row r="5576" spans="1:4" ht="16.5" thickTop="1" thickBot="1" x14ac:dyDescent="0.3">
      <c r="A5576" s="681" t="s">
        <v>13090</v>
      </c>
      <c r="B5576" s="692" t="s">
        <v>8728</v>
      </c>
      <c r="C5576" s="681" t="s">
        <v>13091</v>
      </c>
      <c r="D5576" s="681" t="s">
        <v>43181</v>
      </c>
    </row>
    <row r="5577" spans="1:4" ht="16.5" thickTop="1" thickBot="1" x14ac:dyDescent="0.3">
      <c r="A5577" s="681" t="s">
        <v>13092</v>
      </c>
      <c r="B5577" s="692" t="s">
        <v>8728</v>
      </c>
      <c r="C5577" s="681" t="s">
        <v>13093</v>
      </c>
      <c r="D5577" s="681" t="s">
        <v>43182</v>
      </c>
    </row>
    <row r="5578" spans="1:4" ht="16.5" thickTop="1" thickBot="1" x14ac:dyDescent="0.3">
      <c r="A5578" s="680" t="s">
        <v>13094</v>
      </c>
      <c r="B5578" s="692" t="s">
        <v>8728</v>
      </c>
      <c r="C5578" s="680" t="s">
        <v>13095</v>
      </c>
      <c r="D5578" s="680" t="s">
        <v>13095</v>
      </c>
    </row>
    <row r="5579" spans="1:4" ht="16.5" thickTop="1" thickBot="1" x14ac:dyDescent="0.3">
      <c r="A5579" s="680" t="s">
        <v>13096</v>
      </c>
      <c r="B5579" s="681" t="s">
        <v>13097</v>
      </c>
      <c r="C5579" s="680" t="s">
        <v>13098</v>
      </c>
      <c r="D5579" s="680" t="s">
        <v>13098</v>
      </c>
    </row>
    <row r="5580" spans="1:4" ht="31.5" thickTop="1" thickBot="1" x14ac:dyDescent="0.3">
      <c r="A5580" s="680" t="s">
        <v>13099</v>
      </c>
      <c r="B5580" s="681" t="s">
        <v>13100</v>
      </c>
      <c r="C5580" s="680" t="s">
        <v>13101</v>
      </c>
      <c r="D5580" s="680" t="s">
        <v>43183</v>
      </c>
    </row>
    <row r="5581" spans="1:4" ht="16.5" thickTop="1" thickBot="1" x14ac:dyDescent="0.3">
      <c r="A5581" s="681" t="s">
        <v>13102</v>
      </c>
      <c r="B5581" s="692" t="s">
        <v>8728</v>
      </c>
      <c r="C5581" s="681" t="s">
        <v>13103</v>
      </c>
      <c r="D5581" s="681" t="s">
        <v>13103</v>
      </c>
    </row>
    <row r="5582" spans="1:4" ht="16.5" thickTop="1" thickBot="1" x14ac:dyDescent="0.3">
      <c r="A5582" s="681" t="s">
        <v>13104</v>
      </c>
      <c r="B5582" s="681" t="s">
        <v>13105</v>
      </c>
      <c r="C5582" s="681" t="s">
        <v>13106</v>
      </c>
      <c r="D5582" s="681" t="s">
        <v>13106</v>
      </c>
    </row>
    <row r="5583" spans="1:4" ht="16.5" thickTop="1" thickBot="1" x14ac:dyDescent="0.3">
      <c r="A5583" s="680" t="s">
        <v>13107</v>
      </c>
      <c r="B5583" s="681" t="s">
        <v>13108</v>
      </c>
      <c r="C5583" s="680" t="s">
        <v>13109</v>
      </c>
      <c r="D5583" s="680" t="s">
        <v>43184</v>
      </c>
    </row>
    <row r="5584" spans="1:4" ht="16.5" thickTop="1" thickBot="1" x14ac:dyDescent="0.3">
      <c r="A5584" s="681" t="s">
        <v>13110</v>
      </c>
      <c r="B5584" s="681" t="s">
        <v>13111</v>
      </c>
      <c r="C5584" s="681" t="s">
        <v>13112</v>
      </c>
      <c r="D5584" s="681" t="s">
        <v>43185</v>
      </c>
    </row>
    <row r="5585" spans="1:4" ht="16.5" thickTop="1" thickBot="1" x14ac:dyDescent="0.3">
      <c r="A5585" s="681" t="s">
        <v>13113</v>
      </c>
      <c r="B5585" s="681" t="s">
        <v>13113</v>
      </c>
      <c r="C5585" s="681" t="s">
        <v>13114</v>
      </c>
      <c r="D5585" s="681" t="s">
        <v>13114</v>
      </c>
    </row>
    <row r="5586" spans="1:4" ht="46.5" thickTop="1" thickBot="1" x14ac:dyDescent="0.3">
      <c r="A5586" s="680" t="s">
        <v>13115</v>
      </c>
      <c r="B5586" s="692" t="s">
        <v>8728</v>
      </c>
      <c r="C5586" s="680" t="s">
        <v>13116</v>
      </c>
      <c r="D5586" s="680" t="s">
        <v>43186</v>
      </c>
    </row>
    <row r="5587" spans="1:4" ht="16.5" thickTop="1" thickBot="1" x14ac:dyDescent="0.3">
      <c r="A5587" s="680" t="s">
        <v>5344</v>
      </c>
      <c r="B5587" s="681" t="s">
        <v>13117</v>
      </c>
      <c r="C5587" s="680" t="s">
        <v>5345</v>
      </c>
      <c r="D5587" s="680" t="s">
        <v>5346</v>
      </c>
    </row>
    <row r="5588" spans="1:4" ht="16.5" thickTop="1" thickBot="1" x14ac:dyDescent="0.3">
      <c r="A5588" s="680" t="s">
        <v>13118</v>
      </c>
      <c r="B5588" s="692" t="s">
        <v>8728</v>
      </c>
      <c r="C5588" s="680" t="s">
        <v>13119</v>
      </c>
      <c r="D5588" s="680" t="s">
        <v>43187</v>
      </c>
    </row>
    <row r="5589" spans="1:4" ht="31.5" thickTop="1" thickBot="1" x14ac:dyDescent="0.3">
      <c r="A5589" s="680" t="s">
        <v>13120</v>
      </c>
      <c r="B5589" s="681" t="s">
        <v>13121</v>
      </c>
      <c r="C5589" s="680" t="s">
        <v>13122</v>
      </c>
      <c r="D5589" s="680" t="s">
        <v>43188</v>
      </c>
    </row>
    <row r="5590" spans="1:4" ht="16.5" thickTop="1" thickBot="1" x14ac:dyDescent="0.3">
      <c r="A5590" s="681" t="s">
        <v>13123</v>
      </c>
      <c r="B5590" s="681" t="s">
        <v>13124</v>
      </c>
      <c r="C5590" s="681" t="s">
        <v>13125</v>
      </c>
      <c r="D5590" s="681" t="s">
        <v>43189</v>
      </c>
    </row>
    <row r="5591" spans="1:4" ht="16.5" thickTop="1" thickBot="1" x14ac:dyDescent="0.3">
      <c r="A5591" s="680" t="s">
        <v>13126</v>
      </c>
      <c r="B5591" s="692" t="s">
        <v>8728</v>
      </c>
      <c r="C5591" s="680" t="s">
        <v>13127</v>
      </c>
      <c r="D5591" s="680" t="s">
        <v>43190</v>
      </c>
    </row>
    <row r="5592" spans="1:4" ht="16.5" thickTop="1" thickBot="1" x14ac:dyDescent="0.3">
      <c r="A5592" s="681" t="s">
        <v>13128</v>
      </c>
      <c r="B5592" s="681" t="s">
        <v>13128</v>
      </c>
      <c r="C5592" s="681" t="s">
        <v>13129</v>
      </c>
      <c r="D5592" s="681" t="s">
        <v>43191</v>
      </c>
    </row>
    <row r="5593" spans="1:4" ht="16.5" thickTop="1" thickBot="1" x14ac:dyDescent="0.3">
      <c r="A5593" s="680" t="s">
        <v>5347</v>
      </c>
      <c r="B5593" s="681" t="s">
        <v>13130</v>
      </c>
      <c r="C5593" s="680" t="s">
        <v>5348</v>
      </c>
      <c r="D5593" s="680" t="s">
        <v>5348</v>
      </c>
    </row>
    <row r="5594" spans="1:4" ht="16.5" thickTop="1" thickBot="1" x14ac:dyDescent="0.3">
      <c r="A5594" s="680" t="s">
        <v>13131</v>
      </c>
      <c r="B5594" s="681" t="s">
        <v>13132</v>
      </c>
      <c r="C5594" s="680" t="s">
        <v>13133</v>
      </c>
      <c r="D5594" s="680" t="s">
        <v>43192</v>
      </c>
    </row>
    <row r="5595" spans="1:4" ht="31.5" thickTop="1" thickBot="1" x14ac:dyDescent="0.3">
      <c r="A5595" s="681" t="s">
        <v>13134</v>
      </c>
      <c r="B5595" s="681" t="s">
        <v>13135</v>
      </c>
      <c r="C5595" s="681" t="s">
        <v>13136</v>
      </c>
      <c r="D5595" s="681" t="s">
        <v>43193</v>
      </c>
    </row>
    <row r="5596" spans="1:4" ht="16.5" thickTop="1" thickBot="1" x14ac:dyDescent="0.3">
      <c r="A5596" s="680" t="s">
        <v>13137</v>
      </c>
      <c r="B5596" s="692" t="s">
        <v>8728</v>
      </c>
      <c r="C5596" s="680" t="s">
        <v>13138</v>
      </c>
      <c r="D5596" s="680" t="s">
        <v>13138</v>
      </c>
    </row>
    <row r="5597" spans="1:4" ht="16.5" thickTop="1" thickBot="1" x14ac:dyDescent="0.3">
      <c r="A5597" s="681" t="s">
        <v>13139</v>
      </c>
      <c r="B5597" s="681" t="s">
        <v>13140</v>
      </c>
      <c r="C5597" s="681" t="s">
        <v>13141</v>
      </c>
      <c r="D5597" s="681" t="s">
        <v>43194</v>
      </c>
    </row>
    <row r="5598" spans="1:4" ht="16.5" thickTop="1" thickBot="1" x14ac:dyDescent="0.3">
      <c r="A5598" s="681" t="s">
        <v>13142</v>
      </c>
      <c r="B5598" s="681" t="s">
        <v>13143</v>
      </c>
      <c r="C5598" s="681" t="s">
        <v>13144</v>
      </c>
      <c r="D5598" s="681" t="s">
        <v>43195</v>
      </c>
    </row>
    <row r="5599" spans="1:4" ht="16.5" thickTop="1" thickBot="1" x14ac:dyDescent="0.3">
      <c r="A5599" s="681" t="s">
        <v>13145</v>
      </c>
      <c r="B5599" s="681" t="s">
        <v>13146</v>
      </c>
      <c r="C5599" s="681" t="s">
        <v>13147</v>
      </c>
      <c r="D5599" s="681" t="s">
        <v>13147</v>
      </c>
    </row>
    <row r="5600" spans="1:4" ht="16.5" thickTop="1" thickBot="1" x14ac:dyDescent="0.3">
      <c r="A5600" s="681" t="s">
        <v>13148</v>
      </c>
      <c r="B5600" s="692" t="s">
        <v>8728</v>
      </c>
      <c r="C5600" s="681" t="s">
        <v>13149</v>
      </c>
      <c r="D5600" s="681" t="s">
        <v>13149</v>
      </c>
    </row>
    <row r="5601" spans="1:4" ht="16.5" thickTop="1" thickBot="1" x14ac:dyDescent="0.3">
      <c r="A5601" s="680" t="s">
        <v>13150</v>
      </c>
      <c r="B5601" s="681" t="s">
        <v>13151</v>
      </c>
      <c r="C5601" s="680" t="s">
        <v>13152</v>
      </c>
      <c r="D5601" s="680" t="s">
        <v>43196</v>
      </c>
    </row>
    <row r="5602" spans="1:4" ht="16.5" thickTop="1" thickBot="1" x14ac:dyDescent="0.3">
      <c r="A5602" s="681" t="s">
        <v>13153</v>
      </c>
      <c r="B5602" s="681" t="s">
        <v>13154</v>
      </c>
      <c r="C5602" s="681" t="s">
        <v>13155</v>
      </c>
      <c r="D5602" s="681" t="s">
        <v>13155</v>
      </c>
    </row>
    <row r="5603" spans="1:4" ht="16.5" thickTop="1" thickBot="1" x14ac:dyDescent="0.3">
      <c r="A5603" s="680" t="s">
        <v>13156</v>
      </c>
      <c r="B5603" s="681" t="s">
        <v>13157</v>
      </c>
      <c r="C5603" s="680" t="s">
        <v>13158</v>
      </c>
      <c r="D5603" s="680" t="s">
        <v>13158</v>
      </c>
    </row>
    <row r="5604" spans="1:4" ht="16.5" thickTop="1" thickBot="1" x14ac:dyDescent="0.3">
      <c r="A5604" s="681" t="s">
        <v>13159</v>
      </c>
      <c r="B5604" s="692" t="s">
        <v>8728</v>
      </c>
      <c r="C5604" s="681" t="s">
        <v>13160</v>
      </c>
      <c r="D5604" s="681" t="s">
        <v>43197</v>
      </c>
    </row>
    <row r="5605" spans="1:4" ht="31.5" thickTop="1" thickBot="1" x14ac:dyDescent="0.3">
      <c r="A5605" s="681" t="s">
        <v>13161</v>
      </c>
      <c r="B5605" s="681" t="s">
        <v>13162</v>
      </c>
      <c r="C5605" s="681" t="s">
        <v>13163</v>
      </c>
      <c r="D5605" s="681" t="s">
        <v>43198</v>
      </c>
    </row>
    <row r="5606" spans="1:4" ht="16.5" thickTop="1" thickBot="1" x14ac:dyDescent="0.3">
      <c r="A5606" s="680" t="s">
        <v>13164</v>
      </c>
      <c r="B5606" s="692" t="s">
        <v>8728</v>
      </c>
      <c r="C5606" s="680" t="s">
        <v>13165</v>
      </c>
      <c r="D5606" s="680" t="s">
        <v>43199</v>
      </c>
    </row>
    <row r="5607" spans="1:4" ht="16.5" thickTop="1" thickBot="1" x14ac:dyDescent="0.3">
      <c r="A5607" s="680" t="s">
        <v>13166</v>
      </c>
      <c r="B5607" s="681" t="s">
        <v>13167</v>
      </c>
      <c r="C5607" s="680" t="s">
        <v>13168</v>
      </c>
      <c r="D5607" s="680" t="s">
        <v>13168</v>
      </c>
    </row>
    <row r="5608" spans="1:4" ht="16.5" thickTop="1" thickBot="1" x14ac:dyDescent="0.3">
      <c r="A5608" s="681" t="s">
        <v>13169</v>
      </c>
      <c r="B5608" s="681" t="s">
        <v>13170</v>
      </c>
      <c r="C5608" s="681" t="s">
        <v>13171</v>
      </c>
      <c r="D5608" s="681" t="s">
        <v>13171</v>
      </c>
    </row>
    <row r="5609" spans="1:4" ht="16.5" thickTop="1" thickBot="1" x14ac:dyDescent="0.3">
      <c r="A5609" s="680" t="s">
        <v>13172</v>
      </c>
      <c r="B5609" s="692" t="s">
        <v>8728</v>
      </c>
      <c r="C5609" s="680" t="s">
        <v>13173</v>
      </c>
      <c r="D5609" s="680" t="s">
        <v>43200</v>
      </c>
    </row>
    <row r="5610" spans="1:4" ht="16.5" thickTop="1" thickBot="1" x14ac:dyDescent="0.3">
      <c r="A5610" s="680" t="s">
        <v>5349</v>
      </c>
      <c r="B5610" s="681" t="s">
        <v>13174</v>
      </c>
      <c r="C5610" s="680" t="s">
        <v>5350</v>
      </c>
      <c r="D5610" s="680" t="s">
        <v>5350</v>
      </c>
    </row>
    <row r="5611" spans="1:4" ht="16.5" thickTop="1" thickBot="1" x14ac:dyDescent="0.3">
      <c r="A5611" s="680" t="s">
        <v>13175</v>
      </c>
      <c r="B5611" s="681" t="s">
        <v>13176</v>
      </c>
      <c r="C5611" s="680" t="s">
        <v>13177</v>
      </c>
      <c r="D5611" s="680" t="s">
        <v>43201</v>
      </c>
    </row>
    <row r="5612" spans="1:4" ht="16.5" thickTop="1" thickBot="1" x14ac:dyDescent="0.3">
      <c r="A5612" s="680" t="s">
        <v>5351</v>
      </c>
      <c r="B5612" s="681" t="s">
        <v>13178</v>
      </c>
      <c r="C5612" s="680" t="s">
        <v>13179</v>
      </c>
      <c r="D5612" s="680" t="s">
        <v>13179</v>
      </c>
    </row>
    <row r="5613" spans="1:4" ht="16.5" thickTop="1" thickBot="1" x14ac:dyDescent="0.3">
      <c r="A5613" s="680" t="s">
        <v>13180</v>
      </c>
      <c r="B5613" s="681" t="s">
        <v>13181</v>
      </c>
      <c r="C5613" s="680" t="s">
        <v>13182</v>
      </c>
      <c r="D5613" s="680" t="s">
        <v>13182</v>
      </c>
    </row>
    <row r="5614" spans="1:4" ht="16.5" thickTop="1" thickBot="1" x14ac:dyDescent="0.3">
      <c r="A5614" s="680" t="s">
        <v>13183</v>
      </c>
      <c r="B5614" s="681" t="s">
        <v>13184</v>
      </c>
      <c r="C5614" s="680" t="s">
        <v>13185</v>
      </c>
      <c r="D5614" s="680" t="s">
        <v>13185</v>
      </c>
    </row>
    <row r="5615" spans="1:4" ht="16.5" thickTop="1" thickBot="1" x14ac:dyDescent="0.3">
      <c r="A5615" s="681" t="s">
        <v>5354</v>
      </c>
      <c r="B5615" s="681" t="s">
        <v>13186</v>
      </c>
      <c r="C5615" s="681" t="s">
        <v>5355</v>
      </c>
      <c r="D5615" s="681" t="s">
        <v>5356</v>
      </c>
    </row>
    <row r="5616" spans="1:4" ht="31.5" thickTop="1" thickBot="1" x14ac:dyDescent="0.3">
      <c r="A5616" s="680" t="s">
        <v>13187</v>
      </c>
      <c r="B5616" s="681" t="s">
        <v>13188</v>
      </c>
      <c r="C5616" s="680" t="s">
        <v>13189</v>
      </c>
      <c r="D5616" s="680" t="s">
        <v>43202</v>
      </c>
    </row>
    <row r="5617" spans="1:4" ht="16.5" thickTop="1" thickBot="1" x14ac:dyDescent="0.3">
      <c r="A5617" s="681" t="s">
        <v>13190</v>
      </c>
      <c r="B5617" s="692" t="s">
        <v>8728</v>
      </c>
      <c r="C5617" s="681" t="s">
        <v>13191</v>
      </c>
      <c r="D5617" s="681" t="s">
        <v>43203</v>
      </c>
    </row>
    <row r="5618" spans="1:4" ht="16.5" thickTop="1" thickBot="1" x14ac:dyDescent="0.3">
      <c r="A5618" s="681" t="s">
        <v>13192</v>
      </c>
      <c r="B5618" s="681" t="s">
        <v>13193</v>
      </c>
      <c r="C5618" s="681" t="s">
        <v>13194</v>
      </c>
      <c r="D5618" s="681" t="s">
        <v>43204</v>
      </c>
    </row>
    <row r="5619" spans="1:4" ht="16.5" thickTop="1" thickBot="1" x14ac:dyDescent="0.3">
      <c r="A5619" s="680" t="s">
        <v>13195</v>
      </c>
      <c r="B5619" s="681" t="s">
        <v>13196</v>
      </c>
      <c r="C5619" s="680" t="s">
        <v>13197</v>
      </c>
      <c r="D5619" s="680" t="s">
        <v>43205</v>
      </c>
    </row>
    <row r="5620" spans="1:4" ht="16.5" thickTop="1" thickBot="1" x14ac:dyDescent="0.3">
      <c r="A5620" s="681" t="s">
        <v>13198</v>
      </c>
      <c r="B5620" s="681" t="s">
        <v>13198</v>
      </c>
      <c r="C5620" s="681" t="s">
        <v>13199</v>
      </c>
      <c r="D5620" s="681" t="s">
        <v>43206</v>
      </c>
    </row>
    <row r="5621" spans="1:4" ht="16.5" thickTop="1" thickBot="1" x14ac:dyDescent="0.3">
      <c r="A5621" s="681" t="s">
        <v>13200</v>
      </c>
      <c r="B5621" s="692" t="s">
        <v>8728</v>
      </c>
      <c r="C5621" s="681" t="s">
        <v>13201</v>
      </c>
      <c r="D5621" s="681" t="s">
        <v>43207</v>
      </c>
    </row>
    <row r="5622" spans="1:4" ht="16.5" thickTop="1" thickBot="1" x14ac:dyDescent="0.3">
      <c r="A5622" s="681" t="s">
        <v>5357</v>
      </c>
      <c r="B5622" s="681" t="s">
        <v>13202</v>
      </c>
      <c r="C5622" s="681" t="s">
        <v>13203</v>
      </c>
      <c r="D5622" s="681" t="s">
        <v>5359</v>
      </c>
    </row>
    <row r="5623" spans="1:4" ht="16.5" thickTop="1" thickBot="1" x14ac:dyDescent="0.3">
      <c r="A5623" s="681" t="s">
        <v>13204</v>
      </c>
      <c r="B5623" s="692" t="s">
        <v>8728</v>
      </c>
      <c r="C5623" s="681" t="s">
        <v>13205</v>
      </c>
      <c r="D5623" s="681" t="s">
        <v>13205</v>
      </c>
    </row>
    <row r="5624" spans="1:4" ht="16.5" thickTop="1" thickBot="1" x14ac:dyDescent="0.3">
      <c r="A5624" s="681" t="s">
        <v>13206</v>
      </c>
      <c r="B5624" s="681" t="s">
        <v>13207</v>
      </c>
      <c r="C5624" s="681" t="s">
        <v>13208</v>
      </c>
      <c r="D5624" s="681" t="s">
        <v>43208</v>
      </c>
    </row>
    <row r="5625" spans="1:4" ht="16.5" thickTop="1" thickBot="1" x14ac:dyDescent="0.3">
      <c r="A5625" s="681" t="s">
        <v>13209</v>
      </c>
      <c r="B5625" s="692" t="s">
        <v>8728</v>
      </c>
      <c r="C5625" s="681" t="s">
        <v>13210</v>
      </c>
      <c r="D5625" s="681" t="s">
        <v>43209</v>
      </c>
    </row>
    <row r="5626" spans="1:4" ht="16.5" thickTop="1" thickBot="1" x14ac:dyDescent="0.3">
      <c r="A5626" s="680" t="s">
        <v>13211</v>
      </c>
      <c r="B5626" s="681" t="s">
        <v>13211</v>
      </c>
      <c r="C5626" s="680" t="s">
        <v>13212</v>
      </c>
      <c r="D5626" s="680" t="s">
        <v>43210</v>
      </c>
    </row>
    <row r="5627" spans="1:4" ht="16.5" thickTop="1" thickBot="1" x14ac:dyDescent="0.3">
      <c r="A5627" s="681" t="s">
        <v>13213</v>
      </c>
      <c r="B5627" s="692" t="s">
        <v>8728</v>
      </c>
      <c r="C5627" s="681" t="s">
        <v>13214</v>
      </c>
      <c r="D5627" s="681" t="s">
        <v>43211</v>
      </c>
    </row>
    <row r="5628" spans="1:4" ht="16.5" thickTop="1" thickBot="1" x14ac:dyDescent="0.3">
      <c r="A5628" s="681" t="s">
        <v>13215</v>
      </c>
      <c r="B5628" s="681" t="s">
        <v>13216</v>
      </c>
      <c r="C5628" s="681" t="s">
        <v>13217</v>
      </c>
      <c r="D5628" s="681" t="s">
        <v>43212</v>
      </c>
    </row>
    <row r="5629" spans="1:4" ht="31.5" thickTop="1" thickBot="1" x14ac:dyDescent="0.3">
      <c r="A5629" s="680" t="s">
        <v>13218</v>
      </c>
      <c r="B5629" s="681" t="s">
        <v>13219</v>
      </c>
      <c r="C5629" s="680" t="s">
        <v>13220</v>
      </c>
      <c r="D5629" s="680" t="s">
        <v>43213</v>
      </c>
    </row>
    <row r="5630" spans="1:4" ht="16.5" thickTop="1" thickBot="1" x14ac:dyDescent="0.3">
      <c r="A5630" s="681" t="s">
        <v>13221</v>
      </c>
      <c r="B5630" s="681" t="s">
        <v>13222</v>
      </c>
      <c r="C5630" s="681" t="s">
        <v>13223</v>
      </c>
      <c r="D5630" s="681" t="s">
        <v>43214</v>
      </c>
    </row>
    <row r="5631" spans="1:4" ht="31.5" thickTop="1" thickBot="1" x14ac:dyDescent="0.3">
      <c r="A5631" s="681" t="s">
        <v>13224</v>
      </c>
      <c r="B5631" s="681" t="s">
        <v>13225</v>
      </c>
      <c r="C5631" s="681" t="s">
        <v>13226</v>
      </c>
      <c r="D5631" s="681" t="s">
        <v>43215</v>
      </c>
    </row>
    <row r="5632" spans="1:4" ht="16.5" thickTop="1" thickBot="1" x14ac:dyDescent="0.3">
      <c r="A5632" s="680" t="s">
        <v>13227</v>
      </c>
      <c r="B5632" s="692" t="s">
        <v>8728</v>
      </c>
      <c r="C5632" s="680" t="s">
        <v>13228</v>
      </c>
      <c r="D5632" s="680" t="s">
        <v>43216</v>
      </c>
    </row>
    <row r="5633" spans="1:4" ht="31.5" thickTop="1" thickBot="1" x14ac:dyDescent="0.3">
      <c r="A5633" s="681" t="s">
        <v>13229</v>
      </c>
      <c r="B5633" s="681" t="s">
        <v>13230</v>
      </c>
      <c r="C5633" s="681" t="s">
        <v>13231</v>
      </c>
      <c r="D5633" s="681" t="s">
        <v>43217</v>
      </c>
    </row>
    <row r="5634" spans="1:4" ht="31.5" thickTop="1" thickBot="1" x14ac:dyDescent="0.3">
      <c r="A5634" s="681" t="s">
        <v>13232</v>
      </c>
      <c r="B5634" s="681" t="s">
        <v>13233</v>
      </c>
      <c r="C5634" s="681" t="s">
        <v>13234</v>
      </c>
      <c r="D5634" s="681" t="s">
        <v>43218</v>
      </c>
    </row>
    <row r="5635" spans="1:4" ht="16.5" thickTop="1" thickBot="1" x14ac:dyDescent="0.3">
      <c r="A5635" s="681" t="s">
        <v>13235</v>
      </c>
      <c r="B5635" s="692" t="s">
        <v>8728</v>
      </c>
      <c r="C5635" s="681" t="s">
        <v>13236</v>
      </c>
      <c r="D5635" s="681" t="s">
        <v>43219</v>
      </c>
    </row>
    <row r="5636" spans="1:4" ht="16.5" thickTop="1" thickBot="1" x14ac:dyDescent="0.3">
      <c r="A5636" s="680" t="s">
        <v>13237</v>
      </c>
      <c r="B5636" s="692" t="s">
        <v>8728</v>
      </c>
      <c r="C5636" s="680" t="s">
        <v>13238</v>
      </c>
      <c r="D5636" s="680" t="s">
        <v>43220</v>
      </c>
    </row>
    <row r="5637" spans="1:4" ht="16.5" thickTop="1" thickBot="1" x14ac:dyDescent="0.3">
      <c r="A5637" s="680" t="s">
        <v>13239</v>
      </c>
      <c r="B5637" s="681" t="s">
        <v>13240</v>
      </c>
      <c r="C5637" s="680" t="s">
        <v>13241</v>
      </c>
      <c r="D5637" s="680" t="s">
        <v>43221</v>
      </c>
    </row>
    <row r="5638" spans="1:4" ht="16.5" thickTop="1" thickBot="1" x14ac:dyDescent="0.3">
      <c r="A5638" s="681" t="s">
        <v>13242</v>
      </c>
      <c r="B5638" s="692" t="s">
        <v>8728</v>
      </c>
      <c r="C5638" s="681" t="s">
        <v>13243</v>
      </c>
      <c r="D5638" s="681" t="s">
        <v>43222</v>
      </c>
    </row>
    <row r="5639" spans="1:4" ht="16.5" thickTop="1" thickBot="1" x14ac:dyDescent="0.3">
      <c r="A5639" s="680" t="s">
        <v>13244</v>
      </c>
      <c r="B5639" s="681" t="s">
        <v>13245</v>
      </c>
      <c r="C5639" s="680" t="s">
        <v>13246</v>
      </c>
      <c r="D5639" s="680" t="s">
        <v>43223</v>
      </c>
    </row>
    <row r="5640" spans="1:4" ht="16.5" thickTop="1" thickBot="1" x14ac:dyDescent="0.3">
      <c r="A5640" s="680" t="s">
        <v>13247</v>
      </c>
      <c r="B5640" s="681" t="s">
        <v>13248</v>
      </c>
      <c r="C5640" s="680" t="s">
        <v>13249</v>
      </c>
      <c r="D5640" s="680" t="s">
        <v>43224</v>
      </c>
    </row>
    <row r="5641" spans="1:4" ht="16.5" thickTop="1" thickBot="1" x14ac:dyDescent="0.3">
      <c r="A5641" s="681" t="s">
        <v>13250</v>
      </c>
      <c r="B5641" s="681" t="s">
        <v>13251</v>
      </c>
      <c r="C5641" s="681" t="s">
        <v>13252</v>
      </c>
      <c r="D5641" s="681" t="s">
        <v>43225</v>
      </c>
    </row>
    <row r="5642" spans="1:4" ht="16.5" thickTop="1" thickBot="1" x14ac:dyDescent="0.3">
      <c r="A5642" s="681" t="s">
        <v>13253</v>
      </c>
      <c r="B5642" s="681" t="s">
        <v>13254</v>
      </c>
      <c r="C5642" s="681" t="s">
        <v>13255</v>
      </c>
      <c r="D5642" s="681" t="s">
        <v>43226</v>
      </c>
    </row>
    <row r="5643" spans="1:4" ht="16.5" thickTop="1" thickBot="1" x14ac:dyDescent="0.3">
      <c r="A5643" s="681" t="s">
        <v>13256</v>
      </c>
      <c r="B5643" s="681" t="s">
        <v>13257</v>
      </c>
      <c r="C5643" s="681" t="s">
        <v>13258</v>
      </c>
      <c r="D5643" s="681" t="s">
        <v>13258</v>
      </c>
    </row>
    <row r="5644" spans="1:4" ht="16.5" thickTop="1" thickBot="1" x14ac:dyDescent="0.3">
      <c r="A5644" s="680" t="s">
        <v>13259</v>
      </c>
      <c r="B5644" s="692" t="s">
        <v>8728</v>
      </c>
      <c r="C5644" s="680" t="s">
        <v>13260</v>
      </c>
      <c r="D5644" s="680" t="s">
        <v>43227</v>
      </c>
    </row>
    <row r="5645" spans="1:4" ht="16.5" thickTop="1" thickBot="1" x14ac:dyDescent="0.3">
      <c r="A5645" s="681" t="s">
        <v>13261</v>
      </c>
      <c r="B5645" s="692" t="s">
        <v>8728</v>
      </c>
      <c r="C5645" s="681" t="s">
        <v>13262</v>
      </c>
      <c r="D5645" s="681" t="s">
        <v>13262</v>
      </c>
    </row>
    <row r="5646" spans="1:4" ht="16.5" thickTop="1" thickBot="1" x14ac:dyDescent="0.3">
      <c r="A5646" s="681" t="s">
        <v>13263</v>
      </c>
      <c r="B5646" s="681" t="s">
        <v>13264</v>
      </c>
      <c r="C5646" s="681" t="s">
        <v>13265</v>
      </c>
      <c r="D5646" s="681" t="s">
        <v>43228</v>
      </c>
    </row>
    <row r="5647" spans="1:4" ht="16.5" thickTop="1" thickBot="1" x14ac:dyDescent="0.3">
      <c r="A5647" s="680" t="s">
        <v>13266</v>
      </c>
      <c r="B5647" s="681" t="s">
        <v>13267</v>
      </c>
      <c r="C5647" s="680" t="s">
        <v>13268</v>
      </c>
      <c r="D5647" s="680" t="s">
        <v>43229</v>
      </c>
    </row>
    <row r="5648" spans="1:4" ht="16.5" thickTop="1" thickBot="1" x14ac:dyDescent="0.3">
      <c r="A5648" s="680" t="s">
        <v>13269</v>
      </c>
      <c r="B5648" s="681" t="s">
        <v>13270</v>
      </c>
      <c r="C5648" s="680" t="s">
        <v>13271</v>
      </c>
      <c r="D5648" s="680" t="s">
        <v>43230</v>
      </c>
    </row>
    <row r="5649" spans="1:4" ht="16.5" thickTop="1" thickBot="1" x14ac:dyDescent="0.3">
      <c r="A5649" s="680" t="s">
        <v>13272</v>
      </c>
      <c r="B5649" s="681" t="s">
        <v>13272</v>
      </c>
      <c r="C5649" s="680" t="s">
        <v>13273</v>
      </c>
      <c r="D5649" s="680" t="s">
        <v>43231</v>
      </c>
    </row>
    <row r="5650" spans="1:4" ht="16.5" thickTop="1" thickBot="1" x14ac:dyDescent="0.3">
      <c r="A5650" s="681" t="s">
        <v>5360</v>
      </c>
      <c r="B5650" s="681" t="s">
        <v>13274</v>
      </c>
      <c r="C5650" s="681" t="s">
        <v>5361</v>
      </c>
      <c r="D5650" s="681" t="s">
        <v>5362</v>
      </c>
    </row>
    <row r="5651" spans="1:4" ht="16.5" thickTop="1" thickBot="1" x14ac:dyDescent="0.3">
      <c r="A5651" s="680" t="s">
        <v>13275</v>
      </c>
      <c r="B5651" s="681" t="s">
        <v>13275</v>
      </c>
      <c r="C5651" s="680" t="s">
        <v>13276</v>
      </c>
      <c r="D5651" s="680" t="s">
        <v>43232</v>
      </c>
    </row>
    <row r="5652" spans="1:4" ht="16.5" thickTop="1" thickBot="1" x14ac:dyDescent="0.3">
      <c r="A5652" s="680" t="s">
        <v>13277</v>
      </c>
      <c r="B5652" s="681" t="s">
        <v>13278</v>
      </c>
      <c r="C5652" s="680" t="s">
        <v>13279</v>
      </c>
      <c r="D5652" s="680" t="s">
        <v>43233</v>
      </c>
    </row>
    <row r="5653" spans="1:4" ht="16.5" thickTop="1" thickBot="1" x14ac:dyDescent="0.3">
      <c r="A5653" s="681" t="s">
        <v>13280</v>
      </c>
      <c r="B5653" s="681" t="s">
        <v>13281</v>
      </c>
      <c r="C5653" s="681" t="s">
        <v>13282</v>
      </c>
      <c r="D5653" s="681" t="s">
        <v>13282</v>
      </c>
    </row>
    <row r="5654" spans="1:4" ht="31.5" thickTop="1" thickBot="1" x14ac:dyDescent="0.3">
      <c r="A5654" s="680" t="s">
        <v>13283</v>
      </c>
      <c r="B5654" s="681" t="s">
        <v>13284</v>
      </c>
      <c r="C5654" s="680" t="s">
        <v>13285</v>
      </c>
      <c r="D5654" s="680" t="s">
        <v>43234</v>
      </c>
    </row>
    <row r="5655" spans="1:4" ht="31.5" thickTop="1" thickBot="1" x14ac:dyDescent="0.3">
      <c r="A5655" s="680" t="s">
        <v>13286</v>
      </c>
      <c r="B5655" s="681" t="s">
        <v>13287</v>
      </c>
      <c r="C5655" s="680" t="s">
        <v>13288</v>
      </c>
      <c r="D5655" s="680" t="s">
        <v>43235</v>
      </c>
    </row>
    <row r="5656" spans="1:4" ht="16.5" thickTop="1" thickBot="1" x14ac:dyDescent="0.3">
      <c r="A5656" s="680" t="s">
        <v>13289</v>
      </c>
      <c r="B5656" s="681" t="s">
        <v>13290</v>
      </c>
      <c r="C5656" s="680" t="s">
        <v>13291</v>
      </c>
      <c r="D5656" s="680" t="s">
        <v>43236</v>
      </c>
    </row>
    <row r="5657" spans="1:4" ht="16.5" thickTop="1" thickBot="1" x14ac:dyDescent="0.3">
      <c r="A5657" s="680" t="s">
        <v>13292</v>
      </c>
      <c r="B5657" s="692" t="s">
        <v>8728</v>
      </c>
      <c r="C5657" s="680" t="s">
        <v>13293</v>
      </c>
      <c r="D5657" s="680" t="s">
        <v>43237</v>
      </c>
    </row>
    <row r="5658" spans="1:4" ht="16.5" thickTop="1" thickBot="1" x14ac:dyDescent="0.3">
      <c r="A5658" s="681" t="s">
        <v>13294</v>
      </c>
      <c r="B5658" s="692" t="s">
        <v>8728</v>
      </c>
      <c r="C5658" s="681" t="s">
        <v>13295</v>
      </c>
      <c r="D5658" s="681" t="s">
        <v>43238</v>
      </c>
    </row>
    <row r="5659" spans="1:4" ht="16.5" thickTop="1" thickBot="1" x14ac:dyDescent="0.3">
      <c r="A5659" s="680" t="s">
        <v>13296</v>
      </c>
      <c r="B5659" s="681" t="s">
        <v>13297</v>
      </c>
      <c r="C5659" s="680" t="s">
        <v>13298</v>
      </c>
      <c r="D5659" s="680" t="s">
        <v>43239</v>
      </c>
    </row>
    <row r="5660" spans="1:4" ht="16.5" thickTop="1" thickBot="1" x14ac:dyDescent="0.3">
      <c r="A5660" s="680" t="s">
        <v>5363</v>
      </c>
      <c r="B5660" s="681" t="s">
        <v>13299</v>
      </c>
      <c r="C5660" s="680" t="s">
        <v>5364</v>
      </c>
      <c r="D5660" s="680" t="s">
        <v>5365</v>
      </c>
    </row>
    <row r="5661" spans="1:4" ht="16.5" thickTop="1" thickBot="1" x14ac:dyDescent="0.3">
      <c r="A5661" s="680" t="s">
        <v>13300</v>
      </c>
      <c r="B5661" s="681" t="s">
        <v>13301</v>
      </c>
      <c r="C5661" s="680" t="s">
        <v>13302</v>
      </c>
      <c r="D5661" s="680" t="s">
        <v>43240</v>
      </c>
    </row>
    <row r="5662" spans="1:4" ht="16.5" thickTop="1" thickBot="1" x14ac:dyDescent="0.3">
      <c r="A5662" s="681" t="s">
        <v>5366</v>
      </c>
      <c r="B5662" s="681" t="s">
        <v>13303</v>
      </c>
      <c r="C5662" s="681" t="s">
        <v>5367</v>
      </c>
      <c r="D5662" s="681" t="s">
        <v>5368</v>
      </c>
    </row>
    <row r="5663" spans="1:4" ht="16.5" thickTop="1" thickBot="1" x14ac:dyDescent="0.3">
      <c r="A5663" s="681" t="s">
        <v>5369</v>
      </c>
      <c r="B5663" s="681" t="s">
        <v>13304</v>
      </c>
      <c r="C5663" s="681" t="s">
        <v>13305</v>
      </c>
      <c r="D5663" s="681" t="s">
        <v>5371</v>
      </c>
    </row>
    <row r="5664" spans="1:4" ht="16.5" thickTop="1" thickBot="1" x14ac:dyDescent="0.3">
      <c r="A5664" s="681" t="s">
        <v>13306</v>
      </c>
      <c r="B5664" s="692" t="s">
        <v>8728</v>
      </c>
      <c r="C5664" s="681" t="s">
        <v>13307</v>
      </c>
      <c r="D5664" s="681" t="s">
        <v>13307</v>
      </c>
    </row>
    <row r="5665" spans="1:4" ht="16.5" thickTop="1" thickBot="1" x14ac:dyDescent="0.3">
      <c r="A5665" s="680" t="s">
        <v>13308</v>
      </c>
      <c r="B5665" s="681" t="s">
        <v>13309</v>
      </c>
      <c r="C5665" s="680" t="s">
        <v>13310</v>
      </c>
      <c r="D5665" s="680" t="s">
        <v>43241</v>
      </c>
    </row>
    <row r="5666" spans="1:4" ht="16.5" thickTop="1" thickBot="1" x14ac:dyDescent="0.3">
      <c r="A5666" s="681" t="s">
        <v>5372</v>
      </c>
      <c r="B5666" s="681" t="s">
        <v>5372</v>
      </c>
      <c r="C5666" s="681" t="s">
        <v>13311</v>
      </c>
      <c r="D5666" s="681" t="s">
        <v>5374</v>
      </c>
    </row>
    <row r="5667" spans="1:4" ht="16.5" thickTop="1" thickBot="1" x14ac:dyDescent="0.3">
      <c r="A5667" s="681" t="s">
        <v>13312</v>
      </c>
      <c r="B5667" s="692" t="s">
        <v>8728</v>
      </c>
      <c r="C5667" s="681" t="s">
        <v>13313</v>
      </c>
      <c r="D5667" s="681" t="s">
        <v>43242</v>
      </c>
    </row>
    <row r="5668" spans="1:4" ht="16.5" thickTop="1" thickBot="1" x14ac:dyDescent="0.3">
      <c r="A5668" s="681" t="s">
        <v>13314</v>
      </c>
      <c r="B5668" s="681" t="s">
        <v>13315</v>
      </c>
      <c r="C5668" s="681" t="s">
        <v>13316</v>
      </c>
      <c r="D5668" s="681" t="s">
        <v>13316</v>
      </c>
    </row>
    <row r="5669" spans="1:4" ht="16.5" thickTop="1" thickBot="1" x14ac:dyDescent="0.3">
      <c r="A5669" s="680" t="s">
        <v>13317</v>
      </c>
      <c r="B5669" s="681" t="s">
        <v>13318</v>
      </c>
      <c r="C5669" s="680" t="s">
        <v>13319</v>
      </c>
      <c r="D5669" s="680" t="s">
        <v>43243</v>
      </c>
    </row>
    <row r="5670" spans="1:4" ht="16.5" thickTop="1" thickBot="1" x14ac:dyDescent="0.3">
      <c r="A5670" s="680" t="s">
        <v>13320</v>
      </c>
      <c r="B5670" s="681" t="s">
        <v>13321</v>
      </c>
      <c r="C5670" s="680" t="s">
        <v>13322</v>
      </c>
      <c r="D5670" s="680" t="s">
        <v>13322</v>
      </c>
    </row>
    <row r="5671" spans="1:4" ht="31.5" thickTop="1" thickBot="1" x14ac:dyDescent="0.3">
      <c r="A5671" s="680" t="s">
        <v>13323</v>
      </c>
      <c r="B5671" s="692" t="s">
        <v>8728</v>
      </c>
      <c r="C5671" s="680" t="s">
        <v>13324</v>
      </c>
      <c r="D5671" s="680" t="s">
        <v>43244</v>
      </c>
    </row>
    <row r="5672" spans="1:4" ht="16.5" thickTop="1" thickBot="1" x14ac:dyDescent="0.3">
      <c r="A5672" s="680" t="s">
        <v>13325</v>
      </c>
      <c r="B5672" s="681" t="s">
        <v>13326</v>
      </c>
      <c r="C5672" s="680" t="s">
        <v>13327</v>
      </c>
      <c r="D5672" s="680" t="s">
        <v>43245</v>
      </c>
    </row>
    <row r="5673" spans="1:4" ht="31.5" thickTop="1" thickBot="1" x14ac:dyDescent="0.3">
      <c r="A5673" s="681" t="s">
        <v>13328</v>
      </c>
      <c r="B5673" s="692" t="s">
        <v>8728</v>
      </c>
      <c r="C5673" s="681" t="s">
        <v>13329</v>
      </c>
      <c r="D5673" s="681" t="s">
        <v>43246</v>
      </c>
    </row>
    <row r="5674" spans="1:4" ht="16.5" thickTop="1" thickBot="1" x14ac:dyDescent="0.3">
      <c r="A5674" s="680" t="s">
        <v>13330</v>
      </c>
      <c r="B5674" s="681" t="s">
        <v>13331</v>
      </c>
      <c r="C5674" s="680" t="s">
        <v>13332</v>
      </c>
      <c r="D5674" s="680" t="s">
        <v>13332</v>
      </c>
    </row>
    <row r="5675" spans="1:4" ht="16.5" thickTop="1" thickBot="1" x14ac:dyDescent="0.3">
      <c r="A5675" s="681" t="s">
        <v>13333</v>
      </c>
      <c r="B5675" s="681" t="s">
        <v>13334</v>
      </c>
      <c r="C5675" s="681" t="s">
        <v>13335</v>
      </c>
      <c r="D5675" s="681" t="s">
        <v>43247</v>
      </c>
    </row>
    <row r="5676" spans="1:4" ht="16.5" thickTop="1" thickBot="1" x14ac:dyDescent="0.3">
      <c r="A5676" s="681" t="s">
        <v>13336</v>
      </c>
      <c r="B5676" s="681" t="s">
        <v>13337</v>
      </c>
      <c r="C5676" s="681" t="s">
        <v>13338</v>
      </c>
      <c r="D5676" s="681" t="s">
        <v>43248</v>
      </c>
    </row>
    <row r="5677" spans="1:4" ht="16.5" thickTop="1" thickBot="1" x14ac:dyDescent="0.3">
      <c r="A5677" s="680" t="s">
        <v>13339</v>
      </c>
      <c r="B5677" s="681" t="s">
        <v>13340</v>
      </c>
      <c r="C5677" s="680" t="s">
        <v>13341</v>
      </c>
      <c r="D5677" s="680" t="s">
        <v>43249</v>
      </c>
    </row>
    <row r="5678" spans="1:4" ht="31.5" thickTop="1" thickBot="1" x14ac:dyDescent="0.3">
      <c r="A5678" s="681" t="s">
        <v>13342</v>
      </c>
      <c r="B5678" s="681" t="s">
        <v>13343</v>
      </c>
      <c r="C5678" s="681" t="s">
        <v>13344</v>
      </c>
      <c r="D5678" s="681" t="s">
        <v>43250</v>
      </c>
    </row>
    <row r="5679" spans="1:4" ht="16.5" thickTop="1" thickBot="1" x14ac:dyDescent="0.3">
      <c r="A5679" s="680" t="s">
        <v>13345</v>
      </c>
      <c r="B5679" s="681" t="s">
        <v>13345</v>
      </c>
      <c r="C5679" s="680" t="s">
        <v>13346</v>
      </c>
      <c r="D5679" s="680" t="s">
        <v>13346</v>
      </c>
    </row>
    <row r="5680" spans="1:4" ht="16.5" thickTop="1" thickBot="1" x14ac:dyDescent="0.3">
      <c r="A5680" s="681" t="s">
        <v>13347</v>
      </c>
      <c r="B5680" s="681" t="s">
        <v>13348</v>
      </c>
      <c r="C5680" s="681" t="s">
        <v>13349</v>
      </c>
      <c r="D5680" s="681" t="s">
        <v>13349</v>
      </c>
    </row>
    <row r="5681" spans="1:4" ht="16.5" thickTop="1" thickBot="1" x14ac:dyDescent="0.3">
      <c r="A5681" s="681" t="s">
        <v>13350</v>
      </c>
      <c r="B5681" s="692" t="s">
        <v>8728</v>
      </c>
      <c r="C5681" s="681" t="s">
        <v>13351</v>
      </c>
      <c r="D5681" s="681" t="s">
        <v>43251</v>
      </c>
    </row>
    <row r="5682" spans="1:4" ht="16.5" thickTop="1" thickBot="1" x14ac:dyDescent="0.3">
      <c r="A5682" s="680" t="s">
        <v>13352</v>
      </c>
      <c r="B5682" s="681" t="s">
        <v>13353</v>
      </c>
      <c r="C5682" s="680" t="s">
        <v>13354</v>
      </c>
      <c r="D5682" s="680" t="s">
        <v>43252</v>
      </c>
    </row>
    <row r="5683" spans="1:4" ht="16.5" thickTop="1" thickBot="1" x14ac:dyDescent="0.3">
      <c r="A5683" s="681" t="s">
        <v>13355</v>
      </c>
      <c r="B5683" s="681" t="s">
        <v>13356</v>
      </c>
      <c r="C5683" s="681" t="s">
        <v>13357</v>
      </c>
      <c r="D5683" s="681" t="s">
        <v>13357</v>
      </c>
    </row>
    <row r="5684" spans="1:4" ht="16.5" thickTop="1" thickBot="1" x14ac:dyDescent="0.3">
      <c r="A5684" s="680" t="s">
        <v>13358</v>
      </c>
      <c r="B5684" s="681" t="s">
        <v>13359</v>
      </c>
      <c r="C5684" s="680" t="s">
        <v>13360</v>
      </c>
      <c r="D5684" s="680" t="s">
        <v>43253</v>
      </c>
    </row>
    <row r="5685" spans="1:4" ht="16.5" thickTop="1" thickBot="1" x14ac:dyDescent="0.3">
      <c r="A5685" s="680" t="s">
        <v>13361</v>
      </c>
      <c r="B5685" s="681" t="s">
        <v>13362</v>
      </c>
      <c r="C5685" s="680" t="s">
        <v>13363</v>
      </c>
      <c r="D5685" s="680" t="s">
        <v>43254</v>
      </c>
    </row>
    <row r="5686" spans="1:4" ht="16.5" thickTop="1" thickBot="1" x14ac:dyDescent="0.3">
      <c r="A5686" s="681" t="s">
        <v>13364</v>
      </c>
      <c r="B5686" s="681" t="s">
        <v>13365</v>
      </c>
      <c r="C5686" s="681" t="s">
        <v>13366</v>
      </c>
      <c r="D5686" s="681" t="s">
        <v>43255</v>
      </c>
    </row>
    <row r="5687" spans="1:4" ht="16.5" thickTop="1" thickBot="1" x14ac:dyDescent="0.3">
      <c r="A5687" s="680" t="s">
        <v>13367</v>
      </c>
      <c r="B5687" s="692" t="s">
        <v>8728</v>
      </c>
      <c r="C5687" s="680" t="s">
        <v>13368</v>
      </c>
      <c r="D5687" s="680" t="s">
        <v>13368</v>
      </c>
    </row>
    <row r="5688" spans="1:4" ht="16.5" thickTop="1" thickBot="1" x14ac:dyDescent="0.3">
      <c r="A5688" s="681" t="s">
        <v>13369</v>
      </c>
      <c r="B5688" s="692" t="s">
        <v>8728</v>
      </c>
      <c r="C5688" s="681" t="s">
        <v>13370</v>
      </c>
      <c r="D5688" s="681" t="s">
        <v>43256</v>
      </c>
    </row>
    <row r="5689" spans="1:4" ht="31.5" thickTop="1" thickBot="1" x14ac:dyDescent="0.3">
      <c r="A5689" s="681" t="s">
        <v>13371</v>
      </c>
      <c r="B5689" s="681" t="s">
        <v>13372</v>
      </c>
      <c r="C5689" s="681" t="s">
        <v>13373</v>
      </c>
      <c r="D5689" s="681" t="s">
        <v>43257</v>
      </c>
    </row>
    <row r="5690" spans="1:4" ht="16.5" thickTop="1" thickBot="1" x14ac:dyDescent="0.3">
      <c r="A5690" s="680" t="s">
        <v>13374</v>
      </c>
      <c r="B5690" s="681" t="s">
        <v>13375</v>
      </c>
      <c r="C5690" s="680" t="s">
        <v>13376</v>
      </c>
      <c r="D5690" s="680" t="s">
        <v>43258</v>
      </c>
    </row>
    <row r="5691" spans="1:4" ht="16.5" thickTop="1" thickBot="1" x14ac:dyDescent="0.3">
      <c r="A5691" s="681" t="s">
        <v>13377</v>
      </c>
      <c r="B5691" s="681" t="s">
        <v>13377</v>
      </c>
      <c r="C5691" s="681" t="s">
        <v>13378</v>
      </c>
      <c r="D5691" s="681" t="s">
        <v>13378</v>
      </c>
    </row>
    <row r="5692" spans="1:4" ht="16.5" thickTop="1" thickBot="1" x14ac:dyDescent="0.3">
      <c r="A5692" s="680" t="s">
        <v>13379</v>
      </c>
      <c r="B5692" s="681" t="s">
        <v>13380</v>
      </c>
      <c r="C5692" s="680" t="s">
        <v>13381</v>
      </c>
      <c r="D5692" s="680" t="s">
        <v>43259</v>
      </c>
    </row>
    <row r="5693" spans="1:4" ht="16.5" thickTop="1" thickBot="1" x14ac:dyDescent="0.3">
      <c r="A5693" s="680" t="s">
        <v>13382</v>
      </c>
      <c r="B5693" s="681" t="s">
        <v>13383</v>
      </c>
      <c r="C5693" s="680" t="s">
        <v>13384</v>
      </c>
      <c r="D5693" s="680" t="s">
        <v>13384</v>
      </c>
    </row>
    <row r="5694" spans="1:4" ht="16.5" thickTop="1" thickBot="1" x14ac:dyDescent="0.3">
      <c r="A5694" s="681" t="s">
        <v>13385</v>
      </c>
      <c r="B5694" s="681" t="s">
        <v>13386</v>
      </c>
      <c r="C5694" s="681" t="s">
        <v>13387</v>
      </c>
      <c r="D5694" s="681" t="s">
        <v>13387</v>
      </c>
    </row>
    <row r="5695" spans="1:4" ht="16.5" thickTop="1" thickBot="1" x14ac:dyDescent="0.3">
      <c r="A5695" s="680" t="s">
        <v>13388</v>
      </c>
      <c r="B5695" s="692" t="s">
        <v>8728</v>
      </c>
      <c r="C5695" s="680" t="s">
        <v>13389</v>
      </c>
      <c r="D5695" s="680" t="s">
        <v>43260</v>
      </c>
    </row>
    <row r="5696" spans="1:4" ht="16.5" thickTop="1" thickBot="1" x14ac:dyDescent="0.3">
      <c r="A5696" s="680" t="s">
        <v>13390</v>
      </c>
      <c r="B5696" s="692" t="s">
        <v>8728</v>
      </c>
      <c r="C5696" s="680" t="s">
        <v>13391</v>
      </c>
      <c r="D5696" s="680" t="s">
        <v>13391</v>
      </c>
    </row>
    <row r="5697" spans="1:4" ht="16.5" thickTop="1" thickBot="1" x14ac:dyDescent="0.3">
      <c r="A5697" s="680" t="s">
        <v>13392</v>
      </c>
      <c r="B5697" s="681" t="s">
        <v>13393</v>
      </c>
      <c r="C5697" s="680" t="s">
        <v>13394</v>
      </c>
      <c r="D5697" s="680" t="s">
        <v>13394</v>
      </c>
    </row>
    <row r="5698" spans="1:4" ht="31.5" thickTop="1" thickBot="1" x14ac:dyDescent="0.3">
      <c r="A5698" s="680" t="s">
        <v>13395</v>
      </c>
      <c r="B5698" s="681" t="s">
        <v>13396</v>
      </c>
      <c r="C5698" s="680" t="s">
        <v>13397</v>
      </c>
      <c r="D5698" s="680" t="s">
        <v>43261</v>
      </c>
    </row>
    <row r="5699" spans="1:4" ht="16.5" thickTop="1" thickBot="1" x14ac:dyDescent="0.3">
      <c r="A5699" s="681" t="s">
        <v>13398</v>
      </c>
      <c r="B5699" s="692" t="s">
        <v>8728</v>
      </c>
      <c r="C5699" s="681" t="s">
        <v>13399</v>
      </c>
      <c r="D5699" s="681" t="s">
        <v>13399</v>
      </c>
    </row>
    <row r="5700" spans="1:4" ht="16.5" thickTop="1" thickBot="1" x14ac:dyDescent="0.3">
      <c r="A5700" s="680" t="s">
        <v>13400</v>
      </c>
      <c r="B5700" s="681" t="s">
        <v>13401</v>
      </c>
      <c r="C5700" s="680" t="s">
        <v>13402</v>
      </c>
      <c r="D5700" s="680" t="s">
        <v>43262</v>
      </c>
    </row>
    <row r="5701" spans="1:4" ht="16.5" thickTop="1" thickBot="1" x14ac:dyDescent="0.3">
      <c r="A5701" s="681" t="s">
        <v>13403</v>
      </c>
      <c r="B5701" s="692" t="s">
        <v>8728</v>
      </c>
      <c r="C5701" s="681" t="s">
        <v>13404</v>
      </c>
      <c r="D5701" s="681" t="s">
        <v>13404</v>
      </c>
    </row>
    <row r="5702" spans="1:4" ht="16.5" thickTop="1" thickBot="1" x14ac:dyDescent="0.3">
      <c r="A5702" s="680" t="s">
        <v>13405</v>
      </c>
      <c r="B5702" s="681" t="s">
        <v>13406</v>
      </c>
      <c r="C5702" s="680" t="s">
        <v>13407</v>
      </c>
      <c r="D5702" s="680" t="s">
        <v>43263</v>
      </c>
    </row>
    <row r="5703" spans="1:4" ht="16.5" thickTop="1" thickBot="1" x14ac:dyDescent="0.3">
      <c r="A5703" s="680" t="s">
        <v>13408</v>
      </c>
      <c r="B5703" s="681" t="s">
        <v>13409</v>
      </c>
      <c r="C5703" s="680" t="s">
        <v>13410</v>
      </c>
      <c r="D5703" s="680" t="s">
        <v>43264</v>
      </c>
    </row>
    <row r="5704" spans="1:4" ht="31.5" thickTop="1" thickBot="1" x14ac:dyDescent="0.3">
      <c r="A5704" s="681" t="s">
        <v>13411</v>
      </c>
      <c r="B5704" s="692" t="s">
        <v>8728</v>
      </c>
      <c r="C5704" s="681" t="s">
        <v>13412</v>
      </c>
      <c r="D5704" s="681" t="s">
        <v>43265</v>
      </c>
    </row>
    <row r="5705" spans="1:4" ht="16.5" thickTop="1" thickBot="1" x14ac:dyDescent="0.3">
      <c r="A5705" s="681" t="s">
        <v>13413</v>
      </c>
      <c r="B5705" s="681" t="s">
        <v>13414</v>
      </c>
      <c r="C5705" s="681" t="s">
        <v>13415</v>
      </c>
      <c r="D5705" s="681" t="s">
        <v>43266</v>
      </c>
    </row>
    <row r="5706" spans="1:4" ht="16.5" thickTop="1" thickBot="1" x14ac:dyDescent="0.3">
      <c r="A5706" s="680" t="s">
        <v>13416</v>
      </c>
      <c r="B5706" s="692" t="s">
        <v>8728</v>
      </c>
      <c r="C5706" s="680" t="s">
        <v>13417</v>
      </c>
      <c r="D5706" s="680" t="s">
        <v>43267</v>
      </c>
    </row>
    <row r="5707" spans="1:4" ht="16.5" thickTop="1" thickBot="1" x14ac:dyDescent="0.3">
      <c r="A5707" s="681" t="s">
        <v>13418</v>
      </c>
      <c r="B5707" s="692" t="s">
        <v>8728</v>
      </c>
      <c r="C5707" s="681" t="s">
        <v>13419</v>
      </c>
      <c r="D5707" s="681" t="s">
        <v>43268</v>
      </c>
    </row>
    <row r="5708" spans="1:4" ht="16.5" thickTop="1" thickBot="1" x14ac:dyDescent="0.3">
      <c r="A5708" s="681" t="s">
        <v>13420</v>
      </c>
      <c r="B5708" s="692" t="s">
        <v>8728</v>
      </c>
      <c r="C5708" s="681" t="s">
        <v>13421</v>
      </c>
      <c r="D5708" s="681" t="s">
        <v>43269</v>
      </c>
    </row>
    <row r="5709" spans="1:4" ht="16.5" thickTop="1" thickBot="1" x14ac:dyDescent="0.3">
      <c r="A5709" s="680" t="s">
        <v>13422</v>
      </c>
      <c r="B5709" s="681" t="s">
        <v>13423</v>
      </c>
      <c r="C5709" s="680" t="s">
        <v>13424</v>
      </c>
      <c r="D5709" s="680" t="s">
        <v>43270</v>
      </c>
    </row>
    <row r="5710" spans="1:4" ht="16.5" thickTop="1" thickBot="1" x14ac:dyDescent="0.3">
      <c r="A5710" s="680" t="s">
        <v>13425</v>
      </c>
      <c r="B5710" s="681" t="s">
        <v>13426</v>
      </c>
      <c r="C5710" s="680" t="s">
        <v>13427</v>
      </c>
      <c r="D5710" s="680" t="s">
        <v>43271</v>
      </c>
    </row>
    <row r="5711" spans="1:4" ht="16.5" thickTop="1" thickBot="1" x14ac:dyDescent="0.3">
      <c r="A5711" s="681" t="s">
        <v>13428</v>
      </c>
      <c r="B5711" s="692" t="s">
        <v>8728</v>
      </c>
      <c r="C5711" s="681" t="s">
        <v>13429</v>
      </c>
      <c r="D5711" s="681" t="s">
        <v>43272</v>
      </c>
    </row>
    <row r="5712" spans="1:4" ht="31.5" thickTop="1" thickBot="1" x14ac:dyDescent="0.3">
      <c r="A5712" s="681" t="s">
        <v>13430</v>
      </c>
      <c r="B5712" s="692" t="s">
        <v>8728</v>
      </c>
      <c r="C5712" s="681" t="s">
        <v>13431</v>
      </c>
      <c r="D5712" s="681" t="s">
        <v>43273</v>
      </c>
    </row>
    <row r="5713" spans="1:4" ht="31.5" thickTop="1" thickBot="1" x14ac:dyDescent="0.3">
      <c r="A5713" s="680" t="s">
        <v>5375</v>
      </c>
      <c r="B5713" s="681" t="s">
        <v>13432</v>
      </c>
      <c r="C5713" s="680" t="s">
        <v>13433</v>
      </c>
      <c r="D5713" s="680" t="s">
        <v>43274</v>
      </c>
    </row>
    <row r="5714" spans="1:4" ht="16.5" thickTop="1" thickBot="1" x14ac:dyDescent="0.3">
      <c r="A5714" s="680" t="s">
        <v>13434</v>
      </c>
      <c r="B5714" s="681" t="s">
        <v>13435</v>
      </c>
      <c r="C5714" s="680" t="s">
        <v>13436</v>
      </c>
      <c r="D5714" s="680" t="s">
        <v>43275</v>
      </c>
    </row>
    <row r="5715" spans="1:4" ht="16.5" thickTop="1" thickBot="1" x14ac:dyDescent="0.3">
      <c r="A5715" s="681" t="s">
        <v>13437</v>
      </c>
      <c r="B5715" s="681" t="s">
        <v>13438</v>
      </c>
      <c r="C5715" s="681" t="s">
        <v>13439</v>
      </c>
      <c r="D5715" s="681" t="s">
        <v>13439</v>
      </c>
    </row>
    <row r="5716" spans="1:4" ht="16.5" thickTop="1" thickBot="1" x14ac:dyDescent="0.3">
      <c r="A5716" s="680" t="s">
        <v>13440</v>
      </c>
      <c r="B5716" s="681" t="s">
        <v>13441</v>
      </c>
      <c r="C5716" s="680" t="s">
        <v>13442</v>
      </c>
      <c r="D5716" s="680" t="s">
        <v>43276</v>
      </c>
    </row>
    <row r="5717" spans="1:4" ht="16.5" thickTop="1" thickBot="1" x14ac:dyDescent="0.3">
      <c r="A5717" s="680" t="s">
        <v>13443</v>
      </c>
      <c r="B5717" s="681" t="s">
        <v>13444</v>
      </c>
      <c r="C5717" s="680" t="s">
        <v>13445</v>
      </c>
      <c r="D5717" s="680" t="s">
        <v>43277</v>
      </c>
    </row>
    <row r="5718" spans="1:4" ht="16.5" thickTop="1" thickBot="1" x14ac:dyDescent="0.3">
      <c r="A5718" s="680" t="s">
        <v>13446</v>
      </c>
      <c r="B5718" s="692" t="s">
        <v>8728</v>
      </c>
      <c r="C5718" s="680" t="s">
        <v>13447</v>
      </c>
      <c r="D5718" s="680" t="s">
        <v>43278</v>
      </c>
    </row>
    <row r="5719" spans="1:4" ht="16.5" thickTop="1" thickBot="1" x14ac:dyDescent="0.3">
      <c r="A5719" s="681" t="s">
        <v>13448</v>
      </c>
      <c r="B5719" s="681" t="s">
        <v>13449</v>
      </c>
      <c r="C5719" s="681" t="s">
        <v>13450</v>
      </c>
      <c r="D5719" s="681" t="s">
        <v>13450</v>
      </c>
    </row>
    <row r="5720" spans="1:4" ht="16.5" thickTop="1" thickBot="1" x14ac:dyDescent="0.3">
      <c r="A5720" s="680" t="s">
        <v>13451</v>
      </c>
      <c r="B5720" s="681" t="s">
        <v>13452</v>
      </c>
      <c r="C5720" s="680" t="s">
        <v>13453</v>
      </c>
      <c r="D5720" s="680" t="s">
        <v>43279</v>
      </c>
    </row>
    <row r="5721" spans="1:4" ht="16.5" thickTop="1" thickBot="1" x14ac:dyDescent="0.3">
      <c r="A5721" s="680" t="s">
        <v>13454</v>
      </c>
      <c r="B5721" s="681" t="s">
        <v>13455</v>
      </c>
      <c r="C5721" s="680" t="s">
        <v>13456</v>
      </c>
      <c r="D5721" s="680" t="s">
        <v>43280</v>
      </c>
    </row>
    <row r="5722" spans="1:4" ht="16.5" thickTop="1" thickBot="1" x14ac:dyDescent="0.3">
      <c r="A5722" s="681" t="s">
        <v>13457</v>
      </c>
      <c r="B5722" s="692" t="s">
        <v>8728</v>
      </c>
      <c r="C5722" s="681" t="s">
        <v>13458</v>
      </c>
      <c r="D5722" s="681" t="s">
        <v>43281</v>
      </c>
    </row>
    <row r="5723" spans="1:4" ht="16.5" thickTop="1" thickBot="1" x14ac:dyDescent="0.3">
      <c r="A5723" s="681" t="s">
        <v>13459</v>
      </c>
      <c r="B5723" s="681" t="s">
        <v>13460</v>
      </c>
      <c r="C5723" s="681" t="s">
        <v>13461</v>
      </c>
      <c r="D5723" s="681" t="s">
        <v>13461</v>
      </c>
    </row>
    <row r="5724" spans="1:4" ht="16.5" thickTop="1" thickBot="1" x14ac:dyDescent="0.3">
      <c r="A5724" s="680" t="s">
        <v>13462</v>
      </c>
      <c r="B5724" s="692" t="s">
        <v>8728</v>
      </c>
      <c r="C5724" s="680" t="s">
        <v>13463</v>
      </c>
      <c r="D5724" s="680" t="s">
        <v>43282</v>
      </c>
    </row>
    <row r="5725" spans="1:4" ht="16.5" thickTop="1" thickBot="1" x14ac:dyDescent="0.3">
      <c r="A5725" s="681" t="s">
        <v>13464</v>
      </c>
      <c r="B5725" s="681" t="s">
        <v>13465</v>
      </c>
      <c r="C5725" s="681" t="s">
        <v>13466</v>
      </c>
      <c r="D5725" s="681" t="s">
        <v>43283</v>
      </c>
    </row>
    <row r="5726" spans="1:4" ht="16.5" thickTop="1" thickBot="1" x14ac:dyDescent="0.3">
      <c r="A5726" s="680" t="s">
        <v>13467</v>
      </c>
      <c r="B5726" s="681" t="s">
        <v>13468</v>
      </c>
      <c r="C5726" s="680" t="s">
        <v>13469</v>
      </c>
      <c r="D5726" s="680" t="s">
        <v>43284</v>
      </c>
    </row>
    <row r="5727" spans="1:4" ht="16.5" thickTop="1" thickBot="1" x14ac:dyDescent="0.3">
      <c r="A5727" s="680" t="s">
        <v>13470</v>
      </c>
      <c r="B5727" s="681" t="s">
        <v>13471</v>
      </c>
      <c r="C5727" s="680" t="s">
        <v>13472</v>
      </c>
      <c r="D5727" s="680" t="s">
        <v>13472</v>
      </c>
    </row>
    <row r="5728" spans="1:4" ht="16.5" thickTop="1" thickBot="1" x14ac:dyDescent="0.3">
      <c r="A5728" s="681" t="s">
        <v>5378</v>
      </c>
      <c r="B5728" s="681" t="s">
        <v>13473</v>
      </c>
      <c r="C5728" s="681" t="s">
        <v>5379</v>
      </c>
      <c r="D5728" s="681" t="s">
        <v>5380</v>
      </c>
    </row>
    <row r="5729" spans="1:4" ht="16.5" thickTop="1" thickBot="1" x14ac:dyDescent="0.3">
      <c r="A5729" s="681" t="s">
        <v>13474</v>
      </c>
      <c r="B5729" s="681" t="s">
        <v>13475</v>
      </c>
      <c r="C5729" s="681" t="s">
        <v>13476</v>
      </c>
      <c r="D5729" s="681" t="s">
        <v>43285</v>
      </c>
    </row>
    <row r="5730" spans="1:4" ht="16.5" thickTop="1" thickBot="1" x14ac:dyDescent="0.3">
      <c r="A5730" s="680" t="s">
        <v>13477</v>
      </c>
      <c r="B5730" s="681" t="s">
        <v>13478</v>
      </c>
      <c r="C5730" s="680" t="s">
        <v>13479</v>
      </c>
      <c r="D5730" s="680" t="s">
        <v>43286</v>
      </c>
    </row>
    <row r="5731" spans="1:4" ht="16.5" thickTop="1" thickBot="1" x14ac:dyDescent="0.3">
      <c r="A5731" s="681" t="s">
        <v>13480</v>
      </c>
      <c r="B5731" s="681" t="s">
        <v>13481</v>
      </c>
      <c r="C5731" s="681" t="s">
        <v>13482</v>
      </c>
      <c r="D5731" s="681" t="s">
        <v>43287</v>
      </c>
    </row>
    <row r="5732" spans="1:4" ht="16.5" thickTop="1" thickBot="1" x14ac:dyDescent="0.3">
      <c r="A5732" s="681" t="s">
        <v>13483</v>
      </c>
      <c r="B5732" s="681" t="s">
        <v>13484</v>
      </c>
      <c r="C5732" s="681" t="s">
        <v>13485</v>
      </c>
      <c r="D5732" s="681" t="s">
        <v>43288</v>
      </c>
    </row>
    <row r="5733" spans="1:4" ht="16.5" thickTop="1" thickBot="1" x14ac:dyDescent="0.3">
      <c r="A5733" s="681" t="s">
        <v>5381</v>
      </c>
      <c r="B5733" s="681" t="s">
        <v>13486</v>
      </c>
      <c r="C5733" s="681" t="s">
        <v>5382</v>
      </c>
      <c r="D5733" s="681" t="s">
        <v>5382</v>
      </c>
    </row>
    <row r="5734" spans="1:4" ht="16.5" thickTop="1" thickBot="1" x14ac:dyDescent="0.3">
      <c r="A5734" s="680" t="s">
        <v>13487</v>
      </c>
      <c r="B5734" s="692" t="s">
        <v>8728</v>
      </c>
      <c r="C5734" s="680" t="s">
        <v>13488</v>
      </c>
      <c r="D5734" s="680" t="s">
        <v>13488</v>
      </c>
    </row>
    <row r="5735" spans="1:4" ht="31.5" thickTop="1" thickBot="1" x14ac:dyDescent="0.3">
      <c r="A5735" s="680" t="s">
        <v>13489</v>
      </c>
      <c r="B5735" s="681" t="s">
        <v>13490</v>
      </c>
      <c r="C5735" s="680" t="s">
        <v>13491</v>
      </c>
      <c r="D5735" s="680" t="s">
        <v>43289</v>
      </c>
    </row>
    <row r="5736" spans="1:4" ht="16.5" thickTop="1" thickBot="1" x14ac:dyDescent="0.3">
      <c r="A5736" s="681" t="s">
        <v>13492</v>
      </c>
      <c r="B5736" s="692" t="s">
        <v>8728</v>
      </c>
      <c r="C5736" s="681" t="s">
        <v>13493</v>
      </c>
      <c r="D5736" s="681" t="s">
        <v>13493</v>
      </c>
    </row>
    <row r="5737" spans="1:4" ht="16.5" thickTop="1" thickBot="1" x14ac:dyDescent="0.3">
      <c r="A5737" s="680" t="s">
        <v>13494</v>
      </c>
      <c r="B5737" s="681" t="s">
        <v>13495</v>
      </c>
      <c r="C5737" s="680" t="s">
        <v>13496</v>
      </c>
      <c r="D5737" s="680" t="s">
        <v>43290</v>
      </c>
    </row>
    <row r="5738" spans="1:4" ht="16.5" thickTop="1" thickBot="1" x14ac:dyDescent="0.3">
      <c r="A5738" s="680" t="s">
        <v>13497</v>
      </c>
      <c r="B5738" s="681" t="s">
        <v>13498</v>
      </c>
      <c r="C5738" s="680" t="s">
        <v>13499</v>
      </c>
      <c r="D5738" s="680" t="s">
        <v>43291</v>
      </c>
    </row>
    <row r="5739" spans="1:4" ht="16.5" thickTop="1" thickBot="1" x14ac:dyDescent="0.3">
      <c r="A5739" s="680" t="s">
        <v>13500</v>
      </c>
      <c r="B5739" s="692" t="s">
        <v>8728</v>
      </c>
      <c r="C5739" s="680" t="s">
        <v>13501</v>
      </c>
      <c r="D5739" s="680" t="s">
        <v>43292</v>
      </c>
    </row>
    <row r="5740" spans="1:4" ht="16.5" thickTop="1" thickBot="1" x14ac:dyDescent="0.3">
      <c r="A5740" s="680" t="s">
        <v>5383</v>
      </c>
      <c r="B5740" s="681" t="s">
        <v>13502</v>
      </c>
      <c r="C5740" s="680" t="s">
        <v>5384</v>
      </c>
      <c r="D5740" s="680" t="s">
        <v>5385</v>
      </c>
    </row>
    <row r="5741" spans="1:4" ht="16.5" thickTop="1" thickBot="1" x14ac:dyDescent="0.3">
      <c r="A5741" s="680" t="s">
        <v>5387</v>
      </c>
      <c r="B5741" s="692" t="s">
        <v>8728</v>
      </c>
      <c r="C5741" s="680" t="s">
        <v>5388</v>
      </c>
      <c r="D5741" s="680" t="s">
        <v>5388</v>
      </c>
    </row>
    <row r="5742" spans="1:4" ht="16.5" thickTop="1" thickBot="1" x14ac:dyDescent="0.3">
      <c r="A5742" s="680" t="s">
        <v>13503</v>
      </c>
      <c r="B5742" s="681" t="s">
        <v>13504</v>
      </c>
      <c r="C5742" s="680" t="s">
        <v>13505</v>
      </c>
      <c r="D5742" s="680" t="s">
        <v>43293</v>
      </c>
    </row>
    <row r="5743" spans="1:4" ht="16.5" thickTop="1" thickBot="1" x14ac:dyDescent="0.3">
      <c r="A5743" s="680" t="s">
        <v>13506</v>
      </c>
      <c r="B5743" s="681" t="s">
        <v>13507</v>
      </c>
      <c r="C5743" s="680" t="s">
        <v>13508</v>
      </c>
      <c r="D5743" s="680" t="s">
        <v>43294</v>
      </c>
    </row>
    <row r="5744" spans="1:4" ht="31.5" thickTop="1" thickBot="1" x14ac:dyDescent="0.3">
      <c r="A5744" s="680" t="s">
        <v>13509</v>
      </c>
      <c r="B5744" s="681" t="s">
        <v>13510</v>
      </c>
      <c r="C5744" s="680" t="s">
        <v>13511</v>
      </c>
      <c r="D5744" s="680" t="s">
        <v>43295</v>
      </c>
    </row>
    <row r="5745" spans="1:4" ht="31.5" thickTop="1" thickBot="1" x14ac:dyDescent="0.3">
      <c r="A5745" s="680" t="s">
        <v>13512</v>
      </c>
      <c r="B5745" s="692" t="s">
        <v>8728</v>
      </c>
      <c r="C5745" s="680" t="s">
        <v>13513</v>
      </c>
      <c r="D5745" s="680" t="s">
        <v>43296</v>
      </c>
    </row>
    <row r="5746" spans="1:4" ht="31.5" thickTop="1" thickBot="1" x14ac:dyDescent="0.3">
      <c r="A5746" s="680" t="s">
        <v>13514</v>
      </c>
      <c r="B5746" s="681" t="s">
        <v>13515</v>
      </c>
      <c r="C5746" s="680" t="s">
        <v>13516</v>
      </c>
      <c r="D5746" s="680" t="s">
        <v>43297</v>
      </c>
    </row>
    <row r="5747" spans="1:4" ht="16.5" thickTop="1" thickBot="1" x14ac:dyDescent="0.3">
      <c r="A5747" s="680" t="s">
        <v>5389</v>
      </c>
      <c r="B5747" s="681" t="s">
        <v>13517</v>
      </c>
      <c r="C5747" s="680" t="s">
        <v>13518</v>
      </c>
      <c r="D5747" s="680" t="s">
        <v>43298</v>
      </c>
    </row>
    <row r="5748" spans="1:4" ht="16.5" thickTop="1" thickBot="1" x14ac:dyDescent="0.3">
      <c r="A5748" s="681" t="s">
        <v>13519</v>
      </c>
      <c r="B5748" s="681" t="s">
        <v>13520</v>
      </c>
      <c r="C5748" s="681" t="s">
        <v>13521</v>
      </c>
      <c r="D5748" s="681" t="s">
        <v>13521</v>
      </c>
    </row>
    <row r="5749" spans="1:4" ht="16.5" thickTop="1" thickBot="1" x14ac:dyDescent="0.3">
      <c r="A5749" s="680" t="s">
        <v>13522</v>
      </c>
      <c r="B5749" s="681" t="s">
        <v>13522</v>
      </c>
      <c r="C5749" s="680" t="s">
        <v>13523</v>
      </c>
      <c r="D5749" s="680" t="s">
        <v>13523</v>
      </c>
    </row>
    <row r="5750" spans="1:4" ht="16.5" thickTop="1" thickBot="1" x14ac:dyDescent="0.3">
      <c r="A5750" s="681" t="s">
        <v>13524</v>
      </c>
      <c r="B5750" s="681" t="s">
        <v>13525</v>
      </c>
      <c r="C5750" s="681" t="s">
        <v>13526</v>
      </c>
      <c r="D5750" s="681" t="s">
        <v>13526</v>
      </c>
    </row>
    <row r="5751" spans="1:4" ht="16.5" thickTop="1" thickBot="1" x14ac:dyDescent="0.3">
      <c r="A5751" s="680" t="s">
        <v>13527</v>
      </c>
      <c r="B5751" s="692" t="s">
        <v>8728</v>
      </c>
      <c r="C5751" s="680" t="s">
        <v>13528</v>
      </c>
      <c r="D5751" s="680" t="s">
        <v>43299</v>
      </c>
    </row>
    <row r="5752" spans="1:4" ht="16.5" thickTop="1" thickBot="1" x14ac:dyDescent="0.3">
      <c r="A5752" s="681" t="s">
        <v>13529</v>
      </c>
      <c r="B5752" s="692" t="s">
        <v>8728</v>
      </c>
      <c r="C5752" s="681" t="s">
        <v>13530</v>
      </c>
      <c r="D5752" s="681" t="s">
        <v>43300</v>
      </c>
    </row>
    <row r="5753" spans="1:4" ht="16.5" thickTop="1" thickBot="1" x14ac:dyDescent="0.3">
      <c r="A5753" s="680" t="s">
        <v>13531</v>
      </c>
      <c r="B5753" s="692" t="s">
        <v>8728</v>
      </c>
      <c r="C5753" s="680" t="s">
        <v>13532</v>
      </c>
      <c r="D5753" s="680" t="s">
        <v>13532</v>
      </c>
    </row>
    <row r="5754" spans="1:4" ht="16.5" thickTop="1" thickBot="1" x14ac:dyDescent="0.3">
      <c r="A5754" s="680" t="s">
        <v>13533</v>
      </c>
      <c r="B5754" s="681" t="s">
        <v>13534</v>
      </c>
      <c r="C5754" s="680" t="s">
        <v>13535</v>
      </c>
      <c r="D5754" s="680" t="s">
        <v>43301</v>
      </c>
    </row>
    <row r="5755" spans="1:4" ht="16.5" thickTop="1" thickBot="1" x14ac:dyDescent="0.3">
      <c r="A5755" s="681" t="s">
        <v>13536</v>
      </c>
      <c r="B5755" s="681" t="s">
        <v>13537</v>
      </c>
      <c r="C5755" s="681" t="s">
        <v>13538</v>
      </c>
      <c r="D5755" s="681" t="s">
        <v>43302</v>
      </c>
    </row>
    <row r="5756" spans="1:4" ht="16.5" thickTop="1" thickBot="1" x14ac:dyDescent="0.3">
      <c r="A5756" s="681" t="s">
        <v>13539</v>
      </c>
      <c r="B5756" s="681" t="s">
        <v>13540</v>
      </c>
      <c r="C5756" s="681" t="s">
        <v>13541</v>
      </c>
      <c r="D5756" s="681" t="s">
        <v>43303</v>
      </c>
    </row>
    <row r="5757" spans="1:4" ht="16.5" thickTop="1" thickBot="1" x14ac:dyDescent="0.3">
      <c r="A5757" s="680" t="s">
        <v>13542</v>
      </c>
      <c r="B5757" s="692" t="s">
        <v>8728</v>
      </c>
      <c r="C5757" s="680" t="s">
        <v>13543</v>
      </c>
      <c r="D5757" s="680" t="s">
        <v>43304</v>
      </c>
    </row>
    <row r="5758" spans="1:4" ht="16.5" thickTop="1" thickBot="1" x14ac:dyDescent="0.3">
      <c r="A5758" s="681" t="s">
        <v>13544</v>
      </c>
      <c r="B5758" s="681" t="s">
        <v>13545</v>
      </c>
      <c r="C5758" s="681" t="s">
        <v>13546</v>
      </c>
      <c r="D5758" s="681" t="s">
        <v>43305</v>
      </c>
    </row>
    <row r="5759" spans="1:4" ht="16.5" thickTop="1" thickBot="1" x14ac:dyDescent="0.3">
      <c r="A5759" s="680" t="s">
        <v>13547</v>
      </c>
      <c r="B5759" s="681" t="s">
        <v>13548</v>
      </c>
      <c r="C5759" s="680" t="s">
        <v>13549</v>
      </c>
      <c r="D5759" s="680" t="s">
        <v>43306</v>
      </c>
    </row>
    <row r="5760" spans="1:4" ht="16.5" thickTop="1" thickBot="1" x14ac:dyDescent="0.3">
      <c r="A5760" s="681" t="s">
        <v>13550</v>
      </c>
      <c r="B5760" s="681" t="s">
        <v>13550</v>
      </c>
      <c r="C5760" s="681" t="s">
        <v>13551</v>
      </c>
      <c r="D5760" s="681" t="s">
        <v>43307</v>
      </c>
    </row>
    <row r="5761" spans="1:4" ht="16.5" thickTop="1" thickBot="1" x14ac:dyDescent="0.3">
      <c r="A5761" s="680" t="s">
        <v>13552</v>
      </c>
      <c r="B5761" s="681" t="s">
        <v>13553</v>
      </c>
      <c r="C5761" s="680" t="s">
        <v>13554</v>
      </c>
      <c r="D5761" s="680" t="s">
        <v>13554</v>
      </c>
    </row>
    <row r="5762" spans="1:4" ht="31.5" thickTop="1" thickBot="1" x14ac:dyDescent="0.3">
      <c r="A5762" s="680" t="s">
        <v>13555</v>
      </c>
      <c r="B5762" s="681" t="s">
        <v>13556</v>
      </c>
      <c r="C5762" s="680" t="s">
        <v>13557</v>
      </c>
      <c r="D5762" s="680" t="s">
        <v>43308</v>
      </c>
    </row>
    <row r="5763" spans="1:4" ht="16.5" thickTop="1" thickBot="1" x14ac:dyDescent="0.3">
      <c r="A5763" s="681" t="s">
        <v>13558</v>
      </c>
      <c r="B5763" s="681" t="s">
        <v>13559</v>
      </c>
      <c r="C5763" s="681" t="s">
        <v>13560</v>
      </c>
      <c r="D5763" s="681" t="s">
        <v>43309</v>
      </c>
    </row>
    <row r="5764" spans="1:4" ht="16.5" thickTop="1" thickBot="1" x14ac:dyDescent="0.3">
      <c r="A5764" s="680" t="s">
        <v>13561</v>
      </c>
      <c r="B5764" s="681" t="s">
        <v>13562</v>
      </c>
      <c r="C5764" s="680" t="s">
        <v>13563</v>
      </c>
      <c r="D5764" s="680" t="s">
        <v>43310</v>
      </c>
    </row>
    <row r="5765" spans="1:4" ht="16.5" thickTop="1" thickBot="1" x14ac:dyDescent="0.3">
      <c r="A5765" s="680" t="s">
        <v>13564</v>
      </c>
      <c r="B5765" s="681" t="s">
        <v>13565</v>
      </c>
      <c r="C5765" s="680" t="s">
        <v>13566</v>
      </c>
      <c r="D5765" s="680" t="s">
        <v>43311</v>
      </c>
    </row>
    <row r="5766" spans="1:4" ht="16.5" thickTop="1" thickBot="1" x14ac:dyDescent="0.3">
      <c r="A5766" s="680" t="s">
        <v>13567</v>
      </c>
      <c r="B5766" s="692" t="s">
        <v>8728</v>
      </c>
      <c r="C5766" s="680" t="s">
        <v>13568</v>
      </c>
      <c r="D5766" s="680" t="s">
        <v>43312</v>
      </c>
    </row>
    <row r="5767" spans="1:4" ht="31.5" thickTop="1" thickBot="1" x14ac:dyDescent="0.3">
      <c r="A5767" s="680" t="s">
        <v>13569</v>
      </c>
      <c r="B5767" s="692" t="s">
        <v>8728</v>
      </c>
      <c r="C5767" s="680" t="s">
        <v>13570</v>
      </c>
      <c r="D5767" s="680" t="s">
        <v>43313</v>
      </c>
    </row>
    <row r="5768" spans="1:4" ht="16.5" thickTop="1" thickBot="1" x14ac:dyDescent="0.3">
      <c r="A5768" s="681" t="s">
        <v>13571</v>
      </c>
      <c r="B5768" s="681" t="s">
        <v>13572</v>
      </c>
      <c r="C5768" s="681" t="s">
        <v>13573</v>
      </c>
      <c r="D5768" s="681" t="s">
        <v>13573</v>
      </c>
    </row>
    <row r="5769" spans="1:4" ht="16.5" thickTop="1" thickBot="1" x14ac:dyDescent="0.3">
      <c r="A5769" s="681" t="s">
        <v>13574</v>
      </c>
      <c r="B5769" s="681" t="s">
        <v>13575</v>
      </c>
      <c r="C5769" s="681" t="s">
        <v>13576</v>
      </c>
      <c r="D5769" s="681" t="s">
        <v>43314</v>
      </c>
    </row>
    <row r="5770" spans="1:4" ht="16.5" thickTop="1" thickBot="1" x14ac:dyDescent="0.3">
      <c r="A5770" s="681" t="s">
        <v>13577</v>
      </c>
      <c r="B5770" s="681" t="s">
        <v>13578</v>
      </c>
      <c r="C5770" s="681" t="s">
        <v>13579</v>
      </c>
      <c r="D5770" s="681" t="s">
        <v>43315</v>
      </c>
    </row>
    <row r="5771" spans="1:4" ht="31.5" thickTop="1" thickBot="1" x14ac:dyDescent="0.3">
      <c r="A5771" s="681" t="s">
        <v>13580</v>
      </c>
      <c r="B5771" s="681" t="s">
        <v>13581</v>
      </c>
      <c r="C5771" s="681" t="s">
        <v>13582</v>
      </c>
      <c r="D5771" s="681" t="s">
        <v>43316</v>
      </c>
    </row>
    <row r="5772" spans="1:4" ht="16.5" thickTop="1" thickBot="1" x14ac:dyDescent="0.3">
      <c r="A5772" s="680" t="s">
        <v>13583</v>
      </c>
      <c r="B5772" s="681" t="s">
        <v>13583</v>
      </c>
      <c r="C5772" s="680" t="s">
        <v>13584</v>
      </c>
      <c r="D5772" s="680" t="s">
        <v>13584</v>
      </c>
    </row>
    <row r="5773" spans="1:4" ht="16.5" thickTop="1" thickBot="1" x14ac:dyDescent="0.3">
      <c r="A5773" s="681" t="s">
        <v>13585</v>
      </c>
      <c r="B5773" s="681" t="s">
        <v>13586</v>
      </c>
      <c r="C5773" s="681" t="s">
        <v>13587</v>
      </c>
      <c r="D5773" s="681" t="s">
        <v>43317</v>
      </c>
    </row>
    <row r="5774" spans="1:4" ht="16.5" thickTop="1" thickBot="1" x14ac:dyDescent="0.3">
      <c r="A5774" s="680" t="s">
        <v>5392</v>
      </c>
      <c r="B5774" s="681" t="s">
        <v>13588</v>
      </c>
      <c r="C5774" s="680" t="s">
        <v>13589</v>
      </c>
      <c r="D5774" s="680" t="s">
        <v>5394</v>
      </c>
    </row>
    <row r="5775" spans="1:4" ht="31.5" thickTop="1" thickBot="1" x14ac:dyDescent="0.3">
      <c r="A5775" s="680" t="s">
        <v>13590</v>
      </c>
      <c r="B5775" s="692" t="s">
        <v>8728</v>
      </c>
      <c r="C5775" s="680" t="s">
        <v>13591</v>
      </c>
      <c r="D5775" s="680" t="s">
        <v>43318</v>
      </c>
    </row>
    <row r="5776" spans="1:4" ht="16.5" thickTop="1" thickBot="1" x14ac:dyDescent="0.3">
      <c r="A5776" s="681" t="s">
        <v>5395</v>
      </c>
      <c r="B5776" s="681" t="s">
        <v>13592</v>
      </c>
      <c r="C5776" s="681" t="s">
        <v>5396</v>
      </c>
      <c r="D5776" s="681" t="s">
        <v>5397</v>
      </c>
    </row>
    <row r="5777" spans="1:4" ht="16.5" thickTop="1" thickBot="1" x14ac:dyDescent="0.3">
      <c r="A5777" s="680" t="s">
        <v>13593</v>
      </c>
      <c r="B5777" s="681" t="s">
        <v>13594</v>
      </c>
      <c r="C5777" s="680" t="s">
        <v>13595</v>
      </c>
      <c r="D5777" s="680" t="s">
        <v>43319</v>
      </c>
    </row>
    <row r="5778" spans="1:4" ht="16.5" thickTop="1" thickBot="1" x14ac:dyDescent="0.3">
      <c r="A5778" s="681" t="s">
        <v>13596</v>
      </c>
      <c r="B5778" s="681" t="s">
        <v>13597</v>
      </c>
      <c r="C5778" s="681" t="s">
        <v>13598</v>
      </c>
      <c r="D5778" s="681" t="s">
        <v>43320</v>
      </c>
    </row>
    <row r="5779" spans="1:4" ht="16.5" thickTop="1" thickBot="1" x14ac:dyDescent="0.3">
      <c r="A5779" s="680" t="s">
        <v>13599</v>
      </c>
      <c r="B5779" s="681" t="s">
        <v>13600</v>
      </c>
      <c r="C5779" s="680" t="s">
        <v>13601</v>
      </c>
      <c r="D5779" s="680" t="s">
        <v>43321</v>
      </c>
    </row>
    <row r="5780" spans="1:4" ht="31.5" thickTop="1" thickBot="1" x14ac:dyDescent="0.3">
      <c r="A5780" s="680" t="s">
        <v>13602</v>
      </c>
      <c r="B5780" s="681" t="s">
        <v>13603</v>
      </c>
      <c r="C5780" s="680" t="s">
        <v>13604</v>
      </c>
      <c r="D5780" s="680" t="s">
        <v>43322</v>
      </c>
    </row>
    <row r="5781" spans="1:4" ht="16.5" thickTop="1" thickBot="1" x14ac:dyDescent="0.3">
      <c r="A5781" s="680" t="s">
        <v>13605</v>
      </c>
      <c r="B5781" s="692" t="s">
        <v>8728</v>
      </c>
      <c r="C5781" s="680" t="s">
        <v>13606</v>
      </c>
      <c r="D5781" s="680" t="s">
        <v>43323</v>
      </c>
    </row>
    <row r="5782" spans="1:4" ht="16.5" thickTop="1" thickBot="1" x14ac:dyDescent="0.3">
      <c r="A5782" s="681" t="s">
        <v>13607</v>
      </c>
      <c r="B5782" s="681" t="s">
        <v>13608</v>
      </c>
      <c r="C5782" s="681" t="s">
        <v>13609</v>
      </c>
      <c r="D5782" s="681" t="s">
        <v>43324</v>
      </c>
    </row>
    <row r="5783" spans="1:4" ht="16.5" thickTop="1" thickBot="1" x14ac:dyDescent="0.3">
      <c r="A5783" s="681" t="s">
        <v>13610</v>
      </c>
      <c r="B5783" s="681" t="s">
        <v>13611</v>
      </c>
      <c r="C5783" s="681" t="s">
        <v>13612</v>
      </c>
      <c r="D5783" s="681" t="s">
        <v>43325</v>
      </c>
    </row>
    <row r="5784" spans="1:4" ht="16.5" thickTop="1" thickBot="1" x14ac:dyDescent="0.3">
      <c r="A5784" s="680" t="s">
        <v>5398</v>
      </c>
      <c r="B5784" s="681" t="s">
        <v>13613</v>
      </c>
      <c r="C5784" s="680" t="s">
        <v>13614</v>
      </c>
      <c r="D5784" s="680" t="s">
        <v>5400</v>
      </c>
    </row>
    <row r="5785" spans="1:4" ht="16.5" thickTop="1" thickBot="1" x14ac:dyDescent="0.3">
      <c r="A5785" s="680" t="s">
        <v>13615</v>
      </c>
      <c r="B5785" s="692" t="s">
        <v>8728</v>
      </c>
      <c r="C5785" s="680" t="s">
        <v>13616</v>
      </c>
      <c r="D5785" s="680" t="s">
        <v>43326</v>
      </c>
    </row>
    <row r="5786" spans="1:4" ht="16.5" thickTop="1" thickBot="1" x14ac:dyDescent="0.3">
      <c r="A5786" s="680" t="s">
        <v>13617</v>
      </c>
      <c r="B5786" s="681" t="s">
        <v>13618</v>
      </c>
      <c r="C5786" s="680" t="s">
        <v>13619</v>
      </c>
      <c r="D5786" s="680" t="s">
        <v>43327</v>
      </c>
    </row>
    <row r="5787" spans="1:4" ht="16.5" thickTop="1" thickBot="1" x14ac:dyDescent="0.3">
      <c r="A5787" s="680" t="s">
        <v>13620</v>
      </c>
      <c r="B5787" s="692" t="s">
        <v>8728</v>
      </c>
      <c r="C5787" s="680" t="s">
        <v>13621</v>
      </c>
      <c r="D5787" s="680" t="s">
        <v>13621</v>
      </c>
    </row>
    <row r="5788" spans="1:4" ht="16.5" thickTop="1" thickBot="1" x14ac:dyDescent="0.3">
      <c r="A5788" s="681" t="s">
        <v>13622</v>
      </c>
      <c r="B5788" s="692" t="s">
        <v>8728</v>
      </c>
      <c r="C5788" s="681" t="s">
        <v>13623</v>
      </c>
      <c r="D5788" s="681" t="s">
        <v>43328</v>
      </c>
    </row>
    <row r="5789" spans="1:4" ht="16.5" thickTop="1" thickBot="1" x14ac:dyDescent="0.3">
      <c r="A5789" s="680" t="s">
        <v>13624</v>
      </c>
      <c r="B5789" s="681" t="s">
        <v>13625</v>
      </c>
      <c r="C5789" s="680" t="s">
        <v>13626</v>
      </c>
      <c r="D5789" s="680" t="s">
        <v>13626</v>
      </c>
    </row>
    <row r="5790" spans="1:4" ht="16.5" thickTop="1" thickBot="1" x14ac:dyDescent="0.3">
      <c r="A5790" s="681" t="s">
        <v>13627</v>
      </c>
      <c r="B5790" s="692" t="s">
        <v>8728</v>
      </c>
      <c r="C5790" s="681" t="s">
        <v>13628</v>
      </c>
      <c r="D5790" s="681" t="s">
        <v>13628</v>
      </c>
    </row>
    <row r="5791" spans="1:4" ht="16.5" thickTop="1" thickBot="1" x14ac:dyDescent="0.3">
      <c r="A5791" s="681" t="s">
        <v>13629</v>
      </c>
      <c r="B5791" s="692" t="s">
        <v>8728</v>
      </c>
      <c r="C5791" s="681" t="s">
        <v>13630</v>
      </c>
      <c r="D5791" s="681" t="s">
        <v>43329</v>
      </c>
    </row>
    <row r="5792" spans="1:4" ht="16.5" thickTop="1" thickBot="1" x14ac:dyDescent="0.3">
      <c r="A5792" s="680" t="s">
        <v>5401</v>
      </c>
      <c r="B5792" s="681" t="s">
        <v>13631</v>
      </c>
      <c r="C5792" s="680" t="s">
        <v>13632</v>
      </c>
      <c r="D5792" s="680" t="s">
        <v>5403</v>
      </c>
    </row>
    <row r="5793" spans="1:4" ht="16.5" thickTop="1" thickBot="1" x14ac:dyDescent="0.3">
      <c r="A5793" s="681" t="s">
        <v>13633</v>
      </c>
      <c r="B5793" s="681" t="s">
        <v>13634</v>
      </c>
      <c r="C5793" s="681" t="s">
        <v>13635</v>
      </c>
      <c r="D5793" s="681" t="s">
        <v>43330</v>
      </c>
    </row>
    <row r="5794" spans="1:4" ht="16.5" thickTop="1" thickBot="1" x14ac:dyDescent="0.3">
      <c r="A5794" s="680" t="s">
        <v>13636</v>
      </c>
      <c r="B5794" s="681" t="s">
        <v>13637</v>
      </c>
      <c r="C5794" s="680" t="s">
        <v>13638</v>
      </c>
      <c r="D5794" s="680" t="s">
        <v>43331</v>
      </c>
    </row>
    <row r="5795" spans="1:4" ht="16.5" thickTop="1" thickBot="1" x14ac:dyDescent="0.3">
      <c r="A5795" s="680" t="s">
        <v>5404</v>
      </c>
      <c r="B5795" s="681" t="s">
        <v>13639</v>
      </c>
      <c r="C5795" s="680" t="s">
        <v>13640</v>
      </c>
      <c r="D5795" s="680" t="s">
        <v>5406</v>
      </c>
    </row>
    <row r="5796" spans="1:4" ht="16.5" thickTop="1" thickBot="1" x14ac:dyDescent="0.3">
      <c r="A5796" s="681" t="s">
        <v>13641</v>
      </c>
      <c r="B5796" s="681" t="s">
        <v>13642</v>
      </c>
      <c r="C5796" s="681" t="s">
        <v>13643</v>
      </c>
      <c r="D5796" s="681" t="s">
        <v>13643</v>
      </c>
    </row>
    <row r="5797" spans="1:4" ht="16.5" thickTop="1" thickBot="1" x14ac:dyDescent="0.3">
      <c r="A5797" s="681" t="s">
        <v>13644</v>
      </c>
      <c r="B5797" s="681" t="s">
        <v>13645</v>
      </c>
      <c r="C5797" s="681" t="s">
        <v>13646</v>
      </c>
      <c r="D5797" s="681" t="s">
        <v>43332</v>
      </c>
    </row>
    <row r="5798" spans="1:4" ht="16.5" thickTop="1" thickBot="1" x14ac:dyDescent="0.3">
      <c r="A5798" s="680" t="s">
        <v>13647</v>
      </c>
      <c r="B5798" s="681" t="s">
        <v>13648</v>
      </c>
      <c r="C5798" s="680" t="s">
        <v>13649</v>
      </c>
      <c r="D5798" s="680" t="s">
        <v>43333</v>
      </c>
    </row>
    <row r="5799" spans="1:4" ht="16.5" thickTop="1" thickBot="1" x14ac:dyDescent="0.3">
      <c r="A5799" s="680" t="s">
        <v>43334</v>
      </c>
      <c r="B5799" s="692" t="s">
        <v>8728</v>
      </c>
      <c r="C5799" s="680" t="s">
        <v>43335</v>
      </c>
      <c r="D5799" s="680" t="s">
        <v>43336</v>
      </c>
    </row>
    <row r="5800" spans="1:4" ht="16.5" thickTop="1" thickBot="1" x14ac:dyDescent="0.3">
      <c r="A5800" s="680" t="s">
        <v>13650</v>
      </c>
      <c r="B5800" s="681" t="s">
        <v>13651</v>
      </c>
      <c r="C5800" s="680" t="s">
        <v>13652</v>
      </c>
      <c r="D5800" s="680" t="s">
        <v>13652</v>
      </c>
    </row>
    <row r="5801" spans="1:4" ht="16.5" thickTop="1" thickBot="1" x14ac:dyDescent="0.3">
      <c r="A5801" s="681" t="s">
        <v>13653</v>
      </c>
      <c r="B5801" s="692" t="s">
        <v>8728</v>
      </c>
      <c r="C5801" s="681" t="s">
        <v>13654</v>
      </c>
      <c r="D5801" s="681" t="s">
        <v>43337</v>
      </c>
    </row>
    <row r="5802" spans="1:4" ht="16.5" thickTop="1" thickBot="1" x14ac:dyDescent="0.3">
      <c r="A5802" s="680" t="s">
        <v>13655</v>
      </c>
      <c r="B5802" s="692" t="s">
        <v>8728</v>
      </c>
      <c r="C5802" s="680" t="s">
        <v>13656</v>
      </c>
      <c r="D5802" s="680" t="s">
        <v>13656</v>
      </c>
    </row>
    <row r="5803" spans="1:4" ht="16.5" thickTop="1" thickBot="1" x14ac:dyDescent="0.3">
      <c r="A5803" s="680" t="s">
        <v>13657</v>
      </c>
      <c r="B5803" s="681" t="s">
        <v>13658</v>
      </c>
      <c r="C5803" s="680" t="s">
        <v>13659</v>
      </c>
      <c r="D5803" s="680" t="s">
        <v>43338</v>
      </c>
    </row>
    <row r="5804" spans="1:4" ht="16.5" thickTop="1" thickBot="1" x14ac:dyDescent="0.3">
      <c r="A5804" s="680" t="s">
        <v>13660</v>
      </c>
      <c r="B5804" s="681" t="s">
        <v>13661</v>
      </c>
      <c r="C5804" s="680" t="s">
        <v>13662</v>
      </c>
      <c r="D5804" s="680" t="s">
        <v>43339</v>
      </c>
    </row>
    <row r="5805" spans="1:4" ht="16.5" thickTop="1" thickBot="1" x14ac:dyDescent="0.3">
      <c r="A5805" s="680" t="s">
        <v>13663</v>
      </c>
      <c r="B5805" s="692" t="s">
        <v>8728</v>
      </c>
      <c r="C5805" s="680" t="s">
        <v>13664</v>
      </c>
      <c r="D5805" s="680" t="s">
        <v>43340</v>
      </c>
    </row>
    <row r="5806" spans="1:4" ht="16.5" thickTop="1" thickBot="1" x14ac:dyDescent="0.3">
      <c r="A5806" s="680" t="s">
        <v>13665</v>
      </c>
      <c r="B5806" s="681" t="s">
        <v>13666</v>
      </c>
      <c r="C5806" s="680" t="s">
        <v>13667</v>
      </c>
      <c r="D5806" s="680" t="s">
        <v>43341</v>
      </c>
    </row>
    <row r="5807" spans="1:4" ht="16.5" thickTop="1" thickBot="1" x14ac:dyDescent="0.3">
      <c r="A5807" s="680" t="s">
        <v>13668</v>
      </c>
      <c r="B5807" s="681" t="s">
        <v>13669</v>
      </c>
      <c r="C5807" s="680" t="s">
        <v>13670</v>
      </c>
      <c r="D5807" s="680" t="s">
        <v>43342</v>
      </c>
    </row>
    <row r="5808" spans="1:4" ht="16.5" thickTop="1" thickBot="1" x14ac:dyDescent="0.3">
      <c r="A5808" s="681" t="s">
        <v>13671</v>
      </c>
      <c r="B5808" s="681" t="s">
        <v>13672</v>
      </c>
      <c r="C5808" s="681" t="s">
        <v>13673</v>
      </c>
      <c r="D5808" s="681" t="s">
        <v>43343</v>
      </c>
    </row>
    <row r="5809" spans="1:4" ht="16.5" thickTop="1" thickBot="1" x14ac:dyDescent="0.3">
      <c r="A5809" s="680" t="s">
        <v>13674</v>
      </c>
      <c r="B5809" s="681" t="s">
        <v>13675</v>
      </c>
      <c r="C5809" s="680" t="s">
        <v>13676</v>
      </c>
      <c r="D5809" s="680" t="s">
        <v>43344</v>
      </c>
    </row>
    <row r="5810" spans="1:4" ht="16.5" thickTop="1" thickBot="1" x14ac:dyDescent="0.3">
      <c r="A5810" s="681" t="s">
        <v>13677</v>
      </c>
      <c r="B5810" s="681" t="s">
        <v>13677</v>
      </c>
      <c r="C5810" s="681" t="s">
        <v>13678</v>
      </c>
      <c r="D5810" s="681" t="s">
        <v>43345</v>
      </c>
    </row>
    <row r="5811" spans="1:4" ht="16.5" thickTop="1" thickBot="1" x14ac:dyDescent="0.3">
      <c r="A5811" s="680" t="s">
        <v>13679</v>
      </c>
      <c r="B5811" s="681" t="s">
        <v>13680</v>
      </c>
      <c r="C5811" s="680" t="s">
        <v>13681</v>
      </c>
      <c r="D5811" s="680" t="s">
        <v>43346</v>
      </c>
    </row>
    <row r="5812" spans="1:4" ht="16.5" thickTop="1" thickBot="1" x14ac:dyDescent="0.3">
      <c r="A5812" s="680" t="s">
        <v>13682</v>
      </c>
      <c r="B5812" s="681" t="s">
        <v>13683</v>
      </c>
      <c r="C5812" s="680" t="s">
        <v>13684</v>
      </c>
      <c r="D5812" s="680" t="s">
        <v>43347</v>
      </c>
    </row>
    <row r="5813" spans="1:4" ht="16.5" thickTop="1" thickBot="1" x14ac:dyDescent="0.3">
      <c r="A5813" s="680" t="s">
        <v>13685</v>
      </c>
      <c r="B5813" s="681" t="s">
        <v>13686</v>
      </c>
      <c r="C5813" s="680" t="s">
        <v>13687</v>
      </c>
      <c r="D5813" s="680" t="s">
        <v>13687</v>
      </c>
    </row>
    <row r="5814" spans="1:4" ht="31.5" thickTop="1" thickBot="1" x14ac:dyDescent="0.3">
      <c r="A5814" s="681" t="s">
        <v>13688</v>
      </c>
      <c r="B5814" s="692" t="s">
        <v>8728</v>
      </c>
      <c r="C5814" s="681" t="s">
        <v>13689</v>
      </c>
      <c r="D5814" s="681" t="s">
        <v>43348</v>
      </c>
    </row>
    <row r="5815" spans="1:4" ht="16.5" thickTop="1" thickBot="1" x14ac:dyDescent="0.3">
      <c r="A5815" s="680" t="s">
        <v>13690</v>
      </c>
      <c r="B5815" s="681" t="s">
        <v>13691</v>
      </c>
      <c r="C5815" s="680" t="s">
        <v>13692</v>
      </c>
      <c r="D5815" s="680" t="s">
        <v>13692</v>
      </c>
    </row>
    <row r="5816" spans="1:4" ht="16.5" thickTop="1" thickBot="1" x14ac:dyDescent="0.3">
      <c r="A5816" s="681" t="s">
        <v>13693</v>
      </c>
      <c r="B5816" s="681" t="s">
        <v>13694</v>
      </c>
      <c r="C5816" s="681" t="s">
        <v>13695</v>
      </c>
      <c r="D5816" s="681" t="s">
        <v>43349</v>
      </c>
    </row>
    <row r="5817" spans="1:4" ht="16.5" thickTop="1" thickBot="1" x14ac:dyDescent="0.3">
      <c r="A5817" s="681" t="s">
        <v>13696</v>
      </c>
      <c r="B5817" s="681" t="s">
        <v>13697</v>
      </c>
      <c r="C5817" s="681" t="s">
        <v>13698</v>
      </c>
      <c r="D5817" s="681" t="s">
        <v>43350</v>
      </c>
    </row>
    <row r="5818" spans="1:4" ht="16.5" thickTop="1" thickBot="1" x14ac:dyDescent="0.3">
      <c r="A5818" s="681" t="s">
        <v>13699</v>
      </c>
      <c r="B5818" s="681" t="s">
        <v>13700</v>
      </c>
      <c r="C5818" s="681" t="s">
        <v>13701</v>
      </c>
      <c r="D5818" s="681" t="s">
        <v>43351</v>
      </c>
    </row>
    <row r="5819" spans="1:4" ht="16.5" thickTop="1" thickBot="1" x14ac:dyDescent="0.3">
      <c r="A5819" s="681" t="s">
        <v>13702</v>
      </c>
      <c r="B5819" s="692" t="s">
        <v>8728</v>
      </c>
      <c r="C5819" s="681" t="s">
        <v>13703</v>
      </c>
      <c r="D5819" s="681" t="s">
        <v>13703</v>
      </c>
    </row>
    <row r="5820" spans="1:4" ht="16.5" thickTop="1" thickBot="1" x14ac:dyDescent="0.3">
      <c r="A5820" s="681" t="s">
        <v>13704</v>
      </c>
      <c r="B5820" s="692" t="s">
        <v>8728</v>
      </c>
      <c r="C5820" s="681" t="s">
        <v>13705</v>
      </c>
      <c r="D5820" s="681" t="s">
        <v>13705</v>
      </c>
    </row>
    <row r="5821" spans="1:4" ht="31.5" thickTop="1" thickBot="1" x14ac:dyDescent="0.3">
      <c r="A5821" s="681" t="s">
        <v>13706</v>
      </c>
      <c r="B5821" s="681" t="s">
        <v>13707</v>
      </c>
      <c r="C5821" s="681" t="s">
        <v>13708</v>
      </c>
      <c r="D5821" s="681" t="s">
        <v>43352</v>
      </c>
    </row>
    <row r="5822" spans="1:4" ht="16.5" thickTop="1" thickBot="1" x14ac:dyDescent="0.3">
      <c r="A5822" s="680" t="s">
        <v>13709</v>
      </c>
      <c r="B5822" s="681" t="s">
        <v>13710</v>
      </c>
      <c r="C5822" s="680" t="s">
        <v>13711</v>
      </c>
      <c r="D5822" s="680" t="s">
        <v>43353</v>
      </c>
    </row>
    <row r="5823" spans="1:4" ht="16.5" thickTop="1" thickBot="1" x14ac:dyDescent="0.3">
      <c r="A5823" s="681" t="s">
        <v>13712</v>
      </c>
      <c r="B5823" s="681" t="s">
        <v>13713</v>
      </c>
      <c r="C5823" s="681" t="s">
        <v>13714</v>
      </c>
      <c r="D5823" s="681" t="s">
        <v>43354</v>
      </c>
    </row>
    <row r="5824" spans="1:4" ht="16.5" thickTop="1" thickBot="1" x14ac:dyDescent="0.3">
      <c r="A5824" s="680" t="s">
        <v>13715</v>
      </c>
      <c r="B5824" s="681" t="s">
        <v>13716</v>
      </c>
      <c r="C5824" s="680" t="s">
        <v>13717</v>
      </c>
      <c r="D5824" s="680" t="s">
        <v>43355</v>
      </c>
    </row>
    <row r="5825" spans="1:4" ht="16.5" thickTop="1" thickBot="1" x14ac:dyDescent="0.3">
      <c r="A5825" s="681" t="s">
        <v>13718</v>
      </c>
      <c r="B5825" s="681" t="s">
        <v>13719</v>
      </c>
      <c r="C5825" s="681" t="s">
        <v>13720</v>
      </c>
      <c r="D5825" s="681" t="s">
        <v>43356</v>
      </c>
    </row>
    <row r="5826" spans="1:4" ht="16.5" thickTop="1" thickBot="1" x14ac:dyDescent="0.3">
      <c r="A5826" s="681" t="s">
        <v>13721</v>
      </c>
      <c r="B5826" s="681" t="s">
        <v>13722</v>
      </c>
      <c r="C5826" s="681" t="s">
        <v>13723</v>
      </c>
      <c r="D5826" s="681" t="s">
        <v>43357</v>
      </c>
    </row>
    <row r="5827" spans="1:4" ht="16.5" thickTop="1" thickBot="1" x14ac:dyDescent="0.3">
      <c r="A5827" s="681" t="s">
        <v>13724</v>
      </c>
      <c r="B5827" s="681" t="s">
        <v>13725</v>
      </c>
      <c r="C5827" s="681" t="s">
        <v>13726</v>
      </c>
      <c r="D5827" s="681" t="s">
        <v>43358</v>
      </c>
    </row>
    <row r="5828" spans="1:4" ht="16.5" thickTop="1" thickBot="1" x14ac:dyDescent="0.3">
      <c r="A5828" s="681" t="s">
        <v>13727</v>
      </c>
      <c r="B5828" s="681" t="s">
        <v>13728</v>
      </c>
      <c r="C5828" s="681" t="s">
        <v>13729</v>
      </c>
      <c r="D5828" s="681" t="s">
        <v>43359</v>
      </c>
    </row>
    <row r="5829" spans="1:4" ht="16.5" thickTop="1" thickBot="1" x14ac:dyDescent="0.3">
      <c r="A5829" s="680" t="s">
        <v>13730</v>
      </c>
      <c r="B5829" s="681" t="s">
        <v>13731</v>
      </c>
      <c r="C5829" s="680" t="s">
        <v>13732</v>
      </c>
      <c r="D5829" s="680" t="s">
        <v>13732</v>
      </c>
    </row>
    <row r="5830" spans="1:4" ht="31.5" thickTop="1" thickBot="1" x14ac:dyDescent="0.3">
      <c r="A5830" s="680" t="s">
        <v>13733</v>
      </c>
      <c r="B5830" s="681" t="s">
        <v>13733</v>
      </c>
      <c r="C5830" s="680" t="s">
        <v>13734</v>
      </c>
      <c r="D5830" s="680" t="s">
        <v>43360</v>
      </c>
    </row>
    <row r="5831" spans="1:4" ht="31.5" thickTop="1" thickBot="1" x14ac:dyDescent="0.3">
      <c r="A5831" s="681" t="s">
        <v>13735</v>
      </c>
      <c r="B5831" s="681" t="s">
        <v>13736</v>
      </c>
      <c r="C5831" s="681" t="s">
        <v>13737</v>
      </c>
      <c r="D5831" s="681" t="s">
        <v>43361</v>
      </c>
    </row>
    <row r="5832" spans="1:4" ht="16.5" thickTop="1" thickBot="1" x14ac:dyDescent="0.3">
      <c r="A5832" s="681" t="s">
        <v>13738</v>
      </c>
      <c r="B5832" s="681" t="s">
        <v>13738</v>
      </c>
      <c r="C5832" s="681" t="s">
        <v>13739</v>
      </c>
      <c r="D5832" s="681" t="s">
        <v>13739</v>
      </c>
    </row>
    <row r="5833" spans="1:4" ht="16.5" thickTop="1" thickBot="1" x14ac:dyDescent="0.3">
      <c r="A5833" s="681" t="s">
        <v>13740</v>
      </c>
      <c r="B5833" s="681" t="s">
        <v>13741</v>
      </c>
      <c r="C5833" s="681" t="s">
        <v>13742</v>
      </c>
      <c r="D5833" s="681" t="s">
        <v>13742</v>
      </c>
    </row>
    <row r="5834" spans="1:4" ht="16.5" thickTop="1" thickBot="1" x14ac:dyDescent="0.3">
      <c r="A5834" s="681" t="s">
        <v>13743</v>
      </c>
      <c r="B5834" s="681" t="s">
        <v>13744</v>
      </c>
      <c r="C5834" s="681" t="s">
        <v>13745</v>
      </c>
      <c r="D5834" s="681" t="s">
        <v>43362</v>
      </c>
    </row>
    <row r="5835" spans="1:4" ht="16.5" thickTop="1" thickBot="1" x14ac:dyDescent="0.3">
      <c r="A5835" s="680" t="s">
        <v>13746</v>
      </c>
      <c r="B5835" s="681" t="s">
        <v>13747</v>
      </c>
      <c r="C5835" s="680" t="s">
        <v>13748</v>
      </c>
      <c r="D5835" s="680" t="s">
        <v>43363</v>
      </c>
    </row>
    <row r="5836" spans="1:4" ht="16.5" thickTop="1" thickBot="1" x14ac:dyDescent="0.3">
      <c r="A5836" s="680" t="s">
        <v>13749</v>
      </c>
      <c r="B5836" s="681" t="s">
        <v>13750</v>
      </c>
      <c r="C5836" s="680" t="s">
        <v>13751</v>
      </c>
      <c r="D5836" s="680" t="s">
        <v>43364</v>
      </c>
    </row>
    <row r="5837" spans="1:4" ht="31.5" thickTop="1" thickBot="1" x14ac:dyDescent="0.3">
      <c r="A5837" s="680" t="s">
        <v>13752</v>
      </c>
      <c r="B5837" s="681" t="s">
        <v>13753</v>
      </c>
      <c r="C5837" s="680" t="s">
        <v>13754</v>
      </c>
      <c r="D5837" s="680" t="s">
        <v>43365</v>
      </c>
    </row>
    <row r="5838" spans="1:4" ht="16.5" thickTop="1" thickBot="1" x14ac:dyDescent="0.3">
      <c r="A5838" s="681" t="s">
        <v>13755</v>
      </c>
      <c r="B5838" s="681" t="s">
        <v>13756</v>
      </c>
      <c r="C5838" s="681" t="s">
        <v>13757</v>
      </c>
      <c r="D5838" s="681" t="s">
        <v>43366</v>
      </c>
    </row>
    <row r="5839" spans="1:4" ht="31.5" thickTop="1" thickBot="1" x14ac:dyDescent="0.3">
      <c r="A5839" s="680" t="s">
        <v>13758</v>
      </c>
      <c r="B5839" s="692" t="s">
        <v>8728</v>
      </c>
      <c r="C5839" s="680" t="s">
        <v>13759</v>
      </c>
      <c r="D5839" s="680" t="s">
        <v>43367</v>
      </c>
    </row>
    <row r="5840" spans="1:4" ht="16.5" thickTop="1" thickBot="1" x14ac:dyDescent="0.3">
      <c r="A5840" s="681" t="s">
        <v>13760</v>
      </c>
      <c r="B5840" s="681" t="s">
        <v>13761</v>
      </c>
      <c r="C5840" s="681" t="s">
        <v>13762</v>
      </c>
      <c r="D5840" s="681" t="s">
        <v>13762</v>
      </c>
    </row>
    <row r="5841" spans="1:4" ht="16.5" thickTop="1" thickBot="1" x14ac:dyDescent="0.3">
      <c r="A5841" s="680" t="s">
        <v>13763</v>
      </c>
      <c r="B5841" s="681" t="s">
        <v>13763</v>
      </c>
      <c r="C5841" s="680" t="s">
        <v>13764</v>
      </c>
      <c r="D5841" s="680" t="s">
        <v>43368</v>
      </c>
    </row>
    <row r="5842" spans="1:4" ht="31.5" thickTop="1" thickBot="1" x14ac:dyDescent="0.3">
      <c r="A5842" s="681" t="s">
        <v>13765</v>
      </c>
      <c r="B5842" s="692" t="s">
        <v>8728</v>
      </c>
      <c r="C5842" s="681" t="s">
        <v>13766</v>
      </c>
      <c r="D5842" s="681" t="s">
        <v>43369</v>
      </c>
    </row>
    <row r="5843" spans="1:4" ht="16.5" thickTop="1" thickBot="1" x14ac:dyDescent="0.3">
      <c r="A5843" s="681" t="s">
        <v>13767</v>
      </c>
      <c r="B5843" s="692" t="s">
        <v>8728</v>
      </c>
      <c r="C5843" s="681" t="s">
        <v>13768</v>
      </c>
      <c r="D5843" s="681" t="s">
        <v>43370</v>
      </c>
    </row>
    <row r="5844" spans="1:4" ht="16.5" thickTop="1" thickBot="1" x14ac:dyDescent="0.3">
      <c r="A5844" s="681" t="s">
        <v>13769</v>
      </c>
      <c r="B5844" s="681" t="s">
        <v>13770</v>
      </c>
      <c r="C5844" s="681" t="s">
        <v>13771</v>
      </c>
      <c r="D5844" s="681" t="s">
        <v>43371</v>
      </c>
    </row>
    <row r="5845" spans="1:4" ht="31.5" thickTop="1" thickBot="1" x14ac:dyDescent="0.3">
      <c r="A5845" s="681" t="s">
        <v>13772</v>
      </c>
      <c r="B5845" s="692" t="s">
        <v>8728</v>
      </c>
      <c r="C5845" s="681" t="s">
        <v>13773</v>
      </c>
      <c r="D5845" s="681" t="s">
        <v>43372</v>
      </c>
    </row>
    <row r="5846" spans="1:4" ht="16.5" thickTop="1" thickBot="1" x14ac:dyDescent="0.3">
      <c r="A5846" s="680" t="s">
        <v>13774</v>
      </c>
      <c r="B5846" s="692" t="s">
        <v>8728</v>
      </c>
      <c r="C5846" s="680" t="s">
        <v>13775</v>
      </c>
      <c r="D5846" s="680" t="s">
        <v>43373</v>
      </c>
    </row>
    <row r="5847" spans="1:4" ht="16.5" thickTop="1" thickBot="1" x14ac:dyDescent="0.3">
      <c r="A5847" s="681" t="s">
        <v>13776</v>
      </c>
      <c r="B5847" s="681" t="s">
        <v>13777</v>
      </c>
      <c r="C5847" s="681" t="s">
        <v>13778</v>
      </c>
      <c r="D5847" s="681" t="s">
        <v>13778</v>
      </c>
    </row>
    <row r="5848" spans="1:4" ht="16.5" thickTop="1" thickBot="1" x14ac:dyDescent="0.3">
      <c r="A5848" s="680" t="s">
        <v>13779</v>
      </c>
      <c r="B5848" s="681" t="s">
        <v>13779</v>
      </c>
      <c r="C5848" s="680" t="s">
        <v>13780</v>
      </c>
      <c r="D5848" s="680" t="s">
        <v>43374</v>
      </c>
    </row>
    <row r="5849" spans="1:4" ht="16.5" thickTop="1" thickBot="1" x14ac:dyDescent="0.3">
      <c r="A5849" s="680" t="s">
        <v>5407</v>
      </c>
      <c r="B5849" s="681" t="s">
        <v>13781</v>
      </c>
      <c r="C5849" s="680" t="s">
        <v>13782</v>
      </c>
      <c r="D5849" s="680" t="s">
        <v>5409</v>
      </c>
    </row>
    <row r="5850" spans="1:4" ht="16.5" thickTop="1" thickBot="1" x14ac:dyDescent="0.3">
      <c r="A5850" s="680" t="s">
        <v>5410</v>
      </c>
      <c r="B5850" s="681" t="s">
        <v>13783</v>
      </c>
      <c r="C5850" s="680" t="s">
        <v>13784</v>
      </c>
      <c r="D5850" s="680" t="s">
        <v>5412</v>
      </c>
    </row>
    <row r="5851" spans="1:4" ht="16.5" thickTop="1" thickBot="1" x14ac:dyDescent="0.3">
      <c r="A5851" s="680" t="s">
        <v>13785</v>
      </c>
      <c r="B5851" s="681" t="s">
        <v>13786</v>
      </c>
      <c r="C5851" s="680" t="s">
        <v>13787</v>
      </c>
      <c r="D5851" s="680" t="s">
        <v>43375</v>
      </c>
    </row>
    <row r="5852" spans="1:4" ht="16.5" thickTop="1" thickBot="1" x14ac:dyDescent="0.3">
      <c r="A5852" s="681" t="s">
        <v>13788</v>
      </c>
      <c r="B5852" s="681" t="s">
        <v>13789</v>
      </c>
      <c r="C5852" s="681" t="s">
        <v>13790</v>
      </c>
      <c r="D5852" s="681" t="s">
        <v>43376</v>
      </c>
    </row>
    <row r="5853" spans="1:4" ht="16.5" thickTop="1" thickBot="1" x14ac:dyDescent="0.3">
      <c r="A5853" s="681" t="s">
        <v>5413</v>
      </c>
      <c r="B5853" s="681" t="s">
        <v>13791</v>
      </c>
      <c r="C5853" s="681" t="s">
        <v>13792</v>
      </c>
      <c r="D5853" s="681" t="s">
        <v>5415</v>
      </c>
    </row>
    <row r="5854" spans="1:4" ht="16.5" thickTop="1" thickBot="1" x14ac:dyDescent="0.3">
      <c r="A5854" s="680" t="s">
        <v>13793</v>
      </c>
      <c r="B5854" s="692" t="s">
        <v>8728</v>
      </c>
      <c r="C5854" s="680" t="s">
        <v>13794</v>
      </c>
      <c r="D5854" s="680" t="s">
        <v>43377</v>
      </c>
    </row>
    <row r="5855" spans="1:4" ht="16.5" thickTop="1" thickBot="1" x14ac:dyDescent="0.3">
      <c r="A5855" s="680" t="s">
        <v>13795</v>
      </c>
      <c r="B5855" s="681" t="s">
        <v>13796</v>
      </c>
      <c r="C5855" s="680" t="s">
        <v>13797</v>
      </c>
      <c r="D5855" s="680" t="s">
        <v>43378</v>
      </c>
    </row>
    <row r="5856" spans="1:4" ht="16.5" thickTop="1" thickBot="1" x14ac:dyDescent="0.3">
      <c r="A5856" s="680" t="s">
        <v>13798</v>
      </c>
      <c r="B5856" s="681" t="s">
        <v>13799</v>
      </c>
      <c r="C5856" s="680" t="s">
        <v>13800</v>
      </c>
      <c r="D5856" s="680" t="s">
        <v>43379</v>
      </c>
    </row>
    <row r="5857" spans="1:4" ht="16.5" thickTop="1" thickBot="1" x14ac:dyDescent="0.3">
      <c r="A5857" s="681" t="s">
        <v>13801</v>
      </c>
      <c r="B5857" s="681" t="s">
        <v>13802</v>
      </c>
      <c r="C5857" s="681" t="s">
        <v>13803</v>
      </c>
      <c r="D5857" s="681" t="s">
        <v>13803</v>
      </c>
    </row>
    <row r="5858" spans="1:4" ht="16.5" thickTop="1" thickBot="1" x14ac:dyDescent="0.3">
      <c r="A5858" s="681" t="s">
        <v>13804</v>
      </c>
      <c r="B5858" s="681" t="s">
        <v>13805</v>
      </c>
      <c r="C5858" s="681" t="s">
        <v>13806</v>
      </c>
      <c r="D5858" s="681" t="s">
        <v>13806</v>
      </c>
    </row>
    <row r="5859" spans="1:4" ht="16.5" thickTop="1" thickBot="1" x14ac:dyDescent="0.3">
      <c r="A5859" s="680" t="s">
        <v>13807</v>
      </c>
      <c r="B5859" s="681" t="s">
        <v>13808</v>
      </c>
      <c r="C5859" s="680" t="s">
        <v>13809</v>
      </c>
      <c r="D5859" s="680" t="s">
        <v>43380</v>
      </c>
    </row>
    <row r="5860" spans="1:4" ht="16.5" thickTop="1" thickBot="1" x14ac:dyDescent="0.3">
      <c r="A5860" s="681" t="s">
        <v>13810</v>
      </c>
      <c r="B5860" s="692" t="s">
        <v>8728</v>
      </c>
      <c r="C5860" s="681" t="s">
        <v>13811</v>
      </c>
      <c r="D5860" s="681" t="s">
        <v>13811</v>
      </c>
    </row>
    <row r="5861" spans="1:4" ht="16.5" thickTop="1" thickBot="1" x14ac:dyDescent="0.3">
      <c r="A5861" s="681" t="s">
        <v>5416</v>
      </c>
      <c r="B5861" s="681" t="s">
        <v>13812</v>
      </c>
      <c r="C5861" s="681" t="s">
        <v>13813</v>
      </c>
      <c r="D5861" s="681" t="s">
        <v>43381</v>
      </c>
    </row>
    <row r="5862" spans="1:4" ht="16.5" thickTop="1" thickBot="1" x14ac:dyDescent="0.3">
      <c r="A5862" s="680" t="s">
        <v>13814</v>
      </c>
      <c r="B5862" s="681" t="s">
        <v>13815</v>
      </c>
      <c r="C5862" s="680" t="s">
        <v>13816</v>
      </c>
      <c r="D5862" s="680" t="s">
        <v>13816</v>
      </c>
    </row>
    <row r="5863" spans="1:4" ht="16.5" thickTop="1" thickBot="1" x14ac:dyDescent="0.3">
      <c r="A5863" s="680" t="s">
        <v>13817</v>
      </c>
      <c r="B5863" s="681" t="s">
        <v>13818</v>
      </c>
      <c r="C5863" s="680" t="s">
        <v>13819</v>
      </c>
      <c r="D5863" s="680" t="s">
        <v>43382</v>
      </c>
    </row>
    <row r="5864" spans="1:4" ht="16.5" thickTop="1" thickBot="1" x14ac:dyDescent="0.3">
      <c r="A5864" s="680" t="s">
        <v>5419</v>
      </c>
      <c r="B5864" s="681" t="s">
        <v>13820</v>
      </c>
      <c r="C5864" s="680" t="s">
        <v>13821</v>
      </c>
      <c r="D5864" s="680" t="s">
        <v>5421</v>
      </c>
    </row>
    <row r="5865" spans="1:4" ht="16.5" thickTop="1" thickBot="1" x14ac:dyDescent="0.3">
      <c r="A5865" s="680" t="s">
        <v>13822</v>
      </c>
      <c r="B5865" s="681" t="s">
        <v>13823</v>
      </c>
      <c r="C5865" s="680" t="s">
        <v>13824</v>
      </c>
      <c r="D5865" s="680" t="s">
        <v>13824</v>
      </c>
    </row>
    <row r="5866" spans="1:4" ht="16.5" thickTop="1" thickBot="1" x14ac:dyDescent="0.3">
      <c r="A5866" s="681" t="s">
        <v>13825</v>
      </c>
      <c r="B5866" s="692" t="s">
        <v>8728</v>
      </c>
      <c r="C5866" s="681" t="s">
        <v>13826</v>
      </c>
      <c r="D5866" s="681" t="s">
        <v>43383</v>
      </c>
    </row>
    <row r="5867" spans="1:4" ht="16.5" thickTop="1" thickBot="1" x14ac:dyDescent="0.3">
      <c r="A5867" s="681" t="s">
        <v>13827</v>
      </c>
      <c r="B5867" s="681" t="s">
        <v>13828</v>
      </c>
      <c r="C5867" s="681" t="s">
        <v>13829</v>
      </c>
      <c r="D5867" s="681" t="s">
        <v>43384</v>
      </c>
    </row>
    <row r="5868" spans="1:4" ht="16.5" thickTop="1" thickBot="1" x14ac:dyDescent="0.3">
      <c r="A5868" s="680" t="s">
        <v>13830</v>
      </c>
      <c r="B5868" s="692" t="s">
        <v>8728</v>
      </c>
      <c r="C5868" s="680" t="s">
        <v>13831</v>
      </c>
      <c r="D5868" s="680" t="s">
        <v>43385</v>
      </c>
    </row>
    <row r="5869" spans="1:4" ht="16.5" thickTop="1" thickBot="1" x14ac:dyDescent="0.3">
      <c r="A5869" s="680" t="s">
        <v>13832</v>
      </c>
      <c r="B5869" s="681" t="s">
        <v>13833</v>
      </c>
      <c r="C5869" s="680" t="s">
        <v>13834</v>
      </c>
      <c r="D5869" s="680" t="s">
        <v>43386</v>
      </c>
    </row>
    <row r="5870" spans="1:4" ht="16.5" thickTop="1" thickBot="1" x14ac:dyDescent="0.3">
      <c r="A5870" s="681" t="s">
        <v>13835</v>
      </c>
      <c r="B5870" s="681" t="s">
        <v>13836</v>
      </c>
      <c r="C5870" s="681" t="s">
        <v>13837</v>
      </c>
      <c r="D5870" s="681" t="s">
        <v>43387</v>
      </c>
    </row>
    <row r="5871" spans="1:4" ht="16.5" thickTop="1" thickBot="1" x14ac:dyDescent="0.3">
      <c r="A5871" s="680" t="s">
        <v>13838</v>
      </c>
      <c r="B5871" s="692" t="s">
        <v>8728</v>
      </c>
      <c r="C5871" s="680" t="s">
        <v>13839</v>
      </c>
      <c r="D5871" s="680" t="s">
        <v>43388</v>
      </c>
    </row>
    <row r="5872" spans="1:4" ht="16.5" thickTop="1" thickBot="1" x14ac:dyDescent="0.3">
      <c r="A5872" s="681" t="s">
        <v>13840</v>
      </c>
      <c r="B5872" s="681" t="s">
        <v>13841</v>
      </c>
      <c r="C5872" s="681" t="s">
        <v>13842</v>
      </c>
      <c r="D5872" s="681" t="s">
        <v>43389</v>
      </c>
    </row>
    <row r="5873" spans="1:4" ht="16.5" thickTop="1" thickBot="1" x14ac:dyDescent="0.3">
      <c r="A5873" s="680" t="s">
        <v>5422</v>
      </c>
      <c r="B5873" s="681" t="s">
        <v>13843</v>
      </c>
      <c r="C5873" s="680" t="s">
        <v>5423</v>
      </c>
      <c r="D5873" s="680" t="s">
        <v>5424</v>
      </c>
    </row>
    <row r="5874" spans="1:4" ht="16.5" thickTop="1" thickBot="1" x14ac:dyDescent="0.3">
      <c r="A5874" s="681" t="s">
        <v>13844</v>
      </c>
      <c r="B5874" s="681" t="s">
        <v>13845</v>
      </c>
      <c r="C5874" s="681" t="s">
        <v>13846</v>
      </c>
      <c r="D5874" s="681" t="s">
        <v>43390</v>
      </c>
    </row>
    <row r="5875" spans="1:4" ht="31.5" thickTop="1" thickBot="1" x14ac:dyDescent="0.3">
      <c r="A5875" s="680" t="s">
        <v>13847</v>
      </c>
      <c r="B5875" s="681" t="s">
        <v>13848</v>
      </c>
      <c r="C5875" s="680" t="s">
        <v>13849</v>
      </c>
      <c r="D5875" s="680" t="s">
        <v>43391</v>
      </c>
    </row>
    <row r="5876" spans="1:4" ht="16.5" thickTop="1" thickBot="1" x14ac:dyDescent="0.3">
      <c r="A5876" s="681" t="s">
        <v>13850</v>
      </c>
      <c r="B5876" s="681" t="s">
        <v>13851</v>
      </c>
      <c r="C5876" s="681" t="s">
        <v>13852</v>
      </c>
      <c r="D5876" s="681" t="s">
        <v>43392</v>
      </c>
    </row>
    <row r="5877" spans="1:4" ht="16.5" thickTop="1" thickBot="1" x14ac:dyDescent="0.3">
      <c r="A5877" s="681" t="s">
        <v>13853</v>
      </c>
      <c r="B5877" s="681" t="s">
        <v>13854</v>
      </c>
      <c r="C5877" s="681" t="s">
        <v>13855</v>
      </c>
      <c r="D5877" s="681" t="s">
        <v>43393</v>
      </c>
    </row>
    <row r="5878" spans="1:4" ht="16.5" thickTop="1" thickBot="1" x14ac:dyDescent="0.3">
      <c r="A5878" s="680" t="s">
        <v>5425</v>
      </c>
      <c r="B5878" s="681" t="s">
        <v>13856</v>
      </c>
      <c r="C5878" s="680" t="s">
        <v>5426</v>
      </c>
      <c r="D5878" s="680" t="s">
        <v>5427</v>
      </c>
    </row>
    <row r="5879" spans="1:4" ht="16.5" thickTop="1" thickBot="1" x14ac:dyDescent="0.3">
      <c r="A5879" s="681" t="s">
        <v>5428</v>
      </c>
      <c r="B5879" s="681" t="s">
        <v>13857</v>
      </c>
      <c r="C5879" s="681" t="s">
        <v>5429</v>
      </c>
      <c r="D5879" s="681" t="s">
        <v>5430</v>
      </c>
    </row>
    <row r="5880" spans="1:4" ht="16.5" thickTop="1" thickBot="1" x14ac:dyDescent="0.3">
      <c r="A5880" s="681" t="s">
        <v>13858</v>
      </c>
      <c r="B5880" s="681" t="s">
        <v>13859</v>
      </c>
      <c r="C5880" s="681" t="s">
        <v>13860</v>
      </c>
      <c r="D5880" s="681" t="s">
        <v>43394</v>
      </c>
    </row>
    <row r="5881" spans="1:4" ht="16.5" thickTop="1" thickBot="1" x14ac:dyDescent="0.3">
      <c r="A5881" s="680" t="s">
        <v>13861</v>
      </c>
      <c r="B5881" s="692" t="s">
        <v>8728</v>
      </c>
      <c r="C5881" s="680" t="s">
        <v>13862</v>
      </c>
      <c r="D5881" s="680" t="s">
        <v>43395</v>
      </c>
    </row>
    <row r="5882" spans="1:4" ht="16.5" thickTop="1" thickBot="1" x14ac:dyDescent="0.3">
      <c r="A5882" s="681" t="s">
        <v>13863</v>
      </c>
      <c r="B5882" s="681" t="s">
        <v>13864</v>
      </c>
      <c r="C5882" s="681" t="s">
        <v>13865</v>
      </c>
      <c r="D5882" s="681" t="s">
        <v>13865</v>
      </c>
    </row>
    <row r="5883" spans="1:4" ht="16.5" thickTop="1" thickBot="1" x14ac:dyDescent="0.3">
      <c r="A5883" s="680" t="s">
        <v>13866</v>
      </c>
      <c r="B5883" s="681" t="s">
        <v>13867</v>
      </c>
      <c r="C5883" s="680" t="s">
        <v>13868</v>
      </c>
      <c r="D5883" s="680" t="s">
        <v>43396</v>
      </c>
    </row>
    <row r="5884" spans="1:4" ht="16.5" thickTop="1" thickBot="1" x14ac:dyDescent="0.3">
      <c r="A5884" s="680" t="s">
        <v>13869</v>
      </c>
      <c r="B5884" s="681" t="s">
        <v>13870</v>
      </c>
      <c r="C5884" s="680" t="s">
        <v>13871</v>
      </c>
      <c r="D5884" s="680" t="s">
        <v>43397</v>
      </c>
    </row>
    <row r="5885" spans="1:4" ht="16.5" thickTop="1" thickBot="1" x14ac:dyDescent="0.3">
      <c r="A5885" s="681" t="s">
        <v>13872</v>
      </c>
      <c r="B5885" s="681" t="s">
        <v>13873</v>
      </c>
      <c r="C5885" s="681" t="s">
        <v>13874</v>
      </c>
      <c r="D5885" s="681" t="s">
        <v>43398</v>
      </c>
    </row>
    <row r="5886" spans="1:4" ht="16.5" thickTop="1" thickBot="1" x14ac:dyDescent="0.3">
      <c r="A5886" s="681" t="s">
        <v>5431</v>
      </c>
      <c r="B5886" s="681" t="s">
        <v>13875</v>
      </c>
      <c r="C5886" s="681" t="s">
        <v>5432</v>
      </c>
      <c r="D5886" s="681" t="s">
        <v>5432</v>
      </c>
    </row>
    <row r="5887" spans="1:4" ht="16.5" thickTop="1" thickBot="1" x14ac:dyDescent="0.3">
      <c r="A5887" s="680" t="s">
        <v>13876</v>
      </c>
      <c r="B5887" s="692" t="s">
        <v>8728</v>
      </c>
      <c r="C5887" s="680" t="s">
        <v>13877</v>
      </c>
      <c r="D5887" s="680" t="s">
        <v>43399</v>
      </c>
    </row>
    <row r="5888" spans="1:4" ht="16.5" thickTop="1" thickBot="1" x14ac:dyDescent="0.3">
      <c r="A5888" s="681" t="s">
        <v>13878</v>
      </c>
      <c r="B5888" s="681" t="s">
        <v>13879</v>
      </c>
      <c r="C5888" s="681" t="s">
        <v>13880</v>
      </c>
      <c r="D5888" s="681" t="s">
        <v>13880</v>
      </c>
    </row>
    <row r="5889" spans="1:4" ht="16.5" thickTop="1" thickBot="1" x14ac:dyDescent="0.3">
      <c r="A5889" s="680" t="s">
        <v>13881</v>
      </c>
      <c r="B5889" s="681" t="s">
        <v>13882</v>
      </c>
      <c r="C5889" s="680" t="s">
        <v>13883</v>
      </c>
      <c r="D5889" s="680" t="s">
        <v>43400</v>
      </c>
    </row>
    <row r="5890" spans="1:4" ht="16.5" thickTop="1" thickBot="1" x14ac:dyDescent="0.3">
      <c r="A5890" s="681" t="s">
        <v>13884</v>
      </c>
      <c r="B5890" s="681" t="s">
        <v>13885</v>
      </c>
      <c r="C5890" s="681" t="s">
        <v>13886</v>
      </c>
      <c r="D5890" s="681" t="s">
        <v>43401</v>
      </c>
    </row>
    <row r="5891" spans="1:4" ht="16.5" thickTop="1" thickBot="1" x14ac:dyDescent="0.3">
      <c r="A5891" s="680" t="s">
        <v>5433</v>
      </c>
      <c r="B5891" s="692" t="s">
        <v>8728</v>
      </c>
      <c r="C5891" s="680" t="s">
        <v>13887</v>
      </c>
      <c r="D5891" s="680" t="s">
        <v>13887</v>
      </c>
    </row>
    <row r="5892" spans="1:4" ht="16.5" thickTop="1" thickBot="1" x14ac:dyDescent="0.3">
      <c r="A5892" s="680" t="s">
        <v>13888</v>
      </c>
      <c r="B5892" s="681" t="s">
        <v>13889</v>
      </c>
      <c r="C5892" s="680" t="s">
        <v>13890</v>
      </c>
      <c r="D5892" s="680" t="s">
        <v>43402</v>
      </c>
    </row>
    <row r="5893" spans="1:4" ht="16.5" thickTop="1" thickBot="1" x14ac:dyDescent="0.3">
      <c r="A5893" s="681" t="s">
        <v>13891</v>
      </c>
      <c r="B5893" s="681" t="s">
        <v>13892</v>
      </c>
      <c r="C5893" s="681" t="s">
        <v>13893</v>
      </c>
      <c r="D5893" s="681" t="s">
        <v>13893</v>
      </c>
    </row>
    <row r="5894" spans="1:4" ht="16.5" thickTop="1" thickBot="1" x14ac:dyDescent="0.3">
      <c r="A5894" s="680" t="s">
        <v>13894</v>
      </c>
      <c r="B5894" s="692" t="s">
        <v>8728</v>
      </c>
      <c r="C5894" s="680" t="s">
        <v>13895</v>
      </c>
      <c r="D5894" s="680" t="s">
        <v>43403</v>
      </c>
    </row>
    <row r="5895" spans="1:4" ht="16.5" thickTop="1" thickBot="1" x14ac:dyDescent="0.3">
      <c r="A5895" s="681" t="s">
        <v>13896</v>
      </c>
      <c r="B5895" s="692" t="s">
        <v>8728</v>
      </c>
      <c r="C5895" s="681" t="s">
        <v>13897</v>
      </c>
      <c r="D5895" s="681" t="s">
        <v>43404</v>
      </c>
    </row>
    <row r="5896" spans="1:4" ht="16.5" thickTop="1" thickBot="1" x14ac:dyDescent="0.3">
      <c r="A5896" s="680" t="s">
        <v>13898</v>
      </c>
      <c r="B5896" s="681" t="s">
        <v>13899</v>
      </c>
      <c r="C5896" s="680" t="s">
        <v>13900</v>
      </c>
      <c r="D5896" s="680" t="s">
        <v>43405</v>
      </c>
    </row>
    <row r="5897" spans="1:4" ht="16.5" thickTop="1" thickBot="1" x14ac:dyDescent="0.3">
      <c r="A5897" s="681" t="s">
        <v>5435</v>
      </c>
      <c r="B5897" s="681" t="s">
        <v>13901</v>
      </c>
      <c r="C5897" s="681" t="s">
        <v>5436</v>
      </c>
      <c r="D5897" s="681" t="s">
        <v>5437</v>
      </c>
    </row>
    <row r="5898" spans="1:4" ht="16.5" thickTop="1" thickBot="1" x14ac:dyDescent="0.3">
      <c r="A5898" s="680" t="s">
        <v>13902</v>
      </c>
      <c r="B5898" s="681" t="s">
        <v>13903</v>
      </c>
      <c r="C5898" s="680" t="s">
        <v>13904</v>
      </c>
      <c r="D5898" s="680" t="s">
        <v>43406</v>
      </c>
    </row>
    <row r="5899" spans="1:4" ht="16.5" thickTop="1" thickBot="1" x14ac:dyDescent="0.3">
      <c r="A5899" s="680" t="s">
        <v>13905</v>
      </c>
      <c r="B5899" s="681" t="s">
        <v>13906</v>
      </c>
      <c r="C5899" s="680" t="s">
        <v>13907</v>
      </c>
      <c r="D5899" s="680" t="s">
        <v>43407</v>
      </c>
    </row>
    <row r="5900" spans="1:4" ht="16.5" thickTop="1" thickBot="1" x14ac:dyDescent="0.3">
      <c r="A5900" s="681" t="s">
        <v>13908</v>
      </c>
      <c r="B5900" s="681" t="s">
        <v>13909</v>
      </c>
      <c r="C5900" s="681" t="s">
        <v>13910</v>
      </c>
      <c r="D5900" s="681" t="s">
        <v>13910</v>
      </c>
    </row>
    <row r="5901" spans="1:4" ht="16.5" thickTop="1" thickBot="1" x14ac:dyDescent="0.3">
      <c r="A5901" s="680" t="s">
        <v>13911</v>
      </c>
      <c r="B5901" s="681" t="s">
        <v>13912</v>
      </c>
      <c r="C5901" s="680" t="s">
        <v>13913</v>
      </c>
      <c r="D5901" s="680" t="s">
        <v>43408</v>
      </c>
    </row>
    <row r="5902" spans="1:4" ht="31.5" thickTop="1" thickBot="1" x14ac:dyDescent="0.3">
      <c r="A5902" s="680" t="s">
        <v>13914</v>
      </c>
      <c r="B5902" s="692" t="s">
        <v>8728</v>
      </c>
      <c r="C5902" s="680" t="s">
        <v>13915</v>
      </c>
      <c r="D5902" s="680" t="s">
        <v>43409</v>
      </c>
    </row>
    <row r="5903" spans="1:4" ht="16.5" thickTop="1" thickBot="1" x14ac:dyDescent="0.3">
      <c r="A5903" s="680" t="s">
        <v>13916</v>
      </c>
      <c r="B5903" s="681" t="s">
        <v>13917</v>
      </c>
      <c r="C5903" s="680" t="s">
        <v>13918</v>
      </c>
      <c r="D5903" s="680" t="s">
        <v>43410</v>
      </c>
    </row>
    <row r="5904" spans="1:4" ht="16.5" thickTop="1" thickBot="1" x14ac:dyDescent="0.3">
      <c r="A5904" s="681" t="s">
        <v>13919</v>
      </c>
      <c r="B5904" s="692" t="s">
        <v>8728</v>
      </c>
      <c r="C5904" s="681" t="s">
        <v>13920</v>
      </c>
      <c r="D5904" s="681" t="s">
        <v>43411</v>
      </c>
    </row>
    <row r="5905" spans="1:4" ht="16.5" thickTop="1" thickBot="1" x14ac:dyDescent="0.3">
      <c r="A5905" s="680" t="s">
        <v>13921</v>
      </c>
      <c r="B5905" s="681" t="s">
        <v>13922</v>
      </c>
      <c r="C5905" s="680" t="s">
        <v>13923</v>
      </c>
      <c r="D5905" s="680" t="s">
        <v>43412</v>
      </c>
    </row>
    <row r="5906" spans="1:4" ht="16.5" thickTop="1" thickBot="1" x14ac:dyDescent="0.3">
      <c r="A5906" s="681" t="s">
        <v>5438</v>
      </c>
      <c r="B5906" s="681" t="s">
        <v>13924</v>
      </c>
      <c r="C5906" s="681" t="s">
        <v>5439</v>
      </c>
      <c r="D5906" s="681" t="s">
        <v>5440</v>
      </c>
    </row>
    <row r="5907" spans="1:4" ht="16.5" thickTop="1" thickBot="1" x14ac:dyDescent="0.3">
      <c r="A5907" s="680" t="s">
        <v>13925</v>
      </c>
      <c r="B5907" s="692" t="s">
        <v>8728</v>
      </c>
      <c r="C5907" s="680" t="s">
        <v>13926</v>
      </c>
      <c r="D5907" s="680" t="s">
        <v>43413</v>
      </c>
    </row>
    <row r="5908" spans="1:4" ht="16.5" thickTop="1" thickBot="1" x14ac:dyDescent="0.3">
      <c r="A5908" s="681" t="s">
        <v>13927</v>
      </c>
      <c r="B5908" s="681" t="s">
        <v>13928</v>
      </c>
      <c r="C5908" s="681" t="s">
        <v>13929</v>
      </c>
      <c r="D5908" s="681" t="s">
        <v>43414</v>
      </c>
    </row>
    <row r="5909" spans="1:4" ht="31.5" thickTop="1" thickBot="1" x14ac:dyDescent="0.3">
      <c r="A5909" s="680" t="s">
        <v>13930</v>
      </c>
      <c r="B5909" s="692" t="s">
        <v>8728</v>
      </c>
      <c r="C5909" s="680" t="s">
        <v>13931</v>
      </c>
      <c r="D5909" s="680" t="s">
        <v>43415</v>
      </c>
    </row>
    <row r="5910" spans="1:4" ht="16.5" thickTop="1" thickBot="1" x14ac:dyDescent="0.3">
      <c r="A5910" s="680" t="s">
        <v>13932</v>
      </c>
      <c r="B5910" s="692" t="s">
        <v>8728</v>
      </c>
      <c r="C5910" s="680" t="s">
        <v>13933</v>
      </c>
      <c r="D5910" s="680" t="s">
        <v>43416</v>
      </c>
    </row>
    <row r="5911" spans="1:4" ht="16.5" thickTop="1" thickBot="1" x14ac:dyDescent="0.3">
      <c r="A5911" s="681" t="s">
        <v>5442</v>
      </c>
      <c r="B5911" s="681" t="s">
        <v>13934</v>
      </c>
      <c r="C5911" s="681" t="s">
        <v>5443</v>
      </c>
      <c r="D5911" s="681" t="s">
        <v>5444</v>
      </c>
    </row>
    <row r="5912" spans="1:4" ht="16.5" thickTop="1" thickBot="1" x14ac:dyDescent="0.3">
      <c r="A5912" s="681" t="s">
        <v>13935</v>
      </c>
      <c r="B5912" s="681" t="s">
        <v>13936</v>
      </c>
      <c r="C5912" s="681" t="s">
        <v>13937</v>
      </c>
      <c r="D5912" s="681" t="s">
        <v>43417</v>
      </c>
    </row>
    <row r="5913" spans="1:4" ht="16.5" thickTop="1" thickBot="1" x14ac:dyDescent="0.3">
      <c r="A5913" s="680" t="s">
        <v>13938</v>
      </c>
      <c r="B5913" s="692" t="s">
        <v>8728</v>
      </c>
      <c r="C5913" s="680" t="s">
        <v>13939</v>
      </c>
      <c r="D5913" s="680" t="s">
        <v>43418</v>
      </c>
    </row>
    <row r="5914" spans="1:4" ht="16.5" thickTop="1" thickBot="1" x14ac:dyDescent="0.3">
      <c r="A5914" s="680" t="s">
        <v>13940</v>
      </c>
      <c r="B5914" s="681" t="s">
        <v>13941</v>
      </c>
      <c r="C5914" s="680" t="s">
        <v>13942</v>
      </c>
      <c r="D5914" s="680" t="s">
        <v>43419</v>
      </c>
    </row>
    <row r="5915" spans="1:4" ht="31.5" thickTop="1" thickBot="1" x14ac:dyDescent="0.3">
      <c r="A5915" s="680" t="s">
        <v>13943</v>
      </c>
      <c r="B5915" s="681" t="s">
        <v>13944</v>
      </c>
      <c r="C5915" s="680" t="s">
        <v>13945</v>
      </c>
      <c r="D5915" s="680" t="s">
        <v>43420</v>
      </c>
    </row>
    <row r="5916" spans="1:4" ht="46.5" thickTop="1" thickBot="1" x14ac:dyDescent="0.3">
      <c r="A5916" s="680" t="s">
        <v>13946</v>
      </c>
      <c r="B5916" s="681" t="s">
        <v>13947</v>
      </c>
      <c r="C5916" s="680" t="s">
        <v>13948</v>
      </c>
      <c r="D5916" s="680" t="s">
        <v>43421</v>
      </c>
    </row>
    <row r="5917" spans="1:4" ht="16.5" thickTop="1" thickBot="1" x14ac:dyDescent="0.3">
      <c r="A5917" s="680" t="s">
        <v>5445</v>
      </c>
      <c r="B5917" s="681" t="s">
        <v>13949</v>
      </c>
      <c r="C5917" s="680" t="s">
        <v>5446</v>
      </c>
      <c r="D5917" s="680" t="s">
        <v>5447</v>
      </c>
    </row>
    <row r="5918" spans="1:4" ht="16.5" thickTop="1" thickBot="1" x14ac:dyDescent="0.3">
      <c r="A5918" s="681" t="s">
        <v>5448</v>
      </c>
      <c r="B5918" s="681" t="s">
        <v>13950</v>
      </c>
      <c r="C5918" s="681" t="s">
        <v>5449</v>
      </c>
      <c r="D5918" s="681" t="s">
        <v>5450</v>
      </c>
    </row>
    <row r="5919" spans="1:4" ht="16.5" thickTop="1" thickBot="1" x14ac:dyDescent="0.3">
      <c r="A5919" s="681" t="s">
        <v>5452</v>
      </c>
      <c r="B5919" s="681" t="s">
        <v>13951</v>
      </c>
      <c r="C5919" s="681" t="s">
        <v>5453</v>
      </c>
      <c r="D5919" s="681" t="s">
        <v>5454</v>
      </c>
    </row>
    <row r="5920" spans="1:4" ht="16.5" thickTop="1" thickBot="1" x14ac:dyDescent="0.3">
      <c r="A5920" s="680" t="s">
        <v>13952</v>
      </c>
      <c r="B5920" s="681" t="s">
        <v>13953</v>
      </c>
      <c r="C5920" s="680" t="s">
        <v>13954</v>
      </c>
      <c r="D5920" s="680" t="s">
        <v>43422</v>
      </c>
    </row>
    <row r="5921" spans="1:4" ht="16.5" thickTop="1" thickBot="1" x14ac:dyDescent="0.3">
      <c r="A5921" s="681" t="s">
        <v>13955</v>
      </c>
      <c r="B5921" s="681" t="s">
        <v>13956</v>
      </c>
      <c r="C5921" s="681" t="s">
        <v>13957</v>
      </c>
      <c r="D5921" s="681" t="s">
        <v>43423</v>
      </c>
    </row>
    <row r="5922" spans="1:4" ht="16.5" thickTop="1" thickBot="1" x14ac:dyDescent="0.3">
      <c r="A5922" s="681" t="s">
        <v>13958</v>
      </c>
      <c r="B5922" s="692" t="s">
        <v>8728</v>
      </c>
      <c r="C5922" s="681" t="s">
        <v>13959</v>
      </c>
      <c r="D5922" s="681" t="s">
        <v>43424</v>
      </c>
    </row>
    <row r="5923" spans="1:4" ht="31.5" thickTop="1" thickBot="1" x14ac:dyDescent="0.3">
      <c r="A5923" s="681" t="s">
        <v>13960</v>
      </c>
      <c r="B5923" s="681" t="s">
        <v>13961</v>
      </c>
      <c r="C5923" s="681" t="s">
        <v>13962</v>
      </c>
      <c r="D5923" s="681" t="s">
        <v>43425</v>
      </c>
    </row>
    <row r="5924" spans="1:4" ht="16.5" thickTop="1" thickBot="1" x14ac:dyDescent="0.3">
      <c r="A5924" s="681" t="s">
        <v>13963</v>
      </c>
      <c r="B5924" s="681" t="s">
        <v>13964</v>
      </c>
      <c r="C5924" s="681" t="s">
        <v>13965</v>
      </c>
      <c r="D5924" s="681" t="s">
        <v>43426</v>
      </c>
    </row>
    <row r="5925" spans="1:4" ht="16.5" thickTop="1" thickBot="1" x14ac:dyDescent="0.3">
      <c r="A5925" s="681" t="s">
        <v>13966</v>
      </c>
      <c r="B5925" s="681" t="s">
        <v>13967</v>
      </c>
      <c r="C5925" s="681" t="s">
        <v>13968</v>
      </c>
      <c r="D5925" s="681" t="s">
        <v>43427</v>
      </c>
    </row>
    <row r="5926" spans="1:4" ht="16.5" thickTop="1" thickBot="1" x14ac:dyDescent="0.3">
      <c r="A5926" s="681" t="s">
        <v>5455</v>
      </c>
      <c r="B5926" s="681" t="s">
        <v>13969</v>
      </c>
      <c r="C5926" s="681" t="s">
        <v>13970</v>
      </c>
      <c r="D5926" s="681" t="s">
        <v>5457</v>
      </c>
    </row>
    <row r="5927" spans="1:4" ht="16.5" thickTop="1" thickBot="1" x14ac:dyDescent="0.3">
      <c r="A5927" s="680" t="s">
        <v>13971</v>
      </c>
      <c r="B5927" s="692" t="s">
        <v>8728</v>
      </c>
      <c r="C5927" s="680" t="s">
        <v>13972</v>
      </c>
      <c r="D5927" s="680" t="s">
        <v>43428</v>
      </c>
    </row>
    <row r="5928" spans="1:4" ht="16.5" thickTop="1" thickBot="1" x14ac:dyDescent="0.3">
      <c r="A5928" s="680" t="s">
        <v>13973</v>
      </c>
      <c r="B5928" s="681" t="s">
        <v>13974</v>
      </c>
      <c r="C5928" s="680" t="s">
        <v>13975</v>
      </c>
      <c r="D5928" s="680" t="s">
        <v>43429</v>
      </c>
    </row>
    <row r="5929" spans="1:4" ht="16.5" thickTop="1" thickBot="1" x14ac:dyDescent="0.3">
      <c r="A5929" s="680" t="s">
        <v>13976</v>
      </c>
      <c r="B5929" s="692" t="s">
        <v>8728</v>
      </c>
      <c r="C5929" s="680" t="s">
        <v>13977</v>
      </c>
      <c r="D5929" s="680" t="s">
        <v>43430</v>
      </c>
    </row>
    <row r="5930" spans="1:4" ht="16.5" thickTop="1" thickBot="1" x14ac:dyDescent="0.3">
      <c r="A5930" s="680" t="s">
        <v>13978</v>
      </c>
      <c r="B5930" s="692" t="s">
        <v>8728</v>
      </c>
      <c r="C5930" s="680" t="s">
        <v>13979</v>
      </c>
      <c r="D5930" s="680" t="s">
        <v>43431</v>
      </c>
    </row>
    <row r="5931" spans="1:4" ht="16.5" thickTop="1" thickBot="1" x14ac:dyDescent="0.3">
      <c r="A5931" s="681" t="s">
        <v>13980</v>
      </c>
      <c r="B5931" s="681" t="s">
        <v>13981</v>
      </c>
      <c r="C5931" s="681" t="s">
        <v>13982</v>
      </c>
      <c r="D5931" s="681" t="s">
        <v>43432</v>
      </c>
    </row>
    <row r="5932" spans="1:4" ht="16.5" thickTop="1" thickBot="1" x14ac:dyDescent="0.3">
      <c r="A5932" s="681" t="s">
        <v>13983</v>
      </c>
      <c r="B5932" s="681" t="s">
        <v>13983</v>
      </c>
      <c r="C5932" s="681" t="s">
        <v>13984</v>
      </c>
      <c r="D5932" s="681" t="s">
        <v>43433</v>
      </c>
    </row>
    <row r="5933" spans="1:4" ht="31.5" thickTop="1" thickBot="1" x14ac:dyDescent="0.3">
      <c r="A5933" s="680" t="s">
        <v>13985</v>
      </c>
      <c r="B5933" s="681" t="s">
        <v>13986</v>
      </c>
      <c r="C5933" s="680" t="s">
        <v>13987</v>
      </c>
      <c r="D5933" s="680" t="s">
        <v>43434</v>
      </c>
    </row>
    <row r="5934" spans="1:4" ht="16.5" thickTop="1" thickBot="1" x14ac:dyDescent="0.3">
      <c r="A5934" s="681" t="s">
        <v>13988</v>
      </c>
      <c r="B5934" s="681" t="s">
        <v>13989</v>
      </c>
      <c r="C5934" s="681" t="s">
        <v>13990</v>
      </c>
      <c r="D5934" s="681" t="s">
        <v>43435</v>
      </c>
    </row>
    <row r="5935" spans="1:4" ht="16.5" thickTop="1" thickBot="1" x14ac:dyDescent="0.3">
      <c r="A5935" s="680" t="s">
        <v>13991</v>
      </c>
      <c r="B5935" s="681" t="s">
        <v>13991</v>
      </c>
      <c r="C5935" s="680" t="s">
        <v>13992</v>
      </c>
      <c r="D5935" s="680" t="s">
        <v>43436</v>
      </c>
    </row>
    <row r="5936" spans="1:4" ht="31.5" thickTop="1" thickBot="1" x14ac:dyDescent="0.3">
      <c r="A5936" s="681" t="s">
        <v>13993</v>
      </c>
      <c r="B5936" s="692" t="s">
        <v>8728</v>
      </c>
      <c r="C5936" s="681" t="s">
        <v>13994</v>
      </c>
      <c r="D5936" s="681" t="s">
        <v>43437</v>
      </c>
    </row>
    <row r="5937" spans="1:4" ht="16.5" thickTop="1" thickBot="1" x14ac:dyDescent="0.3">
      <c r="A5937" s="681" t="s">
        <v>13995</v>
      </c>
      <c r="B5937" s="681" t="s">
        <v>13996</v>
      </c>
      <c r="C5937" s="681" t="s">
        <v>13997</v>
      </c>
      <c r="D5937" s="681" t="s">
        <v>43438</v>
      </c>
    </row>
    <row r="5938" spans="1:4" ht="16.5" thickTop="1" thickBot="1" x14ac:dyDescent="0.3">
      <c r="A5938" s="680" t="s">
        <v>13998</v>
      </c>
      <c r="B5938" s="681" t="s">
        <v>13999</v>
      </c>
      <c r="C5938" s="680" t="s">
        <v>14000</v>
      </c>
      <c r="D5938" s="680" t="s">
        <v>43439</v>
      </c>
    </row>
    <row r="5939" spans="1:4" ht="16.5" thickTop="1" thickBot="1" x14ac:dyDescent="0.3">
      <c r="A5939" s="680" t="s">
        <v>14001</v>
      </c>
      <c r="B5939" s="681" t="s">
        <v>14002</v>
      </c>
      <c r="C5939" s="680" t="s">
        <v>14003</v>
      </c>
      <c r="D5939" s="680" t="s">
        <v>43440</v>
      </c>
    </row>
    <row r="5940" spans="1:4" ht="16.5" thickTop="1" thickBot="1" x14ac:dyDescent="0.3">
      <c r="A5940" s="681" t="s">
        <v>14004</v>
      </c>
      <c r="B5940" s="681" t="s">
        <v>14005</v>
      </c>
      <c r="C5940" s="681" t="s">
        <v>14006</v>
      </c>
      <c r="D5940" s="681" t="s">
        <v>43441</v>
      </c>
    </row>
    <row r="5941" spans="1:4" ht="16.5" thickTop="1" thickBot="1" x14ac:dyDescent="0.3">
      <c r="A5941" s="681" t="s">
        <v>14007</v>
      </c>
      <c r="B5941" s="681" t="s">
        <v>14007</v>
      </c>
      <c r="C5941" s="681" t="s">
        <v>14008</v>
      </c>
      <c r="D5941" s="681" t="s">
        <v>43442</v>
      </c>
    </row>
    <row r="5942" spans="1:4" ht="16.5" thickTop="1" thickBot="1" x14ac:dyDescent="0.3">
      <c r="A5942" s="680" t="s">
        <v>14009</v>
      </c>
      <c r="B5942" s="681" t="s">
        <v>14010</v>
      </c>
      <c r="C5942" s="680" t="s">
        <v>14011</v>
      </c>
      <c r="D5942" s="680" t="s">
        <v>43443</v>
      </c>
    </row>
    <row r="5943" spans="1:4" ht="16.5" thickTop="1" thickBot="1" x14ac:dyDescent="0.3">
      <c r="A5943" s="680" t="s">
        <v>14012</v>
      </c>
      <c r="B5943" s="692" t="s">
        <v>8728</v>
      </c>
      <c r="C5943" s="680" t="s">
        <v>14013</v>
      </c>
      <c r="D5943" s="680" t="s">
        <v>43444</v>
      </c>
    </row>
    <row r="5944" spans="1:4" ht="16.5" thickTop="1" thickBot="1" x14ac:dyDescent="0.3">
      <c r="A5944" s="680" t="s">
        <v>14014</v>
      </c>
      <c r="B5944" s="681" t="s">
        <v>14015</v>
      </c>
      <c r="C5944" s="680" t="s">
        <v>14016</v>
      </c>
      <c r="D5944" s="680" t="s">
        <v>43445</v>
      </c>
    </row>
    <row r="5945" spans="1:4" ht="16.5" thickTop="1" thickBot="1" x14ac:dyDescent="0.3">
      <c r="A5945" s="680" t="s">
        <v>14017</v>
      </c>
      <c r="B5945" s="692" t="s">
        <v>8728</v>
      </c>
      <c r="C5945" s="680" t="s">
        <v>14018</v>
      </c>
      <c r="D5945" s="680" t="s">
        <v>43446</v>
      </c>
    </row>
    <row r="5946" spans="1:4" ht="16.5" thickTop="1" thickBot="1" x14ac:dyDescent="0.3">
      <c r="A5946" s="680" t="s">
        <v>14019</v>
      </c>
      <c r="B5946" s="681" t="s">
        <v>14020</v>
      </c>
      <c r="C5946" s="680" t="s">
        <v>14021</v>
      </c>
      <c r="D5946" s="680" t="s">
        <v>43447</v>
      </c>
    </row>
    <row r="5947" spans="1:4" ht="16.5" thickTop="1" thickBot="1" x14ac:dyDescent="0.3">
      <c r="A5947" s="681" t="s">
        <v>14022</v>
      </c>
      <c r="B5947" s="692" t="s">
        <v>8728</v>
      </c>
      <c r="C5947" s="681" t="s">
        <v>14023</v>
      </c>
      <c r="D5947" s="681" t="s">
        <v>43448</v>
      </c>
    </row>
    <row r="5948" spans="1:4" ht="16.5" thickTop="1" thickBot="1" x14ac:dyDescent="0.3">
      <c r="A5948" s="680" t="s">
        <v>14024</v>
      </c>
      <c r="B5948" s="692" t="s">
        <v>8728</v>
      </c>
      <c r="C5948" s="680" t="s">
        <v>14025</v>
      </c>
      <c r="D5948" s="680" t="s">
        <v>43449</v>
      </c>
    </row>
    <row r="5949" spans="1:4" ht="46.5" thickTop="1" thickBot="1" x14ac:dyDescent="0.3">
      <c r="A5949" s="681" t="s">
        <v>14026</v>
      </c>
      <c r="B5949" s="692" t="s">
        <v>8728</v>
      </c>
      <c r="C5949" s="681" t="s">
        <v>14027</v>
      </c>
      <c r="D5949" s="681" t="s">
        <v>43450</v>
      </c>
    </row>
    <row r="5950" spans="1:4" ht="16.5" thickTop="1" thickBot="1" x14ac:dyDescent="0.3">
      <c r="A5950" s="681" t="s">
        <v>14028</v>
      </c>
      <c r="B5950" s="692" t="s">
        <v>8728</v>
      </c>
      <c r="C5950" s="681" t="s">
        <v>14029</v>
      </c>
      <c r="D5950" s="681" t="s">
        <v>43451</v>
      </c>
    </row>
    <row r="5951" spans="1:4" ht="16.5" thickTop="1" thickBot="1" x14ac:dyDescent="0.3">
      <c r="A5951" s="680" t="s">
        <v>14030</v>
      </c>
      <c r="B5951" s="681" t="s">
        <v>14031</v>
      </c>
      <c r="C5951" s="680" t="s">
        <v>14032</v>
      </c>
      <c r="D5951" s="680" t="s">
        <v>43452</v>
      </c>
    </row>
    <row r="5952" spans="1:4" ht="16.5" thickTop="1" thickBot="1" x14ac:dyDescent="0.3">
      <c r="A5952" s="681" t="s">
        <v>14033</v>
      </c>
      <c r="B5952" s="692" t="s">
        <v>8728</v>
      </c>
      <c r="C5952" s="681" t="s">
        <v>14034</v>
      </c>
      <c r="D5952" s="681" t="s">
        <v>43453</v>
      </c>
    </row>
    <row r="5953" spans="1:4" ht="16.5" thickTop="1" thickBot="1" x14ac:dyDescent="0.3">
      <c r="A5953" s="680" t="s">
        <v>14035</v>
      </c>
      <c r="B5953" s="681" t="s">
        <v>14036</v>
      </c>
      <c r="C5953" s="680" t="s">
        <v>14037</v>
      </c>
      <c r="D5953" s="680" t="s">
        <v>43454</v>
      </c>
    </row>
    <row r="5954" spans="1:4" ht="16.5" thickTop="1" thickBot="1" x14ac:dyDescent="0.3">
      <c r="A5954" s="681" t="s">
        <v>14038</v>
      </c>
      <c r="B5954" s="692" t="s">
        <v>8728</v>
      </c>
      <c r="C5954" s="681" t="s">
        <v>14039</v>
      </c>
      <c r="D5954" s="681" t="s">
        <v>43455</v>
      </c>
    </row>
    <row r="5955" spans="1:4" ht="16.5" thickTop="1" thickBot="1" x14ac:dyDescent="0.3">
      <c r="A5955" s="681" t="s">
        <v>14040</v>
      </c>
      <c r="B5955" s="692" t="s">
        <v>8728</v>
      </c>
      <c r="C5955" s="681" t="s">
        <v>14041</v>
      </c>
      <c r="D5955" s="681" t="s">
        <v>43456</v>
      </c>
    </row>
    <row r="5956" spans="1:4" ht="16.5" thickTop="1" thickBot="1" x14ac:dyDescent="0.3">
      <c r="A5956" s="681" t="s">
        <v>14042</v>
      </c>
      <c r="B5956" s="681" t="s">
        <v>14043</v>
      </c>
      <c r="C5956" s="681" t="s">
        <v>14044</v>
      </c>
      <c r="D5956" s="681" t="s">
        <v>43457</v>
      </c>
    </row>
    <row r="5957" spans="1:4" ht="31.5" thickTop="1" thickBot="1" x14ac:dyDescent="0.3">
      <c r="A5957" s="680" t="s">
        <v>43458</v>
      </c>
      <c r="B5957" s="692" t="s">
        <v>8728</v>
      </c>
      <c r="C5957" s="680" t="s">
        <v>43459</v>
      </c>
      <c r="D5957" s="680" t="s">
        <v>43460</v>
      </c>
    </row>
    <row r="5958" spans="1:4" ht="16.5" thickTop="1" thickBot="1" x14ac:dyDescent="0.3">
      <c r="A5958" s="681" t="s">
        <v>14045</v>
      </c>
      <c r="B5958" s="681" t="s">
        <v>14046</v>
      </c>
      <c r="C5958" s="681" t="s">
        <v>14047</v>
      </c>
      <c r="D5958" s="681" t="s">
        <v>43461</v>
      </c>
    </row>
    <row r="5959" spans="1:4" ht="16.5" thickTop="1" thickBot="1" x14ac:dyDescent="0.3">
      <c r="A5959" s="680" t="s">
        <v>14048</v>
      </c>
      <c r="B5959" s="692" t="s">
        <v>8728</v>
      </c>
      <c r="C5959" s="680" t="s">
        <v>14049</v>
      </c>
      <c r="D5959" s="680" t="s">
        <v>43462</v>
      </c>
    </row>
    <row r="5960" spans="1:4" ht="31.5" thickTop="1" thickBot="1" x14ac:dyDescent="0.3">
      <c r="A5960" s="681" t="s">
        <v>14050</v>
      </c>
      <c r="B5960" s="692" t="s">
        <v>8728</v>
      </c>
      <c r="C5960" s="681" t="s">
        <v>14051</v>
      </c>
      <c r="D5960" s="681" t="s">
        <v>43463</v>
      </c>
    </row>
    <row r="5961" spans="1:4" ht="16.5" thickTop="1" thickBot="1" x14ac:dyDescent="0.3">
      <c r="A5961" s="680" t="s">
        <v>14052</v>
      </c>
      <c r="B5961" s="681" t="s">
        <v>14053</v>
      </c>
      <c r="C5961" s="680" t="s">
        <v>14054</v>
      </c>
      <c r="D5961" s="680" t="s">
        <v>43464</v>
      </c>
    </row>
    <row r="5962" spans="1:4" ht="16.5" thickTop="1" thickBot="1" x14ac:dyDescent="0.3">
      <c r="A5962" s="681" t="s">
        <v>14055</v>
      </c>
      <c r="B5962" s="692" t="s">
        <v>8728</v>
      </c>
      <c r="C5962" s="681" t="s">
        <v>14056</v>
      </c>
      <c r="D5962" s="681" t="s">
        <v>43465</v>
      </c>
    </row>
    <row r="5963" spans="1:4" ht="31.5" thickTop="1" thickBot="1" x14ac:dyDescent="0.3">
      <c r="A5963" s="680" t="s">
        <v>14057</v>
      </c>
      <c r="B5963" s="692" t="s">
        <v>8728</v>
      </c>
      <c r="C5963" s="680" t="s">
        <v>14058</v>
      </c>
      <c r="D5963" s="680" t="s">
        <v>43466</v>
      </c>
    </row>
    <row r="5964" spans="1:4" ht="31.5" thickTop="1" thickBot="1" x14ac:dyDescent="0.3">
      <c r="A5964" s="680" t="s">
        <v>14059</v>
      </c>
      <c r="B5964" s="692" t="s">
        <v>8728</v>
      </c>
      <c r="C5964" s="680" t="s">
        <v>14060</v>
      </c>
      <c r="D5964" s="680" t="s">
        <v>43467</v>
      </c>
    </row>
    <row r="5965" spans="1:4" ht="16.5" thickTop="1" thickBot="1" x14ac:dyDescent="0.3">
      <c r="A5965" s="681" t="s">
        <v>14061</v>
      </c>
      <c r="B5965" s="681" t="s">
        <v>14062</v>
      </c>
      <c r="C5965" s="681" t="s">
        <v>14063</v>
      </c>
      <c r="D5965" s="681" t="s">
        <v>43468</v>
      </c>
    </row>
    <row r="5966" spans="1:4" ht="16.5" thickTop="1" thickBot="1" x14ac:dyDescent="0.3">
      <c r="A5966" s="680" t="s">
        <v>14065</v>
      </c>
      <c r="B5966" s="681" t="s">
        <v>14066</v>
      </c>
      <c r="C5966" s="680" t="s">
        <v>14067</v>
      </c>
      <c r="D5966" s="680" t="s">
        <v>43469</v>
      </c>
    </row>
    <row r="5967" spans="1:4" ht="16.5" thickTop="1" thickBot="1" x14ac:dyDescent="0.3">
      <c r="A5967" s="681" t="s">
        <v>14068</v>
      </c>
      <c r="B5967" s="692" t="s">
        <v>8728</v>
      </c>
      <c r="C5967" s="681" t="s">
        <v>14069</v>
      </c>
      <c r="D5967" s="681" t="s">
        <v>43470</v>
      </c>
    </row>
    <row r="5968" spans="1:4" ht="16.5" thickTop="1" thickBot="1" x14ac:dyDescent="0.3">
      <c r="A5968" s="681" t="s">
        <v>14070</v>
      </c>
      <c r="B5968" s="692" t="s">
        <v>8728</v>
      </c>
      <c r="C5968" s="681" t="s">
        <v>14071</v>
      </c>
      <c r="D5968" s="681" t="s">
        <v>43471</v>
      </c>
    </row>
    <row r="5969" spans="1:4" ht="16.5" thickTop="1" thickBot="1" x14ac:dyDescent="0.3">
      <c r="A5969" s="680" t="s">
        <v>14072</v>
      </c>
      <c r="B5969" s="681" t="s">
        <v>14073</v>
      </c>
      <c r="C5969" s="680" t="s">
        <v>14074</v>
      </c>
      <c r="D5969" s="680" t="s">
        <v>43472</v>
      </c>
    </row>
    <row r="5970" spans="1:4" ht="16.5" thickTop="1" thickBot="1" x14ac:dyDescent="0.3">
      <c r="A5970" s="681" t="s">
        <v>14075</v>
      </c>
      <c r="B5970" s="681" t="s">
        <v>14076</v>
      </c>
      <c r="C5970" s="681" t="s">
        <v>14077</v>
      </c>
      <c r="D5970" s="681" t="s">
        <v>43473</v>
      </c>
    </row>
    <row r="5971" spans="1:4" ht="31.5" thickTop="1" thickBot="1" x14ac:dyDescent="0.3">
      <c r="A5971" s="680" t="s">
        <v>14078</v>
      </c>
      <c r="B5971" s="681" t="s">
        <v>14079</v>
      </c>
      <c r="C5971" s="680" t="s">
        <v>14080</v>
      </c>
      <c r="D5971" s="680" t="s">
        <v>43474</v>
      </c>
    </row>
    <row r="5972" spans="1:4" ht="16.5" thickTop="1" thickBot="1" x14ac:dyDescent="0.3">
      <c r="A5972" s="681" t="s">
        <v>14081</v>
      </c>
      <c r="B5972" s="692" t="s">
        <v>8728</v>
      </c>
      <c r="C5972" s="681" t="s">
        <v>14082</v>
      </c>
      <c r="D5972" s="681" t="s">
        <v>43475</v>
      </c>
    </row>
    <row r="5973" spans="1:4" ht="16.5" thickTop="1" thickBot="1" x14ac:dyDescent="0.3">
      <c r="A5973" s="680" t="s">
        <v>14083</v>
      </c>
      <c r="B5973" s="692" t="s">
        <v>8728</v>
      </c>
      <c r="C5973" s="680" t="s">
        <v>14084</v>
      </c>
      <c r="D5973" s="680" t="s">
        <v>43476</v>
      </c>
    </row>
    <row r="5974" spans="1:4" ht="16.5" thickTop="1" thickBot="1" x14ac:dyDescent="0.3">
      <c r="A5974" s="681" t="s">
        <v>14085</v>
      </c>
      <c r="B5974" s="692" t="s">
        <v>8728</v>
      </c>
      <c r="C5974" s="681" t="s">
        <v>14086</v>
      </c>
      <c r="D5974" s="681" t="s">
        <v>43477</v>
      </c>
    </row>
    <row r="5975" spans="1:4" ht="31.5" thickTop="1" thickBot="1" x14ac:dyDescent="0.3">
      <c r="A5975" s="680" t="s">
        <v>14087</v>
      </c>
      <c r="B5975" s="692" t="s">
        <v>8728</v>
      </c>
      <c r="C5975" s="680" t="s">
        <v>14088</v>
      </c>
      <c r="D5975" s="680" t="s">
        <v>43478</v>
      </c>
    </row>
    <row r="5976" spans="1:4" ht="31.5" thickTop="1" thickBot="1" x14ac:dyDescent="0.3">
      <c r="A5976" s="680" t="s">
        <v>14089</v>
      </c>
      <c r="B5976" s="692" t="s">
        <v>8728</v>
      </c>
      <c r="C5976" s="680" t="s">
        <v>14090</v>
      </c>
      <c r="D5976" s="680" t="s">
        <v>43479</v>
      </c>
    </row>
    <row r="5977" spans="1:4" ht="16.5" thickTop="1" thickBot="1" x14ac:dyDescent="0.3">
      <c r="A5977" s="680" t="s">
        <v>14091</v>
      </c>
      <c r="B5977" s="681" t="s">
        <v>14091</v>
      </c>
      <c r="C5977" s="680" t="s">
        <v>14092</v>
      </c>
      <c r="D5977" s="680" t="s">
        <v>43480</v>
      </c>
    </row>
    <row r="5978" spans="1:4" ht="16.5" thickTop="1" thickBot="1" x14ac:dyDescent="0.3">
      <c r="A5978" s="680" t="s">
        <v>14093</v>
      </c>
      <c r="B5978" s="681" t="s">
        <v>14094</v>
      </c>
      <c r="C5978" s="680" t="s">
        <v>14095</v>
      </c>
      <c r="D5978" s="680" t="s">
        <v>43481</v>
      </c>
    </row>
    <row r="5979" spans="1:4" ht="16.5" thickTop="1" thickBot="1" x14ac:dyDescent="0.3">
      <c r="A5979" s="680" t="s">
        <v>14096</v>
      </c>
      <c r="B5979" s="681" t="s">
        <v>14097</v>
      </c>
      <c r="C5979" s="680" t="s">
        <v>14098</v>
      </c>
      <c r="D5979" s="680" t="s">
        <v>14098</v>
      </c>
    </row>
    <row r="5980" spans="1:4" ht="16.5" thickTop="1" thickBot="1" x14ac:dyDescent="0.3">
      <c r="A5980" s="680" t="s">
        <v>14099</v>
      </c>
      <c r="B5980" s="692" t="s">
        <v>8728</v>
      </c>
      <c r="C5980" s="680" t="s">
        <v>14100</v>
      </c>
      <c r="D5980" s="680" t="s">
        <v>43482</v>
      </c>
    </row>
    <row r="5981" spans="1:4" ht="16.5" thickTop="1" thickBot="1" x14ac:dyDescent="0.3">
      <c r="A5981" s="680" t="s">
        <v>14101</v>
      </c>
      <c r="B5981" s="681" t="s">
        <v>14101</v>
      </c>
      <c r="C5981" s="680" t="s">
        <v>14102</v>
      </c>
      <c r="D5981" s="680" t="s">
        <v>43483</v>
      </c>
    </row>
    <row r="5982" spans="1:4" ht="16.5" thickTop="1" thickBot="1" x14ac:dyDescent="0.3">
      <c r="A5982" s="681" t="s">
        <v>14103</v>
      </c>
      <c r="B5982" s="692" t="s">
        <v>8728</v>
      </c>
      <c r="C5982" s="681" t="s">
        <v>14104</v>
      </c>
      <c r="D5982" s="681" t="s">
        <v>43484</v>
      </c>
    </row>
    <row r="5983" spans="1:4" ht="16.5" thickTop="1" thickBot="1" x14ac:dyDescent="0.3">
      <c r="A5983" s="680" t="s">
        <v>14105</v>
      </c>
      <c r="B5983" s="692" t="s">
        <v>8728</v>
      </c>
      <c r="C5983" s="680" t="s">
        <v>14106</v>
      </c>
      <c r="D5983" s="680" t="s">
        <v>43485</v>
      </c>
    </row>
    <row r="5984" spans="1:4" ht="16.5" thickTop="1" thickBot="1" x14ac:dyDescent="0.3">
      <c r="A5984" s="680" t="s">
        <v>14107</v>
      </c>
      <c r="B5984" s="681" t="s">
        <v>14108</v>
      </c>
      <c r="C5984" s="680" t="s">
        <v>14109</v>
      </c>
      <c r="D5984" s="680" t="s">
        <v>43486</v>
      </c>
    </row>
    <row r="5985" spans="1:4" ht="31.5" thickTop="1" thickBot="1" x14ac:dyDescent="0.3">
      <c r="A5985" s="680" t="s">
        <v>14110</v>
      </c>
      <c r="B5985" s="681" t="s">
        <v>14111</v>
      </c>
      <c r="C5985" s="680" t="s">
        <v>14112</v>
      </c>
      <c r="D5985" s="680" t="s">
        <v>43487</v>
      </c>
    </row>
    <row r="5986" spans="1:4" ht="16.5" thickTop="1" thickBot="1" x14ac:dyDescent="0.3">
      <c r="A5986" s="681" t="s">
        <v>14113</v>
      </c>
      <c r="B5986" s="692" t="s">
        <v>8728</v>
      </c>
      <c r="C5986" s="681" t="s">
        <v>14114</v>
      </c>
      <c r="D5986" s="681" t="s">
        <v>43488</v>
      </c>
    </row>
    <row r="5987" spans="1:4" ht="16.5" thickTop="1" thickBot="1" x14ac:dyDescent="0.3">
      <c r="A5987" s="680" t="s">
        <v>14115</v>
      </c>
      <c r="B5987" s="681" t="s">
        <v>14116</v>
      </c>
      <c r="C5987" s="680" t="s">
        <v>14117</v>
      </c>
      <c r="D5987" s="680" t="s">
        <v>43489</v>
      </c>
    </row>
    <row r="5988" spans="1:4" ht="31.5" thickTop="1" thickBot="1" x14ac:dyDescent="0.3">
      <c r="A5988" s="681" t="s">
        <v>14118</v>
      </c>
      <c r="B5988" s="681" t="s">
        <v>14119</v>
      </c>
      <c r="C5988" s="681" t="s">
        <v>14120</v>
      </c>
      <c r="D5988" s="681" t="s">
        <v>43490</v>
      </c>
    </row>
    <row r="5989" spans="1:4" ht="16.5" thickTop="1" thickBot="1" x14ac:dyDescent="0.3">
      <c r="A5989" s="681" t="s">
        <v>14121</v>
      </c>
      <c r="B5989" s="692" t="s">
        <v>8728</v>
      </c>
      <c r="C5989" s="681" t="s">
        <v>14122</v>
      </c>
      <c r="D5989" s="681" t="s">
        <v>43491</v>
      </c>
    </row>
    <row r="5990" spans="1:4" ht="31.5" thickTop="1" thickBot="1" x14ac:dyDescent="0.3">
      <c r="A5990" s="681" t="s">
        <v>14123</v>
      </c>
      <c r="B5990" s="681" t="s">
        <v>14124</v>
      </c>
      <c r="C5990" s="681" t="s">
        <v>14125</v>
      </c>
      <c r="D5990" s="681" t="s">
        <v>43492</v>
      </c>
    </row>
    <row r="5991" spans="1:4" ht="16.5" thickTop="1" thickBot="1" x14ac:dyDescent="0.3">
      <c r="A5991" s="680" t="s">
        <v>14126</v>
      </c>
      <c r="B5991" s="692" t="s">
        <v>8728</v>
      </c>
      <c r="C5991" s="680" t="s">
        <v>14127</v>
      </c>
      <c r="D5991" s="680" t="s">
        <v>14127</v>
      </c>
    </row>
    <row r="5992" spans="1:4" ht="16.5" thickTop="1" thickBot="1" x14ac:dyDescent="0.3">
      <c r="A5992" s="681" t="s">
        <v>14128</v>
      </c>
      <c r="B5992" s="692" t="s">
        <v>8728</v>
      </c>
      <c r="C5992" s="681" t="s">
        <v>14129</v>
      </c>
      <c r="D5992" s="681" t="s">
        <v>43493</v>
      </c>
    </row>
    <row r="5993" spans="1:4" ht="16.5" thickTop="1" thickBot="1" x14ac:dyDescent="0.3">
      <c r="A5993" s="680" t="s">
        <v>14130</v>
      </c>
      <c r="B5993" s="681" t="s">
        <v>14131</v>
      </c>
      <c r="C5993" s="680" t="s">
        <v>14132</v>
      </c>
      <c r="D5993" s="680" t="s">
        <v>43494</v>
      </c>
    </row>
    <row r="5994" spans="1:4" ht="16.5" thickTop="1" thickBot="1" x14ac:dyDescent="0.3">
      <c r="A5994" s="680" t="s">
        <v>14133</v>
      </c>
      <c r="B5994" s="681" t="s">
        <v>14134</v>
      </c>
      <c r="C5994" s="680" t="s">
        <v>14135</v>
      </c>
      <c r="D5994" s="680" t="s">
        <v>43495</v>
      </c>
    </row>
    <row r="5995" spans="1:4" ht="31.5" thickTop="1" thickBot="1" x14ac:dyDescent="0.3">
      <c r="A5995" s="681" t="s">
        <v>14136</v>
      </c>
      <c r="B5995" s="681" t="s">
        <v>14137</v>
      </c>
      <c r="C5995" s="681" t="s">
        <v>14138</v>
      </c>
      <c r="D5995" s="681" t="s">
        <v>43496</v>
      </c>
    </row>
    <row r="5996" spans="1:4" ht="31.5" thickTop="1" thickBot="1" x14ac:dyDescent="0.3">
      <c r="A5996" s="680" t="s">
        <v>14139</v>
      </c>
      <c r="B5996" s="681" t="s">
        <v>14140</v>
      </c>
      <c r="C5996" s="680" t="s">
        <v>14141</v>
      </c>
      <c r="D5996" s="680" t="s">
        <v>43497</v>
      </c>
    </row>
    <row r="5997" spans="1:4" ht="46.5" thickTop="1" thickBot="1" x14ac:dyDescent="0.3">
      <c r="A5997" s="681" t="s">
        <v>14142</v>
      </c>
      <c r="B5997" s="692" t="s">
        <v>8728</v>
      </c>
      <c r="C5997" s="681" t="s">
        <v>14143</v>
      </c>
      <c r="D5997" s="681" t="s">
        <v>43498</v>
      </c>
    </row>
    <row r="5998" spans="1:4" ht="31.5" thickTop="1" thickBot="1" x14ac:dyDescent="0.3">
      <c r="A5998" s="680" t="s">
        <v>14144</v>
      </c>
      <c r="B5998" s="681" t="s">
        <v>14145</v>
      </c>
      <c r="C5998" s="680" t="s">
        <v>14146</v>
      </c>
      <c r="D5998" s="680" t="s">
        <v>43499</v>
      </c>
    </row>
    <row r="5999" spans="1:4" ht="31.5" thickTop="1" thickBot="1" x14ac:dyDescent="0.3">
      <c r="A5999" s="681" t="s">
        <v>14147</v>
      </c>
      <c r="B5999" s="681" t="s">
        <v>14148</v>
      </c>
      <c r="C5999" s="681" t="s">
        <v>14149</v>
      </c>
      <c r="D5999" s="681" t="s">
        <v>43500</v>
      </c>
    </row>
    <row r="6000" spans="1:4" ht="31.5" thickTop="1" thickBot="1" x14ac:dyDescent="0.3">
      <c r="A6000" s="681" t="s">
        <v>14150</v>
      </c>
      <c r="B6000" s="681" t="s">
        <v>14151</v>
      </c>
      <c r="C6000" s="681" t="s">
        <v>14152</v>
      </c>
      <c r="D6000" s="681" t="s">
        <v>43501</v>
      </c>
    </row>
    <row r="6001" spans="1:4" ht="31.5" thickTop="1" thickBot="1" x14ac:dyDescent="0.3">
      <c r="A6001" s="680" t="s">
        <v>14153</v>
      </c>
      <c r="B6001" s="681" t="s">
        <v>14154</v>
      </c>
      <c r="C6001" s="680" t="s">
        <v>14155</v>
      </c>
      <c r="D6001" s="680" t="s">
        <v>43502</v>
      </c>
    </row>
    <row r="6002" spans="1:4" ht="16.5" thickTop="1" thickBot="1" x14ac:dyDescent="0.3">
      <c r="A6002" s="681" t="s">
        <v>14156</v>
      </c>
      <c r="B6002" s="681" t="s">
        <v>14157</v>
      </c>
      <c r="C6002" s="681" t="s">
        <v>14158</v>
      </c>
      <c r="D6002" s="681" t="s">
        <v>43503</v>
      </c>
    </row>
    <row r="6003" spans="1:4" ht="16.5" thickTop="1" thickBot="1" x14ac:dyDescent="0.3">
      <c r="A6003" s="680" t="s">
        <v>5458</v>
      </c>
      <c r="B6003" s="681" t="s">
        <v>14159</v>
      </c>
      <c r="C6003" s="680" t="s">
        <v>5459</v>
      </c>
      <c r="D6003" s="680" t="s">
        <v>5460</v>
      </c>
    </row>
    <row r="6004" spans="1:4" ht="31.5" thickTop="1" thickBot="1" x14ac:dyDescent="0.3">
      <c r="A6004" s="681" t="s">
        <v>14160</v>
      </c>
      <c r="B6004" s="692" t="s">
        <v>8728</v>
      </c>
      <c r="C6004" s="681" t="s">
        <v>14161</v>
      </c>
      <c r="D6004" s="681" t="s">
        <v>43504</v>
      </c>
    </row>
    <row r="6005" spans="1:4" ht="16.5" thickTop="1" thickBot="1" x14ac:dyDescent="0.3">
      <c r="A6005" s="681" t="s">
        <v>14162</v>
      </c>
      <c r="B6005" s="681" t="s">
        <v>14163</v>
      </c>
      <c r="C6005" s="681" t="s">
        <v>14164</v>
      </c>
      <c r="D6005" s="681" t="s">
        <v>43505</v>
      </c>
    </row>
    <row r="6006" spans="1:4" ht="16.5" thickTop="1" thickBot="1" x14ac:dyDescent="0.3">
      <c r="A6006" s="681" t="s">
        <v>14165</v>
      </c>
      <c r="B6006" s="681" t="s">
        <v>14166</v>
      </c>
      <c r="C6006" s="681" t="s">
        <v>14167</v>
      </c>
      <c r="D6006" s="681" t="s">
        <v>43506</v>
      </c>
    </row>
    <row r="6007" spans="1:4" ht="16.5" thickTop="1" thickBot="1" x14ac:dyDescent="0.3">
      <c r="A6007" s="680" t="s">
        <v>14168</v>
      </c>
      <c r="B6007" s="681" t="s">
        <v>14169</v>
      </c>
      <c r="C6007" s="680" t="s">
        <v>14170</v>
      </c>
      <c r="D6007" s="680" t="s">
        <v>43507</v>
      </c>
    </row>
    <row r="6008" spans="1:4" ht="16.5" thickTop="1" thickBot="1" x14ac:dyDescent="0.3">
      <c r="A6008" s="681" t="s">
        <v>14171</v>
      </c>
      <c r="B6008" s="681" t="s">
        <v>14172</v>
      </c>
      <c r="C6008" s="681" t="s">
        <v>14173</v>
      </c>
      <c r="D6008" s="681" t="s">
        <v>43508</v>
      </c>
    </row>
    <row r="6009" spans="1:4" ht="16.5" thickTop="1" thickBot="1" x14ac:dyDescent="0.3">
      <c r="A6009" s="680" t="s">
        <v>14174</v>
      </c>
      <c r="B6009" s="681" t="s">
        <v>14175</v>
      </c>
      <c r="C6009" s="680" t="s">
        <v>14176</v>
      </c>
      <c r="D6009" s="680" t="s">
        <v>43509</v>
      </c>
    </row>
    <row r="6010" spans="1:4" ht="16.5" thickTop="1" thickBot="1" x14ac:dyDescent="0.3">
      <c r="A6010" s="680" t="s">
        <v>14177</v>
      </c>
      <c r="B6010" s="692" t="s">
        <v>8728</v>
      </c>
      <c r="C6010" s="680" t="s">
        <v>14178</v>
      </c>
      <c r="D6010" s="680" t="s">
        <v>43510</v>
      </c>
    </row>
    <row r="6011" spans="1:4" ht="16.5" thickTop="1" thickBot="1" x14ac:dyDescent="0.3">
      <c r="A6011" s="680" t="s">
        <v>14179</v>
      </c>
      <c r="B6011" s="681" t="s">
        <v>14180</v>
      </c>
      <c r="C6011" s="680" t="s">
        <v>14181</v>
      </c>
      <c r="D6011" s="680" t="s">
        <v>43511</v>
      </c>
    </row>
    <row r="6012" spans="1:4" ht="31.5" thickTop="1" thickBot="1" x14ac:dyDescent="0.3">
      <c r="A6012" s="680" t="s">
        <v>14182</v>
      </c>
      <c r="B6012" s="681" t="s">
        <v>14183</v>
      </c>
      <c r="C6012" s="680" t="s">
        <v>14184</v>
      </c>
      <c r="D6012" s="680" t="s">
        <v>43512</v>
      </c>
    </row>
    <row r="6013" spans="1:4" ht="16.5" thickTop="1" thickBot="1" x14ac:dyDescent="0.3">
      <c r="A6013" s="680" t="s">
        <v>5461</v>
      </c>
      <c r="B6013" s="681" t="s">
        <v>14185</v>
      </c>
      <c r="C6013" s="680" t="s">
        <v>5462</v>
      </c>
      <c r="D6013" s="680" t="s">
        <v>5463</v>
      </c>
    </row>
    <row r="6014" spans="1:4" ht="16.5" thickTop="1" thickBot="1" x14ac:dyDescent="0.3">
      <c r="A6014" s="681" t="s">
        <v>5464</v>
      </c>
      <c r="B6014" s="681" t="s">
        <v>14186</v>
      </c>
      <c r="C6014" s="681" t="s">
        <v>5465</v>
      </c>
      <c r="D6014" s="681" t="s">
        <v>5466</v>
      </c>
    </row>
    <row r="6015" spans="1:4" ht="16.5" thickTop="1" thickBot="1" x14ac:dyDescent="0.3">
      <c r="A6015" s="681" t="s">
        <v>14187</v>
      </c>
      <c r="B6015" s="681" t="s">
        <v>14187</v>
      </c>
      <c r="C6015" s="681" t="s">
        <v>14188</v>
      </c>
      <c r="D6015" s="681" t="s">
        <v>14188</v>
      </c>
    </row>
    <row r="6016" spans="1:4" ht="16.5" thickTop="1" thickBot="1" x14ac:dyDescent="0.3">
      <c r="A6016" s="681" t="s">
        <v>14189</v>
      </c>
      <c r="B6016" s="692" t="s">
        <v>8728</v>
      </c>
      <c r="C6016" s="681" t="s">
        <v>14190</v>
      </c>
      <c r="D6016" s="681" t="s">
        <v>14190</v>
      </c>
    </row>
    <row r="6017" spans="1:4" ht="31.5" thickTop="1" thickBot="1" x14ac:dyDescent="0.3">
      <c r="A6017" s="680" t="s">
        <v>14191</v>
      </c>
      <c r="B6017" s="692" t="s">
        <v>8728</v>
      </c>
      <c r="C6017" s="680" t="s">
        <v>14192</v>
      </c>
      <c r="D6017" s="680" t="s">
        <v>14193</v>
      </c>
    </row>
    <row r="6018" spans="1:4" ht="16.5" thickTop="1" thickBot="1" x14ac:dyDescent="0.3">
      <c r="A6018" s="681" t="s">
        <v>14194</v>
      </c>
      <c r="B6018" s="681" t="s">
        <v>14195</v>
      </c>
      <c r="C6018" s="681" t="s">
        <v>14196</v>
      </c>
      <c r="D6018" s="681" t="s">
        <v>43513</v>
      </c>
    </row>
    <row r="6019" spans="1:4" ht="31.5" thickTop="1" thickBot="1" x14ac:dyDescent="0.3">
      <c r="A6019" s="680" t="s">
        <v>14197</v>
      </c>
      <c r="B6019" s="681" t="s">
        <v>14198</v>
      </c>
      <c r="C6019" s="680" t="s">
        <v>14199</v>
      </c>
      <c r="D6019" s="680" t="s">
        <v>43514</v>
      </c>
    </row>
    <row r="6020" spans="1:4" ht="16.5" thickTop="1" thickBot="1" x14ac:dyDescent="0.3">
      <c r="A6020" s="680" t="s">
        <v>14200</v>
      </c>
      <c r="B6020" s="692" t="s">
        <v>8728</v>
      </c>
      <c r="C6020" s="680" t="s">
        <v>14201</v>
      </c>
      <c r="D6020" s="680" t="s">
        <v>14202</v>
      </c>
    </row>
    <row r="6021" spans="1:4" ht="31.5" thickTop="1" thickBot="1" x14ac:dyDescent="0.3">
      <c r="A6021" s="680" t="s">
        <v>14203</v>
      </c>
      <c r="B6021" s="681" t="s">
        <v>14204</v>
      </c>
      <c r="C6021" s="680" t="s">
        <v>14205</v>
      </c>
      <c r="D6021" s="680" t="s">
        <v>43515</v>
      </c>
    </row>
    <row r="6022" spans="1:4" ht="31.5" thickTop="1" thickBot="1" x14ac:dyDescent="0.3">
      <c r="A6022" s="680" t="s">
        <v>14206</v>
      </c>
      <c r="B6022" s="681" t="s">
        <v>14207</v>
      </c>
      <c r="C6022" s="680" t="s">
        <v>14208</v>
      </c>
      <c r="D6022" s="680" t="s">
        <v>43516</v>
      </c>
    </row>
    <row r="6023" spans="1:4" ht="31.5" thickTop="1" thickBot="1" x14ac:dyDescent="0.3">
      <c r="A6023" s="680" t="s">
        <v>43517</v>
      </c>
      <c r="B6023" s="692" t="s">
        <v>8728</v>
      </c>
      <c r="C6023" s="680" t="s">
        <v>43518</v>
      </c>
      <c r="D6023" s="680" t="s">
        <v>43519</v>
      </c>
    </row>
    <row r="6024" spans="1:4" ht="16.5" thickTop="1" thickBot="1" x14ac:dyDescent="0.3">
      <c r="A6024" s="680" t="s">
        <v>14209</v>
      </c>
      <c r="B6024" s="681" t="s">
        <v>14210</v>
      </c>
      <c r="C6024" s="680" t="s">
        <v>14211</v>
      </c>
      <c r="D6024" s="680" t="s">
        <v>43520</v>
      </c>
    </row>
    <row r="6025" spans="1:4" ht="16.5" thickTop="1" thickBot="1" x14ac:dyDescent="0.3">
      <c r="A6025" s="680" t="s">
        <v>14212</v>
      </c>
      <c r="B6025" s="692" t="s">
        <v>8728</v>
      </c>
      <c r="C6025" s="680" t="s">
        <v>14213</v>
      </c>
      <c r="D6025" s="680" t="s">
        <v>43521</v>
      </c>
    </row>
    <row r="6026" spans="1:4" ht="16.5" thickTop="1" thickBot="1" x14ac:dyDescent="0.3">
      <c r="A6026" s="681" t="s">
        <v>14214</v>
      </c>
      <c r="B6026" s="692" t="s">
        <v>8728</v>
      </c>
      <c r="C6026" s="681" t="s">
        <v>14215</v>
      </c>
      <c r="D6026" s="681" t="s">
        <v>14215</v>
      </c>
    </row>
    <row r="6027" spans="1:4" ht="16.5" thickTop="1" thickBot="1" x14ac:dyDescent="0.3">
      <c r="A6027" s="680" t="s">
        <v>14216</v>
      </c>
      <c r="B6027" s="681" t="s">
        <v>14217</v>
      </c>
      <c r="C6027" s="680" t="s">
        <v>14218</v>
      </c>
      <c r="D6027" s="680" t="s">
        <v>43522</v>
      </c>
    </row>
    <row r="6028" spans="1:4" ht="16.5" thickTop="1" thickBot="1" x14ac:dyDescent="0.3">
      <c r="A6028" s="681" t="s">
        <v>14219</v>
      </c>
      <c r="B6028" s="681" t="s">
        <v>14220</v>
      </c>
      <c r="C6028" s="681" t="s">
        <v>14221</v>
      </c>
      <c r="D6028" s="681" t="s">
        <v>43523</v>
      </c>
    </row>
    <row r="6029" spans="1:4" ht="16.5" thickTop="1" thickBot="1" x14ac:dyDescent="0.3">
      <c r="A6029" s="680" t="s">
        <v>14222</v>
      </c>
      <c r="B6029" s="692" t="s">
        <v>8728</v>
      </c>
      <c r="C6029" s="680" t="s">
        <v>14223</v>
      </c>
      <c r="D6029" s="680" t="s">
        <v>43524</v>
      </c>
    </row>
    <row r="6030" spans="1:4" ht="16.5" thickTop="1" thickBot="1" x14ac:dyDescent="0.3">
      <c r="A6030" s="681" t="s">
        <v>5467</v>
      </c>
      <c r="B6030" s="681" t="s">
        <v>14224</v>
      </c>
      <c r="C6030" s="681" t="s">
        <v>5468</v>
      </c>
      <c r="D6030" s="681" t="s">
        <v>5468</v>
      </c>
    </row>
    <row r="6031" spans="1:4" ht="16.5" thickTop="1" thickBot="1" x14ac:dyDescent="0.3">
      <c r="A6031" s="680" t="s">
        <v>14225</v>
      </c>
      <c r="B6031" s="681" t="s">
        <v>14226</v>
      </c>
      <c r="C6031" s="680" t="s">
        <v>14227</v>
      </c>
      <c r="D6031" s="680" t="s">
        <v>43525</v>
      </c>
    </row>
    <row r="6032" spans="1:4" ht="16.5" thickTop="1" thickBot="1" x14ac:dyDescent="0.3">
      <c r="A6032" s="680" t="s">
        <v>14228</v>
      </c>
      <c r="B6032" s="681" t="s">
        <v>14229</v>
      </c>
      <c r="C6032" s="680" t="s">
        <v>14230</v>
      </c>
      <c r="D6032" s="680" t="s">
        <v>43526</v>
      </c>
    </row>
    <row r="6033" spans="1:4" ht="16.5" thickTop="1" thickBot="1" x14ac:dyDescent="0.3">
      <c r="A6033" s="681" t="s">
        <v>14231</v>
      </c>
      <c r="B6033" s="681" t="s">
        <v>14232</v>
      </c>
      <c r="C6033" s="681" t="s">
        <v>14233</v>
      </c>
      <c r="D6033" s="681" t="s">
        <v>43527</v>
      </c>
    </row>
    <row r="6034" spans="1:4" ht="16.5" thickTop="1" thickBot="1" x14ac:dyDescent="0.3">
      <c r="A6034" s="680" t="s">
        <v>14234</v>
      </c>
      <c r="B6034" s="681" t="s">
        <v>14234</v>
      </c>
      <c r="C6034" s="680" t="s">
        <v>14235</v>
      </c>
      <c r="D6034" s="680" t="s">
        <v>43528</v>
      </c>
    </row>
    <row r="6035" spans="1:4" ht="16.5" thickTop="1" thickBot="1" x14ac:dyDescent="0.3">
      <c r="A6035" s="680" t="s">
        <v>14236</v>
      </c>
      <c r="B6035" s="681" t="s">
        <v>14237</v>
      </c>
      <c r="C6035" s="680" t="s">
        <v>14238</v>
      </c>
      <c r="D6035" s="680" t="s">
        <v>43529</v>
      </c>
    </row>
    <row r="6036" spans="1:4" ht="16.5" thickTop="1" thickBot="1" x14ac:dyDescent="0.3">
      <c r="A6036" s="681" t="s">
        <v>14239</v>
      </c>
      <c r="B6036" s="681" t="s">
        <v>14240</v>
      </c>
      <c r="C6036" s="681" t="s">
        <v>14241</v>
      </c>
      <c r="D6036" s="681" t="s">
        <v>43530</v>
      </c>
    </row>
    <row r="6037" spans="1:4" ht="16.5" thickTop="1" thickBot="1" x14ac:dyDescent="0.3">
      <c r="A6037" s="680" t="s">
        <v>14242</v>
      </c>
      <c r="B6037" s="692" t="s">
        <v>8728</v>
      </c>
      <c r="C6037" s="680" t="s">
        <v>14243</v>
      </c>
      <c r="D6037" s="680" t="s">
        <v>43531</v>
      </c>
    </row>
    <row r="6038" spans="1:4" ht="16.5" thickTop="1" thickBot="1" x14ac:dyDescent="0.3">
      <c r="A6038" s="681" t="s">
        <v>14244</v>
      </c>
      <c r="B6038" s="681" t="s">
        <v>14245</v>
      </c>
      <c r="C6038" s="681" t="s">
        <v>14246</v>
      </c>
      <c r="D6038" s="681" t="s">
        <v>43532</v>
      </c>
    </row>
    <row r="6039" spans="1:4" ht="16.5" thickTop="1" thickBot="1" x14ac:dyDescent="0.3">
      <c r="A6039" s="680" t="s">
        <v>14247</v>
      </c>
      <c r="B6039" s="681" t="s">
        <v>14248</v>
      </c>
      <c r="C6039" s="680" t="s">
        <v>14249</v>
      </c>
      <c r="D6039" s="680" t="s">
        <v>43533</v>
      </c>
    </row>
    <row r="6040" spans="1:4" ht="16.5" thickTop="1" thickBot="1" x14ac:dyDescent="0.3">
      <c r="A6040" s="680" t="s">
        <v>14250</v>
      </c>
      <c r="B6040" s="681" t="s">
        <v>14251</v>
      </c>
      <c r="C6040" s="680" t="s">
        <v>14252</v>
      </c>
      <c r="D6040" s="680" t="s">
        <v>43534</v>
      </c>
    </row>
    <row r="6041" spans="1:4" ht="16.5" thickTop="1" thickBot="1" x14ac:dyDescent="0.3">
      <c r="A6041" s="681" t="s">
        <v>14253</v>
      </c>
      <c r="B6041" s="681" t="s">
        <v>14254</v>
      </c>
      <c r="C6041" s="681" t="s">
        <v>14255</v>
      </c>
      <c r="D6041" s="681" t="s">
        <v>14255</v>
      </c>
    </row>
    <row r="6042" spans="1:4" ht="16.5" thickTop="1" thickBot="1" x14ac:dyDescent="0.3">
      <c r="A6042" s="680" t="s">
        <v>14256</v>
      </c>
      <c r="B6042" s="692" t="s">
        <v>8728</v>
      </c>
      <c r="C6042" s="680" t="s">
        <v>14257</v>
      </c>
      <c r="D6042" s="680" t="s">
        <v>43535</v>
      </c>
    </row>
    <row r="6043" spans="1:4" ht="16.5" thickTop="1" thickBot="1" x14ac:dyDescent="0.3">
      <c r="A6043" s="681" t="s">
        <v>14258</v>
      </c>
      <c r="B6043" s="692" t="s">
        <v>8728</v>
      </c>
      <c r="C6043" s="681" t="s">
        <v>14259</v>
      </c>
      <c r="D6043" s="681" t="s">
        <v>14259</v>
      </c>
    </row>
    <row r="6044" spans="1:4" ht="16.5" thickTop="1" thickBot="1" x14ac:dyDescent="0.3">
      <c r="A6044" s="680" t="s">
        <v>14260</v>
      </c>
      <c r="B6044" s="681" t="s">
        <v>14261</v>
      </c>
      <c r="C6044" s="680" t="s">
        <v>14262</v>
      </c>
      <c r="D6044" s="680" t="s">
        <v>43536</v>
      </c>
    </row>
    <row r="6045" spans="1:4" ht="16.5" thickTop="1" thickBot="1" x14ac:dyDescent="0.3">
      <c r="A6045" s="681" t="s">
        <v>5469</v>
      </c>
      <c r="B6045" s="681" t="s">
        <v>14263</v>
      </c>
      <c r="C6045" s="681" t="s">
        <v>5470</v>
      </c>
      <c r="D6045" s="681" t="s">
        <v>5470</v>
      </c>
    </row>
    <row r="6046" spans="1:4" ht="16.5" thickTop="1" thickBot="1" x14ac:dyDescent="0.3">
      <c r="A6046" s="680" t="s">
        <v>14264</v>
      </c>
      <c r="B6046" s="681" t="s">
        <v>14265</v>
      </c>
      <c r="C6046" s="680" t="s">
        <v>14266</v>
      </c>
      <c r="D6046" s="680" t="s">
        <v>14266</v>
      </c>
    </row>
    <row r="6047" spans="1:4" ht="31.5" thickTop="1" thickBot="1" x14ac:dyDescent="0.3">
      <c r="A6047" s="680" t="s">
        <v>14267</v>
      </c>
      <c r="B6047" s="681" t="s">
        <v>14268</v>
      </c>
      <c r="C6047" s="680" t="s">
        <v>14269</v>
      </c>
      <c r="D6047" s="680" t="s">
        <v>43537</v>
      </c>
    </row>
    <row r="6048" spans="1:4" ht="16.5" thickTop="1" thickBot="1" x14ac:dyDescent="0.3">
      <c r="A6048" s="680" t="s">
        <v>14270</v>
      </c>
      <c r="B6048" s="681" t="s">
        <v>14271</v>
      </c>
      <c r="C6048" s="680" t="s">
        <v>14272</v>
      </c>
      <c r="D6048" s="680" t="s">
        <v>14272</v>
      </c>
    </row>
    <row r="6049" spans="1:4" ht="16.5" thickTop="1" thickBot="1" x14ac:dyDescent="0.3">
      <c r="A6049" s="680" t="s">
        <v>14273</v>
      </c>
      <c r="B6049" s="681" t="s">
        <v>14274</v>
      </c>
      <c r="C6049" s="680" t="s">
        <v>14275</v>
      </c>
      <c r="D6049" s="680" t="s">
        <v>43538</v>
      </c>
    </row>
    <row r="6050" spans="1:4" ht="16.5" thickTop="1" thickBot="1" x14ac:dyDescent="0.3">
      <c r="A6050" s="680" t="s">
        <v>14276</v>
      </c>
      <c r="B6050" s="681" t="s">
        <v>14277</v>
      </c>
      <c r="C6050" s="680" t="s">
        <v>14278</v>
      </c>
      <c r="D6050" s="680" t="s">
        <v>43539</v>
      </c>
    </row>
    <row r="6051" spans="1:4" ht="16.5" thickTop="1" thickBot="1" x14ac:dyDescent="0.3">
      <c r="A6051" s="681" t="s">
        <v>14279</v>
      </c>
      <c r="B6051" s="681" t="s">
        <v>14280</v>
      </c>
      <c r="C6051" s="681" t="s">
        <v>14281</v>
      </c>
      <c r="D6051" s="681" t="s">
        <v>43540</v>
      </c>
    </row>
    <row r="6052" spans="1:4" ht="16.5" thickTop="1" thickBot="1" x14ac:dyDescent="0.3">
      <c r="A6052" s="680" t="s">
        <v>14282</v>
      </c>
      <c r="B6052" s="681" t="s">
        <v>14283</v>
      </c>
      <c r="C6052" s="680" t="s">
        <v>14284</v>
      </c>
      <c r="D6052" s="680" t="s">
        <v>14284</v>
      </c>
    </row>
    <row r="6053" spans="1:4" ht="16.5" thickTop="1" thickBot="1" x14ac:dyDescent="0.3">
      <c r="A6053" s="680" t="s">
        <v>14285</v>
      </c>
      <c r="B6053" s="681" t="s">
        <v>14286</v>
      </c>
      <c r="C6053" s="680" t="s">
        <v>14287</v>
      </c>
      <c r="D6053" s="680" t="s">
        <v>43541</v>
      </c>
    </row>
    <row r="6054" spans="1:4" ht="16.5" thickTop="1" thickBot="1" x14ac:dyDescent="0.3">
      <c r="A6054" s="681" t="s">
        <v>14288</v>
      </c>
      <c r="B6054" s="681" t="s">
        <v>14289</v>
      </c>
      <c r="C6054" s="681" t="s">
        <v>14290</v>
      </c>
      <c r="D6054" s="681" t="s">
        <v>43542</v>
      </c>
    </row>
    <row r="6055" spans="1:4" ht="16.5" thickTop="1" thickBot="1" x14ac:dyDescent="0.3">
      <c r="A6055" s="680" t="s">
        <v>14291</v>
      </c>
      <c r="B6055" s="692" t="s">
        <v>8728</v>
      </c>
      <c r="C6055" s="680" t="s">
        <v>14292</v>
      </c>
      <c r="D6055" s="680" t="s">
        <v>14292</v>
      </c>
    </row>
    <row r="6056" spans="1:4" ht="16.5" thickTop="1" thickBot="1" x14ac:dyDescent="0.3">
      <c r="A6056" s="680" t="s">
        <v>14293</v>
      </c>
      <c r="B6056" s="681" t="s">
        <v>14294</v>
      </c>
      <c r="C6056" s="680" t="s">
        <v>14295</v>
      </c>
      <c r="D6056" s="680" t="s">
        <v>43543</v>
      </c>
    </row>
    <row r="6057" spans="1:4" ht="16.5" thickTop="1" thickBot="1" x14ac:dyDescent="0.3">
      <c r="A6057" s="681" t="s">
        <v>14296</v>
      </c>
      <c r="B6057" s="692" t="s">
        <v>8728</v>
      </c>
      <c r="C6057" s="681" t="s">
        <v>14297</v>
      </c>
      <c r="D6057" s="681" t="s">
        <v>43544</v>
      </c>
    </row>
    <row r="6058" spans="1:4" ht="16.5" thickTop="1" thickBot="1" x14ac:dyDescent="0.3">
      <c r="A6058" s="681" t="s">
        <v>14298</v>
      </c>
      <c r="B6058" s="681" t="s">
        <v>14299</v>
      </c>
      <c r="C6058" s="681" t="s">
        <v>14300</v>
      </c>
      <c r="D6058" s="681" t="s">
        <v>43545</v>
      </c>
    </row>
    <row r="6059" spans="1:4" ht="16.5" thickTop="1" thickBot="1" x14ac:dyDescent="0.3">
      <c r="A6059" s="680" t="s">
        <v>14301</v>
      </c>
      <c r="B6059" s="692" t="s">
        <v>8728</v>
      </c>
      <c r="C6059" s="680" t="s">
        <v>14302</v>
      </c>
      <c r="D6059" s="680" t="s">
        <v>43546</v>
      </c>
    </row>
    <row r="6060" spans="1:4" ht="31.5" thickTop="1" thickBot="1" x14ac:dyDescent="0.3">
      <c r="A6060" s="681" t="s">
        <v>14303</v>
      </c>
      <c r="B6060" s="692" t="s">
        <v>8728</v>
      </c>
      <c r="C6060" s="681" t="s">
        <v>14304</v>
      </c>
      <c r="D6060" s="681" t="s">
        <v>43547</v>
      </c>
    </row>
    <row r="6061" spans="1:4" ht="46.5" thickTop="1" thickBot="1" x14ac:dyDescent="0.3">
      <c r="A6061" s="680" t="s">
        <v>14305</v>
      </c>
      <c r="B6061" s="681" t="s">
        <v>14306</v>
      </c>
      <c r="C6061" s="680" t="s">
        <v>14307</v>
      </c>
      <c r="D6061" s="680" t="s">
        <v>43548</v>
      </c>
    </row>
    <row r="6062" spans="1:4" ht="16.5" thickTop="1" thickBot="1" x14ac:dyDescent="0.3">
      <c r="A6062" s="681" t="s">
        <v>14308</v>
      </c>
      <c r="B6062" s="692" t="s">
        <v>8728</v>
      </c>
      <c r="C6062" s="681" t="s">
        <v>14309</v>
      </c>
      <c r="D6062" s="681" t="s">
        <v>43549</v>
      </c>
    </row>
    <row r="6063" spans="1:4" ht="16.5" thickTop="1" thickBot="1" x14ac:dyDescent="0.3">
      <c r="A6063" s="680" t="s">
        <v>14310</v>
      </c>
      <c r="B6063" s="692" t="s">
        <v>8728</v>
      </c>
      <c r="C6063" s="680" t="s">
        <v>14311</v>
      </c>
      <c r="D6063" s="680" t="s">
        <v>43550</v>
      </c>
    </row>
    <row r="6064" spans="1:4" ht="16.5" thickTop="1" thickBot="1" x14ac:dyDescent="0.3">
      <c r="A6064" s="681" t="s">
        <v>14312</v>
      </c>
      <c r="B6064" s="681" t="s">
        <v>14312</v>
      </c>
      <c r="C6064" s="681" t="s">
        <v>14313</v>
      </c>
      <c r="D6064" s="681" t="s">
        <v>43551</v>
      </c>
    </row>
    <row r="6065" spans="1:4" ht="16.5" thickTop="1" thickBot="1" x14ac:dyDescent="0.3">
      <c r="A6065" s="680" t="s">
        <v>14314</v>
      </c>
      <c r="B6065" s="692" t="s">
        <v>8728</v>
      </c>
      <c r="C6065" s="680" t="s">
        <v>14315</v>
      </c>
      <c r="D6065" s="680" t="s">
        <v>43552</v>
      </c>
    </row>
    <row r="6066" spans="1:4" ht="16.5" thickTop="1" thickBot="1" x14ac:dyDescent="0.3">
      <c r="A6066" s="681" t="s">
        <v>14316</v>
      </c>
      <c r="B6066" s="681" t="s">
        <v>14317</v>
      </c>
      <c r="C6066" s="681" t="s">
        <v>14318</v>
      </c>
      <c r="D6066" s="681" t="s">
        <v>43553</v>
      </c>
    </row>
    <row r="6067" spans="1:4" ht="16.5" thickTop="1" thickBot="1" x14ac:dyDescent="0.3">
      <c r="A6067" s="681" t="s">
        <v>14319</v>
      </c>
      <c r="B6067" s="692" t="s">
        <v>8728</v>
      </c>
      <c r="C6067" s="681" t="s">
        <v>14320</v>
      </c>
      <c r="D6067" s="681" t="s">
        <v>43554</v>
      </c>
    </row>
    <row r="6068" spans="1:4" ht="16.5" thickTop="1" thickBot="1" x14ac:dyDescent="0.3">
      <c r="A6068" s="681" t="s">
        <v>14321</v>
      </c>
      <c r="B6068" s="681" t="s">
        <v>14322</v>
      </c>
      <c r="C6068" s="681" t="s">
        <v>14323</v>
      </c>
      <c r="D6068" s="681" t="s">
        <v>43555</v>
      </c>
    </row>
    <row r="6069" spans="1:4" ht="16.5" thickTop="1" thickBot="1" x14ac:dyDescent="0.3">
      <c r="A6069" s="681" t="s">
        <v>14324</v>
      </c>
      <c r="B6069" s="681" t="s">
        <v>14325</v>
      </c>
      <c r="C6069" s="681" t="s">
        <v>14326</v>
      </c>
      <c r="D6069" s="681" t="s">
        <v>43556</v>
      </c>
    </row>
    <row r="6070" spans="1:4" ht="16.5" thickTop="1" thickBot="1" x14ac:dyDescent="0.3">
      <c r="A6070" s="681" t="s">
        <v>14327</v>
      </c>
      <c r="B6070" s="681" t="s">
        <v>14328</v>
      </c>
      <c r="C6070" s="681" t="s">
        <v>14329</v>
      </c>
      <c r="D6070" s="681" t="s">
        <v>43557</v>
      </c>
    </row>
    <row r="6071" spans="1:4" ht="16.5" thickTop="1" thickBot="1" x14ac:dyDescent="0.3">
      <c r="A6071" s="680" t="s">
        <v>14330</v>
      </c>
      <c r="B6071" s="681" t="s">
        <v>14331</v>
      </c>
      <c r="C6071" s="680" t="s">
        <v>14332</v>
      </c>
      <c r="D6071" s="680" t="s">
        <v>43558</v>
      </c>
    </row>
    <row r="6072" spans="1:4" ht="16.5" thickTop="1" thickBot="1" x14ac:dyDescent="0.3">
      <c r="A6072" s="680" t="s">
        <v>14333</v>
      </c>
      <c r="B6072" s="692" t="s">
        <v>8728</v>
      </c>
      <c r="C6072" s="680" t="s">
        <v>14334</v>
      </c>
      <c r="D6072" s="680" t="s">
        <v>43559</v>
      </c>
    </row>
    <row r="6073" spans="1:4" ht="16.5" thickTop="1" thickBot="1" x14ac:dyDescent="0.3">
      <c r="A6073" s="680" t="s">
        <v>14335</v>
      </c>
      <c r="B6073" s="681" t="s">
        <v>14336</v>
      </c>
      <c r="C6073" s="680" t="s">
        <v>14337</v>
      </c>
      <c r="D6073" s="680" t="s">
        <v>43560</v>
      </c>
    </row>
    <row r="6074" spans="1:4" ht="16.5" thickTop="1" thickBot="1" x14ac:dyDescent="0.3">
      <c r="A6074" s="681" t="s">
        <v>14338</v>
      </c>
      <c r="B6074" s="681" t="s">
        <v>14339</v>
      </c>
      <c r="C6074" s="681" t="s">
        <v>14340</v>
      </c>
      <c r="D6074" s="681" t="s">
        <v>43561</v>
      </c>
    </row>
    <row r="6075" spans="1:4" ht="16.5" thickTop="1" thickBot="1" x14ac:dyDescent="0.3">
      <c r="A6075" s="681" t="s">
        <v>14341</v>
      </c>
      <c r="B6075" s="692" t="s">
        <v>8728</v>
      </c>
      <c r="C6075" s="681" t="s">
        <v>14342</v>
      </c>
      <c r="D6075" s="681" t="s">
        <v>43562</v>
      </c>
    </row>
    <row r="6076" spans="1:4" ht="31.5" thickTop="1" thickBot="1" x14ac:dyDescent="0.3">
      <c r="A6076" s="681" t="s">
        <v>14343</v>
      </c>
      <c r="B6076" s="681" t="s">
        <v>14344</v>
      </c>
      <c r="C6076" s="681" t="s">
        <v>14345</v>
      </c>
      <c r="D6076" s="681" t="s">
        <v>43563</v>
      </c>
    </row>
    <row r="6077" spans="1:4" ht="31.5" thickTop="1" thickBot="1" x14ac:dyDescent="0.3">
      <c r="A6077" s="680" t="s">
        <v>14346</v>
      </c>
      <c r="B6077" s="681" t="s">
        <v>20140</v>
      </c>
      <c r="C6077" s="680" t="s">
        <v>14347</v>
      </c>
      <c r="D6077" s="680" t="s">
        <v>43564</v>
      </c>
    </row>
    <row r="6078" spans="1:4" ht="31.5" thickTop="1" thickBot="1" x14ac:dyDescent="0.3">
      <c r="A6078" s="681" t="s">
        <v>14348</v>
      </c>
      <c r="B6078" s="692" t="s">
        <v>8728</v>
      </c>
      <c r="C6078" s="681" t="s">
        <v>14349</v>
      </c>
      <c r="D6078" s="681" t="s">
        <v>43565</v>
      </c>
    </row>
    <row r="6079" spans="1:4" ht="31.5" thickTop="1" thickBot="1" x14ac:dyDescent="0.3">
      <c r="A6079" s="680" t="s">
        <v>14350</v>
      </c>
      <c r="B6079" s="681" t="s">
        <v>14351</v>
      </c>
      <c r="C6079" s="680" t="s">
        <v>14352</v>
      </c>
      <c r="D6079" s="680" t="s">
        <v>43566</v>
      </c>
    </row>
    <row r="6080" spans="1:4" ht="31.5" thickTop="1" thickBot="1" x14ac:dyDescent="0.3">
      <c r="A6080" s="681" t="s">
        <v>14353</v>
      </c>
      <c r="B6080" s="681" t="s">
        <v>14354</v>
      </c>
      <c r="C6080" s="681" t="s">
        <v>14355</v>
      </c>
      <c r="D6080" s="681" t="s">
        <v>43567</v>
      </c>
    </row>
    <row r="6081" spans="1:4" ht="16.5" thickTop="1" thickBot="1" x14ac:dyDescent="0.3">
      <c r="A6081" s="681" t="s">
        <v>14356</v>
      </c>
      <c r="B6081" s="692" t="s">
        <v>8728</v>
      </c>
      <c r="C6081" s="681" t="s">
        <v>14357</v>
      </c>
      <c r="D6081" s="681" t="s">
        <v>14357</v>
      </c>
    </row>
    <row r="6082" spans="1:4" ht="31.5" thickTop="1" thickBot="1" x14ac:dyDescent="0.3">
      <c r="A6082" s="680" t="s">
        <v>14358</v>
      </c>
      <c r="B6082" s="692" t="s">
        <v>8728</v>
      </c>
      <c r="C6082" s="680" t="s">
        <v>14359</v>
      </c>
      <c r="D6082" s="680" t="s">
        <v>43568</v>
      </c>
    </row>
    <row r="6083" spans="1:4" ht="16.5" thickTop="1" thickBot="1" x14ac:dyDescent="0.3">
      <c r="A6083" s="681" t="s">
        <v>14360</v>
      </c>
      <c r="B6083" s="692" t="s">
        <v>8728</v>
      </c>
      <c r="C6083" s="681" t="s">
        <v>14361</v>
      </c>
      <c r="D6083" s="681" t="s">
        <v>43569</v>
      </c>
    </row>
    <row r="6084" spans="1:4" ht="16.5" thickTop="1" thickBot="1" x14ac:dyDescent="0.3">
      <c r="A6084" s="680" t="s">
        <v>14362</v>
      </c>
      <c r="B6084" s="681" t="s">
        <v>14363</v>
      </c>
      <c r="C6084" s="680" t="s">
        <v>14364</v>
      </c>
      <c r="D6084" s="680" t="s">
        <v>43570</v>
      </c>
    </row>
    <row r="6085" spans="1:4" ht="16.5" thickTop="1" thickBot="1" x14ac:dyDescent="0.3">
      <c r="A6085" s="680" t="s">
        <v>14365</v>
      </c>
      <c r="B6085" s="681" t="s">
        <v>14366</v>
      </c>
      <c r="C6085" s="680" t="s">
        <v>14367</v>
      </c>
      <c r="D6085" s="680" t="s">
        <v>43571</v>
      </c>
    </row>
    <row r="6086" spans="1:4" ht="16.5" thickTop="1" thickBot="1" x14ac:dyDescent="0.3">
      <c r="A6086" s="680" t="s">
        <v>14368</v>
      </c>
      <c r="B6086" s="681" t="s">
        <v>14369</v>
      </c>
      <c r="C6086" s="680" t="s">
        <v>14370</v>
      </c>
      <c r="D6086" s="680" t="s">
        <v>43572</v>
      </c>
    </row>
    <row r="6087" spans="1:4" ht="16.5" thickTop="1" thickBot="1" x14ac:dyDescent="0.3">
      <c r="A6087" s="680" t="s">
        <v>14371</v>
      </c>
      <c r="B6087" s="681" t="s">
        <v>14372</v>
      </c>
      <c r="C6087" s="680" t="s">
        <v>14373</v>
      </c>
      <c r="D6087" s="680" t="s">
        <v>43573</v>
      </c>
    </row>
    <row r="6088" spans="1:4" ht="31.5" thickTop="1" thickBot="1" x14ac:dyDescent="0.3">
      <c r="A6088" s="681" t="s">
        <v>14374</v>
      </c>
      <c r="B6088" s="692" t="s">
        <v>8728</v>
      </c>
      <c r="C6088" s="681" t="s">
        <v>14375</v>
      </c>
      <c r="D6088" s="681" t="s">
        <v>43574</v>
      </c>
    </row>
    <row r="6089" spans="1:4" ht="16.5" thickTop="1" thickBot="1" x14ac:dyDescent="0.3">
      <c r="A6089" s="680" t="s">
        <v>14376</v>
      </c>
      <c r="B6089" s="692" t="s">
        <v>8728</v>
      </c>
      <c r="C6089" s="680" t="s">
        <v>14377</v>
      </c>
      <c r="D6089" s="680" t="s">
        <v>43575</v>
      </c>
    </row>
    <row r="6090" spans="1:4" ht="16.5" thickTop="1" thickBot="1" x14ac:dyDescent="0.3">
      <c r="A6090" s="681" t="s">
        <v>14378</v>
      </c>
      <c r="B6090" s="692" t="s">
        <v>8728</v>
      </c>
      <c r="C6090" s="681" t="s">
        <v>14379</v>
      </c>
      <c r="D6090" s="681" t="s">
        <v>43576</v>
      </c>
    </row>
    <row r="6091" spans="1:4" ht="16.5" thickTop="1" thickBot="1" x14ac:dyDescent="0.3">
      <c r="A6091" s="680" t="s">
        <v>14380</v>
      </c>
      <c r="B6091" s="681" t="s">
        <v>14381</v>
      </c>
      <c r="C6091" s="680" t="s">
        <v>14382</v>
      </c>
      <c r="D6091" s="680" t="s">
        <v>43577</v>
      </c>
    </row>
    <row r="6092" spans="1:4" ht="31.5" thickTop="1" thickBot="1" x14ac:dyDescent="0.3">
      <c r="A6092" s="681" t="s">
        <v>5471</v>
      </c>
      <c r="B6092" s="681" t="s">
        <v>14383</v>
      </c>
      <c r="C6092" s="681" t="s">
        <v>14384</v>
      </c>
      <c r="D6092" s="681" t="s">
        <v>5473</v>
      </c>
    </row>
    <row r="6093" spans="1:4" ht="16.5" thickTop="1" thickBot="1" x14ac:dyDescent="0.3">
      <c r="A6093" s="681" t="s">
        <v>5474</v>
      </c>
      <c r="B6093" s="681" t="s">
        <v>14385</v>
      </c>
      <c r="C6093" s="681" t="s">
        <v>5475</v>
      </c>
      <c r="D6093" s="681" t="s">
        <v>5476</v>
      </c>
    </row>
    <row r="6094" spans="1:4" ht="16.5" thickTop="1" thickBot="1" x14ac:dyDescent="0.3">
      <c r="A6094" s="681" t="s">
        <v>14386</v>
      </c>
      <c r="B6094" s="681" t="s">
        <v>14387</v>
      </c>
      <c r="C6094" s="681" t="s">
        <v>14388</v>
      </c>
      <c r="D6094" s="681" t="s">
        <v>43578</v>
      </c>
    </row>
    <row r="6095" spans="1:4" ht="16.5" thickTop="1" thickBot="1" x14ac:dyDescent="0.3">
      <c r="A6095" s="681" t="s">
        <v>5477</v>
      </c>
      <c r="B6095" s="692" t="s">
        <v>8728</v>
      </c>
      <c r="C6095" s="681" t="s">
        <v>14389</v>
      </c>
      <c r="D6095" s="681" t="s">
        <v>5479</v>
      </c>
    </row>
    <row r="6096" spans="1:4" ht="16.5" thickTop="1" thickBot="1" x14ac:dyDescent="0.3">
      <c r="A6096" s="681" t="s">
        <v>14390</v>
      </c>
      <c r="B6096" s="681" t="s">
        <v>14391</v>
      </c>
      <c r="C6096" s="681" t="s">
        <v>14392</v>
      </c>
      <c r="D6096" s="681" t="s">
        <v>43579</v>
      </c>
    </row>
    <row r="6097" spans="1:4" ht="16.5" thickTop="1" thickBot="1" x14ac:dyDescent="0.3">
      <c r="A6097" s="681" t="s">
        <v>14393</v>
      </c>
      <c r="B6097" s="681" t="s">
        <v>14394</v>
      </c>
      <c r="C6097" s="681" t="s">
        <v>14395</v>
      </c>
      <c r="D6097" s="681" t="s">
        <v>43580</v>
      </c>
    </row>
    <row r="6098" spans="1:4" ht="16.5" thickTop="1" thickBot="1" x14ac:dyDescent="0.3">
      <c r="A6098" s="680" t="s">
        <v>14396</v>
      </c>
      <c r="B6098" s="681" t="s">
        <v>14397</v>
      </c>
      <c r="C6098" s="680" t="s">
        <v>14398</v>
      </c>
      <c r="D6098" s="680" t="s">
        <v>43581</v>
      </c>
    </row>
    <row r="6099" spans="1:4" ht="16.5" thickTop="1" thickBot="1" x14ac:dyDescent="0.3">
      <c r="A6099" s="681" t="s">
        <v>14399</v>
      </c>
      <c r="B6099" s="692" t="s">
        <v>8728</v>
      </c>
      <c r="C6099" s="681" t="s">
        <v>14400</v>
      </c>
      <c r="D6099" s="681" t="s">
        <v>43582</v>
      </c>
    </row>
    <row r="6100" spans="1:4" ht="16.5" thickTop="1" thickBot="1" x14ac:dyDescent="0.3">
      <c r="A6100" s="681" t="s">
        <v>14401</v>
      </c>
      <c r="B6100" s="692" t="s">
        <v>8728</v>
      </c>
      <c r="C6100" s="681" t="s">
        <v>14402</v>
      </c>
      <c r="D6100" s="681" t="s">
        <v>43583</v>
      </c>
    </row>
    <row r="6101" spans="1:4" ht="16.5" thickTop="1" thickBot="1" x14ac:dyDescent="0.3">
      <c r="A6101" s="681" t="s">
        <v>14403</v>
      </c>
      <c r="B6101" s="681" t="s">
        <v>14404</v>
      </c>
      <c r="C6101" s="681" t="s">
        <v>14405</v>
      </c>
      <c r="D6101" s="681" t="s">
        <v>43584</v>
      </c>
    </row>
    <row r="6102" spans="1:4" ht="16.5" thickTop="1" thickBot="1" x14ac:dyDescent="0.3">
      <c r="A6102" s="680" t="s">
        <v>14406</v>
      </c>
      <c r="B6102" s="681" t="s">
        <v>14407</v>
      </c>
      <c r="C6102" s="680" t="s">
        <v>14408</v>
      </c>
      <c r="D6102" s="680" t="s">
        <v>43585</v>
      </c>
    </row>
    <row r="6103" spans="1:4" ht="16.5" thickTop="1" thickBot="1" x14ac:dyDescent="0.3">
      <c r="A6103" s="681" t="s">
        <v>14409</v>
      </c>
      <c r="B6103" s="681" t="s">
        <v>14410</v>
      </c>
      <c r="C6103" s="681" t="s">
        <v>14411</v>
      </c>
      <c r="D6103" s="681" t="s">
        <v>43586</v>
      </c>
    </row>
    <row r="6104" spans="1:4" ht="16.5" thickTop="1" thickBot="1" x14ac:dyDescent="0.3">
      <c r="A6104" s="681" t="s">
        <v>14412</v>
      </c>
      <c r="B6104" s="681" t="s">
        <v>14413</v>
      </c>
      <c r="C6104" s="681" t="s">
        <v>14414</v>
      </c>
      <c r="D6104" s="681" t="s">
        <v>43587</v>
      </c>
    </row>
    <row r="6105" spans="1:4" ht="16.5" thickTop="1" thickBot="1" x14ac:dyDescent="0.3">
      <c r="A6105" s="680" t="s">
        <v>14415</v>
      </c>
      <c r="B6105" s="692" t="s">
        <v>8728</v>
      </c>
      <c r="C6105" s="680" t="s">
        <v>14416</v>
      </c>
      <c r="D6105" s="680" t="s">
        <v>43588</v>
      </c>
    </row>
    <row r="6106" spans="1:4" ht="16.5" thickTop="1" thickBot="1" x14ac:dyDescent="0.3">
      <c r="A6106" s="681" t="s">
        <v>14417</v>
      </c>
      <c r="B6106" s="681" t="s">
        <v>14418</v>
      </c>
      <c r="C6106" s="681" t="s">
        <v>14419</v>
      </c>
      <c r="D6106" s="681" t="s">
        <v>43589</v>
      </c>
    </row>
    <row r="6107" spans="1:4" ht="16.5" thickTop="1" thickBot="1" x14ac:dyDescent="0.3">
      <c r="A6107" s="680" t="s">
        <v>14420</v>
      </c>
      <c r="B6107" s="681" t="s">
        <v>14421</v>
      </c>
      <c r="C6107" s="680" t="s">
        <v>14422</v>
      </c>
      <c r="D6107" s="680" t="s">
        <v>14422</v>
      </c>
    </row>
    <row r="6108" spans="1:4" ht="31.5" thickTop="1" thickBot="1" x14ac:dyDescent="0.3">
      <c r="A6108" s="680" t="s">
        <v>14423</v>
      </c>
      <c r="B6108" s="692" t="s">
        <v>8728</v>
      </c>
      <c r="C6108" s="680" t="s">
        <v>14424</v>
      </c>
      <c r="D6108" s="680" t="s">
        <v>43590</v>
      </c>
    </row>
    <row r="6109" spans="1:4" ht="16.5" thickTop="1" thickBot="1" x14ac:dyDescent="0.3">
      <c r="A6109" s="681" t="s">
        <v>14425</v>
      </c>
      <c r="B6109" s="681" t="s">
        <v>14426</v>
      </c>
      <c r="C6109" s="681" t="s">
        <v>14427</v>
      </c>
      <c r="D6109" s="681" t="s">
        <v>43591</v>
      </c>
    </row>
    <row r="6110" spans="1:4" ht="16.5" thickTop="1" thickBot="1" x14ac:dyDescent="0.3">
      <c r="A6110" s="681" t="s">
        <v>14428</v>
      </c>
      <c r="B6110" s="681" t="s">
        <v>14429</v>
      </c>
      <c r="C6110" s="681" t="s">
        <v>14430</v>
      </c>
      <c r="D6110" s="681" t="s">
        <v>43592</v>
      </c>
    </row>
    <row r="6111" spans="1:4" ht="16.5" thickTop="1" thickBot="1" x14ac:dyDescent="0.3">
      <c r="A6111" s="680" t="s">
        <v>14431</v>
      </c>
      <c r="B6111" s="681" t="s">
        <v>14432</v>
      </c>
      <c r="C6111" s="680" t="s">
        <v>14433</v>
      </c>
      <c r="D6111" s="680" t="s">
        <v>43593</v>
      </c>
    </row>
    <row r="6112" spans="1:4" ht="16.5" thickTop="1" thickBot="1" x14ac:dyDescent="0.3">
      <c r="A6112" s="681" t="s">
        <v>14434</v>
      </c>
      <c r="B6112" s="681" t="s">
        <v>14435</v>
      </c>
      <c r="C6112" s="681" t="s">
        <v>14436</v>
      </c>
      <c r="D6112" s="681" t="s">
        <v>43594</v>
      </c>
    </row>
    <row r="6113" spans="1:4" ht="16.5" thickTop="1" thickBot="1" x14ac:dyDescent="0.3">
      <c r="A6113" s="681" t="s">
        <v>14437</v>
      </c>
      <c r="B6113" s="692" t="s">
        <v>8728</v>
      </c>
      <c r="C6113" s="681" t="s">
        <v>14438</v>
      </c>
      <c r="D6113" s="681" t="s">
        <v>43595</v>
      </c>
    </row>
    <row r="6114" spans="1:4" ht="16.5" thickTop="1" thickBot="1" x14ac:dyDescent="0.3">
      <c r="A6114" s="680" t="s">
        <v>14439</v>
      </c>
      <c r="B6114" s="692" t="s">
        <v>8728</v>
      </c>
      <c r="C6114" s="680" t="s">
        <v>14440</v>
      </c>
      <c r="D6114" s="680" t="s">
        <v>43596</v>
      </c>
    </row>
    <row r="6115" spans="1:4" ht="16.5" thickTop="1" thickBot="1" x14ac:dyDescent="0.3">
      <c r="A6115" s="680" t="s">
        <v>14441</v>
      </c>
      <c r="B6115" s="681" t="s">
        <v>14442</v>
      </c>
      <c r="C6115" s="680" t="s">
        <v>14443</v>
      </c>
      <c r="D6115" s="680" t="s">
        <v>43597</v>
      </c>
    </row>
    <row r="6116" spans="1:4" ht="16.5" thickTop="1" thickBot="1" x14ac:dyDescent="0.3">
      <c r="A6116" s="680" t="s">
        <v>14444</v>
      </c>
      <c r="B6116" s="692" t="s">
        <v>8728</v>
      </c>
      <c r="C6116" s="680" t="s">
        <v>14445</v>
      </c>
      <c r="D6116" s="680" t="s">
        <v>43598</v>
      </c>
    </row>
    <row r="6117" spans="1:4" ht="16.5" thickTop="1" thickBot="1" x14ac:dyDescent="0.3">
      <c r="A6117" s="680" t="s">
        <v>14446</v>
      </c>
      <c r="B6117" s="681" t="s">
        <v>14447</v>
      </c>
      <c r="C6117" s="680" t="s">
        <v>14448</v>
      </c>
      <c r="D6117" s="680" t="s">
        <v>43599</v>
      </c>
    </row>
    <row r="6118" spans="1:4" ht="16.5" thickTop="1" thickBot="1" x14ac:dyDescent="0.3">
      <c r="A6118" s="681" t="s">
        <v>14449</v>
      </c>
      <c r="B6118" s="681" t="s">
        <v>14450</v>
      </c>
      <c r="C6118" s="681" t="s">
        <v>14451</v>
      </c>
      <c r="D6118" s="681" t="s">
        <v>43600</v>
      </c>
    </row>
    <row r="6119" spans="1:4" ht="16.5" thickTop="1" thickBot="1" x14ac:dyDescent="0.3">
      <c r="A6119" s="680" t="s">
        <v>14452</v>
      </c>
      <c r="B6119" s="681" t="s">
        <v>14453</v>
      </c>
      <c r="C6119" s="680" t="s">
        <v>14454</v>
      </c>
      <c r="D6119" s="680" t="s">
        <v>43601</v>
      </c>
    </row>
    <row r="6120" spans="1:4" ht="16.5" thickTop="1" thickBot="1" x14ac:dyDescent="0.3">
      <c r="A6120" s="680" t="s">
        <v>14455</v>
      </c>
      <c r="B6120" s="692" t="s">
        <v>8728</v>
      </c>
      <c r="C6120" s="680" t="s">
        <v>14456</v>
      </c>
      <c r="D6120" s="680" t="s">
        <v>43602</v>
      </c>
    </row>
    <row r="6121" spans="1:4" ht="16.5" thickTop="1" thickBot="1" x14ac:dyDescent="0.3">
      <c r="A6121" s="681" t="s">
        <v>14457</v>
      </c>
      <c r="B6121" s="681" t="s">
        <v>14458</v>
      </c>
      <c r="C6121" s="681" t="s">
        <v>14459</v>
      </c>
      <c r="D6121" s="681" t="s">
        <v>43603</v>
      </c>
    </row>
    <row r="6122" spans="1:4" ht="16.5" thickTop="1" thickBot="1" x14ac:dyDescent="0.3">
      <c r="A6122" s="681" t="s">
        <v>14460</v>
      </c>
      <c r="B6122" s="681" t="s">
        <v>14461</v>
      </c>
      <c r="C6122" s="681" t="s">
        <v>14462</v>
      </c>
      <c r="D6122" s="681" t="s">
        <v>43604</v>
      </c>
    </row>
    <row r="6123" spans="1:4" ht="46.5" thickTop="1" thickBot="1" x14ac:dyDescent="0.3">
      <c r="A6123" s="680" t="s">
        <v>14463</v>
      </c>
      <c r="B6123" s="692" t="s">
        <v>8728</v>
      </c>
      <c r="C6123" s="680" t="s">
        <v>14464</v>
      </c>
      <c r="D6123" s="680" t="s">
        <v>43605</v>
      </c>
    </row>
    <row r="6124" spans="1:4" ht="16.5" thickTop="1" thickBot="1" x14ac:dyDescent="0.3">
      <c r="A6124" s="680" t="s">
        <v>5480</v>
      </c>
      <c r="B6124" s="681" t="s">
        <v>14465</v>
      </c>
      <c r="C6124" s="680" t="s">
        <v>5481</v>
      </c>
      <c r="D6124" s="680" t="s">
        <v>5482</v>
      </c>
    </row>
    <row r="6125" spans="1:4" ht="16.5" thickTop="1" thickBot="1" x14ac:dyDescent="0.3">
      <c r="A6125" s="681" t="s">
        <v>14466</v>
      </c>
      <c r="B6125" s="692" t="s">
        <v>8728</v>
      </c>
      <c r="C6125" s="681" t="s">
        <v>14467</v>
      </c>
      <c r="D6125" s="681" t="s">
        <v>43606</v>
      </c>
    </row>
    <row r="6126" spans="1:4" ht="16.5" thickTop="1" thickBot="1" x14ac:dyDescent="0.3">
      <c r="A6126" s="680" t="s">
        <v>14468</v>
      </c>
      <c r="B6126" s="681" t="s">
        <v>14469</v>
      </c>
      <c r="C6126" s="680" t="s">
        <v>14470</v>
      </c>
      <c r="D6126" s="680" t="s">
        <v>43607</v>
      </c>
    </row>
    <row r="6127" spans="1:4" ht="31.5" thickTop="1" thickBot="1" x14ac:dyDescent="0.3">
      <c r="A6127" s="681" t="s">
        <v>14471</v>
      </c>
      <c r="B6127" s="681" t="s">
        <v>14472</v>
      </c>
      <c r="C6127" s="681" t="s">
        <v>14473</v>
      </c>
      <c r="D6127" s="681" t="s">
        <v>43608</v>
      </c>
    </row>
    <row r="6128" spans="1:4" ht="16.5" thickTop="1" thickBot="1" x14ac:dyDescent="0.3">
      <c r="A6128" s="681" t="s">
        <v>14474</v>
      </c>
      <c r="B6128" s="692" t="s">
        <v>8728</v>
      </c>
      <c r="C6128" s="681" t="s">
        <v>14475</v>
      </c>
      <c r="D6128" s="681" t="s">
        <v>43609</v>
      </c>
    </row>
    <row r="6129" spans="1:4" ht="16.5" thickTop="1" thickBot="1" x14ac:dyDescent="0.3">
      <c r="A6129" s="680" t="s">
        <v>14476</v>
      </c>
      <c r="B6129" s="681" t="s">
        <v>14477</v>
      </c>
      <c r="C6129" s="680" t="s">
        <v>14478</v>
      </c>
      <c r="D6129" s="680" t="s">
        <v>14478</v>
      </c>
    </row>
    <row r="6130" spans="1:4" ht="16.5" thickTop="1" thickBot="1" x14ac:dyDescent="0.3">
      <c r="A6130" s="681" t="s">
        <v>14479</v>
      </c>
      <c r="B6130" s="681" t="s">
        <v>14480</v>
      </c>
      <c r="C6130" s="681" t="s">
        <v>14481</v>
      </c>
      <c r="D6130" s="681" t="s">
        <v>43610</v>
      </c>
    </row>
    <row r="6131" spans="1:4" ht="16.5" thickTop="1" thickBot="1" x14ac:dyDescent="0.3">
      <c r="A6131" s="680" t="s">
        <v>14482</v>
      </c>
      <c r="B6131" s="692" t="s">
        <v>8728</v>
      </c>
      <c r="C6131" s="680" t="s">
        <v>14483</v>
      </c>
      <c r="D6131" s="680" t="s">
        <v>14483</v>
      </c>
    </row>
    <row r="6132" spans="1:4" ht="16.5" thickTop="1" thickBot="1" x14ac:dyDescent="0.3">
      <c r="A6132" s="681" t="s">
        <v>5483</v>
      </c>
      <c r="B6132" s="692" t="s">
        <v>8728</v>
      </c>
      <c r="C6132" s="681" t="s">
        <v>5484</v>
      </c>
      <c r="D6132" s="681" t="s">
        <v>5485</v>
      </c>
    </row>
    <row r="6133" spans="1:4" ht="16.5" thickTop="1" thickBot="1" x14ac:dyDescent="0.3">
      <c r="A6133" s="681" t="s">
        <v>14484</v>
      </c>
      <c r="B6133" s="681" t="s">
        <v>14485</v>
      </c>
      <c r="C6133" s="681" t="s">
        <v>14486</v>
      </c>
      <c r="D6133" s="681" t="s">
        <v>43611</v>
      </c>
    </row>
    <row r="6134" spans="1:4" ht="16.5" thickTop="1" thickBot="1" x14ac:dyDescent="0.3">
      <c r="A6134" s="680" t="s">
        <v>14487</v>
      </c>
      <c r="B6134" s="681" t="s">
        <v>14488</v>
      </c>
      <c r="C6134" s="680" t="s">
        <v>14489</v>
      </c>
      <c r="D6134" s="680" t="s">
        <v>14489</v>
      </c>
    </row>
    <row r="6135" spans="1:4" ht="16.5" thickTop="1" thickBot="1" x14ac:dyDescent="0.3">
      <c r="A6135" s="680" t="s">
        <v>14490</v>
      </c>
      <c r="B6135" s="681" t="s">
        <v>14490</v>
      </c>
      <c r="C6135" s="680" t="s">
        <v>14491</v>
      </c>
      <c r="D6135" s="680" t="s">
        <v>14491</v>
      </c>
    </row>
    <row r="6136" spans="1:4" ht="16.5" thickTop="1" thickBot="1" x14ac:dyDescent="0.3">
      <c r="A6136" s="681" t="s">
        <v>14492</v>
      </c>
      <c r="B6136" s="681" t="s">
        <v>14493</v>
      </c>
      <c r="C6136" s="681" t="s">
        <v>14494</v>
      </c>
      <c r="D6136" s="681" t="s">
        <v>43612</v>
      </c>
    </row>
    <row r="6137" spans="1:4" ht="31.5" thickTop="1" thickBot="1" x14ac:dyDescent="0.3">
      <c r="A6137" s="680" t="s">
        <v>14495</v>
      </c>
      <c r="B6137" s="692" t="s">
        <v>8728</v>
      </c>
      <c r="C6137" s="680" t="s">
        <v>14496</v>
      </c>
      <c r="D6137" s="680" t="s">
        <v>43613</v>
      </c>
    </row>
    <row r="6138" spans="1:4" ht="16.5" thickTop="1" thickBot="1" x14ac:dyDescent="0.3">
      <c r="A6138" s="681" t="s">
        <v>5486</v>
      </c>
      <c r="B6138" s="681" t="s">
        <v>14497</v>
      </c>
      <c r="C6138" s="681" t="s">
        <v>5487</v>
      </c>
      <c r="D6138" s="681" t="s">
        <v>5487</v>
      </c>
    </row>
    <row r="6139" spans="1:4" ht="16.5" thickTop="1" thickBot="1" x14ac:dyDescent="0.3">
      <c r="A6139" s="680" t="s">
        <v>14498</v>
      </c>
      <c r="B6139" s="681" t="s">
        <v>14498</v>
      </c>
      <c r="C6139" s="680" t="s">
        <v>14499</v>
      </c>
      <c r="D6139" s="680" t="s">
        <v>43614</v>
      </c>
    </row>
    <row r="6140" spans="1:4" ht="16.5" thickTop="1" thickBot="1" x14ac:dyDescent="0.3">
      <c r="A6140" s="680" t="s">
        <v>14500</v>
      </c>
      <c r="B6140" s="692" t="s">
        <v>8728</v>
      </c>
      <c r="C6140" s="680" t="s">
        <v>14501</v>
      </c>
      <c r="D6140" s="680" t="s">
        <v>43615</v>
      </c>
    </row>
    <row r="6141" spans="1:4" ht="16.5" thickTop="1" thickBot="1" x14ac:dyDescent="0.3">
      <c r="A6141" s="680" t="s">
        <v>14502</v>
      </c>
      <c r="B6141" s="692" t="s">
        <v>8728</v>
      </c>
      <c r="C6141" s="680" t="s">
        <v>14503</v>
      </c>
      <c r="D6141" s="680" t="s">
        <v>43616</v>
      </c>
    </row>
    <row r="6142" spans="1:4" ht="16.5" thickTop="1" thickBot="1" x14ac:dyDescent="0.3">
      <c r="A6142" s="681" t="s">
        <v>14504</v>
      </c>
      <c r="B6142" s="692" t="s">
        <v>8728</v>
      </c>
      <c r="C6142" s="681" t="s">
        <v>14505</v>
      </c>
      <c r="D6142" s="681" t="s">
        <v>43617</v>
      </c>
    </row>
    <row r="6143" spans="1:4" ht="16.5" thickTop="1" thickBot="1" x14ac:dyDescent="0.3">
      <c r="A6143" s="680" t="s">
        <v>14506</v>
      </c>
      <c r="B6143" s="681" t="s">
        <v>14507</v>
      </c>
      <c r="C6143" s="680" t="s">
        <v>14508</v>
      </c>
      <c r="D6143" s="680" t="s">
        <v>43618</v>
      </c>
    </row>
    <row r="6144" spans="1:4" ht="16.5" thickTop="1" thickBot="1" x14ac:dyDescent="0.3">
      <c r="A6144" s="681" t="s">
        <v>14509</v>
      </c>
      <c r="B6144" s="692" t="s">
        <v>8728</v>
      </c>
      <c r="C6144" s="681" t="s">
        <v>14510</v>
      </c>
      <c r="D6144" s="681" t="s">
        <v>43619</v>
      </c>
    </row>
    <row r="6145" spans="1:4" ht="16.5" thickTop="1" thickBot="1" x14ac:dyDescent="0.3">
      <c r="A6145" s="680" t="s">
        <v>14511</v>
      </c>
      <c r="B6145" s="681" t="s">
        <v>14512</v>
      </c>
      <c r="C6145" s="680" t="s">
        <v>14513</v>
      </c>
      <c r="D6145" s="680" t="s">
        <v>43620</v>
      </c>
    </row>
    <row r="6146" spans="1:4" ht="16.5" thickTop="1" thickBot="1" x14ac:dyDescent="0.3">
      <c r="A6146" s="681" t="s">
        <v>14514</v>
      </c>
      <c r="B6146" s="692" t="s">
        <v>8728</v>
      </c>
      <c r="C6146" s="681" t="s">
        <v>14515</v>
      </c>
      <c r="D6146" s="681" t="s">
        <v>43621</v>
      </c>
    </row>
    <row r="6147" spans="1:4" ht="16.5" thickTop="1" thickBot="1" x14ac:dyDescent="0.3">
      <c r="A6147" s="680" t="s">
        <v>14516</v>
      </c>
      <c r="B6147" s="681" t="s">
        <v>14517</v>
      </c>
      <c r="C6147" s="680" t="s">
        <v>14518</v>
      </c>
      <c r="D6147" s="680" t="s">
        <v>43622</v>
      </c>
    </row>
    <row r="6148" spans="1:4" ht="16.5" thickTop="1" thickBot="1" x14ac:dyDescent="0.3">
      <c r="A6148" s="681" t="s">
        <v>14519</v>
      </c>
      <c r="B6148" s="692" t="s">
        <v>8728</v>
      </c>
      <c r="C6148" s="681" t="s">
        <v>14520</v>
      </c>
      <c r="D6148" s="681" t="s">
        <v>43623</v>
      </c>
    </row>
    <row r="6149" spans="1:4" ht="16.5" thickTop="1" thickBot="1" x14ac:dyDescent="0.3">
      <c r="A6149" s="681" t="s">
        <v>14521</v>
      </c>
      <c r="B6149" s="681" t="s">
        <v>14522</v>
      </c>
      <c r="C6149" s="681" t="s">
        <v>14523</v>
      </c>
      <c r="D6149" s="681" t="s">
        <v>43624</v>
      </c>
    </row>
    <row r="6150" spans="1:4" ht="16.5" thickTop="1" thickBot="1" x14ac:dyDescent="0.3">
      <c r="A6150" s="681" t="s">
        <v>14524</v>
      </c>
      <c r="B6150" s="692" t="s">
        <v>8728</v>
      </c>
      <c r="C6150" s="681" t="s">
        <v>14525</v>
      </c>
      <c r="D6150" s="681" t="s">
        <v>43625</v>
      </c>
    </row>
    <row r="6151" spans="1:4" ht="16.5" thickTop="1" thickBot="1" x14ac:dyDescent="0.3">
      <c r="A6151" s="680" t="s">
        <v>14526</v>
      </c>
      <c r="B6151" s="692" t="s">
        <v>8728</v>
      </c>
      <c r="C6151" s="680" t="s">
        <v>14527</v>
      </c>
      <c r="D6151" s="680" t="s">
        <v>43626</v>
      </c>
    </row>
    <row r="6152" spans="1:4" ht="31.5" thickTop="1" thickBot="1" x14ac:dyDescent="0.3">
      <c r="A6152" s="681" t="s">
        <v>14528</v>
      </c>
      <c r="B6152" s="681" t="s">
        <v>14529</v>
      </c>
      <c r="C6152" s="681" t="s">
        <v>14530</v>
      </c>
      <c r="D6152" s="681" t="s">
        <v>43627</v>
      </c>
    </row>
    <row r="6153" spans="1:4" ht="16.5" thickTop="1" thickBot="1" x14ac:dyDescent="0.3">
      <c r="A6153" s="681" t="s">
        <v>14531</v>
      </c>
      <c r="B6153" s="681" t="s">
        <v>14532</v>
      </c>
      <c r="C6153" s="681" t="s">
        <v>14533</v>
      </c>
      <c r="D6153" s="681" t="s">
        <v>43628</v>
      </c>
    </row>
    <row r="6154" spans="1:4" ht="16.5" thickTop="1" thickBot="1" x14ac:dyDescent="0.3">
      <c r="A6154" s="681" t="s">
        <v>14534</v>
      </c>
      <c r="B6154" s="681" t="s">
        <v>14535</v>
      </c>
      <c r="C6154" s="681" t="s">
        <v>14536</v>
      </c>
      <c r="D6154" s="681" t="s">
        <v>43629</v>
      </c>
    </row>
    <row r="6155" spans="1:4" ht="16.5" thickTop="1" thickBot="1" x14ac:dyDescent="0.3">
      <c r="A6155" s="680" t="s">
        <v>14537</v>
      </c>
      <c r="B6155" s="681" t="s">
        <v>14538</v>
      </c>
      <c r="C6155" s="680" t="s">
        <v>14539</v>
      </c>
      <c r="D6155" s="680" t="s">
        <v>43630</v>
      </c>
    </row>
    <row r="6156" spans="1:4" ht="31.5" thickTop="1" thickBot="1" x14ac:dyDescent="0.3">
      <c r="A6156" s="680" t="s">
        <v>14540</v>
      </c>
      <c r="B6156" s="681" t="s">
        <v>14541</v>
      </c>
      <c r="C6156" s="680" t="s">
        <v>14542</v>
      </c>
      <c r="D6156" s="680" t="s">
        <v>43631</v>
      </c>
    </row>
    <row r="6157" spans="1:4" ht="16.5" thickTop="1" thickBot="1" x14ac:dyDescent="0.3">
      <c r="A6157" s="680" t="s">
        <v>14543</v>
      </c>
      <c r="B6157" s="681" t="s">
        <v>14544</v>
      </c>
      <c r="C6157" s="680" t="s">
        <v>14545</v>
      </c>
      <c r="D6157" s="680" t="s">
        <v>43632</v>
      </c>
    </row>
    <row r="6158" spans="1:4" ht="16.5" thickTop="1" thickBot="1" x14ac:dyDescent="0.3">
      <c r="A6158" s="681" t="s">
        <v>14546</v>
      </c>
      <c r="B6158" s="681" t="s">
        <v>14547</v>
      </c>
      <c r="C6158" s="681" t="s">
        <v>14548</v>
      </c>
      <c r="D6158" s="681" t="s">
        <v>43633</v>
      </c>
    </row>
    <row r="6159" spans="1:4" ht="16.5" thickTop="1" thickBot="1" x14ac:dyDescent="0.3">
      <c r="A6159" s="681" t="s">
        <v>14549</v>
      </c>
      <c r="B6159" s="692" t="s">
        <v>8728</v>
      </c>
      <c r="C6159" s="681" t="s">
        <v>14550</v>
      </c>
      <c r="D6159" s="681" t="s">
        <v>43634</v>
      </c>
    </row>
    <row r="6160" spans="1:4" ht="16.5" thickTop="1" thickBot="1" x14ac:dyDescent="0.3">
      <c r="A6160" s="680" t="s">
        <v>14551</v>
      </c>
      <c r="B6160" s="692" t="s">
        <v>8728</v>
      </c>
      <c r="C6160" s="680" t="s">
        <v>14552</v>
      </c>
      <c r="D6160" s="680" t="s">
        <v>43635</v>
      </c>
    </row>
    <row r="6161" spans="1:4" ht="16.5" thickTop="1" thickBot="1" x14ac:dyDescent="0.3">
      <c r="A6161" s="681" t="s">
        <v>14553</v>
      </c>
      <c r="B6161" s="692" t="s">
        <v>8728</v>
      </c>
      <c r="C6161" s="681" t="s">
        <v>14554</v>
      </c>
      <c r="D6161" s="681" t="s">
        <v>43636</v>
      </c>
    </row>
    <row r="6162" spans="1:4" ht="16.5" thickTop="1" thickBot="1" x14ac:dyDescent="0.3">
      <c r="A6162" s="680" t="s">
        <v>14555</v>
      </c>
      <c r="B6162" s="681" t="s">
        <v>14556</v>
      </c>
      <c r="C6162" s="680" t="s">
        <v>14557</v>
      </c>
      <c r="D6162" s="680" t="s">
        <v>14557</v>
      </c>
    </row>
    <row r="6163" spans="1:4" ht="16.5" thickTop="1" thickBot="1" x14ac:dyDescent="0.3">
      <c r="A6163" s="681" t="s">
        <v>14558</v>
      </c>
      <c r="B6163" s="681" t="s">
        <v>14559</v>
      </c>
      <c r="C6163" s="681" t="s">
        <v>14560</v>
      </c>
      <c r="D6163" s="681" t="s">
        <v>43637</v>
      </c>
    </row>
    <row r="6164" spans="1:4" ht="16.5" thickTop="1" thickBot="1" x14ac:dyDescent="0.3">
      <c r="A6164" s="680" t="s">
        <v>14561</v>
      </c>
      <c r="B6164" s="692" t="s">
        <v>8728</v>
      </c>
      <c r="C6164" s="680" t="s">
        <v>14562</v>
      </c>
      <c r="D6164" s="680" t="s">
        <v>14562</v>
      </c>
    </row>
    <row r="6165" spans="1:4" ht="16.5" thickTop="1" thickBot="1" x14ac:dyDescent="0.3">
      <c r="A6165" s="680" t="s">
        <v>14563</v>
      </c>
      <c r="B6165" s="681" t="s">
        <v>14564</v>
      </c>
      <c r="C6165" s="680" t="s">
        <v>14565</v>
      </c>
      <c r="D6165" s="680" t="s">
        <v>43638</v>
      </c>
    </row>
    <row r="6166" spans="1:4" ht="16.5" thickTop="1" thickBot="1" x14ac:dyDescent="0.3">
      <c r="A6166" s="680" t="s">
        <v>14566</v>
      </c>
      <c r="B6166" s="681" t="s">
        <v>14567</v>
      </c>
      <c r="C6166" s="680" t="s">
        <v>14568</v>
      </c>
      <c r="D6166" s="680" t="s">
        <v>43639</v>
      </c>
    </row>
    <row r="6167" spans="1:4" ht="16.5" thickTop="1" thickBot="1" x14ac:dyDescent="0.3">
      <c r="A6167" s="680" t="s">
        <v>14569</v>
      </c>
      <c r="B6167" s="681" t="s">
        <v>14570</v>
      </c>
      <c r="C6167" s="680" t="s">
        <v>14571</v>
      </c>
      <c r="D6167" s="680" t="s">
        <v>43640</v>
      </c>
    </row>
    <row r="6168" spans="1:4" ht="16.5" thickTop="1" thickBot="1" x14ac:dyDescent="0.3">
      <c r="A6168" s="680" t="s">
        <v>14572</v>
      </c>
      <c r="B6168" s="681" t="s">
        <v>14573</v>
      </c>
      <c r="C6168" s="680" t="s">
        <v>14574</v>
      </c>
      <c r="D6168" s="680" t="s">
        <v>14574</v>
      </c>
    </row>
    <row r="6169" spans="1:4" ht="16.5" thickTop="1" thickBot="1" x14ac:dyDescent="0.3">
      <c r="A6169" s="680" t="s">
        <v>14575</v>
      </c>
      <c r="B6169" s="692" t="s">
        <v>8728</v>
      </c>
      <c r="C6169" s="680" t="s">
        <v>14576</v>
      </c>
      <c r="D6169" s="680" t="s">
        <v>43641</v>
      </c>
    </row>
    <row r="6170" spans="1:4" ht="16.5" thickTop="1" thickBot="1" x14ac:dyDescent="0.3">
      <c r="A6170" s="680" t="s">
        <v>14577</v>
      </c>
      <c r="B6170" s="681" t="s">
        <v>14578</v>
      </c>
      <c r="C6170" s="680" t="s">
        <v>14579</v>
      </c>
      <c r="D6170" s="680" t="s">
        <v>43642</v>
      </c>
    </row>
    <row r="6171" spans="1:4" ht="31.5" thickTop="1" thickBot="1" x14ac:dyDescent="0.3">
      <c r="A6171" s="680" t="s">
        <v>14580</v>
      </c>
      <c r="B6171" s="681" t="s">
        <v>14581</v>
      </c>
      <c r="C6171" s="680" t="s">
        <v>14582</v>
      </c>
      <c r="D6171" s="680" t="s">
        <v>43643</v>
      </c>
    </row>
    <row r="6172" spans="1:4" ht="16.5" thickTop="1" thickBot="1" x14ac:dyDescent="0.3">
      <c r="A6172" s="681" t="s">
        <v>14583</v>
      </c>
      <c r="B6172" s="681" t="s">
        <v>14584</v>
      </c>
      <c r="C6172" s="681" t="s">
        <v>14585</v>
      </c>
      <c r="D6172" s="681" t="s">
        <v>14585</v>
      </c>
    </row>
    <row r="6173" spans="1:4" ht="16.5" thickTop="1" thickBot="1" x14ac:dyDescent="0.3">
      <c r="A6173" s="681" t="s">
        <v>14586</v>
      </c>
      <c r="B6173" s="681" t="s">
        <v>14587</v>
      </c>
      <c r="C6173" s="681" t="s">
        <v>14588</v>
      </c>
      <c r="D6173" s="681" t="s">
        <v>14588</v>
      </c>
    </row>
    <row r="6174" spans="1:4" ht="16.5" thickTop="1" thickBot="1" x14ac:dyDescent="0.3">
      <c r="A6174" s="680" t="s">
        <v>14589</v>
      </c>
      <c r="B6174" s="681" t="s">
        <v>14590</v>
      </c>
      <c r="C6174" s="680" t="s">
        <v>14591</v>
      </c>
      <c r="D6174" s="680" t="s">
        <v>43644</v>
      </c>
    </row>
    <row r="6175" spans="1:4" ht="16.5" thickTop="1" thickBot="1" x14ac:dyDescent="0.3">
      <c r="A6175" s="680" t="s">
        <v>14592</v>
      </c>
      <c r="B6175" s="681" t="s">
        <v>14593</v>
      </c>
      <c r="C6175" s="680" t="s">
        <v>14594</v>
      </c>
      <c r="D6175" s="680" t="s">
        <v>43645</v>
      </c>
    </row>
    <row r="6176" spans="1:4" ht="16.5" thickTop="1" thickBot="1" x14ac:dyDescent="0.3">
      <c r="A6176" s="680" t="s">
        <v>14595</v>
      </c>
      <c r="B6176" s="681" t="s">
        <v>14596</v>
      </c>
      <c r="C6176" s="680" t="s">
        <v>14597</v>
      </c>
      <c r="D6176" s="680" t="s">
        <v>14597</v>
      </c>
    </row>
    <row r="6177" spans="1:4" ht="16.5" thickTop="1" thickBot="1" x14ac:dyDescent="0.3">
      <c r="A6177" s="681" t="s">
        <v>14598</v>
      </c>
      <c r="B6177" s="681" t="s">
        <v>14599</v>
      </c>
      <c r="C6177" s="681" t="s">
        <v>14600</v>
      </c>
      <c r="D6177" s="681" t="s">
        <v>14600</v>
      </c>
    </row>
    <row r="6178" spans="1:4" ht="31.5" thickTop="1" thickBot="1" x14ac:dyDescent="0.3">
      <c r="A6178" s="681" t="s">
        <v>5488</v>
      </c>
      <c r="B6178" s="681" t="s">
        <v>14601</v>
      </c>
      <c r="C6178" s="681" t="s">
        <v>14602</v>
      </c>
      <c r="D6178" s="681" t="s">
        <v>5490</v>
      </c>
    </row>
    <row r="6179" spans="1:4" ht="16.5" thickTop="1" thickBot="1" x14ac:dyDescent="0.3">
      <c r="A6179" s="681" t="s">
        <v>14603</v>
      </c>
      <c r="B6179" s="681" t="s">
        <v>14604</v>
      </c>
      <c r="C6179" s="681" t="s">
        <v>14605</v>
      </c>
      <c r="D6179" s="681" t="s">
        <v>43646</v>
      </c>
    </row>
    <row r="6180" spans="1:4" ht="16.5" thickTop="1" thickBot="1" x14ac:dyDescent="0.3">
      <c r="A6180" s="680" t="s">
        <v>14606</v>
      </c>
      <c r="B6180" s="681" t="s">
        <v>14607</v>
      </c>
      <c r="C6180" s="680" t="s">
        <v>14608</v>
      </c>
      <c r="D6180" s="680" t="s">
        <v>14608</v>
      </c>
    </row>
    <row r="6181" spans="1:4" ht="16.5" thickTop="1" thickBot="1" x14ac:dyDescent="0.3">
      <c r="A6181" s="680" t="s">
        <v>14609</v>
      </c>
      <c r="B6181" s="681" t="s">
        <v>14610</v>
      </c>
      <c r="C6181" s="680" t="s">
        <v>14611</v>
      </c>
      <c r="D6181" s="680" t="s">
        <v>14611</v>
      </c>
    </row>
    <row r="6182" spans="1:4" ht="16.5" thickTop="1" thickBot="1" x14ac:dyDescent="0.3">
      <c r="A6182" s="680" t="s">
        <v>14612</v>
      </c>
      <c r="B6182" s="681" t="s">
        <v>14613</v>
      </c>
      <c r="C6182" s="680" t="s">
        <v>14614</v>
      </c>
      <c r="D6182" s="680" t="s">
        <v>43647</v>
      </c>
    </row>
    <row r="6183" spans="1:4" ht="16.5" thickTop="1" thickBot="1" x14ac:dyDescent="0.3">
      <c r="A6183" s="681" t="s">
        <v>14615</v>
      </c>
      <c r="B6183" s="692" t="s">
        <v>8728</v>
      </c>
      <c r="C6183" s="681" t="s">
        <v>14616</v>
      </c>
      <c r="D6183" s="681" t="s">
        <v>14616</v>
      </c>
    </row>
    <row r="6184" spans="1:4" ht="16.5" thickTop="1" thickBot="1" x14ac:dyDescent="0.3">
      <c r="A6184" s="680" t="s">
        <v>14617</v>
      </c>
      <c r="B6184" s="692" t="s">
        <v>8728</v>
      </c>
      <c r="C6184" s="680" t="s">
        <v>14618</v>
      </c>
      <c r="D6184" s="680" t="s">
        <v>43648</v>
      </c>
    </row>
    <row r="6185" spans="1:4" ht="16.5" thickTop="1" thickBot="1" x14ac:dyDescent="0.3">
      <c r="A6185" s="680" t="s">
        <v>14619</v>
      </c>
      <c r="B6185" s="692" t="s">
        <v>8728</v>
      </c>
      <c r="C6185" s="680" t="s">
        <v>14620</v>
      </c>
      <c r="D6185" s="680" t="s">
        <v>14620</v>
      </c>
    </row>
    <row r="6186" spans="1:4" ht="16.5" thickTop="1" thickBot="1" x14ac:dyDescent="0.3">
      <c r="A6186" s="681" t="s">
        <v>14621</v>
      </c>
      <c r="B6186" s="692" t="s">
        <v>8728</v>
      </c>
      <c r="C6186" s="681" t="s">
        <v>14622</v>
      </c>
      <c r="D6186" s="681" t="s">
        <v>43649</v>
      </c>
    </row>
    <row r="6187" spans="1:4" ht="16.5" thickTop="1" thickBot="1" x14ac:dyDescent="0.3">
      <c r="A6187" s="681" t="s">
        <v>5491</v>
      </c>
      <c r="B6187" s="692" t="s">
        <v>8728</v>
      </c>
      <c r="C6187" s="681" t="s">
        <v>5492</v>
      </c>
      <c r="D6187" s="681" t="s">
        <v>5493</v>
      </c>
    </row>
    <row r="6188" spans="1:4" ht="31.5" thickTop="1" thickBot="1" x14ac:dyDescent="0.3">
      <c r="A6188" s="680" t="s">
        <v>14623</v>
      </c>
      <c r="B6188" s="681" t="s">
        <v>14624</v>
      </c>
      <c r="C6188" s="680" t="s">
        <v>14625</v>
      </c>
      <c r="D6188" s="680" t="s">
        <v>43650</v>
      </c>
    </row>
    <row r="6189" spans="1:4" ht="16.5" thickTop="1" thickBot="1" x14ac:dyDescent="0.3">
      <c r="A6189" s="681" t="s">
        <v>14626</v>
      </c>
      <c r="B6189" s="681" t="s">
        <v>14627</v>
      </c>
      <c r="C6189" s="681" t="s">
        <v>14628</v>
      </c>
      <c r="D6189" s="681" t="s">
        <v>43651</v>
      </c>
    </row>
    <row r="6190" spans="1:4" ht="16.5" thickTop="1" thickBot="1" x14ac:dyDescent="0.3">
      <c r="A6190" s="681" t="s">
        <v>14629</v>
      </c>
      <c r="B6190" s="681" t="s">
        <v>14630</v>
      </c>
      <c r="C6190" s="681" t="s">
        <v>14631</v>
      </c>
      <c r="D6190" s="681" t="s">
        <v>43652</v>
      </c>
    </row>
    <row r="6191" spans="1:4" ht="16.5" thickTop="1" thickBot="1" x14ac:dyDescent="0.3">
      <c r="A6191" s="680" t="s">
        <v>14632</v>
      </c>
      <c r="B6191" s="681" t="s">
        <v>14633</v>
      </c>
      <c r="C6191" s="680" t="s">
        <v>14634</v>
      </c>
      <c r="D6191" s="680" t="s">
        <v>43653</v>
      </c>
    </row>
    <row r="6192" spans="1:4" ht="16.5" thickTop="1" thickBot="1" x14ac:dyDescent="0.3">
      <c r="A6192" s="681" t="s">
        <v>14635</v>
      </c>
      <c r="B6192" s="692" t="s">
        <v>8728</v>
      </c>
      <c r="C6192" s="681" t="s">
        <v>14636</v>
      </c>
      <c r="D6192" s="681" t="s">
        <v>43654</v>
      </c>
    </row>
    <row r="6193" spans="1:4" ht="16.5" thickTop="1" thickBot="1" x14ac:dyDescent="0.3">
      <c r="A6193" s="680" t="s">
        <v>14637</v>
      </c>
      <c r="B6193" s="692" t="s">
        <v>8728</v>
      </c>
      <c r="C6193" s="680" t="s">
        <v>14638</v>
      </c>
      <c r="D6193" s="680" t="s">
        <v>14638</v>
      </c>
    </row>
    <row r="6194" spans="1:4" ht="16.5" thickTop="1" thickBot="1" x14ac:dyDescent="0.3">
      <c r="A6194" s="681" t="s">
        <v>14639</v>
      </c>
      <c r="B6194" s="692" t="s">
        <v>8728</v>
      </c>
      <c r="C6194" s="681" t="s">
        <v>14640</v>
      </c>
      <c r="D6194" s="681" t="s">
        <v>14640</v>
      </c>
    </row>
    <row r="6195" spans="1:4" ht="16.5" thickTop="1" thickBot="1" x14ac:dyDescent="0.3">
      <c r="A6195" s="681" t="s">
        <v>14641</v>
      </c>
      <c r="B6195" s="681" t="s">
        <v>14642</v>
      </c>
      <c r="C6195" s="681" t="s">
        <v>14643</v>
      </c>
      <c r="D6195" s="681" t="s">
        <v>14643</v>
      </c>
    </row>
    <row r="6196" spans="1:4" ht="16.5" thickTop="1" thickBot="1" x14ac:dyDescent="0.3">
      <c r="A6196" s="680" t="s">
        <v>14644</v>
      </c>
      <c r="B6196" s="681" t="s">
        <v>14645</v>
      </c>
      <c r="C6196" s="680" t="s">
        <v>14646</v>
      </c>
      <c r="D6196" s="680" t="s">
        <v>43655</v>
      </c>
    </row>
    <row r="6197" spans="1:4" ht="16.5" thickTop="1" thickBot="1" x14ac:dyDescent="0.3">
      <c r="A6197" s="681" t="s">
        <v>14647</v>
      </c>
      <c r="B6197" s="681" t="s">
        <v>14648</v>
      </c>
      <c r="C6197" s="681" t="s">
        <v>14649</v>
      </c>
      <c r="D6197" s="681" t="s">
        <v>43656</v>
      </c>
    </row>
    <row r="6198" spans="1:4" ht="16.5" thickTop="1" thickBot="1" x14ac:dyDescent="0.3">
      <c r="A6198" s="680" t="s">
        <v>5494</v>
      </c>
      <c r="B6198" s="681" t="s">
        <v>14650</v>
      </c>
      <c r="C6198" s="680" t="s">
        <v>5495</v>
      </c>
      <c r="D6198" s="680" t="s">
        <v>5496</v>
      </c>
    </row>
    <row r="6199" spans="1:4" ht="16.5" thickTop="1" thickBot="1" x14ac:dyDescent="0.3">
      <c r="A6199" s="680" t="s">
        <v>14651</v>
      </c>
      <c r="B6199" s="681" t="s">
        <v>14652</v>
      </c>
      <c r="C6199" s="680" t="s">
        <v>14653</v>
      </c>
      <c r="D6199" s="680" t="s">
        <v>43657</v>
      </c>
    </row>
    <row r="6200" spans="1:4" ht="16.5" thickTop="1" thickBot="1" x14ac:dyDescent="0.3">
      <c r="A6200" s="680" t="s">
        <v>14654</v>
      </c>
      <c r="B6200" s="681" t="s">
        <v>14655</v>
      </c>
      <c r="C6200" s="680" t="s">
        <v>14656</v>
      </c>
      <c r="D6200" s="680" t="s">
        <v>43658</v>
      </c>
    </row>
    <row r="6201" spans="1:4" ht="31.5" thickTop="1" thickBot="1" x14ac:dyDescent="0.3">
      <c r="A6201" s="680" t="s">
        <v>14657</v>
      </c>
      <c r="B6201" s="681" t="s">
        <v>14658</v>
      </c>
      <c r="C6201" s="680" t="s">
        <v>14659</v>
      </c>
      <c r="D6201" s="680" t="s">
        <v>43659</v>
      </c>
    </row>
    <row r="6202" spans="1:4" ht="16.5" thickTop="1" thickBot="1" x14ac:dyDescent="0.3">
      <c r="A6202" s="681" t="s">
        <v>14660</v>
      </c>
      <c r="B6202" s="681" t="s">
        <v>14661</v>
      </c>
      <c r="C6202" s="681" t="s">
        <v>14662</v>
      </c>
      <c r="D6202" s="681" t="s">
        <v>43660</v>
      </c>
    </row>
    <row r="6203" spans="1:4" ht="16.5" thickTop="1" thickBot="1" x14ac:dyDescent="0.3">
      <c r="A6203" s="680" t="s">
        <v>14663</v>
      </c>
      <c r="B6203" s="681" t="s">
        <v>14664</v>
      </c>
      <c r="C6203" s="680" t="s">
        <v>14665</v>
      </c>
      <c r="D6203" s="680" t="s">
        <v>43661</v>
      </c>
    </row>
    <row r="6204" spans="1:4" ht="16.5" thickTop="1" thickBot="1" x14ac:dyDescent="0.3">
      <c r="A6204" s="680" t="s">
        <v>14666</v>
      </c>
      <c r="B6204" s="681" t="s">
        <v>14667</v>
      </c>
      <c r="C6204" s="680" t="s">
        <v>14668</v>
      </c>
      <c r="D6204" s="680" t="s">
        <v>43662</v>
      </c>
    </row>
    <row r="6205" spans="1:4" ht="16.5" thickTop="1" thickBot="1" x14ac:dyDescent="0.3">
      <c r="A6205" s="681" t="s">
        <v>14669</v>
      </c>
      <c r="B6205" s="681" t="s">
        <v>14670</v>
      </c>
      <c r="C6205" s="681" t="s">
        <v>14671</v>
      </c>
      <c r="D6205" s="681" t="s">
        <v>43663</v>
      </c>
    </row>
    <row r="6206" spans="1:4" ht="31.5" thickTop="1" thickBot="1" x14ac:dyDescent="0.3">
      <c r="A6206" s="681" t="s">
        <v>14672</v>
      </c>
      <c r="B6206" s="681" t="s">
        <v>14673</v>
      </c>
      <c r="C6206" s="681" t="s">
        <v>14674</v>
      </c>
      <c r="D6206" s="681" t="s">
        <v>43664</v>
      </c>
    </row>
    <row r="6207" spans="1:4" ht="16.5" thickTop="1" thickBot="1" x14ac:dyDescent="0.3">
      <c r="A6207" s="680" t="s">
        <v>14675</v>
      </c>
      <c r="B6207" s="681" t="s">
        <v>14676</v>
      </c>
      <c r="C6207" s="680" t="s">
        <v>14677</v>
      </c>
      <c r="D6207" s="680" t="s">
        <v>14677</v>
      </c>
    </row>
    <row r="6208" spans="1:4" ht="16.5" thickTop="1" thickBot="1" x14ac:dyDescent="0.3">
      <c r="A6208" s="681" t="s">
        <v>14678</v>
      </c>
      <c r="B6208" s="681" t="s">
        <v>14679</v>
      </c>
      <c r="C6208" s="681" t="s">
        <v>14680</v>
      </c>
      <c r="D6208" s="681" t="s">
        <v>43665</v>
      </c>
    </row>
    <row r="6209" spans="1:4" ht="16.5" thickTop="1" thickBot="1" x14ac:dyDescent="0.3">
      <c r="A6209" s="681" t="s">
        <v>14681</v>
      </c>
      <c r="B6209" s="692" t="s">
        <v>8728</v>
      </c>
      <c r="C6209" s="681" t="s">
        <v>14682</v>
      </c>
      <c r="D6209" s="681" t="s">
        <v>14682</v>
      </c>
    </row>
    <row r="6210" spans="1:4" ht="16.5" thickTop="1" thickBot="1" x14ac:dyDescent="0.3">
      <c r="A6210" s="680" t="s">
        <v>14683</v>
      </c>
      <c r="B6210" s="692" t="s">
        <v>8728</v>
      </c>
      <c r="C6210" s="680" t="s">
        <v>14684</v>
      </c>
      <c r="D6210" s="680" t="s">
        <v>14684</v>
      </c>
    </row>
    <row r="6211" spans="1:4" ht="16.5" thickTop="1" thickBot="1" x14ac:dyDescent="0.3">
      <c r="A6211" s="680" t="s">
        <v>5497</v>
      </c>
      <c r="B6211" s="681" t="s">
        <v>14685</v>
      </c>
      <c r="C6211" s="680" t="s">
        <v>5498</v>
      </c>
      <c r="D6211" s="680" t="s">
        <v>5498</v>
      </c>
    </row>
    <row r="6212" spans="1:4" ht="16.5" thickTop="1" thickBot="1" x14ac:dyDescent="0.3">
      <c r="A6212" s="681" t="s">
        <v>14686</v>
      </c>
      <c r="B6212" s="692" t="s">
        <v>8728</v>
      </c>
      <c r="C6212" s="681" t="s">
        <v>14687</v>
      </c>
      <c r="D6212" s="681" t="s">
        <v>43666</v>
      </c>
    </row>
    <row r="6213" spans="1:4" ht="16.5" thickTop="1" thickBot="1" x14ac:dyDescent="0.3">
      <c r="A6213" s="680" t="s">
        <v>14688</v>
      </c>
      <c r="B6213" s="692" t="s">
        <v>8728</v>
      </c>
      <c r="C6213" s="680" t="s">
        <v>14689</v>
      </c>
      <c r="D6213" s="680" t="s">
        <v>43667</v>
      </c>
    </row>
    <row r="6214" spans="1:4" ht="31.5" thickTop="1" thickBot="1" x14ac:dyDescent="0.3">
      <c r="A6214" s="681" t="s">
        <v>14690</v>
      </c>
      <c r="B6214" s="681" t="s">
        <v>14691</v>
      </c>
      <c r="C6214" s="681" t="s">
        <v>14692</v>
      </c>
      <c r="D6214" s="681" t="s">
        <v>43668</v>
      </c>
    </row>
    <row r="6215" spans="1:4" ht="16.5" thickTop="1" thickBot="1" x14ac:dyDescent="0.3">
      <c r="A6215" s="680" t="s">
        <v>14693</v>
      </c>
      <c r="B6215" s="681" t="s">
        <v>14694</v>
      </c>
      <c r="C6215" s="680" t="s">
        <v>14695</v>
      </c>
      <c r="D6215" s="680" t="s">
        <v>43669</v>
      </c>
    </row>
    <row r="6216" spans="1:4" ht="16.5" thickTop="1" thickBot="1" x14ac:dyDescent="0.3">
      <c r="A6216" s="681" t="s">
        <v>14696</v>
      </c>
      <c r="B6216" s="681" t="s">
        <v>14696</v>
      </c>
      <c r="C6216" s="681" t="s">
        <v>14697</v>
      </c>
      <c r="D6216" s="681" t="s">
        <v>43670</v>
      </c>
    </row>
    <row r="6217" spans="1:4" ht="31.5" thickTop="1" thickBot="1" x14ac:dyDescent="0.3">
      <c r="A6217" s="680" t="s">
        <v>14698</v>
      </c>
      <c r="B6217" s="692" t="s">
        <v>8728</v>
      </c>
      <c r="C6217" s="680" t="s">
        <v>14699</v>
      </c>
      <c r="D6217" s="680" t="s">
        <v>43671</v>
      </c>
    </row>
    <row r="6218" spans="1:4" ht="31.5" thickTop="1" thickBot="1" x14ac:dyDescent="0.3">
      <c r="A6218" s="681" t="s">
        <v>14700</v>
      </c>
      <c r="B6218" s="692" t="s">
        <v>8728</v>
      </c>
      <c r="C6218" s="681" t="s">
        <v>14701</v>
      </c>
      <c r="D6218" s="681" t="s">
        <v>43672</v>
      </c>
    </row>
    <row r="6219" spans="1:4" ht="16.5" thickTop="1" thickBot="1" x14ac:dyDescent="0.3">
      <c r="A6219" s="680" t="s">
        <v>14702</v>
      </c>
      <c r="B6219" s="692" t="s">
        <v>8728</v>
      </c>
      <c r="C6219" s="680" t="s">
        <v>14703</v>
      </c>
      <c r="D6219" s="680" t="s">
        <v>43673</v>
      </c>
    </row>
    <row r="6220" spans="1:4" ht="31.5" thickTop="1" thickBot="1" x14ac:dyDescent="0.3">
      <c r="A6220" s="681" t="s">
        <v>14704</v>
      </c>
      <c r="B6220" s="681" t="s">
        <v>14705</v>
      </c>
      <c r="C6220" s="681" t="s">
        <v>14706</v>
      </c>
      <c r="D6220" s="681" t="s">
        <v>43674</v>
      </c>
    </row>
    <row r="6221" spans="1:4" ht="16.5" thickTop="1" thickBot="1" x14ac:dyDescent="0.3">
      <c r="A6221" s="680" t="s">
        <v>14707</v>
      </c>
      <c r="B6221" s="692" t="s">
        <v>8728</v>
      </c>
      <c r="C6221" s="680" t="s">
        <v>14708</v>
      </c>
      <c r="D6221" s="680" t="s">
        <v>43675</v>
      </c>
    </row>
    <row r="6222" spans="1:4" ht="16.5" thickTop="1" thickBot="1" x14ac:dyDescent="0.3">
      <c r="A6222" s="680" t="s">
        <v>14709</v>
      </c>
      <c r="B6222" s="681" t="s">
        <v>14710</v>
      </c>
      <c r="C6222" s="680" t="s">
        <v>14711</v>
      </c>
      <c r="D6222" s="680" t="s">
        <v>43676</v>
      </c>
    </row>
    <row r="6223" spans="1:4" ht="16.5" thickTop="1" thickBot="1" x14ac:dyDescent="0.3">
      <c r="A6223" s="680" t="s">
        <v>14712</v>
      </c>
      <c r="B6223" s="692" t="s">
        <v>8728</v>
      </c>
      <c r="C6223" s="680" t="s">
        <v>14713</v>
      </c>
      <c r="D6223" s="680" t="s">
        <v>14713</v>
      </c>
    </row>
    <row r="6224" spans="1:4" ht="31.5" thickTop="1" thickBot="1" x14ac:dyDescent="0.3">
      <c r="A6224" s="680" t="s">
        <v>14714</v>
      </c>
      <c r="B6224" s="692" t="s">
        <v>8728</v>
      </c>
      <c r="C6224" s="680" t="s">
        <v>14715</v>
      </c>
      <c r="D6224" s="680" t="s">
        <v>43677</v>
      </c>
    </row>
    <row r="6225" spans="1:4" ht="16.5" thickTop="1" thickBot="1" x14ac:dyDescent="0.3">
      <c r="A6225" s="680" t="s">
        <v>14716</v>
      </c>
      <c r="B6225" s="681" t="s">
        <v>14717</v>
      </c>
      <c r="C6225" s="680" t="s">
        <v>14718</v>
      </c>
      <c r="D6225" s="680" t="s">
        <v>14718</v>
      </c>
    </row>
    <row r="6226" spans="1:4" ht="16.5" thickTop="1" thickBot="1" x14ac:dyDescent="0.3">
      <c r="A6226" s="681" t="s">
        <v>5499</v>
      </c>
      <c r="B6226" s="681" t="s">
        <v>14719</v>
      </c>
      <c r="C6226" s="681" t="s">
        <v>14720</v>
      </c>
      <c r="D6226" s="681" t="s">
        <v>14720</v>
      </c>
    </row>
    <row r="6227" spans="1:4" ht="16.5" thickTop="1" thickBot="1" x14ac:dyDescent="0.3">
      <c r="A6227" s="680" t="s">
        <v>14721</v>
      </c>
      <c r="B6227" s="681" t="s">
        <v>14722</v>
      </c>
      <c r="C6227" s="680" t="s">
        <v>14723</v>
      </c>
      <c r="D6227" s="680" t="s">
        <v>43678</v>
      </c>
    </row>
    <row r="6228" spans="1:4" ht="31.5" thickTop="1" thickBot="1" x14ac:dyDescent="0.3">
      <c r="A6228" s="680" t="s">
        <v>14724</v>
      </c>
      <c r="B6228" s="681" t="s">
        <v>14725</v>
      </c>
      <c r="C6228" s="680" t="s">
        <v>14726</v>
      </c>
      <c r="D6228" s="680" t="s">
        <v>43679</v>
      </c>
    </row>
    <row r="6229" spans="1:4" ht="16.5" thickTop="1" thickBot="1" x14ac:dyDescent="0.3">
      <c r="A6229" s="680" t="s">
        <v>14727</v>
      </c>
      <c r="B6229" s="681" t="s">
        <v>14728</v>
      </c>
      <c r="C6229" s="680" t="s">
        <v>14729</v>
      </c>
      <c r="D6229" s="680" t="s">
        <v>43680</v>
      </c>
    </row>
    <row r="6230" spans="1:4" ht="16.5" thickTop="1" thickBot="1" x14ac:dyDescent="0.3">
      <c r="A6230" s="680" t="s">
        <v>5501</v>
      </c>
      <c r="B6230" s="692" t="s">
        <v>8728</v>
      </c>
      <c r="C6230" s="680" t="s">
        <v>14730</v>
      </c>
      <c r="D6230" s="680" t="s">
        <v>43681</v>
      </c>
    </row>
    <row r="6231" spans="1:4" ht="16.5" thickTop="1" thickBot="1" x14ac:dyDescent="0.3">
      <c r="A6231" s="681" t="s">
        <v>14731</v>
      </c>
      <c r="B6231" s="681" t="s">
        <v>14732</v>
      </c>
      <c r="C6231" s="681" t="s">
        <v>14733</v>
      </c>
      <c r="D6231" s="681" t="s">
        <v>43682</v>
      </c>
    </row>
    <row r="6232" spans="1:4" ht="16.5" thickTop="1" thickBot="1" x14ac:dyDescent="0.3">
      <c r="A6232" s="681" t="s">
        <v>14734</v>
      </c>
      <c r="B6232" s="692" t="s">
        <v>8728</v>
      </c>
      <c r="C6232" s="681" t="s">
        <v>14735</v>
      </c>
      <c r="D6232" s="681" t="s">
        <v>43683</v>
      </c>
    </row>
    <row r="6233" spans="1:4" ht="16.5" thickTop="1" thickBot="1" x14ac:dyDescent="0.3">
      <c r="A6233" s="681" t="s">
        <v>14736</v>
      </c>
      <c r="B6233" s="692" t="s">
        <v>8728</v>
      </c>
      <c r="C6233" s="681" t="s">
        <v>14737</v>
      </c>
      <c r="D6233" s="681" t="s">
        <v>43684</v>
      </c>
    </row>
    <row r="6234" spans="1:4" ht="16.5" thickTop="1" thickBot="1" x14ac:dyDescent="0.3">
      <c r="A6234" s="680" t="s">
        <v>14738</v>
      </c>
      <c r="B6234" s="681" t="s">
        <v>14738</v>
      </c>
      <c r="C6234" s="680" t="s">
        <v>14739</v>
      </c>
      <c r="D6234" s="680" t="s">
        <v>43685</v>
      </c>
    </row>
    <row r="6235" spans="1:4" ht="16.5" thickTop="1" thickBot="1" x14ac:dyDescent="0.3">
      <c r="A6235" s="680" t="s">
        <v>14740</v>
      </c>
      <c r="B6235" s="681" t="s">
        <v>14741</v>
      </c>
      <c r="C6235" s="680" t="s">
        <v>14742</v>
      </c>
      <c r="D6235" s="680" t="s">
        <v>43686</v>
      </c>
    </row>
    <row r="6236" spans="1:4" ht="16.5" thickTop="1" thickBot="1" x14ac:dyDescent="0.3">
      <c r="A6236" s="681" t="s">
        <v>14743</v>
      </c>
      <c r="B6236" s="692" t="s">
        <v>8728</v>
      </c>
      <c r="C6236" s="681" t="s">
        <v>14744</v>
      </c>
      <c r="D6236" s="681" t="s">
        <v>43687</v>
      </c>
    </row>
    <row r="6237" spans="1:4" ht="16.5" thickTop="1" thickBot="1" x14ac:dyDescent="0.3">
      <c r="A6237" s="680" t="s">
        <v>14745</v>
      </c>
      <c r="B6237" s="692" t="s">
        <v>8728</v>
      </c>
      <c r="C6237" s="680" t="s">
        <v>14746</v>
      </c>
      <c r="D6237" s="680" t="s">
        <v>43688</v>
      </c>
    </row>
    <row r="6238" spans="1:4" ht="16.5" thickTop="1" thickBot="1" x14ac:dyDescent="0.3">
      <c r="A6238" s="680" t="s">
        <v>5504</v>
      </c>
      <c r="B6238" s="692" t="s">
        <v>8728</v>
      </c>
      <c r="C6238" s="680" t="s">
        <v>5505</v>
      </c>
      <c r="D6238" s="680" t="s">
        <v>5506</v>
      </c>
    </row>
    <row r="6239" spans="1:4" ht="16.5" thickTop="1" thickBot="1" x14ac:dyDescent="0.3">
      <c r="A6239" s="681" t="s">
        <v>14747</v>
      </c>
      <c r="B6239" s="681" t="s">
        <v>14748</v>
      </c>
      <c r="C6239" s="681" t="s">
        <v>14749</v>
      </c>
      <c r="D6239" s="681" t="s">
        <v>43689</v>
      </c>
    </row>
    <row r="6240" spans="1:4" ht="16.5" thickTop="1" thickBot="1" x14ac:dyDescent="0.3">
      <c r="A6240" s="681" t="s">
        <v>14750</v>
      </c>
      <c r="B6240" s="681" t="s">
        <v>14751</v>
      </c>
      <c r="C6240" s="681" t="s">
        <v>14752</v>
      </c>
      <c r="D6240" s="681" t="s">
        <v>14752</v>
      </c>
    </row>
    <row r="6241" spans="1:4" ht="16.5" thickTop="1" thickBot="1" x14ac:dyDescent="0.3">
      <c r="A6241" s="680" t="s">
        <v>14753</v>
      </c>
      <c r="B6241" s="692" t="s">
        <v>8728</v>
      </c>
      <c r="C6241" s="680" t="s">
        <v>14754</v>
      </c>
      <c r="D6241" s="680" t="s">
        <v>43690</v>
      </c>
    </row>
    <row r="6242" spans="1:4" ht="31.5" thickTop="1" thickBot="1" x14ac:dyDescent="0.3">
      <c r="A6242" s="681" t="s">
        <v>14755</v>
      </c>
      <c r="B6242" s="692" t="s">
        <v>8728</v>
      </c>
      <c r="C6242" s="681" t="s">
        <v>14756</v>
      </c>
      <c r="D6242" s="681" t="s">
        <v>43691</v>
      </c>
    </row>
    <row r="6243" spans="1:4" ht="16.5" thickTop="1" thickBot="1" x14ac:dyDescent="0.3">
      <c r="A6243" s="680" t="s">
        <v>14757</v>
      </c>
      <c r="B6243" s="692" t="s">
        <v>8728</v>
      </c>
      <c r="C6243" s="680" t="s">
        <v>14758</v>
      </c>
      <c r="D6243" s="680" t="s">
        <v>43692</v>
      </c>
    </row>
    <row r="6244" spans="1:4" ht="31.5" thickTop="1" thickBot="1" x14ac:dyDescent="0.3">
      <c r="A6244" s="681" t="s">
        <v>14759</v>
      </c>
      <c r="B6244" s="681" t="s">
        <v>14760</v>
      </c>
      <c r="C6244" s="681" t="s">
        <v>14761</v>
      </c>
      <c r="D6244" s="681" t="s">
        <v>43693</v>
      </c>
    </row>
    <row r="6245" spans="1:4" ht="16.5" thickTop="1" thickBot="1" x14ac:dyDescent="0.3">
      <c r="A6245" s="680" t="s">
        <v>5507</v>
      </c>
      <c r="B6245" s="692" t="s">
        <v>8728</v>
      </c>
      <c r="C6245" s="680" t="s">
        <v>5508</v>
      </c>
      <c r="D6245" s="680" t="s">
        <v>5509</v>
      </c>
    </row>
    <row r="6246" spans="1:4" ht="16.5" thickTop="1" thickBot="1" x14ac:dyDescent="0.3">
      <c r="A6246" s="681" t="s">
        <v>14762</v>
      </c>
      <c r="B6246" s="681" t="s">
        <v>14763</v>
      </c>
      <c r="C6246" s="681" t="s">
        <v>14764</v>
      </c>
      <c r="D6246" s="681" t="s">
        <v>43694</v>
      </c>
    </row>
    <row r="6247" spans="1:4" ht="16.5" thickTop="1" thickBot="1" x14ac:dyDescent="0.3">
      <c r="A6247" s="680" t="s">
        <v>14765</v>
      </c>
      <c r="B6247" s="681" t="s">
        <v>14766</v>
      </c>
      <c r="C6247" s="680" t="s">
        <v>14767</v>
      </c>
      <c r="D6247" s="680" t="s">
        <v>43695</v>
      </c>
    </row>
    <row r="6248" spans="1:4" ht="16.5" thickTop="1" thickBot="1" x14ac:dyDescent="0.3">
      <c r="A6248" s="680" t="s">
        <v>14768</v>
      </c>
      <c r="B6248" s="681" t="s">
        <v>14769</v>
      </c>
      <c r="C6248" s="680" t="s">
        <v>14770</v>
      </c>
      <c r="D6248" s="680" t="s">
        <v>43696</v>
      </c>
    </row>
    <row r="6249" spans="1:4" ht="16.5" thickTop="1" thickBot="1" x14ac:dyDescent="0.3">
      <c r="A6249" s="681" t="s">
        <v>14771</v>
      </c>
      <c r="B6249" s="692" t="s">
        <v>8728</v>
      </c>
      <c r="C6249" s="681" t="s">
        <v>14772</v>
      </c>
      <c r="D6249" s="681" t="s">
        <v>14772</v>
      </c>
    </row>
    <row r="6250" spans="1:4" ht="16.5" thickTop="1" thickBot="1" x14ac:dyDescent="0.3">
      <c r="A6250" s="680" t="s">
        <v>14773</v>
      </c>
      <c r="B6250" s="681" t="s">
        <v>14774</v>
      </c>
      <c r="C6250" s="680" t="s">
        <v>14775</v>
      </c>
      <c r="D6250" s="680" t="s">
        <v>43697</v>
      </c>
    </row>
    <row r="6251" spans="1:4" ht="16.5" thickTop="1" thickBot="1" x14ac:dyDescent="0.3">
      <c r="A6251" s="680" t="s">
        <v>14776</v>
      </c>
      <c r="B6251" s="681" t="s">
        <v>14777</v>
      </c>
      <c r="C6251" s="680" t="s">
        <v>14778</v>
      </c>
      <c r="D6251" s="680" t="s">
        <v>43698</v>
      </c>
    </row>
    <row r="6252" spans="1:4" ht="16.5" thickTop="1" thickBot="1" x14ac:dyDescent="0.3">
      <c r="A6252" s="680" t="s">
        <v>14779</v>
      </c>
      <c r="B6252" s="692" t="s">
        <v>8728</v>
      </c>
      <c r="C6252" s="680" t="s">
        <v>14780</v>
      </c>
      <c r="D6252" s="680" t="s">
        <v>14780</v>
      </c>
    </row>
    <row r="6253" spans="1:4" ht="16.5" thickTop="1" thickBot="1" x14ac:dyDescent="0.3">
      <c r="A6253" s="681" t="s">
        <v>14781</v>
      </c>
      <c r="B6253" s="681" t="s">
        <v>14782</v>
      </c>
      <c r="C6253" s="681" t="s">
        <v>14783</v>
      </c>
      <c r="D6253" s="681" t="s">
        <v>43699</v>
      </c>
    </row>
    <row r="6254" spans="1:4" ht="16.5" thickTop="1" thickBot="1" x14ac:dyDescent="0.3">
      <c r="A6254" s="681" t="s">
        <v>14784</v>
      </c>
      <c r="B6254" s="681" t="s">
        <v>14785</v>
      </c>
      <c r="C6254" s="681" t="s">
        <v>14786</v>
      </c>
      <c r="D6254" s="681" t="s">
        <v>43700</v>
      </c>
    </row>
    <row r="6255" spans="1:4" ht="16.5" thickTop="1" thickBot="1" x14ac:dyDescent="0.3">
      <c r="A6255" s="680" t="s">
        <v>14787</v>
      </c>
      <c r="B6255" s="692" t="s">
        <v>8728</v>
      </c>
      <c r="C6255" s="680" t="s">
        <v>14788</v>
      </c>
      <c r="D6255" s="680" t="s">
        <v>14788</v>
      </c>
    </row>
    <row r="6256" spans="1:4" ht="31.5" thickTop="1" thickBot="1" x14ac:dyDescent="0.3">
      <c r="A6256" s="681" t="s">
        <v>14789</v>
      </c>
      <c r="B6256" s="681" t="s">
        <v>14789</v>
      </c>
      <c r="C6256" s="681" t="s">
        <v>14790</v>
      </c>
      <c r="D6256" s="681" t="s">
        <v>43701</v>
      </c>
    </row>
    <row r="6257" spans="1:4" ht="16.5" thickTop="1" thickBot="1" x14ac:dyDescent="0.3">
      <c r="A6257" s="680" t="s">
        <v>14791</v>
      </c>
      <c r="B6257" s="681" t="s">
        <v>14792</v>
      </c>
      <c r="C6257" s="680" t="s">
        <v>14793</v>
      </c>
      <c r="D6257" s="680" t="s">
        <v>43702</v>
      </c>
    </row>
    <row r="6258" spans="1:4" ht="16.5" thickTop="1" thickBot="1" x14ac:dyDescent="0.3">
      <c r="A6258" s="680" t="s">
        <v>14794</v>
      </c>
      <c r="B6258" s="692" t="s">
        <v>8728</v>
      </c>
      <c r="C6258" s="680" t="s">
        <v>14795</v>
      </c>
      <c r="D6258" s="680" t="s">
        <v>14795</v>
      </c>
    </row>
    <row r="6259" spans="1:4" ht="16.5" thickTop="1" thickBot="1" x14ac:dyDescent="0.3">
      <c r="A6259" s="680" t="s">
        <v>14796</v>
      </c>
      <c r="B6259" s="692" t="s">
        <v>8728</v>
      </c>
      <c r="C6259" s="680" t="s">
        <v>14797</v>
      </c>
      <c r="D6259" s="680" t="s">
        <v>14797</v>
      </c>
    </row>
    <row r="6260" spans="1:4" ht="16.5" thickTop="1" thickBot="1" x14ac:dyDescent="0.3">
      <c r="A6260" s="681" t="s">
        <v>14798</v>
      </c>
      <c r="B6260" s="681" t="s">
        <v>14799</v>
      </c>
      <c r="C6260" s="681" t="s">
        <v>14800</v>
      </c>
      <c r="D6260" s="681" t="s">
        <v>43703</v>
      </c>
    </row>
    <row r="6261" spans="1:4" ht="16.5" thickTop="1" thickBot="1" x14ac:dyDescent="0.3">
      <c r="A6261" s="680" t="s">
        <v>14801</v>
      </c>
      <c r="B6261" s="692" t="s">
        <v>8728</v>
      </c>
      <c r="C6261" s="680" t="s">
        <v>14802</v>
      </c>
      <c r="D6261" s="680" t="s">
        <v>43704</v>
      </c>
    </row>
    <row r="6262" spans="1:4" ht="16.5" thickTop="1" thickBot="1" x14ac:dyDescent="0.3">
      <c r="A6262" s="681" t="s">
        <v>14803</v>
      </c>
      <c r="B6262" s="692" t="s">
        <v>8728</v>
      </c>
      <c r="C6262" s="681" t="s">
        <v>14804</v>
      </c>
      <c r="D6262" s="681" t="s">
        <v>43705</v>
      </c>
    </row>
    <row r="6263" spans="1:4" ht="16.5" thickTop="1" thickBot="1" x14ac:dyDescent="0.3">
      <c r="A6263" s="681" t="s">
        <v>14805</v>
      </c>
      <c r="B6263" s="681" t="s">
        <v>14805</v>
      </c>
      <c r="C6263" s="681" t="s">
        <v>14806</v>
      </c>
      <c r="D6263" s="681" t="s">
        <v>43706</v>
      </c>
    </row>
    <row r="6264" spans="1:4" ht="16.5" thickTop="1" thickBot="1" x14ac:dyDescent="0.3">
      <c r="A6264" s="680" t="s">
        <v>14807</v>
      </c>
      <c r="B6264" s="681" t="s">
        <v>14808</v>
      </c>
      <c r="C6264" s="680" t="s">
        <v>14809</v>
      </c>
      <c r="D6264" s="680" t="s">
        <v>43707</v>
      </c>
    </row>
    <row r="6265" spans="1:4" ht="16.5" thickTop="1" thickBot="1" x14ac:dyDescent="0.3">
      <c r="A6265" s="681" t="s">
        <v>14810</v>
      </c>
      <c r="B6265" s="692" t="s">
        <v>8728</v>
      </c>
      <c r="C6265" s="681" t="s">
        <v>14811</v>
      </c>
      <c r="D6265" s="681" t="s">
        <v>14811</v>
      </c>
    </row>
    <row r="6266" spans="1:4" ht="16.5" thickTop="1" thickBot="1" x14ac:dyDescent="0.3">
      <c r="A6266" s="680" t="s">
        <v>14812</v>
      </c>
      <c r="B6266" s="681" t="s">
        <v>14813</v>
      </c>
      <c r="C6266" s="680" t="s">
        <v>14814</v>
      </c>
      <c r="D6266" s="680" t="s">
        <v>43708</v>
      </c>
    </row>
    <row r="6267" spans="1:4" ht="16.5" thickTop="1" thickBot="1" x14ac:dyDescent="0.3">
      <c r="A6267" s="681" t="s">
        <v>14815</v>
      </c>
      <c r="B6267" s="681" t="s">
        <v>14815</v>
      </c>
      <c r="C6267" s="681" t="s">
        <v>14816</v>
      </c>
      <c r="D6267" s="681" t="s">
        <v>14816</v>
      </c>
    </row>
    <row r="6268" spans="1:4" ht="46.5" thickTop="1" thickBot="1" x14ac:dyDescent="0.3">
      <c r="A6268" s="680" t="s">
        <v>14817</v>
      </c>
      <c r="B6268" s="692" t="s">
        <v>8728</v>
      </c>
      <c r="C6268" s="680" t="s">
        <v>14818</v>
      </c>
      <c r="D6268" s="680" t="s">
        <v>43709</v>
      </c>
    </row>
    <row r="6269" spans="1:4" ht="16.5" thickTop="1" thickBot="1" x14ac:dyDescent="0.3">
      <c r="A6269" s="681" t="s">
        <v>14819</v>
      </c>
      <c r="B6269" s="681" t="s">
        <v>14820</v>
      </c>
      <c r="C6269" s="681" t="s">
        <v>14821</v>
      </c>
      <c r="D6269" s="681" t="s">
        <v>43710</v>
      </c>
    </row>
    <row r="6270" spans="1:4" ht="16.5" thickTop="1" thickBot="1" x14ac:dyDescent="0.3">
      <c r="A6270" s="681" t="s">
        <v>14822</v>
      </c>
      <c r="B6270" s="692" t="s">
        <v>8728</v>
      </c>
      <c r="C6270" s="681" t="s">
        <v>14823</v>
      </c>
      <c r="D6270" s="681" t="s">
        <v>43711</v>
      </c>
    </row>
    <row r="6271" spans="1:4" ht="16.5" thickTop="1" thickBot="1" x14ac:dyDescent="0.3">
      <c r="A6271" s="680" t="s">
        <v>14824</v>
      </c>
      <c r="B6271" s="692" t="s">
        <v>8728</v>
      </c>
      <c r="C6271" s="680" t="s">
        <v>14825</v>
      </c>
      <c r="D6271" s="680" t="s">
        <v>14825</v>
      </c>
    </row>
    <row r="6272" spans="1:4" ht="16.5" thickTop="1" thickBot="1" x14ac:dyDescent="0.3">
      <c r="A6272" s="681" t="s">
        <v>14826</v>
      </c>
      <c r="B6272" s="681" t="s">
        <v>14827</v>
      </c>
      <c r="C6272" s="681" t="s">
        <v>14828</v>
      </c>
      <c r="D6272" s="681" t="s">
        <v>43712</v>
      </c>
    </row>
    <row r="6273" spans="1:4" ht="16.5" thickTop="1" thickBot="1" x14ac:dyDescent="0.3">
      <c r="A6273" s="681" t="s">
        <v>14829</v>
      </c>
      <c r="B6273" s="681" t="s">
        <v>14829</v>
      </c>
      <c r="C6273" s="681" t="s">
        <v>14830</v>
      </c>
      <c r="D6273" s="681" t="s">
        <v>43713</v>
      </c>
    </row>
    <row r="6274" spans="1:4" ht="16.5" thickTop="1" thickBot="1" x14ac:dyDescent="0.3">
      <c r="A6274" s="680" t="s">
        <v>14831</v>
      </c>
      <c r="B6274" s="681" t="s">
        <v>14832</v>
      </c>
      <c r="C6274" s="680" t="s">
        <v>14833</v>
      </c>
      <c r="D6274" s="680" t="s">
        <v>43714</v>
      </c>
    </row>
    <row r="6275" spans="1:4" ht="16.5" thickTop="1" thickBot="1" x14ac:dyDescent="0.3">
      <c r="A6275" s="681" t="s">
        <v>14834</v>
      </c>
      <c r="B6275" s="692" t="s">
        <v>8728</v>
      </c>
      <c r="C6275" s="681" t="s">
        <v>14835</v>
      </c>
      <c r="D6275" s="681" t="s">
        <v>43715</v>
      </c>
    </row>
    <row r="6276" spans="1:4" ht="16.5" thickTop="1" thickBot="1" x14ac:dyDescent="0.3">
      <c r="A6276" s="680" t="s">
        <v>14836</v>
      </c>
      <c r="B6276" s="681" t="s">
        <v>14837</v>
      </c>
      <c r="C6276" s="680" t="s">
        <v>14838</v>
      </c>
      <c r="D6276" s="680" t="s">
        <v>43716</v>
      </c>
    </row>
    <row r="6277" spans="1:4" ht="31.5" thickTop="1" thickBot="1" x14ac:dyDescent="0.3">
      <c r="A6277" s="680" t="s">
        <v>5510</v>
      </c>
      <c r="B6277" s="681" t="s">
        <v>14839</v>
      </c>
      <c r="C6277" s="680" t="s">
        <v>14840</v>
      </c>
      <c r="D6277" s="680" t="s">
        <v>5512</v>
      </c>
    </row>
    <row r="6278" spans="1:4" ht="16.5" thickTop="1" thickBot="1" x14ac:dyDescent="0.3">
      <c r="A6278" s="681" t="s">
        <v>14841</v>
      </c>
      <c r="B6278" s="692" t="s">
        <v>8728</v>
      </c>
      <c r="C6278" s="681" t="s">
        <v>14842</v>
      </c>
      <c r="D6278" s="681" t="s">
        <v>43717</v>
      </c>
    </row>
    <row r="6279" spans="1:4" ht="16.5" thickTop="1" thickBot="1" x14ac:dyDescent="0.3">
      <c r="A6279" s="680" t="s">
        <v>14843</v>
      </c>
      <c r="B6279" s="692" t="s">
        <v>8728</v>
      </c>
      <c r="C6279" s="680" t="s">
        <v>14844</v>
      </c>
      <c r="D6279" s="680" t="s">
        <v>43718</v>
      </c>
    </row>
    <row r="6280" spans="1:4" ht="16.5" thickTop="1" thickBot="1" x14ac:dyDescent="0.3">
      <c r="A6280" s="680" t="s">
        <v>14845</v>
      </c>
      <c r="B6280" s="692" t="s">
        <v>8728</v>
      </c>
      <c r="C6280" s="680" t="s">
        <v>14846</v>
      </c>
      <c r="D6280" s="680" t="s">
        <v>43719</v>
      </c>
    </row>
    <row r="6281" spans="1:4" ht="16.5" thickTop="1" thickBot="1" x14ac:dyDescent="0.3">
      <c r="A6281" s="680" t="s">
        <v>5513</v>
      </c>
      <c r="B6281" s="692" t="s">
        <v>8728</v>
      </c>
      <c r="C6281" s="680" t="s">
        <v>5514</v>
      </c>
      <c r="D6281" s="680" t="s">
        <v>5515</v>
      </c>
    </row>
    <row r="6282" spans="1:4" ht="16.5" thickTop="1" thickBot="1" x14ac:dyDescent="0.3">
      <c r="A6282" s="681" t="s">
        <v>5516</v>
      </c>
      <c r="B6282" s="681" t="s">
        <v>14847</v>
      </c>
      <c r="C6282" s="681" t="s">
        <v>5517</v>
      </c>
      <c r="D6282" s="681" t="s">
        <v>5518</v>
      </c>
    </row>
    <row r="6283" spans="1:4" ht="16.5" thickTop="1" thickBot="1" x14ac:dyDescent="0.3">
      <c r="A6283" s="680" t="s">
        <v>14848</v>
      </c>
      <c r="B6283" s="681" t="s">
        <v>14849</v>
      </c>
      <c r="C6283" s="680" t="s">
        <v>14850</v>
      </c>
      <c r="D6283" s="680" t="s">
        <v>14850</v>
      </c>
    </row>
    <row r="6284" spans="1:4" ht="16.5" thickTop="1" thickBot="1" x14ac:dyDescent="0.3">
      <c r="A6284" s="681" t="s">
        <v>14851</v>
      </c>
      <c r="B6284" s="681" t="s">
        <v>14852</v>
      </c>
      <c r="C6284" s="681" t="s">
        <v>14853</v>
      </c>
      <c r="D6284" s="681" t="s">
        <v>43720</v>
      </c>
    </row>
    <row r="6285" spans="1:4" ht="16.5" thickTop="1" thickBot="1" x14ac:dyDescent="0.3">
      <c r="A6285" s="681" t="s">
        <v>14854</v>
      </c>
      <c r="B6285" s="681" t="s">
        <v>14855</v>
      </c>
      <c r="C6285" s="681" t="s">
        <v>14856</v>
      </c>
      <c r="D6285" s="681" t="s">
        <v>43721</v>
      </c>
    </row>
    <row r="6286" spans="1:4" ht="16.5" thickTop="1" thickBot="1" x14ac:dyDescent="0.3">
      <c r="A6286" s="680" t="s">
        <v>14857</v>
      </c>
      <c r="B6286" s="681" t="s">
        <v>14858</v>
      </c>
      <c r="C6286" s="680" t="s">
        <v>14859</v>
      </c>
      <c r="D6286" s="680" t="s">
        <v>43722</v>
      </c>
    </row>
    <row r="6287" spans="1:4" ht="16.5" thickTop="1" thickBot="1" x14ac:dyDescent="0.3">
      <c r="A6287" s="680" t="s">
        <v>14860</v>
      </c>
      <c r="B6287" s="692" t="s">
        <v>8728</v>
      </c>
      <c r="C6287" s="680" t="s">
        <v>14861</v>
      </c>
      <c r="D6287" s="680" t="s">
        <v>43723</v>
      </c>
    </row>
    <row r="6288" spans="1:4" ht="16.5" thickTop="1" thickBot="1" x14ac:dyDescent="0.3">
      <c r="A6288" s="681" t="s">
        <v>14862</v>
      </c>
      <c r="B6288" s="681" t="s">
        <v>14863</v>
      </c>
      <c r="C6288" s="681" t="s">
        <v>14864</v>
      </c>
      <c r="D6288" s="681" t="s">
        <v>43724</v>
      </c>
    </row>
    <row r="6289" spans="1:4" ht="16.5" thickTop="1" thickBot="1" x14ac:dyDescent="0.3">
      <c r="A6289" s="680" t="s">
        <v>14865</v>
      </c>
      <c r="B6289" s="681" t="s">
        <v>14865</v>
      </c>
      <c r="C6289" s="680" t="s">
        <v>14866</v>
      </c>
      <c r="D6289" s="680" t="s">
        <v>43725</v>
      </c>
    </row>
    <row r="6290" spans="1:4" ht="16.5" thickTop="1" thickBot="1" x14ac:dyDescent="0.3">
      <c r="A6290" s="681" t="s">
        <v>14867</v>
      </c>
      <c r="B6290" s="692" t="s">
        <v>8728</v>
      </c>
      <c r="C6290" s="681" t="s">
        <v>14868</v>
      </c>
      <c r="D6290" s="681" t="s">
        <v>43726</v>
      </c>
    </row>
    <row r="6291" spans="1:4" ht="31.5" thickTop="1" thickBot="1" x14ac:dyDescent="0.3">
      <c r="A6291" s="680" t="s">
        <v>14869</v>
      </c>
      <c r="B6291" s="692" t="s">
        <v>8728</v>
      </c>
      <c r="C6291" s="680" t="s">
        <v>14870</v>
      </c>
      <c r="D6291" s="680" t="s">
        <v>43727</v>
      </c>
    </row>
    <row r="6292" spans="1:4" ht="16.5" thickTop="1" thickBot="1" x14ac:dyDescent="0.3">
      <c r="A6292" s="681" t="s">
        <v>14871</v>
      </c>
      <c r="B6292" s="692" t="s">
        <v>8728</v>
      </c>
      <c r="C6292" s="681" t="s">
        <v>14872</v>
      </c>
      <c r="D6292" s="681" t="s">
        <v>43728</v>
      </c>
    </row>
    <row r="6293" spans="1:4" ht="16.5" thickTop="1" thickBot="1" x14ac:dyDescent="0.3">
      <c r="A6293" s="681" t="s">
        <v>14873</v>
      </c>
      <c r="B6293" s="681" t="s">
        <v>14873</v>
      </c>
      <c r="C6293" s="681" t="s">
        <v>14874</v>
      </c>
      <c r="D6293" s="681" t="s">
        <v>43729</v>
      </c>
    </row>
    <row r="6294" spans="1:4" ht="16.5" thickTop="1" thickBot="1" x14ac:dyDescent="0.3">
      <c r="A6294" s="680" t="s">
        <v>14875</v>
      </c>
      <c r="B6294" s="692" t="s">
        <v>8728</v>
      </c>
      <c r="C6294" s="680" t="s">
        <v>14876</v>
      </c>
      <c r="D6294" s="680" t="s">
        <v>14876</v>
      </c>
    </row>
    <row r="6295" spans="1:4" ht="16.5" thickTop="1" thickBot="1" x14ac:dyDescent="0.3">
      <c r="A6295" s="681" t="s">
        <v>14877</v>
      </c>
      <c r="B6295" s="681" t="s">
        <v>14878</v>
      </c>
      <c r="C6295" s="681" t="s">
        <v>14879</v>
      </c>
      <c r="D6295" s="681" t="s">
        <v>43730</v>
      </c>
    </row>
    <row r="6296" spans="1:4" ht="16.5" thickTop="1" thickBot="1" x14ac:dyDescent="0.3">
      <c r="A6296" s="680" t="s">
        <v>14880</v>
      </c>
      <c r="B6296" s="692" t="s">
        <v>8728</v>
      </c>
      <c r="C6296" s="680" t="s">
        <v>14881</v>
      </c>
      <c r="D6296" s="680" t="s">
        <v>14881</v>
      </c>
    </row>
    <row r="6297" spans="1:4" ht="16.5" thickTop="1" thickBot="1" x14ac:dyDescent="0.3">
      <c r="A6297" s="681" t="s">
        <v>14882</v>
      </c>
      <c r="B6297" s="681" t="s">
        <v>14883</v>
      </c>
      <c r="C6297" s="681" t="s">
        <v>14884</v>
      </c>
      <c r="D6297" s="681" t="s">
        <v>43731</v>
      </c>
    </row>
    <row r="6298" spans="1:4" ht="16.5" thickTop="1" thickBot="1" x14ac:dyDescent="0.3">
      <c r="A6298" s="680" t="s">
        <v>14885</v>
      </c>
      <c r="B6298" s="692" t="s">
        <v>8728</v>
      </c>
      <c r="C6298" s="680" t="s">
        <v>14886</v>
      </c>
      <c r="D6298" s="680" t="s">
        <v>43732</v>
      </c>
    </row>
    <row r="6299" spans="1:4" ht="16.5" thickTop="1" thickBot="1" x14ac:dyDescent="0.3">
      <c r="A6299" s="681" t="s">
        <v>14887</v>
      </c>
      <c r="B6299" s="681" t="s">
        <v>14888</v>
      </c>
      <c r="C6299" s="681" t="s">
        <v>14889</v>
      </c>
      <c r="D6299" s="681" t="s">
        <v>43733</v>
      </c>
    </row>
    <row r="6300" spans="1:4" ht="16.5" thickTop="1" thickBot="1" x14ac:dyDescent="0.3">
      <c r="A6300" s="680" t="s">
        <v>14890</v>
      </c>
      <c r="B6300" s="692" t="s">
        <v>8728</v>
      </c>
      <c r="C6300" s="680" t="s">
        <v>14891</v>
      </c>
      <c r="D6300" s="680" t="s">
        <v>43734</v>
      </c>
    </row>
    <row r="6301" spans="1:4" ht="16.5" thickTop="1" thickBot="1" x14ac:dyDescent="0.3">
      <c r="A6301" s="680" t="s">
        <v>14892</v>
      </c>
      <c r="B6301" s="692" t="s">
        <v>8728</v>
      </c>
      <c r="C6301" s="680" t="s">
        <v>14893</v>
      </c>
      <c r="D6301" s="680" t="s">
        <v>43735</v>
      </c>
    </row>
    <row r="6302" spans="1:4" ht="16.5" thickTop="1" thickBot="1" x14ac:dyDescent="0.3">
      <c r="A6302" s="680" t="s">
        <v>14894</v>
      </c>
      <c r="B6302" s="681" t="s">
        <v>14895</v>
      </c>
      <c r="C6302" s="680" t="s">
        <v>14896</v>
      </c>
      <c r="D6302" s="680" t="s">
        <v>43736</v>
      </c>
    </row>
    <row r="6303" spans="1:4" ht="16.5" thickTop="1" thickBot="1" x14ac:dyDescent="0.3">
      <c r="A6303" s="681" t="s">
        <v>14897</v>
      </c>
      <c r="B6303" s="681" t="s">
        <v>14897</v>
      </c>
      <c r="C6303" s="681" t="s">
        <v>14898</v>
      </c>
      <c r="D6303" s="681" t="s">
        <v>43737</v>
      </c>
    </row>
    <row r="6304" spans="1:4" ht="16.5" thickTop="1" thickBot="1" x14ac:dyDescent="0.3">
      <c r="A6304" s="680" t="s">
        <v>14899</v>
      </c>
      <c r="B6304" s="681" t="s">
        <v>14900</v>
      </c>
      <c r="C6304" s="680" t="s">
        <v>14901</v>
      </c>
      <c r="D6304" s="680" t="s">
        <v>43738</v>
      </c>
    </row>
    <row r="6305" spans="1:4" ht="16.5" thickTop="1" thickBot="1" x14ac:dyDescent="0.3">
      <c r="A6305" s="680" t="s">
        <v>14902</v>
      </c>
      <c r="B6305" s="692" t="s">
        <v>8728</v>
      </c>
      <c r="C6305" s="680" t="s">
        <v>14903</v>
      </c>
      <c r="D6305" s="680" t="s">
        <v>14903</v>
      </c>
    </row>
    <row r="6306" spans="1:4" ht="16.5" thickTop="1" thickBot="1" x14ac:dyDescent="0.3">
      <c r="A6306" s="680" t="s">
        <v>14904</v>
      </c>
      <c r="B6306" s="681" t="s">
        <v>14905</v>
      </c>
      <c r="C6306" s="680" t="s">
        <v>14906</v>
      </c>
      <c r="D6306" s="680" t="s">
        <v>43739</v>
      </c>
    </row>
    <row r="6307" spans="1:4" ht="16.5" thickTop="1" thickBot="1" x14ac:dyDescent="0.3">
      <c r="A6307" s="680" t="s">
        <v>14907</v>
      </c>
      <c r="B6307" s="692" t="s">
        <v>8728</v>
      </c>
      <c r="C6307" s="680" t="s">
        <v>14908</v>
      </c>
      <c r="D6307" s="680" t="s">
        <v>43740</v>
      </c>
    </row>
    <row r="6308" spans="1:4" ht="16.5" thickTop="1" thickBot="1" x14ac:dyDescent="0.3">
      <c r="A6308" s="681" t="s">
        <v>5520</v>
      </c>
      <c r="B6308" s="681" t="s">
        <v>14909</v>
      </c>
      <c r="C6308" s="681" t="s">
        <v>5521</v>
      </c>
      <c r="D6308" s="681" t="s">
        <v>5522</v>
      </c>
    </row>
    <row r="6309" spans="1:4" ht="16.5" thickTop="1" thickBot="1" x14ac:dyDescent="0.3">
      <c r="A6309" s="681" t="s">
        <v>14910</v>
      </c>
      <c r="B6309" s="681" t="s">
        <v>14911</v>
      </c>
      <c r="C6309" s="681" t="s">
        <v>14912</v>
      </c>
      <c r="D6309" s="681" t="s">
        <v>43741</v>
      </c>
    </row>
    <row r="6310" spans="1:4" ht="16.5" thickTop="1" thickBot="1" x14ac:dyDescent="0.3">
      <c r="A6310" s="681" t="s">
        <v>14913</v>
      </c>
      <c r="B6310" s="692" t="s">
        <v>8728</v>
      </c>
      <c r="C6310" s="681" t="s">
        <v>14914</v>
      </c>
      <c r="D6310" s="681" t="s">
        <v>43742</v>
      </c>
    </row>
    <row r="6311" spans="1:4" ht="16.5" thickTop="1" thickBot="1" x14ac:dyDescent="0.3">
      <c r="A6311" s="680" t="s">
        <v>5523</v>
      </c>
      <c r="B6311" s="692" t="s">
        <v>8728</v>
      </c>
      <c r="C6311" s="680" t="s">
        <v>5524</v>
      </c>
      <c r="D6311" s="680" t="s">
        <v>5525</v>
      </c>
    </row>
    <row r="6312" spans="1:4" ht="16.5" thickTop="1" thickBot="1" x14ac:dyDescent="0.3">
      <c r="A6312" s="681" t="s">
        <v>14915</v>
      </c>
      <c r="B6312" s="681" t="s">
        <v>14916</v>
      </c>
      <c r="C6312" s="681" t="s">
        <v>14917</v>
      </c>
      <c r="D6312" s="681" t="s">
        <v>43743</v>
      </c>
    </row>
    <row r="6313" spans="1:4" ht="31.5" thickTop="1" thickBot="1" x14ac:dyDescent="0.3">
      <c r="A6313" s="680" t="s">
        <v>14918</v>
      </c>
      <c r="B6313" s="692" t="s">
        <v>8728</v>
      </c>
      <c r="C6313" s="680" t="s">
        <v>14919</v>
      </c>
      <c r="D6313" s="680" t="s">
        <v>43744</v>
      </c>
    </row>
    <row r="6314" spans="1:4" ht="16.5" thickTop="1" thickBot="1" x14ac:dyDescent="0.3">
      <c r="A6314" s="681" t="s">
        <v>14920</v>
      </c>
      <c r="B6314" s="681" t="s">
        <v>14921</v>
      </c>
      <c r="C6314" s="681" t="s">
        <v>14922</v>
      </c>
      <c r="D6314" s="681" t="s">
        <v>43745</v>
      </c>
    </row>
    <row r="6315" spans="1:4" ht="31.5" thickTop="1" thickBot="1" x14ac:dyDescent="0.3">
      <c r="A6315" s="680" t="s">
        <v>14923</v>
      </c>
      <c r="B6315" s="692" t="s">
        <v>8728</v>
      </c>
      <c r="C6315" s="680" t="s">
        <v>14924</v>
      </c>
      <c r="D6315" s="680" t="s">
        <v>43746</v>
      </c>
    </row>
    <row r="6316" spans="1:4" ht="31.5" thickTop="1" thickBot="1" x14ac:dyDescent="0.3">
      <c r="A6316" s="681" t="s">
        <v>14925</v>
      </c>
      <c r="B6316" s="692" t="s">
        <v>8728</v>
      </c>
      <c r="C6316" s="681" t="s">
        <v>14926</v>
      </c>
      <c r="D6316" s="681" t="s">
        <v>43747</v>
      </c>
    </row>
    <row r="6317" spans="1:4" ht="31.5" thickTop="1" thickBot="1" x14ac:dyDescent="0.3">
      <c r="A6317" s="680" t="s">
        <v>14927</v>
      </c>
      <c r="B6317" s="692" t="s">
        <v>8728</v>
      </c>
      <c r="C6317" s="680" t="s">
        <v>14928</v>
      </c>
      <c r="D6317" s="680" t="s">
        <v>43748</v>
      </c>
    </row>
    <row r="6318" spans="1:4" ht="31.5" thickTop="1" thickBot="1" x14ac:dyDescent="0.3">
      <c r="A6318" s="681" t="s">
        <v>14929</v>
      </c>
      <c r="B6318" s="681" t="s">
        <v>14930</v>
      </c>
      <c r="C6318" s="681" t="s">
        <v>14931</v>
      </c>
      <c r="D6318" s="681" t="s">
        <v>43749</v>
      </c>
    </row>
    <row r="6319" spans="1:4" ht="31.5" thickTop="1" thickBot="1" x14ac:dyDescent="0.3">
      <c r="A6319" s="680" t="s">
        <v>14932</v>
      </c>
      <c r="B6319" s="681" t="s">
        <v>14933</v>
      </c>
      <c r="C6319" s="680" t="s">
        <v>14934</v>
      </c>
      <c r="D6319" s="680" t="s">
        <v>43750</v>
      </c>
    </row>
    <row r="6320" spans="1:4" ht="31.5" thickTop="1" thickBot="1" x14ac:dyDescent="0.3">
      <c r="A6320" s="681" t="s">
        <v>14935</v>
      </c>
      <c r="B6320" s="681" t="s">
        <v>14936</v>
      </c>
      <c r="C6320" s="681" t="s">
        <v>14937</v>
      </c>
      <c r="D6320" s="681" t="s">
        <v>43751</v>
      </c>
    </row>
    <row r="6321" spans="1:4" ht="31.5" thickTop="1" thickBot="1" x14ac:dyDescent="0.3">
      <c r="A6321" s="680" t="s">
        <v>14938</v>
      </c>
      <c r="B6321" s="681" t="s">
        <v>14939</v>
      </c>
      <c r="C6321" s="680" t="s">
        <v>14940</v>
      </c>
      <c r="D6321" s="680" t="s">
        <v>43752</v>
      </c>
    </row>
    <row r="6322" spans="1:4" ht="31.5" thickTop="1" thickBot="1" x14ac:dyDescent="0.3">
      <c r="A6322" s="681" t="s">
        <v>14941</v>
      </c>
      <c r="B6322" s="681" t="s">
        <v>14942</v>
      </c>
      <c r="C6322" s="681" t="s">
        <v>14943</v>
      </c>
      <c r="D6322" s="681" t="s">
        <v>43753</v>
      </c>
    </row>
    <row r="6323" spans="1:4" ht="16.5" thickTop="1" thickBot="1" x14ac:dyDescent="0.3">
      <c r="A6323" s="680" t="s">
        <v>14944</v>
      </c>
      <c r="B6323" s="692" t="s">
        <v>8728</v>
      </c>
      <c r="C6323" s="680" t="s">
        <v>14945</v>
      </c>
      <c r="D6323" s="680" t="s">
        <v>43754</v>
      </c>
    </row>
    <row r="6324" spans="1:4" ht="31.5" thickTop="1" thickBot="1" x14ac:dyDescent="0.3">
      <c r="A6324" s="681" t="s">
        <v>14946</v>
      </c>
      <c r="B6324" s="681" t="s">
        <v>14946</v>
      </c>
      <c r="C6324" s="681" t="s">
        <v>14947</v>
      </c>
      <c r="D6324" s="681" t="s">
        <v>43755</v>
      </c>
    </row>
    <row r="6325" spans="1:4" ht="31.5" thickTop="1" thickBot="1" x14ac:dyDescent="0.3">
      <c r="A6325" s="681" t="s">
        <v>14948</v>
      </c>
      <c r="B6325" s="681" t="s">
        <v>14949</v>
      </c>
      <c r="C6325" s="681" t="s">
        <v>14950</v>
      </c>
      <c r="D6325" s="681" t="s">
        <v>43756</v>
      </c>
    </row>
    <row r="6326" spans="1:4" ht="46.5" thickTop="1" thickBot="1" x14ac:dyDescent="0.3">
      <c r="A6326" s="680" t="s">
        <v>14951</v>
      </c>
      <c r="B6326" s="681" t="s">
        <v>14952</v>
      </c>
      <c r="C6326" s="680" t="s">
        <v>14953</v>
      </c>
      <c r="D6326" s="680" t="s">
        <v>43757</v>
      </c>
    </row>
    <row r="6327" spans="1:4" ht="16.5" thickTop="1" thickBot="1" x14ac:dyDescent="0.3">
      <c r="A6327" s="681" t="s">
        <v>14954</v>
      </c>
      <c r="B6327" s="692" t="s">
        <v>8728</v>
      </c>
      <c r="C6327" s="681" t="s">
        <v>14955</v>
      </c>
      <c r="D6327" s="681" t="s">
        <v>43758</v>
      </c>
    </row>
    <row r="6328" spans="1:4" ht="16.5" thickTop="1" thickBot="1" x14ac:dyDescent="0.3">
      <c r="A6328" s="681" t="s">
        <v>14956</v>
      </c>
      <c r="B6328" s="681" t="s">
        <v>14957</v>
      </c>
      <c r="C6328" s="681" t="s">
        <v>14958</v>
      </c>
      <c r="D6328" s="681" t="s">
        <v>43759</v>
      </c>
    </row>
    <row r="6329" spans="1:4" ht="31.5" thickTop="1" thickBot="1" x14ac:dyDescent="0.3">
      <c r="A6329" s="681" t="s">
        <v>14959</v>
      </c>
      <c r="B6329" s="692" t="s">
        <v>8728</v>
      </c>
      <c r="C6329" s="681" t="s">
        <v>14960</v>
      </c>
      <c r="D6329" s="681" t="s">
        <v>43760</v>
      </c>
    </row>
    <row r="6330" spans="1:4" ht="16.5" thickTop="1" thickBot="1" x14ac:dyDescent="0.3">
      <c r="A6330" s="680" t="s">
        <v>14961</v>
      </c>
      <c r="B6330" s="681" t="s">
        <v>14962</v>
      </c>
      <c r="C6330" s="680" t="s">
        <v>14963</v>
      </c>
      <c r="D6330" s="680" t="s">
        <v>43761</v>
      </c>
    </row>
    <row r="6331" spans="1:4" ht="16.5" thickTop="1" thickBot="1" x14ac:dyDescent="0.3">
      <c r="A6331" s="680" t="s">
        <v>14964</v>
      </c>
      <c r="B6331" s="692" t="s">
        <v>8728</v>
      </c>
      <c r="C6331" s="680" t="s">
        <v>14965</v>
      </c>
      <c r="D6331" s="680" t="s">
        <v>43762</v>
      </c>
    </row>
    <row r="6332" spans="1:4" ht="16.5" thickTop="1" thickBot="1" x14ac:dyDescent="0.3">
      <c r="A6332" s="681" t="s">
        <v>14966</v>
      </c>
      <c r="B6332" s="692" t="s">
        <v>8728</v>
      </c>
      <c r="C6332" s="681" t="s">
        <v>14967</v>
      </c>
      <c r="D6332" s="681" t="s">
        <v>43763</v>
      </c>
    </row>
    <row r="6333" spans="1:4" ht="16.5" thickTop="1" thickBot="1" x14ac:dyDescent="0.3">
      <c r="A6333" s="681" t="s">
        <v>14968</v>
      </c>
      <c r="B6333" s="692" t="s">
        <v>8728</v>
      </c>
      <c r="C6333" s="681" t="s">
        <v>14969</v>
      </c>
      <c r="D6333" s="681" t="s">
        <v>43764</v>
      </c>
    </row>
    <row r="6334" spans="1:4" ht="16.5" thickTop="1" thickBot="1" x14ac:dyDescent="0.3">
      <c r="A6334" s="680" t="s">
        <v>14970</v>
      </c>
      <c r="B6334" s="692" t="s">
        <v>8728</v>
      </c>
      <c r="C6334" s="680" t="s">
        <v>14971</v>
      </c>
      <c r="D6334" s="680" t="s">
        <v>43765</v>
      </c>
    </row>
    <row r="6335" spans="1:4" ht="31.5" thickTop="1" thickBot="1" x14ac:dyDescent="0.3">
      <c r="A6335" s="681" t="s">
        <v>14972</v>
      </c>
      <c r="B6335" s="692" t="s">
        <v>8728</v>
      </c>
      <c r="C6335" s="681" t="s">
        <v>14973</v>
      </c>
      <c r="D6335" s="681" t="s">
        <v>43766</v>
      </c>
    </row>
    <row r="6336" spans="1:4" ht="31.5" thickTop="1" thickBot="1" x14ac:dyDescent="0.3">
      <c r="A6336" s="680" t="s">
        <v>14974</v>
      </c>
      <c r="B6336" s="692" t="s">
        <v>8728</v>
      </c>
      <c r="C6336" s="680" t="s">
        <v>14975</v>
      </c>
      <c r="D6336" s="680" t="s">
        <v>43767</v>
      </c>
    </row>
    <row r="6337" spans="1:4" ht="16.5" thickTop="1" thickBot="1" x14ac:dyDescent="0.3">
      <c r="A6337" s="681" t="s">
        <v>14976</v>
      </c>
      <c r="B6337" s="692" t="s">
        <v>8728</v>
      </c>
      <c r="C6337" s="681" t="s">
        <v>14977</v>
      </c>
      <c r="D6337" s="681" t="s">
        <v>43768</v>
      </c>
    </row>
    <row r="6338" spans="1:4" ht="16.5" thickTop="1" thickBot="1" x14ac:dyDescent="0.3">
      <c r="A6338" s="680" t="s">
        <v>14978</v>
      </c>
      <c r="B6338" s="692" t="s">
        <v>8728</v>
      </c>
      <c r="C6338" s="680" t="s">
        <v>14979</v>
      </c>
      <c r="D6338" s="680" t="s">
        <v>43769</v>
      </c>
    </row>
    <row r="6339" spans="1:4" ht="16.5" thickTop="1" thickBot="1" x14ac:dyDescent="0.3">
      <c r="A6339" s="681" t="s">
        <v>14980</v>
      </c>
      <c r="B6339" s="681" t="s">
        <v>14981</v>
      </c>
      <c r="C6339" s="681" t="s">
        <v>14982</v>
      </c>
      <c r="D6339" s="681" t="s">
        <v>43770</v>
      </c>
    </row>
    <row r="6340" spans="1:4" ht="16.5" thickTop="1" thickBot="1" x14ac:dyDescent="0.3">
      <c r="A6340" s="680" t="s">
        <v>14983</v>
      </c>
      <c r="B6340" s="692" t="s">
        <v>8728</v>
      </c>
      <c r="C6340" s="680" t="s">
        <v>14984</v>
      </c>
      <c r="D6340" s="680" t="s">
        <v>43771</v>
      </c>
    </row>
    <row r="6341" spans="1:4" ht="16.5" thickTop="1" thickBot="1" x14ac:dyDescent="0.3">
      <c r="A6341" s="681" t="s">
        <v>14985</v>
      </c>
      <c r="B6341" s="681" t="s">
        <v>14986</v>
      </c>
      <c r="C6341" s="681" t="s">
        <v>14987</v>
      </c>
      <c r="D6341" s="681" t="s">
        <v>43772</v>
      </c>
    </row>
    <row r="6342" spans="1:4" ht="16.5" thickTop="1" thickBot="1" x14ac:dyDescent="0.3">
      <c r="A6342" s="681" t="s">
        <v>14988</v>
      </c>
      <c r="B6342" s="681" t="s">
        <v>14989</v>
      </c>
      <c r="C6342" s="681" t="s">
        <v>14990</v>
      </c>
      <c r="D6342" s="681" t="s">
        <v>43773</v>
      </c>
    </row>
    <row r="6343" spans="1:4" ht="16.5" thickTop="1" thickBot="1" x14ac:dyDescent="0.3">
      <c r="A6343" s="680" t="s">
        <v>14991</v>
      </c>
      <c r="B6343" s="692" t="s">
        <v>8728</v>
      </c>
      <c r="C6343" s="680" t="s">
        <v>14992</v>
      </c>
      <c r="D6343" s="680" t="s">
        <v>43774</v>
      </c>
    </row>
    <row r="6344" spans="1:4" ht="31.5" thickTop="1" thickBot="1" x14ac:dyDescent="0.3">
      <c r="A6344" s="681" t="s">
        <v>14993</v>
      </c>
      <c r="B6344" s="692" t="s">
        <v>8728</v>
      </c>
      <c r="C6344" s="681" t="s">
        <v>14994</v>
      </c>
      <c r="D6344" s="681" t="s">
        <v>43775</v>
      </c>
    </row>
    <row r="6345" spans="1:4" ht="16.5" thickTop="1" thickBot="1" x14ac:dyDescent="0.3">
      <c r="A6345" s="680" t="s">
        <v>14995</v>
      </c>
      <c r="B6345" s="692" t="s">
        <v>8728</v>
      </c>
      <c r="C6345" s="680" t="s">
        <v>14996</v>
      </c>
      <c r="D6345" s="680" t="s">
        <v>43776</v>
      </c>
    </row>
    <row r="6346" spans="1:4" ht="16.5" thickTop="1" thickBot="1" x14ac:dyDescent="0.3">
      <c r="A6346" s="681" t="s">
        <v>14997</v>
      </c>
      <c r="B6346" s="692" t="s">
        <v>8728</v>
      </c>
      <c r="C6346" s="681" t="s">
        <v>14998</v>
      </c>
      <c r="D6346" s="681" t="s">
        <v>43777</v>
      </c>
    </row>
    <row r="6347" spans="1:4" ht="16.5" thickTop="1" thickBot="1" x14ac:dyDescent="0.3">
      <c r="A6347" s="681" t="s">
        <v>14999</v>
      </c>
      <c r="B6347" s="681" t="s">
        <v>15000</v>
      </c>
      <c r="C6347" s="681" t="s">
        <v>15001</v>
      </c>
      <c r="D6347" s="681" t="s">
        <v>15001</v>
      </c>
    </row>
    <row r="6348" spans="1:4" ht="16.5" thickTop="1" thickBot="1" x14ac:dyDescent="0.3">
      <c r="A6348" s="681" t="s">
        <v>15002</v>
      </c>
      <c r="B6348" s="692" t="s">
        <v>8728</v>
      </c>
      <c r="C6348" s="681" t="s">
        <v>15003</v>
      </c>
      <c r="D6348" s="681" t="s">
        <v>15003</v>
      </c>
    </row>
    <row r="6349" spans="1:4" ht="16.5" thickTop="1" thickBot="1" x14ac:dyDescent="0.3">
      <c r="A6349" s="680" t="s">
        <v>15004</v>
      </c>
      <c r="B6349" s="681" t="s">
        <v>15005</v>
      </c>
      <c r="C6349" s="680" t="s">
        <v>15006</v>
      </c>
      <c r="D6349" s="680" t="s">
        <v>15006</v>
      </c>
    </row>
    <row r="6350" spans="1:4" ht="16.5" thickTop="1" thickBot="1" x14ac:dyDescent="0.3">
      <c r="A6350" s="680" t="s">
        <v>15007</v>
      </c>
      <c r="B6350" s="681" t="s">
        <v>15008</v>
      </c>
      <c r="C6350" s="680" t="s">
        <v>15009</v>
      </c>
      <c r="D6350" s="680" t="s">
        <v>43778</v>
      </c>
    </row>
    <row r="6351" spans="1:4" ht="16.5" thickTop="1" thickBot="1" x14ac:dyDescent="0.3">
      <c r="A6351" s="681" t="s">
        <v>15010</v>
      </c>
      <c r="B6351" s="681" t="s">
        <v>15011</v>
      </c>
      <c r="C6351" s="681" t="s">
        <v>15012</v>
      </c>
      <c r="D6351" s="681" t="s">
        <v>43779</v>
      </c>
    </row>
    <row r="6352" spans="1:4" ht="16.5" thickTop="1" thickBot="1" x14ac:dyDescent="0.3">
      <c r="A6352" s="681" t="s">
        <v>15013</v>
      </c>
      <c r="B6352" s="681" t="s">
        <v>15014</v>
      </c>
      <c r="C6352" s="681" t="s">
        <v>15015</v>
      </c>
      <c r="D6352" s="681" t="s">
        <v>43780</v>
      </c>
    </row>
    <row r="6353" spans="1:4" ht="16.5" thickTop="1" thickBot="1" x14ac:dyDescent="0.3">
      <c r="A6353" s="680" t="s">
        <v>15016</v>
      </c>
      <c r="B6353" s="681" t="s">
        <v>15017</v>
      </c>
      <c r="C6353" s="680" t="s">
        <v>15018</v>
      </c>
      <c r="D6353" s="680" t="s">
        <v>15018</v>
      </c>
    </row>
    <row r="6354" spans="1:4" ht="16.5" thickTop="1" thickBot="1" x14ac:dyDescent="0.3">
      <c r="A6354" s="681" t="s">
        <v>15019</v>
      </c>
      <c r="B6354" s="692" t="s">
        <v>8728</v>
      </c>
      <c r="C6354" s="681" t="s">
        <v>15020</v>
      </c>
      <c r="D6354" s="681" t="s">
        <v>43781</v>
      </c>
    </row>
    <row r="6355" spans="1:4" ht="16.5" thickTop="1" thickBot="1" x14ac:dyDescent="0.3">
      <c r="A6355" s="680" t="s">
        <v>15021</v>
      </c>
      <c r="B6355" s="692" t="s">
        <v>8728</v>
      </c>
      <c r="C6355" s="680" t="s">
        <v>15022</v>
      </c>
      <c r="D6355" s="680" t="s">
        <v>43782</v>
      </c>
    </row>
    <row r="6356" spans="1:4" ht="16.5" thickTop="1" thickBot="1" x14ac:dyDescent="0.3">
      <c r="A6356" s="681" t="s">
        <v>15023</v>
      </c>
      <c r="B6356" s="692" t="s">
        <v>8728</v>
      </c>
      <c r="C6356" s="681" t="s">
        <v>15024</v>
      </c>
      <c r="D6356" s="681" t="s">
        <v>43783</v>
      </c>
    </row>
    <row r="6357" spans="1:4" ht="16.5" thickTop="1" thickBot="1" x14ac:dyDescent="0.3">
      <c r="A6357" s="680" t="s">
        <v>15025</v>
      </c>
      <c r="B6357" s="681" t="s">
        <v>15026</v>
      </c>
      <c r="C6357" s="680" t="s">
        <v>15027</v>
      </c>
      <c r="D6357" s="680" t="s">
        <v>15027</v>
      </c>
    </row>
    <row r="6358" spans="1:4" ht="16.5" thickTop="1" thickBot="1" x14ac:dyDescent="0.3">
      <c r="A6358" s="680" t="s">
        <v>15028</v>
      </c>
      <c r="B6358" s="681" t="s">
        <v>15029</v>
      </c>
      <c r="C6358" s="680" t="s">
        <v>15030</v>
      </c>
      <c r="D6358" s="680" t="s">
        <v>15030</v>
      </c>
    </row>
    <row r="6359" spans="1:4" ht="31.5" thickTop="1" thickBot="1" x14ac:dyDescent="0.3">
      <c r="A6359" s="680" t="s">
        <v>15031</v>
      </c>
      <c r="B6359" s="692" t="s">
        <v>8728</v>
      </c>
      <c r="C6359" s="680" t="s">
        <v>15032</v>
      </c>
      <c r="D6359" s="680" t="s">
        <v>43784</v>
      </c>
    </row>
    <row r="6360" spans="1:4" ht="31.5" thickTop="1" thickBot="1" x14ac:dyDescent="0.3">
      <c r="A6360" s="680" t="s">
        <v>15033</v>
      </c>
      <c r="B6360" s="692" t="s">
        <v>8728</v>
      </c>
      <c r="C6360" s="680" t="s">
        <v>15034</v>
      </c>
      <c r="D6360" s="680" t="s">
        <v>43785</v>
      </c>
    </row>
    <row r="6361" spans="1:4" ht="16.5" thickTop="1" thickBot="1" x14ac:dyDescent="0.3">
      <c r="A6361" s="681" t="s">
        <v>15035</v>
      </c>
      <c r="B6361" s="692" t="s">
        <v>8728</v>
      </c>
      <c r="C6361" s="681" t="s">
        <v>15036</v>
      </c>
      <c r="D6361" s="681" t="s">
        <v>43786</v>
      </c>
    </row>
    <row r="6362" spans="1:4" ht="16.5" thickTop="1" thickBot="1" x14ac:dyDescent="0.3">
      <c r="A6362" s="680" t="s">
        <v>15037</v>
      </c>
      <c r="B6362" s="692" t="s">
        <v>8728</v>
      </c>
      <c r="C6362" s="680" t="s">
        <v>15038</v>
      </c>
      <c r="D6362" s="680" t="s">
        <v>43787</v>
      </c>
    </row>
    <row r="6363" spans="1:4" ht="16.5" thickTop="1" thickBot="1" x14ac:dyDescent="0.3">
      <c r="A6363" s="681" t="s">
        <v>15039</v>
      </c>
      <c r="B6363" s="681" t="s">
        <v>15040</v>
      </c>
      <c r="C6363" s="681" t="s">
        <v>15041</v>
      </c>
      <c r="D6363" s="681" t="s">
        <v>15041</v>
      </c>
    </row>
    <row r="6364" spans="1:4" ht="16.5" thickTop="1" thickBot="1" x14ac:dyDescent="0.3">
      <c r="A6364" s="681" t="s">
        <v>15042</v>
      </c>
      <c r="B6364" s="681" t="s">
        <v>15043</v>
      </c>
      <c r="C6364" s="681" t="s">
        <v>15044</v>
      </c>
      <c r="D6364" s="681" t="s">
        <v>43788</v>
      </c>
    </row>
    <row r="6365" spans="1:4" ht="16.5" thickTop="1" thickBot="1" x14ac:dyDescent="0.3">
      <c r="A6365" s="680" t="s">
        <v>15045</v>
      </c>
      <c r="B6365" s="681" t="s">
        <v>15046</v>
      </c>
      <c r="C6365" s="680" t="s">
        <v>15047</v>
      </c>
      <c r="D6365" s="680" t="s">
        <v>43789</v>
      </c>
    </row>
    <row r="6366" spans="1:4" ht="16.5" thickTop="1" thickBot="1" x14ac:dyDescent="0.3">
      <c r="A6366" s="680" t="s">
        <v>15048</v>
      </c>
      <c r="B6366" s="681" t="s">
        <v>15049</v>
      </c>
      <c r="C6366" s="680" t="s">
        <v>15050</v>
      </c>
      <c r="D6366" s="680" t="s">
        <v>43790</v>
      </c>
    </row>
    <row r="6367" spans="1:4" ht="16.5" thickTop="1" thickBot="1" x14ac:dyDescent="0.3">
      <c r="A6367" s="680" t="s">
        <v>15051</v>
      </c>
      <c r="B6367" s="681" t="s">
        <v>15052</v>
      </c>
      <c r="C6367" s="680" t="s">
        <v>15053</v>
      </c>
      <c r="D6367" s="680" t="s">
        <v>43791</v>
      </c>
    </row>
    <row r="6368" spans="1:4" ht="16.5" thickTop="1" thickBot="1" x14ac:dyDescent="0.3">
      <c r="A6368" s="681" t="s">
        <v>15054</v>
      </c>
      <c r="B6368" s="681" t="s">
        <v>15055</v>
      </c>
      <c r="C6368" s="681" t="s">
        <v>15056</v>
      </c>
      <c r="D6368" s="681" t="s">
        <v>43792</v>
      </c>
    </row>
    <row r="6369" spans="1:4" ht="16.5" thickTop="1" thickBot="1" x14ac:dyDescent="0.3">
      <c r="A6369" s="681" t="s">
        <v>15057</v>
      </c>
      <c r="B6369" s="681" t="s">
        <v>15058</v>
      </c>
      <c r="C6369" s="681" t="s">
        <v>15059</v>
      </c>
      <c r="D6369" s="681" t="s">
        <v>43793</v>
      </c>
    </row>
    <row r="6370" spans="1:4" ht="16.5" thickTop="1" thickBot="1" x14ac:dyDescent="0.3">
      <c r="A6370" s="681" t="s">
        <v>15060</v>
      </c>
      <c r="B6370" s="681" t="s">
        <v>15061</v>
      </c>
      <c r="C6370" s="681" t="s">
        <v>15062</v>
      </c>
      <c r="D6370" s="681" t="s">
        <v>43794</v>
      </c>
    </row>
    <row r="6371" spans="1:4" ht="16.5" thickTop="1" thickBot="1" x14ac:dyDescent="0.3">
      <c r="A6371" s="680" t="s">
        <v>15063</v>
      </c>
      <c r="B6371" s="681" t="s">
        <v>15064</v>
      </c>
      <c r="C6371" s="680" t="s">
        <v>15065</v>
      </c>
      <c r="D6371" s="680" t="s">
        <v>15065</v>
      </c>
    </row>
    <row r="6372" spans="1:4" ht="16.5" thickTop="1" thickBot="1" x14ac:dyDescent="0.3">
      <c r="A6372" s="681" t="s">
        <v>15066</v>
      </c>
      <c r="B6372" s="681" t="s">
        <v>15067</v>
      </c>
      <c r="C6372" s="681" t="s">
        <v>15068</v>
      </c>
      <c r="D6372" s="681" t="s">
        <v>43795</v>
      </c>
    </row>
    <row r="6373" spans="1:4" ht="31.5" thickTop="1" thickBot="1" x14ac:dyDescent="0.3">
      <c r="A6373" s="680" t="s">
        <v>5526</v>
      </c>
      <c r="B6373" s="681" t="s">
        <v>15069</v>
      </c>
      <c r="C6373" s="680" t="s">
        <v>5527</v>
      </c>
      <c r="D6373" s="680" t="s">
        <v>5528</v>
      </c>
    </row>
    <row r="6374" spans="1:4" ht="16.5" thickTop="1" thickBot="1" x14ac:dyDescent="0.3">
      <c r="A6374" s="680" t="s">
        <v>15070</v>
      </c>
      <c r="B6374" s="681" t="s">
        <v>15071</v>
      </c>
      <c r="C6374" s="680" t="s">
        <v>15072</v>
      </c>
      <c r="D6374" s="680" t="s">
        <v>43796</v>
      </c>
    </row>
    <row r="6375" spans="1:4" ht="16.5" thickTop="1" thickBot="1" x14ac:dyDescent="0.3">
      <c r="A6375" s="681" t="s">
        <v>15073</v>
      </c>
      <c r="B6375" s="681" t="s">
        <v>15074</v>
      </c>
      <c r="C6375" s="681" t="s">
        <v>15075</v>
      </c>
      <c r="D6375" s="681" t="s">
        <v>43797</v>
      </c>
    </row>
    <row r="6376" spans="1:4" ht="16.5" thickTop="1" thickBot="1" x14ac:dyDescent="0.3">
      <c r="A6376" s="680" t="s">
        <v>15076</v>
      </c>
      <c r="B6376" s="681" t="s">
        <v>15077</v>
      </c>
      <c r="C6376" s="680" t="s">
        <v>15078</v>
      </c>
      <c r="D6376" s="680" t="s">
        <v>43798</v>
      </c>
    </row>
    <row r="6377" spans="1:4" ht="16.5" thickTop="1" thickBot="1" x14ac:dyDescent="0.3">
      <c r="A6377" s="681" t="s">
        <v>15079</v>
      </c>
      <c r="B6377" s="681" t="s">
        <v>15080</v>
      </c>
      <c r="C6377" s="681" t="s">
        <v>15081</v>
      </c>
      <c r="D6377" s="681" t="s">
        <v>15081</v>
      </c>
    </row>
    <row r="6378" spans="1:4" ht="16.5" thickTop="1" thickBot="1" x14ac:dyDescent="0.3">
      <c r="A6378" s="681" t="s">
        <v>15082</v>
      </c>
      <c r="B6378" s="681" t="s">
        <v>15082</v>
      </c>
      <c r="C6378" s="681" t="s">
        <v>15083</v>
      </c>
      <c r="D6378" s="681" t="s">
        <v>43799</v>
      </c>
    </row>
    <row r="6379" spans="1:4" ht="16.5" thickTop="1" thickBot="1" x14ac:dyDescent="0.3">
      <c r="A6379" s="681" t="s">
        <v>5529</v>
      </c>
      <c r="B6379" s="681" t="s">
        <v>15084</v>
      </c>
      <c r="C6379" s="681" t="s">
        <v>5530</v>
      </c>
      <c r="D6379" s="681" t="s">
        <v>5531</v>
      </c>
    </row>
    <row r="6380" spans="1:4" ht="16.5" thickTop="1" thickBot="1" x14ac:dyDescent="0.3">
      <c r="A6380" s="681" t="s">
        <v>15085</v>
      </c>
      <c r="B6380" s="692" t="s">
        <v>8728</v>
      </c>
      <c r="C6380" s="681" t="s">
        <v>15086</v>
      </c>
      <c r="D6380" s="681" t="s">
        <v>43800</v>
      </c>
    </row>
    <row r="6381" spans="1:4" ht="16.5" thickTop="1" thickBot="1" x14ac:dyDescent="0.3">
      <c r="A6381" s="681" t="s">
        <v>15087</v>
      </c>
      <c r="B6381" s="681" t="s">
        <v>15088</v>
      </c>
      <c r="C6381" s="681" t="s">
        <v>15089</v>
      </c>
      <c r="D6381" s="681" t="s">
        <v>43801</v>
      </c>
    </row>
    <row r="6382" spans="1:4" ht="16.5" thickTop="1" thickBot="1" x14ac:dyDescent="0.3">
      <c r="A6382" s="681" t="s">
        <v>15090</v>
      </c>
      <c r="B6382" s="681" t="s">
        <v>15091</v>
      </c>
      <c r="C6382" s="681" t="s">
        <v>15092</v>
      </c>
      <c r="D6382" s="681" t="s">
        <v>43802</v>
      </c>
    </row>
    <row r="6383" spans="1:4" ht="31.5" thickTop="1" thickBot="1" x14ac:dyDescent="0.3">
      <c r="A6383" s="680" t="s">
        <v>15093</v>
      </c>
      <c r="B6383" s="681" t="s">
        <v>15094</v>
      </c>
      <c r="C6383" s="680" t="s">
        <v>15095</v>
      </c>
      <c r="D6383" s="680" t="s">
        <v>43803</v>
      </c>
    </row>
    <row r="6384" spans="1:4" ht="16.5" thickTop="1" thickBot="1" x14ac:dyDescent="0.3">
      <c r="A6384" s="681" t="s">
        <v>15096</v>
      </c>
      <c r="B6384" s="681" t="s">
        <v>15097</v>
      </c>
      <c r="C6384" s="681" t="s">
        <v>15098</v>
      </c>
      <c r="D6384" s="681" t="s">
        <v>43804</v>
      </c>
    </row>
    <row r="6385" spans="1:4" ht="16.5" thickTop="1" thickBot="1" x14ac:dyDescent="0.3">
      <c r="A6385" s="681" t="s">
        <v>15099</v>
      </c>
      <c r="B6385" s="692" t="s">
        <v>8728</v>
      </c>
      <c r="C6385" s="681" t="s">
        <v>15100</v>
      </c>
      <c r="D6385" s="681" t="s">
        <v>15100</v>
      </c>
    </row>
    <row r="6386" spans="1:4" ht="16.5" thickTop="1" thickBot="1" x14ac:dyDescent="0.3">
      <c r="A6386" s="680" t="s">
        <v>15101</v>
      </c>
      <c r="B6386" s="681" t="s">
        <v>15102</v>
      </c>
      <c r="C6386" s="680" t="s">
        <v>15103</v>
      </c>
      <c r="D6386" s="680" t="s">
        <v>43805</v>
      </c>
    </row>
    <row r="6387" spans="1:4" ht="16.5" thickTop="1" thickBot="1" x14ac:dyDescent="0.3">
      <c r="A6387" s="681" t="s">
        <v>15104</v>
      </c>
      <c r="B6387" s="681" t="s">
        <v>15105</v>
      </c>
      <c r="C6387" s="681" t="s">
        <v>15106</v>
      </c>
      <c r="D6387" s="681" t="s">
        <v>43806</v>
      </c>
    </row>
    <row r="6388" spans="1:4" ht="16.5" thickTop="1" thickBot="1" x14ac:dyDescent="0.3">
      <c r="A6388" s="681" t="s">
        <v>15107</v>
      </c>
      <c r="B6388" s="681" t="s">
        <v>15108</v>
      </c>
      <c r="C6388" s="681" t="s">
        <v>15109</v>
      </c>
      <c r="D6388" s="681" t="s">
        <v>15109</v>
      </c>
    </row>
    <row r="6389" spans="1:4" ht="16.5" thickTop="1" thickBot="1" x14ac:dyDescent="0.3">
      <c r="A6389" s="681" t="s">
        <v>15110</v>
      </c>
      <c r="B6389" s="681" t="s">
        <v>15111</v>
      </c>
      <c r="C6389" s="681" t="s">
        <v>15112</v>
      </c>
      <c r="D6389" s="681" t="s">
        <v>43807</v>
      </c>
    </row>
    <row r="6390" spans="1:4" ht="16.5" thickTop="1" thickBot="1" x14ac:dyDescent="0.3">
      <c r="A6390" s="681" t="s">
        <v>15113</v>
      </c>
      <c r="B6390" s="681" t="s">
        <v>15114</v>
      </c>
      <c r="C6390" s="681" t="s">
        <v>15115</v>
      </c>
      <c r="D6390" s="681" t="s">
        <v>43808</v>
      </c>
    </row>
    <row r="6391" spans="1:4" ht="16.5" thickTop="1" thickBot="1" x14ac:dyDescent="0.3">
      <c r="A6391" s="680" t="s">
        <v>15116</v>
      </c>
      <c r="B6391" s="681" t="s">
        <v>15117</v>
      </c>
      <c r="C6391" s="680" t="s">
        <v>15118</v>
      </c>
      <c r="D6391" s="680" t="s">
        <v>43809</v>
      </c>
    </row>
    <row r="6392" spans="1:4" ht="16.5" thickTop="1" thickBot="1" x14ac:dyDescent="0.3">
      <c r="A6392" s="681" t="s">
        <v>15119</v>
      </c>
      <c r="B6392" s="681" t="s">
        <v>15120</v>
      </c>
      <c r="C6392" s="681" t="s">
        <v>15121</v>
      </c>
      <c r="D6392" s="681" t="s">
        <v>43810</v>
      </c>
    </row>
    <row r="6393" spans="1:4" ht="31.5" thickTop="1" thickBot="1" x14ac:dyDescent="0.3">
      <c r="A6393" s="680" t="s">
        <v>15122</v>
      </c>
      <c r="B6393" s="681" t="s">
        <v>15123</v>
      </c>
      <c r="C6393" s="680" t="s">
        <v>15124</v>
      </c>
      <c r="D6393" s="680" t="s">
        <v>43811</v>
      </c>
    </row>
    <row r="6394" spans="1:4" ht="16.5" thickTop="1" thickBot="1" x14ac:dyDescent="0.3">
      <c r="A6394" s="681" t="s">
        <v>15125</v>
      </c>
      <c r="B6394" s="681" t="s">
        <v>15126</v>
      </c>
      <c r="C6394" s="681" t="s">
        <v>15127</v>
      </c>
      <c r="D6394" s="681" t="s">
        <v>43812</v>
      </c>
    </row>
    <row r="6395" spans="1:4" ht="16.5" thickTop="1" thickBot="1" x14ac:dyDescent="0.3">
      <c r="A6395" s="681" t="s">
        <v>15128</v>
      </c>
      <c r="B6395" s="681" t="s">
        <v>15129</v>
      </c>
      <c r="C6395" s="681" t="s">
        <v>15130</v>
      </c>
      <c r="D6395" s="681" t="s">
        <v>43813</v>
      </c>
    </row>
    <row r="6396" spans="1:4" ht="31.5" thickTop="1" thickBot="1" x14ac:dyDescent="0.3">
      <c r="A6396" s="680" t="s">
        <v>15131</v>
      </c>
      <c r="B6396" s="692" t="s">
        <v>8728</v>
      </c>
      <c r="C6396" s="680" t="s">
        <v>15132</v>
      </c>
      <c r="D6396" s="680" t="s">
        <v>43814</v>
      </c>
    </row>
    <row r="6397" spans="1:4" ht="16.5" thickTop="1" thickBot="1" x14ac:dyDescent="0.3">
      <c r="A6397" s="680" t="s">
        <v>15133</v>
      </c>
      <c r="B6397" s="681" t="s">
        <v>15134</v>
      </c>
      <c r="C6397" s="680" t="s">
        <v>1638</v>
      </c>
      <c r="D6397" s="680" t="s">
        <v>43815</v>
      </c>
    </row>
    <row r="6398" spans="1:4" ht="31.5" thickTop="1" thickBot="1" x14ac:dyDescent="0.3">
      <c r="A6398" s="681" t="s">
        <v>15135</v>
      </c>
      <c r="B6398" s="692" t="s">
        <v>8728</v>
      </c>
      <c r="C6398" s="681" t="s">
        <v>15136</v>
      </c>
      <c r="D6398" s="681" t="s">
        <v>43816</v>
      </c>
    </row>
    <row r="6399" spans="1:4" ht="16.5" thickTop="1" thickBot="1" x14ac:dyDescent="0.3">
      <c r="A6399" s="680" t="s">
        <v>15137</v>
      </c>
      <c r="B6399" s="681" t="s">
        <v>15138</v>
      </c>
      <c r="C6399" s="680" t="s">
        <v>15139</v>
      </c>
      <c r="D6399" s="680" t="s">
        <v>43817</v>
      </c>
    </row>
    <row r="6400" spans="1:4" ht="16.5" thickTop="1" thickBot="1" x14ac:dyDescent="0.3">
      <c r="A6400" s="680" t="s">
        <v>15140</v>
      </c>
      <c r="B6400" s="692" t="s">
        <v>8728</v>
      </c>
      <c r="C6400" s="680" t="s">
        <v>15141</v>
      </c>
      <c r="D6400" s="680" t="s">
        <v>43818</v>
      </c>
    </row>
    <row r="6401" spans="1:4" ht="16.5" thickTop="1" thickBot="1" x14ac:dyDescent="0.3">
      <c r="A6401" s="680" t="s">
        <v>15142</v>
      </c>
      <c r="B6401" s="681" t="s">
        <v>15143</v>
      </c>
      <c r="C6401" s="680" t="s">
        <v>15144</v>
      </c>
      <c r="D6401" s="680" t="s">
        <v>43819</v>
      </c>
    </row>
    <row r="6402" spans="1:4" ht="16.5" thickTop="1" thickBot="1" x14ac:dyDescent="0.3">
      <c r="A6402" s="680" t="s">
        <v>5534</v>
      </c>
      <c r="B6402" s="681" t="s">
        <v>15145</v>
      </c>
      <c r="C6402" s="680" t="s">
        <v>5535</v>
      </c>
      <c r="D6402" s="680" t="s">
        <v>5536</v>
      </c>
    </row>
    <row r="6403" spans="1:4" ht="16.5" thickTop="1" thickBot="1" x14ac:dyDescent="0.3">
      <c r="A6403" s="680" t="s">
        <v>15146</v>
      </c>
      <c r="B6403" s="681" t="s">
        <v>15147</v>
      </c>
      <c r="C6403" s="680" t="s">
        <v>15148</v>
      </c>
      <c r="D6403" s="680" t="s">
        <v>43820</v>
      </c>
    </row>
    <row r="6404" spans="1:4" ht="16.5" thickTop="1" thickBot="1" x14ac:dyDescent="0.3">
      <c r="A6404" s="680" t="s">
        <v>15149</v>
      </c>
      <c r="B6404" s="681" t="s">
        <v>15150</v>
      </c>
      <c r="C6404" s="680" t="s">
        <v>15151</v>
      </c>
      <c r="D6404" s="680" t="s">
        <v>43821</v>
      </c>
    </row>
    <row r="6405" spans="1:4" ht="16.5" thickTop="1" thickBot="1" x14ac:dyDescent="0.3">
      <c r="A6405" s="681" t="s">
        <v>5537</v>
      </c>
      <c r="B6405" s="692" t="s">
        <v>8728</v>
      </c>
      <c r="C6405" s="681" t="s">
        <v>5538</v>
      </c>
      <c r="D6405" s="681" t="s">
        <v>5539</v>
      </c>
    </row>
    <row r="6406" spans="1:4" ht="31.5" thickTop="1" thickBot="1" x14ac:dyDescent="0.3">
      <c r="A6406" s="681" t="s">
        <v>5540</v>
      </c>
      <c r="B6406" s="681" t="s">
        <v>15152</v>
      </c>
      <c r="C6406" s="681" t="s">
        <v>5541</v>
      </c>
      <c r="D6406" s="681" t="s">
        <v>5542</v>
      </c>
    </row>
    <row r="6407" spans="1:4" ht="16.5" thickTop="1" thickBot="1" x14ac:dyDescent="0.3">
      <c r="A6407" s="680" t="s">
        <v>15153</v>
      </c>
      <c r="B6407" s="681" t="s">
        <v>15154</v>
      </c>
      <c r="C6407" s="680" t="s">
        <v>15155</v>
      </c>
      <c r="D6407" s="680" t="s">
        <v>43822</v>
      </c>
    </row>
    <row r="6408" spans="1:4" ht="16.5" thickTop="1" thickBot="1" x14ac:dyDescent="0.3">
      <c r="A6408" s="680" t="s">
        <v>15156</v>
      </c>
      <c r="B6408" s="681" t="s">
        <v>15157</v>
      </c>
      <c r="C6408" s="680" t="s">
        <v>15158</v>
      </c>
      <c r="D6408" s="680" t="s">
        <v>43823</v>
      </c>
    </row>
    <row r="6409" spans="1:4" ht="16.5" thickTop="1" thickBot="1" x14ac:dyDescent="0.3">
      <c r="A6409" s="680" t="s">
        <v>15159</v>
      </c>
      <c r="B6409" s="692" t="s">
        <v>8728</v>
      </c>
      <c r="C6409" s="680" t="s">
        <v>15160</v>
      </c>
      <c r="D6409" s="680" t="s">
        <v>43824</v>
      </c>
    </row>
    <row r="6410" spans="1:4" ht="31.5" thickTop="1" thickBot="1" x14ac:dyDescent="0.3">
      <c r="A6410" s="681" t="s">
        <v>15161</v>
      </c>
      <c r="B6410" s="681" t="s">
        <v>15162</v>
      </c>
      <c r="C6410" s="681" t="s">
        <v>15163</v>
      </c>
      <c r="D6410" s="681" t="s">
        <v>43825</v>
      </c>
    </row>
    <row r="6411" spans="1:4" ht="16.5" thickTop="1" thickBot="1" x14ac:dyDescent="0.3">
      <c r="A6411" s="681" t="s">
        <v>15164</v>
      </c>
      <c r="B6411" s="692" t="s">
        <v>8728</v>
      </c>
      <c r="C6411" s="681" t="s">
        <v>15165</v>
      </c>
      <c r="D6411" s="681" t="s">
        <v>43826</v>
      </c>
    </row>
    <row r="6412" spans="1:4" ht="16.5" thickTop="1" thickBot="1" x14ac:dyDescent="0.3">
      <c r="A6412" s="680" t="s">
        <v>15166</v>
      </c>
      <c r="B6412" s="681" t="s">
        <v>15167</v>
      </c>
      <c r="C6412" s="680" t="s">
        <v>15168</v>
      </c>
      <c r="D6412" s="680" t="s">
        <v>43827</v>
      </c>
    </row>
    <row r="6413" spans="1:4" ht="16.5" thickTop="1" thickBot="1" x14ac:dyDescent="0.3">
      <c r="A6413" s="680" t="s">
        <v>15169</v>
      </c>
      <c r="B6413" s="681" t="s">
        <v>15170</v>
      </c>
      <c r="C6413" s="680" t="s">
        <v>15171</v>
      </c>
      <c r="D6413" s="680" t="s">
        <v>43828</v>
      </c>
    </row>
    <row r="6414" spans="1:4" ht="16.5" thickTop="1" thickBot="1" x14ac:dyDescent="0.3">
      <c r="A6414" s="681" t="s">
        <v>15172</v>
      </c>
      <c r="B6414" s="681" t="s">
        <v>15173</v>
      </c>
      <c r="C6414" s="681" t="s">
        <v>15174</v>
      </c>
      <c r="D6414" s="681" t="s">
        <v>43829</v>
      </c>
    </row>
    <row r="6415" spans="1:4" ht="16.5" thickTop="1" thickBot="1" x14ac:dyDescent="0.3">
      <c r="A6415" s="680" t="s">
        <v>5543</v>
      </c>
      <c r="B6415" s="681" t="s">
        <v>15175</v>
      </c>
      <c r="C6415" s="680" t="s">
        <v>5544</v>
      </c>
      <c r="D6415" s="680" t="s">
        <v>5545</v>
      </c>
    </row>
    <row r="6416" spans="1:4" ht="16.5" thickTop="1" thickBot="1" x14ac:dyDescent="0.3">
      <c r="A6416" s="680" t="s">
        <v>15176</v>
      </c>
      <c r="B6416" s="681" t="s">
        <v>15177</v>
      </c>
      <c r="C6416" s="680" t="s">
        <v>15178</v>
      </c>
      <c r="D6416" s="680" t="s">
        <v>43830</v>
      </c>
    </row>
    <row r="6417" spans="1:4" ht="16.5" thickTop="1" thickBot="1" x14ac:dyDescent="0.3">
      <c r="A6417" s="680" t="s">
        <v>15179</v>
      </c>
      <c r="B6417" s="681" t="s">
        <v>15180</v>
      </c>
      <c r="C6417" s="680" t="s">
        <v>15181</v>
      </c>
      <c r="D6417" s="680" t="s">
        <v>43831</v>
      </c>
    </row>
    <row r="6418" spans="1:4" ht="16.5" thickTop="1" thickBot="1" x14ac:dyDescent="0.3">
      <c r="A6418" s="680" t="s">
        <v>15182</v>
      </c>
      <c r="B6418" s="692" t="s">
        <v>8728</v>
      </c>
      <c r="C6418" s="680" t="s">
        <v>15183</v>
      </c>
      <c r="D6418" s="680" t="s">
        <v>15183</v>
      </c>
    </row>
    <row r="6419" spans="1:4" ht="16.5" thickTop="1" thickBot="1" x14ac:dyDescent="0.3">
      <c r="A6419" s="680" t="s">
        <v>15184</v>
      </c>
      <c r="B6419" s="692" t="s">
        <v>8728</v>
      </c>
      <c r="C6419" s="680" t="s">
        <v>15185</v>
      </c>
      <c r="D6419" s="680" t="s">
        <v>43832</v>
      </c>
    </row>
    <row r="6420" spans="1:4" ht="31.5" thickTop="1" thickBot="1" x14ac:dyDescent="0.3">
      <c r="A6420" s="680" t="s">
        <v>15186</v>
      </c>
      <c r="B6420" s="681" t="s">
        <v>15187</v>
      </c>
      <c r="C6420" s="680" t="s">
        <v>15188</v>
      </c>
      <c r="D6420" s="680" t="s">
        <v>43833</v>
      </c>
    </row>
    <row r="6421" spans="1:4" ht="16.5" thickTop="1" thickBot="1" x14ac:dyDescent="0.3">
      <c r="A6421" s="681" t="s">
        <v>15189</v>
      </c>
      <c r="B6421" s="681" t="s">
        <v>15190</v>
      </c>
      <c r="C6421" s="681" t="s">
        <v>15191</v>
      </c>
      <c r="D6421" s="681" t="s">
        <v>43834</v>
      </c>
    </row>
    <row r="6422" spans="1:4" ht="16.5" thickTop="1" thickBot="1" x14ac:dyDescent="0.3">
      <c r="A6422" s="680" t="s">
        <v>15192</v>
      </c>
      <c r="B6422" s="692" t="s">
        <v>8728</v>
      </c>
      <c r="C6422" s="680" t="s">
        <v>15193</v>
      </c>
      <c r="D6422" s="680" t="s">
        <v>15193</v>
      </c>
    </row>
    <row r="6423" spans="1:4" ht="16.5" thickTop="1" thickBot="1" x14ac:dyDescent="0.3">
      <c r="A6423" s="681" t="s">
        <v>15194</v>
      </c>
      <c r="B6423" s="692" t="s">
        <v>8728</v>
      </c>
      <c r="C6423" s="681" t="s">
        <v>15195</v>
      </c>
      <c r="D6423" s="681" t="s">
        <v>43835</v>
      </c>
    </row>
    <row r="6424" spans="1:4" ht="16.5" thickTop="1" thickBot="1" x14ac:dyDescent="0.3">
      <c r="A6424" s="681" t="s">
        <v>15196</v>
      </c>
      <c r="B6424" s="681" t="s">
        <v>15197</v>
      </c>
      <c r="C6424" s="681" t="s">
        <v>15198</v>
      </c>
      <c r="D6424" s="681" t="s">
        <v>43836</v>
      </c>
    </row>
    <row r="6425" spans="1:4" ht="16.5" thickTop="1" thickBot="1" x14ac:dyDescent="0.3">
      <c r="A6425" s="680" t="s">
        <v>15199</v>
      </c>
      <c r="B6425" s="681" t="s">
        <v>15200</v>
      </c>
      <c r="C6425" s="680" t="s">
        <v>15201</v>
      </c>
      <c r="D6425" s="680" t="s">
        <v>43837</v>
      </c>
    </row>
    <row r="6426" spans="1:4" ht="16.5" thickTop="1" thickBot="1" x14ac:dyDescent="0.3">
      <c r="A6426" s="680" t="s">
        <v>15202</v>
      </c>
      <c r="B6426" s="681" t="s">
        <v>15203</v>
      </c>
      <c r="C6426" s="680" t="s">
        <v>15204</v>
      </c>
      <c r="D6426" s="680" t="s">
        <v>15204</v>
      </c>
    </row>
    <row r="6427" spans="1:4" ht="16.5" thickTop="1" thickBot="1" x14ac:dyDescent="0.3">
      <c r="A6427" s="681" t="s">
        <v>15205</v>
      </c>
      <c r="B6427" s="681" t="s">
        <v>15206</v>
      </c>
      <c r="C6427" s="681" t="s">
        <v>15207</v>
      </c>
      <c r="D6427" s="681" t="s">
        <v>43838</v>
      </c>
    </row>
    <row r="6428" spans="1:4" ht="16.5" thickTop="1" thickBot="1" x14ac:dyDescent="0.3">
      <c r="A6428" s="681" t="s">
        <v>15208</v>
      </c>
      <c r="B6428" s="681" t="s">
        <v>15209</v>
      </c>
      <c r="C6428" s="681" t="s">
        <v>15210</v>
      </c>
      <c r="D6428" s="681" t="s">
        <v>43839</v>
      </c>
    </row>
    <row r="6429" spans="1:4" ht="16.5" thickTop="1" thickBot="1" x14ac:dyDescent="0.3">
      <c r="A6429" s="680" t="s">
        <v>15211</v>
      </c>
      <c r="B6429" s="692" t="s">
        <v>8728</v>
      </c>
      <c r="C6429" s="680" t="s">
        <v>15212</v>
      </c>
      <c r="D6429" s="680" t="s">
        <v>15212</v>
      </c>
    </row>
    <row r="6430" spans="1:4" ht="16.5" thickTop="1" thickBot="1" x14ac:dyDescent="0.3">
      <c r="A6430" s="681" t="s">
        <v>15213</v>
      </c>
      <c r="B6430" s="692" t="s">
        <v>8728</v>
      </c>
      <c r="C6430" s="681" t="s">
        <v>15214</v>
      </c>
      <c r="D6430" s="681" t="s">
        <v>15214</v>
      </c>
    </row>
    <row r="6431" spans="1:4" ht="16.5" thickTop="1" thickBot="1" x14ac:dyDescent="0.3">
      <c r="A6431" s="680" t="s">
        <v>15215</v>
      </c>
      <c r="B6431" s="692" t="s">
        <v>8728</v>
      </c>
      <c r="C6431" s="680" t="s">
        <v>15216</v>
      </c>
      <c r="D6431" s="680" t="s">
        <v>43840</v>
      </c>
    </row>
    <row r="6432" spans="1:4" ht="16.5" thickTop="1" thickBot="1" x14ac:dyDescent="0.3">
      <c r="A6432" s="680" t="s">
        <v>15217</v>
      </c>
      <c r="B6432" s="681" t="s">
        <v>15218</v>
      </c>
      <c r="C6432" s="680" t="s">
        <v>15219</v>
      </c>
      <c r="D6432" s="680" t="s">
        <v>43841</v>
      </c>
    </row>
    <row r="6433" spans="1:4" ht="16.5" thickTop="1" thickBot="1" x14ac:dyDescent="0.3">
      <c r="A6433" s="680" t="s">
        <v>15220</v>
      </c>
      <c r="B6433" s="681" t="s">
        <v>15221</v>
      </c>
      <c r="C6433" s="680" t="s">
        <v>15222</v>
      </c>
      <c r="D6433" s="680" t="s">
        <v>15222</v>
      </c>
    </row>
    <row r="6434" spans="1:4" ht="16.5" thickTop="1" thickBot="1" x14ac:dyDescent="0.3">
      <c r="A6434" s="680" t="s">
        <v>15223</v>
      </c>
      <c r="B6434" s="681" t="s">
        <v>15224</v>
      </c>
      <c r="C6434" s="680" t="s">
        <v>15225</v>
      </c>
      <c r="D6434" s="680" t="s">
        <v>15225</v>
      </c>
    </row>
    <row r="6435" spans="1:4" ht="16.5" thickTop="1" thickBot="1" x14ac:dyDescent="0.3">
      <c r="A6435" s="680" t="s">
        <v>15226</v>
      </c>
      <c r="B6435" s="681" t="s">
        <v>15227</v>
      </c>
      <c r="C6435" s="680" t="s">
        <v>15228</v>
      </c>
      <c r="D6435" s="680" t="s">
        <v>43842</v>
      </c>
    </row>
    <row r="6436" spans="1:4" ht="16.5" thickTop="1" thickBot="1" x14ac:dyDescent="0.3">
      <c r="A6436" s="681" t="s">
        <v>15229</v>
      </c>
      <c r="B6436" s="681" t="s">
        <v>15229</v>
      </c>
      <c r="C6436" s="681" t="s">
        <v>15230</v>
      </c>
      <c r="D6436" s="681" t="s">
        <v>15230</v>
      </c>
    </row>
    <row r="6437" spans="1:4" ht="16.5" thickTop="1" thickBot="1" x14ac:dyDescent="0.3">
      <c r="A6437" s="680" t="s">
        <v>15231</v>
      </c>
      <c r="B6437" s="681" t="s">
        <v>15232</v>
      </c>
      <c r="C6437" s="680" t="s">
        <v>15233</v>
      </c>
      <c r="D6437" s="680" t="s">
        <v>43843</v>
      </c>
    </row>
    <row r="6438" spans="1:4" ht="31.5" thickTop="1" thickBot="1" x14ac:dyDescent="0.3">
      <c r="A6438" s="681" t="s">
        <v>15234</v>
      </c>
      <c r="B6438" s="681" t="s">
        <v>15234</v>
      </c>
      <c r="C6438" s="681" t="s">
        <v>15235</v>
      </c>
      <c r="D6438" s="681" t="s">
        <v>43844</v>
      </c>
    </row>
    <row r="6439" spans="1:4" ht="16.5" thickTop="1" thickBot="1" x14ac:dyDescent="0.3">
      <c r="A6439" s="680" t="s">
        <v>15236</v>
      </c>
      <c r="B6439" s="681" t="s">
        <v>15237</v>
      </c>
      <c r="C6439" s="680" t="s">
        <v>15238</v>
      </c>
      <c r="D6439" s="680" t="s">
        <v>15238</v>
      </c>
    </row>
    <row r="6440" spans="1:4" ht="16.5" thickTop="1" thickBot="1" x14ac:dyDescent="0.3">
      <c r="A6440" s="681" t="s">
        <v>5546</v>
      </c>
      <c r="B6440" s="681" t="s">
        <v>15239</v>
      </c>
      <c r="C6440" s="681" t="s">
        <v>5547</v>
      </c>
      <c r="D6440" s="681" t="s">
        <v>5548</v>
      </c>
    </row>
    <row r="6441" spans="1:4" ht="16.5" thickTop="1" thickBot="1" x14ac:dyDescent="0.3">
      <c r="A6441" s="680" t="s">
        <v>15240</v>
      </c>
      <c r="B6441" s="692" t="s">
        <v>8728</v>
      </c>
      <c r="C6441" s="680" t="s">
        <v>15241</v>
      </c>
      <c r="D6441" s="680" t="s">
        <v>43845</v>
      </c>
    </row>
    <row r="6442" spans="1:4" ht="16.5" thickTop="1" thickBot="1" x14ac:dyDescent="0.3">
      <c r="A6442" s="681" t="s">
        <v>15242</v>
      </c>
      <c r="B6442" s="681" t="s">
        <v>15243</v>
      </c>
      <c r="C6442" s="681" t="s">
        <v>15244</v>
      </c>
      <c r="D6442" s="681" t="s">
        <v>43846</v>
      </c>
    </row>
    <row r="6443" spans="1:4" ht="16.5" thickTop="1" thickBot="1" x14ac:dyDescent="0.3">
      <c r="A6443" s="681" t="s">
        <v>15245</v>
      </c>
      <c r="B6443" s="681" t="s">
        <v>15246</v>
      </c>
      <c r="C6443" s="681" t="s">
        <v>15247</v>
      </c>
      <c r="D6443" s="681" t="s">
        <v>43847</v>
      </c>
    </row>
    <row r="6444" spans="1:4" ht="31.5" thickTop="1" thickBot="1" x14ac:dyDescent="0.3">
      <c r="A6444" s="681" t="s">
        <v>15248</v>
      </c>
      <c r="B6444" s="692" t="s">
        <v>8728</v>
      </c>
      <c r="C6444" s="681" t="s">
        <v>15249</v>
      </c>
      <c r="D6444" s="681" t="s">
        <v>43848</v>
      </c>
    </row>
    <row r="6445" spans="1:4" ht="16.5" thickTop="1" thickBot="1" x14ac:dyDescent="0.3">
      <c r="A6445" s="681" t="s">
        <v>15250</v>
      </c>
      <c r="B6445" s="681" t="s">
        <v>15251</v>
      </c>
      <c r="C6445" s="681" t="s">
        <v>15252</v>
      </c>
      <c r="D6445" s="681" t="s">
        <v>43849</v>
      </c>
    </row>
    <row r="6446" spans="1:4" ht="16.5" thickTop="1" thickBot="1" x14ac:dyDescent="0.3">
      <c r="A6446" s="681" t="s">
        <v>15253</v>
      </c>
      <c r="B6446" s="692" t="s">
        <v>8728</v>
      </c>
      <c r="C6446" s="681" t="s">
        <v>15254</v>
      </c>
      <c r="D6446" s="681" t="s">
        <v>15254</v>
      </c>
    </row>
    <row r="6447" spans="1:4" ht="16.5" thickTop="1" thickBot="1" x14ac:dyDescent="0.3">
      <c r="A6447" s="680" t="s">
        <v>15255</v>
      </c>
      <c r="B6447" s="681" t="s">
        <v>15256</v>
      </c>
      <c r="C6447" s="680" t="s">
        <v>15257</v>
      </c>
      <c r="D6447" s="680" t="s">
        <v>43850</v>
      </c>
    </row>
    <row r="6448" spans="1:4" ht="16.5" thickTop="1" thickBot="1" x14ac:dyDescent="0.3">
      <c r="A6448" s="681" t="s">
        <v>15258</v>
      </c>
      <c r="B6448" s="681" t="s">
        <v>15259</v>
      </c>
      <c r="C6448" s="681" t="s">
        <v>15260</v>
      </c>
      <c r="D6448" s="681" t="s">
        <v>43851</v>
      </c>
    </row>
    <row r="6449" spans="1:4" ht="16.5" thickTop="1" thickBot="1" x14ac:dyDescent="0.3">
      <c r="A6449" s="680" t="s">
        <v>15261</v>
      </c>
      <c r="B6449" s="681" t="s">
        <v>15262</v>
      </c>
      <c r="C6449" s="680" t="s">
        <v>15263</v>
      </c>
      <c r="D6449" s="680" t="s">
        <v>43852</v>
      </c>
    </row>
    <row r="6450" spans="1:4" ht="16.5" thickTop="1" thickBot="1" x14ac:dyDescent="0.3">
      <c r="A6450" s="681" t="s">
        <v>15264</v>
      </c>
      <c r="B6450" s="681" t="s">
        <v>15265</v>
      </c>
      <c r="C6450" s="681" t="s">
        <v>15266</v>
      </c>
      <c r="D6450" s="681" t="s">
        <v>43853</v>
      </c>
    </row>
    <row r="6451" spans="1:4" ht="16.5" thickTop="1" thickBot="1" x14ac:dyDescent="0.3">
      <c r="A6451" s="680" t="s">
        <v>5549</v>
      </c>
      <c r="B6451" s="681" t="s">
        <v>15267</v>
      </c>
      <c r="C6451" s="680" t="s">
        <v>15268</v>
      </c>
      <c r="D6451" s="680" t="s">
        <v>5551</v>
      </c>
    </row>
    <row r="6452" spans="1:4" ht="16.5" thickTop="1" thickBot="1" x14ac:dyDescent="0.3">
      <c r="A6452" s="681" t="s">
        <v>15269</v>
      </c>
      <c r="B6452" s="692" t="s">
        <v>8728</v>
      </c>
      <c r="C6452" s="681" t="s">
        <v>15270</v>
      </c>
      <c r="D6452" s="681" t="s">
        <v>43854</v>
      </c>
    </row>
    <row r="6453" spans="1:4" ht="16.5" thickTop="1" thickBot="1" x14ac:dyDescent="0.3">
      <c r="A6453" s="681" t="s">
        <v>15271</v>
      </c>
      <c r="B6453" s="681" t="s">
        <v>15272</v>
      </c>
      <c r="C6453" s="681" t="s">
        <v>15273</v>
      </c>
      <c r="D6453" s="681" t="s">
        <v>15273</v>
      </c>
    </row>
    <row r="6454" spans="1:4" ht="16.5" thickTop="1" thickBot="1" x14ac:dyDescent="0.3">
      <c r="A6454" s="680" t="s">
        <v>15274</v>
      </c>
      <c r="B6454" s="692" t="s">
        <v>8728</v>
      </c>
      <c r="C6454" s="680" t="s">
        <v>15275</v>
      </c>
      <c r="D6454" s="680" t="s">
        <v>43855</v>
      </c>
    </row>
    <row r="6455" spans="1:4" ht="16.5" thickTop="1" thickBot="1" x14ac:dyDescent="0.3">
      <c r="A6455" s="681" t="s">
        <v>15276</v>
      </c>
      <c r="B6455" s="692" t="s">
        <v>8728</v>
      </c>
      <c r="C6455" s="681" t="s">
        <v>15277</v>
      </c>
      <c r="D6455" s="681" t="s">
        <v>43856</v>
      </c>
    </row>
    <row r="6456" spans="1:4" ht="16.5" thickTop="1" thickBot="1" x14ac:dyDescent="0.3">
      <c r="A6456" s="680" t="s">
        <v>15278</v>
      </c>
      <c r="B6456" s="692" t="s">
        <v>8728</v>
      </c>
      <c r="C6456" s="680" t="s">
        <v>15279</v>
      </c>
      <c r="D6456" s="680" t="s">
        <v>43857</v>
      </c>
    </row>
    <row r="6457" spans="1:4" ht="16.5" thickTop="1" thickBot="1" x14ac:dyDescent="0.3">
      <c r="A6457" s="680" t="s">
        <v>15280</v>
      </c>
      <c r="B6457" s="692" t="s">
        <v>8728</v>
      </c>
      <c r="C6457" s="680" t="s">
        <v>15281</v>
      </c>
      <c r="D6457" s="680" t="s">
        <v>43858</v>
      </c>
    </row>
    <row r="6458" spans="1:4" ht="16.5" thickTop="1" thickBot="1" x14ac:dyDescent="0.3">
      <c r="A6458" s="681" t="s">
        <v>15282</v>
      </c>
      <c r="B6458" s="681" t="s">
        <v>15283</v>
      </c>
      <c r="C6458" s="681" t="s">
        <v>15284</v>
      </c>
      <c r="D6458" s="681" t="s">
        <v>15284</v>
      </c>
    </row>
    <row r="6459" spans="1:4" ht="31.5" thickTop="1" thickBot="1" x14ac:dyDescent="0.3">
      <c r="A6459" s="680" t="s">
        <v>15285</v>
      </c>
      <c r="B6459" s="681" t="s">
        <v>15286</v>
      </c>
      <c r="C6459" s="680" t="s">
        <v>15287</v>
      </c>
      <c r="D6459" s="680" t="s">
        <v>43859</v>
      </c>
    </row>
    <row r="6460" spans="1:4" ht="16.5" thickTop="1" thickBot="1" x14ac:dyDescent="0.3">
      <c r="A6460" s="681" t="s">
        <v>15288</v>
      </c>
      <c r="B6460" s="681" t="s">
        <v>15289</v>
      </c>
      <c r="C6460" s="681" t="s">
        <v>15290</v>
      </c>
      <c r="D6460" s="681" t="s">
        <v>43860</v>
      </c>
    </row>
    <row r="6461" spans="1:4" ht="16.5" thickTop="1" thickBot="1" x14ac:dyDescent="0.3">
      <c r="A6461" s="681" t="s">
        <v>15291</v>
      </c>
      <c r="B6461" s="692" t="s">
        <v>8728</v>
      </c>
      <c r="C6461" s="681" t="s">
        <v>15292</v>
      </c>
      <c r="D6461" s="681" t="s">
        <v>43861</v>
      </c>
    </row>
    <row r="6462" spans="1:4" ht="16.5" thickTop="1" thickBot="1" x14ac:dyDescent="0.3">
      <c r="A6462" s="681" t="s">
        <v>15293</v>
      </c>
      <c r="B6462" s="681" t="s">
        <v>15294</v>
      </c>
      <c r="C6462" s="681" t="s">
        <v>15295</v>
      </c>
      <c r="D6462" s="681" t="s">
        <v>43862</v>
      </c>
    </row>
    <row r="6463" spans="1:4" ht="31.5" thickTop="1" thickBot="1" x14ac:dyDescent="0.3">
      <c r="A6463" s="681" t="s">
        <v>15296</v>
      </c>
      <c r="B6463" s="681" t="s">
        <v>15297</v>
      </c>
      <c r="C6463" s="681" t="s">
        <v>15298</v>
      </c>
      <c r="D6463" s="681" t="s">
        <v>43863</v>
      </c>
    </row>
    <row r="6464" spans="1:4" ht="16.5" thickTop="1" thickBot="1" x14ac:dyDescent="0.3">
      <c r="A6464" s="681" t="s">
        <v>15299</v>
      </c>
      <c r="B6464" s="681" t="s">
        <v>15300</v>
      </c>
      <c r="C6464" s="681" t="s">
        <v>15301</v>
      </c>
      <c r="D6464" s="681" t="s">
        <v>43864</v>
      </c>
    </row>
    <row r="6465" spans="1:4" ht="16.5" thickTop="1" thickBot="1" x14ac:dyDescent="0.3">
      <c r="A6465" s="681" t="s">
        <v>15302</v>
      </c>
      <c r="B6465" s="681" t="s">
        <v>15303</v>
      </c>
      <c r="C6465" s="681" t="s">
        <v>15304</v>
      </c>
      <c r="D6465" s="681" t="s">
        <v>15304</v>
      </c>
    </row>
    <row r="6466" spans="1:4" ht="46.5" thickTop="1" thickBot="1" x14ac:dyDescent="0.3">
      <c r="A6466" s="681" t="s">
        <v>15305</v>
      </c>
      <c r="B6466" s="681" t="s">
        <v>15306</v>
      </c>
      <c r="C6466" s="681" t="s">
        <v>15307</v>
      </c>
      <c r="D6466" s="681" t="s">
        <v>43865</v>
      </c>
    </row>
    <row r="6467" spans="1:4" ht="31.5" thickTop="1" thickBot="1" x14ac:dyDescent="0.3">
      <c r="A6467" s="680" t="s">
        <v>15308</v>
      </c>
      <c r="B6467" s="692" t="s">
        <v>8728</v>
      </c>
      <c r="C6467" s="680" t="s">
        <v>15309</v>
      </c>
      <c r="D6467" s="680" t="s">
        <v>43866</v>
      </c>
    </row>
    <row r="6468" spans="1:4" ht="16.5" thickTop="1" thickBot="1" x14ac:dyDescent="0.3">
      <c r="A6468" s="680" t="s">
        <v>15310</v>
      </c>
      <c r="B6468" s="681" t="s">
        <v>15311</v>
      </c>
      <c r="C6468" s="680" t="s">
        <v>15312</v>
      </c>
      <c r="D6468" s="680" t="s">
        <v>43867</v>
      </c>
    </row>
    <row r="6469" spans="1:4" ht="46.5" thickTop="1" thickBot="1" x14ac:dyDescent="0.3">
      <c r="A6469" s="680" t="s">
        <v>15313</v>
      </c>
      <c r="B6469" s="692" t="s">
        <v>8728</v>
      </c>
      <c r="C6469" s="680" t="s">
        <v>15314</v>
      </c>
      <c r="D6469" s="680" t="s">
        <v>43868</v>
      </c>
    </row>
    <row r="6470" spans="1:4" ht="16.5" thickTop="1" thickBot="1" x14ac:dyDescent="0.3">
      <c r="A6470" s="680" t="s">
        <v>15315</v>
      </c>
      <c r="B6470" s="681" t="s">
        <v>15316</v>
      </c>
      <c r="C6470" s="680" t="s">
        <v>15317</v>
      </c>
      <c r="D6470" s="680" t="s">
        <v>43869</v>
      </c>
    </row>
    <row r="6471" spans="1:4" ht="16.5" thickTop="1" thickBot="1" x14ac:dyDescent="0.3">
      <c r="A6471" s="681" t="s">
        <v>15318</v>
      </c>
      <c r="B6471" s="681" t="s">
        <v>15319</v>
      </c>
      <c r="C6471" s="681" t="s">
        <v>15320</v>
      </c>
      <c r="D6471" s="681" t="s">
        <v>43870</v>
      </c>
    </row>
    <row r="6472" spans="1:4" ht="16.5" thickTop="1" thickBot="1" x14ac:dyDescent="0.3">
      <c r="A6472" s="681" t="s">
        <v>15321</v>
      </c>
      <c r="B6472" s="681" t="s">
        <v>15322</v>
      </c>
      <c r="C6472" s="681" t="s">
        <v>15323</v>
      </c>
      <c r="D6472" s="681" t="s">
        <v>43871</v>
      </c>
    </row>
    <row r="6473" spans="1:4" ht="16.5" thickTop="1" thickBot="1" x14ac:dyDescent="0.3">
      <c r="A6473" s="680" t="s">
        <v>15324</v>
      </c>
      <c r="B6473" s="681" t="s">
        <v>15325</v>
      </c>
      <c r="C6473" s="680" t="s">
        <v>15326</v>
      </c>
      <c r="D6473" s="680" t="s">
        <v>43872</v>
      </c>
    </row>
    <row r="6474" spans="1:4" ht="16.5" thickTop="1" thickBot="1" x14ac:dyDescent="0.3">
      <c r="A6474" s="681" t="s">
        <v>15327</v>
      </c>
      <c r="B6474" s="681" t="s">
        <v>15328</v>
      </c>
      <c r="C6474" s="681" t="s">
        <v>15329</v>
      </c>
      <c r="D6474" s="681" t="s">
        <v>43873</v>
      </c>
    </row>
    <row r="6475" spans="1:4" ht="16.5" thickTop="1" thickBot="1" x14ac:dyDescent="0.3">
      <c r="A6475" s="681" t="s">
        <v>15330</v>
      </c>
      <c r="B6475" s="681" t="s">
        <v>15331</v>
      </c>
      <c r="C6475" s="681" t="s">
        <v>15332</v>
      </c>
      <c r="D6475" s="681" t="s">
        <v>43874</v>
      </c>
    </row>
    <row r="6476" spans="1:4" ht="16.5" thickTop="1" thickBot="1" x14ac:dyDescent="0.3">
      <c r="A6476" s="681" t="s">
        <v>15333</v>
      </c>
      <c r="B6476" s="692" t="s">
        <v>8728</v>
      </c>
      <c r="C6476" s="681" t="s">
        <v>15334</v>
      </c>
      <c r="D6476" s="681" t="s">
        <v>43875</v>
      </c>
    </row>
    <row r="6477" spans="1:4" ht="16.5" thickTop="1" thickBot="1" x14ac:dyDescent="0.3">
      <c r="A6477" s="680" t="s">
        <v>5552</v>
      </c>
      <c r="B6477" s="692" t="s">
        <v>8728</v>
      </c>
      <c r="C6477" s="680" t="s">
        <v>5553</v>
      </c>
      <c r="D6477" s="680" t="s">
        <v>5554</v>
      </c>
    </row>
    <row r="6478" spans="1:4" ht="16.5" thickTop="1" thickBot="1" x14ac:dyDescent="0.3">
      <c r="A6478" s="681" t="s">
        <v>5555</v>
      </c>
      <c r="B6478" s="692" t="s">
        <v>8728</v>
      </c>
      <c r="C6478" s="681" t="s">
        <v>5556</v>
      </c>
      <c r="D6478" s="681" t="s">
        <v>5557</v>
      </c>
    </row>
    <row r="6479" spans="1:4" ht="16.5" thickTop="1" thickBot="1" x14ac:dyDescent="0.3">
      <c r="A6479" s="680" t="s">
        <v>15335</v>
      </c>
      <c r="B6479" s="692" t="s">
        <v>8728</v>
      </c>
      <c r="C6479" s="680" t="s">
        <v>15336</v>
      </c>
      <c r="D6479" s="680" t="s">
        <v>43876</v>
      </c>
    </row>
    <row r="6480" spans="1:4" ht="16.5" thickTop="1" thickBot="1" x14ac:dyDescent="0.3">
      <c r="A6480" s="680" t="s">
        <v>15337</v>
      </c>
      <c r="B6480" s="692" t="s">
        <v>8728</v>
      </c>
      <c r="C6480" s="680" t="s">
        <v>15338</v>
      </c>
      <c r="D6480" s="680" t="s">
        <v>43877</v>
      </c>
    </row>
    <row r="6481" spans="1:4" ht="16.5" thickTop="1" thickBot="1" x14ac:dyDescent="0.3">
      <c r="A6481" s="681" t="s">
        <v>15339</v>
      </c>
      <c r="B6481" s="692" t="s">
        <v>8728</v>
      </c>
      <c r="C6481" s="681" t="s">
        <v>15340</v>
      </c>
      <c r="D6481" s="681" t="s">
        <v>43878</v>
      </c>
    </row>
    <row r="6482" spans="1:4" ht="16.5" thickTop="1" thickBot="1" x14ac:dyDescent="0.3">
      <c r="A6482" s="681" t="s">
        <v>15341</v>
      </c>
      <c r="B6482" s="692" t="s">
        <v>8728</v>
      </c>
      <c r="C6482" s="681" t="s">
        <v>15342</v>
      </c>
      <c r="D6482" s="681" t="s">
        <v>43879</v>
      </c>
    </row>
    <row r="6483" spans="1:4" ht="16.5" thickTop="1" thickBot="1" x14ac:dyDescent="0.3">
      <c r="A6483" s="680" t="s">
        <v>15343</v>
      </c>
      <c r="B6483" s="692" t="s">
        <v>8728</v>
      </c>
      <c r="C6483" s="680" t="s">
        <v>15344</v>
      </c>
      <c r="D6483" s="680" t="s">
        <v>43880</v>
      </c>
    </row>
    <row r="6484" spans="1:4" ht="16.5" thickTop="1" thickBot="1" x14ac:dyDescent="0.3">
      <c r="A6484" s="681" t="s">
        <v>15345</v>
      </c>
      <c r="B6484" s="692" t="s">
        <v>8728</v>
      </c>
      <c r="C6484" s="681" t="s">
        <v>15346</v>
      </c>
      <c r="D6484" s="681" t="s">
        <v>43881</v>
      </c>
    </row>
    <row r="6485" spans="1:4" ht="16.5" thickTop="1" thickBot="1" x14ac:dyDescent="0.3">
      <c r="A6485" s="680" t="s">
        <v>15347</v>
      </c>
      <c r="B6485" s="692" t="s">
        <v>8728</v>
      </c>
      <c r="C6485" s="680" t="s">
        <v>15348</v>
      </c>
      <c r="D6485" s="680" t="s">
        <v>43882</v>
      </c>
    </row>
    <row r="6486" spans="1:4" ht="16.5" thickTop="1" thickBot="1" x14ac:dyDescent="0.3">
      <c r="A6486" s="681" t="s">
        <v>15349</v>
      </c>
      <c r="B6486" s="692" t="s">
        <v>8728</v>
      </c>
      <c r="C6486" s="681" t="s">
        <v>15350</v>
      </c>
      <c r="D6486" s="681" t="s">
        <v>43883</v>
      </c>
    </row>
    <row r="6487" spans="1:4" ht="16.5" thickTop="1" thickBot="1" x14ac:dyDescent="0.3">
      <c r="A6487" s="680" t="s">
        <v>15351</v>
      </c>
      <c r="B6487" s="692" t="s">
        <v>8728</v>
      </c>
      <c r="C6487" s="680" t="s">
        <v>15352</v>
      </c>
      <c r="D6487" s="680" t="s">
        <v>43884</v>
      </c>
    </row>
    <row r="6488" spans="1:4" ht="16.5" thickTop="1" thickBot="1" x14ac:dyDescent="0.3">
      <c r="A6488" s="681" t="s">
        <v>15353</v>
      </c>
      <c r="B6488" s="692" t="s">
        <v>8728</v>
      </c>
      <c r="C6488" s="681" t="s">
        <v>15354</v>
      </c>
      <c r="D6488" s="681" t="s">
        <v>43885</v>
      </c>
    </row>
    <row r="6489" spans="1:4" ht="16.5" thickTop="1" thickBot="1" x14ac:dyDescent="0.3">
      <c r="A6489" s="680" t="s">
        <v>15355</v>
      </c>
      <c r="B6489" s="692" t="s">
        <v>8728</v>
      </c>
      <c r="C6489" s="680" t="s">
        <v>15356</v>
      </c>
      <c r="D6489" s="680" t="s">
        <v>43886</v>
      </c>
    </row>
    <row r="6490" spans="1:4" ht="16.5" thickTop="1" thickBot="1" x14ac:dyDescent="0.3">
      <c r="A6490" s="681" t="s">
        <v>15357</v>
      </c>
      <c r="B6490" s="692" t="s">
        <v>8728</v>
      </c>
      <c r="C6490" s="681" t="s">
        <v>15358</v>
      </c>
      <c r="D6490" s="681" t="s">
        <v>43887</v>
      </c>
    </row>
    <row r="6491" spans="1:4" ht="16.5" thickTop="1" thickBot="1" x14ac:dyDescent="0.3">
      <c r="A6491" s="680" t="s">
        <v>5558</v>
      </c>
      <c r="B6491" s="692" t="s">
        <v>8728</v>
      </c>
      <c r="C6491" s="680" t="s">
        <v>5559</v>
      </c>
      <c r="D6491" s="680" t="s">
        <v>5560</v>
      </c>
    </row>
    <row r="6492" spans="1:4" ht="16.5" thickTop="1" thickBot="1" x14ac:dyDescent="0.3">
      <c r="A6492" s="681" t="s">
        <v>15359</v>
      </c>
      <c r="B6492" s="692" t="s">
        <v>8728</v>
      </c>
      <c r="C6492" s="681" t="s">
        <v>15360</v>
      </c>
      <c r="D6492" s="681" t="s">
        <v>43888</v>
      </c>
    </row>
    <row r="6493" spans="1:4" ht="16.5" thickTop="1" thickBot="1" x14ac:dyDescent="0.3">
      <c r="A6493" s="681" t="s">
        <v>5561</v>
      </c>
      <c r="B6493" s="681" t="s">
        <v>26964</v>
      </c>
      <c r="C6493" s="681" t="s">
        <v>5562</v>
      </c>
      <c r="D6493" s="681" t="s">
        <v>5563</v>
      </c>
    </row>
    <row r="6494" spans="1:4" ht="16.5" thickTop="1" thickBot="1" x14ac:dyDescent="0.3">
      <c r="A6494" s="681" t="s">
        <v>15361</v>
      </c>
      <c r="B6494" s="692" t="s">
        <v>8728</v>
      </c>
      <c r="C6494" s="681" t="s">
        <v>15362</v>
      </c>
      <c r="D6494" s="681" t="s">
        <v>43889</v>
      </c>
    </row>
    <row r="6495" spans="1:4" ht="16.5" thickTop="1" thickBot="1" x14ac:dyDescent="0.3">
      <c r="A6495" s="681" t="s">
        <v>15363</v>
      </c>
      <c r="B6495" s="692" t="s">
        <v>8728</v>
      </c>
      <c r="C6495" s="681" t="s">
        <v>15364</v>
      </c>
      <c r="D6495" s="681" t="s">
        <v>43890</v>
      </c>
    </row>
    <row r="6496" spans="1:4" ht="16.5" thickTop="1" thickBot="1" x14ac:dyDescent="0.3">
      <c r="A6496" s="680" t="s">
        <v>15365</v>
      </c>
      <c r="B6496" s="692" t="s">
        <v>8728</v>
      </c>
      <c r="C6496" s="680" t="s">
        <v>15366</v>
      </c>
      <c r="D6496" s="680" t="s">
        <v>43891</v>
      </c>
    </row>
    <row r="6497" spans="1:4" ht="31.5" thickTop="1" thickBot="1" x14ac:dyDescent="0.3">
      <c r="A6497" s="680" t="s">
        <v>15367</v>
      </c>
      <c r="B6497" s="692" t="s">
        <v>8728</v>
      </c>
      <c r="C6497" s="680" t="s">
        <v>15368</v>
      </c>
      <c r="D6497" s="680" t="s">
        <v>43892</v>
      </c>
    </row>
    <row r="6498" spans="1:4" ht="16.5" thickTop="1" thickBot="1" x14ac:dyDescent="0.3">
      <c r="A6498" s="681" t="s">
        <v>5564</v>
      </c>
      <c r="B6498" s="692" t="s">
        <v>8728</v>
      </c>
      <c r="C6498" s="681" t="s">
        <v>5565</v>
      </c>
      <c r="D6498" s="681" t="s">
        <v>5566</v>
      </c>
    </row>
    <row r="6499" spans="1:4" ht="16.5" thickTop="1" thickBot="1" x14ac:dyDescent="0.3">
      <c r="A6499" s="681" t="s">
        <v>15369</v>
      </c>
      <c r="B6499" s="692" t="s">
        <v>8728</v>
      </c>
      <c r="C6499" s="681" t="s">
        <v>15370</v>
      </c>
      <c r="D6499" s="681" t="s">
        <v>43893</v>
      </c>
    </row>
    <row r="6500" spans="1:4" ht="16.5" thickTop="1" thickBot="1" x14ac:dyDescent="0.3">
      <c r="A6500" s="680" t="s">
        <v>15371</v>
      </c>
      <c r="B6500" s="692" t="s">
        <v>8728</v>
      </c>
      <c r="C6500" s="680" t="s">
        <v>15372</v>
      </c>
      <c r="D6500" s="680" t="s">
        <v>43894</v>
      </c>
    </row>
    <row r="6501" spans="1:4" ht="16.5" thickTop="1" thickBot="1" x14ac:dyDescent="0.3">
      <c r="A6501" s="680" t="s">
        <v>5567</v>
      </c>
      <c r="B6501" s="692" t="s">
        <v>8728</v>
      </c>
      <c r="C6501" s="680" t="s">
        <v>5568</v>
      </c>
      <c r="D6501" s="680" t="s">
        <v>5569</v>
      </c>
    </row>
    <row r="6502" spans="1:4" ht="16.5" thickTop="1" thickBot="1" x14ac:dyDescent="0.3">
      <c r="A6502" s="681" t="s">
        <v>5570</v>
      </c>
      <c r="B6502" s="692" t="s">
        <v>8728</v>
      </c>
      <c r="C6502" s="681" t="s">
        <v>5571</v>
      </c>
      <c r="D6502" s="681" t="s">
        <v>5572</v>
      </c>
    </row>
    <row r="6503" spans="1:4" ht="16.5" thickTop="1" thickBot="1" x14ac:dyDescent="0.3">
      <c r="A6503" s="680" t="s">
        <v>15373</v>
      </c>
      <c r="B6503" s="692" t="s">
        <v>8728</v>
      </c>
      <c r="C6503" s="680" t="s">
        <v>15374</v>
      </c>
      <c r="D6503" s="680" t="s">
        <v>43895</v>
      </c>
    </row>
    <row r="6504" spans="1:4" ht="16.5" thickTop="1" thickBot="1" x14ac:dyDescent="0.3">
      <c r="A6504" s="681" t="s">
        <v>15375</v>
      </c>
      <c r="B6504" s="692" t="s">
        <v>8728</v>
      </c>
      <c r="C6504" s="681" t="s">
        <v>15376</v>
      </c>
      <c r="D6504" s="681" t="s">
        <v>43896</v>
      </c>
    </row>
    <row r="6505" spans="1:4" ht="16.5" thickTop="1" thickBot="1" x14ac:dyDescent="0.3">
      <c r="A6505" s="681" t="s">
        <v>15377</v>
      </c>
      <c r="B6505" s="692" t="s">
        <v>8728</v>
      </c>
      <c r="C6505" s="681" t="s">
        <v>15378</v>
      </c>
      <c r="D6505" s="681" t="s">
        <v>43897</v>
      </c>
    </row>
    <row r="6506" spans="1:4" ht="16.5" thickTop="1" thickBot="1" x14ac:dyDescent="0.3">
      <c r="A6506" s="680" t="s">
        <v>15379</v>
      </c>
      <c r="B6506" s="692" t="s">
        <v>8728</v>
      </c>
      <c r="C6506" s="680" t="s">
        <v>15380</v>
      </c>
      <c r="D6506" s="680" t="s">
        <v>43898</v>
      </c>
    </row>
    <row r="6507" spans="1:4" ht="16.5" thickTop="1" thickBot="1" x14ac:dyDescent="0.3">
      <c r="A6507" s="681" t="s">
        <v>15381</v>
      </c>
      <c r="B6507" s="692" t="s">
        <v>8728</v>
      </c>
      <c r="C6507" s="681" t="s">
        <v>15382</v>
      </c>
      <c r="D6507" s="681" t="s">
        <v>43899</v>
      </c>
    </row>
    <row r="6508" spans="1:4" ht="16.5" thickTop="1" thickBot="1" x14ac:dyDescent="0.3">
      <c r="A6508" s="681" t="s">
        <v>15383</v>
      </c>
      <c r="B6508" s="692" t="s">
        <v>8728</v>
      </c>
      <c r="C6508" s="681" t="s">
        <v>15384</v>
      </c>
      <c r="D6508" s="681" t="s">
        <v>43900</v>
      </c>
    </row>
    <row r="6509" spans="1:4" ht="16.5" thickTop="1" thickBot="1" x14ac:dyDescent="0.3">
      <c r="A6509" s="681" t="s">
        <v>15385</v>
      </c>
      <c r="B6509" s="692" t="s">
        <v>8728</v>
      </c>
      <c r="C6509" s="681" t="s">
        <v>15386</v>
      </c>
      <c r="D6509" s="681" t="s">
        <v>43901</v>
      </c>
    </row>
    <row r="6510" spans="1:4" ht="31.5" thickTop="1" thickBot="1" x14ac:dyDescent="0.3">
      <c r="A6510" s="681" t="s">
        <v>15387</v>
      </c>
      <c r="B6510" s="692" t="s">
        <v>8728</v>
      </c>
      <c r="C6510" s="681" t="s">
        <v>15388</v>
      </c>
      <c r="D6510" s="681" t="s">
        <v>43902</v>
      </c>
    </row>
    <row r="6511" spans="1:4" ht="16.5" thickTop="1" thickBot="1" x14ac:dyDescent="0.3">
      <c r="A6511" s="681" t="s">
        <v>15389</v>
      </c>
      <c r="B6511" s="692" t="s">
        <v>8728</v>
      </c>
      <c r="C6511" s="681" t="s">
        <v>15390</v>
      </c>
      <c r="D6511" s="681" t="s">
        <v>43903</v>
      </c>
    </row>
    <row r="6512" spans="1:4" ht="16.5" thickTop="1" thickBot="1" x14ac:dyDescent="0.3">
      <c r="A6512" s="680" t="s">
        <v>15391</v>
      </c>
      <c r="B6512" s="681" t="s">
        <v>15392</v>
      </c>
      <c r="C6512" s="680" t="s">
        <v>15393</v>
      </c>
      <c r="D6512" s="680" t="s">
        <v>43904</v>
      </c>
    </row>
    <row r="6513" spans="1:4" ht="31.5" thickTop="1" thickBot="1" x14ac:dyDescent="0.3">
      <c r="A6513" s="681" t="s">
        <v>15394</v>
      </c>
      <c r="B6513" s="681" t="s">
        <v>15395</v>
      </c>
      <c r="C6513" s="681" t="s">
        <v>15396</v>
      </c>
      <c r="D6513" s="681" t="s">
        <v>43905</v>
      </c>
    </row>
    <row r="6514" spans="1:4" ht="31.5" thickTop="1" thickBot="1" x14ac:dyDescent="0.3">
      <c r="A6514" s="680" t="s">
        <v>15397</v>
      </c>
      <c r="B6514" s="681" t="s">
        <v>15398</v>
      </c>
      <c r="C6514" s="680" t="s">
        <v>15399</v>
      </c>
      <c r="D6514" s="680" t="s">
        <v>43906</v>
      </c>
    </row>
    <row r="6515" spans="1:4" ht="16.5" thickTop="1" thickBot="1" x14ac:dyDescent="0.3">
      <c r="A6515" s="680" t="s">
        <v>15400</v>
      </c>
      <c r="B6515" s="681" t="s">
        <v>15401</v>
      </c>
      <c r="C6515" s="680" t="s">
        <v>15402</v>
      </c>
      <c r="D6515" s="680" t="s">
        <v>43907</v>
      </c>
    </row>
    <row r="6516" spans="1:4" ht="16.5" thickTop="1" thickBot="1" x14ac:dyDescent="0.3">
      <c r="A6516" s="680" t="s">
        <v>15403</v>
      </c>
      <c r="B6516" s="681" t="s">
        <v>15404</v>
      </c>
      <c r="C6516" s="680" t="s">
        <v>15405</v>
      </c>
      <c r="D6516" s="680" t="s">
        <v>43908</v>
      </c>
    </row>
    <row r="6517" spans="1:4" ht="16.5" thickTop="1" thickBot="1" x14ac:dyDescent="0.3">
      <c r="A6517" s="680" t="s">
        <v>15406</v>
      </c>
      <c r="B6517" s="692" t="s">
        <v>8728</v>
      </c>
      <c r="C6517" s="680" t="s">
        <v>15407</v>
      </c>
      <c r="D6517" s="680" t="s">
        <v>43909</v>
      </c>
    </row>
    <row r="6518" spans="1:4" ht="16.5" thickTop="1" thickBot="1" x14ac:dyDescent="0.3">
      <c r="A6518" s="681" t="s">
        <v>5573</v>
      </c>
      <c r="B6518" s="692" t="s">
        <v>8728</v>
      </c>
      <c r="C6518" s="681" t="s">
        <v>5574</v>
      </c>
      <c r="D6518" s="681" t="s">
        <v>5575</v>
      </c>
    </row>
    <row r="6519" spans="1:4" ht="16.5" thickTop="1" thickBot="1" x14ac:dyDescent="0.3">
      <c r="A6519" s="680" t="s">
        <v>5576</v>
      </c>
      <c r="B6519" s="692" t="s">
        <v>8728</v>
      </c>
      <c r="C6519" s="680" t="s">
        <v>5577</v>
      </c>
      <c r="D6519" s="680" t="s">
        <v>5578</v>
      </c>
    </row>
    <row r="6520" spans="1:4" ht="16.5" thickTop="1" thickBot="1" x14ac:dyDescent="0.3">
      <c r="A6520" s="680" t="s">
        <v>5579</v>
      </c>
      <c r="B6520" s="692" t="s">
        <v>8728</v>
      </c>
      <c r="C6520" s="680" t="s">
        <v>5580</v>
      </c>
      <c r="D6520" s="680" t="s">
        <v>5581</v>
      </c>
    </row>
    <row r="6521" spans="1:4" ht="16.5" thickTop="1" thickBot="1" x14ac:dyDescent="0.3">
      <c r="A6521" s="681" t="s">
        <v>5582</v>
      </c>
      <c r="B6521" s="692" t="s">
        <v>8728</v>
      </c>
      <c r="C6521" s="681" t="s">
        <v>5583</v>
      </c>
      <c r="D6521" s="681" t="s">
        <v>5584</v>
      </c>
    </row>
    <row r="6522" spans="1:4" ht="16.5" thickTop="1" thickBot="1" x14ac:dyDescent="0.3">
      <c r="A6522" s="681" t="s">
        <v>5586</v>
      </c>
      <c r="B6522" s="692" t="s">
        <v>8728</v>
      </c>
      <c r="C6522" s="681" t="s">
        <v>5587</v>
      </c>
      <c r="D6522" s="681" t="s">
        <v>5588</v>
      </c>
    </row>
    <row r="6523" spans="1:4" ht="16.5" thickTop="1" thickBot="1" x14ac:dyDescent="0.3">
      <c r="A6523" s="680" t="s">
        <v>5589</v>
      </c>
      <c r="B6523" s="692" t="s">
        <v>8728</v>
      </c>
      <c r="C6523" s="680" t="s">
        <v>5590</v>
      </c>
      <c r="D6523" s="680" t="s">
        <v>5591</v>
      </c>
    </row>
    <row r="6524" spans="1:4" ht="16.5" thickTop="1" thickBot="1" x14ac:dyDescent="0.3">
      <c r="A6524" s="681" t="s">
        <v>5592</v>
      </c>
      <c r="B6524" s="692" t="s">
        <v>8728</v>
      </c>
      <c r="C6524" s="681" t="s">
        <v>5593</v>
      </c>
      <c r="D6524" s="681" t="s">
        <v>5594</v>
      </c>
    </row>
    <row r="6525" spans="1:4" ht="16.5" thickTop="1" thickBot="1" x14ac:dyDescent="0.3">
      <c r="A6525" s="680" t="s">
        <v>5595</v>
      </c>
      <c r="B6525" s="692" t="s">
        <v>8728</v>
      </c>
      <c r="C6525" s="680" t="s">
        <v>5596</v>
      </c>
      <c r="D6525" s="680" t="s">
        <v>5597</v>
      </c>
    </row>
    <row r="6526" spans="1:4" ht="16.5" thickTop="1" thickBot="1" x14ac:dyDescent="0.3">
      <c r="A6526" s="681" t="s">
        <v>5598</v>
      </c>
      <c r="B6526" s="692" t="s">
        <v>8728</v>
      </c>
      <c r="C6526" s="681" t="s">
        <v>5599</v>
      </c>
      <c r="D6526" s="681" t="s">
        <v>5600</v>
      </c>
    </row>
    <row r="6527" spans="1:4" ht="16.5" thickTop="1" thickBot="1" x14ac:dyDescent="0.3">
      <c r="A6527" s="680" t="s">
        <v>5601</v>
      </c>
      <c r="B6527" s="692" t="s">
        <v>8728</v>
      </c>
      <c r="C6527" s="680" t="s">
        <v>15408</v>
      </c>
      <c r="D6527" s="680" t="s">
        <v>43910</v>
      </c>
    </row>
    <row r="6528" spans="1:4" ht="16.5" thickTop="1" thickBot="1" x14ac:dyDescent="0.3">
      <c r="A6528" s="681" t="s">
        <v>5604</v>
      </c>
      <c r="B6528" s="692" t="s">
        <v>8728</v>
      </c>
      <c r="C6528" s="681" t="s">
        <v>5607</v>
      </c>
      <c r="D6528" s="681" t="s">
        <v>5606</v>
      </c>
    </row>
    <row r="6529" spans="1:4" ht="16.5" thickTop="1" thickBot="1" x14ac:dyDescent="0.3">
      <c r="A6529" s="680" t="s">
        <v>15409</v>
      </c>
      <c r="B6529" s="681" t="s">
        <v>15410</v>
      </c>
      <c r="C6529" s="680" t="s">
        <v>15411</v>
      </c>
      <c r="D6529" s="680" t="s">
        <v>43911</v>
      </c>
    </row>
    <row r="6530" spans="1:4" ht="31.5" thickTop="1" thickBot="1" x14ac:dyDescent="0.3">
      <c r="A6530" s="680" t="s">
        <v>15412</v>
      </c>
      <c r="B6530" s="681" t="s">
        <v>15413</v>
      </c>
      <c r="C6530" s="680" t="s">
        <v>15414</v>
      </c>
      <c r="D6530" s="680" t="s">
        <v>43912</v>
      </c>
    </row>
    <row r="6531" spans="1:4" ht="16.5" thickTop="1" thickBot="1" x14ac:dyDescent="0.3">
      <c r="A6531" s="680" t="s">
        <v>15415</v>
      </c>
      <c r="B6531" s="681" t="s">
        <v>15416</v>
      </c>
      <c r="C6531" s="680" t="s">
        <v>15417</v>
      </c>
      <c r="D6531" s="680" t="s">
        <v>15417</v>
      </c>
    </row>
    <row r="6532" spans="1:4" ht="16.5" thickTop="1" thickBot="1" x14ac:dyDescent="0.3">
      <c r="A6532" s="680" t="s">
        <v>15418</v>
      </c>
      <c r="B6532" s="681" t="s">
        <v>15419</v>
      </c>
      <c r="C6532" s="680" t="s">
        <v>15420</v>
      </c>
      <c r="D6532" s="680" t="s">
        <v>43913</v>
      </c>
    </row>
    <row r="6533" spans="1:4" ht="16.5" thickTop="1" thickBot="1" x14ac:dyDescent="0.3">
      <c r="A6533" s="680" t="s">
        <v>15421</v>
      </c>
      <c r="B6533" s="681" t="s">
        <v>15421</v>
      </c>
      <c r="C6533" s="680" t="s">
        <v>15422</v>
      </c>
      <c r="D6533" s="680" t="s">
        <v>43914</v>
      </c>
    </row>
    <row r="6534" spans="1:4" ht="16.5" thickTop="1" thickBot="1" x14ac:dyDescent="0.3">
      <c r="A6534" s="681" t="s">
        <v>15423</v>
      </c>
      <c r="B6534" s="681" t="s">
        <v>15424</v>
      </c>
      <c r="C6534" s="681" t="s">
        <v>15425</v>
      </c>
      <c r="D6534" s="681" t="s">
        <v>43915</v>
      </c>
    </row>
    <row r="6535" spans="1:4" ht="16.5" thickTop="1" thickBot="1" x14ac:dyDescent="0.3">
      <c r="A6535" s="680" t="s">
        <v>15426</v>
      </c>
      <c r="B6535" s="692" t="s">
        <v>8728</v>
      </c>
      <c r="C6535" s="680" t="s">
        <v>15427</v>
      </c>
      <c r="D6535" s="680" t="s">
        <v>43916</v>
      </c>
    </row>
    <row r="6536" spans="1:4" ht="16.5" thickTop="1" thickBot="1" x14ac:dyDescent="0.3">
      <c r="A6536" s="681" t="s">
        <v>15428</v>
      </c>
      <c r="B6536" s="681" t="s">
        <v>15429</v>
      </c>
      <c r="C6536" s="681" t="s">
        <v>15430</v>
      </c>
      <c r="D6536" s="681" t="s">
        <v>43917</v>
      </c>
    </row>
    <row r="6537" spans="1:4" ht="16.5" thickTop="1" thickBot="1" x14ac:dyDescent="0.3">
      <c r="A6537" s="681" t="s">
        <v>15431</v>
      </c>
      <c r="B6537" s="681" t="s">
        <v>15432</v>
      </c>
      <c r="C6537" s="681" t="s">
        <v>15433</v>
      </c>
      <c r="D6537" s="681" t="s">
        <v>43918</v>
      </c>
    </row>
    <row r="6538" spans="1:4" ht="16.5" thickTop="1" thickBot="1" x14ac:dyDescent="0.3">
      <c r="A6538" s="681" t="s">
        <v>15434</v>
      </c>
      <c r="B6538" s="692" t="s">
        <v>8728</v>
      </c>
      <c r="C6538" s="681" t="s">
        <v>15435</v>
      </c>
      <c r="D6538" s="681" t="s">
        <v>43919</v>
      </c>
    </row>
    <row r="6539" spans="1:4" ht="31.5" thickTop="1" thickBot="1" x14ac:dyDescent="0.3">
      <c r="A6539" s="681" t="s">
        <v>5608</v>
      </c>
      <c r="B6539" s="681" t="s">
        <v>15436</v>
      </c>
      <c r="C6539" s="681" t="s">
        <v>5609</v>
      </c>
      <c r="D6539" s="681" t="s">
        <v>5610</v>
      </c>
    </row>
    <row r="6540" spans="1:4" ht="16.5" thickTop="1" thickBot="1" x14ac:dyDescent="0.3">
      <c r="A6540" s="681" t="s">
        <v>15437</v>
      </c>
      <c r="B6540" s="681" t="s">
        <v>15438</v>
      </c>
      <c r="C6540" s="681" t="s">
        <v>15439</v>
      </c>
      <c r="D6540" s="681" t="s">
        <v>43920</v>
      </c>
    </row>
    <row r="6541" spans="1:4" ht="16.5" thickTop="1" thickBot="1" x14ac:dyDescent="0.3">
      <c r="A6541" s="681" t="s">
        <v>15440</v>
      </c>
      <c r="B6541" s="681" t="s">
        <v>15440</v>
      </c>
      <c r="C6541" s="681" t="s">
        <v>15441</v>
      </c>
      <c r="D6541" s="681" t="s">
        <v>43921</v>
      </c>
    </row>
    <row r="6542" spans="1:4" ht="16.5" thickTop="1" thickBot="1" x14ac:dyDescent="0.3">
      <c r="A6542" s="680" t="s">
        <v>15442</v>
      </c>
      <c r="B6542" s="681" t="s">
        <v>15443</v>
      </c>
      <c r="C6542" s="680" t="s">
        <v>15444</v>
      </c>
      <c r="D6542" s="680" t="s">
        <v>43922</v>
      </c>
    </row>
    <row r="6543" spans="1:4" ht="16.5" thickTop="1" thickBot="1" x14ac:dyDescent="0.3">
      <c r="A6543" s="680" t="s">
        <v>15445</v>
      </c>
      <c r="B6543" s="681" t="s">
        <v>15446</v>
      </c>
      <c r="C6543" s="680" t="s">
        <v>15447</v>
      </c>
      <c r="D6543" s="680" t="s">
        <v>43923</v>
      </c>
    </row>
    <row r="6544" spans="1:4" ht="16.5" thickTop="1" thickBot="1" x14ac:dyDescent="0.3">
      <c r="A6544" s="680" t="s">
        <v>15448</v>
      </c>
      <c r="B6544" s="681" t="s">
        <v>15449</v>
      </c>
      <c r="C6544" s="680" t="s">
        <v>15450</v>
      </c>
      <c r="D6544" s="680" t="s">
        <v>43924</v>
      </c>
    </row>
    <row r="6545" spans="1:4" ht="16.5" thickTop="1" thickBot="1" x14ac:dyDescent="0.3">
      <c r="A6545" s="680" t="s">
        <v>15451</v>
      </c>
      <c r="B6545" s="681" t="s">
        <v>15452</v>
      </c>
      <c r="C6545" s="680" t="s">
        <v>15453</v>
      </c>
      <c r="D6545" s="680" t="s">
        <v>43925</v>
      </c>
    </row>
    <row r="6546" spans="1:4" ht="16.5" thickTop="1" thickBot="1" x14ac:dyDescent="0.3">
      <c r="A6546" s="681" t="s">
        <v>15454</v>
      </c>
      <c r="B6546" s="681" t="s">
        <v>15455</v>
      </c>
      <c r="C6546" s="681" t="s">
        <v>15456</v>
      </c>
      <c r="D6546" s="681" t="s">
        <v>43926</v>
      </c>
    </row>
    <row r="6547" spans="1:4" ht="16.5" thickTop="1" thickBot="1" x14ac:dyDescent="0.3">
      <c r="A6547" s="680" t="s">
        <v>15457</v>
      </c>
      <c r="B6547" s="681" t="s">
        <v>15458</v>
      </c>
      <c r="C6547" s="680" t="s">
        <v>15459</v>
      </c>
      <c r="D6547" s="680" t="s">
        <v>43927</v>
      </c>
    </row>
    <row r="6548" spans="1:4" ht="16.5" thickTop="1" thickBot="1" x14ac:dyDescent="0.3">
      <c r="A6548" s="681" t="s">
        <v>15460</v>
      </c>
      <c r="B6548" s="681" t="s">
        <v>15461</v>
      </c>
      <c r="C6548" s="681" t="s">
        <v>15462</v>
      </c>
      <c r="D6548" s="681" t="s">
        <v>43928</v>
      </c>
    </row>
    <row r="6549" spans="1:4" ht="16.5" thickTop="1" thickBot="1" x14ac:dyDescent="0.3">
      <c r="A6549" s="680" t="s">
        <v>15463</v>
      </c>
      <c r="B6549" s="692" t="s">
        <v>8728</v>
      </c>
      <c r="C6549" s="680" t="s">
        <v>15464</v>
      </c>
      <c r="D6549" s="680" t="s">
        <v>43929</v>
      </c>
    </row>
    <row r="6550" spans="1:4" ht="31.5" thickTop="1" thickBot="1" x14ac:dyDescent="0.3">
      <c r="A6550" s="681" t="s">
        <v>15465</v>
      </c>
      <c r="B6550" s="681" t="s">
        <v>15466</v>
      </c>
      <c r="C6550" s="681" t="s">
        <v>15467</v>
      </c>
      <c r="D6550" s="681" t="s">
        <v>43930</v>
      </c>
    </row>
    <row r="6551" spans="1:4" ht="16.5" thickTop="1" thickBot="1" x14ac:dyDescent="0.3">
      <c r="A6551" s="680" t="s">
        <v>15468</v>
      </c>
      <c r="B6551" s="681" t="s">
        <v>15469</v>
      </c>
      <c r="C6551" s="680" t="s">
        <v>15470</v>
      </c>
      <c r="D6551" s="680" t="s">
        <v>43931</v>
      </c>
    </row>
    <row r="6552" spans="1:4" ht="16.5" thickTop="1" thickBot="1" x14ac:dyDescent="0.3">
      <c r="A6552" s="681" t="s">
        <v>15471</v>
      </c>
      <c r="B6552" s="681" t="s">
        <v>15472</v>
      </c>
      <c r="C6552" s="681" t="s">
        <v>15473</v>
      </c>
      <c r="D6552" s="681" t="s">
        <v>43932</v>
      </c>
    </row>
    <row r="6553" spans="1:4" ht="16.5" thickTop="1" thickBot="1" x14ac:dyDescent="0.3">
      <c r="A6553" s="680" t="s">
        <v>15474</v>
      </c>
      <c r="B6553" s="692" t="s">
        <v>8728</v>
      </c>
      <c r="C6553" s="680" t="s">
        <v>15475</v>
      </c>
      <c r="D6553" s="680" t="s">
        <v>43933</v>
      </c>
    </row>
    <row r="6554" spans="1:4" ht="16.5" thickTop="1" thickBot="1" x14ac:dyDescent="0.3">
      <c r="A6554" s="681" t="s">
        <v>15476</v>
      </c>
      <c r="B6554" s="692" t="s">
        <v>8728</v>
      </c>
      <c r="C6554" s="681" t="s">
        <v>15477</v>
      </c>
      <c r="D6554" s="681" t="s">
        <v>43934</v>
      </c>
    </row>
    <row r="6555" spans="1:4" ht="16.5" thickTop="1" thickBot="1" x14ac:dyDescent="0.3">
      <c r="A6555" s="680" t="s">
        <v>5611</v>
      </c>
      <c r="B6555" s="681" t="s">
        <v>15478</v>
      </c>
      <c r="C6555" s="680" t="s">
        <v>5612</v>
      </c>
      <c r="D6555" s="680" t="s">
        <v>5612</v>
      </c>
    </row>
    <row r="6556" spans="1:4" ht="16.5" thickTop="1" thickBot="1" x14ac:dyDescent="0.3">
      <c r="A6556" s="681" t="s">
        <v>15479</v>
      </c>
      <c r="B6556" s="692" t="s">
        <v>8728</v>
      </c>
      <c r="C6556" s="681" t="s">
        <v>15480</v>
      </c>
      <c r="D6556" s="681" t="s">
        <v>43935</v>
      </c>
    </row>
    <row r="6557" spans="1:4" ht="16.5" thickTop="1" thickBot="1" x14ac:dyDescent="0.3">
      <c r="A6557" s="680" t="s">
        <v>15481</v>
      </c>
      <c r="B6557" s="692" t="s">
        <v>8728</v>
      </c>
      <c r="C6557" s="680" t="s">
        <v>15482</v>
      </c>
      <c r="D6557" s="680" t="s">
        <v>43936</v>
      </c>
    </row>
    <row r="6558" spans="1:4" ht="16.5" thickTop="1" thickBot="1" x14ac:dyDescent="0.3">
      <c r="A6558" s="681" t="s">
        <v>15483</v>
      </c>
      <c r="B6558" s="681" t="s">
        <v>15484</v>
      </c>
      <c r="C6558" s="681" t="s">
        <v>15485</v>
      </c>
      <c r="D6558" s="681" t="s">
        <v>43937</v>
      </c>
    </row>
    <row r="6559" spans="1:4" ht="16.5" thickTop="1" thickBot="1" x14ac:dyDescent="0.3">
      <c r="A6559" s="681" t="s">
        <v>15486</v>
      </c>
      <c r="B6559" s="681" t="s">
        <v>15487</v>
      </c>
      <c r="C6559" s="681" t="s">
        <v>430</v>
      </c>
      <c r="D6559" s="681" t="s">
        <v>43938</v>
      </c>
    </row>
    <row r="6560" spans="1:4" ht="16.5" thickTop="1" thickBot="1" x14ac:dyDescent="0.3">
      <c r="A6560" s="680" t="s">
        <v>15488</v>
      </c>
      <c r="B6560" s="681" t="s">
        <v>31109</v>
      </c>
      <c r="C6560" s="680" t="s">
        <v>15490</v>
      </c>
      <c r="D6560" s="680" t="s">
        <v>43939</v>
      </c>
    </row>
    <row r="6561" spans="1:4" ht="16.5" thickTop="1" thickBot="1" x14ac:dyDescent="0.3">
      <c r="A6561" s="681" t="s">
        <v>15491</v>
      </c>
      <c r="B6561" s="681" t="s">
        <v>15492</v>
      </c>
      <c r="C6561" s="681" t="s">
        <v>15493</v>
      </c>
      <c r="D6561" s="681" t="s">
        <v>43940</v>
      </c>
    </row>
    <row r="6562" spans="1:4" ht="16.5" thickTop="1" thickBot="1" x14ac:dyDescent="0.3">
      <c r="A6562" s="681" t="s">
        <v>15494</v>
      </c>
      <c r="B6562" s="692" t="s">
        <v>8728</v>
      </c>
      <c r="C6562" s="681" t="s">
        <v>15495</v>
      </c>
      <c r="D6562" s="681" t="s">
        <v>43941</v>
      </c>
    </row>
    <row r="6563" spans="1:4" ht="16.5" thickTop="1" thickBot="1" x14ac:dyDescent="0.3">
      <c r="A6563" s="681" t="s">
        <v>15496</v>
      </c>
      <c r="B6563" s="692" t="s">
        <v>8728</v>
      </c>
      <c r="C6563" s="681" t="s">
        <v>15497</v>
      </c>
      <c r="D6563" s="681" t="s">
        <v>43942</v>
      </c>
    </row>
    <row r="6564" spans="1:4" ht="16.5" thickTop="1" thickBot="1" x14ac:dyDescent="0.3">
      <c r="A6564" s="680" t="s">
        <v>15498</v>
      </c>
      <c r="B6564" s="692" t="s">
        <v>8728</v>
      </c>
      <c r="C6564" s="680" t="s">
        <v>15499</v>
      </c>
      <c r="D6564" s="680" t="s">
        <v>43943</v>
      </c>
    </row>
    <row r="6565" spans="1:4" ht="16.5" thickTop="1" thickBot="1" x14ac:dyDescent="0.3">
      <c r="A6565" s="681" t="s">
        <v>15500</v>
      </c>
      <c r="B6565" s="681" t="s">
        <v>15501</v>
      </c>
      <c r="C6565" s="681" t="s">
        <v>15502</v>
      </c>
      <c r="D6565" s="681" t="s">
        <v>43944</v>
      </c>
    </row>
    <row r="6566" spans="1:4" ht="16.5" thickTop="1" thickBot="1" x14ac:dyDescent="0.3">
      <c r="A6566" s="680" t="s">
        <v>15503</v>
      </c>
      <c r="B6566" s="692" t="s">
        <v>8728</v>
      </c>
      <c r="C6566" s="680" t="s">
        <v>15504</v>
      </c>
      <c r="D6566" s="680" t="s">
        <v>43945</v>
      </c>
    </row>
    <row r="6567" spans="1:4" ht="16.5" thickTop="1" thickBot="1" x14ac:dyDescent="0.3">
      <c r="A6567" s="681" t="s">
        <v>15505</v>
      </c>
      <c r="B6567" s="681" t="s">
        <v>15506</v>
      </c>
      <c r="C6567" s="681" t="s">
        <v>15507</v>
      </c>
      <c r="D6567" s="681" t="s">
        <v>43946</v>
      </c>
    </row>
    <row r="6568" spans="1:4" ht="16.5" thickTop="1" thickBot="1" x14ac:dyDescent="0.3">
      <c r="A6568" s="681" t="s">
        <v>5613</v>
      </c>
      <c r="B6568" s="681" t="s">
        <v>15508</v>
      </c>
      <c r="C6568" s="681" t="s">
        <v>5614</v>
      </c>
      <c r="D6568" s="681" t="s">
        <v>5615</v>
      </c>
    </row>
    <row r="6569" spans="1:4" ht="16.5" thickTop="1" thickBot="1" x14ac:dyDescent="0.3">
      <c r="A6569" s="680" t="s">
        <v>15509</v>
      </c>
      <c r="B6569" s="681" t="s">
        <v>15510</v>
      </c>
      <c r="C6569" s="680" t="s">
        <v>15511</v>
      </c>
      <c r="D6569" s="680" t="s">
        <v>43947</v>
      </c>
    </row>
    <row r="6570" spans="1:4" ht="16.5" thickTop="1" thickBot="1" x14ac:dyDescent="0.3">
      <c r="A6570" s="680" t="s">
        <v>15512</v>
      </c>
      <c r="B6570" s="692" t="s">
        <v>8728</v>
      </c>
      <c r="C6570" s="680" t="s">
        <v>15513</v>
      </c>
      <c r="D6570" s="680" t="s">
        <v>43948</v>
      </c>
    </row>
    <row r="6571" spans="1:4" ht="16.5" thickTop="1" thickBot="1" x14ac:dyDescent="0.3">
      <c r="A6571" s="680" t="s">
        <v>15514</v>
      </c>
      <c r="B6571" s="681" t="s">
        <v>15515</v>
      </c>
      <c r="C6571" s="680" t="s">
        <v>15516</v>
      </c>
      <c r="D6571" s="680" t="s">
        <v>43949</v>
      </c>
    </row>
    <row r="6572" spans="1:4" ht="16.5" thickTop="1" thickBot="1" x14ac:dyDescent="0.3">
      <c r="A6572" s="680" t="s">
        <v>15517</v>
      </c>
      <c r="B6572" s="692" t="s">
        <v>8728</v>
      </c>
      <c r="C6572" s="680" t="s">
        <v>15518</v>
      </c>
      <c r="D6572" s="680" t="s">
        <v>43950</v>
      </c>
    </row>
    <row r="6573" spans="1:4" ht="31.5" thickTop="1" thickBot="1" x14ac:dyDescent="0.3">
      <c r="A6573" s="680" t="s">
        <v>5616</v>
      </c>
      <c r="B6573" s="681" t="s">
        <v>15519</v>
      </c>
      <c r="C6573" s="680" t="s">
        <v>5617</v>
      </c>
      <c r="D6573" s="680" t="s">
        <v>5618</v>
      </c>
    </row>
    <row r="6574" spans="1:4" ht="16.5" thickTop="1" thickBot="1" x14ac:dyDescent="0.3">
      <c r="A6574" s="680" t="s">
        <v>15520</v>
      </c>
      <c r="B6574" s="681" t="s">
        <v>15521</v>
      </c>
      <c r="C6574" s="680" t="s">
        <v>15522</v>
      </c>
      <c r="D6574" s="680" t="s">
        <v>43951</v>
      </c>
    </row>
    <row r="6575" spans="1:4" ht="16.5" thickTop="1" thickBot="1" x14ac:dyDescent="0.3">
      <c r="A6575" s="681" t="s">
        <v>15523</v>
      </c>
      <c r="B6575" s="692" t="s">
        <v>8728</v>
      </c>
      <c r="C6575" s="681" t="s">
        <v>15524</v>
      </c>
      <c r="D6575" s="681" t="s">
        <v>43952</v>
      </c>
    </row>
    <row r="6576" spans="1:4" ht="16.5" thickTop="1" thickBot="1" x14ac:dyDescent="0.3">
      <c r="A6576" s="680" t="s">
        <v>15525</v>
      </c>
      <c r="B6576" s="681" t="s">
        <v>15526</v>
      </c>
      <c r="C6576" s="680" t="s">
        <v>15527</v>
      </c>
      <c r="D6576" s="680" t="s">
        <v>43953</v>
      </c>
    </row>
    <row r="6577" spans="1:4" ht="16.5" thickTop="1" thickBot="1" x14ac:dyDescent="0.3">
      <c r="A6577" s="681" t="s">
        <v>15528</v>
      </c>
      <c r="B6577" s="692" t="s">
        <v>8728</v>
      </c>
      <c r="C6577" s="681" t="s">
        <v>15529</v>
      </c>
      <c r="D6577" s="681" t="s">
        <v>43954</v>
      </c>
    </row>
    <row r="6578" spans="1:4" ht="16.5" thickTop="1" thickBot="1" x14ac:dyDescent="0.3">
      <c r="A6578" s="681" t="s">
        <v>15530</v>
      </c>
      <c r="B6578" s="681" t="s">
        <v>15531</v>
      </c>
      <c r="C6578" s="681" t="s">
        <v>15532</v>
      </c>
      <c r="D6578" s="681" t="s">
        <v>43955</v>
      </c>
    </row>
    <row r="6579" spans="1:4" ht="31.5" thickTop="1" thickBot="1" x14ac:dyDescent="0.3">
      <c r="A6579" s="681" t="s">
        <v>15533</v>
      </c>
      <c r="B6579" s="692" t="s">
        <v>8728</v>
      </c>
      <c r="C6579" s="681" t="s">
        <v>15534</v>
      </c>
      <c r="D6579" s="681" t="s">
        <v>43956</v>
      </c>
    </row>
    <row r="6580" spans="1:4" ht="16.5" thickTop="1" thickBot="1" x14ac:dyDescent="0.3">
      <c r="A6580" s="681" t="s">
        <v>15535</v>
      </c>
      <c r="B6580" s="681" t="s">
        <v>15536</v>
      </c>
      <c r="C6580" s="681" t="s">
        <v>15537</v>
      </c>
      <c r="D6580" s="681" t="s">
        <v>43957</v>
      </c>
    </row>
    <row r="6581" spans="1:4" ht="16.5" thickTop="1" thickBot="1" x14ac:dyDescent="0.3">
      <c r="A6581" s="681" t="s">
        <v>15538</v>
      </c>
      <c r="B6581" s="681" t="s">
        <v>15539</v>
      </c>
      <c r="C6581" s="681" t="s">
        <v>15540</v>
      </c>
      <c r="D6581" s="681" t="s">
        <v>15540</v>
      </c>
    </row>
    <row r="6582" spans="1:4" ht="16.5" thickTop="1" thickBot="1" x14ac:dyDescent="0.3">
      <c r="A6582" s="680" t="s">
        <v>15541</v>
      </c>
      <c r="B6582" s="692" t="s">
        <v>8728</v>
      </c>
      <c r="C6582" s="680" t="s">
        <v>15542</v>
      </c>
      <c r="D6582" s="680" t="s">
        <v>43958</v>
      </c>
    </row>
    <row r="6583" spans="1:4" ht="16.5" thickTop="1" thickBot="1" x14ac:dyDescent="0.3">
      <c r="A6583" s="680" t="s">
        <v>15543</v>
      </c>
      <c r="B6583" s="681" t="s">
        <v>15544</v>
      </c>
      <c r="C6583" s="680" t="s">
        <v>15545</v>
      </c>
      <c r="D6583" s="680" t="s">
        <v>43959</v>
      </c>
    </row>
    <row r="6584" spans="1:4" ht="16.5" thickTop="1" thickBot="1" x14ac:dyDescent="0.3">
      <c r="A6584" s="680" t="s">
        <v>15546</v>
      </c>
      <c r="B6584" s="681" t="s">
        <v>15547</v>
      </c>
      <c r="C6584" s="680" t="s">
        <v>15548</v>
      </c>
      <c r="D6584" s="680" t="s">
        <v>15548</v>
      </c>
    </row>
    <row r="6585" spans="1:4" ht="16.5" thickTop="1" thickBot="1" x14ac:dyDescent="0.3">
      <c r="A6585" s="681" t="s">
        <v>15549</v>
      </c>
      <c r="B6585" s="681" t="s">
        <v>15550</v>
      </c>
      <c r="C6585" s="681" t="s">
        <v>15551</v>
      </c>
      <c r="D6585" s="681" t="s">
        <v>15551</v>
      </c>
    </row>
    <row r="6586" spans="1:4" ht="31.5" thickTop="1" thickBot="1" x14ac:dyDescent="0.3">
      <c r="A6586" s="681" t="s">
        <v>15552</v>
      </c>
      <c r="B6586" s="681" t="s">
        <v>15553</v>
      </c>
      <c r="C6586" s="681" t="s">
        <v>15554</v>
      </c>
      <c r="D6586" s="681" t="s">
        <v>43960</v>
      </c>
    </row>
    <row r="6587" spans="1:4" ht="16.5" thickTop="1" thickBot="1" x14ac:dyDescent="0.3">
      <c r="A6587" s="681" t="s">
        <v>15555</v>
      </c>
      <c r="B6587" s="692" t="s">
        <v>8728</v>
      </c>
      <c r="C6587" s="681" t="s">
        <v>15556</v>
      </c>
      <c r="D6587" s="681" t="s">
        <v>43961</v>
      </c>
    </row>
    <row r="6588" spans="1:4" ht="16.5" thickTop="1" thickBot="1" x14ac:dyDescent="0.3">
      <c r="A6588" s="681" t="s">
        <v>15557</v>
      </c>
      <c r="B6588" s="681" t="s">
        <v>15558</v>
      </c>
      <c r="C6588" s="681" t="s">
        <v>15559</v>
      </c>
      <c r="D6588" s="681" t="s">
        <v>15559</v>
      </c>
    </row>
    <row r="6589" spans="1:4" ht="16.5" thickTop="1" thickBot="1" x14ac:dyDescent="0.3">
      <c r="A6589" s="681" t="s">
        <v>15560</v>
      </c>
      <c r="B6589" s="681" t="s">
        <v>15561</v>
      </c>
      <c r="C6589" s="681" t="s">
        <v>15562</v>
      </c>
      <c r="D6589" s="681" t="s">
        <v>43962</v>
      </c>
    </row>
    <row r="6590" spans="1:4" ht="16.5" thickTop="1" thickBot="1" x14ac:dyDescent="0.3">
      <c r="A6590" s="680" t="s">
        <v>15563</v>
      </c>
      <c r="B6590" s="692" t="s">
        <v>8728</v>
      </c>
      <c r="C6590" s="680" t="s">
        <v>15564</v>
      </c>
      <c r="D6590" s="680" t="s">
        <v>43963</v>
      </c>
    </row>
    <row r="6591" spans="1:4" ht="16.5" thickTop="1" thickBot="1" x14ac:dyDescent="0.3">
      <c r="A6591" s="680" t="s">
        <v>15565</v>
      </c>
      <c r="B6591" s="692" t="s">
        <v>8728</v>
      </c>
      <c r="C6591" s="680" t="s">
        <v>15566</v>
      </c>
      <c r="D6591" s="680" t="s">
        <v>43964</v>
      </c>
    </row>
    <row r="6592" spans="1:4" ht="16.5" thickTop="1" thickBot="1" x14ac:dyDescent="0.3">
      <c r="A6592" s="681" t="s">
        <v>15567</v>
      </c>
      <c r="B6592" s="692" t="s">
        <v>8728</v>
      </c>
      <c r="C6592" s="681" t="s">
        <v>15568</v>
      </c>
      <c r="D6592" s="681" t="s">
        <v>43965</v>
      </c>
    </row>
    <row r="6593" spans="1:4" ht="31.5" thickTop="1" thickBot="1" x14ac:dyDescent="0.3">
      <c r="A6593" s="680" t="s">
        <v>15569</v>
      </c>
      <c r="B6593" s="681" t="s">
        <v>15569</v>
      </c>
      <c r="C6593" s="680" t="s">
        <v>15570</v>
      </c>
      <c r="D6593" s="680" t="s">
        <v>43966</v>
      </c>
    </row>
    <row r="6594" spans="1:4" ht="31.5" thickTop="1" thickBot="1" x14ac:dyDescent="0.3">
      <c r="A6594" s="681" t="s">
        <v>15571</v>
      </c>
      <c r="B6594" s="681" t="s">
        <v>15571</v>
      </c>
      <c r="C6594" s="681" t="s">
        <v>15572</v>
      </c>
      <c r="D6594" s="681" t="s">
        <v>43967</v>
      </c>
    </row>
    <row r="6595" spans="1:4" ht="16.5" thickTop="1" thickBot="1" x14ac:dyDescent="0.3">
      <c r="A6595" s="680" t="s">
        <v>15573</v>
      </c>
      <c r="B6595" s="692" t="s">
        <v>8728</v>
      </c>
      <c r="C6595" s="680" t="s">
        <v>15574</v>
      </c>
      <c r="D6595" s="680" t="s">
        <v>43968</v>
      </c>
    </row>
    <row r="6596" spans="1:4" ht="16.5" thickTop="1" thickBot="1" x14ac:dyDescent="0.3">
      <c r="A6596" s="681" t="s">
        <v>15575</v>
      </c>
      <c r="B6596" s="681" t="s">
        <v>15576</v>
      </c>
      <c r="C6596" s="681" t="s">
        <v>15577</v>
      </c>
      <c r="D6596" s="681" t="s">
        <v>43969</v>
      </c>
    </row>
    <row r="6597" spans="1:4" ht="16.5" thickTop="1" thickBot="1" x14ac:dyDescent="0.3">
      <c r="A6597" s="680" t="s">
        <v>15578</v>
      </c>
      <c r="B6597" s="681" t="s">
        <v>15579</v>
      </c>
      <c r="C6597" s="680" t="s">
        <v>15580</v>
      </c>
      <c r="D6597" s="680" t="s">
        <v>43970</v>
      </c>
    </row>
    <row r="6598" spans="1:4" ht="16.5" thickTop="1" thickBot="1" x14ac:dyDescent="0.3">
      <c r="A6598" s="680" t="s">
        <v>15581</v>
      </c>
      <c r="B6598" s="692" t="s">
        <v>8728</v>
      </c>
      <c r="C6598" s="680" t="s">
        <v>15582</v>
      </c>
      <c r="D6598" s="680" t="s">
        <v>43971</v>
      </c>
    </row>
    <row r="6599" spans="1:4" ht="16.5" thickTop="1" thickBot="1" x14ac:dyDescent="0.3">
      <c r="A6599" s="680" t="s">
        <v>15583</v>
      </c>
      <c r="B6599" s="681" t="s">
        <v>15584</v>
      </c>
      <c r="C6599" s="680" t="s">
        <v>15585</v>
      </c>
      <c r="D6599" s="680" t="s">
        <v>43972</v>
      </c>
    </row>
    <row r="6600" spans="1:4" ht="16.5" thickTop="1" thickBot="1" x14ac:dyDescent="0.3">
      <c r="A6600" s="680" t="s">
        <v>5619</v>
      </c>
      <c r="B6600" s="692" t="s">
        <v>8728</v>
      </c>
      <c r="C6600" s="680" t="s">
        <v>5620</v>
      </c>
      <c r="D6600" s="680" t="s">
        <v>5621</v>
      </c>
    </row>
    <row r="6601" spans="1:4" ht="16.5" thickTop="1" thickBot="1" x14ac:dyDescent="0.3">
      <c r="A6601" s="681" t="s">
        <v>15586</v>
      </c>
      <c r="B6601" s="681" t="s">
        <v>15587</v>
      </c>
      <c r="C6601" s="681" t="s">
        <v>15588</v>
      </c>
      <c r="D6601" s="681" t="s">
        <v>15588</v>
      </c>
    </row>
    <row r="6602" spans="1:4" ht="16.5" thickTop="1" thickBot="1" x14ac:dyDescent="0.3">
      <c r="A6602" s="680" t="s">
        <v>15589</v>
      </c>
      <c r="B6602" s="681" t="s">
        <v>15590</v>
      </c>
      <c r="C6602" s="680" t="s">
        <v>15591</v>
      </c>
      <c r="D6602" s="680" t="s">
        <v>43973</v>
      </c>
    </row>
    <row r="6603" spans="1:4" ht="16.5" thickTop="1" thickBot="1" x14ac:dyDescent="0.3">
      <c r="A6603" s="681" t="s">
        <v>15592</v>
      </c>
      <c r="B6603" s="681" t="s">
        <v>15593</v>
      </c>
      <c r="C6603" s="681" t="s">
        <v>15594</v>
      </c>
      <c r="D6603" s="681" t="s">
        <v>43974</v>
      </c>
    </row>
    <row r="6604" spans="1:4" ht="16.5" thickTop="1" thickBot="1" x14ac:dyDescent="0.3">
      <c r="A6604" s="680" t="s">
        <v>15595</v>
      </c>
      <c r="B6604" s="692" t="s">
        <v>8728</v>
      </c>
      <c r="C6604" s="680" t="s">
        <v>15596</v>
      </c>
      <c r="D6604" s="680" t="s">
        <v>43975</v>
      </c>
    </row>
    <row r="6605" spans="1:4" ht="16.5" thickTop="1" thickBot="1" x14ac:dyDescent="0.3">
      <c r="A6605" s="681" t="s">
        <v>15597</v>
      </c>
      <c r="B6605" s="681" t="s">
        <v>15598</v>
      </c>
      <c r="C6605" s="681" t="s">
        <v>15599</v>
      </c>
      <c r="D6605" s="681" t="s">
        <v>43976</v>
      </c>
    </row>
    <row r="6606" spans="1:4" ht="31.5" thickTop="1" thickBot="1" x14ac:dyDescent="0.3">
      <c r="A6606" s="681" t="s">
        <v>15600</v>
      </c>
      <c r="B6606" s="681" t="s">
        <v>15601</v>
      </c>
      <c r="C6606" s="681" t="s">
        <v>15602</v>
      </c>
      <c r="D6606" s="681" t="s">
        <v>43977</v>
      </c>
    </row>
    <row r="6607" spans="1:4" ht="16.5" thickTop="1" thickBot="1" x14ac:dyDescent="0.3">
      <c r="A6607" s="680" t="s">
        <v>15603</v>
      </c>
      <c r="B6607" s="692" t="s">
        <v>8728</v>
      </c>
      <c r="C6607" s="680" t="s">
        <v>15604</v>
      </c>
      <c r="D6607" s="680" t="s">
        <v>43978</v>
      </c>
    </row>
    <row r="6608" spans="1:4" ht="16.5" thickTop="1" thickBot="1" x14ac:dyDescent="0.3">
      <c r="A6608" s="681" t="s">
        <v>15605</v>
      </c>
      <c r="B6608" s="681" t="s">
        <v>15606</v>
      </c>
      <c r="C6608" s="681" t="s">
        <v>15607</v>
      </c>
      <c r="D6608" s="681" t="s">
        <v>43979</v>
      </c>
    </row>
    <row r="6609" spans="1:4" ht="16.5" thickTop="1" thickBot="1" x14ac:dyDescent="0.3">
      <c r="A6609" s="680" t="s">
        <v>15608</v>
      </c>
      <c r="B6609" s="692" t="s">
        <v>8728</v>
      </c>
      <c r="C6609" s="680" t="s">
        <v>15609</v>
      </c>
      <c r="D6609" s="680" t="s">
        <v>43980</v>
      </c>
    </row>
    <row r="6610" spans="1:4" ht="16.5" thickTop="1" thickBot="1" x14ac:dyDescent="0.3">
      <c r="A6610" s="681" t="s">
        <v>15610</v>
      </c>
      <c r="B6610" s="681" t="s">
        <v>15611</v>
      </c>
      <c r="C6610" s="681" t="s">
        <v>15612</v>
      </c>
      <c r="D6610" s="681" t="s">
        <v>43981</v>
      </c>
    </row>
    <row r="6611" spans="1:4" ht="31.5" thickTop="1" thickBot="1" x14ac:dyDescent="0.3">
      <c r="A6611" s="681" t="s">
        <v>15613</v>
      </c>
      <c r="B6611" s="692" t="s">
        <v>8728</v>
      </c>
      <c r="C6611" s="681" t="s">
        <v>15614</v>
      </c>
      <c r="D6611" s="681" t="s">
        <v>43982</v>
      </c>
    </row>
    <row r="6612" spans="1:4" ht="16.5" thickTop="1" thickBot="1" x14ac:dyDescent="0.3">
      <c r="A6612" s="680" t="s">
        <v>15615</v>
      </c>
      <c r="B6612" s="692" t="s">
        <v>8728</v>
      </c>
      <c r="C6612" s="680" t="s">
        <v>15616</v>
      </c>
      <c r="D6612" s="680" t="s">
        <v>43983</v>
      </c>
    </row>
    <row r="6613" spans="1:4" ht="16.5" thickTop="1" thickBot="1" x14ac:dyDescent="0.3">
      <c r="A6613" s="680" t="s">
        <v>15617</v>
      </c>
      <c r="B6613" s="692" t="s">
        <v>8728</v>
      </c>
      <c r="C6613" s="680" t="s">
        <v>15618</v>
      </c>
      <c r="D6613" s="680" t="s">
        <v>43984</v>
      </c>
    </row>
    <row r="6614" spans="1:4" ht="31.5" thickTop="1" thickBot="1" x14ac:dyDescent="0.3">
      <c r="A6614" s="681" t="s">
        <v>15619</v>
      </c>
      <c r="B6614" s="692" t="s">
        <v>8728</v>
      </c>
      <c r="C6614" s="681" t="s">
        <v>15620</v>
      </c>
      <c r="D6614" s="681" t="s">
        <v>43985</v>
      </c>
    </row>
    <row r="6615" spans="1:4" ht="16.5" thickTop="1" thickBot="1" x14ac:dyDescent="0.3">
      <c r="A6615" s="681" t="s">
        <v>15621</v>
      </c>
      <c r="B6615" s="692" t="s">
        <v>8728</v>
      </c>
      <c r="C6615" s="681" t="s">
        <v>15622</v>
      </c>
      <c r="D6615" s="681" t="s">
        <v>43986</v>
      </c>
    </row>
    <row r="6616" spans="1:4" ht="16.5" thickTop="1" thickBot="1" x14ac:dyDescent="0.3">
      <c r="A6616" s="681" t="s">
        <v>5622</v>
      </c>
      <c r="B6616" s="692" t="s">
        <v>8728</v>
      </c>
      <c r="C6616" s="681" t="s">
        <v>5623</v>
      </c>
      <c r="D6616" s="681" t="s">
        <v>5624</v>
      </c>
    </row>
    <row r="6617" spans="1:4" ht="31.5" thickTop="1" thickBot="1" x14ac:dyDescent="0.3">
      <c r="A6617" s="681" t="s">
        <v>5625</v>
      </c>
      <c r="B6617" s="692" t="s">
        <v>8728</v>
      </c>
      <c r="C6617" s="681" t="s">
        <v>15623</v>
      </c>
      <c r="D6617" s="681" t="s">
        <v>5627</v>
      </c>
    </row>
    <row r="6618" spans="1:4" ht="16.5" thickTop="1" thickBot="1" x14ac:dyDescent="0.3">
      <c r="A6618" s="681" t="s">
        <v>5628</v>
      </c>
      <c r="B6618" s="692" t="s">
        <v>8728</v>
      </c>
      <c r="C6618" s="681" t="s">
        <v>15624</v>
      </c>
      <c r="D6618" s="681" t="s">
        <v>5630</v>
      </c>
    </row>
    <row r="6619" spans="1:4" ht="16.5" thickTop="1" thickBot="1" x14ac:dyDescent="0.3">
      <c r="A6619" s="680" t="s">
        <v>15625</v>
      </c>
      <c r="B6619" s="692" t="s">
        <v>8728</v>
      </c>
      <c r="C6619" s="680" t="s">
        <v>15626</v>
      </c>
      <c r="D6619" s="680" t="s">
        <v>43987</v>
      </c>
    </row>
    <row r="6620" spans="1:4" ht="16.5" thickTop="1" thickBot="1" x14ac:dyDescent="0.3">
      <c r="A6620" s="680" t="s">
        <v>5631</v>
      </c>
      <c r="B6620" s="692" t="s">
        <v>8728</v>
      </c>
      <c r="C6620" s="680" t="s">
        <v>5632</v>
      </c>
      <c r="D6620" s="680" t="s">
        <v>5633</v>
      </c>
    </row>
    <row r="6621" spans="1:4" ht="16.5" thickTop="1" thickBot="1" x14ac:dyDescent="0.3">
      <c r="A6621" s="681" t="s">
        <v>5634</v>
      </c>
      <c r="B6621" s="692" t="s">
        <v>8728</v>
      </c>
      <c r="C6621" s="681" t="s">
        <v>5635</v>
      </c>
      <c r="D6621" s="681" t="s">
        <v>5636</v>
      </c>
    </row>
    <row r="6622" spans="1:4" ht="16.5" thickTop="1" thickBot="1" x14ac:dyDescent="0.3">
      <c r="A6622" s="681" t="s">
        <v>5637</v>
      </c>
      <c r="B6622" s="692" t="s">
        <v>8728</v>
      </c>
      <c r="C6622" s="681" t="s">
        <v>5638</v>
      </c>
      <c r="D6622" s="681" t="s">
        <v>5639</v>
      </c>
    </row>
    <row r="6623" spans="1:4" ht="16.5" thickTop="1" thickBot="1" x14ac:dyDescent="0.3">
      <c r="A6623" s="680" t="s">
        <v>15627</v>
      </c>
      <c r="B6623" s="692" t="s">
        <v>8728</v>
      </c>
      <c r="C6623" s="680" t="s">
        <v>15628</v>
      </c>
      <c r="D6623" s="680" t="s">
        <v>43988</v>
      </c>
    </row>
    <row r="6624" spans="1:4" ht="16.5" thickTop="1" thickBot="1" x14ac:dyDescent="0.3">
      <c r="A6624" s="680" t="s">
        <v>15629</v>
      </c>
      <c r="B6624" s="681" t="s">
        <v>15630</v>
      </c>
      <c r="C6624" s="680" t="s">
        <v>15631</v>
      </c>
      <c r="D6624" s="680" t="s">
        <v>43989</v>
      </c>
    </row>
    <row r="6625" spans="1:4" ht="16.5" thickTop="1" thickBot="1" x14ac:dyDescent="0.3">
      <c r="A6625" s="681" t="s">
        <v>15632</v>
      </c>
      <c r="B6625" s="692" t="s">
        <v>8728</v>
      </c>
      <c r="C6625" s="681" t="s">
        <v>15633</v>
      </c>
      <c r="D6625" s="681" t="s">
        <v>43990</v>
      </c>
    </row>
    <row r="6626" spans="1:4" ht="16.5" thickTop="1" thickBot="1" x14ac:dyDescent="0.3">
      <c r="A6626" s="681" t="s">
        <v>15634</v>
      </c>
      <c r="B6626" s="692" t="s">
        <v>8728</v>
      </c>
      <c r="C6626" s="681" t="s">
        <v>15635</v>
      </c>
      <c r="D6626" s="681" t="s">
        <v>43991</v>
      </c>
    </row>
    <row r="6627" spans="1:4" ht="16.5" thickTop="1" thickBot="1" x14ac:dyDescent="0.3">
      <c r="A6627" s="681" t="s">
        <v>15636</v>
      </c>
      <c r="B6627" s="681" t="s">
        <v>15637</v>
      </c>
      <c r="C6627" s="681" t="s">
        <v>15638</v>
      </c>
      <c r="D6627" s="681" t="s">
        <v>43992</v>
      </c>
    </row>
    <row r="6628" spans="1:4" ht="16.5" thickTop="1" thickBot="1" x14ac:dyDescent="0.3">
      <c r="A6628" s="681" t="s">
        <v>15639</v>
      </c>
      <c r="B6628" s="681" t="s">
        <v>15640</v>
      </c>
      <c r="C6628" s="681" t="s">
        <v>15641</v>
      </c>
      <c r="D6628" s="681" t="s">
        <v>15641</v>
      </c>
    </row>
    <row r="6629" spans="1:4" ht="16.5" thickTop="1" thickBot="1" x14ac:dyDescent="0.3">
      <c r="A6629" s="681" t="s">
        <v>15642</v>
      </c>
      <c r="B6629" s="692" t="s">
        <v>8728</v>
      </c>
      <c r="C6629" s="681" t="s">
        <v>15643</v>
      </c>
      <c r="D6629" s="681" t="s">
        <v>15643</v>
      </c>
    </row>
    <row r="6630" spans="1:4" ht="16.5" thickTop="1" thickBot="1" x14ac:dyDescent="0.3">
      <c r="A6630" s="680" t="s">
        <v>15644</v>
      </c>
      <c r="B6630" s="692" t="s">
        <v>8728</v>
      </c>
      <c r="C6630" s="680" t="s">
        <v>15645</v>
      </c>
      <c r="D6630" s="680" t="s">
        <v>43993</v>
      </c>
    </row>
    <row r="6631" spans="1:4" ht="16.5" thickTop="1" thickBot="1" x14ac:dyDescent="0.3">
      <c r="A6631" s="681" t="s">
        <v>15646</v>
      </c>
      <c r="B6631" s="681" t="s">
        <v>15647</v>
      </c>
      <c r="C6631" s="681" t="s">
        <v>15648</v>
      </c>
      <c r="D6631" s="681" t="s">
        <v>43994</v>
      </c>
    </row>
    <row r="6632" spans="1:4" ht="16.5" thickTop="1" thickBot="1" x14ac:dyDescent="0.3">
      <c r="A6632" s="681" t="s">
        <v>15649</v>
      </c>
      <c r="B6632" s="692" t="s">
        <v>8728</v>
      </c>
      <c r="C6632" s="681" t="s">
        <v>15650</v>
      </c>
      <c r="D6632" s="681" t="s">
        <v>43995</v>
      </c>
    </row>
    <row r="6633" spans="1:4" ht="16.5" thickTop="1" thickBot="1" x14ac:dyDescent="0.3">
      <c r="A6633" s="680" t="s">
        <v>15651</v>
      </c>
      <c r="B6633" s="692" t="s">
        <v>8728</v>
      </c>
      <c r="C6633" s="680" t="s">
        <v>15652</v>
      </c>
      <c r="D6633" s="680" t="s">
        <v>43996</v>
      </c>
    </row>
    <row r="6634" spans="1:4" ht="16.5" thickTop="1" thickBot="1" x14ac:dyDescent="0.3">
      <c r="A6634" s="681" t="s">
        <v>15653</v>
      </c>
      <c r="B6634" s="692" t="s">
        <v>8728</v>
      </c>
      <c r="C6634" s="681" t="s">
        <v>15654</v>
      </c>
      <c r="D6634" s="681" t="s">
        <v>43997</v>
      </c>
    </row>
    <row r="6635" spans="1:4" ht="16.5" thickTop="1" thickBot="1" x14ac:dyDescent="0.3">
      <c r="A6635" s="680" t="s">
        <v>15655</v>
      </c>
      <c r="B6635" s="692" t="s">
        <v>8728</v>
      </c>
      <c r="C6635" s="680" t="s">
        <v>15656</v>
      </c>
      <c r="D6635" s="680" t="s">
        <v>43998</v>
      </c>
    </row>
    <row r="6636" spans="1:4" ht="16.5" thickTop="1" thickBot="1" x14ac:dyDescent="0.3">
      <c r="A6636" s="680" t="s">
        <v>15657</v>
      </c>
      <c r="B6636" s="681" t="s">
        <v>15658</v>
      </c>
      <c r="C6636" s="680" t="s">
        <v>15659</v>
      </c>
      <c r="D6636" s="680" t="s">
        <v>43999</v>
      </c>
    </row>
    <row r="6637" spans="1:4" ht="16.5" thickTop="1" thickBot="1" x14ac:dyDescent="0.3">
      <c r="A6637" s="681" t="s">
        <v>15660</v>
      </c>
      <c r="B6637" s="681" t="s">
        <v>15661</v>
      </c>
      <c r="C6637" s="681" t="s">
        <v>15662</v>
      </c>
      <c r="D6637" s="681" t="s">
        <v>44000</v>
      </c>
    </row>
    <row r="6638" spans="1:4" ht="16.5" thickTop="1" thickBot="1" x14ac:dyDescent="0.3">
      <c r="A6638" s="681" t="s">
        <v>15663</v>
      </c>
      <c r="B6638" s="692" t="s">
        <v>8728</v>
      </c>
      <c r="C6638" s="681" t="s">
        <v>15664</v>
      </c>
      <c r="D6638" s="681" t="s">
        <v>44001</v>
      </c>
    </row>
    <row r="6639" spans="1:4" ht="16.5" thickTop="1" thickBot="1" x14ac:dyDescent="0.3">
      <c r="A6639" s="681" t="s">
        <v>15665</v>
      </c>
      <c r="B6639" s="681" t="s">
        <v>15666</v>
      </c>
      <c r="C6639" s="681" t="s">
        <v>15667</v>
      </c>
      <c r="D6639" s="681" t="s">
        <v>44002</v>
      </c>
    </row>
    <row r="6640" spans="1:4" ht="31.5" thickTop="1" thickBot="1" x14ac:dyDescent="0.3">
      <c r="A6640" s="681" t="s">
        <v>15668</v>
      </c>
      <c r="B6640" s="681" t="s">
        <v>15669</v>
      </c>
      <c r="C6640" s="681" t="s">
        <v>15670</v>
      </c>
      <c r="D6640" s="681" t="s">
        <v>44003</v>
      </c>
    </row>
    <row r="6641" spans="1:4" ht="16.5" thickTop="1" thickBot="1" x14ac:dyDescent="0.3">
      <c r="A6641" s="680" t="s">
        <v>15671</v>
      </c>
      <c r="B6641" s="692" t="s">
        <v>8728</v>
      </c>
      <c r="C6641" s="680" t="s">
        <v>15672</v>
      </c>
      <c r="D6641" s="680" t="s">
        <v>44004</v>
      </c>
    </row>
    <row r="6642" spans="1:4" ht="16.5" thickTop="1" thickBot="1" x14ac:dyDescent="0.3">
      <c r="A6642" s="681" t="s">
        <v>15673</v>
      </c>
      <c r="B6642" s="692" t="s">
        <v>8728</v>
      </c>
      <c r="C6642" s="681" t="s">
        <v>15674</v>
      </c>
      <c r="D6642" s="681" t="s">
        <v>15674</v>
      </c>
    </row>
    <row r="6643" spans="1:4" ht="16.5" thickTop="1" thickBot="1" x14ac:dyDescent="0.3">
      <c r="A6643" s="681" t="s">
        <v>15675</v>
      </c>
      <c r="B6643" s="692" t="s">
        <v>8728</v>
      </c>
      <c r="C6643" s="681" t="s">
        <v>15676</v>
      </c>
      <c r="D6643" s="681" t="s">
        <v>15676</v>
      </c>
    </row>
    <row r="6644" spans="1:4" ht="16.5" thickTop="1" thickBot="1" x14ac:dyDescent="0.3">
      <c r="A6644" s="681" t="s">
        <v>15677</v>
      </c>
      <c r="B6644" s="692" t="s">
        <v>8728</v>
      </c>
      <c r="C6644" s="681" t="s">
        <v>15678</v>
      </c>
      <c r="D6644" s="681" t="s">
        <v>44005</v>
      </c>
    </row>
    <row r="6645" spans="1:4" ht="16.5" thickTop="1" thickBot="1" x14ac:dyDescent="0.3">
      <c r="A6645" s="681" t="s">
        <v>15679</v>
      </c>
      <c r="B6645" s="692" t="s">
        <v>8728</v>
      </c>
      <c r="C6645" s="681" t="s">
        <v>15680</v>
      </c>
      <c r="D6645" s="681" t="s">
        <v>44006</v>
      </c>
    </row>
    <row r="6646" spans="1:4" ht="31.5" thickTop="1" thickBot="1" x14ac:dyDescent="0.3">
      <c r="A6646" s="680" t="s">
        <v>15681</v>
      </c>
      <c r="B6646" s="692" t="s">
        <v>8728</v>
      </c>
      <c r="C6646" s="680" t="s">
        <v>15682</v>
      </c>
      <c r="D6646" s="680" t="s">
        <v>44007</v>
      </c>
    </row>
    <row r="6647" spans="1:4" ht="16.5" thickTop="1" thickBot="1" x14ac:dyDescent="0.3">
      <c r="A6647" s="680" t="s">
        <v>15683</v>
      </c>
      <c r="B6647" s="692" t="s">
        <v>8728</v>
      </c>
      <c r="C6647" s="680" t="s">
        <v>15684</v>
      </c>
      <c r="D6647" s="680" t="s">
        <v>44008</v>
      </c>
    </row>
    <row r="6648" spans="1:4" ht="16.5" thickTop="1" thickBot="1" x14ac:dyDescent="0.3">
      <c r="A6648" s="681" t="s">
        <v>5640</v>
      </c>
      <c r="B6648" s="681" t="s">
        <v>15685</v>
      </c>
      <c r="C6648" s="681" t="s">
        <v>15686</v>
      </c>
      <c r="D6648" s="681" t="s">
        <v>5642</v>
      </c>
    </row>
    <row r="6649" spans="1:4" ht="31.5" thickTop="1" thickBot="1" x14ac:dyDescent="0.3">
      <c r="A6649" s="680" t="s">
        <v>15687</v>
      </c>
      <c r="B6649" s="681" t="s">
        <v>15688</v>
      </c>
      <c r="C6649" s="680" t="s">
        <v>15689</v>
      </c>
      <c r="D6649" s="680" t="s">
        <v>44009</v>
      </c>
    </row>
    <row r="6650" spans="1:4" ht="16.5" thickTop="1" thickBot="1" x14ac:dyDescent="0.3">
      <c r="A6650" s="680" t="s">
        <v>15690</v>
      </c>
      <c r="B6650" s="692" t="s">
        <v>8728</v>
      </c>
      <c r="C6650" s="680" t="s">
        <v>15691</v>
      </c>
      <c r="D6650" s="680" t="s">
        <v>44010</v>
      </c>
    </row>
    <row r="6651" spans="1:4" ht="31.5" thickTop="1" thickBot="1" x14ac:dyDescent="0.3">
      <c r="A6651" s="680" t="s">
        <v>15692</v>
      </c>
      <c r="B6651" s="681" t="s">
        <v>15693</v>
      </c>
      <c r="C6651" s="680" t="s">
        <v>15694</v>
      </c>
      <c r="D6651" s="680" t="s">
        <v>44011</v>
      </c>
    </row>
    <row r="6652" spans="1:4" ht="31.5" thickTop="1" thickBot="1" x14ac:dyDescent="0.3">
      <c r="A6652" s="680" t="s">
        <v>15695</v>
      </c>
      <c r="B6652" s="692" t="s">
        <v>8728</v>
      </c>
      <c r="C6652" s="680" t="s">
        <v>15696</v>
      </c>
      <c r="D6652" s="680" t="s">
        <v>44012</v>
      </c>
    </row>
    <row r="6653" spans="1:4" ht="16.5" thickTop="1" thickBot="1" x14ac:dyDescent="0.3">
      <c r="A6653" s="681" t="s">
        <v>15697</v>
      </c>
      <c r="B6653" s="692" t="s">
        <v>8728</v>
      </c>
      <c r="C6653" s="681" t="s">
        <v>15698</v>
      </c>
      <c r="D6653" s="681" t="s">
        <v>44013</v>
      </c>
    </row>
    <row r="6654" spans="1:4" ht="16.5" thickTop="1" thickBot="1" x14ac:dyDescent="0.3">
      <c r="A6654" s="681" t="s">
        <v>5643</v>
      </c>
      <c r="B6654" s="692" t="s">
        <v>8728</v>
      </c>
      <c r="C6654" s="681" t="s">
        <v>5644</v>
      </c>
      <c r="D6654" s="681" t="s">
        <v>5645</v>
      </c>
    </row>
    <row r="6655" spans="1:4" ht="31.5" thickTop="1" thickBot="1" x14ac:dyDescent="0.3">
      <c r="A6655" s="680" t="s">
        <v>15699</v>
      </c>
      <c r="B6655" s="681" t="s">
        <v>15700</v>
      </c>
      <c r="C6655" s="680" t="s">
        <v>15701</v>
      </c>
      <c r="D6655" s="680" t="s">
        <v>44014</v>
      </c>
    </row>
    <row r="6656" spans="1:4" ht="16.5" thickTop="1" thickBot="1" x14ac:dyDescent="0.3">
      <c r="A6656" s="680" t="s">
        <v>15702</v>
      </c>
      <c r="B6656" s="681" t="s">
        <v>15703</v>
      </c>
      <c r="C6656" s="680" t="s">
        <v>15704</v>
      </c>
      <c r="D6656" s="680" t="s">
        <v>44015</v>
      </c>
    </row>
    <row r="6657" spans="1:4" ht="16.5" thickTop="1" thickBot="1" x14ac:dyDescent="0.3">
      <c r="A6657" s="680" t="s">
        <v>5646</v>
      </c>
      <c r="B6657" s="681" t="s">
        <v>15705</v>
      </c>
      <c r="C6657" s="680" t="s">
        <v>15706</v>
      </c>
      <c r="D6657" s="680" t="s">
        <v>5648</v>
      </c>
    </row>
    <row r="6658" spans="1:4" ht="16.5" thickTop="1" thickBot="1" x14ac:dyDescent="0.3">
      <c r="A6658" s="680" t="s">
        <v>15707</v>
      </c>
      <c r="B6658" s="681" t="s">
        <v>15708</v>
      </c>
      <c r="C6658" s="680" t="s">
        <v>15709</v>
      </c>
      <c r="D6658" s="680" t="s">
        <v>15709</v>
      </c>
    </row>
    <row r="6659" spans="1:4" ht="16.5" thickTop="1" thickBot="1" x14ac:dyDescent="0.3">
      <c r="A6659" s="680" t="s">
        <v>15710</v>
      </c>
      <c r="B6659" s="681" t="s">
        <v>15711</v>
      </c>
      <c r="C6659" s="680" t="s">
        <v>15712</v>
      </c>
      <c r="D6659" s="680" t="s">
        <v>44016</v>
      </c>
    </row>
    <row r="6660" spans="1:4" ht="16.5" thickTop="1" thickBot="1" x14ac:dyDescent="0.3">
      <c r="A6660" s="680" t="s">
        <v>15713</v>
      </c>
      <c r="B6660" s="681" t="s">
        <v>15714</v>
      </c>
      <c r="C6660" s="680" t="s">
        <v>15715</v>
      </c>
      <c r="D6660" s="680" t="s">
        <v>44017</v>
      </c>
    </row>
    <row r="6661" spans="1:4" ht="31.5" thickTop="1" thickBot="1" x14ac:dyDescent="0.3">
      <c r="A6661" s="680" t="s">
        <v>15716</v>
      </c>
      <c r="B6661" s="681" t="s">
        <v>15717</v>
      </c>
      <c r="C6661" s="680" t="s">
        <v>15718</v>
      </c>
      <c r="D6661" s="680" t="s">
        <v>44018</v>
      </c>
    </row>
    <row r="6662" spans="1:4" ht="16.5" thickTop="1" thickBot="1" x14ac:dyDescent="0.3">
      <c r="A6662" s="681" t="s">
        <v>5649</v>
      </c>
      <c r="B6662" s="681" t="s">
        <v>15719</v>
      </c>
      <c r="C6662" s="681" t="s">
        <v>5650</v>
      </c>
      <c r="D6662" s="681" t="s">
        <v>5651</v>
      </c>
    </row>
    <row r="6663" spans="1:4" ht="16.5" thickTop="1" thickBot="1" x14ac:dyDescent="0.3">
      <c r="A6663" s="681" t="s">
        <v>15720</v>
      </c>
      <c r="B6663" s="681" t="s">
        <v>15721</v>
      </c>
      <c r="C6663" s="681" t="s">
        <v>15722</v>
      </c>
      <c r="D6663" s="681" t="s">
        <v>44019</v>
      </c>
    </row>
    <row r="6664" spans="1:4" ht="16.5" thickTop="1" thickBot="1" x14ac:dyDescent="0.3">
      <c r="A6664" s="680" t="s">
        <v>15723</v>
      </c>
      <c r="B6664" s="681" t="s">
        <v>15724</v>
      </c>
      <c r="C6664" s="680" t="s">
        <v>15725</v>
      </c>
      <c r="D6664" s="680" t="s">
        <v>44020</v>
      </c>
    </row>
    <row r="6665" spans="1:4" ht="16.5" thickTop="1" thickBot="1" x14ac:dyDescent="0.3">
      <c r="A6665" s="680" t="s">
        <v>15726</v>
      </c>
      <c r="B6665" s="681" t="s">
        <v>15727</v>
      </c>
      <c r="C6665" s="680" t="s">
        <v>15728</v>
      </c>
      <c r="D6665" s="680" t="s">
        <v>44021</v>
      </c>
    </row>
    <row r="6666" spans="1:4" ht="16.5" thickTop="1" thickBot="1" x14ac:dyDescent="0.3">
      <c r="A6666" s="680" t="s">
        <v>15729</v>
      </c>
      <c r="B6666" s="681" t="s">
        <v>15730</v>
      </c>
      <c r="C6666" s="680" t="s">
        <v>15731</v>
      </c>
      <c r="D6666" s="680" t="s">
        <v>44022</v>
      </c>
    </row>
    <row r="6667" spans="1:4" ht="16.5" thickTop="1" thickBot="1" x14ac:dyDescent="0.3">
      <c r="A6667" s="680" t="s">
        <v>15732</v>
      </c>
      <c r="B6667" s="681" t="s">
        <v>15733</v>
      </c>
      <c r="C6667" s="680" t="s">
        <v>15734</v>
      </c>
      <c r="D6667" s="680" t="s">
        <v>44023</v>
      </c>
    </row>
    <row r="6668" spans="1:4" ht="16.5" thickTop="1" thickBot="1" x14ac:dyDescent="0.3">
      <c r="A6668" s="681" t="s">
        <v>15735</v>
      </c>
      <c r="B6668" s="681" t="s">
        <v>15736</v>
      </c>
      <c r="C6668" s="681" t="s">
        <v>15737</v>
      </c>
      <c r="D6668" s="681" t="s">
        <v>44024</v>
      </c>
    </row>
    <row r="6669" spans="1:4" ht="16.5" thickTop="1" thickBot="1" x14ac:dyDescent="0.3">
      <c r="A6669" s="681" t="s">
        <v>15738</v>
      </c>
      <c r="B6669" s="681" t="s">
        <v>15738</v>
      </c>
      <c r="C6669" s="681" t="s">
        <v>15739</v>
      </c>
      <c r="D6669" s="681" t="s">
        <v>44025</v>
      </c>
    </row>
    <row r="6670" spans="1:4" ht="16.5" thickTop="1" thickBot="1" x14ac:dyDescent="0.3">
      <c r="A6670" s="681" t="s">
        <v>15740</v>
      </c>
      <c r="B6670" s="681" t="s">
        <v>15741</v>
      </c>
      <c r="C6670" s="681" t="s">
        <v>15742</v>
      </c>
      <c r="D6670" s="681" t="s">
        <v>44026</v>
      </c>
    </row>
    <row r="6671" spans="1:4" ht="16.5" thickTop="1" thickBot="1" x14ac:dyDescent="0.3">
      <c r="A6671" s="681" t="s">
        <v>15743</v>
      </c>
      <c r="B6671" s="692" t="s">
        <v>8728</v>
      </c>
      <c r="C6671" s="681" t="s">
        <v>15744</v>
      </c>
      <c r="D6671" s="681" t="s">
        <v>44027</v>
      </c>
    </row>
    <row r="6672" spans="1:4" ht="16.5" thickTop="1" thickBot="1" x14ac:dyDescent="0.3">
      <c r="A6672" s="681" t="s">
        <v>15745</v>
      </c>
      <c r="B6672" s="681" t="s">
        <v>15746</v>
      </c>
      <c r="C6672" s="681" t="s">
        <v>15747</v>
      </c>
      <c r="D6672" s="681" t="s">
        <v>15747</v>
      </c>
    </row>
    <row r="6673" spans="1:4" ht="31.5" thickTop="1" thickBot="1" x14ac:dyDescent="0.3">
      <c r="A6673" s="681" t="s">
        <v>15748</v>
      </c>
      <c r="B6673" s="681" t="s">
        <v>15749</v>
      </c>
      <c r="C6673" s="681" t="s">
        <v>15750</v>
      </c>
      <c r="D6673" s="681" t="s">
        <v>44028</v>
      </c>
    </row>
    <row r="6674" spans="1:4" ht="16.5" thickTop="1" thickBot="1" x14ac:dyDescent="0.3">
      <c r="A6674" s="680" t="s">
        <v>15751</v>
      </c>
      <c r="B6674" s="681" t="s">
        <v>15752</v>
      </c>
      <c r="C6674" s="680" t="s">
        <v>15753</v>
      </c>
      <c r="D6674" s="680" t="s">
        <v>44029</v>
      </c>
    </row>
    <row r="6675" spans="1:4" ht="16.5" thickTop="1" thickBot="1" x14ac:dyDescent="0.3">
      <c r="A6675" s="680" t="s">
        <v>15754</v>
      </c>
      <c r="B6675" s="681" t="s">
        <v>15755</v>
      </c>
      <c r="C6675" s="680" t="s">
        <v>15756</v>
      </c>
      <c r="D6675" s="680" t="s">
        <v>44030</v>
      </c>
    </row>
    <row r="6676" spans="1:4" ht="16.5" thickTop="1" thickBot="1" x14ac:dyDescent="0.3">
      <c r="A6676" s="681" t="s">
        <v>15757</v>
      </c>
      <c r="B6676" s="681" t="s">
        <v>15758</v>
      </c>
      <c r="C6676" s="681" t="s">
        <v>15759</v>
      </c>
      <c r="D6676" s="681" t="s">
        <v>44031</v>
      </c>
    </row>
    <row r="6677" spans="1:4" ht="16.5" thickTop="1" thickBot="1" x14ac:dyDescent="0.3">
      <c r="A6677" s="680" t="s">
        <v>15760</v>
      </c>
      <c r="B6677" s="681" t="s">
        <v>15761</v>
      </c>
      <c r="C6677" s="680" t="s">
        <v>15762</v>
      </c>
      <c r="D6677" s="680" t="s">
        <v>44032</v>
      </c>
    </row>
    <row r="6678" spans="1:4" ht="16.5" thickTop="1" thickBot="1" x14ac:dyDescent="0.3">
      <c r="A6678" s="681" t="s">
        <v>15763</v>
      </c>
      <c r="B6678" s="692" t="s">
        <v>8728</v>
      </c>
      <c r="C6678" s="681" t="s">
        <v>15764</v>
      </c>
      <c r="D6678" s="681" t="s">
        <v>44033</v>
      </c>
    </row>
    <row r="6679" spans="1:4" ht="16.5" thickTop="1" thickBot="1" x14ac:dyDescent="0.3">
      <c r="A6679" s="681" t="s">
        <v>5652</v>
      </c>
      <c r="B6679" s="692" t="s">
        <v>8728</v>
      </c>
      <c r="C6679" s="681" t="s">
        <v>5653</v>
      </c>
      <c r="D6679" s="681" t="s">
        <v>5654</v>
      </c>
    </row>
    <row r="6680" spans="1:4" ht="16.5" thickTop="1" thickBot="1" x14ac:dyDescent="0.3">
      <c r="A6680" s="680" t="s">
        <v>15765</v>
      </c>
      <c r="B6680" s="681" t="s">
        <v>15766</v>
      </c>
      <c r="C6680" s="680" t="s">
        <v>15767</v>
      </c>
      <c r="D6680" s="680" t="s">
        <v>44034</v>
      </c>
    </row>
    <row r="6681" spans="1:4" ht="16.5" thickTop="1" thickBot="1" x14ac:dyDescent="0.3">
      <c r="A6681" s="681" t="s">
        <v>15768</v>
      </c>
      <c r="B6681" s="692" t="s">
        <v>8728</v>
      </c>
      <c r="C6681" s="681" t="s">
        <v>15769</v>
      </c>
      <c r="D6681" s="681" t="s">
        <v>44035</v>
      </c>
    </row>
    <row r="6682" spans="1:4" ht="16.5" thickTop="1" thickBot="1" x14ac:dyDescent="0.3">
      <c r="A6682" s="680" t="s">
        <v>15770</v>
      </c>
      <c r="B6682" s="681" t="s">
        <v>15771</v>
      </c>
      <c r="C6682" s="680" t="s">
        <v>15772</v>
      </c>
      <c r="D6682" s="680" t="s">
        <v>44036</v>
      </c>
    </row>
    <row r="6683" spans="1:4" ht="16.5" thickTop="1" thickBot="1" x14ac:dyDescent="0.3">
      <c r="A6683" s="680" t="s">
        <v>15773</v>
      </c>
      <c r="B6683" s="681" t="s">
        <v>15774</v>
      </c>
      <c r="C6683" s="680" t="s">
        <v>15775</v>
      </c>
      <c r="D6683" s="680" t="s">
        <v>44037</v>
      </c>
    </row>
    <row r="6684" spans="1:4" ht="16.5" thickTop="1" thickBot="1" x14ac:dyDescent="0.3">
      <c r="A6684" s="681" t="s">
        <v>15776</v>
      </c>
      <c r="B6684" s="681" t="s">
        <v>15777</v>
      </c>
      <c r="C6684" s="681" t="s">
        <v>15778</v>
      </c>
      <c r="D6684" s="681" t="s">
        <v>44038</v>
      </c>
    </row>
    <row r="6685" spans="1:4" ht="16.5" thickTop="1" thickBot="1" x14ac:dyDescent="0.3">
      <c r="A6685" s="681" t="s">
        <v>15779</v>
      </c>
      <c r="B6685" s="681" t="s">
        <v>15780</v>
      </c>
      <c r="C6685" s="681" t="s">
        <v>15781</v>
      </c>
      <c r="D6685" s="681" t="s">
        <v>44039</v>
      </c>
    </row>
    <row r="6686" spans="1:4" ht="16.5" thickTop="1" thickBot="1" x14ac:dyDescent="0.3">
      <c r="A6686" s="681" t="s">
        <v>15782</v>
      </c>
      <c r="B6686" s="681" t="s">
        <v>15783</v>
      </c>
      <c r="C6686" s="681" t="s">
        <v>15784</v>
      </c>
      <c r="D6686" s="681" t="s">
        <v>44040</v>
      </c>
    </row>
    <row r="6687" spans="1:4" ht="16.5" thickTop="1" thickBot="1" x14ac:dyDescent="0.3">
      <c r="A6687" s="680" t="s">
        <v>5655</v>
      </c>
      <c r="B6687" s="681" t="s">
        <v>15785</v>
      </c>
      <c r="C6687" s="680" t="s">
        <v>15786</v>
      </c>
      <c r="D6687" s="680" t="s">
        <v>5657</v>
      </c>
    </row>
    <row r="6688" spans="1:4" ht="31.5" thickTop="1" thickBot="1" x14ac:dyDescent="0.3">
      <c r="A6688" s="681" t="s">
        <v>15787</v>
      </c>
      <c r="B6688" s="681" t="s">
        <v>15788</v>
      </c>
      <c r="C6688" s="681" t="s">
        <v>15789</v>
      </c>
      <c r="D6688" s="681" t="s">
        <v>44041</v>
      </c>
    </row>
    <row r="6689" spans="1:4" ht="16.5" thickTop="1" thickBot="1" x14ac:dyDescent="0.3">
      <c r="A6689" s="681" t="s">
        <v>15790</v>
      </c>
      <c r="B6689" s="681" t="s">
        <v>15791</v>
      </c>
      <c r="C6689" s="681" t="s">
        <v>15792</v>
      </c>
      <c r="D6689" s="681" t="s">
        <v>44042</v>
      </c>
    </row>
    <row r="6690" spans="1:4" ht="31.5" thickTop="1" thickBot="1" x14ac:dyDescent="0.3">
      <c r="A6690" s="681" t="s">
        <v>15793</v>
      </c>
      <c r="B6690" s="681" t="s">
        <v>15794</v>
      </c>
      <c r="C6690" s="681" t="s">
        <v>15795</v>
      </c>
      <c r="D6690" s="681" t="s">
        <v>44043</v>
      </c>
    </row>
    <row r="6691" spans="1:4" ht="16.5" thickTop="1" thickBot="1" x14ac:dyDescent="0.3">
      <c r="A6691" s="681" t="s">
        <v>15796</v>
      </c>
      <c r="B6691" s="681" t="s">
        <v>15797</v>
      </c>
      <c r="C6691" s="681" t="s">
        <v>15798</v>
      </c>
      <c r="D6691" s="681" t="s">
        <v>44044</v>
      </c>
    </row>
    <row r="6692" spans="1:4" ht="31.5" thickTop="1" thickBot="1" x14ac:dyDescent="0.3">
      <c r="A6692" s="681" t="s">
        <v>5658</v>
      </c>
      <c r="B6692" s="681" t="s">
        <v>15799</v>
      </c>
      <c r="C6692" s="681" t="s">
        <v>15800</v>
      </c>
      <c r="D6692" s="681" t="s">
        <v>5660</v>
      </c>
    </row>
    <row r="6693" spans="1:4" ht="16.5" thickTop="1" thickBot="1" x14ac:dyDescent="0.3">
      <c r="A6693" s="680" t="s">
        <v>15801</v>
      </c>
      <c r="B6693" s="681" t="s">
        <v>15802</v>
      </c>
      <c r="C6693" s="680" t="s">
        <v>15803</v>
      </c>
      <c r="D6693" s="680" t="s">
        <v>44045</v>
      </c>
    </row>
    <row r="6694" spans="1:4" ht="16.5" thickTop="1" thickBot="1" x14ac:dyDescent="0.3">
      <c r="A6694" s="681" t="s">
        <v>15804</v>
      </c>
      <c r="B6694" s="692" t="s">
        <v>8728</v>
      </c>
      <c r="C6694" s="681" t="s">
        <v>15805</v>
      </c>
      <c r="D6694" s="681" t="s">
        <v>44046</v>
      </c>
    </row>
    <row r="6695" spans="1:4" ht="16.5" thickTop="1" thickBot="1" x14ac:dyDescent="0.3">
      <c r="A6695" s="680" t="s">
        <v>15806</v>
      </c>
      <c r="B6695" s="681" t="s">
        <v>15807</v>
      </c>
      <c r="C6695" s="680" t="s">
        <v>15808</v>
      </c>
      <c r="D6695" s="680" t="s">
        <v>44047</v>
      </c>
    </row>
    <row r="6696" spans="1:4" ht="16.5" thickTop="1" thickBot="1" x14ac:dyDescent="0.3">
      <c r="A6696" s="680" t="s">
        <v>15809</v>
      </c>
      <c r="B6696" s="681" t="s">
        <v>15810</v>
      </c>
      <c r="C6696" s="680" t="s">
        <v>15811</v>
      </c>
      <c r="D6696" s="680" t="s">
        <v>44048</v>
      </c>
    </row>
    <row r="6697" spans="1:4" ht="16.5" thickTop="1" thickBot="1" x14ac:dyDescent="0.3">
      <c r="A6697" s="680" t="s">
        <v>15812</v>
      </c>
      <c r="B6697" s="692" t="s">
        <v>8728</v>
      </c>
      <c r="C6697" s="680" t="s">
        <v>15813</v>
      </c>
      <c r="D6697" s="680" t="s">
        <v>44049</v>
      </c>
    </row>
    <row r="6698" spans="1:4" ht="16.5" thickTop="1" thickBot="1" x14ac:dyDescent="0.3">
      <c r="A6698" s="681" t="s">
        <v>15814</v>
      </c>
      <c r="B6698" s="681" t="s">
        <v>15815</v>
      </c>
      <c r="C6698" s="681" t="s">
        <v>15816</v>
      </c>
      <c r="D6698" s="681" t="s">
        <v>15816</v>
      </c>
    </row>
    <row r="6699" spans="1:4" ht="31.5" thickTop="1" thickBot="1" x14ac:dyDescent="0.3">
      <c r="A6699" s="681" t="s">
        <v>15817</v>
      </c>
      <c r="B6699" s="681" t="s">
        <v>15818</v>
      </c>
      <c r="C6699" s="681" t="s">
        <v>15819</v>
      </c>
      <c r="D6699" s="681" t="s">
        <v>44050</v>
      </c>
    </row>
    <row r="6700" spans="1:4" ht="16.5" thickTop="1" thickBot="1" x14ac:dyDescent="0.3">
      <c r="A6700" s="681" t="s">
        <v>15820</v>
      </c>
      <c r="B6700" s="681" t="s">
        <v>15821</v>
      </c>
      <c r="C6700" s="681" t="s">
        <v>15822</v>
      </c>
      <c r="D6700" s="681" t="s">
        <v>44051</v>
      </c>
    </row>
    <row r="6701" spans="1:4" ht="16.5" thickTop="1" thickBot="1" x14ac:dyDescent="0.3">
      <c r="A6701" s="681" t="s">
        <v>15823</v>
      </c>
      <c r="B6701" s="681" t="s">
        <v>15824</v>
      </c>
      <c r="C6701" s="681" t="s">
        <v>15825</v>
      </c>
      <c r="D6701" s="681" t="s">
        <v>44052</v>
      </c>
    </row>
    <row r="6702" spans="1:4" ht="16.5" thickTop="1" thickBot="1" x14ac:dyDescent="0.3">
      <c r="A6702" s="680" t="s">
        <v>5661</v>
      </c>
      <c r="B6702" s="681" t="s">
        <v>15826</v>
      </c>
      <c r="C6702" s="680" t="s">
        <v>5662</v>
      </c>
      <c r="D6702" s="680" t="s">
        <v>5663</v>
      </c>
    </row>
    <row r="6703" spans="1:4" ht="31.5" thickTop="1" thickBot="1" x14ac:dyDescent="0.3">
      <c r="A6703" s="681" t="s">
        <v>15827</v>
      </c>
      <c r="B6703" s="692" t="s">
        <v>8728</v>
      </c>
      <c r="C6703" s="681" t="s">
        <v>15828</v>
      </c>
      <c r="D6703" s="681" t="s">
        <v>44053</v>
      </c>
    </row>
    <row r="6704" spans="1:4" ht="16.5" thickTop="1" thickBot="1" x14ac:dyDescent="0.3">
      <c r="A6704" s="680" t="s">
        <v>15829</v>
      </c>
      <c r="B6704" s="681" t="s">
        <v>15830</v>
      </c>
      <c r="C6704" s="680" t="s">
        <v>15831</v>
      </c>
      <c r="D6704" s="680" t="s">
        <v>44054</v>
      </c>
    </row>
    <row r="6705" spans="1:4" ht="16.5" thickTop="1" thickBot="1" x14ac:dyDescent="0.3">
      <c r="A6705" s="680" t="s">
        <v>5664</v>
      </c>
      <c r="B6705" s="681" t="s">
        <v>15832</v>
      </c>
      <c r="C6705" s="680" t="s">
        <v>5665</v>
      </c>
      <c r="D6705" s="680" t="s">
        <v>5666</v>
      </c>
    </row>
    <row r="6706" spans="1:4" ht="16.5" thickTop="1" thickBot="1" x14ac:dyDescent="0.3">
      <c r="A6706" s="681" t="s">
        <v>15833</v>
      </c>
      <c r="B6706" s="692" t="s">
        <v>8728</v>
      </c>
      <c r="C6706" s="681" t="s">
        <v>15834</v>
      </c>
      <c r="D6706" s="681" t="s">
        <v>44055</v>
      </c>
    </row>
    <row r="6707" spans="1:4" ht="16.5" thickTop="1" thickBot="1" x14ac:dyDescent="0.3">
      <c r="A6707" s="681" t="s">
        <v>15835</v>
      </c>
      <c r="B6707" s="681" t="s">
        <v>15836</v>
      </c>
      <c r="C6707" s="681" t="s">
        <v>15837</v>
      </c>
      <c r="D6707" s="681" t="s">
        <v>44056</v>
      </c>
    </row>
    <row r="6708" spans="1:4" ht="31.5" thickTop="1" thickBot="1" x14ac:dyDescent="0.3">
      <c r="A6708" s="681" t="s">
        <v>15838</v>
      </c>
      <c r="B6708" s="681" t="s">
        <v>15839</v>
      </c>
      <c r="C6708" s="681" t="s">
        <v>15840</v>
      </c>
      <c r="D6708" s="681" t="s">
        <v>44057</v>
      </c>
    </row>
    <row r="6709" spans="1:4" ht="31.5" thickTop="1" thickBot="1" x14ac:dyDescent="0.3">
      <c r="A6709" s="680" t="s">
        <v>15841</v>
      </c>
      <c r="B6709" s="681" t="s">
        <v>15842</v>
      </c>
      <c r="C6709" s="680" t="s">
        <v>15843</v>
      </c>
      <c r="D6709" s="680" t="s">
        <v>44058</v>
      </c>
    </row>
    <row r="6710" spans="1:4" ht="16.5" thickTop="1" thickBot="1" x14ac:dyDescent="0.3">
      <c r="A6710" s="681" t="s">
        <v>15844</v>
      </c>
      <c r="B6710" s="681" t="s">
        <v>15845</v>
      </c>
      <c r="C6710" s="681" t="s">
        <v>15846</v>
      </c>
      <c r="D6710" s="681" t="s">
        <v>44059</v>
      </c>
    </row>
    <row r="6711" spans="1:4" ht="16.5" thickTop="1" thickBot="1" x14ac:dyDescent="0.3">
      <c r="A6711" s="680" t="s">
        <v>5667</v>
      </c>
      <c r="B6711" s="681" t="s">
        <v>15847</v>
      </c>
      <c r="C6711" s="680" t="s">
        <v>5668</v>
      </c>
      <c r="D6711" s="680" t="s">
        <v>5669</v>
      </c>
    </row>
    <row r="6712" spans="1:4" ht="16.5" thickTop="1" thickBot="1" x14ac:dyDescent="0.3">
      <c r="A6712" s="680" t="s">
        <v>15848</v>
      </c>
      <c r="B6712" s="692" t="s">
        <v>8728</v>
      </c>
      <c r="C6712" s="680" t="s">
        <v>15849</v>
      </c>
      <c r="D6712" s="680" t="s">
        <v>44060</v>
      </c>
    </row>
    <row r="6713" spans="1:4" ht="31.5" thickTop="1" thickBot="1" x14ac:dyDescent="0.3">
      <c r="A6713" s="680" t="s">
        <v>5670</v>
      </c>
      <c r="B6713" s="681" t="s">
        <v>15850</v>
      </c>
      <c r="C6713" s="680" t="s">
        <v>5671</v>
      </c>
      <c r="D6713" s="680" t="s">
        <v>5672</v>
      </c>
    </row>
    <row r="6714" spans="1:4" ht="16.5" thickTop="1" thickBot="1" x14ac:dyDescent="0.3">
      <c r="A6714" s="681" t="s">
        <v>5673</v>
      </c>
      <c r="B6714" s="681" t="s">
        <v>15851</v>
      </c>
      <c r="C6714" s="681" t="s">
        <v>5674</v>
      </c>
      <c r="D6714" s="681" t="s">
        <v>5675</v>
      </c>
    </row>
    <row r="6715" spans="1:4" ht="16.5" thickTop="1" thickBot="1" x14ac:dyDescent="0.3">
      <c r="A6715" s="680" t="s">
        <v>15852</v>
      </c>
      <c r="B6715" s="692" t="s">
        <v>8728</v>
      </c>
      <c r="C6715" s="680" t="s">
        <v>15853</v>
      </c>
      <c r="D6715" s="680" t="s">
        <v>44061</v>
      </c>
    </row>
    <row r="6716" spans="1:4" ht="16.5" thickTop="1" thickBot="1" x14ac:dyDescent="0.3">
      <c r="A6716" s="680" t="s">
        <v>15854</v>
      </c>
      <c r="B6716" s="692" t="s">
        <v>8728</v>
      </c>
      <c r="C6716" s="680" t="s">
        <v>15855</v>
      </c>
      <c r="D6716" s="680" t="s">
        <v>44062</v>
      </c>
    </row>
    <row r="6717" spans="1:4" ht="31.5" thickTop="1" thickBot="1" x14ac:dyDescent="0.3">
      <c r="A6717" s="680" t="s">
        <v>15856</v>
      </c>
      <c r="B6717" s="681" t="s">
        <v>15857</v>
      </c>
      <c r="C6717" s="680" t="s">
        <v>15858</v>
      </c>
      <c r="D6717" s="680" t="s">
        <v>44063</v>
      </c>
    </row>
    <row r="6718" spans="1:4" ht="16.5" thickTop="1" thickBot="1" x14ac:dyDescent="0.3">
      <c r="A6718" s="681" t="s">
        <v>15859</v>
      </c>
      <c r="B6718" s="681" t="s">
        <v>15860</v>
      </c>
      <c r="C6718" s="681" t="s">
        <v>15861</v>
      </c>
      <c r="D6718" s="681" t="s">
        <v>44064</v>
      </c>
    </row>
    <row r="6719" spans="1:4" ht="16.5" thickTop="1" thickBot="1" x14ac:dyDescent="0.3">
      <c r="A6719" s="681" t="s">
        <v>5678</v>
      </c>
      <c r="B6719" s="681" t="s">
        <v>15862</v>
      </c>
      <c r="C6719" s="681" t="s">
        <v>5679</v>
      </c>
      <c r="D6719" s="681" t="s">
        <v>5679</v>
      </c>
    </row>
    <row r="6720" spans="1:4" ht="16.5" thickTop="1" thickBot="1" x14ac:dyDescent="0.3">
      <c r="A6720" s="681" t="s">
        <v>15863</v>
      </c>
      <c r="B6720" s="681" t="s">
        <v>15864</v>
      </c>
      <c r="C6720" s="681" t="s">
        <v>15865</v>
      </c>
      <c r="D6720" s="681" t="s">
        <v>44065</v>
      </c>
    </row>
    <row r="6721" spans="1:4" ht="16.5" thickTop="1" thickBot="1" x14ac:dyDescent="0.3">
      <c r="A6721" s="681" t="s">
        <v>15866</v>
      </c>
      <c r="B6721" s="692" t="s">
        <v>8728</v>
      </c>
      <c r="C6721" s="681" t="s">
        <v>15867</v>
      </c>
      <c r="D6721" s="681" t="s">
        <v>44066</v>
      </c>
    </row>
    <row r="6722" spans="1:4" ht="16.5" thickTop="1" thickBot="1" x14ac:dyDescent="0.3">
      <c r="A6722" s="680" t="s">
        <v>15868</v>
      </c>
      <c r="B6722" s="681" t="s">
        <v>15869</v>
      </c>
      <c r="C6722" s="680" t="s">
        <v>15870</v>
      </c>
      <c r="D6722" s="680" t="s">
        <v>44067</v>
      </c>
    </row>
    <row r="6723" spans="1:4" ht="16.5" thickTop="1" thickBot="1" x14ac:dyDescent="0.3">
      <c r="A6723" s="680" t="s">
        <v>15871</v>
      </c>
      <c r="B6723" s="681" t="s">
        <v>15872</v>
      </c>
      <c r="C6723" s="680" t="s">
        <v>15873</v>
      </c>
      <c r="D6723" s="680" t="s">
        <v>44068</v>
      </c>
    </row>
    <row r="6724" spans="1:4" ht="16.5" thickTop="1" thickBot="1" x14ac:dyDescent="0.3">
      <c r="A6724" s="681" t="s">
        <v>15874</v>
      </c>
      <c r="B6724" s="681" t="s">
        <v>15875</v>
      </c>
      <c r="C6724" s="681" t="s">
        <v>15876</v>
      </c>
      <c r="D6724" s="681" t="s">
        <v>44069</v>
      </c>
    </row>
    <row r="6725" spans="1:4" ht="16.5" thickTop="1" thickBot="1" x14ac:dyDescent="0.3">
      <c r="A6725" s="681" t="s">
        <v>15877</v>
      </c>
      <c r="B6725" s="681" t="s">
        <v>15878</v>
      </c>
      <c r="C6725" s="681" t="s">
        <v>15879</v>
      </c>
      <c r="D6725" s="681" t="s">
        <v>44070</v>
      </c>
    </row>
    <row r="6726" spans="1:4" ht="31.5" thickTop="1" thickBot="1" x14ac:dyDescent="0.3">
      <c r="A6726" s="681" t="s">
        <v>5680</v>
      </c>
      <c r="B6726" s="681" t="s">
        <v>15880</v>
      </c>
      <c r="C6726" s="681" t="s">
        <v>5681</v>
      </c>
      <c r="D6726" s="681" t="s">
        <v>5682</v>
      </c>
    </row>
    <row r="6727" spans="1:4" ht="16.5" thickTop="1" thickBot="1" x14ac:dyDescent="0.3">
      <c r="A6727" s="680" t="s">
        <v>15881</v>
      </c>
      <c r="B6727" s="681" t="s">
        <v>15882</v>
      </c>
      <c r="C6727" s="680" t="s">
        <v>15883</v>
      </c>
      <c r="D6727" s="680" t="s">
        <v>15883</v>
      </c>
    </row>
    <row r="6728" spans="1:4" ht="16.5" thickTop="1" thickBot="1" x14ac:dyDescent="0.3">
      <c r="A6728" s="680" t="s">
        <v>15884</v>
      </c>
      <c r="B6728" s="692" t="s">
        <v>8728</v>
      </c>
      <c r="C6728" s="680" t="s">
        <v>15885</v>
      </c>
      <c r="D6728" s="680" t="s">
        <v>44071</v>
      </c>
    </row>
    <row r="6729" spans="1:4" ht="16.5" thickTop="1" thickBot="1" x14ac:dyDescent="0.3">
      <c r="A6729" s="681" t="s">
        <v>15886</v>
      </c>
      <c r="B6729" s="692" t="s">
        <v>8728</v>
      </c>
      <c r="C6729" s="681" t="s">
        <v>15887</v>
      </c>
      <c r="D6729" s="681" t="s">
        <v>44072</v>
      </c>
    </row>
    <row r="6730" spans="1:4" ht="16.5" thickTop="1" thickBot="1" x14ac:dyDescent="0.3">
      <c r="A6730" s="681" t="s">
        <v>5683</v>
      </c>
      <c r="B6730" s="681" t="s">
        <v>15888</v>
      </c>
      <c r="C6730" s="681" t="s">
        <v>5684</v>
      </c>
      <c r="D6730" s="681" t="s">
        <v>5685</v>
      </c>
    </row>
    <row r="6731" spans="1:4" ht="16.5" thickTop="1" thickBot="1" x14ac:dyDescent="0.3">
      <c r="A6731" s="681" t="s">
        <v>15889</v>
      </c>
      <c r="B6731" s="681" t="s">
        <v>15890</v>
      </c>
      <c r="C6731" s="681" t="s">
        <v>15891</v>
      </c>
      <c r="D6731" s="681" t="s">
        <v>44073</v>
      </c>
    </row>
    <row r="6732" spans="1:4" ht="16.5" thickTop="1" thickBot="1" x14ac:dyDescent="0.3">
      <c r="A6732" s="681" t="s">
        <v>15892</v>
      </c>
      <c r="B6732" s="681" t="s">
        <v>15893</v>
      </c>
      <c r="C6732" s="681" t="s">
        <v>15894</v>
      </c>
      <c r="D6732" s="681" t="s">
        <v>44074</v>
      </c>
    </row>
    <row r="6733" spans="1:4" ht="16.5" thickTop="1" thickBot="1" x14ac:dyDescent="0.3">
      <c r="A6733" s="680" t="s">
        <v>15895</v>
      </c>
      <c r="B6733" s="681" t="s">
        <v>15896</v>
      </c>
      <c r="C6733" s="680" t="s">
        <v>15897</v>
      </c>
      <c r="D6733" s="680" t="s">
        <v>44075</v>
      </c>
    </row>
    <row r="6734" spans="1:4" ht="16.5" thickTop="1" thickBot="1" x14ac:dyDescent="0.3">
      <c r="A6734" s="680" t="s">
        <v>15898</v>
      </c>
      <c r="B6734" s="681" t="s">
        <v>15899</v>
      </c>
      <c r="C6734" s="680" t="s">
        <v>15900</v>
      </c>
      <c r="D6734" s="680" t="s">
        <v>44076</v>
      </c>
    </row>
    <row r="6735" spans="1:4" ht="16.5" thickTop="1" thickBot="1" x14ac:dyDescent="0.3">
      <c r="A6735" s="681" t="s">
        <v>15901</v>
      </c>
      <c r="B6735" s="681" t="s">
        <v>15902</v>
      </c>
      <c r="C6735" s="681" t="s">
        <v>15903</v>
      </c>
      <c r="D6735" s="681" t="s">
        <v>44077</v>
      </c>
    </row>
    <row r="6736" spans="1:4" ht="16.5" thickTop="1" thickBot="1" x14ac:dyDescent="0.3">
      <c r="A6736" s="680" t="s">
        <v>5686</v>
      </c>
      <c r="B6736" s="681" t="s">
        <v>15904</v>
      </c>
      <c r="C6736" s="680" t="s">
        <v>5687</v>
      </c>
      <c r="D6736" s="680" t="s">
        <v>5687</v>
      </c>
    </row>
    <row r="6737" spans="1:4" ht="16.5" thickTop="1" thickBot="1" x14ac:dyDescent="0.3">
      <c r="A6737" s="681" t="s">
        <v>15905</v>
      </c>
      <c r="B6737" s="681" t="s">
        <v>15906</v>
      </c>
      <c r="C6737" s="681" t="s">
        <v>15907</v>
      </c>
      <c r="D6737" s="681" t="s">
        <v>44078</v>
      </c>
    </row>
    <row r="6738" spans="1:4" ht="16.5" thickTop="1" thickBot="1" x14ac:dyDescent="0.3">
      <c r="A6738" s="681" t="s">
        <v>15908</v>
      </c>
      <c r="B6738" s="681" t="s">
        <v>15909</v>
      </c>
      <c r="C6738" s="681" t="s">
        <v>15910</v>
      </c>
      <c r="D6738" s="681" t="s">
        <v>44079</v>
      </c>
    </row>
    <row r="6739" spans="1:4" ht="16.5" thickTop="1" thickBot="1" x14ac:dyDescent="0.3">
      <c r="A6739" s="680" t="s">
        <v>15911</v>
      </c>
      <c r="B6739" s="681" t="s">
        <v>15912</v>
      </c>
      <c r="C6739" s="680" t="s">
        <v>15913</v>
      </c>
      <c r="D6739" s="680" t="s">
        <v>44080</v>
      </c>
    </row>
    <row r="6740" spans="1:4" ht="16.5" thickTop="1" thickBot="1" x14ac:dyDescent="0.3">
      <c r="A6740" s="680" t="s">
        <v>15914</v>
      </c>
      <c r="B6740" s="692" t="s">
        <v>8728</v>
      </c>
      <c r="C6740" s="680" t="s">
        <v>15915</v>
      </c>
      <c r="D6740" s="680" t="s">
        <v>44081</v>
      </c>
    </row>
    <row r="6741" spans="1:4" ht="16.5" thickTop="1" thickBot="1" x14ac:dyDescent="0.3">
      <c r="A6741" s="681" t="s">
        <v>15916</v>
      </c>
      <c r="B6741" s="681" t="s">
        <v>15917</v>
      </c>
      <c r="C6741" s="681" t="s">
        <v>15918</v>
      </c>
      <c r="D6741" s="681" t="s">
        <v>44082</v>
      </c>
    </row>
    <row r="6742" spans="1:4" ht="16.5" thickTop="1" thickBot="1" x14ac:dyDescent="0.3">
      <c r="A6742" s="680" t="s">
        <v>15919</v>
      </c>
      <c r="B6742" s="681" t="s">
        <v>15919</v>
      </c>
      <c r="C6742" s="680" t="s">
        <v>15920</v>
      </c>
      <c r="D6742" s="680" t="s">
        <v>15920</v>
      </c>
    </row>
    <row r="6743" spans="1:4" ht="16.5" thickTop="1" thickBot="1" x14ac:dyDescent="0.3">
      <c r="A6743" s="681" t="s">
        <v>15921</v>
      </c>
      <c r="B6743" s="681" t="s">
        <v>15922</v>
      </c>
      <c r="C6743" s="681" t="s">
        <v>15923</v>
      </c>
      <c r="D6743" s="681" t="s">
        <v>44083</v>
      </c>
    </row>
    <row r="6744" spans="1:4" ht="16.5" thickTop="1" thickBot="1" x14ac:dyDescent="0.3">
      <c r="A6744" s="680" t="s">
        <v>15924</v>
      </c>
      <c r="B6744" s="681" t="s">
        <v>15925</v>
      </c>
      <c r="C6744" s="680" t="s">
        <v>15926</v>
      </c>
      <c r="D6744" s="680" t="s">
        <v>44084</v>
      </c>
    </row>
    <row r="6745" spans="1:4" ht="16.5" thickTop="1" thickBot="1" x14ac:dyDescent="0.3">
      <c r="A6745" s="681" t="s">
        <v>15927</v>
      </c>
      <c r="B6745" s="692" t="s">
        <v>8728</v>
      </c>
      <c r="C6745" s="681" t="s">
        <v>15928</v>
      </c>
      <c r="D6745" s="681" t="s">
        <v>44085</v>
      </c>
    </row>
    <row r="6746" spans="1:4" ht="16.5" thickTop="1" thickBot="1" x14ac:dyDescent="0.3">
      <c r="A6746" s="680" t="s">
        <v>5688</v>
      </c>
      <c r="B6746" s="681" t="s">
        <v>15929</v>
      </c>
      <c r="C6746" s="680" t="s">
        <v>5689</v>
      </c>
      <c r="D6746" s="680" t="s">
        <v>5690</v>
      </c>
    </row>
    <row r="6747" spans="1:4" ht="16.5" thickTop="1" thickBot="1" x14ac:dyDescent="0.3">
      <c r="A6747" s="681" t="s">
        <v>15930</v>
      </c>
      <c r="B6747" s="681" t="s">
        <v>15931</v>
      </c>
      <c r="C6747" s="681" t="s">
        <v>15932</v>
      </c>
      <c r="D6747" s="681" t="s">
        <v>15932</v>
      </c>
    </row>
    <row r="6748" spans="1:4" ht="16.5" thickTop="1" thickBot="1" x14ac:dyDescent="0.3">
      <c r="A6748" s="680" t="s">
        <v>15933</v>
      </c>
      <c r="B6748" s="681" t="s">
        <v>15934</v>
      </c>
      <c r="C6748" s="680" t="s">
        <v>15935</v>
      </c>
      <c r="D6748" s="680" t="s">
        <v>15935</v>
      </c>
    </row>
    <row r="6749" spans="1:4" ht="16.5" thickTop="1" thickBot="1" x14ac:dyDescent="0.3">
      <c r="A6749" s="681" t="s">
        <v>15936</v>
      </c>
      <c r="B6749" s="681" t="s">
        <v>15937</v>
      </c>
      <c r="C6749" s="681" t="s">
        <v>15938</v>
      </c>
      <c r="D6749" s="681" t="s">
        <v>15938</v>
      </c>
    </row>
    <row r="6750" spans="1:4" ht="16.5" thickTop="1" thickBot="1" x14ac:dyDescent="0.3">
      <c r="A6750" s="681" t="s">
        <v>15939</v>
      </c>
      <c r="B6750" s="681" t="s">
        <v>15940</v>
      </c>
      <c r="C6750" s="681" t="s">
        <v>15941</v>
      </c>
      <c r="D6750" s="681" t="s">
        <v>44086</v>
      </c>
    </row>
    <row r="6751" spans="1:4" ht="31.5" thickTop="1" thickBot="1" x14ac:dyDescent="0.3">
      <c r="A6751" s="680" t="s">
        <v>15942</v>
      </c>
      <c r="B6751" s="681" t="s">
        <v>15943</v>
      </c>
      <c r="C6751" s="680" t="s">
        <v>15944</v>
      </c>
      <c r="D6751" s="680" t="s">
        <v>44087</v>
      </c>
    </row>
    <row r="6752" spans="1:4" ht="16.5" thickTop="1" thickBot="1" x14ac:dyDescent="0.3">
      <c r="A6752" s="680" t="s">
        <v>15945</v>
      </c>
      <c r="B6752" s="681" t="s">
        <v>15946</v>
      </c>
      <c r="C6752" s="680" t="s">
        <v>15947</v>
      </c>
      <c r="D6752" s="680" t="s">
        <v>44088</v>
      </c>
    </row>
    <row r="6753" spans="1:4" ht="16.5" thickTop="1" thickBot="1" x14ac:dyDescent="0.3">
      <c r="A6753" s="681" t="s">
        <v>5691</v>
      </c>
      <c r="B6753" s="681" t="s">
        <v>15948</v>
      </c>
      <c r="C6753" s="681" t="s">
        <v>5692</v>
      </c>
      <c r="D6753" s="681" t="s">
        <v>5693</v>
      </c>
    </row>
    <row r="6754" spans="1:4" ht="31.5" thickTop="1" thickBot="1" x14ac:dyDescent="0.3">
      <c r="A6754" s="681" t="s">
        <v>15949</v>
      </c>
      <c r="B6754" s="681" t="s">
        <v>15950</v>
      </c>
      <c r="C6754" s="681" t="s">
        <v>15951</v>
      </c>
      <c r="D6754" s="681" t="s">
        <v>44089</v>
      </c>
    </row>
    <row r="6755" spans="1:4" ht="16.5" thickTop="1" thickBot="1" x14ac:dyDescent="0.3">
      <c r="A6755" s="681" t="s">
        <v>15952</v>
      </c>
      <c r="B6755" s="681" t="s">
        <v>15953</v>
      </c>
      <c r="C6755" s="681" t="s">
        <v>15954</v>
      </c>
      <c r="D6755" s="681" t="s">
        <v>44090</v>
      </c>
    </row>
    <row r="6756" spans="1:4" ht="16.5" thickTop="1" thickBot="1" x14ac:dyDescent="0.3">
      <c r="A6756" s="681" t="s">
        <v>15955</v>
      </c>
      <c r="B6756" s="681" t="s">
        <v>15956</v>
      </c>
      <c r="C6756" s="681" t="s">
        <v>15957</v>
      </c>
      <c r="D6756" s="681" t="s">
        <v>44091</v>
      </c>
    </row>
    <row r="6757" spans="1:4" ht="16.5" thickTop="1" thickBot="1" x14ac:dyDescent="0.3">
      <c r="A6757" s="680" t="s">
        <v>15958</v>
      </c>
      <c r="B6757" s="681" t="s">
        <v>15959</v>
      </c>
      <c r="C6757" s="680" t="s">
        <v>15960</v>
      </c>
      <c r="D6757" s="680" t="s">
        <v>44092</v>
      </c>
    </row>
    <row r="6758" spans="1:4" ht="16.5" thickTop="1" thickBot="1" x14ac:dyDescent="0.3">
      <c r="A6758" s="680" t="s">
        <v>15961</v>
      </c>
      <c r="B6758" s="681" t="s">
        <v>15962</v>
      </c>
      <c r="C6758" s="680" t="s">
        <v>15963</v>
      </c>
      <c r="D6758" s="680" t="s">
        <v>44093</v>
      </c>
    </row>
    <row r="6759" spans="1:4" ht="16.5" thickTop="1" thickBot="1" x14ac:dyDescent="0.3">
      <c r="A6759" s="681" t="s">
        <v>15964</v>
      </c>
      <c r="B6759" s="692" t="s">
        <v>8728</v>
      </c>
      <c r="C6759" s="681" t="s">
        <v>15965</v>
      </c>
      <c r="D6759" s="681" t="s">
        <v>44094</v>
      </c>
    </row>
    <row r="6760" spans="1:4" ht="16.5" thickTop="1" thickBot="1" x14ac:dyDescent="0.3">
      <c r="A6760" s="681" t="s">
        <v>5694</v>
      </c>
      <c r="B6760" s="681" t="s">
        <v>15966</v>
      </c>
      <c r="C6760" s="681" t="s">
        <v>15967</v>
      </c>
      <c r="D6760" s="681" t="s">
        <v>5696</v>
      </c>
    </row>
    <row r="6761" spans="1:4" ht="16.5" thickTop="1" thickBot="1" x14ac:dyDescent="0.3">
      <c r="A6761" s="681" t="s">
        <v>15968</v>
      </c>
      <c r="B6761" s="681" t="s">
        <v>15969</v>
      </c>
      <c r="C6761" s="681" t="s">
        <v>15970</v>
      </c>
      <c r="D6761" s="681" t="s">
        <v>44095</v>
      </c>
    </row>
    <row r="6762" spans="1:4" ht="16.5" thickTop="1" thickBot="1" x14ac:dyDescent="0.3">
      <c r="A6762" s="681" t="s">
        <v>15971</v>
      </c>
      <c r="B6762" s="681" t="s">
        <v>15971</v>
      </c>
      <c r="C6762" s="681" t="s">
        <v>15972</v>
      </c>
      <c r="D6762" s="681" t="s">
        <v>44096</v>
      </c>
    </row>
    <row r="6763" spans="1:4" ht="16.5" thickTop="1" thickBot="1" x14ac:dyDescent="0.3">
      <c r="A6763" s="681" t="s">
        <v>15973</v>
      </c>
      <c r="B6763" s="692" t="s">
        <v>8728</v>
      </c>
      <c r="C6763" s="681" t="s">
        <v>15974</v>
      </c>
      <c r="D6763" s="681" t="s">
        <v>44097</v>
      </c>
    </row>
    <row r="6764" spans="1:4" ht="16.5" thickTop="1" thickBot="1" x14ac:dyDescent="0.3">
      <c r="A6764" s="681" t="s">
        <v>15975</v>
      </c>
      <c r="B6764" s="692" t="s">
        <v>8728</v>
      </c>
      <c r="C6764" s="681" t="s">
        <v>15976</v>
      </c>
      <c r="D6764" s="681" t="s">
        <v>44098</v>
      </c>
    </row>
    <row r="6765" spans="1:4" ht="31.5" thickTop="1" thickBot="1" x14ac:dyDescent="0.3">
      <c r="A6765" s="681" t="s">
        <v>15977</v>
      </c>
      <c r="B6765" s="681" t="s">
        <v>15978</v>
      </c>
      <c r="C6765" s="681" t="s">
        <v>15979</v>
      </c>
      <c r="D6765" s="681" t="s">
        <v>44099</v>
      </c>
    </row>
    <row r="6766" spans="1:4" ht="16.5" thickTop="1" thickBot="1" x14ac:dyDescent="0.3">
      <c r="A6766" s="681" t="s">
        <v>15980</v>
      </c>
      <c r="B6766" s="692" t="s">
        <v>8728</v>
      </c>
      <c r="C6766" s="681" t="s">
        <v>15981</v>
      </c>
      <c r="D6766" s="681" t="s">
        <v>44100</v>
      </c>
    </row>
    <row r="6767" spans="1:4" ht="31.5" thickTop="1" thickBot="1" x14ac:dyDescent="0.3">
      <c r="A6767" s="680" t="s">
        <v>15982</v>
      </c>
      <c r="B6767" s="681" t="s">
        <v>15983</v>
      </c>
      <c r="C6767" s="680" t="s">
        <v>15984</v>
      </c>
      <c r="D6767" s="680" t="s">
        <v>44101</v>
      </c>
    </row>
    <row r="6768" spans="1:4" ht="16.5" thickTop="1" thickBot="1" x14ac:dyDescent="0.3">
      <c r="A6768" s="680" t="s">
        <v>15985</v>
      </c>
      <c r="B6768" s="681" t="s">
        <v>15986</v>
      </c>
      <c r="C6768" s="680" t="s">
        <v>15987</v>
      </c>
      <c r="D6768" s="680" t="s">
        <v>44102</v>
      </c>
    </row>
    <row r="6769" spans="1:4" ht="16.5" thickTop="1" thickBot="1" x14ac:dyDescent="0.3">
      <c r="A6769" s="680" t="s">
        <v>15988</v>
      </c>
      <c r="B6769" s="681" t="s">
        <v>15989</v>
      </c>
      <c r="C6769" s="680" t="s">
        <v>15990</v>
      </c>
      <c r="D6769" s="680" t="s">
        <v>44103</v>
      </c>
    </row>
    <row r="6770" spans="1:4" ht="16.5" thickTop="1" thickBot="1" x14ac:dyDescent="0.3">
      <c r="A6770" s="681" t="s">
        <v>15991</v>
      </c>
      <c r="B6770" s="681" t="s">
        <v>15992</v>
      </c>
      <c r="C6770" s="681" t="s">
        <v>15993</v>
      </c>
      <c r="D6770" s="681" t="s">
        <v>44104</v>
      </c>
    </row>
    <row r="6771" spans="1:4" ht="16.5" thickTop="1" thickBot="1" x14ac:dyDescent="0.3">
      <c r="A6771" s="681" t="s">
        <v>15994</v>
      </c>
      <c r="B6771" s="681" t="s">
        <v>15995</v>
      </c>
      <c r="C6771" s="681" t="s">
        <v>15996</v>
      </c>
      <c r="D6771" s="681" t="s">
        <v>44105</v>
      </c>
    </row>
    <row r="6772" spans="1:4" ht="16.5" thickTop="1" thickBot="1" x14ac:dyDescent="0.3">
      <c r="A6772" s="680" t="s">
        <v>5697</v>
      </c>
      <c r="B6772" s="681" t="s">
        <v>15997</v>
      </c>
      <c r="C6772" s="680" t="s">
        <v>5698</v>
      </c>
      <c r="D6772" s="680" t="s">
        <v>5699</v>
      </c>
    </row>
    <row r="6773" spans="1:4" ht="16.5" thickTop="1" thickBot="1" x14ac:dyDescent="0.3">
      <c r="A6773" s="680" t="s">
        <v>5700</v>
      </c>
      <c r="B6773" s="681" t="s">
        <v>17783</v>
      </c>
      <c r="C6773" s="680" t="s">
        <v>5701</v>
      </c>
      <c r="D6773" s="680" t="s">
        <v>5702</v>
      </c>
    </row>
    <row r="6774" spans="1:4" ht="16.5" thickTop="1" thickBot="1" x14ac:dyDescent="0.3">
      <c r="A6774" s="680" t="s">
        <v>5703</v>
      </c>
      <c r="B6774" s="681" t="s">
        <v>15999</v>
      </c>
      <c r="C6774" s="680" t="s">
        <v>16000</v>
      </c>
      <c r="D6774" s="680" t="s">
        <v>16000</v>
      </c>
    </row>
    <row r="6775" spans="1:4" ht="16.5" thickTop="1" thickBot="1" x14ac:dyDescent="0.3">
      <c r="A6775" s="681" t="s">
        <v>16001</v>
      </c>
      <c r="B6775" s="681" t="s">
        <v>16002</v>
      </c>
      <c r="C6775" s="681" t="s">
        <v>16003</v>
      </c>
      <c r="D6775" s="681" t="s">
        <v>44106</v>
      </c>
    </row>
    <row r="6776" spans="1:4" ht="31.5" thickTop="1" thickBot="1" x14ac:dyDescent="0.3">
      <c r="A6776" s="681" t="s">
        <v>16004</v>
      </c>
      <c r="B6776" s="681" t="s">
        <v>16005</v>
      </c>
      <c r="C6776" s="681" t="s">
        <v>16006</v>
      </c>
      <c r="D6776" s="681" t="s">
        <v>44107</v>
      </c>
    </row>
    <row r="6777" spans="1:4" ht="31.5" thickTop="1" thickBot="1" x14ac:dyDescent="0.3">
      <c r="A6777" s="681" t="s">
        <v>16007</v>
      </c>
      <c r="B6777" s="681" t="s">
        <v>16008</v>
      </c>
      <c r="C6777" s="681" t="s">
        <v>16009</v>
      </c>
      <c r="D6777" s="681" t="s">
        <v>44108</v>
      </c>
    </row>
    <row r="6778" spans="1:4" ht="31.5" thickTop="1" thickBot="1" x14ac:dyDescent="0.3">
      <c r="A6778" s="680" t="s">
        <v>16010</v>
      </c>
      <c r="B6778" s="692" t="s">
        <v>8728</v>
      </c>
      <c r="C6778" s="680" t="s">
        <v>16011</v>
      </c>
      <c r="D6778" s="680" t="s">
        <v>44109</v>
      </c>
    </row>
    <row r="6779" spans="1:4" ht="31.5" thickTop="1" thickBot="1" x14ac:dyDescent="0.3">
      <c r="A6779" s="680" t="s">
        <v>16012</v>
      </c>
      <c r="B6779" s="681" t="s">
        <v>16013</v>
      </c>
      <c r="C6779" s="680" t="s">
        <v>16014</v>
      </c>
      <c r="D6779" s="680" t="s">
        <v>44110</v>
      </c>
    </row>
    <row r="6780" spans="1:4" ht="16.5" thickTop="1" thickBot="1" x14ac:dyDescent="0.3">
      <c r="A6780" s="681" t="s">
        <v>16015</v>
      </c>
      <c r="B6780" s="681" t="s">
        <v>16016</v>
      </c>
      <c r="C6780" s="681" t="s">
        <v>16017</v>
      </c>
      <c r="D6780" s="681" t="s">
        <v>44111</v>
      </c>
    </row>
    <row r="6781" spans="1:4" ht="16.5" thickTop="1" thickBot="1" x14ac:dyDescent="0.3">
      <c r="A6781" s="680" t="s">
        <v>16018</v>
      </c>
      <c r="B6781" s="681" t="s">
        <v>16019</v>
      </c>
      <c r="C6781" s="680" t="s">
        <v>16020</v>
      </c>
      <c r="D6781" s="680" t="s">
        <v>44112</v>
      </c>
    </row>
    <row r="6782" spans="1:4" ht="16.5" thickTop="1" thickBot="1" x14ac:dyDescent="0.3">
      <c r="A6782" s="680" t="s">
        <v>16021</v>
      </c>
      <c r="B6782" s="681" t="s">
        <v>16022</v>
      </c>
      <c r="C6782" s="680" t="s">
        <v>16023</v>
      </c>
      <c r="D6782" s="680" t="s">
        <v>44113</v>
      </c>
    </row>
    <row r="6783" spans="1:4" ht="31.5" thickTop="1" thickBot="1" x14ac:dyDescent="0.3">
      <c r="A6783" s="680" t="s">
        <v>16024</v>
      </c>
      <c r="B6783" s="681" t="s">
        <v>16025</v>
      </c>
      <c r="C6783" s="680" t="s">
        <v>16026</v>
      </c>
      <c r="D6783" s="680" t="s">
        <v>44114</v>
      </c>
    </row>
    <row r="6784" spans="1:4" ht="16.5" thickTop="1" thickBot="1" x14ac:dyDescent="0.3">
      <c r="A6784" s="681" t="s">
        <v>16027</v>
      </c>
      <c r="B6784" s="681" t="s">
        <v>16028</v>
      </c>
      <c r="C6784" s="681" t="s">
        <v>16029</v>
      </c>
      <c r="D6784" s="681" t="s">
        <v>44115</v>
      </c>
    </row>
    <row r="6785" spans="1:4" ht="16.5" thickTop="1" thickBot="1" x14ac:dyDescent="0.3">
      <c r="A6785" s="680" t="s">
        <v>5706</v>
      </c>
      <c r="B6785" s="681" t="s">
        <v>16030</v>
      </c>
      <c r="C6785" s="680" t="s">
        <v>5707</v>
      </c>
      <c r="D6785" s="680" t="s">
        <v>5708</v>
      </c>
    </row>
    <row r="6786" spans="1:4" ht="16.5" thickTop="1" thickBot="1" x14ac:dyDescent="0.3">
      <c r="A6786" s="681" t="s">
        <v>16031</v>
      </c>
      <c r="B6786" s="681" t="s">
        <v>16032</v>
      </c>
      <c r="C6786" s="681" t="s">
        <v>16033</v>
      </c>
      <c r="D6786" s="681" t="s">
        <v>44116</v>
      </c>
    </row>
    <row r="6787" spans="1:4" ht="16.5" thickTop="1" thickBot="1" x14ac:dyDescent="0.3">
      <c r="A6787" s="681" t="s">
        <v>16034</v>
      </c>
      <c r="B6787" s="692" t="s">
        <v>8728</v>
      </c>
      <c r="C6787" s="681" t="s">
        <v>16035</v>
      </c>
      <c r="D6787" s="681" t="s">
        <v>44117</v>
      </c>
    </row>
    <row r="6788" spans="1:4" ht="16.5" thickTop="1" thickBot="1" x14ac:dyDescent="0.3">
      <c r="A6788" s="680" t="s">
        <v>16036</v>
      </c>
      <c r="B6788" s="681" t="s">
        <v>16037</v>
      </c>
      <c r="C6788" s="680" t="s">
        <v>16038</v>
      </c>
      <c r="D6788" s="680" t="s">
        <v>44118</v>
      </c>
    </row>
    <row r="6789" spans="1:4" ht="16.5" thickTop="1" thickBot="1" x14ac:dyDescent="0.3">
      <c r="A6789" s="681" t="s">
        <v>16039</v>
      </c>
      <c r="B6789" s="681" t="s">
        <v>16040</v>
      </c>
      <c r="C6789" s="681" t="s">
        <v>16041</v>
      </c>
      <c r="D6789" s="681" t="s">
        <v>16041</v>
      </c>
    </row>
    <row r="6790" spans="1:4" ht="16.5" thickTop="1" thickBot="1" x14ac:dyDescent="0.3">
      <c r="A6790" s="681" t="s">
        <v>16042</v>
      </c>
      <c r="B6790" s="681" t="s">
        <v>16043</v>
      </c>
      <c r="C6790" s="681" t="s">
        <v>16044</v>
      </c>
      <c r="D6790" s="681" t="s">
        <v>44119</v>
      </c>
    </row>
    <row r="6791" spans="1:4" ht="16.5" thickTop="1" thickBot="1" x14ac:dyDescent="0.3">
      <c r="A6791" s="681" t="s">
        <v>16045</v>
      </c>
      <c r="B6791" s="681" t="s">
        <v>16046</v>
      </c>
      <c r="C6791" s="681" t="s">
        <v>16047</v>
      </c>
      <c r="D6791" s="681" t="s">
        <v>44120</v>
      </c>
    </row>
    <row r="6792" spans="1:4" ht="16.5" thickTop="1" thickBot="1" x14ac:dyDescent="0.3">
      <c r="A6792" s="680" t="s">
        <v>16048</v>
      </c>
      <c r="B6792" s="681" t="s">
        <v>16049</v>
      </c>
      <c r="C6792" s="680" t="s">
        <v>16050</v>
      </c>
      <c r="D6792" s="680" t="s">
        <v>44121</v>
      </c>
    </row>
    <row r="6793" spans="1:4" ht="31.5" thickTop="1" thickBot="1" x14ac:dyDescent="0.3">
      <c r="A6793" s="681" t="s">
        <v>16051</v>
      </c>
      <c r="B6793" s="692" t="s">
        <v>8728</v>
      </c>
      <c r="C6793" s="681" t="s">
        <v>16052</v>
      </c>
      <c r="D6793" s="681" t="s">
        <v>44122</v>
      </c>
    </row>
    <row r="6794" spans="1:4" ht="31.5" thickTop="1" thickBot="1" x14ac:dyDescent="0.3">
      <c r="A6794" s="680" t="s">
        <v>44123</v>
      </c>
      <c r="B6794" s="692" t="s">
        <v>8728</v>
      </c>
      <c r="C6794" s="680" t="s">
        <v>44124</v>
      </c>
      <c r="D6794" s="680" t="s">
        <v>44125</v>
      </c>
    </row>
    <row r="6795" spans="1:4" ht="31.5" thickTop="1" thickBot="1" x14ac:dyDescent="0.3">
      <c r="A6795" s="681" t="s">
        <v>44123</v>
      </c>
      <c r="B6795" s="692" t="s">
        <v>8728</v>
      </c>
      <c r="C6795" s="681" t="s">
        <v>44126</v>
      </c>
      <c r="D6795" s="681" t="s">
        <v>44125</v>
      </c>
    </row>
    <row r="6796" spans="1:4" ht="16.5" thickTop="1" thickBot="1" x14ac:dyDescent="0.3">
      <c r="A6796" s="680" t="s">
        <v>16053</v>
      </c>
      <c r="B6796" s="692" t="s">
        <v>8728</v>
      </c>
      <c r="C6796" s="680" t="s">
        <v>16054</v>
      </c>
      <c r="D6796" s="680" t="s">
        <v>44127</v>
      </c>
    </row>
    <row r="6797" spans="1:4" ht="16.5" thickTop="1" thickBot="1" x14ac:dyDescent="0.3">
      <c r="A6797" s="680" t="s">
        <v>16055</v>
      </c>
      <c r="B6797" s="681" t="s">
        <v>16056</v>
      </c>
      <c r="C6797" s="680" t="s">
        <v>16057</v>
      </c>
      <c r="D6797" s="680" t="s">
        <v>44128</v>
      </c>
    </row>
    <row r="6798" spans="1:4" ht="31.5" thickTop="1" thickBot="1" x14ac:dyDescent="0.3">
      <c r="A6798" s="681" t="s">
        <v>16058</v>
      </c>
      <c r="B6798" s="681" t="s">
        <v>16059</v>
      </c>
      <c r="C6798" s="681" t="s">
        <v>16060</v>
      </c>
      <c r="D6798" s="681" t="s">
        <v>44129</v>
      </c>
    </row>
    <row r="6799" spans="1:4" ht="16.5" thickTop="1" thickBot="1" x14ac:dyDescent="0.3">
      <c r="A6799" s="681" t="s">
        <v>16061</v>
      </c>
      <c r="B6799" s="681" t="s">
        <v>16062</v>
      </c>
      <c r="C6799" s="681" t="s">
        <v>16063</v>
      </c>
      <c r="D6799" s="681" t="s">
        <v>44130</v>
      </c>
    </row>
    <row r="6800" spans="1:4" ht="16.5" thickTop="1" thickBot="1" x14ac:dyDescent="0.3">
      <c r="A6800" s="681" t="s">
        <v>16064</v>
      </c>
      <c r="B6800" s="681" t="s">
        <v>16065</v>
      </c>
      <c r="C6800" s="681" t="s">
        <v>16066</v>
      </c>
      <c r="D6800" s="681" t="s">
        <v>44131</v>
      </c>
    </row>
    <row r="6801" spans="1:4" ht="16.5" thickTop="1" thickBot="1" x14ac:dyDescent="0.3">
      <c r="A6801" s="680" t="s">
        <v>16067</v>
      </c>
      <c r="B6801" s="681" t="s">
        <v>16068</v>
      </c>
      <c r="C6801" s="680" t="s">
        <v>16069</v>
      </c>
      <c r="D6801" s="680" t="s">
        <v>44132</v>
      </c>
    </row>
    <row r="6802" spans="1:4" ht="16.5" thickTop="1" thickBot="1" x14ac:dyDescent="0.3">
      <c r="A6802" s="681" t="s">
        <v>16070</v>
      </c>
      <c r="B6802" s="692" t="s">
        <v>8728</v>
      </c>
      <c r="C6802" s="681" t="s">
        <v>16071</v>
      </c>
      <c r="D6802" s="681" t="s">
        <v>44133</v>
      </c>
    </row>
    <row r="6803" spans="1:4" ht="16.5" thickTop="1" thickBot="1" x14ac:dyDescent="0.3">
      <c r="A6803" s="681" t="s">
        <v>16072</v>
      </c>
      <c r="B6803" s="681" t="s">
        <v>16073</v>
      </c>
      <c r="C6803" s="681" t="s">
        <v>16074</v>
      </c>
      <c r="D6803" s="681" t="s">
        <v>44134</v>
      </c>
    </row>
    <row r="6804" spans="1:4" ht="16.5" thickTop="1" thickBot="1" x14ac:dyDescent="0.3">
      <c r="A6804" s="681" t="s">
        <v>16075</v>
      </c>
      <c r="B6804" s="681" t="s">
        <v>16076</v>
      </c>
      <c r="C6804" s="681" t="s">
        <v>16077</v>
      </c>
      <c r="D6804" s="681" t="s">
        <v>44135</v>
      </c>
    </row>
    <row r="6805" spans="1:4" ht="31.5" thickTop="1" thickBot="1" x14ac:dyDescent="0.3">
      <c r="A6805" s="680" t="s">
        <v>16078</v>
      </c>
      <c r="B6805" s="681" t="s">
        <v>16079</v>
      </c>
      <c r="C6805" s="680" t="s">
        <v>16080</v>
      </c>
      <c r="D6805" s="680" t="s">
        <v>44136</v>
      </c>
    </row>
    <row r="6806" spans="1:4" ht="16.5" thickTop="1" thickBot="1" x14ac:dyDescent="0.3">
      <c r="A6806" s="681" t="s">
        <v>16081</v>
      </c>
      <c r="B6806" s="681" t="s">
        <v>16082</v>
      </c>
      <c r="C6806" s="681" t="s">
        <v>16083</v>
      </c>
      <c r="D6806" s="681" t="s">
        <v>44137</v>
      </c>
    </row>
    <row r="6807" spans="1:4" ht="16.5" thickTop="1" thickBot="1" x14ac:dyDescent="0.3">
      <c r="A6807" s="681" t="s">
        <v>16084</v>
      </c>
      <c r="B6807" s="681" t="s">
        <v>16085</v>
      </c>
      <c r="C6807" s="681" t="s">
        <v>16086</v>
      </c>
      <c r="D6807" s="681" t="s">
        <v>44138</v>
      </c>
    </row>
    <row r="6808" spans="1:4" ht="31.5" thickTop="1" thickBot="1" x14ac:dyDescent="0.3">
      <c r="A6808" s="681" t="s">
        <v>5709</v>
      </c>
      <c r="B6808" s="681" t="s">
        <v>16087</v>
      </c>
      <c r="C6808" s="681" t="s">
        <v>16088</v>
      </c>
      <c r="D6808" s="681" t="s">
        <v>5711</v>
      </c>
    </row>
    <row r="6809" spans="1:4" ht="31.5" thickTop="1" thickBot="1" x14ac:dyDescent="0.3">
      <c r="A6809" s="680" t="s">
        <v>16089</v>
      </c>
      <c r="B6809" s="692" t="s">
        <v>8728</v>
      </c>
      <c r="C6809" s="680" t="s">
        <v>16090</v>
      </c>
      <c r="D6809" s="680" t="s">
        <v>44139</v>
      </c>
    </row>
    <row r="6810" spans="1:4" ht="31.5" thickTop="1" thickBot="1" x14ac:dyDescent="0.3">
      <c r="A6810" s="680" t="s">
        <v>16091</v>
      </c>
      <c r="B6810" s="681" t="s">
        <v>16092</v>
      </c>
      <c r="C6810" s="680" t="s">
        <v>16093</v>
      </c>
      <c r="D6810" s="680" t="s">
        <v>44140</v>
      </c>
    </row>
    <row r="6811" spans="1:4" ht="16.5" thickTop="1" thickBot="1" x14ac:dyDescent="0.3">
      <c r="A6811" s="681" t="s">
        <v>16094</v>
      </c>
      <c r="B6811" s="681" t="s">
        <v>16095</v>
      </c>
      <c r="C6811" s="681" t="s">
        <v>16096</v>
      </c>
      <c r="D6811" s="681" t="s">
        <v>44141</v>
      </c>
    </row>
    <row r="6812" spans="1:4" ht="16.5" thickTop="1" thickBot="1" x14ac:dyDescent="0.3">
      <c r="A6812" s="681" t="s">
        <v>16097</v>
      </c>
      <c r="B6812" s="681" t="s">
        <v>16098</v>
      </c>
      <c r="C6812" s="681" t="s">
        <v>16099</v>
      </c>
      <c r="D6812" s="681" t="s">
        <v>44142</v>
      </c>
    </row>
    <row r="6813" spans="1:4" ht="16.5" thickTop="1" thickBot="1" x14ac:dyDescent="0.3">
      <c r="A6813" s="680" t="s">
        <v>16100</v>
      </c>
      <c r="B6813" s="681" t="s">
        <v>16101</v>
      </c>
      <c r="C6813" s="680" t="s">
        <v>16102</v>
      </c>
      <c r="D6813" s="680" t="s">
        <v>44143</v>
      </c>
    </row>
    <row r="6814" spans="1:4" ht="31.5" thickTop="1" thickBot="1" x14ac:dyDescent="0.3">
      <c r="A6814" s="681" t="s">
        <v>16103</v>
      </c>
      <c r="B6814" s="681" t="s">
        <v>16104</v>
      </c>
      <c r="C6814" s="681" t="s">
        <v>16105</v>
      </c>
      <c r="D6814" s="681" t="s">
        <v>44144</v>
      </c>
    </row>
    <row r="6815" spans="1:4" ht="16.5" thickTop="1" thickBot="1" x14ac:dyDescent="0.3">
      <c r="A6815" s="681" t="s">
        <v>16106</v>
      </c>
      <c r="B6815" s="681" t="s">
        <v>16107</v>
      </c>
      <c r="C6815" s="681" t="s">
        <v>780</v>
      </c>
      <c r="D6815" s="681" t="s">
        <v>44145</v>
      </c>
    </row>
    <row r="6816" spans="1:4" ht="16.5" thickTop="1" thickBot="1" x14ac:dyDescent="0.3">
      <c r="A6816" s="681" t="s">
        <v>16108</v>
      </c>
      <c r="B6816" s="681" t="s">
        <v>16109</v>
      </c>
      <c r="C6816" s="681" t="s">
        <v>16110</v>
      </c>
      <c r="D6816" s="681" t="s">
        <v>44146</v>
      </c>
    </row>
    <row r="6817" spans="1:4" ht="16.5" thickTop="1" thickBot="1" x14ac:dyDescent="0.3">
      <c r="A6817" s="680" t="s">
        <v>5712</v>
      </c>
      <c r="B6817" s="681" t="s">
        <v>16111</v>
      </c>
      <c r="C6817" s="680" t="s">
        <v>5713</v>
      </c>
      <c r="D6817" s="680" t="s">
        <v>5713</v>
      </c>
    </row>
    <row r="6818" spans="1:4" ht="31.5" thickTop="1" thickBot="1" x14ac:dyDescent="0.3">
      <c r="A6818" s="681" t="s">
        <v>16112</v>
      </c>
      <c r="B6818" s="692" t="s">
        <v>8728</v>
      </c>
      <c r="C6818" s="681" t="s">
        <v>16113</v>
      </c>
      <c r="D6818" s="681" t="s">
        <v>16114</v>
      </c>
    </row>
    <row r="6819" spans="1:4" ht="16.5" thickTop="1" thickBot="1" x14ac:dyDescent="0.3">
      <c r="A6819" s="680" t="s">
        <v>16115</v>
      </c>
      <c r="B6819" s="692" t="s">
        <v>8728</v>
      </c>
      <c r="C6819" s="680" t="s">
        <v>16116</v>
      </c>
      <c r="D6819" s="680" t="s">
        <v>44147</v>
      </c>
    </row>
    <row r="6820" spans="1:4" ht="16.5" thickTop="1" thickBot="1" x14ac:dyDescent="0.3">
      <c r="A6820" s="681" t="s">
        <v>16117</v>
      </c>
      <c r="B6820" s="681" t="s">
        <v>16118</v>
      </c>
      <c r="C6820" s="681" t="s">
        <v>16119</v>
      </c>
      <c r="D6820" s="681" t="s">
        <v>16119</v>
      </c>
    </row>
    <row r="6821" spans="1:4" ht="16.5" thickTop="1" thickBot="1" x14ac:dyDescent="0.3">
      <c r="A6821" s="681" t="s">
        <v>16120</v>
      </c>
      <c r="B6821" s="681" t="s">
        <v>16121</v>
      </c>
      <c r="C6821" s="681" t="s">
        <v>16122</v>
      </c>
      <c r="D6821" s="681" t="s">
        <v>44148</v>
      </c>
    </row>
    <row r="6822" spans="1:4" ht="16.5" thickTop="1" thickBot="1" x14ac:dyDescent="0.3">
      <c r="A6822" s="680" t="s">
        <v>16123</v>
      </c>
      <c r="B6822" s="681" t="s">
        <v>16124</v>
      </c>
      <c r="C6822" s="680" t="s">
        <v>16125</v>
      </c>
      <c r="D6822" s="680" t="s">
        <v>44149</v>
      </c>
    </row>
    <row r="6823" spans="1:4" ht="16.5" thickTop="1" thickBot="1" x14ac:dyDescent="0.3">
      <c r="A6823" s="680" t="s">
        <v>16126</v>
      </c>
      <c r="B6823" s="681" t="s">
        <v>16127</v>
      </c>
      <c r="C6823" s="680" t="s">
        <v>16128</v>
      </c>
      <c r="D6823" s="680" t="s">
        <v>44150</v>
      </c>
    </row>
    <row r="6824" spans="1:4" ht="16.5" thickTop="1" thickBot="1" x14ac:dyDescent="0.3">
      <c r="A6824" s="680" t="s">
        <v>16129</v>
      </c>
      <c r="B6824" s="692" t="s">
        <v>8728</v>
      </c>
      <c r="C6824" s="680" t="s">
        <v>16130</v>
      </c>
      <c r="D6824" s="680" t="s">
        <v>44151</v>
      </c>
    </row>
    <row r="6825" spans="1:4" ht="31.5" thickTop="1" thickBot="1" x14ac:dyDescent="0.3">
      <c r="A6825" s="681" t="s">
        <v>16131</v>
      </c>
      <c r="B6825" s="681" t="s">
        <v>16132</v>
      </c>
      <c r="C6825" s="681" t="s">
        <v>16133</v>
      </c>
      <c r="D6825" s="681" t="s">
        <v>44152</v>
      </c>
    </row>
    <row r="6826" spans="1:4" ht="16.5" thickTop="1" thickBot="1" x14ac:dyDescent="0.3">
      <c r="A6826" s="681" t="s">
        <v>16134</v>
      </c>
      <c r="B6826" s="681" t="s">
        <v>16135</v>
      </c>
      <c r="C6826" s="681" t="s">
        <v>16136</v>
      </c>
      <c r="D6826" s="681" t="s">
        <v>44153</v>
      </c>
    </row>
    <row r="6827" spans="1:4" ht="16.5" thickTop="1" thickBot="1" x14ac:dyDescent="0.3">
      <c r="A6827" s="680" t="s">
        <v>16137</v>
      </c>
      <c r="B6827" s="681" t="s">
        <v>16138</v>
      </c>
      <c r="C6827" s="680" t="s">
        <v>16139</v>
      </c>
      <c r="D6827" s="680" t="s">
        <v>44154</v>
      </c>
    </row>
    <row r="6828" spans="1:4" ht="16.5" thickTop="1" thickBot="1" x14ac:dyDescent="0.3">
      <c r="A6828" s="681" t="s">
        <v>5714</v>
      </c>
      <c r="B6828" s="681" t="s">
        <v>16140</v>
      </c>
      <c r="C6828" s="681" t="s">
        <v>5715</v>
      </c>
      <c r="D6828" s="681" t="s">
        <v>5716</v>
      </c>
    </row>
    <row r="6829" spans="1:4" ht="16.5" thickTop="1" thickBot="1" x14ac:dyDescent="0.3">
      <c r="A6829" s="680" t="s">
        <v>16141</v>
      </c>
      <c r="B6829" s="681" t="s">
        <v>16142</v>
      </c>
      <c r="C6829" s="680" t="s">
        <v>16143</v>
      </c>
      <c r="D6829" s="680" t="s">
        <v>44155</v>
      </c>
    </row>
    <row r="6830" spans="1:4" ht="31.5" thickTop="1" thickBot="1" x14ac:dyDescent="0.3">
      <c r="A6830" s="680" t="s">
        <v>16144</v>
      </c>
      <c r="B6830" s="681" t="s">
        <v>16145</v>
      </c>
      <c r="C6830" s="680" t="s">
        <v>16146</v>
      </c>
      <c r="D6830" s="680" t="s">
        <v>44156</v>
      </c>
    </row>
    <row r="6831" spans="1:4" ht="31.5" thickTop="1" thickBot="1" x14ac:dyDescent="0.3">
      <c r="A6831" s="681" t="s">
        <v>5717</v>
      </c>
      <c r="B6831" s="681" t="s">
        <v>16147</v>
      </c>
      <c r="C6831" s="681" t="s">
        <v>5718</v>
      </c>
      <c r="D6831" s="681" t="s">
        <v>5719</v>
      </c>
    </row>
    <row r="6832" spans="1:4" ht="31.5" thickTop="1" thickBot="1" x14ac:dyDescent="0.3">
      <c r="A6832" s="680" t="s">
        <v>16148</v>
      </c>
      <c r="B6832" s="681" t="s">
        <v>16149</v>
      </c>
      <c r="C6832" s="680" t="s">
        <v>16150</v>
      </c>
      <c r="D6832" s="680" t="s">
        <v>44157</v>
      </c>
    </row>
    <row r="6833" spans="1:4" ht="16.5" thickTop="1" thickBot="1" x14ac:dyDescent="0.3">
      <c r="A6833" s="681" t="s">
        <v>16151</v>
      </c>
      <c r="B6833" s="681" t="s">
        <v>16152</v>
      </c>
      <c r="C6833" s="681" t="s">
        <v>16153</v>
      </c>
      <c r="D6833" s="681" t="s">
        <v>44158</v>
      </c>
    </row>
    <row r="6834" spans="1:4" ht="16.5" thickTop="1" thickBot="1" x14ac:dyDescent="0.3">
      <c r="A6834" s="680" t="s">
        <v>16154</v>
      </c>
      <c r="B6834" s="681" t="s">
        <v>16155</v>
      </c>
      <c r="C6834" s="680" t="s">
        <v>16156</v>
      </c>
      <c r="D6834" s="680" t="s">
        <v>44159</v>
      </c>
    </row>
    <row r="6835" spans="1:4" ht="31.5" thickTop="1" thickBot="1" x14ac:dyDescent="0.3">
      <c r="A6835" s="681" t="s">
        <v>5720</v>
      </c>
      <c r="B6835" s="681" t="s">
        <v>16157</v>
      </c>
      <c r="C6835" s="681" t="s">
        <v>5721</v>
      </c>
      <c r="D6835" s="681" t="s">
        <v>5722</v>
      </c>
    </row>
    <row r="6836" spans="1:4" ht="16.5" thickTop="1" thickBot="1" x14ac:dyDescent="0.3">
      <c r="A6836" s="681" t="s">
        <v>16158</v>
      </c>
      <c r="B6836" s="681" t="s">
        <v>16159</v>
      </c>
      <c r="C6836" s="681" t="s">
        <v>16160</v>
      </c>
      <c r="D6836" s="681" t="s">
        <v>44160</v>
      </c>
    </row>
    <row r="6837" spans="1:4" ht="16.5" thickTop="1" thickBot="1" x14ac:dyDescent="0.3">
      <c r="A6837" s="680" t="s">
        <v>16161</v>
      </c>
      <c r="B6837" s="681" t="s">
        <v>16162</v>
      </c>
      <c r="C6837" s="680" t="s">
        <v>16163</v>
      </c>
      <c r="D6837" s="680" t="s">
        <v>44161</v>
      </c>
    </row>
    <row r="6838" spans="1:4" ht="31.5" thickTop="1" thickBot="1" x14ac:dyDescent="0.3">
      <c r="A6838" s="681" t="s">
        <v>16164</v>
      </c>
      <c r="B6838" s="681" t="s">
        <v>16165</v>
      </c>
      <c r="C6838" s="681" t="s">
        <v>16166</v>
      </c>
      <c r="D6838" s="681" t="s">
        <v>44162</v>
      </c>
    </row>
    <row r="6839" spans="1:4" ht="16.5" thickTop="1" thickBot="1" x14ac:dyDescent="0.3">
      <c r="A6839" s="681" t="s">
        <v>16167</v>
      </c>
      <c r="B6839" s="681" t="s">
        <v>16168</v>
      </c>
      <c r="C6839" s="681" t="s">
        <v>16169</v>
      </c>
      <c r="D6839" s="681" t="s">
        <v>44163</v>
      </c>
    </row>
    <row r="6840" spans="1:4" ht="31.5" thickTop="1" thickBot="1" x14ac:dyDescent="0.3">
      <c r="A6840" s="681" t="s">
        <v>16170</v>
      </c>
      <c r="B6840" s="681" t="s">
        <v>16171</v>
      </c>
      <c r="C6840" s="681" t="s">
        <v>16172</v>
      </c>
      <c r="D6840" s="681" t="s">
        <v>44164</v>
      </c>
    </row>
    <row r="6841" spans="1:4" ht="16.5" thickTop="1" thickBot="1" x14ac:dyDescent="0.3">
      <c r="A6841" s="680" t="s">
        <v>16173</v>
      </c>
      <c r="B6841" s="681" t="s">
        <v>16174</v>
      </c>
      <c r="C6841" s="680" t="s">
        <v>16175</v>
      </c>
      <c r="D6841" s="680" t="s">
        <v>44165</v>
      </c>
    </row>
    <row r="6842" spans="1:4" ht="16.5" thickTop="1" thickBot="1" x14ac:dyDescent="0.3">
      <c r="A6842" s="680" t="s">
        <v>16176</v>
      </c>
      <c r="B6842" s="681" t="s">
        <v>16177</v>
      </c>
      <c r="C6842" s="680" t="s">
        <v>16178</v>
      </c>
      <c r="D6842" s="680" t="s">
        <v>44166</v>
      </c>
    </row>
    <row r="6843" spans="1:4" ht="31.5" thickTop="1" thickBot="1" x14ac:dyDescent="0.3">
      <c r="A6843" s="681" t="s">
        <v>16179</v>
      </c>
      <c r="B6843" s="681" t="s">
        <v>16180</v>
      </c>
      <c r="C6843" s="681" t="s">
        <v>16181</v>
      </c>
      <c r="D6843" s="681" t="s">
        <v>44167</v>
      </c>
    </row>
    <row r="6844" spans="1:4" ht="31.5" thickTop="1" thickBot="1" x14ac:dyDescent="0.3">
      <c r="A6844" s="680" t="s">
        <v>16182</v>
      </c>
      <c r="B6844" s="681" t="s">
        <v>16182</v>
      </c>
      <c r="C6844" s="680" t="s">
        <v>16183</v>
      </c>
      <c r="D6844" s="680" t="s">
        <v>44168</v>
      </c>
    </row>
    <row r="6845" spans="1:4" ht="16.5" thickTop="1" thickBot="1" x14ac:dyDescent="0.3">
      <c r="A6845" s="680" t="s">
        <v>16184</v>
      </c>
      <c r="B6845" s="681" t="s">
        <v>16185</v>
      </c>
      <c r="C6845" s="680" t="s">
        <v>16186</v>
      </c>
      <c r="D6845" s="680" t="s">
        <v>44169</v>
      </c>
    </row>
    <row r="6846" spans="1:4" ht="16.5" thickTop="1" thickBot="1" x14ac:dyDescent="0.3">
      <c r="A6846" s="681" t="s">
        <v>16187</v>
      </c>
      <c r="B6846" s="681" t="s">
        <v>16188</v>
      </c>
      <c r="C6846" s="681" t="s">
        <v>16189</v>
      </c>
      <c r="D6846" s="681" t="s">
        <v>44170</v>
      </c>
    </row>
    <row r="6847" spans="1:4" ht="31.5" thickTop="1" thickBot="1" x14ac:dyDescent="0.3">
      <c r="A6847" s="680" t="s">
        <v>16190</v>
      </c>
      <c r="B6847" s="681" t="s">
        <v>16191</v>
      </c>
      <c r="C6847" s="680" t="s">
        <v>16192</v>
      </c>
      <c r="D6847" s="680" t="s">
        <v>44171</v>
      </c>
    </row>
    <row r="6848" spans="1:4" ht="16.5" thickTop="1" thickBot="1" x14ac:dyDescent="0.3">
      <c r="A6848" s="681" t="s">
        <v>16193</v>
      </c>
      <c r="B6848" s="681" t="s">
        <v>16194</v>
      </c>
      <c r="C6848" s="681" t="s">
        <v>16195</v>
      </c>
      <c r="D6848" s="681" t="s">
        <v>44172</v>
      </c>
    </row>
    <row r="6849" spans="1:4" ht="16.5" thickTop="1" thickBot="1" x14ac:dyDescent="0.3">
      <c r="A6849" s="681" t="s">
        <v>16196</v>
      </c>
      <c r="B6849" s="681" t="s">
        <v>16197</v>
      </c>
      <c r="C6849" s="681" t="s">
        <v>16198</v>
      </c>
      <c r="D6849" s="681" t="s">
        <v>16198</v>
      </c>
    </row>
    <row r="6850" spans="1:4" ht="16.5" thickTop="1" thickBot="1" x14ac:dyDescent="0.3">
      <c r="A6850" s="681" t="s">
        <v>16199</v>
      </c>
      <c r="B6850" s="681" t="s">
        <v>16199</v>
      </c>
      <c r="C6850" s="681" t="s">
        <v>16200</v>
      </c>
      <c r="D6850" s="681" t="s">
        <v>44173</v>
      </c>
    </row>
    <row r="6851" spans="1:4" ht="16.5" thickTop="1" thickBot="1" x14ac:dyDescent="0.3">
      <c r="A6851" s="681" t="s">
        <v>16201</v>
      </c>
      <c r="B6851" s="681" t="s">
        <v>16202</v>
      </c>
      <c r="C6851" s="681" t="s">
        <v>16203</v>
      </c>
      <c r="D6851" s="681" t="s">
        <v>44174</v>
      </c>
    </row>
    <row r="6852" spans="1:4" ht="16.5" thickTop="1" thickBot="1" x14ac:dyDescent="0.3">
      <c r="A6852" s="680" t="s">
        <v>16204</v>
      </c>
      <c r="B6852" s="692" t="s">
        <v>8728</v>
      </c>
      <c r="C6852" s="680" t="s">
        <v>16205</v>
      </c>
      <c r="D6852" s="680" t="s">
        <v>44175</v>
      </c>
    </row>
    <row r="6853" spans="1:4" ht="16.5" thickTop="1" thickBot="1" x14ac:dyDescent="0.3">
      <c r="A6853" s="680" t="s">
        <v>16206</v>
      </c>
      <c r="B6853" s="681" t="s">
        <v>16207</v>
      </c>
      <c r="C6853" s="680" t="s">
        <v>16208</v>
      </c>
      <c r="D6853" s="680" t="s">
        <v>44176</v>
      </c>
    </row>
    <row r="6854" spans="1:4" ht="16.5" thickTop="1" thickBot="1" x14ac:dyDescent="0.3">
      <c r="A6854" s="681" t="s">
        <v>16209</v>
      </c>
      <c r="B6854" s="681" t="s">
        <v>16210</v>
      </c>
      <c r="C6854" s="681" t="s">
        <v>16211</v>
      </c>
      <c r="D6854" s="681" t="s">
        <v>44177</v>
      </c>
    </row>
    <row r="6855" spans="1:4" ht="16.5" thickTop="1" thickBot="1" x14ac:dyDescent="0.3">
      <c r="A6855" s="680" t="s">
        <v>16212</v>
      </c>
      <c r="B6855" s="681" t="s">
        <v>16213</v>
      </c>
      <c r="C6855" s="680" t="s">
        <v>16214</v>
      </c>
      <c r="D6855" s="680" t="s">
        <v>44178</v>
      </c>
    </row>
    <row r="6856" spans="1:4" ht="16.5" thickTop="1" thickBot="1" x14ac:dyDescent="0.3">
      <c r="A6856" s="681" t="s">
        <v>16215</v>
      </c>
      <c r="B6856" s="692" t="s">
        <v>8728</v>
      </c>
      <c r="C6856" s="681" t="s">
        <v>16216</v>
      </c>
      <c r="D6856" s="681" t="s">
        <v>44179</v>
      </c>
    </row>
    <row r="6857" spans="1:4" ht="16.5" thickTop="1" thickBot="1" x14ac:dyDescent="0.3">
      <c r="A6857" s="681" t="s">
        <v>16217</v>
      </c>
      <c r="B6857" s="692" t="s">
        <v>8728</v>
      </c>
      <c r="C6857" s="681" t="s">
        <v>16218</v>
      </c>
      <c r="D6857" s="681" t="s">
        <v>44180</v>
      </c>
    </row>
    <row r="6858" spans="1:4" ht="16.5" thickTop="1" thickBot="1" x14ac:dyDescent="0.3">
      <c r="A6858" s="680" t="s">
        <v>16219</v>
      </c>
      <c r="B6858" s="681" t="s">
        <v>16220</v>
      </c>
      <c r="C6858" s="680" t="s">
        <v>16221</v>
      </c>
      <c r="D6858" s="680" t="s">
        <v>44181</v>
      </c>
    </row>
    <row r="6859" spans="1:4" ht="16.5" thickTop="1" thickBot="1" x14ac:dyDescent="0.3">
      <c r="A6859" s="680" t="s">
        <v>16222</v>
      </c>
      <c r="B6859" s="692" t="s">
        <v>8728</v>
      </c>
      <c r="C6859" s="680" t="s">
        <v>16223</v>
      </c>
      <c r="D6859" s="680" t="s">
        <v>44182</v>
      </c>
    </row>
    <row r="6860" spans="1:4" ht="31.5" thickTop="1" thickBot="1" x14ac:dyDescent="0.3">
      <c r="A6860" s="681" t="s">
        <v>16224</v>
      </c>
      <c r="B6860" s="681" t="s">
        <v>16225</v>
      </c>
      <c r="C6860" s="681" t="s">
        <v>16226</v>
      </c>
      <c r="D6860" s="681" t="s">
        <v>44183</v>
      </c>
    </row>
    <row r="6861" spans="1:4" ht="16.5" thickTop="1" thickBot="1" x14ac:dyDescent="0.3">
      <c r="A6861" s="680" t="s">
        <v>16227</v>
      </c>
      <c r="B6861" s="681" t="s">
        <v>16228</v>
      </c>
      <c r="C6861" s="680" t="s">
        <v>16229</v>
      </c>
      <c r="D6861" s="680" t="s">
        <v>44184</v>
      </c>
    </row>
    <row r="6862" spans="1:4" ht="16.5" thickTop="1" thickBot="1" x14ac:dyDescent="0.3">
      <c r="A6862" s="681" t="s">
        <v>16230</v>
      </c>
      <c r="B6862" s="692" t="s">
        <v>8728</v>
      </c>
      <c r="C6862" s="681" t="s">
        <v>16231</v>
      </c>
      <c r="D6862" s="681" t="s">
        <v>44185</v>
      </c>
    </row>
    <row r="6863" spans="1:4" ht="16.5" thickTop="1" thickBot="1" x14ac:dyDescent="0.3">
      <c r="A6863" s="681" t="s">
        <v>16232</v>
      </c>
      <c r="B6863" s="681" t="s">
        <v>16233</v>
      </c>
      <c r="C6863" s="681" t="s">
        <v>16234</v>
      </c>
      <c r="D6863" s="681" t="s">
        <v>44186</v>
      </c>
    </row>
    <row r="6864" spans="1:4" ht="16.5" thickTop="1" thickBot="1" x14ac:dyDescent="0.3">
      <c r="A6864" s="681" t="s">
        <v>16235</v>
      </c>
      <c r="B6864" s="681" t="s">
        <v>16236</v>
      </c>
      <c r="C6864" s="681" t="s">
        <v>16237</v>
      </c>
      <c r="D6864" s="681" t="s">
        <v>44187</v>
      </c>
    </row>
    <row r="6865" spans="1:4" ht="16.5" thickTop="1" thickBot="1" x14ac:dyDescent="0.3">
      <c r="A6865" s="681" t="s">
        <v>16238</v>
      </c>
      <c r="B6865" s="681" t="s">
        <v>16239</v>
      </c>
      <c r="C6865" s="681" t="s">
        <v>16240</v>
      </c>
      <c r="D6865" s="681" t="s">
        <v>44188</v>
      </c>
    </row>
    <row r="6866" spans="1:4" ht="16.5" thickTop="1" thickBot="1" x14ac:dyDescent="0.3">
      <c r="A6866" s="680" t="s">
        <v>16241</v>
      </c>
      <c r="B6866" s="681" t="s">
        <v>16242</v>
      </c>
      <c r="C6866" s="680" t="s">
        <v>16243</v>
      </c>
      <c r="D6866" s="680" t="s">
        <v>44189</v>
      </c>
    </row>
    <row r="6867" spans="1:4" ht="16.5" thickTop="1" thickBot="1" x14ac:dyDescent="0.3">
      <c r="A6867" s="681" t="s">
        <v>16244</v>
      </c>
      <c r="B6867" s="692" t="s">
        <v>8728</v>
      </c>
      <c r="C6867" s="681" t="s">
        <v>16245</v>
      </c>
      <c r="D6867" s="681" t="s">
        <v>44190</v>
      </c>
    </row>
    <row r="6868" spans="1:4" ht="16.5" thickTop="1" thickBot="1" x14ac:dyDescent="0.3">
      <c r="A6868" s="681" t="s">
        <v>16246</v>
      </c>
      <c r="B6868" s="681" t="s">
        <v>16247</v>
      </c>
      <c r="C6868" s="681" t="s">
        <v>16248</v>
      </c>
      <c r="D6868" s="681" t="s">
        <v>44191</v>
      </c>
    </row>
    <row r="6869" spans="1:4" ht="31.5" thickTop="1" thickBot="1" x14ac:dyDescent="0.3">
      <c r="A6869" s="680" t="s">
        <v>16249</v>
      </c>
      <c r="B6869" s="681" t="s">
        <v>16250</v>
      </c>
      <c r="C6869" s="680" t="s">
        <v>16251</v>
      </c>
      <c r="D6869" s="680" t="s">
        <v>44192</v>
      </c>
    </row>
    <row r="6870" spans="1:4" ht="16.5" thickTop="1" thickBot="1" x14ac:dyDescent="0.3">
      <c r="A6870" s="681" t="s">
        <v>16252</v>
      </c>
      <c r="B6870" s="681" t="s">
        <v>16253</v>
      </c>
      <c r="C6870" s="681" t="s">
        <v>16254</v>
      </c>
      <c r="D6870" s="681" t="s">
        <v>44193</v>
      </c>
    </row>
    <row r="6871" spans="1:4" ht="16.5" thickTop="1" thickBot="1" x14ac:dyDescent="0.3">
      <c r="A6871" s="681" t="s">
        <v>16255</v>
      </c>
      <c r="B6871" s="681" t="s">
        <v>16256</v>
      </c>
      <c r="C6871" s="681" t="s">
        <v>16257</v>
      </c>
      <c r="D6871" s="681" t="s">
        <v>44194</v>
      </c>
    </row>
    <row r="6872" spans="1:4" ht="31.5" thickTop="1" thickBot="1" x14ac:dyDescent="0.3">
      <c r="A6872" s="681" t="s">
        <v>16258</v>
      </c>
      <c r="B6872" s="692" t="s">
        <v>8728</v>
      </c>
      <c r="C6872" s="681" t="s">
        <v>16259</v>
      </c>
      <c r="D6872" s="681" t="s">
        <v>44195</v>
      </c>
    </row>
    <row r="6873" spans="1:4" ht="16.5" thickTop="1" thickBot="1" x14ac:dyDescent="0.3">
      <c r="A6873" s="680" t="s">
        <v>16260</v>
      </c>
      <c r="B6873" s="681" t="s">
        <v>16261</v>
      </c>
      <c r="C6873" s="680" t="s">
        <v>16262</v>
      </c>
      <c r="D6873" s="680" t="s">
        <v>44196</v>
      </c>
    </row>
    <row r="6874" spans="1:4" ht="16.5" thickTop="1" thickBot="1" x14ac:dyDescent="0.3">
      <c r="A6874" s="681" t="s">
        <v>16263</v>
      </c>
      <c r="B6874" s="692" t="s">
        <v>8728</v>
      </c>
      <c r="C6874" s="681" t="s">
        <v>16264</v>
      </c>
      <c r="D6874" s="681" t="s">
        <v>44197</v>
      </c>
    </row>
    <row r="6875" spans="1:4" ht="16.5" thickTop="1" thickBot="1" x14ac:dyDescent="0.3">
      <c r="A6875" s="680" t="s">
        <v>16265</v>
      </c>
      <c r="B6875" s="681" t="s">
        <v>16266</v>
      </c>
      <c r="C6875" s="680" t="s">
        <v>16267</v>
      </c>
      <c r="D6875" s="680" t="s">
        <v>44198</v>
      </c>
    </row>
    <row r="6876" spans="1:4" ht="16.5" thickTop="1" thickBot="1" x14ac:dyDescent="0.3">
      <c r="A6876" s="681" t="s">
        <v>16268</v>
      </c>
      <c r="B6876" s="681" t="s">
        <v>16268</v>
      </c>
      <c r="C6876" s="681" t="s">
        <v>16269</v>
      </c>
      <c r="D6876" s="681" t="s">
        <v>44199</v>
      </c>
    </row>
    <row r="6877" spans="1:4" ht="16.5" thickTop="1" thickBot="1" x14ac:dyDescent="0.3">
      <c r="A6877" s="681" t="s">
        <v>16270</v>
      </c>
      <c r="B6877" s="692" t="s">
        <v>8728</v>
      </c>
      <c r="C6877" s="681" t="s">
        <v>16271</v>
      </c>
      <c r="D6877" s="681" t="s">
        <v>44200</v>
      </c>
    </row>
    <row r="6878" spans="1:4" ht="16.5" thickTop="1" thickBot="1" x14ac:dyDescent="0.3">
      <c r="A6878" s="681" t="s">
        <v>16272</v>
      </c>
      <c r="B6878" s="681" t="s">
        <v>13449</v>
      </c>
      <c r="C6878" s="681" t="s">
        <v>16273</v>
      </c>
      <c r="D6878" s="681" t="s">
        <v>44201</v>
      </c>
    </row>
    <row r="6879" spans="1:4" ht="16.5" thickTop="1" thickBot="1" x14ac:dyDescent="0.3">
      <c r="A6879" s="681" t="s">
        <v>16274</v>
      </c>
      <c r="B6879" s="692" t="s">
        <v>8728</v>
      </c>
      <c r="C6879" s="681" t="s">
        <v>16275</v>
      </c>
      <c r="D6879" s="681" t="s">
        <v>44202</v>
      </c>
    </row>
    <row r="6880" spans="1:4" ht="31.5" thickTop="1" thickBot="1" x14ac:dyDescent="0.3">
      <c r="A6880" s="681" t="s">
        <v>16276</v>
      </c>
      <c r="B6880" s="681" t="s">
        <v>16277</v>
      </c>
      <c r="C6880" s="681" t="s">
        <v>16278</v>
      </c>
      <c r="D6880" s="681" t="s">
        <v>44203</v>
      </c>
    </row>
    <row r="6881" spans="1:4" ht="16.5" thickTop="1" thickBot="1" x14ac:dyDescent="0.3">
      <c r="A6881" s="681" t="s">
        <v>16279</v>
      </c>
      <c r="B6881" s="692" t="s">
        <v>8728</v>
      </c>
      <c r="C6881" s="681" t="s">
        <v>16280</v>
      </c>
      <c r="D6881" s="681" t="s">
        <v>44204</v>
      </c>
    </row>
    <row r="6882" spans="1:4" ht="16.5" thickTop="1" thickBot="1" x14ac:dyDescent="0.3">
      <c r="A6882" s="681" t="s">
        <v>16281</v>
      </c>
      <c r="B6882" s="681" t="s">
        <v>16282</v>
      </c>
      <c r="C6882" s="681" t="s">
        <v>16283</v>
      </c>
      <c r="D6882" s="681" t="s">
        <v>44205</v>
      </c>
    </row>
    <row r="6883" spans="1:4" ht="16.5" thickTop="1" thickBot="1" x14ac:dyDescent="0.3">
      <c r="A6883" s="681" t="s">
        <v>16284</v>
      </c>
      <c r="B6883" s="692" t="s">
        <v>8728</v>
      </c>
      <c r="C6883" s="681" t="s">
        <v>16285</v>
      </c>
      <c r="D6883" s="681" t="s">
        <v>44206</v>
      </c>
    </row>
    <row r="6884" spans="1:4" ht="16.5" thickTop="1" thickBot="1" x14ac:dyDescent="0.3">
      <c r="A6884" s="681" t="s">
        <v>16286</v>
      </c>
      <c r="B6884" s="681" t="s">
        <v>16287</v>
      </c>
      <c r="C6884" s="681" t="s">
        <v>16288</v>
      </c>
      <c r="D6884" s="681" t="s">
        <v>44207</v>
      </c>
    </row>
    <row r="6885" spans="1:4" ht="16.5" thickTop="1" thickBot="1" x14ac:dyDescent="0.3">
      <c r="A6885" s="680" t="s">
        <v>16289</v>
      </c>
      <c r="B6885" s="681" t="s">
        <v>16290</v>
      </c>
      <c r="C6885" s="680" t="s">
        <v>16291</v>
      </c>
      <c r="D6885" s="680" t="s">
        <v>44208</v>
      </c>
    </row>
    <row r="6886" spans="1:4" ht="16.5" thickTop="1" thickBot="1" x14ac:dyDescent="0.3">
      <c r="A6886" s="680" t="s">
        <v>16292</v>
      </c>
      <c r="B6886" s="681" t="s">
        <v>16293</v>
      </c>
      <c r="C6886" s="680" t="s">
        <v>16294</v>
      </c>
      <c r="D6886" s="680" t="s">
        <v>44209</v>
      </c>
    </row>
    <row r="6887" spans="1:4" ht="16.5" thickTop="1" thickBot="1" x14ac:dyDescent="0.3">
      <c r="A6887" s="680" t="s">
        <v>16295</v>
      </c>
      <c r="B6887" s="692" t="s">
        <v>8728</v>
      </c>
      <c r="C6887" s="680" t="s">
        <v>16296</v>
      </c>
      <c r="D6887" s="680" t="s">
        <v>44210</v>
      </c>
    </row>
    <row r="6888" spans="1:4" ht="16.5" thickTop="1" thickBot="1" x14ac:dyDescent="0.3">
      <c r="A6888" s="681" t="s">
        <v>16297</v>
      </c>
      <c r="B6888" s="692" t="s">
        <v>8728</v>
      </c>
      <c r="C6888" s="681" t="s">
        <v>16298</v>
      </c>
      <c r="D6888" s="681" t="s">
        <v>44211</v>
      </c>
    </row>
    <row r="6889" spans="1:4" ht="16.5" thickTop="1" thickBot="1" x14ac:dyDescent="0.3">
      <c r="A6889" s="681" t="s">
        <v>16299</v>
      </c>
      <c r="B6889" s="692" t="s">
        <v>8728</v>
      </c>
      <c r="C6889" s="681" t="s">
        <v>16300</v>
      </c>
      <c r="D6889" s="681" t="s">
        <v>44212</v>
      </c>
    </row>
    <row r="6890" spans="1:4" ht="16.5" thickTop="1" thickBot="1" x14ac:dyDescent="0.3">
      <c r="A6890" s="680" t="s">
        <v>16301</v>
      </c>
      <c r="B6890" s="681" t="s">
        <v>16302</v>
      </c>
      <c r="C6890" s="680" t="s">
        <v>16303</v>
      </c>
      <c r="D6890" s="680" t="s">
        <v>44213</v>
      </c>
    </row>
    <row r="6891" spans="1:4" ht="16.5" thickTop="1" thickBot="1" x14ac:dyDescent="0.3">
      <c r="A6891" s="681" t="s">
        <v>16304</v>
      </c>
      <c r="B6891" s="681" t="s">
        <v>16305</v>
      </c>
      <c r="C6891" s="681" t="s">
        <v>16306</v>
      </c>
      <c r="D6891" s="681" t="s">
        <v>44214</v>
      </c>
    </row>
    <row r="6892" spans="1:4" ht="31.5" thickTop="1" thickBot="1" x14ac:dyDescent="0.3">
      <c r="A6892" s="680" t="s">
        <v>16307</v>
      </c>
      <c r="B6892" s="681" t="s">
        <v>16308</v>
      </c>
      <c r="C6892" s="680" t="s">
        <v>16309</v>
      </c>
      <c r="D6892" s="680" t="s">
        <v>44215</v>
      </c>
    </row>
    <row r="6893" spans="1:4" ht="16.5" thickTop="1" thickBot="1" x14ac:dyDescent="0.3">
      <c r="A6893" s="680" t="s">
        <v>16310</v>
      </c>
      <c r="B6893" s="692" t="s">
        <v>8728</v>
      </c>
      <c r="C6893" s="680" t="s">
        <v>16311</v>
      </c>
      <c r="D6893" s="680" t="s">
        <v>44216</v>
      </c>
    </row>
    <row r="6894" spans="1:4" ht="16.5" thickTop="1" thickBot="1" x14ac:dyDescent="0.3">
      <c r="A6894" s="681" t="s">
        <v>16312</v>
      </c>
      <c r="B6894" s="692" t="s">
        <v>8728</v>
      </c>
      <c r="C6894" s="681" t="s">
        <v>16313</v>
      </c>
      <c r="D6894" s="681" t="s">
        <v>44217</v>
      </c>
    </row>
    <row r="6895" spans="1:4" ht="16.5" thickTop="1" thickBot="1" x14ac:dyDescent="0.3">
      <c r="A6895" s="681" t="s">
        <v>16314</v>
      </c>
      <c r="B6895" s="681" t="s">
        <v>16315</v>
      </c>
      <c r="C6895" s="681" t="s">
        <v>16316</v>
      </c>
      <c r="D6895" s="681" t="s">
        <v>44218</v>
      </c>
    </row>
    <row r="6896" spans="1:4" ht="16.5" thickTop="1" thickBot="1" x14ac:dyDescent="0.3">
      <c r="A6896" s="681" t="s">
        <v>5723</v>
      </c>
      <c r="B6896" s="681" t="s">
        <v>16317</v>
      </c>
      <c r="C6896" s="681" t="s">
        <v>5724</v>
      </c>
      <c r="D6896" s="681" t="s">
        <v>5724</v>
      </c>
    </row>
    <row r="6897" spans="1:4" ht="16.5" thickTop="1" thickBot="1" x14ac:dyDescent="0.3">
      <c r="A6897" s="680" t="s">
        <v>5725</v>
      </c>
      <c r="B6897" s="681" t="s">
        <v>16318</v>
      </c>
      <c r="C6897" s="680" t="s">
        <v>5726</v>
      </c>
      <c r="D6897" s="680" t="s">
        <v>5727</v>
      </c>
    </row>
    <row r="6898" spans="1:4" ht="16.5" thickTop="1" thickBot="1" x14ac:dyDescent="0.3">
      <c r="A6898" s="681" t="s">
        <v>5728</v>
      </c>
      <c r="B6898" s="681" t="s">
        <v>16319</v>
      </c>
      <c r="C6898" s="681" t="s">
        <v>5729</v>
      </c>
      <c r="D6898" s="681" t="s">
        <v>5729</v>
      </c>
    </row>
    <row r="6899" spans="1:4" ht="16.5" thickTop="1" thickBot="1" x14ac:dyDescent="0.3">
      <c r="A6899" s="680" t="s">
        <v>16320</v>
      </c>
      <c r="B6899" s="681" t="s">
        <v>16321</v>
      </c>
      <c r="C6899" s="680" t="s">
        <v>16322</v>
      </c>
      <c r="D6899" s="680" t="s">
        <v>44219</v>
      </c>
    </row>
    <row r="6900" spans="1:4" ht="16.5" thickTop="1" thickBot="1" x14ac:dyDescent="0.3">
      <c r="A6900" s="681" t="s">
        <v>16323</v>
      </c>
      <c r="B6900" s="681" t="s">
        <v>16324</v>
      </c>
      <c r="C6900" s="681" t="s">
        <v>16325</v>
      </c>
      <c r="D6900" s="681" t="s">
        <v>44220</v>
      </c>
    </row>
    <row r="6901" spans="1:4" ht="31.5" thickTop="1" thickBot="1" x14ac:dyDescent="0.3">
      <c r="A6901" s="681" t="s">
        <v>16326</v>
      </c>
      <c r="B6901" s="692" t="s">
        <v>8728</v>
      </c>
      <c r="C6901" s="681" t="s">
        <v>16327</v>
      </c>
      <c r="D6901" s="681" t="s">
        <v>44221</v>
      </c>
    </row>
    <row r="6902" spans="1:4" ht="16.5" thickTop="1" thickBot="1" x14ac:dyDescent="0.3">
      <c r="A6902" s="680" t="s">
        <v>5730</v>
      </c>
      <c r="B6902" s="681" t="s">
        <v>16328</v>
      </c>
      <c r="C6902" s="680" t="s">
        <v>5731</v>
      </c>
      <c r="D6902" s="680" t="s">
        <v>5732</v>
      </c>
    </row>
    <row r="6903" spans="1:4" ht="16.5" thickTop="1" thickBot="1" x14ac:dyDescent="0.3">
      <c r="A6903" s="681" t="s">
        <v>16329</v>
      </c>
      <c r="B6903" s="681" t="s">
        <v>16330</v>
      </c>
      <c r="C6903" s="681" t="s">
        <v>16331</v>
      </c>
      <c r="D6903" s="681" t="s">
        <v>44222</v>
      </c>
    </row>
    <row r="6904" spans="1:4" ht="16.5" thickTop="1" thickBot="1" x14ac:dyDescent="0.3">
      <c r="A6904" s="680" t="s">
        <v>5733</v>
      </c>
      <c r="B6904" s="681" t="s">
        <v>16332</v>
      </c>
      <c r="C6904" s="680" t="s">
        <v>5734</v>
      </c>
      <c r="D6904" s="680" t="s">
        <v>5735</v>
      </c>
    </row>
    <row r="6905" spans="1:4" ht="31.5" thickTop="1" thickBot="1" x14ac:dyDescent="0.3">
      <c r="A6905" s="680" t="s">
        <v>16333</v>
      </c>
      <c r="B6905" s="681" t="s">
        <v>16334</v>
      </c>
      <c r="C6905" s="680" t="s">
        <v>16335</v>
      </c>
      <c r="D6905" s="680" t="s">
        <v>44223</v>
      </c>
    </row>
    <row r="6906" spans="1:4" ht="16.5" thickTop="1" thickBot="1" x14ac:dyDescent="0.3">
      <c r="A6906" s="681" t="s">
        <v>16336</v>
      </c>
      <c r="B6906" s="681" t="s">
        <v>16337</v>
      </c>
      <c r="C6906" s="681" t="s">
        <v>16338</v>
      </c>
      <c r="D6906" s="681" t="s">
        <v>16338</v>
      </c>
    </row>
    <row r="6907" spans="1:4" ht="16.5" thickTop="1" thickBot="1" x14ac:dyDescent="0.3">
      <c r="A6907" s="680" t="s">
        <v>16339</v>
      </c>
      <c r="B6907" s="681" t="s">
        <v>16340</v>
      </c>
      <c r="C6907" s="680" t="s">
        <v>16341</v>
      </c>
      <c r="D6907" s="680" t="s">
        <v>44224</v>
      </c>
    </row>
    <row r="6908" spans="1:4" ht="16.5" thickTop="1" thickBot="1" x14ac:dyDescent="0.3">
      <c r="A6908" s="681" t="s">
        <v>16342</v>
      </c>
      <c r="B6908" s="692" t="s">
        <v>8728</v>
      </c>
      <c r="C6908" s="681" t="s">
        <v>16343</v>
      </c>
      <c r="D6908" s="681" t="s">
        <v>44225</v>
      </c>
    </row>
    <row r="6909" spans="1:4" ht="16.5" thickTop="1" thickBot="1" x14ac:dyDescent="0.3">
      <c r="A6909" s="680" t="s">
        <v>16344</v>
      </c>
      <c r="B6909" s="681" t="s">
        <v>16345</v>
      </c>
      <c r="C6909" s="680" t="s">
        <v>16346</v>
      </c>
      <c r="D6909" s="680" t="s">
        <v>44226</v>
      </c>
    </row>
    <row r="6910" spans="1:4" ht="16.5" thickTop="1" thickBot="1" x14ac:dyDescent="0.3">
      <c r="A6910" s="681" t="s">
        <v>16347</v>
      </c>
      <c r="B6910" s="692" t="s">
        <v>8728</v>
      </c>
      <c r="C6910" s="681" t="s">
        <v>16348</v>
      </c>
      <c r="D6910" s="681" t="s">
        <v>44227</v>
      </c>
    </row>
    <row r="6911" spans="1:4" ht="16.5" thickTop="1" thickBot="1" x14ac:dyDescent="0.3">
      <c r="A6911" s="681" t="s">
        <v>16349</v>
      </c>
      <c r="B6911" s="681" t="s">
        <v>16350</v>
      </c>
      <c r="C6911" s="681" t="s">
        <v>16351</v>
      </c>
      <c r="D6911" s="681" t="s">
        <v>44228</v>
      </c>
    </row>
    <row r="6912" spans="1:4" ht="16.5" thickTop="1" thickBot="1" x14ac:dyDescent="0.3">
      <c r="A6912" s="681" t="s">
        <v>16352</v>
      </c>
      <c r="B6912" s="692" t="s">
        <v>8728</v>
      </c>
      <c r="C6912" s="681" t="s">
        <v>16353</v>
      </c>
      <c r="D6912" s="681" t="s">
        <v>44229</v>
      </c>
    </row>
    <row r="6913" spans="1:4" ht="16.5" thickTop="1" thickBot="1" x14ac:dyDescent="0.3">
      <c r="A6913" s="680" t="s">
        <v>16354</v>
      </c>
      <c r="B6913" s="681" t="s">
        <v>16354</v>
      </c>
      <c r="C6913" s="680" t="s">
        <v>16355</v>
      </c>
      <c r="D6913" s="680" t="s">
        <v>44230</v>
      </c>
    </row>
    <row r="6914" spans="1:4" ht="16.5" thickTop="1" thickBot="1" x14ac:dyDescent="0.3">
      <c r="A6914" s="681" t="s">
        <v>16356</v>
      </c>
      <c r="B6914" s="692" t="s">
        <v>8728</v>
      </c>
      <c r="C6914" s="681" t="s">
        <v>16357</v>
      </c>
      <c r="D6914" s="681" t="s">
        <v>44231</v>
      </c>
    </row>
    <row r="6915" spans="1:4" ht="16.5" thickTop="1" thickBot="1" x14ac:dyDescent="0.3">
      <c r="A6915" s="681" t="s">
        <v>16358</v>
      </c>
      <c r="B6915" s="681" t="s">
        <v>16359</v>
      </c>
      <c r="C6915" s="681" t="s">
        <v>16360</v>
      </c>
      <c r="D6915" s="681" t="s">
        <v>44232</v>
      </c>
    </row>
    <row r="6916" spans="1:4" ht="16.5" thickTop="1" thickBot="1" x14ac:dyDescent="0.3">
      <c r="A6916" s="681" t="s">
        <v>16361</v>
      </c>
      <c r="B6916" s="692" t="s">
        <v>8728</v>
      </c>
      <c r="C6916" s="681" t="s">
        <v>16362</v>
      </c>
      <c r="D6916" s="681" t="s">
        <v>44233</v>
      </c>
    </row>
    <row r="6917" spans="1:4" ht="16.5" thickTop="1" thickBot="1" x14ac:dyDescent="0.3">
      <c r="A6917" s="681" t="s">
        <v>16363</v>
      </c>
      <c r="B6917" s="692" t="s">
        <v>8728</v>
      </c>
      <c r="C6917" s="681" t="s">
        <v>16364</v>
      </c>
      <c r="D6917" s="681" t="s">
        <v>44234</v>
      </c>
    </row>
    <row r="6918" spans="1:4" ht="16.5" thickTop="1" thickBot="1" x14ac:dyDescent="0.3">
      <c r="A6918" s="680" t="s">
        <v>16365</v>
      </c>
      <c r="B6918" s="692" t="s">
        <v>8728</v>
      </c>
      <c r="C6918" s="680" t="s">
        <v>16366</v>
      </c>
      <c r="D6918" s="680" t="s">
        <v>44235</v>
      </c>
    </row>
    <row r="6919" spans="1:4" ht="16.5" thickTop="1" thickBot="1" x14ac:dyDescent="0.3">
      <c r="A6919" s="681" t="s">
        <v>16367</v>
      </c>
      <c r="B6919" s="692" t="s">
        <v>8728</v>
      </c>
      <c r="C6919" s="681" t="s">
        <v>16368</v>
      </c>
      <c r="D6919" s="681" t="s">
        <v>44236</v>
      </c>
    </row>
    <row r="6920" spans="1:4" ht="16.5" thickTop="1" thickBot="1" x14ac:dyDescent="0.3">
      <c r="A6920" s="680" t="s">
        <v>16369</v>
      </c>
      <c r="B6920" s="692" t="s">
        <v>8728</v>
      </c>
      <c r="C6920" s="680" t="s">
        <v>16370</v>
      </c>
      <c r="D6920" s="680" t="s">
        <v>44237</v>
      </c>
    </row>
    <row r="6921" spans="1:4" ht="16.5" thickTop="1" thickBot="1" x14ac:dyDescent="0.3">
      <c r="A6921" s="680" t="s">
        <v>16371</v>
      </c>
      <c r="B6921" s="692" t="s">
        <v>8728</v>
      </c>
      <c r="C6921" s="680" t="s">
        <v>16372</v>
      </c>
      <c r="D6921" s="680" t="s">
        <v>44238</v>
      </c>
    </row>
    <row r="6922" spans="1:4" ht="16.5" thickTop="1" thickBot="1" x14ac:dyDescent="0.3">
      <c r="A6922" s="680" t="s">
        <v>16373</v>
      </c>
      <c r="B6922" s="692" t="s">
        <v>8728</v>
      </c>
      <c r="C6922" s="680" t="s">
        <v>16374</v>
      </c>
      <c r="D6922" s="680" t="s">
        <v>44239</v>
      </c>
    </row>
    <row r="6923" spans="1:4" ht="31.5" thickTop="1" thickBot="1" x14ac:dyDescent="0.3">
      <c r="A6923" s="680" t="s">
        <v>16375</v>
      </c>
      <c r="B6923" s="692" t="s">
        <v>8728</v>
      </c>
      <c r="C6923" s="680" t="s">
        <v>16376</v>
      </c>
      <c r="D6923" s="680" t="s">
        <v>44240</v>
      </c>
    </row>
    <row r="6924" spans="1:4" ht="16.5" thickTop="1" thickBot="1" x14ac:dyDescent="0.3">
      <c r="A6924" s="680" t="s">
        <v>16377</v>
      </c>
      <c r="B6924" s="681" t="s">
        <v>16377</v>
      </c>
      <c r="C6924" s="680" t="s">
        <v>16378</v>
      </c>
      <c r="D6924" s="680" t="s">
        <v>44241</v>
      </c>
    </row>
    <row r="6925" spans="1:4" ht="16.5" thickTop="1" thickBot="1" x14ac:dyDescent="0.3">
      <c r="A6925" s="681" t="s">
        <v>16379</v>
      </c>
      <c r="B6925" s="692" t="s">
        <v>8728</v>
      </c>
      <c r="C6925" s="681" t="s">
        <v>16380</v>
      </c>
      <c r="D6925" s="681" t="s">
        <v>44242</v>
      </c>
    </row>
    <row r="6926" spans="1:4" ht="16.5" thickTop="1" thickBot="1" x14ac:dyDescent="0.3">
      <c r="A6926" s="681" t="s">
        <v>16381</v>
      </c>
      <c r="B6926" s="681" t="s">
        <v>16381</v>
      </c>
      <c r="C6926" s="681" t="s">
        <v>16382</v>
      </c>
      <c r="D6926" s="681" t="s">
        <v>44243</v>
      </c>
    </row>
    <row r="6927" spans="1:4" ht="31.5" thickTop="1" thickBot="1" x14ac:dyDescent="0.3">
      <c r="A6927" s="680" t="s">
        <v>16383</v>
      </c>
      <c r="B6927" s="681" t="s">
        <v>16384</v>
      </c>
      <c r="C6927" s="680" t="s">
        <v>16385</v>
      </c>
      <c r="D6927" s="680" t="s">
        <v>44244</v>
      </c>
    </row>
    <row r="6928" spans="1:4" ht="16.5" thickTop="1" thickBot="1" x14ac:dyDescent="0.3">
      <c r="A6928" s="680" t="s">
        <v>16386</v>
      </c>
      <c r="B6928" s="692" t="s">
        <v>8728</v>
      </c>
      <c r="C6928" s="680" t="s">
        <v>16387</v>
      </c>
      <c r="D6928" s="680" t="s">
        <v>44245</v>
      </c>
    </row>
    <row r="6929" spans="1:4" ht="16.5" thickTop="1" thickBot="1" x14ac:dyDescent="0.3">
      <c r="A6929" s="681" t="s">
        <v>16388</v>
      </c>
      <c r="B6929" s="681" t="s">
        <v>16389</v>
      </c>
      <c r="C6929" s="681" t="s">
        <v>16390</v>
      </c>
      <c r="D6929" s="681" t="s">
        <v>44246</v>
      </c>
    </row>
    <row r="6930" spans="1:4" ht="16.5" thickTop="1" thickBot="1" x14ac:dyDescent="0.3">
      <c r="A6930" s="680" t="s">
        <v>16391</v>
      </c>
      <c r="B6930" s="681" t="s">
        <v>16391</v>
      </c>
      <c r="C6930" s="680" t="s">
        <v>16392</v>
      </c>
      <c r="D6930" s="680" t="s">
        <v>44247</v>
      </c>
    </row>
    <row r="6931" spans="1:4" ht="16.5" thickTop="1" thickBot="1" x14ac:dyDescent="0.3">
      <c r="A6931" s="681" t="s">
        <v>16393</v>
      </c>
      <c r="B6931" s="692" t="s">
        <v>8728</v>
      </c>
      <c r="C6931" s="681" t="s">
        <v>16394</v>
      </c>
      <c r="D6931" s="681" t="s">
        <v>44248</v>
      </c>
    </row>
    <row r="6932" spans="1:4" ht="16.5" thickTop="1" thickBot="1" x14ac:dyDescent="0.3">
      <c r="A6932" s="680" t="s">
        <v>16395</v>
      </c>
      <c r="B6932" s="681" t="s">
        <v>16395</v>
      </c>
      <c r="C6932" s="680" t="s">
        <v>16396</v>
      </c>
      <c r="D6932" s="680" t="s">
        <v>44249</v>
      </c>
    </row>
    <row r="6933" spans="1:4" ht="16.5" thickTop="1" thickBot="1" x14ac:dyDescent="0.3">
      <c r="A6933" s="681" t="s">
        <v>16397</v>
      </c>
      <c r="B6933" s="681" t="s">
        <v>16397</v>
      </c>
      <c r="C6933" s="681" t="s">
        <v>16398</v>
      </c>
      <c r="D6933" s="681" t="s">
        <v>44250</v>
      </c>
    </row>
    <row r="6934" spans="1:4" ht="31.5" thickTop="1" thickBot="1" x14ac:dyDescent="0.3">
      <c r="A6934" s="681" t="s">
        <v>16399</v>
      </c>
      <c r="B6934" s="681" t="s">
        <v>16400</v>
      </c>
      <c r="C6934" s="681" t="s">
        <v>16401</v>
      </c>
      <c r="D6934" s="681" t="s">
        <v>44251</v>
      </c>
    </row>
    <row r="6935" spans="1:4" ht="16.5" thickTop="1" thickBot="1" x14ac:dyDescent="0.3">
      <c r="A6935" s="681" t="s">
        <v>16402</v>
      </c>
      <c r="B6935" s="681" t="s">
        <v>16403</v>
      </c>
      <c r="C6935" s="681" t="s">
        <v>16404</v>
      </c>
      <c r="D6935" s="681" t="s">
        <v>44252</v>
      </c>
    </row>
    <row r="6936" spans="1:4" ht="16.5" thickTop="1" thickBot="1" x14ac:dyDescent="0.3">
      <c r="A6936" s="681" t="s">
        <v>5736</v>
      </c>
      <c r="B6936" s="681" t="s">
        <v>16405</v>
      </c>
      <c r="C6936" s="681" t="s">
        <v>5737</v>
      </c>
      <c r="D6936" s="681" t="s">
        <v>5738</v>
      </c>
    </row>
    <row r="6937" spans="1:4" ht="16.5" thickTop="1" thickBot="1" x14ac:dyDescent="0.3">
      <c r="A6937" s="681" t="s">
        <v>16406</v>
      </c>
      <c r="B6937" s="681" t="s">
        <v>16407</v>
      </c>
      <c r="C6937" s="681" t="s">
        <v>16408</v>
      </c>
      <c r="D6937" s="681" t="s">
        <v>44253</v>
      </c>
    </row>
    <row r="6938" spans="1:4" ht="31.5" thickTop="1" thickBot="1" x14ac:dyDescent="0.3">
      <c r="A6938" s="680" t="s">
        <v>16409</v>
      </c>
      <c r="B6938" s="681" t="s">
        <v>16410</v>
      </c>
      <c r="C6938" s="680" t="s">
        <v>16411</v>
      </c>
      <c r="D6938" s="680" t="s">
        <v>44254</v>
      </c>
    </row>
    <row r="6939" spans="1:4" ht="16.5" thickTop="1" thickBot="1" x14ac:dyDescent="0.3">
      <c r="A6939" s="681" t="s">
        <v>16412</v>
      </c>
      <c r="B6939" s="681" t="s">
        <v>16413</v>
      </c>
      <c r="C6939" s="681" t="s">
        <v>16414</v>
      </c>
      <c r="D6939" s="681" t="s">
        <v>44255</v>
      </c>
    </row>
    <row r="6940" spans="1:4" ht="31.5" thickTop="1" thickBot="1" x14ac:dyDescent="0.3">
      <c r="A6940" s="680" t="s">
        <v>16415</v>
      </c>
      <c r="B6940" s="681" t="s">
        <v>16416</v>
      </c>
      <c r="C6940" s="680" t="s">
        <v>16417</v>
      </c>
      <c r="D6940" s="680" t="s">
        <v>44256</v>
      </c>
    </row>
    <row r="6941" spans="1:4" ht="16.5" thickTop="1" thickBot="1" x14ac:dyDescent="0.3">
      <c r="A6941" s="680" t="s">
        <v>16418</v>
      </c>
      <c r="B6941" s="681" t="s">
        <v>16419</v>
      </c>
      <c r="C6941" s="680" t="s">
        <v>16420</v>
      </c>
      <c r="D6941" s="680" t="s">
        <v>44257</v>
      </c>
    </row>
    <row r="6942" spans="1:4" ht="16.5" thickTop="1" thickBot="1" x14ac:dyDescent="0.3">
      <c r="A6942" s="681" t="s">
        <v>16421</v>
      </c>
      <c r="B6942" s="692" t="s">
        <v>8728</v>
      </c>
      <c r="C6942" s="681" t="s">
        <v>16422</v>
      </c>
      <c r="D6942" s="681" t="s">
        <v>16422</v>
      </c>
    </row>
    <row r="6943" spans="1:4" ht="16.5" thickTop="1" thickBot="1" x14ac:dyDescent="0.3">
      <c r="A6943" s="681" t="s">
        <v>16423</v>
      </c>
      <c r="B6943" s="692" t="s">
        <v>8728</v>
      </c>
      <c r="C6943" s="681" t="s">
        <v>16424</v>
      </c>
      <c r="D6943" s="681" t="s">
        <v>44258</v>
      </c>
    </row>
    <row r="6944" spans="1:4" ht="16.5" thickTop="1" thickBot="1" x14ac:dyDescent="0.3">
      <c r="A6944" s="681" t="s">
        <v>16425</v>
      </c>
      <c r="B6944" s="681" t="s">
        <v>16425</v>
      </c>
      <c r="C6944" s="681" t="s">
        <v>16426</v>
      </c>
      <c r="D6944" s="681" t="s">
        <v>44259</v>
      </c>
    </row>
    <row r="6945" spans="1:4" ht="16.5" thickTop="1" thickBot="1" x14ac:dyDescent="0.3">
      <c r="A6945" s="681" t="s">
        <v>16427</v>
      </c>
      <c r="B6945" s="681" t="s">
        <v>16428</v>
      </c>
      <c r="C6945" s="681" t="s">
        <v>16429</v>
      </c>
      <c r="D6945" s="681" t="s">
        <v>44260</v>
      </c>
    </row>
    <row r="6946" spans="1:4" ht="16.5" thickTop="1" thickBot="1" x14ac:dyDescent="0.3">
      <c r="A6946" s="680" t="s">
        <v>16430</v>
      </c>
      <c r="B6946" s="681" t="s">
        <v>16431</v>
      </c>
      <c r="C6946" s="680" t="s">
        <v>16432</v>
      </c>
      <c r="D6946" s="680" t="s">
        <v>44261</v>
      </c>
    </row>
    <row r="6947" spans="1:4" ht="16.5" thickTop="1" thickBot="1" x14ac:dyDescent="0.3">
      <c r="A6947" s="680" t="s">
        <v>16433</v>
      </c>
      <c r="B6947" s="681" t="s">
        <v>16434</v>
      </c>
      <c r="C6947" s="680" t="s">
        <v>16435</v>
      </c>
      <c r="D6947" s="680" t="s">
        <v>44262</v>
      </c>
    </row>
    <row r="6948" spans="1:4" ht="16.5" thickTop="1" thickBot="1" x14ac:dyDescent="0.3">
      <c r="A6948" s="681" t="s">
        <v>16436</v>
      </c>
      <c r="B6948" s="681" t="s">
        <v>16436</v>
      </c>
      <c r="C6948" s="681" t="s">
        <v>16437</v>
      </c>
      <c r="D6948" s="681" t="s">
        <v>44263</v>
      </c>
    </row>
    <row r="6949" spans="1:4" ht="16.5" thickTop="1" thickBot="1" x14ac:dyDescent="0.3">
      <c r="A6949" s="681" t="s">
        <v>16438</v>
      </c>
      <c r="B6949" s="681" t="s">
        <v>16439</v>
      </c>
      <c r="C6949" s="681" t="s">
        <v>16440</v>
      </c>
      <c r="D6949" s="681" t="s">
        <v>44264</v>
      </c>
    </row>
    <row r="6950" spans="1:4" ht="16.5" thickTop="1" thickBot="1" x14ac:dyDescent="0.3">
      <c r="A6950" s="681" t="s">
        <v>16441</v>
      </c>
      <c r="B6950" s="681" t="s">
        <v>16442</v>
      </c>
      <c r="C6950" s="681" t="s">
        <v>16443</v>
      </c>
      <c r="D6950" s="681" t="s">
        <v>44265</v>
      </c>
    </row>
    <row r="6951" spans="1:4" ht="16.5" thickTop="1" thickBot="1" x14ac:dyDescent="0.3">
      <c r="A6951" s="680" t="s">
        <v>16444</v>
      </c>
      <c r="B6951" s="681" t="s">
        <v>16445</v>
      </c>
      <c r="C6951" s="680" t="s">
        <v>16446</v>
      </c>
      <c r="D6951" s="680" t="s">
        <v>44266</v>
      </c>
    </row>
    <row r="6952" spans="1:4" ht="16.5" thickTop="1" thickBot="1" x14ac:dyDescent="0.3">
      <c r="A6952" s="681" t="s">
        <v>16447</v>
      </c>
      <c r="B6952" s="681" t="s">
        <v>16448</v>
      </c>
      <c r="C6952" s="681" t="s">
        <v>16449</v>
      </c>
      <c r="D6952" s="681" t="s">
        <v>16449</v>
      </c>
    </row>
    <row r="6953" spans="1:4" ht="16.5" thickTop="1" thickBot="1" x14ac:dyDescent="0.3">
      <c r="A6953" s="681" t="s">
        <v>16450</v>
      </c>
      <c r="B6953" s="681" t="s">
        <v>16451</v>
      </c>
      <c r="C6953" s="681" t="s">
        <v>16452</v>
      </c>
      <c r="D6953" s="681" t="s">
        <v>44267</v>
      </c>
    </row>
    <row r="6954" spans="1:4" ht="16.5" thickTop="1" thickBot="1" x14ac:dyDescent="0.3">
      <c r="A6954" s="681" t="s">
        <v>16453</v>
      </c>
      <c r="B6954" s="681" t="s">
        <v>16454</v>
      </c>
      <c r="C6954" s="681" t="s">
        <v>16455</v>
      </c>
      <c r="D6954" s="681" t="s">
        <v>44268</v>
      </c>
    </row>
    <row r="6955" spans="1:4" ht="16.5" thickTop="1" thickBot="1" x14ac:dyDescent="0.3">
      <c r="A6955" s="681" t="s">
        <v>16456</v>
      </c>
      <c r="B6955" s="681" t="s">
        <v>16457</v>
      </c>
      <c r="C6955" s="681" t="s">
        <v>16458</v>
      </c>
      <c r="D6955" s="681" t="s">
        <v>44269</v>
      </c>
    </row>
    <row r="6956" spans="1:4" ht="16.5" thickTop="1" thickBot="1" x14ac:dyDescent="0.3">
      <c r="A6956" s="680" t="s">
        <v>16459</v>
      </c>
      <c r="B6956" s="681" t="s">
        <v>16460</v>
      </c>
      <c r="C6956" s="680" t="s">
        <v>16461</v>
      </c>
      <c r="D6956" s="680" t="s">
        <v>44270</v>
      </c>
    </row>
    <row r="6957" spans="1:4" ht="31.5" thickTop="1" thickBot="1" x14ac:dyDescent="0.3">
      <c r="A6957" s="680" t="s">
        <v>16462</v>
      </c>
      <c r="B6957" s="681" t="s">
        <v>16463</v>
      </c>
      <c r="C6957" s="680" t="s">
        <v>16464</v>
      </c>
      <c r="D6957" s="680" t="s">
        <v>44271</v>
      </c>
    </row>
    <row r="6958" spans="1:4" ht="16.5" thickTop="1" thickBot="1" x14ac:dyDescent="0.3">
      <c r="A6958" s="681" t="s">
        <v>16465</v>
      </c>
      <c r="B6958" s="681" t="s">
        <v>16466</v>
      </c>
      <c r="C6958" s="681" t="s">
        <v>16467</v>
      </c>
      <c r="D6958" s="681" t="s">
        <v>44272</v>
      </c>
    </row>
    <row r="6959" spans="1:4" ht="16.5" thickTop="1" thickBot="1" x14ac:dyDescent="0.3">
      <c r="A6959" s="680" t="s">
        <v>16468</v>
      </c>
      <c r="B6959" s="681" t="s">
        <v>16469</v>
      </c>
      <c r="C6959" s="680" t="s">
        <v>16470</v>
      </c>
      <c r="D6959" s="680" t="s">
        <v>44273</v>
      </c>
    </row>
    <row r="6960" spans="1:4" ht="16.5" thickTop="1" thickBot="1" x14ac:dyDescent="0.3">
      <c r="A6960" s="680" t="s">
        <v>16471</v>
      </c>
      <c r="B6960" s="681" t="s">
        <v>16472</v>
      </c>
      <c r="C6960" s="680" t="s">
        <v>16473</v>
      </c>
      <c r="D6960" s="680" t="s">
        <v>44274</v>
      </c>
    </row>
    <row r="6961" spans="1:4" ht="16.5" thickTop="1" thickBot="1" x14ac:dyDescent="0.3">
      <c r="A6961" s="680" t="s">
        <v>16474</v>
      </c>
      <c r="B6961" s="681" t="s">
        <v>16475</v>
      </c>
      <c r="C6961" s="680" t="s">
        <v>16476</v>
      </c>
      <c r="D6961" s="680" t="s">
        <v>44275</v>
      </c>
    </row>
    <row r="6962" spans="1:4" ht="16.5" thickTop="1" thickBot="1" x14ac:dyDescent="0.3">
      <c r="A6962" s="680" t="s">
        <v>16477</v>
      </c>
      <c r="B6962" s="681" t="s">
        <v>16478</v>
      </c>
      <c r="C6962" s="680" t="s">
        <v>16479</v>
      </c>
      <c r="D6962" s="680" t="s">
        <v>44276</v>
      </c>
    </row>
    <row r="6963" spans="1:4" ht="16.5" thickTop="1" thickBot="1" x14ac:dyDescent="0.3">
      <c r="A6963" s="681" t="s">
        <v>5739</v>
      </c>
      <c r="B6963" s="681" t="s">
        <v>16480</v>
      </c>
      <c r="C6963" s="681" t="s">
        <v>5740</v>
      </c>
      <c r="D6963" s="681" t="s">
        <v>5741</v>
      </c>
    </row>
    <row r="6964" spans="1:4" ht="16.5" thickTop="1" thickBot="1" x14ac:dyDescent="0.3">
      <c r="A6964" s="680" t="s">
        <v>5743</v>
      </c>
      <c r="B6964" s="681" t="s">
        <v>16481</v>
      </c>
      <c r="C6964" s="680" t="s">
        <v>5744</v>
      </c>
      <c r="D6964" s="680" t="s">
        <v>5744</v>
      </c>
    </row>
    <row r="6965" spans="1:4" ht="46.5" thickTop="1" thickBot="1" x14ac:dyDescent="0.3">
      <c r="A6965" s="681" t="s">
        <v>16482</v>
      </c>
      <c r="B6965" s="681" t="s">
        <v>16483</v>
      </c>
      <c r="C6965" s="681" t="s">
        <v>16484</v>
      </c>
      <c r="D6965" s="681" t="s">
        <v>44277</v>
      </c>
    </row>
    <row r="6966" spans="1:4" ht="16.5" thickTop="1" thickBot="1" x14ac:dyDescent="0.3">
      <c r="A6966" s="680" t="s">
        <v>16485</v>
      </c>
      <c r="B6966" s="681" t="s">
        <v>16486</v>
      </c>
      <c r="C6966" s="680" t="s">
        <v>16487</v>
      </c>
      <c r="D6966" s="680" t="s">
        <v>44278</v>
      </c>
    </row>
    <row r="6967" spans="1:4" ht="31.5" thickTop="1" thickBot="1" x14ac:dyDescent="0.3">
      <c r="A6967" s="680" t="s">
        <v>16488</v>
      </c>
      <c r="B6967" s="681" t="s">
        <v>16489</v>
      </c>
      <c r="C6967" s="680" t="s">
        <v>16490</v>
      </c>
      <c r="D6967" s="680" t="s">
        <v>44279</v>
      </c>
    </row>
    <row r="6968" spans="1:4" ht="16.5" thickTop="1" thickBot="1" x14ac:dyDescent="0.3">
      <c r="A6968" s="681" t="s">
        <v>5745</v>
      </c>
      <c r="B6968" s="681" t="s">
        <v>16491</v>
      </c>
      <c r="C6968" s="681" t="s">
        <v>16492</v>
      </c>
      <c r="D6968" s="681" t="s">
        <v>5747</v>
      </c>
    </row>
    <row r="6969" spans="1:4" ht="16.5" thickTop="1" thickBot="1" x14ac:dyDescent="0.3">
      <c r="A6969" s="680" t="s">
        <v>5748</v>
      </c>
      <c r="B6969" s="681" t="s">
        <v>16493</v>
      </c>
      <c r="C6969" s="680" t="s">
        <v>5749</v>
      </c>
      <c r="D6969" s="680" t="s">
        <v>5750</v>
      </c>
    </row>
    <row r="6970" spans="1:4" ht="16.5" thickTop="1" thickBot="1" x14ac:dyDescent="0.3">
      <c r="A6970" s="680" t="s">
        <v>16494</v>
      </c>
      <c r="B6970" s="681" t="s">
        <v>16495</v>
      </c>
      <c r="C6970" s="680" t="s">
        <v>16496</v>
      </c>
      <c r="D6970" s="680" t="s">
        <v>44280</v>
      </c>
    </row>
    <row r="6971" spans="1:4" ht="16.5" thickTop="1" thickBot="1" x14ac:dyDescent="0.3">
      <c r="A6971" s="681" t="s">
        <v>16497</v>
      </c>
      <c r="B6971" s="681" t="s">
        <v>16498</v>
      </c>
      <c r="C6971" s="681" t="s">
        <v>16499</v>
      </c>
      <c r="D6971" s="681" t="s">
        <v>44281</v>
      </c>
    </row>
    <row r="6972" spans="1:4" ht="16.5" thickTop="1" thickBot="1" x14ac:dyDescent="0.3">
      <c r="A6972" s="681" t="s">
        <v>16500</v>
      </c>
      <c r="B6972" s="681" t="s">
        <v>16501</v>
      </c>
      <c r="C6972" s="681" t="s">
        <v>16502</v>
      </c>
      <c r="D6972" s="681" t="s">
        <v>44282</v>
      </c>
    </row>
    <row r="6973" spans="1:4" ht="31.5" thickTop="1" thickBot="1" x14ac:dyDescent="0.3">
      <c r="A6973" s="680" t="s">
        <v>16503</v>
      </c>
      <c r="B6973" s="681" t="s">
        <v>16504</v>
      </c>
      <c r="C6973" s="680" t="s">
        <v>16505</v>
      </c>
      <c r="D6973" s="680" t="s">
        <v>44283</v>
      </c>
    </row>
    <row r="6974" spans="1:4" ht="16.5" thickTop="1" thickBot="1" x14ac:dyDescent="0.3">
      <c r="A6974" s="680" t="s">
        <v>16506</v>
      </c>
      <c r="B6974" s="681" t="s">
        <v>16507</v>
      </c>
      <c r="C6974" s="680" t="s">
        <v>16508</v>
      </c>
      <c r="D6974" s="680" t="s">
        <v>44284</v>
      </c>
    </row>
    <row r="6975" spans="1:4" ht="16.5" thickTop="1" thickBot="1" x14ac:dyDescent="0.3">
      <c r="A6975" s="681" t="s">
        <v>16509</v>
      </c>
      <c r="B6975" s="681" t="s">
        <v>16510</v>
      </c>
      <c r="C6975" s="681" t="s">
        <v>16511</v>
      </c>
      <c r="D6975" s="681" t="s">
        <v>44285</v>
      </c>
    </row>
    <row r="6976" spans="1:4" ht="16.5" thickTop="1" thickBot="1" x14ac:dyDescent="0.3">
      <c r="A6976" s="681" t="s">
        <v>16512</v>
      </c>
      <c r="B6976" s="681" t="s">
        <v>16513</v>
      </c>
      <c r="C6976" s="681" t="s">
        <v>16514</v>
      </c>
      <c r="D6976" s="681" t="s">
        <v>44286</v>
      </c>
    </row>
    <row r="6977" spans="1:4" ht="16.5" thickTop="1" thickBot="1" x14ac:dyDescent="0.3">
      <c r="A6977" s="680" t="s">
        <v>16515</v>
      </c>
      <c r="B6977" s="681" t="s">
        <v>16516</v>
      </c>
      <c r="C6977" s="680" t="s">
        <v>16517</v>
      </c>
      <c r="D6977" s="680" t="s">
        <v>44287</v>
      </c>
    </row>
    <row r="6978" spans="1:4" ht="16.5" thickTop="1" thickBot="1" x14ac:dyDescent="0.3">
      <c r="A6978" s="681" t="s">
        <v>16518</v>
      </c>
      <c r="B6978" s="681" t="s">
        <v>16519</v>
      </c>
      <c r="C6978" s="681" t="s">
        <v>16520</v>
      </c>
      <c r="D6978" s="681" t="s">
        <v>44288</v>
      </c>
    </row>
    <row r="6979" spans="1:4" ht="16.5" thickTop="1" thickBot="1" x14ac:dyDescent="0.3">
      <c r="A6979" s="680" t="s">
        <v>16521</v>
      </c>
      <c r="B6979" s="681" t="s">
        <v>16522</v>
      </c>
      <c r="C6979" s="680" t="s">
        <v>16523</v>
      </c>
      <c r="D6979" s="680" t="s">
        <v>44289</v>
      </c>
    </row>
    <row r="6980" spans="1:4" ht="16.5" thickTop="1" thickBot="1" x14ac:dyDescent="0.3">
      <c r="A6980" s="681" t="s">
        <v>16524</v>
      </c>
      <c r="B6980" s="681" t="s">
        <v>16525</v>
      </c>
      <c r="C6980" s="681" t="s">
        <v>16526</v>
      </c>
      <c r="D6980" s="681" t="s">
        <v>44290</v>
      </c>
    </row>
    <row r="6981" spans="1:4" ht="16.5" thickTop="1" thickBot="1" x14ac:dyDescent="0.3">
      <c r="A6981" s="680" t="s">
        <v>16527</v>
      </c>
      <c r="B6981" s="681" t="s">
        <v>16528</v>
      </c>
      <c r="C6981" s="680" t="s">
        <v>16529</v>
      </c>
      <c r="D6981" s="680" t="s">
        <v>44291</v>
      </c>
    </row>
    <row r="6982" spans="1:4" ht="16.5" thickTop="1" thickBot="1" x14ac:dyDescent="0.3">
      <c r="A6982" s="681" t="s">
        <v>16530</v>
      </c>
      <c r="B6982" s="681" t="s">
        <v>16531</v>
      </c>
      <c r="C6982" s="681" t="s">
        <v>16532</v>
      </c>
      <c r="D6982" s="681" t="s">
        <v>44292</v>
      </c>
    </row>
    <row r="6983" spans="1:4" ht="46.5" thickTop="1" thickBot="1" x14ac:dyDescent="0.3">
      <c r="A6983" s="680" t="s">
        <v>16533</v>
      </c>
      <c r="B6983" s="681" t="s">
        <v>16534</v>
      </c>
      <c r="C6983" s="680" t="s">
        <v>16535</v>
      </c>
      <c r="D6983" s="680" t="s">
        <v>44293</v>
      </c>
    </row>
    <row r="6984" spans="1:4" ht="16.5" thickTop="1" thickBot="1" x14ac:dyDescent="0.3">
      <c r="A6984" s="680" t="s">
        <v>16536</v>
      </c>
      <c r="B6984" s="681" t="s">
        <v>16537</v>
      </c>
      <c r="C6984" s="680" t="s">
        <v>16538</v>
      </c>
      <c r="D6984" s="680" t="s">
        <v>44294</v>
      </c>
    </row>
    <row r="6985" spans="1:4" ht="16.5" thickTop="1" thickBot="1" x14ac:dyDescent="0.3">
      <c r="A6985" s="681" t="s">
        <v>16539</v>
      </c>
      <c r="B6985" s="681" t="s">
        <v>16540</v>
      </c>
      <c r="C6985" s="681" t="s">
        <v>16541</v>
      </c>
      <c r="D6985" s="681" t="s">
        <v>44295</v>
      </c>
    </row>
    <row r="6986" spans="1:4" ht="16.5" thickTop="1" thickBot="1" x14ac:dyDescent="0.3">
      <c r="A6986" s="681" t="s">
        <v>16542</v>
      </c>
      <c r="B6986" s="681" t="s">
        <v>16543</v>
      </c>
      <c r="C6986" s="681" t="s">
        <v>16544</v>
      </c>
      <c r="D6986" s="681" t="s">
        <v>44296</v>
      </c>
    </row>
    <row r="6987" spans="1:4" ht="16.5" thickTop="1" thickBot="1" x14ac:dyDescent="0.3">
      <c r="A6987" s="680" t="s">
        <v>16545</v>
      </c>
      <c r="B6987" s="681" t="s">
        <v>16546</v>
      </c>
      <c r="C6987" s="680" t="s">
        <v>16547</v>
      </c>
      <c r="D6987" s="680" t="s">
        <v>44297</v>
      </c>
    </row>
    <row r="6988" spans="1:4" ht="31.5" thickTop="1" thickBot="1" x14ac:dyDescent="0.3">
      <c r="A6988" s="680" t="s">
        <v>16548</v>
      </c>
      <c r="B6988" s="681" t="s">
        <v>16549</v>
      </c>
      <c r="C6988" s="680" t="s">
        <v>16550</v>
      </c>
      <c r="D6988" s="680" t="s">
        <v>44298</v>
      </c>
    </row>
    <row r="6989" spans="1:4" ht="16.5" thickTop="1" thickBot="1" x14ac:dyDescent="0.3">
      <c r="A6989" s="680" t="s">
        <v>16551</v>
      </c>
      <c r="B6989" s="681" t="s">
        <v>16552</v>
      </c>
      <c r="C6989" s="680" t="s">
        <v>16553</v>
      </c>
      <c r="D6989" s="680" t="s">
        <v>44299</v>
      </c>
    </row>
    <row r="6990" spans="1:4" ht="16.5" thickTop="1" thickBot="1" x14ac:dyDescent="0.3">
      <c r="A6990" s="680" t="s">
        <v>16554</v>
      </c>
      <c r="B6990" s="681" t="s">
        <v>16555</v>
      </c>
      <c r="C6990" s="680" t="s">
        <v>16556</v>
      </c>
      <c r="D6990" s="680" t="s">
        <v>44300</v>
      </c>
    </row>
    <row r="6991" spans="1:4" ht="16.5" thickTop="1" thickBot="1" x14ac:dyDescent="0.3">
      <c r="A6991" s="680" t="s">
        <v>16557</v>
      </c>
      <c r="B6991" s="681" t="s">
        <v>16558</v>
      </c>
      <c r="C6991" s="680" t="s">
        <v>16559</v>
      </c>
      <c r="D6991" s="680" t="s">
        <v>44301</v>
      </c>
    </row>
    <row r="6992" spans="1:4" ht="16.5" thickTop="1" thickBot="1" x14ac:dyDescent="0.3">
      <c r="A6992" s="681" t="s">
        <v>16560</v>
      </c>
      <c r="B6992" s="681" t="s">
        <v>16561</v>
      </c>
      <c r="C6992" s="681" t="s">
        <v>16562</v>
      </c>
      <c r="D6992" s="681" t="s">
        <v>16562</v>
      </c>
    </row>
    <row r="6993" spans="1:4" ht="16.5" thickTop="1" thickBot="1" x14ac:dyDescent="0.3">
      <c r="A6993" s="681" t="s">
        <v>16563</v>
      </c>
      <c r="B6993" s="681" t="s">
        <v>16564</v>
      </c>
      <c r="C6993" s="681" t="s">
        <v>16565</v>
      </c>
      <c r="D6993" s="681" t="s">
        <v>44302</v>
      </c>
    </row>
    <row r="6994" spans="1:4" ht="16.5" thickTop="1" thickBot="1" x14ac:dyDescent="0.3">
      <c r="A6994" s="681" t="s">
        <v>16566</v>
      </c>
      <c r="B6994" s="681" t="s">
        <v>16567</v>
      </c>
      <c r="C6994" s="681" t="s">
        <v>16568</v>
      </c>
      <c r="D6994" s="681" t="s">
        <v>44303</v>
      </c>
    </row>
    <row r="6995" spans="1:4" ht="16.5" thickTop="1" thickBot="1" x14ac:dyDescent="0.3">
      <c r="A6995" s="680" t="s">
        <v>16569</v>
      </c>
      <c r="B6995" s="681" t="s">
        <v>16570</v>
      </c>
      <c r="C6995" s="680" t="s">
        <v>16571</v>
      </c>
      <c r="D6995" s="680" t="s">
        <v>44304</v>
      </c>
    </row>
    <row r="6996" spans="1:4" ht="31.5" thickTop="1" thickBot="1" x14ac:dyDescent="0.3">
      <c r="A6996" s="681" t="s">
        <v>16572</v>
      </c>
      <c r="B6996" s="681" t="s">
        <v>16573</v>
      </c>
      <c r="C6996" s="681" t="s">
        <v>16574</v>
      </c>
      <c r="D6996" s="681" t="s">
        <v>44305</v>
      </c>
    </row>
    <row r="6997" spans="1:4" ht="16.5" thickTop="1" thickBot="1" x14ac:dyDescent="0.3">
      <c r="A6997" s="680" t="s">
        <v>16575</v>
      </c>
      <c r="B6997" s="681" t="s">
        <v>16576</v>
      </c>
      <c r="C6997" s="680" t="s">
        <v>16577</v>
      </c>
      <c r="D6997" s="680" t="s">
        <v>44306</v>
      </c>
    </row>
    <row r="6998" spans="1:4" ht="16.5" thickTop="1" thickBot="1" x14ac:dyDescent="0.3">
      <c r="A6998" s="681" t="s">
        <v>16578</v>
      </c>
      <c r="B6998" s="681" t="s">
        <v>16579</v>
      </c>
      <c r="C6998" s="681" t="s">
        <v>16580</v>
      </c>
      <c r="D6998" s="681" t="s">
        <v>44307</v>
      </c>
    </row>
    <row r="6999" spans="1:4" ht="16.5" thickTop="1" thickBot="1" x14ac:dyDescent="0.3">
      <c r="A6999" s="681" t="s">
        <v>16581</v>
      </c>
      <c r="B6999" s="681" t="s">
        <v>16582</v>
      </c>
      <c r="C6999" s="681" t="s">
        <v>16583</v>
      </c>
      <c r="D6999" s="681" t="s">
        <v>44308</v>
      </c>
    </row>
    <row r="7000" spans="1:4" ht="16.5" thickTop="1" thickBot="1" x14ac:dyDescent="0.3">
      <c r="A7000" s="680" t="s">
        <v>16584</v>
      </c>
      <c r="B7000" s="681" t="s">
        <v>16585</v>
      </c>
      <c r="C7000" s="680" t="s">
        <v>16586</v>
      </c>
      <c r="D7000" s="680" t="s">
        <v>44309</v>
      </c>
    </row>
    <row r="7001" spans="1:4" ht="16.5" thickTop="1" thickBot="1" x14ac:dyDescent="0.3">
      <c r="A7001" s="681" t="s">
        <v>16587</v>
      </c>
      <c r="B7001" s="681" t="s">
        <v>16588</v>
      </c>
      <c r="C7001" s="681" t="s">
        <v>16589</v>
      </c>
      <c r="D7001" s="681" t="s">
        <v>44310</v>
      </c>
    </row>
    <row r="7002" spans="1:4" ht="16.5" thickTop="1" thickBot="1" x14ac:dyDescent="0.3">
      <c r="A7002" s="680" t="s">
        <v>16590</v>
      </c>
      <c r="B7002" s="681" t="s">
        <v>16591</v>
      </c>
      <c r="C7002" s="680" t="s">
        <v>16592</v>
      </c>
      <c r="D7002" s="680" t="s">
        <v>44311</v>
      </c>
    </row>
    <row r="7003" spans="1:4" ht="31.5" thickTop="1" thickBot="1" x14ac:dyDescent="0.3">
      <c r="A7003" s="680" t="s">
        <v>16593</v>
      </c>
      <c r="B7003" s="681" t="s">
        <v>16594</v>
      </c>
      <c r="C7003" s="680" t="s">
        <v>16595</v>
      </c>
      <c r="D7003" s="680" t="s">
        <v>44312</v>
      </c>
    </row>
    <row r="7004" spans="1:4" ht="31.5" thickTop="1" thickBot="1" x14ac:dyDescent="0.3">
      <c r="A7004" s="681" t="s">
        <v>16596</v>
      </c>
      <c r="B7004" s="681" t="s">
        <v>16597</v>
      </c>
      <c r="C7004" s="681" t="s">
        <v>16598</v>
      </c>
      <c r="D7004" s="681" t="s">
        <v>44313</v>
      </c>
    </row>
    <row r="7005" spans="1:4" ht="16.5" thickTop="1" thickBot="1" x14ac:dyDescent="0.3">
      <c r="A7005" s="680" t="s">
        <v>16599</v>
      </c>
      <c r="B7005" s="681" t="s">
        <v>16600</v>
      </c>
      <c r="C7005" s="680" t="s">
        <v>16601</v>
      </c>
      <c r="D7005" s="680" t="s">
        <v>44314</v>
      </c>
    </row>
    <row r="7006" spans="1:4" ht="16.5" thickTop="1" thickBot="1" x14ac:dyDescent="0.3">
      <c r="A7006" s="681" t="s">
        <v>16602</v>
      </c>
      <c r="B7006" s="681" t="s">
        <v>16603</v>
      </c>
      <c r="C7006" s="681" t="s">
        <v>16604</v>
      </c>
      <c r="D7006" s="681" t="s">
        <v>44315</v>
      </c>
    </row>
    <row r="7007" spans="1:4" ht="31.5" thickTop="1" thickBot="1" x14ac:dyDescent="0.3">
      <c r="A7007" s="681" t="s">
        <v>16605</v>
      </c>
      <c r="B7007" s="681" t="s">
        <v>16606</v>
      </c>
      <c r="C7007" s="681" t="s">
        <v>16607</v>
      </c>
      <c r="D7007" s="681" t="s">
        <v>44316</v>
      </c>
    </row>
    <row r="7008" spans="1:4" ht="31.5" thickTop="1" thickBot="1" x14ac:dyDescent="0.3">
      <c r="A7008" s="681" t="s">
        <v>16608</v>
      </c>
      <c r="B7008" s="681" t="s">
        <v>16609</v>
      </c>
      <c r="C7008" s="681" t="s">
        <v>16610</v>
      </c>
      <c r="D7008" s="681" t="s">
        <v>44317</v>
      </c>
    </row>
    <row r="7009" spans="1:4" ht="16.5" thickTop="1" thickBot="1" x14ac:dyDescent="0.3">
      <c r="A7009" s="681" t="s">
        <v>5751</v>
      </c>
      <c r="B7009" s="681" t="s">
        <v>16611</v>
      </c>
      <c r="C7009" s="681" t="s">
        <v>5752</v>
      </c>
      <c r="D7009" s="681" t="s">
        <v>5753</v>
      </c>
    </row>
    <row r="7010" spans="1:4" ht="16.5" thickTop="1" thickBot="1" x14ac:dyDescent="0.3">
      <c r="A7010" s="681" t="s">
        <v>16612</v>
      </c>
      <c r="B7010" s="681" t="s">
        <v>16613</v>
      </c>
      <c r="C7010" s="681" t="s">
        <v>16614</v>
      </c>
      <c r="D7010" s="681" t="s">
        <v>44318</v>
      </c>
    </row>
    <row r="7011" spans="1:4" ht="16.5" thickTop="1" thickBot="1" x14ac:dyDescent="0.3">
      <c r="A7011" s="681" t="s">
        <v>16615</v>
      </c>
      <c r="B7011" s="681" t="s">
        <v>16616</v>
      </c>
      <c r="C7011" s="681" t="s">
        <v>16617</v>
      </c>
      <c r="D7011" s="681" t="s">
        <v>44319</v>
      </c>
    </row>
    <row r="7012" spans="1:4" ht="16.5" thickTop="1" thickBot="1" x14ac:dyDescent="0.3">
      <c r="A7012" s="680" t="s">
        <v>16618</v>
      </c>
      <c r="B7012" s="681" t="s">
        <v>16619</v>
      </c>
      <c r="C7012" s="680" t="s">
        <v>16620</v>
      </c>
      <c r="D7012" s="680" t="s">
        <v>44320</v>
      </c>
    </row>
    <row r="7013" spans="1:4" ht="16.5" thickTop="1" thickBot="1" x14ac:dyDescent="0.3">
      <c r="A7013" s="680" t="s">
        <v>16621</v>
      </c>
      <c r="B7013" s="681" t="s">
        <v>16622</v>
      </c>
      <c r="C7013" s="680" t="s">
        <v>16623</v>
      </c>
      <c r="D7013" s="680" t="s">
        <v>44321</v>
      </c>
    </row>
    <row r="7014" spans="1:4" ht="16.5" thickTop="1" thickBot="1" x14ac:dyDescent="0.3">
      <c r="A7014" s="681" t="s">
        <v>5754</v>
      </c>
      <c r="B7014" s="681" t="s">
        <v>16624</v>
      </c>
      <c r="C7014" s="681" t="s">
        <v>5755</v>
      </c>
      <c r="D7014" s="681" t="s">
        <v>5756</v>
      </c>
    </row>
    <row r="7015" spans="1:4" ht="16.5" thickTop="1" thickBot="1" x14ac:dyDescent="0.3">
      <c r="A7015" s="680" t="s">
        <v>16625</v>
      </c>
      <c r="B7015" s="681" t="s">
        <v>16626</v>
      </c>
      <c r="C7015" s="680" t="s">
        <v>16627</v>
      </c>
      <c r="D7015" s="680" t="s">
        <v>44322</v>
      </c>
    </row>
    <row r="7016" spans="1:4" ht="31.5" thickTop="1" thickBot="1" x14ac:dyDescent="0.3">
      <c r="A7016" s="680" t="s">
        <v>16628</v>
      </c>
      <c r="B7016" s="681" t="s">
        <v>16629</v>
      </c>
      <c r="C7016" s="680" t="s">
        <v>16630</v>
      </c>
      <c r="D7016" s="680" t="s">
        <v>44323</v>
      </c>
    </row>
    <row r="7017" spans="1:4" ht="16.5" thickTop="1" thickBot="1" x14ac:dyDescent="0.3">
      <c r="A7017" s="681" t="s">
        <v>16631</v>
      </c>
      <c r="B7017" s="681" t="s">
        <v>16632</v>
      </c>
      <c r="C7017" s="681" t="s">
        <v>16633</v>
      </c>
      <c r="D7017" s="681" t="s">
        <v>44324</v>
      </c>
    </row>
    <row r="7018" spans="1:4" ht="16.5" thickTop="1" thickBot="1" x14ac:dyDescent="0.3">
      <c r="A7018" s="680" t="s">
        <v>16634</v>
      </c>
      <c r="B7018" s="681" t="s">
        <v>16635</v>
      </c>
      <c r="C7018" s="680" t="s">
        <v>16636</v>
      </c>
      <c r="D7018" s="680" t="s">
        <v>44325</v>
      </c>
    </row>
    <row r="7019" spans="1:4" ht="16.5" thickTop="1" thickBot="1" x14ac:dyDescent="0.3">
      <c r="A7019" s="681" t="s">
        <v>5757</v>
      </c>
      <c r="B7019" s="681" t="s">
        <v>16637</v>
      </c>
      <c r="C7019" s="681" t="s">
        <v>5758</v>
      </c>
      <c r="D7019" s="681" t="s">
        <v>5758</v>
      </c>
    </row>
    <row r="7020" spans="1:4" ht="31.5" thickTop="1" thickBot="1" x14ac:dyDescent="0.3">
      <c r="A7020" s="681" t="s">
        <v>5759</v>
      </c>
      <c r="B7020" s="681" t="s">
        <v>16638</v>
      </c>
      <c r="C7020" s="681" t="s">
        <v>16639</v>
      </c>
      <c r="D7020" s="681" t="s">
        <v>5761</v>
      </c>
    </row>
    <row r="7021" spans="1:4" ht="16.5" thickTop="1" thickBot="1" x14ac:dyDescent="0.3">
      <c r="A7021" s="680" t="s">
        <v>16640</v>
      </c>
      <c r="B7021" s="681" t="s">
        <v>16641</v>
      </c>
      <c r="C7021" s="680" t="s">
        <v>16642</v>
      </c>
      <c r="D7021" s="680" t="s">
        <v>44326</v>
      </c>
    </row>
    <row r="7022" spans="1:4" ht="16.5" thickTop="1" thickBot="1" x14ac:dyDescent="0.3">
      <c r="A7022" s="680" t="s">
        <v>16643</v>
      </c>
      <c r="B7022" s="681" t="s">
        <v>16644</v>
      </c>
      <c r="C7022" s="680" t="s">
        <v>16645</v>
      </c>
      <c r="D7022" s="680" t="s">
        <v>44327</v>
      </c>
    </row>
    <row r="7023" spans="1:4" ht="31.5" thickTop="1" thickBot="1" x14ac:dyDescent="0.3">
      <c r="A7023" s="681" t="s">
        <v>16646</v>
      </c>
      <c r="B7023" s="681" t="s">
        <v>16647</v>
      </c>
      <c r="C7023" s="681" t="s">
        <v>16648</v>
      </c>
      <c r="D7023" s="681" t="s">
        <v>44328</v>
      </c>
    </row>
    <row r="7024" spans="1:4" ht="16.5" thickTop="1" thickBot="1" x14ac:dyDescent="0.3">
      <c r="A7024" s="681" t="s">
        <v>16649</v>
      </c>
      <c r="B7024" s="681" t="s">
        <v>16650</v>
      </c>
      <c r="C7024" s="681" t="s">
        <v>16651</v>
      </c>
      <c r="D7024" s="681" t="s">
        <v>16651</v>
      </c>
    </row>
    <row r="7025" spans="1:4" ht="31.5" thickTop="1" thickBot="1" x14ac:dyDescent="0.3">
      <c r="A7025" s="681" t="s">
        <v>16652</v>
      </c>
      <c r="B7025" s="681" t="s">
        <v>16653</v>
      </c>
      <c r="C7025" s="681" t="s">
        <v>16654</v>
      </c>
      <c r="D7025" s="681" t="s">
        <v>44329</v>
      </c>
    </row>
    <row r="7026" spans="1:4" ht="16.5" thickTop="1" thickBot="1" x14ac:dyDescent="0.3">
      <c r="A7026" s="680" t="s">
        <v>16655</v>
      </c>
      <c r="B7026" s="681" t="s">
        <v>16656</v>
      </c>
      <c r="C7026" s="680" t="s">
        <v>16657</v>
      </c>
      <c r="D7026" s="680" t="s">
        <v>44330</v>
      </c>
    </row>
    <row r="7027" spans="1:4" ht="16.5" thickTop="1" thickBot="1" x14ac:dyDescent="0.3">
      <c r="A7027" s="681" t="s">
        <v>16658</v>
      </c>
      <c r="B7027" s="681" t="s">
        <v>16659</v>
      </c>
      <c r="C7027" s="681" t="s">
        <v>16660</v>
      </c>
      <c r="D7027" s="681" t="s">
        <v>44331</v>
      </c>
    </row>
    <row r="7028" spans="1:4" ht="16.5" thickTop="1" thickBot="1" x14ac:dyDescent="0.3">
      <c r="A7028" s="680" t="s">
        <v>16661</v>
      </c>
      <c r="B7028" s="681" t="s">
        <v>16662</v>
      </c>
      <c r="C7028" s="680" t="s">
        <v>16663</v>
      </c>
      <c r="D7028" s="680" t="s">
        <v>16663</v>
      </c>
    </row>
    <row r="7029" spans="1:4" ht="31.5" thickTop="1" thickBot="1" x14ac:dyDescent="0.3">
      <c r="A7029" s="680" t="s">
        <v>16664</v>
      </c>
      <c r="B7029" s="681" t="s">
        <v>16665</v>
      </c>
      <c r="C7029" s="680" t="s">
        <v>16666</v>
      </c>
      <c r="D7029" s="680" t="s">
        <v>44332</v>
      </c>
    </row>
    <row r="7030" spans="1:4" ht="16.5" thickTop="1" thickBot="1" x14ac:dyDescent="0.3">
      <c r="A7030" s="681" t="s">
        <v>16667</v>
      </c>
      <c r="B7030" s="681" t="s">
        <v>16668</v>
      </c>
      <c r="C7030" s="681" t="s">
        <v>16669</v>
      </c>
      <c r="D7030" s="681" t="s">
        <v>44333</v>
      </c>
    </row>
    <row r="7031" spans="1:4" ht="16.5" thickTop="1" thickBot="1" x14ac:dyDescent="0.3">
      <c r="A7031" s="680" t="s">
        <v>16670</v>
      </c>
      <c r="B7031" s="681" t="s">
        <v>16671</v>
      </c>
      <c r="C7031" s="680" t="s">
        <v>16672</v>
      </c>
      <c r="D7031" s="680" t="s">
        <v>44334</v>
      </c>
    </row>
    <row r="7032" spans="1:4" ht="16.5" thickTop="1" thickBot="1" x14ac:dyDescent="0.3">
      <c r="A7032" s="681" t="s">
        <v>16673</v>
      </c>
      <c r="B7032" s="681" t="s">
        <v>16674</v>
      </c>
      <c r="C7032" s="681" t="s">
        <v>16675</v>
      </c>
      <c r="D7032" s="681" t="s">
        <v>16675</v>
      </c>
    </row>
    <row r="7033" spans="1:4" ht="16.5" thickTop="1" thickBot="1" x14ac:dyDescent="0.3">
      <c r="A7033" s="681" t="s">
        <v>16676</v>
      </c>
      <c r="B7033" s="681" t="s">
        <v>16677</v>
      </c>
      <c r="C7033" s="681" t="s">
        <v>16678</v>
      </c>
      <c r="D7033" s="681" t="s">
        <v>16678</v>
      </c>
    </row>
    <row r="7034" spans="1:4" ht="16.5" thickTop="1" thickBot="1" x14ac:dyDescent="0.3">
      <c r="A7034" s="681" t="s">
        <v>16679</v>
      </c>
      <c r="B7034" s="681" t="s">
        <v>16680</v>
      </c>
      <c r="C7034" s="681" t="s">
        <v>16681</v>
      </c>
      <c r="D7034" s="681" t="s">
        <v>16681</v>
      </c>
    </row>
    <row r="7035" spans="1:4" ht="31.5" thickTop="1" thickBot="1" x14ac:dyDescent="0.3">
      <c r="A7035" s="680" t="s">
        <v>16682</v>
      </c>
      <c r="B7035" s="681" t="s">
        <v>16683</v>
      </c>
      <c r="C7035" s="680" t="s">
        <v>16684</v>
      </c>
      <c r="D7035" s="680" t="s">
        <v>44335</v>
      </c>
    </row>
    <row r="7036" spans="1:4" ht="16.5" thickTop="1" thickBot="1" x14ac:dyDescent="0.3">
      <c r="A7036" s="680" t="s">
        <v>16685</v>
      </c>
      <c r="B7036" s="681" t="s">
        <v>16686</v>
      </c>
      <c r="C7036" s="680" t="s">
        <v>16687</v>
      </c>
      <c r="D7036" s="680" t="s">
        <v>44336</v>
      </c>
    </row>
    <row r="7037" spans="1:4" ht="16.5" thickTop="1" thickBot="1" x14ac:dyDescent="0.3">
      <c r="A7037" s="681" t="s">
        <v>16688</v>
      </c>
      <c r="B7037" s="681" t="s">
        <v>16689</v>
      </c>
      <c r="C7037" s="681" t="s">
        <v>16690</v>
      </c>
      <c r="D7037" s="681" t="s">
        <v>44337</v>
      </c>
    </row>
    <row r="7038" spans="1:4" ht="16.5" thickTop="1" thickBot="1" x14ac:dyDescent="0.3">
      <c r="A7038" s="681" t="s">
        <v>16691</v>
      </c>
      <c r="B7038" s="681" t="s">
        <v>16692</v>
      </c>
      <c r="C7038" s="681" t="s">
        <v>16693</v>
      </c>
      <c r="D7038" s="681" t="s">
        <v>44338</v>
      </c>
    </row>
    <row r="7039" spans="1:4" ht="16.5" thickTop="1" thickBot="1" x14ac:dyDescent="0.3">
      <c r="A7039" s="681" t="s">
        <v>16694</v>
      </c>
      <c r="B7039" s="681" t="s">
        <v>16695</v>
      </c>
      <c r="C7039" s="681" t="s">
        <v>16696</v>
      </c>
      <c r="D7039" s="681" t="s">
        <v>44339</v>
      </c>
    </row>
    <row r="7040" spans="1:4" ht="16.5" thickTop="1" thickBot="1" x14ac:dyDescent="0.3">
      <c r="A7040" s="681" t="s">
        <v>16697</v>
      </c>
      <c r="B7040" s="681" t="s">
        <v>16698</v>
      </c>
      <c r="C7040" s="681" t="s">
        <v>16699</v>
      </c>
      <c r="D7040" s="681" t="s">
        <v>44340</v>
      </c>
    </row>
    <row r="7041" spans="1:4" ht="16.5" thickTop="1" thickBot="1" x14ac:dyDescent="0.3">
      <c r="A7041" s="680" t="s">
        <v>16700</v>
      </c>
      <c r="B7041" s="681" t="s">
        <v>16701</v>
      </c>
      <c r="C7041" s="680" t="s">
        <v>16702</v>
      </c>
      <c r="D7041" s="680" t="s">
        <v>44341</v>
      </c>
    </row>
    <row r="7042" spans="1:4" ht="16.5" thickTop="1" thickBot="1" x14ac:dyDescent="0.3">
      <c r="A7042" s="680" t="s">
        <v>5762</v>
      </c>
      <c r="B7042" s="681" t="s">
        <v>16703</v>
      </c>
      <c r="C7042" s="680" t="s">
        <v>5763</v>
      </c>
      <c r="D7042" s="680" t="s">
        <v>5764</v>
      </c>
    </row>
    <row r="7043" spans="1:4" ht="31.5" thickTop="1" thickBot="1" x14ac:dyDescent="0.3">
      <c r="A7043" s="680" t="s">
        <v>16704</v>
      </c>
      <c r="B7043" s="681" t="s">
        <v>16705</v>
      </c>
      <c r="C7043" s="680" t="s">
        <v>16706</v>
      </c>
      <c r="D7043" s="680" t="s">
        <v>44342</v>
      </c>
    </row>
    <row r="7044" spans="1:4" ht="16.5" thickTop="1" thickBot="1" x14ac:dyDescent="0.3">
      <c r="A7044" s="681" t="s">
        <v>16707</v>
      </c>
      <c r="B7044" s="681" t="s">
        <v>16708</v>
      </c>
      <c r="C7044" s="681" t="s">
        <v>16709</v>
      </c>
      <c r="D7044" s="681" t="s">
        <v>44343</v>
      </c>
    </row>
    <row r="7045" spans="1:4" ht="31.5" thickTop="1" thickBot="1" x14ac:dyDescent="0.3">
      <c r="A7045" s="680" t="s">
        <v>16710</v>
      </c>
      <c r="B7045" s="681" t="s">
        <v>16711</v>
      </c>
      <c r="C7045" s="680" t="s">
        <v>16712</v>
      </c>
      <c r="D7045" s="680" t="s">
        <v>44344</v>
      </c>
    </row>
    <row r="7046" spans="1:4" ht="16.5" thickTop="1" thickBot="1" x14ac:dyDescent="0.3">
      <c r="A7046" s="681" t="s">
        <v>16713</v>
      </c>
      <c r="B7046" s="692" t="s">
        <v>8728</v>
      </c>
      <c r="C7046" s="681" t="s">
        <v>16714</v>
      </c>
      <c r="D7046" s="681" t="s">
        <v>44345</v>
      </c>
    </row>
    <row r="7047" spans="1:4" ht="16.5" thickTop="1" thickBot="1" x14ac:dyDescent="0.3">
      <c r="A7047" s="680" t="s">
        <v>16715</v>
      </c>
      <c r="B7047" s="681" t="s">
        <v>16716</v>
      </c>
      <c r="C7047" s="680" t="s">
        <v>16717</v>
      </c>
      <c r="D7047" s="680" t="s">
        <v>44346</v>
      </c>
    </row>
    <row r="7048" spans="1:4" ht="16.5" thickTop="1" thickBot="1" x14ac:dyDescent="0.3">
      <c r="A7048" s="681" t="s">
        <v>16718</v>
      </c>
      <c r="B7048" s="681" t="s">
        <v>16719</v>
      </c>
      <c r="C7048" s="681" t="s">
        <v>16720</v>
      </c>
      <c r="D7048" s="681" t="s">
        <v>44347</v>
      </c>
    </row>
    <row r="7049" spans="1:4" ht="16.5" thickTop="1" thickBot="1" x14ac:dyDescent="0.3">
      <c r="A7049" s="680" t="s">
        <v>16721</v>
      </c>
      <c r="B7049" s="681" t="s">
        <v>16722</v>
      </c>
      <c r="C7049" s="680" t="s">
        <v>16723</v>
      </c>
      <c r="D7049" s="680" t="s">
        <v>44348</v>
      </c>
    </row>
    <row r="7050" spans="1:4" ht="31.5" thickTop="1" thickBot="1" x14ac:dyDescent="0.3">
      <c r="A7050" s="681" t="s">
        <v>16724</v>
      </c>
      <c r="B7050" s="681" t="s">
        <v>16725</v>
      </c>
      <c r="C7050" s="681" t="s">
        <v>16726</v>
      </c>
      <c r="D7050" s="681" t="s">
        <v>44349</v>
      </c>
    </row>
    <row r="7051" spans="1:4" ht="31.5" thickTop="1" thickBot="1" x14ac:dyDescent="0.3">
      <c r="A7051" s="681" t="s">
        <v>16727</v>
      </c>
      <c r="B7051" s="681" t="s">
        <v>16728</v>
      </c>
      <c r="C7051" s="681" t="s">
        <v>16729</v>
      </c>
      <c r="D7051" s="681" t="s">
        <v>44350</v>
      </c>
    </row>
    <row r="7052" spans="1:4" ht="16.5" thickTop="1" thickBot="1" x14ac:dyDescent="0.3">
      <c r="A7052" s="680" t="s">
        <v>16730</v>
      </c>
      <c r="B7052" s="681" t="s">
        <v>16731</v>
      </c>
      <c r="C7052" s="680" t="s">
        <v>16732</v>
      </c>
      <c r="D7052" s="680" t="s">
        <v>44351</v>
      </c>
    </row>
    <row r="7053" spans="1:4" ht="31.5" thickTop="1" thickBot="1" x14ac:dyDescent="0.3">
      <c r="A7053" s="680" t="s">
        <v>16733</v>
      </c>
      <c r="B7053" s="681" t="s">
        <v>16734</v>
      </c>
      <c r="C7053" s="680" t="s">
        <v>16735</v>
      </c>
      <c r="D7053" s="680" t="s">
        <v>44352</v>
      </c>
    </row>
    <row r="7054" spans="1:4" ht="31.5" thickTop="1" thickBot="1" x14ac:dyDescent="0.3">
      <c r="A7054" s="681" t="s">
        <v>16736</v>
      </c>
      <c r="B7054" s="692" t="s">
        <v>8728</v>
      </c>
      <c r="C7054" s="681" t="s">
        <v>16737</v>
      </c>
      <c r="D7054" s="681" t="s">
        <v>44353</v>
      </c>
    </row>
    <row r="7055" spans="1:4" ht="16.5" thickTop="1" thickBot="1" x14ac:dyDescent="0.3">
      <c r="A7055" s="680" t="s">
        <v>16738</v>
      </c>
      <c r="B7055" s="681" t="s">
        <v>16739</v>
      </c>
      <c r="C7055" s="680" t="s">
        <v>16740</v>
      </c>
      <c r="D7055" s="680" t="s">
        <v>44354</v>
      </c>
    </row>
    <row r="7056" spans="1:4" ht="16.5" thickTop="1" thickBot="1" x14ac:dyDescent="0.3">
      <c r="A7056" s="680" t="s">
        <v>16741</v>
      </c>
      <c r="B7056" s="681" t="s">
        <v>16742</v>
      </c>
      <c r="C7056" s="680" t="s">
        <v>16743</v>
      </c>
      <c r="D7056" s="680" t="s">
        <v>44355</v>
      </c>
    </row>
    <row r="7057" spans="1:4" ht="16.5" thickTop="1" thickBot="1" x14ac:dyDescent="0.3">
      <c r="A7057" s="681" t="s">
        <v>16744</v>
      </c>
      <c r="B7057" s="681" t="s">
        <v>16745</v>
      </c>
      <c r="C7057" s="681" t="s">
        <v>16746</v>
      </c>
      <c r="D7057" s="681" t="s">
        <v>44356</v>
      </c>
    </row>
    <row r="7058" spans="1:4" ht="31.5" thickTop="1" thickBot="1" x14ac:dyDescent="0.3">
      <c r="A7058" s="680" t="s">
        <v>5765</v>
      </c>
      <c r="B7058" s="681" t="s">
        <v>16747</v>
      </c>
      <c r="C7058" s="680" t="s">
        <v>16748</v>
      </c>
      <c r="D7058" s="680" t="s">
        <v>5767</v>
      </c>
    </row>
    <row r="7059" spans="1:4" ht="16.5" thickTop="1" thickBot="1" x14ac:dyDescent="0.3">
      <c r="A7059" s="681" t="s">
        <v>16749</v>
      </c>
      <c r="B7059" s="681" t="s">
        <v>16750</v>
      </c>
      <c r="C7059" s="681" t="s">
        <v>16751</v>
      </c>
      <c r="D7059" s="681" t="s">
        <v>44357</v>
      </c>
    </row>
    <row r="7060" spans="1:4" ht="16.5" thickTop="1" thickBot="1" x14ac:dyDescent="0.3">
      <c r="A7060" s="680" t="s">
        <v>16752</v>
      </c>
      <c r="B7060" s="681" t="s">
        <v>16753</v>
      </c>
      <c r="C7060" s="680" t="s">
        <v>16754</v>
      </c>
      <c r="D7060" s="680" t="s">
        <v>44358</v>
      </c>
    </row>
    <row r="7061" spans="1:4" ht="31.5" thickTop="1" thickBot="1" x14ac:dyDescent="0.3">
      <c r="A7061" s="681" t="s">
        <v>16755</v>
      </c>
      <c r="B7061" s="681" t="s">
        <v>16756</v>
      </c>
      <c r="C7061" s="681" t="s">
        <v>16757</v>
      </c>
      <c r="D7061" s="681" t="s">
        <v>44359</v>
      </c>
    </row>
    <row r="7062" spans="1:4" ht="31.5" thickTop="1" thickBot="1" x14ac:dyDescent="0.3">
      <c r="A7062" s="681" t="s">
        <v>16758</v>
      </c>
      <c r="B7062" s="681" t="s">
        <v>16759</v>
      </c>
      <c r="C7062" s="681" t="s">
        <v>16760</v>
      </c>
      <c r="D7062" s="681" t="s">
        <v>44360</v>
      </c>
    </row>
    <row r="7063" spans="1:4" ht="16.5" thickTop="1" thickBot="1" x14ac:dyDescent="0.3">
      <c r="A7063" s="681" t="s">
        <v>16761</v>
      </c>
      <c r="B7063" s="681" t="s">
        <v>16762</v>
      </c>
      <c r="C7063" s="681" t="s">
        <v>16763</v>
      </c>
      <c r="D7063" s="681" t="s">
        <v>44361</v>
      </c>
    </row>
    <row r="7064" spans="1:4" ht="16.5" thickTop="1" thickBot="1" x14ac:dyDescent="0.3">
      <c r="A7064" s="680" t="s">
        <v>16764</v>
      </c>
      <c r="B7064" s="681" t="s">
        <v>16765</v>
      </c>
      <c r="C7064" s="680" t="s">
        <v>16766</v>
      </c>
      <c r="D7064" s="680" t="s">
        <v>44362</v>
      </c>
    </row>
    <row r="7065" spans="1:4" ht="16.5" thickTop="1" thickBot="1" x14ac:dyDescent="0.3">
      <c r="A7065" s="680" t="s">
        <v>16767</v>
      </c>
      <c r="B7065" s="681" t="s">
        <v>16768</v>
      </c>
      <c r="C7065" s="680" t="s">
        <v>16769</v>
      </c>
      <c r="D7065" s="680" t="s">
        <v>44363</v>
      </c>
    </row>
    <row r="7066" spans="1:4" ht="16.5" thickTop="1" thickBot="1" x14ac:dyDescent="0.3">
      <c r="A7066" s="680" t="s">
        <v>16770</v>
      </c>
      <c r="B7066" s="681" t="s">
        <v>16771</v>
      </c>
      <c r="C7066" s="680" t="s">
        <v>16772</v>
      </c>
      <c r="D7066" s="680" t="s">
        <v>44364</v>
      </c>
    </row>
    <row r="7067" spans="1:4" ht="16.5" thickTop="1" thickBot="1" x14ac:dyDescent="0.3">
      <c r="A7067" s="680" t="s">
        <v>16773</v>
      </c>
      <c r="B7067" s="681" t="s">
        <v>16774</v>
      </c>
      <c r="C7067" s="680" t="s">
        <v>16775</v>
      </c>
      <c r="D7067" s="680" t="s">
        <v>44365</v>
      </c>
    </row>
    <row r="7068" spans="1:4" ht="16.5" thickTop="1" thickBot="1" x14ac:dyDescent="0.3">
      <c r="A7068" s="680" t="s">
        <v>16776</v>
      </c>
      <c r="B7068" s="681" t="s">
        <v>16777</v>
      </c>
      <c r="C7068" s="680" t="s">
        <v>16778</v>
      </c>
      <c r="D7068" s="680" t="s">
        <v>44366</v>
      </c>
    </row>
    <row r="7069" spans="1:4" ht="16.5" thickTop="1" thickBot="1" x14ac:dyDescent="0.3">
      <c r="A7069" s="681" t="s">
        <v>16779</v>
      </c>
      <c r="B7069" s="681" t="s">
        <v>16780</v>
      </c>
      <c r="C7069" s="681" t="s">
        <v>16781</v>
      </c>
      <c r="D7069" s="681" t="s">
        <v>44367</v>
      </c>
    </row>
    <row r="7070" spans="1:4" ht="31.5" thickTop="1" thickBot="1" x14ac:dyDescent="0.3">
      <c r="A7070" s="681" t="s">
        <v>16782</v>
      </c>
      <c r="B7070" s="681" t="s">
        <v>16783</v>
      </c>
      <c r="C7070" s="681" t="s">
        <v>16784</v>
      </c>
      <c r="D7070" s="681" t="s">
        <v>44368</v>
      </c>
    </row>
    <row r="7071" spans="1:4" ht="16.5" thickTop="1" thickBot="1" x14ac:dyDescent="0.3">
      <c r="A7071" s="680" t="s">
        <v>16785</v>
      </c>
      <c r="B7071" s="681" t="s">
        <v>16786</v>
      </c>
      <c r="C7071" s="680" t="s">
        <v>16787</v>
      </c>
      <c r="D7071" s="680" t="s">
        <v>44369</v>
      </c>
    </row>
    <row r="7072" spans="1:4" ht="16.5" thickTop="1" thickBot="1" x14ac:dyDescent="0.3">
      <c r="A7072" s="681" t="s">
        <v>16788</v>
      </c>
      <c r="B7072" s="681" t="s">
        <v>16789</v>
      </c>
      <c r="C7072" s="681" t="s">
        <v>16790</v>
      </c>
      <c r="D7072" s="681" t="s">
        <v>44370</v>
      </c>
    </row>
    <row r="7073" spans="1:4" ht="16.5" thickTop="1" thickBot="1" x14ac:dyDescent="0.3">
      <c r="A7073" s="681" t="s">
        <v>16791</v>
      </c>
      <c r="B7073" s="681" t="s">
        <v>16792</v>
      </c>
      <c r="C7073" s="681" t="s">
        <v>16793</v>
      </c>
      <c r="D7073" s="681" t="s">
        <v>44371</v>
      </c>
    </row>
    <row r="7074" spans="1:4" ht="16.5" thickTop="1" thickBot="1" x14ac:dyDescent="0.3">
      <c r="A7074" s="680" t="s">
        <v>5768</v>
      </c>
      <c r="B7074" s="681" t="s">
        <v>16794</v>
      </c>
      <c r="C7074" s="680" t="s">
        <v>5769</v>
      </c>
      <c r="D7074" s="680" t="s">
        <v>5770</v>
      </c>
    </row>
    <row r="7075" spans="1:4" ht="31.5" thickTop="1" thickBot="1" x14ac:dyDescent="0.3">
      <c r="A7075" s="680" t="s">
        <v>16795</v>
      </c>
      <c r="B7075" s="692" t="s">
        <v>8728</v>
      </c>
      <c r="C7075" s="680" t="s">
        <v>16796</v>
      </c>
      <c r="D7075" s="680" t="s">
        <v>44372</v>
      </c>
    </row>
    <row r="7076" spans="1:4" ht="16.5" thickTop="1" thickBot="1" x14ac:dyDescent="0.3">
      <c r="A7076" s="680" t="s">
        <v>16797</v>
      </c>
      <c r="B7076" s="681" t="s">
        <v>16798</v>
      </c>
      <c r="C7076" s="680" t="s">
        <v>16799</v>
      </c>
      <c r="D7076" s="680" t="s">
        <v>44373</v>
      </c>
    </row>
    <row r="7077" spans="1:4" ht="16.5" thickTop="1" thickBot="1" x14ac:dyDescent="0.3">
      <c r="A7077" s="680" t="s">
        <v>16800</v>
      </c>
      <c r="B7077" s="681" t="s">
        <v>16801</v>
      </c>
      <c r="C7077" s="680" t="s">
        <v>16802</v>
      </c>
      <c r="D7077" s="680" t="s">
        <v>44374</v>
      </c>
    </row>
    <row r="7078" spans="1:4" ht="16.5" thickTop="1" thickBot="1" x14ac:dyDescent="0.3">
      <c r="A7078" s="680" t="s">
        <v>16803</v>
      </c>
      <c r="B7078" s="681" t="s">
        <v>16804</v>
      </c>
      <c r="C7078" s="680" t="s">
        <v>16805</v>
      </c>
      <c r="D7078" s="680" t="s">
        <v>44375</v>
      </c>
    </row>
    <row r="7079" spans="1:4" ht="16.5" thickTop="1" thickBot="1" x14ac:dyDescent="0.3">
      <c r="A7079" s="680" t="s">
        <v>16806</v>
      </c>
      <c r="B7079" s="681" t="s">
        <v>16807</v>
      </c>
      <c r="C7079" s="680" t="s">
        <v>16808</v>
      </c>
      <c r="D7079" s="680" t="s">
        <v>44376</v>
      </c>
    </row>
    <row r="7080" spans="1:4" ht="16.5" thickTop="1" thickBot="1" x14ac:dyDescent="0.3">
      <c r="A7080" s="681" t="s">
        <v>5772</v>
      </c>
      <c r="B7080" s="681" t="s">
        <v>16809</v>
      </c>
      <c r="C7080" s="681" t="s">
        <v>16810</v>
      </c>
      <c r="D7080" s="681" t="s">
        <v>5774</v>
      </c>
    </row>
    <row r="7081" spans="1:4" ht="16.5" thickTop="1" thickBot="1" x14ac:dyDescent="0.3">
      <c r="A7081" s="680" t="s">
        <v>16811</v>
      </c>
      <c r="B7081" s="681" t="s">
        <v>16812</v>
      </c>
      <c r="C7081" s="680" t="s">
        <v>16813</v>
      </c>
      <c r="D7081" s="680" t="s">
        <v>44377</v>
      </c>
    </row>
    <row r="7082" spans="1:4" ht="31.5" thickTop="1" thickBot="1" x14ac:dyDescent="0.3">
      <c r="A7082" s="681" t="s">
        <v>5775</v>
      </c>
      <c r="B7082" s="681" t="s">
        <v>16814</v>
      </c>
      <c r="C7082" s="681" t="s">
        <v>16815</v>
      </c>
      <c r="D7082" s="681" t="s">
        <v>5777</v>
      </c>
    </row>
    <row r="7083" spans="1:4" ht="16.5" thickTop="1" thickBot="1" x14ac:dyDescent="0.3">
      <c r="A7083" s="681" t="s">
        <v>16816</v>
      </c>
      <c r="B7083" s="681" t="s">
        <v>16817</v>
      </c>
      <c r="C7083" s="681" t="s">
        <v>16818</v>
      </c>
      <c r="D7083" s="681" t="s">
        <v>44378</v>
      </c>
    </row>
    <row r="7084" spans="1:4" ht="31.5" thickTop="1" thickBot="1" x14ac:dyDescent="0.3">
      <c r="A7084" s="680" t="s">
        <v>16819</v>
      </c>
      <c r="B7084" s="681" t="s">
        <v>16820</v>
      </c>
      <c r="C7084" s="680" t="s">
        <v>16821</v>
      </c>
      <c r="D7084" s="680" t="s">
        <v>44379</v>
      </c>
    </row>
    <row r="7085" spans="1:4" ht="31.5" thickTop="1" thickBot="1" x14ac:dyDescent="0.3">
      <c r="A7085" s="681" t="s">
        <v>16822</v>
      </c>
      <c r="B7085" s="681" t="s">
        <v>16823</v>
      </c>
      <c r="C7085" s="681" t="s">
        <v>16824</v>
      </c>
      <c r="D7085" s="681" t="s">
        <v>44380</v>
      </c>
    </row>
    <row r="7086" spans="1:4" ht="16.5" thickTop="1" thickBot="1" x14ac:dyDescent="0.3">
      <c r="A7086" s="681" t="s">
        <v>16825</v>
      </c>
      <c r="B7086" s="681" t="s">
        <v>16826</v>
      </c>
      <c r="C7086" s="681" t="s">
        <v>16827</v>
      </c>
      <c r="D7086" s="681" t="s">
        <v>44381</v>
      </c>
    </row>
    <row r="7087" spans="1:4" ht="16.5" thickTop="1" thickBot="1" x14ac:dyDescent="0.3">
      <c r="A7087" s="680" t="s">
        <v>16828</v>
      </c>
      <c r="B7087" s="681" t="s">
        <v>16829</v>
      </c>
      <c r="C7087" s="680" t="s">
        <v>16830</v>
      </c>
      <c r="D7087" s="680" t="s">
        <v>44382</v>
      </c>
    </row>
    <row r="7088" spans="1:4" ht="16.5" thickTop="1" thickBot="1" x14ac:dyDescent="0.3">
      <c r="A7088" s="680" t="s">
        <v>16831</v>
      </c>
      <c r="B7088" s="681" t="s">
        <v>16832</v>
      </c>
      <c r="C7088" s="680" t="s">
        <v>16833</v>
      </c>
      <c r="D7088" s="680" t="s">
        <v>44383</v>
      </c>
    </row>
    <row r="7089" spans="1:4" ht="16.5" thickTop="1" thickBot="1" x14ac:dyDescent="0.3">
      <c r="A7089" s="680" t="s">
        <v>16834</v>
      </c>
      <c r="B7089" s="692" t="s">
        <v>8728</v>
      </c>
      <c r="C7089" s="680" t="s">
        <v>16835</v>
      </c>
      <c r="D7089" s="680" t="s">
        <v>44384</v>
      </c>
    </row>
    <row r="7090" spans="1:4" ht="31.5" thickTop="1" thickBot="1" x14ac:dyDescent="0.3">
      <c r="A7090" s="681" t="s">
        <v>16836</v>
      </c>
      <c r="B7090" s="681" t="s">
        <v>16837</v>
      </c>
      <c r="C7090" s="681" t="s">
        <v>16838</v>
      </c>
      <c r="D7090" s="681" t="s">
        <v>44385</v>
      </c>
    </row>
    <row r="7091" spans="1:4" ht="16.5" thickTop="1" thickBot="1" x14ac:dyDescent="0.3">
      <c r="A7091" s="680" t="s">
        <v>16839</v>
      </c>
      <c r="B7091" s="681" t="s">
        <v>16840</v>
      </c>
      <c r="C7091" s="680" t="s">
        <v>16841</v>
      </c>
      <c r="D7091" s="680" t="s">
        <v>16841</v>
      </c>
    </row>
    <row r="7092" spans="1:4" ht="16.5" thickTop="1" thickBot="1" x14ac:dyDescent="0.3">
      <c r="A7092" s="680" t="s">
        <v>16842</v>
      </c>
      <c r="B7092" s="681" t="s">
        <v>16843</v>
      </c>
      <c r="C7092" s="680" t="s">
        <v>16844</v>
      </c>
      <c r="D7092" s="680" t="s">
        <v>44386</v>
      </c>
    </row>
    <row r="7093" spans="1:4" ht="16.5" thickTop="1" thickBot="1" x14ac:dyDescent="0.3">
      <c r="A7093" s="681" t="s">
        <v>16845</v>
      </c>
      <c r="B7093" s="681" t="s">
        <v>16846</v>
      </c>
      <c r="C7093" s="681" t="s">
        <v>16847</v>
      </c>
      <c r="D7093" s="681" t="s">
        <v>44387</v>
      </c>
    </row>
    <row r="7094" spans="1:4" ht="16.5" thickTop="1" thickBot="1" x14ac:dyDescent="0.3">
      <c r="A7094" s="681" t="s">
        <v>16848</v>
      </c>
      <c r="B7094" s="681" t="s">
        <v>16849</v>
      </c>
      <c r="C7094" s="681" t="s">
        <v>16850</v>
      </c>
      <c r="D7094" s="681" t="s">
        <v>44388</v>
      </c>
    </row>
    <row r="7095" spans="1:4" ht="31.5" thickTop="1" thickBot="1" x14ac:dyDescent="0.3">
      <c r="A7095" s="680" t="s">
        <v>16851</v>
      </c>
      <c r="B7095" s="681" t="s">
        <v>16852</v>
      </c>
      <c r="C7095" s="680" t="s">
        <v>16853</v>
      </c>
      <c r="D7095" s="680" t="s">
        <v>44389</v>
      </c>
    </row>
    <row r="7096" spans="1:4" ht="31.5" thickTop="1" thickBot="1" x14ac:dyDescent="0.3">
      <c r="A7096" s="681" t="s">
        <v>16854</v>
      </c>
      <c r="B7096" s="681" t="s">
        <v>16855</v>
      </c>
      <c r="C7096" s="681" t="s">
        <v>16856</v>
      </c>
      <c r="D7096" s="681" t="s">
        <v>44390</v>
      </c>
    </row>
    <row r="7097" spans="1:4" ht="16.5" thickTop="1" thickBot="1" x14ac:dyDescent="0.3">
      <c r="A7097" s="680" t="s">
        <v>16857</v>
      </c>
      <c r="B7097" s="681" t="s">
        <v>16858</v>
      </c>
      <c r="C7097" s="680" t="s">
        <v>16859</v>
      </c>
      <c r="D7097" s="680" t="s">
        <v>44391</v>
      </c>
    </row>
    <row r="7098" spans="1:4" ht="16.5" thickTop="1" thickBot="1" x14ac:dyDescent="0.3">
      <c r="A7098" s="680" t="s">
        <v>16860</v>
      </c>
      <c r="B7098" s="681" t="s">
        <v>16861</v>
      </c>
      <c r="C7098" s="680" t="s">
        <v>16862</v>
      </c>
      <c r="D7098" s="680" t="s">
        <v>44392</v>
      </c>
    </row>
    <row r="7099" spans="1:4" ht="31.5" thickTop="1" thickBot="1" x14ac:dyDescent="0.3">
      <c r="A7099" s="681" t="s">
        <v>5778</v>
      </c>
      <c r="B7099" s="681" t="s">
        <v>16863</v>
      </c>
      <c r="C7099" s="681" t="s">
        <v>16864</v>
      </c>
      <c r="D7099" s="681" t="s">
        <v>5780</v>
      </c>
    </row>
    <row r="7100" spans="1:4" ht="16.5" thickTop="1" thickBot="1" x14ac:dyDescent="0.3">
      <c r="A7100" s="680" t="s">
        <v>16865</v>
      </c>
      <c r="B7100" s="681" t="s">
        <v>16866</v>
      </c>
      <c r="C7100" s="680" t="s">
        <v>16867</v>
      </c>
      <c r="D7100" s="680" t="s">
        <v>44393</v>
      </c>
    </row>
    <row r="7101" spans="1:4" ht="31.5" thickTop="1" thickBot="1" x14ac:dyDescent="0.3">
      <c r="A7101" s="680" t="s">
        <v>16868</v>
      </c>
      <c r="B7101" s="681" t="s">
        <v>16869</v>
      </c>
      <c r="C7101" s="680" t="s">
        <v>16870</v>
      </c>
      <c r="D7101" s="680" t="s">
        <v>44394</v>
      </c>
    </row>
    <row r="7102" spans="1:4" ht="16.5" thickTop="1" thickBot="1" x14ac:dyDescent="0.3">
      <c r="A7102" s="680" t="s">
        <v>16871</v>
      </c>
      <c r="B7102" s="681" t="s">
        <v>16872</v>
      </c>
      <c r="C7102" s="680" t="s">
        <v>16873</v>
      </c>
      <c r="D7102" s="680" t="s">
        <v>44395</v>
      </c>
    </row>
    <row r="7103" spans="1:4" ht="16.5" thickTop="1" thickBot="1" x14ac:dyDescent="0.3">
      <c r="A7103" s="681" t="s">
        <v>16874</v>
      </c>
      <c r="B7103" s="681" t="s">
        <v>16875</v>
      </c>
      <c r="C7103" s="681" t="s">
        <v>16876</v>
      </c>
      <c r="D7103" s="681" t="s">
        <v>44396</v>
      </c>
    </row>
    <row r="7104" spans="1:4" ht="16.5" thickTop="1" thickBot="1" x14ac:dyDescent="0.3">
      <c r="A7104" s="680" t="s">
        <v>16877</v>
      </c>
      <c r="B7104" s="681" t="s">
        <v>16878</v>
      </c>
      <c r="C7104" s="680" t="s">
        <v>16879</v>
      </c>
      <c r="D7104" s="680" t="s">
        <v>44397</v>
      </c>
    </row>
    <row r="7105" spans="1:4" ht="16.5" thickTop="1" thickBot="1" x14ac:dyDescent="0.3">
      <c r="A7105" s="681" t="s">
        <v>16880</v>
      </c>
      <c r="B7105" s="681" t="s">
        <v>16881</v>
      </c>
      <c r="C7105" s="681" t="s">
        <v>16882</v>
      </c>
      <c r="D7105" s="681" t="s">
        <v>44398</v>
      </c>
    </row>
    <row r="7106" spans="1:4" ht="16.5" thickTop="1" thickBot="1" x14ac:dyDescent="0.3">
      <c r="A7106" s="681" t="s">
        <v>44399</v>
      </c>
      <c r="B7106" s="692" t="s">
        <v>8728</v>
      </c>
      <c r="C7106" s="681" t="s">
        <v>44400</v>
      </c>
      <c r="D7106" s="681" t="s">
        <v>44401</v>
      </c>
    </row>
    <row r="7107" spans="1:4" ht="16.5" thickTop="1" thickBot="1" x14ac:dyDescent="0.3">
      <c r="A7107" s="680" t="s">
        <v>16883</v>
      </c>
      <c r="B7107" s="681" t="s">
        <v>16884</v>
      </c>
      <c r="C7107" s="680" t="s">
        <v>16885</v>
      </c>
      <c r="D7107" s="680" t="s">
        <v>44402</v>
      </c>
    </row>
    <row r="7108" spans="1:4" ht="16.5" thickTop="1" thickBot="1" x14ac:dyDescent="0.3">
      <c r="A7108" s="680" t="s">
        <v>16886</v>
      </c>
      <c r="B7108" s="692" t="s">
        <v>8728</v>
      </c>
      <c r="C7108" s="680" t="s">
        <v>16887</v>
      </c>
      <c r="D7108" s="680" t="s">
        <v>44403</v>
      </c>
    </row>
    <row r="7109" spans="1:4" ht="16.5" thickTop="1" thickBot="1" x14ac:dyDescent="0.3">
      <c r="A7109" s="681" t="s">
        <v>16888</v>
      </c>
      <c r="B7109" s="692" t="s">
        <v>8728</v>
      </c>
      <c r="C7109" s="681" t="s">
        <v>16889</v>
      </c>
      <c r="D7109" s="681" t="s">
        <v>44404</v>
      </c>
    </row>
    <row r="7110" spans="1:4" ht="31.5" thickTop="1" thickBot="1" x14ac:dyDescent="0.3">
      <c r="A7110" s="680" t="s">
        <v>5781</v>
      </c>
      <c r="B7110" s="681" t="s">
        <v>16890</v>
      </c>
      <c r="C7110" s="680" t="s">
        <v>5782</v>
      </c>
      <c r="D7110" s="680" t="s">
        <v>5783</v>
      </c>
    </row>
    <row r="7111" spans="1:4" ht="16.5" thickTop="1" thickBot="1" x14ac:dyDescent="0.3">
      <c r="A7111" s="680" t="s">
        <v>16891</v>
      </c>
      <c r="B7111" s="681" t="s">
        <v>16892</v>
      </c>
      <c r="C7111" s="680" t="s">
        <v>16893</v>
      </c>
      <c r="D7111" s="680" t="s">
        <v>44405</v>
      </c>
    </row>
    <row r="7112" spans="1:4" ht="16.5" thickTop="1" thickBot="1" x14ac:dyDescent="0.3">
      <c r="A7112" s="681" t="s">
        <v>16894</v>
      </c>
      <c r="B7112" s="692" t="s">
        <v>8728</v>
      </c>
      <c r="C7112" s="681" t="s">
        <v>16895</v>
      </c>
      <c r="D7112" s="681" t="s">
        <v>44406</v>
      </c>
    </row>
    <row r="7113" spans="1:4" ht="16.5" thickTop="1" thickBot="1" x14ac:dyDescent="0.3">
      <c r="A7113" s="681" t="s">
        <v>16896</v>
      </c>
      <c r="B7113" s="681" t="s">
        <v>16897</v>
      </c>
      <c r="C7113" s="681" t="s">
        <v>16898</v>
      </c>
      <c r="D7113" s="681" t="s">
        <v>44407</v>
      </c>
    </row>
    <row r="7114" spans="1:4" ht="16.5" thickTop="1" thickBot="1" x14ac:dyDescent="0.3">
      <c r="A7114" s="680" t="s">
        <v>16899</v>
      </c>
      <c r="B7114" s="692" t="s">
        <v>8728</v>
      </c>
      <c r="C7114" s="680" t="s">
        <v>16900</v>
      </c>
      <c r="D7114" s="680" t="s">
        <v>44408</v>
      </c>
    </row>
    <row r="7115" spans="1:4" ht="16.5" thickTop="1" thickBot="1" x14ac:dyDescent="0.3">
      <c r="A7115" s="680" t="s">
        <v>16901</v>
      </c>
      <c r="B7115" s="692" t="s">
        <v>8728</v>
      </c>
      <c r="C7115" s="680" t="s">
        <v>16902</v>
      </c>
      <c r="D7115" s="680" t="s">
        <v>44409</v>
      </c>
    </row>
    <row r="7116" spans="1:4" ht="16.5" thickTop="1" thickBot="1" x14ac:dyDescent="0.3">
      <c r="A7116" s="681" t="s">
        <v>16903</v>
      </c>
      <c r="B7116" s="681" t="s">
        <v>16904</v>
      </c>
      <c r="C7116" s="681" t="s">
        <v>16905</v>
      </c>
      <c r="D7116" s="681" t="s">
        <v>44410</v>
      </c>
    </row>
    <row r="7117" spans="1:4" ht="16.5" thickTop="1" thickBot="1" x14ac:dyDescent="0.3">
      <c r="A7117" s="681" t="s">
        <v>16906</v>
      </c>
      <c r="B7117" s="681" t="s">
        <v>16907</v>
      </c>
      <c r="C7117" s="681" t="s">
        <v>16908</v>
      </c>
      <c r="D7117" s="681" t="s">
        <v>44411</v>
      </c>
    </row>
    <row r="7118" spans="1:4" ht="16.5" thickTop="1" thickBot="1" x14ac:dyDescent="0.3">
      <c r="A7118" s="680" t="s">
        <v>16909</v>
      </c>
      <c r="B7118" s="681" t="s">
        <v>16910</v>
      </c>
      <c r="C7118" s="680" t="s">
        <v>16911</v>
      </c>
      <c r="D7118" s="680" t="s">
        <v>44412</v>
      </c>
    </row>
    <row r="7119" spans="1:4" ht="16.5" thickTop="1" thickBot="1" x14ac:dyDescent="0.3">
      <c r="A7119" s="681" t="s">
        <v>16912</v>
      </c>
      <c r="B7119" s="681" t="s">
        <v>16913</v>
      </c>
      <c r="C7119" s="681" t="s">
        <v>16914</v>
      </c>
      <c r="D7119" s="681" t="s">
        <v>44413</v>
      </c>
    </row>
    <row r="7120" spans="1:4" ht="16.5" thickTop="1" thickBot="1" x14ac:dyDescent="0.3">
      <c r="A7120" s="680" t="s">
        <v>5784</v>
      </c>
      <c r="B7120" s="692" t="s">
        <v>8728</v>
      </c>
      <c r="C7120" s="680" t="s">
        <v>5785</v>
      </c>
      <c r="D7120" s="680" t="s">
        <v>5786</v>
      </c>
    </row>
    <row r="7121" spans="1:4" ht="16.5" thickTop="1" thickBot="1" x14ac:dyDescent="0.3">
      <c r="A7121" s="681" t="s">
        <v>16915</v>
      </c>
      <c r="B7121" s="681" t="s">
        <v>16916</v>
      </c>
      <c r="C7121" s="681" t="s">
        <v>16917</v>
      </c>
      <c r="D7121" s="681" t="s">
        <v>44414</v>
      </c>
    </row>
    <row r="7122" spans="1:4" ht="16.5" thickTop="1" thickBot="1" x14ac:dyDescent="0.3">
      <c r="A7122" s="681" t="s">
        <v>16918</v>
      </c>
      <c r="B7122" s="681" t="s">
        <v>16919</v>
      </c>
      <c r="C7122" s="681" t="s">
        <v>16920</v>
      </c>
      <c r="D7122" s="681" t="s">
        <v>44415</v>
      </c>
    </row>
    <row r="7123" spans="1:4" ht="31.5" thickTop="1" thickBot="1" x14ac:dyDescent="0.3">
      <c r="A7123" s="680" t="s">
        <v>16921</v>
      </c>
      <c r="B7123" s="681" t="s">
        <v>16922</v>
      </c>
      <c r="C7123" s="680" t="s">
        <v>16923</v>
      </c>
      <c r="D7123" s="680" t="s">
        <v>44416</v>
      </c>
    </row>
    <row r="7124" spans="1:4" ht="16.5" thickTop="1" thickBot="1" x14ac:dyDescent="0.3">
      <c r="A7124" s="680" t="s">
        <v>16924</v>
      </c>
      <c r="B7124" s="681" t="s">
        <v>16925</v>
      </c>
      <c r="C7124" s="680" t="s">
        <v>16926</v>
      </c>
      <c r="D7124" s="680" t="s">
        <v>16926</v>
      </c>
    </row>
    <row r="7125" spans="1:4" ht="16.5" thickTop="1" thickBot="1" x14ac:dyDescent="0.3">
      <c r="A7125" s="680" t="s">
        <v>16927</v>
      </c>
      <c r="B7125" s="681" t="s">
        <v>16928</v>
      </c>
      <c r="C7125" s="680" t="s">
        <v>16929</v>
      </c>
      <c r="D7125" s="680" t="s">
        <v>16929</v>
      </c>
    </row>
    <row r="7126" spans="1:4" ht="16.5" thickTop="1" thickBot="1" x14ac:dyDescent="0.3">
      <c r="A7126" s="680" t="s">
        <v>16930</v>
      </c>
      <c r="B7126" s="681" t="s">
        <v>16931</v>
      </c>
      <c r="C7126" s="680" t="s">
        <v>16932</v>
      </c>
      <c r="D7126" s="680" t="s">
        <v>44417</v>
      </c>
    </row>
    <row r="7127" spans="1:4" ht="16.5" thickTop="1" thickBot="1" x14ac:dyDescent="0.3">
      <c r="A7127" s="681" t="s">
        <v>16933</v>
      </c>
      <c r="B7127" s="692" t="s">
        <v>8728</v>
      </c>
      <c r="C7127" s="681" t="s">
        <v>16934</v>
      </c>
      <c r="D7127" s="681" t="s">
        <v>44418</v>
      </c>
    </row>
    <row r="7128" spans="1:4" ht="31.5" thickTop="1" thickBot="1" x14ac:dyDescent="0.3">
      <c r="A7128" s="680" t="s">
        <v>5787</v>
      </c>
      <c r="B7128" s="681" t="s">
        <v>16935</v>
      </c>
      <c r="C7128" s="680" t="s">
        <v>5790</v>
      </c>
      <c r="D7128" s="680" t="s">
        <v>5789</v>
      </c>
    </row>
    <row r="7129" spans="1:4" ht="31.5" thickTop="1" thickBot="1" x14ac:dyDescent="0.3">
      <c r="A7129" s="681" t="s">
        <v>16936</v>
      </c>
      <c r="B7129" s="681" t="s">
        <v>16937</v>
      </c>
      <c r="C7129" s="681" t="s">
        <v>16938</v>
      </c>
      <c r="D7129" s="681" t="s">
        <v>44419</v>
      </c>
    </row>
    <row r="7130" spans="1:4" ht="16.5" thickTop="1" thickBot="1" x14ac:dyDescent="0.3">
      <c r="A7130" s="681" t="s">
        <v>16939</v>
      </c>
      <c r="B7130" s="681" t="s">
        <v>16940</v>
      </c>
      <c r="C7130" s="681" t="s">
        <v>16941</v>
      </c>
      <c r="D7130" s="681" t="s">
        <v>44420</v>
      </c>
    </row>
    <row r="7131" spans="1:4" ht="16.5" thickTop="1" thickBot="1" x14ac:dyDescent="0.3">
      <c r="A7131" s="680" t="s">
        <v>16942</v>
      </c>
      <c r="B7131" s="681" t="s">
        <v>16943</v>
      </c>
      <c r="C7131" s="680" t="s">
        <v>16944</v>
      </c>
      <c r="D7131" s="680" t="s">
        <v>44421</v>
      </c>
    </row>
    <row r="7132" spans="1:4" ht="16.5" thickTop="1" thickBot="1" x14ac:dyDescent="0.3">
      <c r="A7132" s="680" t="s">
        <v>16945</v>
      </c>
      <c r="B7132" s="681" t="s">
        <v>16946</v>
      </c>
      <c r="C7132" s="680" t="s">
        <v>16947</v>
      </c>
      <c r="D7132" s="680" t="s">
        <v>16947</v>
      </c>
    </row>
    <row r="7133" spans="1:4" ht="31.5" thickTop="1" thickBot="1" x14ac:dyDescent="0.3">
      <c r="A7133" s="681" t="s">
        <v>16948</v>
      </c>
      <c r="B7133" s="681" t="s">
        <v>16949</v>
      </c>
      <c r="C7133" s="681" t="s">
        <v>16950</v>
      </c>
      <c r="D7133" s="681" t="s">
        <v>44422</v>
      </c>
    </row>
    <row r="7134" spans="1:4" ht="16.5" thickTop="1" thickBot="1" x14ac:dyDescent="0.3">
      <c r="A7134" s="681" t="s">
        <v>5791</v>
      </c>
      <c r="B7134" s="681" t="s">
        <v>16951</v>
      </c>
      <c r="C7134" s="681" t="s">
        <v>5792</v>
      </c>
      <c r="D7134" s="681" t="s">
        <v>5793</v>
      </c>
    </row>
    <row r="7135" spans="1:4" ht="16.5" thickTop="1" thickBot="1" x14ac:dyDescent="0.3">
      <c r="A7135" s="681" t="s">
        <v>16952</v>
      </c>
      <c r="B7135" s="681" t="s">
        <v>16953</v>
      </c>
      <c r="C7135" s="681" t="s">
        <v>16954</v>
      </c>
      <c r="D7135" s="681" t="s">
        <v>16954</v>
      </c>
    </row>
    <row r="7136" spans="1:4" ht="16.5" thickTop="1" thickBot="1" x14ac:dyDescent="0.3">
      <c r="A7136" s="681" t="s">
        <v>5794</v>
      </c>
      <c r="B7136" s="692" t="s">
        <v>8728</v>
      </c>
      <c r="C7136" s="681" t="s">
        <v>5795</v>
      </c>
      <c r="D7136" s="681" t="s">
        <v>5796</v>
      </c>
    </row>
    <row r="7137" spans="1:4" ht="31.5" thickTop="1" thickBot="1" x14ac:dyDescent="0.3">
      <c r="A7137" s="681" t="s">
        <v>16955</v>
      </c>
      <c r="B7137" s="681" t="s">
        <v>16956</v>
      </c>
      <c r="C7137" s="681" t="s">
        <v>16957</v>
      </c>
      <c r="D7137" s="681" t="s">
        <v>44423</v>
      </c>
    </row>
    <row r="7138" spans="1:4" ht="16.5" thickTop="1" thickBot="1" x14ac:dyDescent="0.3">
      <c r="A7138" s="681" t="s">
        <v>16958</v>
      </c>
      <c r="B7138" s="681" t="s">
        <v>16959</v>
      </c>
      <c r="C7138" s="681" t="s">
        <v>16960</v>
      </c>
      <c r="D7138" s="681" t="s">
        <v>44424</v>
      </c>
    </row>
    <row r="7139" spans="1:4" ht="16.5" thickTop="1" thickBot="1" x14ac:dyDescent="0.3">
      <c r="A7139" s="680" t="s">
        <v>16961</v>
      </c>
      <c r="B7139" s="681" t="s">
        <v>16962</v>
      </c>
      <c r="C7139" s="680" t="s">
        <v>16963</v>
      </c>
      <c r="D7139" s="680" t="s">
        <v>44425</v>
      </c>
    </row>
    <row r="7140" spans="1:4" ht="31.5" thickTop="1" thickBot="1" x14ac:dyDescent="0.3">
      <c r="A7140" s="681" t="s">
        <v>16964</v>
      </c>
      <c r="B7140" s="681" t="s">
        <v>16965</v>
      </c>
      <c r="C7140" s="681" t="s">
        <v>16966</v>
      </c>
      <c r="D7140" s="681" t="s">
        <v>44426</v>
      </c>
    </row>
    <row r="7141" spans="1:4" ht="16.5" thickTop="1" thickBot="1" x14ac:dyDescent="0.3">
      <c r="A7141" s="680" t="s">
        <v>16967</v>
      </c>
      <c r="B7141" s="681" t="s">
        <v>16968</v>
      </c>
      <c r="C7141" s="680" t="s">
        <v>16969</v>
      </c>
      <c r="D7141" s="680" t="s">
        <v>44427</v>
      </c>
    </row>
    <row r="7142" spans="1:4" ht="16.5" thickTop="1" thickBot="1" x14ac:dyDescent="0.3">
      <c r="A7142" s="680" t="s">
        <v>44428</v>
      </c>
      <c r="B7142" s="681" t="s">
        <v>31852</v>
      </c>
      <c r="C7142" s="680" t="s">
        <v>44429</v>
      </c>
      <c r="D7142" s="680" t="s">
        <v>44430</v>
      </c>
    </row>
    <row r="7143" spans="1:4" ht="16.5" thickTop="1" thickBot="1" x14ac:dyDescent="0.3">
      <c r="A7143" s="680" t="s">
        <v>16970</v>
      </c>
      <c r="B7143" s="681" t="s">
        <v>16971</v>
      </c>
      <c r="C7143" s="680" t="s">
        <v>16972</v>
      </c>
      <c r="D7143" s="680" t="s">
        <v>44431</v>
      </c>
    </row>
    <row r="7144" spans="1:4" ht="31.5" thickTop="1" thickBot="1" x14ac:dyDescent="0.3">
      <c r="A7144" s="681" t="s">
        <v>16973</v>
      </c>
      <c r="B7144" s="681" t="s">
        <v>16974</v>
      </c>
      <c r="C7144" s="681" t="s">
        <v>16975</v>
      </c>
      <c r="D7144" s="681" t="s">
        <v>44432</v>
      </c>
    </row>
    <row r="7145" spans="1:4" ht="16.5" thickTop="1" thickBot="1" x14ac:dyDescent="0.3">
      <c r="A7145" s="681" t="s">
        <v>16976</v>
      </c>
      <c r="B7145" s="692" t="s">
        <v>8728</v>
      </c>
      <c r="C7145" s="681" t="s">
        <v>16977</v>
      </c>
      <c r="D7145" s="681" t="s">
        <v>44433</v>
      </c>
    </row>
    <row r="7146" spans="1:4" ht="16.5" thickTop="1" thickBot="1" x14ac:dyDescent="0.3">
      <c r="A7146" s="681" t="s">
        <v>16978</v>
      </c>
      <c r="B7146" s="681" t="s">
        <v>16979</v>
      </c>
      <c r="C7146" s="681" t="s">
        <v>16980</v>
      </c>
      <c r="D7146" s="681" t="s">
        <v>44434</v>
      </c>
    </row>
    <row r="7147" spans="1:4" ht="16.5" thickTop="1" thickBot="1" x14ac:dyDescent="0.3">
      <c r="A7147" s="680" t="s">
        <v>5797</v>
      </c>
      <c r="B7147" s="681" t="s">
        <v>5797</v>
      </c>
      <c r="C7147" s="680" t="s">
        <v>16981</v>
      </c>
      <c r="D7147" s="680" t="s">
        <v>16981</v>
      </c>
    </row>
    <row r="7148" spans="1:4" ht="16.5" thickTop="1" thickBot="1" x14ac:dyDescent="0.3">
      <c r="A7148" s="681" t="s">
        <v>44435</v>
      </c>
      <c r="B7148" s="692" t="s">
        <v>8728</v>
      </c>
      <c r="C7148" s="681" t="s">
        <v>44436</v>
      </c>
      <c r="D7148" s="681" t="s">
        <v>44437</v>
      </c>
    </row>
    <row r="7149" spans="1:4" ht="16.5" thickTop="1" thickBot="1" x14ac:dyDescent="0.3">
      <c r="A7149" s="680" t="s">
        <v>16982</v>
      </c>
      <c r="B7149" s="681" t="s">
        <v>16983</v>
      </c>
      <c r="C7149" s="680" t="s">
        <v>16984</v>
      </c>
      <c r="D7149" s="680" t="s">
        <v>44438</v>
      </c>
    </row>
    <row r="7150" spans="1:4" ht="16.5" thickTop="1" thickBot="1" x14ac:dyDescent="0.3">
      <c r="A7150" s="680" t="s">
        <v>16985</v>
      </c>
      <c r="B7150" s="681" t="s">
        <v>16986</v>
      </c>
      <c r="C7150" s="680" t="s">
        <v>16987</v>
      </c>
      <c r="D7150" s="680" t="s">
        <v>44439</v>
      </c>
    </row>
    <row r="7151" spans="1:4" ht="16.5" thickTop="1" thickBot="1" x14ac:dyDescent="0.3">
      <c r="A7151" s="680" t="s">
        <v>16988</v>
      </c>
      <c r="B7151" s="681" t="s">
        <v>16989</v>
      </c>
      <c r="C7151" s="680" t="s">
        <v>16990</v>
      </c>
      <c r="D7151" s="680" t="s">
        <v>44440</v>
      </c>
    </row>
    <row r="7152" spans="1:4" ht="16.5" thickTop="1" thickBot="1" x14ac:dyDescent="0.3">
      <c r="A7152" s="680" t="s">
        <v>5799</v>
      </c>
      <c r="B7152" s="692" t="s">
        <v>8728</v>
      </c>
      <c r="C7152" s="680" t="s">
        <v>5800</v>
      </c>
      <c r="D7152" s="680" t="s">
        <v>5801</v>
      </c>
    </row>
    <row r="7153" spans="1:4" ht="31.5" thickTop="1" thickBot="1" x14ac:dyDescent="0.3">
      <c r="A7153" s="681" t="s">
        <v>16991</v>
      </c>
      <c r="B7153" s="681" t="s">
        <v>16992</v>
      </c>
      <c r="C7153" s="681" t="s">
        <v>16993</v>
      </c>
      <c r="D7153" s="681" t="s">
        <v>44441</v>
      </c>
    </row>
    <row r="7154" spans="1:4" ht="16.5" thickTop="1" thickBot="1" x14ac:dyDescent="0.3">
      <c r="A7154" s="681" t="s">
        <v>16994</v>
      </c>
      <c r="B7154" s="681" t="s">
        <v>16995</v>
      </c>
      <c r="C7154" s="681" t="s">
        <v>16996</v>
      </c>
      <c r="D7154" s="681" t="s">
        <v>44442</v>
      </c>
    </row>
    <row r="7155" spans="1:4" ht="16.5" thickTop="1" thickBot="1" x14ac:dyDescent="0.3">
      <c r="A7155" s="681" t="s">
        <v>16997</v>
      </c>
      <c r="B7155" s="681" t="s">
        <v>16998</v>
      </c>
      <c r="C7155" s="681" t="s">
        <v>16999</v>
      </c>
      <c r="D7155" s="681" t="s">
        <v>44443</v>
      </c>
    </row>
    <row r="7156" spans="1:4" ht="16.5" thickTop="1" thickBot="1" x14ac:dyDescent="0.3">
      <c r="A7156" s="681" t="s">
        <v>17000</v>
      </c>
      <c r="B7156" s="681" t="s">
        <v>17001</v>
      </c>
      <c r="C7156" s="681" t="s">
        <v>17002</v>
      </c>
      <c r="D7156" s="681" t="s">
        <v>44444</v>
      </c>
    </row>
    <row r="7157" spans="1:4" ht="16.5" thickTop="1" thickBot="1" x14ac:dyDescent="0.3">
      <c r="A7157" s="680" t="s">
        <v>17003</v>
      </c>
      <c r="B7157" s="681" t="s">
        <v>17004</v>
      </c>
      <c r="C7157" s="680" t="s">
        <v>17005</v>
      </c>
      <c r="D7157" s="680" t="s">
        <v>44445</v>
      </c>
    </row>
    <row r="7158" spans="1:4" ht="16.5" thickTop="1" thickBot="1" x14ac:dyDescent="0.3">
      <c r="A7158" s="681" t="s">
        <v>17006</v>
      </c>
      <c r="B7158" s="681" t="s">
        <v>17007</v>
      </c>
      <c r="C7158" s="681" t="s">
        <v>17008</v>
      </c>
      <c r="D7158" s="681" t="s">
        <v>44446</v>
      </c>
    </row>
    <row r="7159" spans="1:4" ht="16.5" thickTop="1" thickBot="1" x14ac:dyDescent="0.3">
      <c r="A7159" s="680" t="s">
        <v>17009</v>
      </c>
      <c r="B7159" s="681" t="s">
        <v>17010</v>
      </c>
      <c r="C7159" s="680" t="s">
        <v>17011</v>
      </c>
      <c r="D7159" s="680" t="s">
        <v>44447</v>
      </c>
    </row>
    <row r="7160" spans="1:4" ht="16.5" thickTop="1" thickBot="1" x14ac:dyDescent="0.3">
      <c r="A7160" s="680" t="s">
        <v>17012</v>
      </c>
      <c r="B7160" s="681" t="s">
        <v>17013</v>
      </c>
      <c r="C7160" s="680" t="s">
        <v>17014</v>
      </c>
      <c r="D7160" s="680" t="s">
        <v>44448</v>
      </c>
    </row>
    <row r="7161" spans="1:4" ht="16.5" thickTop="1" thickBot="1" x14ac:dyDescent="0.3">
      <c r="A7161" s="680" t="s">
        <v>17015</v>
      </c>
      <c r="B7161" s="681" t="s">
        <v>17016</v>
      </c>
      <c r="C7161" s="680" t="s">
        <v>17017</v>
      </c>
      <c r="D7161" s="680" t="s">
        <v>44449</v>
      </c>
    </row>
    <row r="7162" spans="1:4" ht="16.5" thickTop="1" thickBot="1" x14ac:dyDescent="0.3">
      <c r="A7162" s="680" t="s">
        <v>17018</v>
      </c>
      <c r="B7162" s="692" t="s">
        <v>8728</v>
      </c>
      <c r="C7162" s="680" t="s">
        <v>17019</v>
      </c>
      <c r="D7162" s="680" t="s">
        <v>44450</v>
      </c>
    </row>
    <row r="7163" spans="1:4" ht="16.5" thickTop="1" thickBot="1" x14ac:dyDescent="0.3">
      <c r="A7163" s="680" t="s">
        <v>5802</v>
      </c>
      <c r="B7163" s="681" t="s">
        <v>17020</v>
      </c>
      <c r="C7163" s="680" t="s">
        <v>5803</v>
      </c>
      <c r="D7163" s="680" t="s">
        <v>5804</v>
      </c>
    </row>
    <row r="7164" spans="1:4" ht="31.5" thickTop="1" thickBot="1" x14ac:dyDescent="0.3">
      <c r="A7164" s="681" t="s">
        <v>5806</v>
      </c>
      <c r="B7164" s="681" t="s">
        <v>17021</v>
      </c>
      <c r="C7164" s="681" t="s">
        <v>17022</v>
      </c>
      <c r="D7164" s="681" t="s">
        <v>44451</v>
      </c>
    </row>
    <row r="7165" spans="1:4" ht="16.5" thickTop="1" thickBot="1" x14ac:dyDescent="0.3">
      <c r="A7165" s="680" t="s">
        <v>17023</v>
      </c>
      <c r="B7165" s="681" t="s">
        <v>17024</v>
      </c>
      <c r="C7165" s="680" t="s">
        <v>17025</v>
      </c>
      <c r="D7165" s="680" t="s">
        <v>44452</v>
      </c>
    </row>
    <row r="7166" spans="1:4" ht="16.5" thickTop="1" thickBot="1" x14ac:dyDescent="0.3">
      <c r="A7166" s="681" t="s">
        <v>17026</v>
      </c>
      <c r="B7166" s="681" t="s">
        <v>17027</v>
      </c>
      <c r="C7166" s="681" t="s">
        <v>17028</v>
      </c>
      <c r="D7166" s="681" t="s">
        <v>44453</v>
      </c>
    </row>
    <row r="7167" spans="1:4" ht="16.5" thickTop="1" thickBot="1" x14ac:dyDescent="0.3">
      <c r="A7167" s="681" t="s">
        <v>5809</v>
      </c>
      <c r="B7167" s="681" t="s">
        <v>17029</v>
      </c>
      <c r="C7167" s="681" t="s">
        <v>5810</v>
      </c>
      <c r="D7167" s="681" t="s">
        <v>5810</v>
      </c>
    </row>
    <row r="7168" spans="1:4" ht="16.5" thickTop="1" thickBot="1" x14ac:dyDescent="0.3">
      <c r="A7168" s="681" t="s">
        <v>17030</v>
      </c>
      <c r="B7168" s="681" t="s">
        <v>17031</v>
      </c>
      <c r="C7168" s="681" t="s">
        <v>17032</v>
      </c>
      <c r="D7168" s="681" t="s">
        <v>44454</v>
      </c>
    </row>
    <row r="7169" spans="1:4" ht="16.5" thickTop="1" thickBot="1" x14ac:dyDescent="0.3">
      <c r="A7169" s="681" t="s">
        <v>17033</v>
      </c>
      <c r="B7169" s="681" t="s">
        <v>17034</v>
      </c>
      <c r="C7169" s="681" t="s">
        <v>17035</v>
      </c>
      <c r="D7169" s="681" t="s">
        <v>44455</v>
      </c>
    </row>
    <row r="7170" spans="1:4" ht="16.5" thickTop="1" thickBot="1" x14ac:dyDescent="0.3">
      <c r="A7170" s="680" t="s">
        <v>17036</v>
      </c>
      <c r="B7170" s="681" t="s">
        <v>17037</v>
      </c>
      <c r="C7170" s="680" t="s">
        <v>17038</v>
      </c>
      <c r="D7170" s="680" t="s">
        <v>44456</v>
      </c>
    </row>
    <row r="7171" spans="1:4" ht="16.5" thickTop="1" thickBot="1" x14ac:dyDescent="0.3">
      <c r="A7171" s="680" t="s">
        <v>17039</v>
      </c>
      <c r="B7171" s="681" t="s">
        <v>17040</v>
      </c>
      <c r="C7171" s="680" t="s">
        <v>17041</v>
      </c>
      <c r="D7171" s="680" t="s">
        <v>44457</v>
      </c>
    </row>
    <row r="7172" spans="1:4" ht="31.5" thickTop="1" thickBot="1" x14ac:dyDescent="0.3">
      <c r="A7172" s="681" t="s">
        <v>5811</v>
      </c>
      <c r="B7172" s="681" t="s">
        <v>17042</v>
      </c>
      <c r="C7172" s="681" t="s">
        <v>5812</v>
      </c>
      <c r="D7172" s="681" t="s">
        <v>5813</v>
      </c>
    </row>
    <row r="7173" spans="1:4" ht="16.5" thickTop="1" thickBot="1" x14ac:dyDescent="0.3">
      <c r="A7173" s="681" t="s">
        <v>17043</v>
      </c>
      <c r="B7173" s="681" t="s">
        <v>17044</v>
      </c>
      <c r="C7173" s="681" t="s">
        <v>17045</v>
      </c>
      <c r="D7173" s="681" t="s">
        <v>44458</v>
      </c>
    </row>
    <row r="7174" spans="1:4" ht="16.5" thickTop="1" thickBot="1" x14ac:dyDescent="0.3">
      <c r="A7174" s="680" t="s">
        <v>17046</v>
      </c>
      <c r="B7174" s="681" t="s">
        <v>17047</v>
      </c>
      <c r="C7174" s="680" t="s">
        <v>17048</v>
      </c>
      <c r="D7174" s="680" t="s">
        <v>44459</v>
      </c>
    </row>
    <row r="7175" spans="1:4" ht="16.5" thickTop="1" thickBot="1" x14ac:dyDescent="0.3">
      <c r="A7175" s="681" t="s">
        <v>17049</v>
      </c>
      <c r="B7175" s="681" t="s">
        <v>17050</v>
      </c>
      <c r="C7175" s="681" t="s">
        <v>17051</v>
      </c>
      <c r="D7175" s="681" t="s">
        <v>44460</v>
      </c>
    </row>
    <row r="7176" spans="1:4" ht="16.5" thickTop="1" thickBot="1" x14ac:dyDescent="0.3">
      <c r="A7176" s="680" t="s">
        <v>17052</v>
      </c>
      <c r="B7176" s="692" t="s">
        <v>8728</v>
      </c>
      <c r="C7176" s="680" t="s">
        <v>17053</v>
      </c>
      <c r="D7176" s="680" t="s">
        <v>44461</v>
      </c>
    </row>
    <row r="7177" spans="1:4" ht="16.5" thickTop="1" thickBot="1" x14ac:dyDescent="0.3">
      <c r="A7177" s="681" t="s">
        <v>17054</v>
      </c>
      <c r="B7177" s="681" t="s">
        <v>17055</v>
      </c>
      <c r="C7177" s="681" t="s">
        <v>17056</v>
      </c>
      <c r="D7177" s="681" t="s">
        <v>44462</v>
      </c>
    </row>
    <row r="7178" spans="1:4" ht="31.5" thickTop="1" thickBot="1" x14ac:dyDescent="0.3">
      <c r="A7178" s="681" t="s">
        <v>17057</v>
      </c>
      <c r="B7178" s="681" t="s">
        <v>17058</v>
      </c>
      <c r="C7178" s="681" t="s">
        <v>17059</v>
      </c>
      <c r="D7178" s="681" t="s">
        <v>44463</v>
      </c>
    </row>
    <row r="7179" spans="1:4" ht="16.5" thickTop="1" thickBot="1" x14ac:dyDescent="0.3">
      <c r="A7179" s="681" t="s">
        <v>17060</v>
      </c>
      <c r="B7179" s="681" t="s">
        <v>17061</v>
      </c>
      <c r="C7179" s="681" t="s">
        <v>17062</v>
      </c>
      <c r="D7179" s="681" t="s">
        <v>44464</v>
      </c>
    </row>
    <row r="7180" spans="1:4" ht="16.5" thickTop="1" thickBot="1" x14ac:dyDescent="0.3">
      <c r="A7180" s="680" t="s">
        <v>17063</v>
      </c>
      <c r="B7180" s="681" t="s">
        <v>17064</v>
      </c>
      <c r="C7180" s="680" t="s">
        <v>17065</v>
      </c>
      <c r="D7180" s="680" t="s">
        <v>44465</v>
      </c>
    </row>
    <row r="7181" spans="1:4" ht="16.5" thickTop="1" thickBot="1" x14ac:dyDescent="0.3">
      <c r="A7181" s="680" t="s">
        <v>17066</v>
      </c>
      <c r="B7181" s="681" t="s">
        <v>17067</v>
      </c>
      <c r="C7181" s="680" t="s">
        <v>17068</v>
      </c>
      <c r="D7181" s="680" t="s">
        <v>44466</v>
      </c>
    </row>
    <row r="7182" spans="1:4" ht="16.5" thickTop="1" thickBot="1" x14ac:dyDescent="0.3">
      <c r="A7182" s="680" t="s">
        <v>17069</v>
      </c>
      <c r="B7182" s="681" t="s">
        <v>17070</v>
      </c>
      <c r="C7182" s="680" t="s">
        <v>17071</v>
      </c>
      <c r="D7182" s="680" t="s">
        <v>44467</v>
      </c>
    </row>
    <row r="7183" spans="1:4" ht="16.5" thickTop="1" thickBot="1" x14ac:dyDescent="0.3">
      <c r="A7183" s="680" t="s">
        <v>17072</v>
      </c>
      <c r="B7183" s="681" t="s">
        <v>17073</v>
      </c>
      <c r="C7183" s="680" t="s">
        <v>17074</v>
      </c>
      <c r="D7183" s="680" t="s">
        <v>44468</v>
      </c>
    </row>
    <row r="7184" spans="1:4" ht="16.5" thickTop="1" thickBot="1" x14ac:dyDescent="0.3">
      <c r="A7184" s="680" t="s">
        <v>17075</v>
      </c>
      <c r="B7184" s="681" t="s">
        <v>17076</v>
      </c>
      <c r="C7184" s="680" t="s">
        <v>17077</v>
      </c>
      <c r="D7184" s="680" t="s">
        <v>17077</v>
      </c>
    </row>
    <row r="7185" spans="1:4" ht="16.5" thickTop="1" thickBot="1" x14ac:dyDescent="0.3">
      <c r="A7185" s="681" t="s">
        <v>5814</v>
      </c>
      <c r="B7185" s="681" t="s">
        <v>17078</v>
      </c>
      <c r="C7185" s="681" t="s">
        <v>5815</v>
      </c>
      <c r="D7185" s="681" t="s">
        <v>5816</v>
      </c>
    </row>
    <row r="7186" spans="1:4" ht="31.5" thickTop="1" thickBot="1" x14ac:dyDescent="0.3">
      <c r="A7186" s="681" t="s">
        <v>17079</v>
      </c>
      <c r="B7186" s="681" t="s">
        <v>17080</v>
      </c>
      <c r="C7186" s="681" t="s">
        <v>17081</v>
      </c>
      <c r="D7186" s="681" t="s">
        <v>44469</v>
      </c>
    </row>
    <row r="7187" spans="1:4" ht="16.5" thickTop="1" thickBot="1" x14ac:dyDescent="0.3">
      <c r="A7187" s="681" t="s">
        <v>17082</v>
      </c>
      <c r="B7187" s="681" t="s">
        <v>17083</v>
      </c>
      <c r="C7187" s="681" t="s">
        <v>17084</v>
      </c>
      <c r="D7187" s="681" t="s">
        <v>44470</v>
      </c>
    </row>
    <row r="7188" spans="1:4" ht="16.5" thickTop="1" thickBot="1" x14ac:dyDescent="0.3">
      <c r="A7188" s="681" t="s">
        <v>17085</v>
      </c>
      <c r="B7188" s="681" t="s">
        <v>17086</v>
      </c>
      <c r="C7188" s="681" t="s">
        <v>17087</v>
      </c>
      <c r="D7188" s="681" t="s">
        <v>44471</v>
      </c>
    </row>
    <row r="7189" spans="1:4" ht="16.5" thickTop="1" thickBot="1" x14ac:dyDescent="0.3">
      <c r="A7189" s="681" t="s">
        <v>17088</v>
      </c>
      <c r="B7189" s="681" t="s">
        <v>17089</v>
      </c>
      <c r="C7189" s="681" t="s">
        <v>17090</v>
      </c>
      <c r="D7189" s="681" t="s">
        <v>17090</v>
      </c>
    </row>
    <row r="7190" spans="1:4" ht="31.5" thickTop="1" thickBot="1" x14ac:dyDescent="0.3">
      <c r="A7190" s="681" t="s">
        <v>17091</v>
      </c>
      <c r="B7190" s="681" t="s">
        <v>17092</v>
      </c>
      <c r="C7190" s="681" t="s">
        <v>17093</v>
      </c>
      <c r="D7190" s="681" t="s">
        <v>44472</v>
      </c>
    </row>
    <row r="7191" spans="1:4" ht="31.5" thickTop="1" thickBot="1" x14ac:dyDescent="0.3">
      <c r="A7191" s="681" t="s">
        <v>17094</v>
      </c>
      <c r="B7191" s="681" t="s">
        <v>17095</v>
      </c>
      <c r="C7191" s="681" t="s">
        <v>17096</v>
      </c>
      <c r="D7191" s="681" t="s">
        <v>44473</v>
      </c>
    </row>
    <row r="7192" spans="1:4" ht="16.5" thickTop="1" thickBot="1" x14ac:dyDescent="0.3">
      <c r="A7192" s="680" t="s">
        <v>17097</v>
      </c>
      <c r="B7192" s="692" t="s">
        <v>8728</v>
      </c>
      <c r="C7192" s="680" t="s">
        <v>17098</v>
      </c>
      <c r="D7192" s="680" t="s">
        <v>17098</v>
      </c>
    </row>
    <row r="7193" spans="1:4" ht="16.5" thickTop="1" thickBot="1" x14ac:dyDescent="0.3">
      <c r="A7193" s="680" t="s">
        <v>17099</v>
      </c>
      <c r="B7193" s="681" t="s">
        <v>17100</v>
      </c>
      <c r="C7193" s="680" t="s">
        <v>17101</v>
      </c>
      <c r="D7193" s="680" t="s">
        <v>17101</v>
      </c>
    </row>
    <row r="7194" spans="1:4" ht="16.5" thickTop="1" thickBot="1" x14ac:dyDescent="0.3">
      <c r="A7194" s="680" t="s">
        <v>17102</v>
      </c>
      <c r="B7194" s="681" t="s">
        <v>17103</v>
      </c>
      <c r="C7194" s="680" t="s">
        <v>17104</v>
      </c>
      <c r="D7194" s="680" t="s">
        <v>44474</v>
      </c>
    </row>
    <row r="7195" spans="1:4" ht="16.5" thickTop="1" thickBot="1" x14ac:dyDescent="0.3">
      <c r="A7195" s="680" t="s">
        <v>5817</v>
      </c>
      <c r="B7195" s="681" t="s">
        <v>17105</v>
      </c>
      <c r="C7195" s="680" t="s">
        <v>5818</v>
      </c>
      <c r="D7195" s="680" t="s">
        <v>5819</v>
      </c>
    </row>
    <row r="7196" spans="1:4" ht="16.5" thickTop="1" thickBot="1" x14ac:dyDescent="0.3">
      <c r="A7196" s="680" t="s">
        <v>17106</v>
      </c>
      <c r="B7196" s="681" t="s">
        <v>17107</v>
      </c>
      <c r="C7196" s="680" t="s">
        <v>17108</v>
      </c>
      <c r="D7196" s="680" t="s">
        <v>44475</v>
      </c>
    </row>
    <row r="7197" spans="1:4" ht="31.5" thickTop="1" thickBot="1" x14ac:dyDescent="0.3">
      <c r="A7197" s="681" t="s">
        <v>17109</v>
      </c>
      <c r="B7197" s="681" t="s">
        <v>17110</v>
      </c>
      <c r="C7197" s="681" t="s">
        <v>17111</v>
      </c>
      <c r="D7197" s="681" t="s">
        <v>44476</v>
      </c>
    </row>
    <row r="7198" spans="1:4" ht="16.5" thickTop="1" thickBot="1" x14ac:dyDescent="0.3">
      <c r="A7198" s="680" t="s">
        <v>17112</v>
      </c>
      <c r="B7198" s="681" t="s">
        <v>17113</v>
      </c>
      <c r="C7198" s="680" t="s">
        <v>17114</v>
      </c>
      <c r="D7198" s="680" t="s">
        <v>44477</v>
      </c>
    </row>
    <row r="7199" spans="1:4" ht="16.5" thickTop="1" thickBot="1" x14ac:dyDescent="0.3">
      <c r="A7199" s="681" t="s">
        <v>5820</v>
      </c>
      <c r="B7199" s="681" t="s">
        <v>17115</v>
      </c>
      <c r="C7199" s="681" t="s">
        <v>17116</v>
      </c>
      <c r="D7199" s="681" t="s">
        <v>5822</v>
      </c>
    </row>
    <row r="7200" spans="1:4" ht="16.5" thickTop="1" thickBot="1" x14ac:dyDescent="0.3">
      <c r="A7200" s="680" t="s">
        <v>17117</v>
      </c>
      <c r="B7200" s="681" t="s">
        <v>17118</v>
      </c>
      <c r="C7200" s="680" t="s">
        <v>17119</v>
      </c>
      <c r="D7200" s="680" t="s">
        <v>44478</v>
      </c>
    </row>
    <row r="7201" spans="1:4" ht="16.5" thickTop="1" thickBot="1" x14ac:dyDescent="0.3">
      <c r="A7201" s="680" t="s">
        <v>17120</v>
      </c>
      <c r="B7201" s="681" t="s">
        <v>17121</v>
      </c>
      <c r="C7201" s="680" t="s">
        <v>17122</v>
      </c>
      <c r="D7201" s="680" t="s">
        <v>44479</v>
      </c>
    </row>
    <row r="7202" spans="1:4" ht="16.5" thickTop="1" thickBot="1" x14ac:dyDescent="0.3">
      <c r="A7202" s="680" t="s">
        <v>5823</v>
      </c>
      <c r="B7202" s="692" t="s">
        <v>8728</v>
      </c>
      <c r="C7202" s="680" t="s">
        <v>5824</v>
      </c>
      <c r="D7202" s="680" t="s">
        <v>5825</v>
      </c>
    </row>
    <row r="7203" spans="1:4" ht="16.5" thickTop="1" thickBot="1" x14ac:dyDescent="0.3">
      <c r="A7203" s="680" t="s">
        <v>17123</v>
      </c>
      <c r="B7203" s="681" t="s">
        <v>17124</v>
      </c>
      <c r="C7203" s="680" t="s">
        <v>17125</v>
      </c>
      <c r="D7203" s="680" t="s">
        <v>44480</v>
      </c>
    </row>
    <row r="7204" spans="1:4" ht="31.5" thickTop="1" thickBot="1" x14ac:dyDescent="0.3">
      <c r="A7204" s="680" t="s">
        <v>17126</v>
      </c>
      <c r="B7204" s="681" t="s">
        <v>17127</v>
      </c>
      <c r="C7204" s="680" t="s">
        <v>17128</v>
      </c>
      <c r="D7204" s="680" t="s">
        <v>44481</v>
      </c>
    </row>
    <row r="7205" spans="1:4" ht="16.5" thickTop="1" thickBot="1" x14ac:dyDescent="0.3">
      <c r="A7205" s="680" t="s">
        <v>17129</v>
      </c>
      <c r="B7205" s="681" t="s">
        <v>17130</v>
      </c>
      <c r="C7205" s="680" t="s">
        <v>17131</v>
      </c>
      <c r="D7205" s="680" t="s">
        <v>44482</v>
      </c>
    </row>
    <row r="7206" spans="1:4" ht="16.5" thickTop="1" thickBot="1" x14ac:dyDescent="0.3">
      <c r="A7206" s="680" t="s">
        <v>17132</v>
      </c>
      <c r="B7206" s="681" t="s">
        <v>17133</v>
      </c>
      <c r="C7206" s="680" t="s">
        <v>17134</v>
      </c>
      <c r="D7206" s="680" t="s">
        <v>44483</v>
      </c>
    </row>
    <row r="7207" spans="1:4" ht="16.5" thickTop="1" thickBot="1" x14ac:dyDescent="0.3">
      <c r="A7207" s="681" t="s">
        <v>17135</v>
      </c>
      <c r="B7207" s="681" t="s">
        <v>17136</v>
      </c>
      <c r="C7207" s="681" t="s">
        <v>17137</v>
      </c>
      <c r="D7207" s="681" t="s">
        <v>17137</v>
      </c>
    </row>
    <row r="7208" spans="1:4" ht="16.5" thickTop="1" thickBot="1" x14ac:dyDescent="0.3">
      <c r="A7208" s="680" t="s">
        <v>17138</v>
      </c>
      <c r="B7208" s="681" t="s">
        <v>17139</v>
      </c>
      <c r="C7208" s="680" t="s">
        <v>17140</v>
      </c>
      <c r="D7208" s="680" t="s">
        <v>17140</v>
      </c>
    </row>
    <row r="7209" spans="1:4" ht="16.5" thickTop="1" thickBot="1" x14ac:dyDescent="0.3">
      <c r="A7209" s="681" t="s">
        <v>17141</v>
      </c>
      <c r="B7209" s="692" t="s">
        <v>8728</v>
      </c>
      <c r="C7209" s="681" t="s">
        <v>17142</v>
      </c>
      <c r="D7209" s="681" t="s">
        <v>17142</v>
      </c>
    </row>
    <row r="7210" spans="1:4" ht="16.5" thickTop="1" thickBot="1" x14ac:dyDescent="0.3">
      <c r="A7210" s="681" t="s">
        <v>17143</v>
      </c>
      <c r="B7210" s="681" t="s">
        <v>17144</v>
      </c>
      <c r="C7210" s="681" t="s">
        <v>17145</v>
      </c>
      <c r="D7210" s="681" t="s">
        <v>17145</v>
      </c>
    </row>
    <row r="7211" spans="1:4" ht="31.5" thickTop="1" thickBot="1" x14ac:dyDescent="0.3">
      <c r="A7211" s="680" t="s">
        <v>17146</v>
      </c>
      <c r="B7211" s="681" t="s">
        <v>17147</v>
      </c>
      <c r="C7211" s="680" t="s">
        <v>17148</v>
      </c>
      <c r="D7211" s="680" t="s">
        <v>44484</v>
      </c>
    </row>
    <row r="7212" spans="1:4" ht="16.5" thickTop="1" thickBot="1" x14ac:dyDescent="0.3">
      <c r="A7212" s="681" t="s">
        <v>17149</v>
      </c>
      <c r="B7212" s="681" t="s">
        <v>17150</v>
      </c>
      <c r="C7212" s="681" t="s">
        <v>17151</v>
      </c>
      <c r="D7212" s="681" t="s">
        <v>17151</v>
      </c>
    </row>
    <row r="7213" spans="1:4" ht="16.5" thickTop="1" thickBot="1" x14ac:dyDescent="0.3">
      <c r="A7213" s="680" t="s">
        <v>17152</v>
      </c>
      <c r="B7213" s="681" t="s">
        <v>17153</v>
      </c>
      <c r="C7213" s="680" t="s">
        <v>17154</v>
      </c>
      <c r="D7213" s="680" t="s">
        <v>44485</v>
      </c>
    </row>
    <row r="7214" spans="1:4" ht="16.5" thickTop="1" thickBot="1" x14ac:dyDescent="0.3">
      <c r="A7214" s="681" t="s">
        <v>17155</v>
      </c>
      <c r="B7214" s="681" t="s">
        <v>17156</v>
      </c>
      <c r="C7214" s="681" t="s">
        <v>17157</v>
      </c>
      <c r="D7214" s="681" t="s">
        <v>44486</v>
      </c>
    </row>
    <row r="7215" spans="1:4" ht="16.5" thickTop="1" thickBot="1" x14ac:dyDescent="0.3">
      <c r="A7215" s="681" t="s">
        <v>17158</v>
      </c>
      <c r="B7215" s="681" t="s">
        <v>17159</v>
      </c>
      <c r="C7215" s="681" t="s">
        <v>17160</v>
      </c>
      <c r="D7215" s="681" t="s">
        <v>44487</v>
      </c>
    </row>
    <row r="7216" spans="1:4" ht="31.5" thickTop="1" thickBot="1" x14ac:dyDescent="0.3">
      <c r="A7216" s="681" t="s">
        <v>17161</v>
      </c>
      <c r="B7216" s="692" t="s">
        <v>8728</v>
      </c>
      <c r="C7216" s="681" t="s">
        <v>17162</v>
      </c>
      <c r="D7216" s="681" t="s">
        <v>44488</v>
      </c>
    </row>
    <row r="7217" spans="1:4" ht="31.5" thickTop="1" thickBot="1" x14ac:dyDescent="0.3">
      <c r="A7217" s="681" t="s">
        <v>17163</v>
      </c>
      <c r="B7217" s="681" t="s">
        <v>17164</v>
      </c>
      <c r="C7217" s="681" t="s">
        <v>17165</v>
      </c>
      <c r="D7217" s="681" t="s">
        <v>44489</v>
      </c>
    </row>
    <row r="7218" spans="1:4" ht="16.5" thickTop="1" thickBot="1" x14ac:dyDescent="0.3">
      <c r="A7218" s="681" t="s">
        <v>17166</v>
      </c>
      <c r="B7218" s="681" t="s">
        <v>17167</v>
      </c>
      <c r="C7218" s="681" t="s">
        <v>17168</v>
      </c>
      <c r="D7218" s="681" t="s">
        <v>44490</v>
      </c>
    </row>
    <row r="7219" spans="1:4" ht="16.5" thickTop="1" thickBot="1" x14ac:dyDescent="0.3">
      <c r="A7219" s="680" t="s">
        <v>5826</v>
      </c>
      <c r="B7219" s="681" t="s">
        <v>17169</v>
      </c>
      <c r="C7219" s="680" t="s">
        <v>5827</v>
      </c>
      <c r="D7219" s="680" t="s">
        <v>5828</v>
      </c>
    </row>
    <row r="7220" spans="1:4" ht="16.5" thickTop="1" thickBot="1" x14ac:dyDescent="0.3">
      <c r="A7220" s="681" t="s">
        <v>17170</v>
      </c>
      <c r="B7220" s="692" t="s">
        <v>8728</v>
      </c>
      <c r="C7220" s="681" t="s">
        <v>17171</v>
      </c>
      <c r="D7220" s="681" t="s">
        <v>44491</v>
      </c>
    </row>
    <row r="7221" spans="1:4" ht="16.5" thickTop="1" thickBot="1" x14ac:dyDescent="0.3">
      <c r="A7221" s="681" t="s">
        <v>17172</v>
      </c>
      <c r="B7221" s="681" t="s">
        <v>17173</v>
      </c>
      <c r="C7221" s="681" t="s">
        <v>17174</v>
      </c>
      <c r="D7221" s="681" t="s">
        <v>44492</v>
      </c>
    </row>
    <row r="7222" spans="1:4" ht="16.5" thickTop="1" thickBot="1" x14ac:dyDescent="0.3">
      <c r="A7222" s="680" t="s">
        <v>5829</v>
      </c>
      <c r="B7222" s="681" t="s">
        <v>17175</v>
      </c>
      <c r="C7222" s="680" t="s">
        <v>17176</v>
      </c>
      <c r="D7222" s="680" t="s">
        <v>17176</v>
      </c>
    </row>
    <row r="7223" spans="1:4" ht="31.5" thickTop="1" thickBot="1" x14ac:dyDescent="0.3">
      <c r="A7223" s="680" t="s">
        <v>17177</v>
      </c>
      <c r="B7223" s="692" t="s">
        <v>8728</v>
      </c>
      <c r="C7223" s="680" t="s">
        <v>17178</v>
      </c>
      <c r="D7223" s="680" t="s">
        <v>44493</v>
      </c>
    </row>
    <row r="7224" spans="1:4" ht="16.5" thickTop="1" thickBot="1" x14ac:dyDescent="0.3">
      <c r="A7224" s="681" t="s">
        <v>17179</v>
      </c>
      <c r="B7224" s="681" t="s">
        <v>17180</v>
      </c>
      <c r="C7224" s="681" t="s">
        <v>17181</v>
      </c>
      <c r="D7224" s="681" t="s">
        <v>44494</v>
      </c>
    </row>
    <row r="7225" spans="1:4" ht="16.5" thickTop="1" thickBot="1" x14ac:dyDescent="0.3">
      <c r="A7225" s="680" t="s">
        <v>17182</v>
      </c>
      <c r="B7225" s="681" t="s">
        <v>17183</v>
      </c>
      <c r="C7225" s="680" t="s">
        <v>17184</v>
      </c>
      <c r="D7225" s="680" t="s">
        <v>17184</v>
      </c>
    </row>
    <row r="7226" spans="1:4" ht="16.5" thickTop="1" thickBot="1" x14ac:dyDescent="0.3">
      <c r="A7226" s="680" t="s">
        <v>17185</v>
      </c>
      <c r="B7226" s="681" t="s">
        <v>17186</v>
      </c>
      <c r="C7226" s="680" t="s">
        <v>17187</v>
      </c>
      <c r="D7226" s="680" t="s">
        <v>44495</v>
      </c>
    </row>
    <row r="7227" spans="1:4" ht="16.5" thickTop="1" thickBot="1" x14ac:dyDescent="0.3">
      <c r="A7227" s="680" t="s">
        <v>17188</v>
      </c>
      <c r="B7227" s="681" t="s">
        <v>17189</v>
      </c>
      <c r="C7227" s="680" t="s">
        <v>17190</v>
      </c>
      <c r="D7227" s="680" t="s">
        <v>17190</v>
      </c>
    </row>
    <row r="7228" spans="1:4" ht="16.5" thickTop="1" thickBot="1" x14ac:dyDescent="0.3">
      <c r="A7228" s="680" t="s">
        <v>17191</v>
      </c>
      <c r="B7228" s="681" t="s">
        <v>17192</v>
      </c>
      <c r="C7228" s="680" t="s">
        <v>17193</v>
      </c>
      <c r="D7228" s="680" t="s">
        <v>17193</v>
      </c>
    </row>
    <row r="7229" spans="1:4" ht="16.5" thickTop="1" thickBot="1" x14ac:dyDescent="0.3">
      <c r="A7229" s="681" t="s">
        <v>17194</v>
      </c>
      <c r="B7229" s="681" t="s">
        <v>17195</v>
      </c>
      <c r="C7229" s="681" t="s">
        <v>17196</v>
      </c>
      <c r="D7229" s="681" t="s">
        <v>44496</v>
      </c>
    </row>
    <row r="7230" spans="1:4" ht="16.5" thickTop="1" thickBot="1" x14ac:dyDescent="0.3">
      <c r="A7230" s="681" t="s">
        <v>17197</v>
      </c>
      <c r="B7230" s="681" t="s">
        <v>17198</v>
      </c>
      <c r="C7230" s="681" t="s">
        <v>17199</v>
      </c>
      <c r="D7230" s="681" t="s">
        <v>44497</v>
      </c>
    </row>
    <row r="7231" spans="1:4" ht="16.5" thickTop="1" thickBot="1" x14ac:dyDescent="0.3">
      <c r="A7231" s="681" t="s">
        <v>17200</v>
      </c>
      <c r="B7231" s="681" t="s">
        <v>17201</v>
      </c>
      <c r="C7231" s="681" t="s">
        <v>17202</v>
      </c>
      <c r="D7231" s="681" t="s">
        <v>17202</v>
      </c>
    </row>
    <row r="7232" spans="1:4" ht="16.5" thickTop="1" thickBot="1" x14ac:dyDescent="0.3">
      <c r="A7232" s="680" t="s">
        <v>17203</v>
      </c>
      <c r="B7232" s="681" t="s">
        <v>17204</v>
      </c>
      <c r="C7232" s="680" t="s">
        <v>17205</v>
      </c>
      <c r="D7232" s="680" t="s">
        <v>44498</v>
      </c>
    </row>
    <row r="7233" spans="1:4" ht="16.5" thickTop="1" thickBot="1" x14ac:dyDescent="0.3">
      <c r="A7233" s="680" t="s">
        <v>17206</v>
      </c>
      <c r="B7233" s="692" t="s">
        <v>8728</v>
      </c>
      <c r="C7233" s="680" t="s">
        <v>17207</v>
      </c>
      <c r="D7233" s="680" t="s">
        <v>44499</v>
      </c>
    </row>
    <row r="7234" spans="1:4" ht="16.5" thickTop="1" thickBot="1" x14ac:dyDescent="0.3">
      <c r="A7234" s="680" t="s">
        <v>17208</v>
      </c>
      <c r="B7234" s="681" t="s">
        <v>17209</v>
      </c>
      <c r="C7234" s="680" t="s">
        <v>17210</v>
      </c>
      <c r="D7234" s="680" t="s">
        <v>44500</v>
      </c>
    </row>
    <row r="7235" spans="1:4" ht="16.5" thickTop="1" thickBot="1" x14ac:dyDescent="0.3">
      <c r="A7235" s="681" t="s">
        <v>17211</v>
      </c>
      <c r="B7235" s="681" t="s">
        <v>17212</v>
      </c>
      <c r="C7235" s="681" t="s">
        <v>17213</v>
      </c>
      <c r="D7235" s="681" t="s">
        <v>44501</v>
      </c>
    </row>
    <row r="7236" spans="1:4" ht="31.5" thickTop="1" thickBot="1" x14ac:dyDescent="0.3">
      <c r="A7236" s="681" t="s">
        <v>17214</v>
      </c>
      <c r="B7236" s="681" t="s">
        <v>17215</v>
      </c>
      <c r="C7236" s="681" t="s">
        <v>17216</v>
      </c>
      <c r="D7236" s="681" t="s">
        <v>44502</v>
      </c>
    </row>
    <row r="7237" spans="1:4" ht="16.5" thickTop="1" thickBot="1" x14ac:dyDescent="0.3">
      <c r="A7237" s="681" t="s">
        <v>5831</v>
      </c>
      <c r="B7237" s="681" t="s">
        <v>17217</v>
      </c>
      <c r="C7237" s="681" t="s">
        <v>5832</v>
      </c>
      <c r="D7237" s="681" t="s">
        <v>5833</v>
      </c>
    </row>
    <row r="7238" spans="1:4" ht="16.5" thickTop="1" thickBot="1" x14ac:dyDescent="0.3">
      <c r="A7238" s="681" t="s">
        <v>5834</v>
      </c>
      <c r="B7238" s="681" t="s">
        <v>17218</v>
      </c>
      <c r="C7238" s="681" t="s">
        <v>17219</v>
      </c>
      <c r="D7238" s="681" t="s">
        <v>5836</v>
      </c>
    </row>
    <row r="7239" spans="1:4" ht="16.5" thickTop="1" thickBot="1" x14ac:dyDescent="0.3">
      <c r="A7239" s="681" t="s">
        <v>17220</v>
      </c>
      <c r="B7239" s="681" t="s">
        <v>17221</v>
      </c>
      <c r="C7239" s="681" t="s">
        <v>17222</v>
      </c>
      <c r="D7239" s="681" t="s">
        <v>17222</v>
      </c>
    </row>
    <row r="7240" spans="1:4" ht="16.5" thickTop="1" thickBot="1" x14ac:dyDescent="0.3">
      <c r="A7240" s="680" t="s">
        <v>5837</v>
      </c>
      <c r="B7240" s="681" t="s">
        <v>17223</v>
      </c>
      <c r="C7240" s="680" t="s">
        <v>5838</v>
      </c>
      <c r="D7240" s="680" t="s">
        <v>5839</v>
      </c>
    </row>
    <row r="7241" spans="1:4" ht="16.5" thickTop="1" thickBot="1" x14ac:dyDescent="0.3">
      <c r="A7241" s="680" t="s">
        <v>17224</v>
      </c>
      <c r="B7241" s="692" t="s">
        <v>8728</v>
      </c>
      <c r="C7241" s="680" t="s">
        <v>17225</v>
      </c>
      <c r="D7241" s="680" t="s">
        <v>44503</v>
      </c>
    </row>
    <row r="7242" spans="1:4" ht="31.5" thickTop="1" thickBot="1" x14ac:dyDescent="0.3">
      <c r="A7242" s="680" t="s">
        <v>17226</v>
      </c>
      <c r="B7242" s="681" t="s">
        <v>17227</v>
      </c>
      <c r="C7242" s="680" t="s">
        <v>17228</v>
      </c>
      <c r="D7242" s="680" t="s">
        <v>44504</v>
      </c>
    </row>
    <row r="7243" spans="1:4" ht="31.5" thickTop="1" thickBot="1" x14ac:dyDescent="0.3">
      <c r="A7243" s="680" t="s">
        <v>5840</v>
      </c>
      <c r="B7243" s="681" t="s">
        <v>17229</v>
      </c>
      <c r="C7243" s="680" t="s">
        <v>5841</v>
      </c>
      <c r="D7243" s="680" t="s">
        <v>5842</v>
      </c>
    </row>
    <row r="7244" spans="1:4" ht="31.5" thickTop="1" thickBot="1" x14ac:dyDescent="0.3">
      <c r="A7244" s="681" t="s">
        <v>17230</v>
      </c>
      <c r="B7244" s="681" t="s">
        <v>17231</v>
      </c>
      <c r="C7244" s="681" t="s">
        <v>17232</v>
      </c>
      <c r="D7244" s="681" t="s">
        <v>44505</v>
      </c>
    </row>
    <row r="7245" spans="1:4" ht="16.5" thickTop="1" thickBot="1" x14ac:dyDescent="0.3">
      <c r="A7245" s="680" t="s">
        <v>17233</v>
      </c>
      <c r="B7245" s="681" t="s">
        <v>17234</v>
      </c>
      <c r="C7245" s="680" t="s">
        <v>17235</v>
      </c>
      <c r="D7245" s="680" t="s">
        <v>44506</v>
      </c>
    </row>
    <row r="7246" spans="1:4" ht="31.5" thickTop="1" thickBot="1" x14ac:dyDescent="0.3">
      <c r="A7246" s="680" t="s">
        <v>17236</v>
      </c>
      <c r="B7246" s="692" t="s">
        <v>8728</v>
      </c>
      <c r="C7246" s="680" t="s">
        <v>17237</v>
      </c>
      <c r="D7246" s="680" t="s">
        <v>44507</v>
      </c>
    </row>
    <row r="7247" spans="1:4" ht="31.5" thickTop="1" thickBot="1" x14ac:dyDescent="0.3">
      <c r="A7247" s="680" t="s">
        <v>5843</v>
      </c>
      <c r="B7247" s="681" t="s">
        <v>17238</v>
      </c>
      <c r="C7247" s="680" t="s">
        <v>5844</v>
      </c>
      <c r="D7247" s="680" t="s">
        <v>5845</v>
      </c>
    </row>
    <row r="7248" spans="1:4" ht="16.5" thickTop="1" thickBot="1" x14ac:dyDescent="0.3">
      <c r="A7248" s="681" t="s">
        <v>17239</v>
      </c>
      <c r="B7248" s="681" t="s">
        <v>17240</v>
      </c>
      <c r="C7248" s="681" t="s">
        <v>17241</v>
      </c>
      <c r="D7248" s="681" t="s">
        <v>44508</v>
      </c>
    </row>
    <row r="7249" spans="1:4" ht="16.5" thickTop="1" thickBot="1" x14ac:dyDescent="0.3">
      <c r="A7249" s="681" t="s">
        <v>17242</v>
      </c>
      <c r="B7249" s="681" t="s">
        <v>17243</v>
      </c>
      <c r="C7249" s="681" t="s">
        <v>17244</v>
      </c>
      <c r="D7249" s="681" t="s">
        <v>44509</v>
      </c>
    </row>
    <row r="7250" spans="1:4" ht="31.5" thickTop="1" thickBot="1" x14ac:dyDescent="0.3">
      <c r="A7250" s="680" t="s">
        <v>17245</v>
      </c>
      <c r="B7250" s="681" t="s">
        <v>17246</v>
      </c>
      <c r="C7250" s="680" t="s">
        <v>17247</v>
      </c>
      <c r="D7250" s="680" t="s">
        <v>44510</v>
      </c>
    </row>
    <row r="7251" spans="1:4" ht="31.5" thickTop="1" thickBot="1" x14ac:dyDescent="0.3">
      <c r="A7251" s="680" t="s">
        <v>17248</v>
      </c>
      <c r="B7251" s="681" t="s">
        <v>17249</v>
      </c>
      <c r="C7251" s="680" t="s">
        <v>17250</v>
      </c>
      <c r="D7251" s="680" t="s">
        <v>44511</v>
      </c>
    </row>
    <row r="7252" spans="1:4" ht="16.5" thickTop="1" thickBot="1" x14ac:dyDescent="0.3">
      <c r="A7252" s="681" t="s">
        <v>17251</v>
      </c>
      <c r="B7252" s="681" t="s">
        <v>17252</v>
      </c>
      <c r="C7252" s="681" t="s">
        <v>17253</v>
      </c>
      <c r="D7252" s="681" t="s">
        <v>44512</v>
      </c>
    </row>
    <row r="7253" spans="1:4" ht="16.5" thickTop="1" thickBot="1" x14ac:dyDescent="0.3">
      <c r="A7253" s="680" t="s">
        <v>17254</v>
      </c>
      <c r="B7253" s="681" t="s">
        <v>17255</v>
      </c>
      <c r="C7253" s="680" t="s">
        <v>17256</v>
      </c>
      <c r="D7253" s="680" t="s">
        <v>44513</v>
      </c>
    </row>
    <row r="7254" spans="1:4" ht="16.5" thickTop="1" thickBot="1" x14ac:dyDescent="0.3">
      <c r="A7254" s="680" t="s">
        <v>17257</v>
      </c>
      <c r="B7254" s="692" t="s">
        <v>8728</v>
      </c>
      <c r="C7254" s="680" t="s">
        <v>17258</v>
      </c>
      <c r="D7254" s="680" t="s">
        <v>44514</v>
      </c>
    </row>
    <row r="7255" spans="1:4" ht="16.5" thickTop="1" thickBot="1" x14ac:dyDescent="0.3">
      <c r="A7255" s="681" t="s">
        <v>17259</v>
      </c>
      <c r="B7255" s="681" t="s">
        <v>17260</v>
      </c>
      <c r="C7255" s="681" t="s">
        <v>17261</v>
      </c>
      <c r="D7255" s="681" t="s">
        <v>44515</v>
      </c>
    </row>
    <row r="7256" spans="1:4" ht="16.5" thickTop="1" thickBot="1" x14ac:dyDescent="0.3">
      <c r="A7256" s="681" t="s">
        <v>17262</v>
      </c>
      <c r="B7256" s="681" t="s">
        <v>17263</v>
      </c>
      <c r="C7256" s="681" t="s">
        <v>17264</v>
      </c>
      <c r="D7256" s="681" t="s">
        <v>44516</v>
      </c>
    </row>
    <row r="7257" spans="1:4" ht="16.5" thickTop="1" thickBot="1" x14ac:dyDescent="0.3">
      <c r="A7257" s="680" t="s">
        <v>17265</v>
      </c>
      <c r="B7257" s="681" t="s">
        <v>17266</v>
      </c>
      <c r="C7257" s="680" t="s">
        <v>17267</v>
      </c>
      <c r="D7257" s="680" t="s">
        <v>44517</v>
      </c>
    </row>
    <row r="7258" spans="1:4" ht="16.5" thickTop="1" thickBot="1" x14ac:dyDescent="0.3">
      <c r="A7258" s="680" t="s">
        <v>17268</v>
      </c>
      <c r="B7258" s="681" t="s">
        <v>17269</v>
      </c>
      <c r="C7258" s="680" t="s">
        <v>17270</v>
      </c>
      <c r="D7258" s="680" t="s">
        <v>44518</v>
      </c>
    </row>
    <row r="7259" spans="1:4" ht="16.5" thickTop="1" thickBot="1" x14ac:dyDescent="0.3">
      <c r="A7259" s="680" t="s">
        <v>17271</v>
      </c>
      <c r="B7259" s="681" t="s">
        <v>17272</v>
      </c>
      <c r="C7259" s="680" t="s">
        <v>17273</v>
      </c>
      <c r="D7259" s="680" t="s">
        <v>44519</v>
      </c>
    </row>
    <row r="7260" spans="1:4" ht="16.5" thickTop="1" thickBot="1" x14ac:dyDescent="0.3">
      <c r="A7260" s="681" t="s">
        <v>17274</v>
      </c>
      <c r="B7260" s="681" t="s">
        <v>17275</v>
      </c>
      <c r="C7260" s="681" t="s">
        <v>17276</v>
      </c>
      <c r="D7260" s="681" t="s">
        <v>44520</v>
      </c>
    </row>
    <row r="7261" spans="1:4" ht="16.5" thickTop="1" thickBot="1" x14ac:dyDescent="0.3">
      <c r="A7261" s="681" t="s">
        <v>17277</v>
      </c>
      <c r="B7261" s="681" t="s">
        <v>17278</v>
      </c>
      <c r="C7261" s="681" t="s">
        <v>17279</v>
      </c>
      <c r="D7261" s="681" t="s">
        <v>44521</v>
      </c>
    </row>
    <row r="7262" spans="1:4" ht="16.5" thickTop="1" thickBot="1" x14ac:dyDescent="0.3">
      <c r="A7262" s="681" t="s">
        <v>17280</v>
      </c>
      <c r="B7262" s="681" t="s">
        <v>17281</v>
      </c>
      <c r="C7262" s="681" t="s">
        <v>17282</v>
      </c>
      <c r="D7262" s="681" t="s">
        <v>44522</v>
      </c>
    </row>
    <row r="7263" spans="1:4" ht="16.5" thickTop="1" thickBot="1" x14ac:dyDescent="0.3">
      <c r="A7263" s="681" t="s">
        <v>17283</v>
      </c>
      <c r="B7263" s="692" t="s">
        <v>8728</v>
      </c>
      <c r="C7263" s="681" t="s">
        <v>17284</v>
      </c>
      <c r="D7263" s="681" t="s">
        <v>17284</v>
      </c>
    </row>
    <row r="7264" spans="1:4" ht="31.5" thickTop="1" thickBot="1" x14ac:dyDescent="0.3">
      <c r="A7264" s="681" t="s">
        <v>17285</v>
      </c>
      <c r="B7264" s="681" t="s">
        <v>17286</v>
      </c>
      <c r="C7264" s="681" t="s">
        <v>17287</v>
      </c>
      <c r="D7264" s="681" t="s">
        <v>44523</v>
      </c>
    </row>
    <row r="7265" spans="1:4" ht="16.5" thickTop="1" thickBot="1" x14ac:dyDescent="0.3">
      <c r="A7265" s="680" t="s">
        <v>17288</v>
      </c>
      <c r="B7265" s="681" t="s">
        <v>17289</v>
      </c>
      <c r="C7265" s="680" t="s">
        <v>17290</v>
      </c>
      <c r="D7265" s="680" t="s">
        <v>44524</v>
      </c>
    </row>
    <row r="7266" spans="1:4" ht="16.5" thickTop="1" thickBot="1" x14ac:dyDescent="0.3">
      <c r="A7266" s="681" t="s">
        <v>17291</v>
      </c>
      <c r="B7266" s="681" t="s">
        <v>17292</v>
      </c>
      <c r="C7266" s="681" t="s">
        <v>17293</v>
      </c>
      <c r="D7266" s="681" t="s">
        <v>44525</v>
      </c>
    </row>
    <row r="7267" spans="1:4" ht="16.5" thickTop="1" thickBot="1" x14ac:dyDescent="0.3">
      <c r="A7267" s="680" t="s">
        <v>17294</v>
      </c>
      <c r="B7267" s="692" t="s">
        <v>8728</v>
      </c>
      <c r="C7267" s="680" t="s">
        <v>17295</v>
      </c>
      <c r="D7267" s="680" t="s">
        <v>44526</v>
      </c>
    </row>
    <row r="7268" spans="1:4" ht="16.5" thickTop="1" thickBot="1" x14ac:dyDescent="0.3">
      <c r="A7268" s="681" t="s">
        <v>17296</v>
      </c>
      <c r="B7268" s="681" t="s">
        <v>17297</v>
      </c>
      <c r="C7268" s="681" t="s">
        <v>17298</v>
      </c>
      <c r="D7268" s="681" t="s">
        <v>44527</v>
      </c>
    </row>
    <row r="7269" spans="1:4" ht="16.5" thickTop="1" thickBot="1" x14ac:dyDescent="0.3">
      <c r="A7269" s="681" t="s">
        <v>5846</v>
      </c>
      <c r="B7269" s="681" t="s">
        <v>17299</v>
      </c>
      <c r="C7269" s="681" t="s">
        <v>5847</v>
      </c>
      <c r="D7269" s="681" t="s">
        <v>5848</v>
      </c>
    </row>
    <row r="7270" spans="1:4" ht="16.5" thickTop="1" thickBot="1" x14ac:dyDescent="0.3">
      <c r="A7270" s="680" t="s">
        <v>5850</v>
      </c>
      <c r="B7270" s="692" t="s">
        <v>8728</v>
      </c>
      <c r="C7270" s="680" t="s">
        <v>17300</v>
      </c>
      <c r="D7270" s="680" t="s">
        <v>44528</v>
      </c>
    </row>
    <row r="7271" spans="1:4" ht="16.5" thickTop="1" thickBot="1" x14ac:dyDescent="0.3">
      <c r="A7271" s="680" t="s">
        <v>5853</v>
      </c>
      <c r="B7271" s="692" t="s">
        <v>8728</v>
      </c>
      <c r="C7271" s="680" t="s">
        <v>5854</v>
      </c>
      <c r="D7271" s="680" t="s">
        <v>5855</v>
      </c>
    </row>
    <row r="7272" spans="1:4" ht="16.5" thickTop="1" thickBot="1" x14ac:dyDescent="0.3">
      <c r="A7272" s="680" t="s">
        <v>17301</v>
      </c>
      <c r="B7272" s="681" t="s">
        <v>17302</v>
      </c>
      <c r="C7272" s="680" t="s">
        <v>17303</v>
      </c>
      <c r="D7272" s="680" t="s">
        <v>17303</v>
      </c>
    </row>
    <row r="7273" spans="1:4" ht="16.5" thickTop="1" thickBot="1" x14ac:dyDescent="0.3">
      <c r="A7273" s="680" t="s">
        <v>5856</v>
      </c>
      <c r="B7273" s="681" t="s">
        <v>17304</v>
      </c>
      <c r="C7273" s="680" t="s">
        <v>5857</v>
      </c>
      <c r="D7273" s="680" t="s">
        <v>5858</v>
      </c>
    </row>
    <row r="7274" spans="1:4" ht="16.5" thickTop="1" thickBot="1" x14ac:dyDescent="0.3">
      <c r="A7274" s="680" t="s">
        <v>5859</v>
      </c>
      <c r="B7274" s="692" t="s">
        <v>8728</v>
      </c>
      <c r="C7274" s="680" t="s">
        <v>5860</v>
      </c>
      <c r="D7274" s="680" t="s">
        <v>5861</v>
      </c>
    </row>
    <row r="7275" spans="1:4" ht="16.5" thickTop="1" thickBot="1" x14ac:dyDescent="0.3">
      <c r="A7275" s="680" t="s">
        <v>17305</v>
      </c>
      <c r="B7275" s="681" t="s">
        <v>17306</v>
      </c>
      <c r="C7275" s="680" t="s">
        <v>17307</v>
      </c>
      <c r="D7275" s="680" t="s">
        <v>44529</v>
      </c>
    </row>
    <row r="7276" spans="1:4" ht="16.5" thickTop="1" thickBot="1" x14ac:dyDescent="0.3">
      <c r="A7276" s="681" t="s">
        <v>17308</v>
      </c>
      <c r="B7276" s="681" t="s">
        <v>17309</v>
      </c>
      <c r="C7276" s="681" t="s">
        <v>17310</v>
      </c>
      <c r="D7276" s="681" t="s">
        <v>44530</v>
      </c>
    </row>
    <row r="7277" spans="1:4" ht="16.5" thickTop="1" thickBot="1" x14ac:dyDescent="0.3">
      <c r="A7277" s="681" t="s">
        <v>17311</v>
      </c>
      <c r="B7277" s="681" t="s">
        <v>17312</v>
      </c>
      <c r="C7277" s="681" t="s">
        <v>17313</v>
      </c>
      <c r="D7277" s="681" t="s">
        <v>44531</v>
      </c>
    </row>
    <row r="7278" spans="1:4" ht="16.5" thickTop="1" thickBot="1" x14ac:dyDescent="0.3">
      <c r="A7278" s="681" t="s">
        <v>5862</v>
      </c>
      <c r="B7278" s="692" t="s">
        <v>8728</v>
      </c>
      <c r="C7278" s="681" t="s">
        <v>5863</v>
      </c>
      <c r="D7278" s="681" t="s">
        <v>5864</v>
      </c>
    </row>
    <row r="7279" spans="1:4" ht="16.5" thickTop="1" thickBot="1" x14ac:dyDescent="0.3">
      <c r="A7279" s="681" t="s">
        <v>17314</v>
      </c>
      <c r="B7279" s="681" t="s">
        <v>17315</v>
      </c>
      <c r="C7279" s="681" t="s">
        <v>17316</v>
      </c>
      <c r="D7279" s="681" t="s">
        <v>44532</v>
      </c>
    </row>
    <row r="7280" spans="1:4" ht="16.5" thickTop="1" thickBot="1" x14ac:dyDescent="0.3">
      <c r="A7280" s="680" t="s">
        <v>17317</v>
      </c>
      <c r="B7280" s="681" t="s">
        <v>17318</v>
      </c>
      <c r="C7280" s="680" t="s">
        <v>17319</v>
      </c>
      <c r="D7280" s="680" t="s">
        <v>44533</v>
      </c>
    </row>
    <row r="7281" spans="1:4" ht="16.5" thickTop="1" thickBot="1" x14ac:dyDescent="0.3">
      <c r="A7281" s="681" t="s">
        <v>17320</v>
      </c>
      <c r="B7281" s="681" t="s">
        <v>17321</v>
      </c>
      <c r="C7281" s="681" t="s">
        <v>17322</v>
      </c>
      <c r="D7281" s="681" t="s">
        <v>44534</v>
      </c>
    </row>
    <row r="7282" spans="1:4" ht="16.5" thickTop="1" thickBot="1" x14ac:dyDescent="0.3">
      <c r="A7282" s="680" t="s">
        <v>17323</v>
      </c>
      <c r="B7282" s="681" t="s">
        <v>17324</v>
      </c>
      <c r="C7282" s="680" t="s">
        <v>17325</v>
      </c>
      <c r="D7282" s="680" t="s">
        <v>44535</v>
      </c>
    </row>
    <row r="7283" spans="1:4" ht="16.5" thickTop="1" thickBot="1" x14ac:dyDescent="0.3">
      <c r="A7283" s="681" t="s">
        <v>17326</v>
      </c>
      <c r="B7283" s="681" t="s">
        <v>17327</v>
      </c>
      <c r="C7283" s="681" t="s">
        <v>17328</v>
      </c>
      <c r="D7283" s="681" t="s">
        <v>44536</v>
      </c>
    </row>
    <row r="7284" spans="1:4" ht="16.5" thickTop="1" thickBot="1" x14ac:dyDescent="0.3">
      <c r="A7284" s="680" t="s">
        <v>17329</v>
      </c>
      <c r="B7284" s="681" t="s">
        <v>17330</v>
      </c>
      <c r="C7284" s="680" t="s">
        <v>17331</v>
      </c>
      <c r="D7284" s="680" t="s">
        <v>44537</v>
      </c>
    </row>
    <row r="7285" spans="1:4" ht="16.5" thickTop="1" thickBot="1" x14ac:dyDescent="0.3">
      <c r="A7285" s="681" t="s">
        <v>17332</v>
      </c>
      <c r="B7285" s="681" t="s">
        <v>17332</v>
      </c>
      <c r="C7285" s="681" t="s">
        <v>17333</v>
      </c>
      <c r="D7285" s="681" t="s">
        <v>44538</v>
      </c>
    </row>
    <row r="7286" spans="1:4" ht="16.5" thickTop="1" thickBot="1" x14ac:dyDescent="0.3">
      <c r="A7286" s="681" t="s">
        <v>17334</v>
      </c>
      <c r="B7286" s="681" t="s">
        <v>17335</v>
      </c>
      <c r="C7286" s="681" t="s">
        <v>17336</v>
      </c>
      <c r="D7286" s="681" t="s">
        <v>44539</v>
      </c>
    </row>
    <row r="7287" spans="1:4" ht="31.5" thickTop="1" thickBot="1" x14ac:dyDescent="0.3">
      <c r="A7287" s="680" t="s">
        <v>17337</v>
      </c>
      <c r="B7287" s="681" t="s">
        <v>17338</v>
      </c>
      <c r="C7287" s="680" t="s">
        <v>17339</v>
      </c>
      <c r="D7287" s="680" t="s">
        <v>44540</v>
      </c>
    </row>
    <row r="7288" spans="1:4" ht="16.5" thickTop="1" thickBot="1" x14ac:dyDescent="0.3">
      <c r="A7288" s="681" t="s">
        <v>17340</v>
      </c>
      <c r="B7288" s="681" t="s">
        <v>17341</v>
      </c>
      <c r="C7288" s="681" t="s">
        <v>17342</v>
      </c>
      <c r="D7288" s="681" t="s">
        <v>44541</v>
      </c>
    </row>
    <row r="7289" spans="1:4" ht="16.5" thickTop="1" thickBot="1" x14ac:dyDescent="0.3">
      <c r="A7289" s="681" t="s">
        <v>17343</v>
      </c>
      <c r="B7289" s="681" t="s">
        <v>17344</v>
      </c>
      <c r="C7289" s="681" t="s">
        <v>17345</v>
      </c>
      <c r="D7289" s="681" t="s">
        <v>44542</v>
      </c>
    </row>
    <row r="7290" spans="1:4" ht="16.5" thickTop="1" thickBot="1" x14ac:dyDescent="0.3">
      <c r="A7290" s="681" t="s">
        <v>17346</v>
      </c>
      <c r="B7290" s="681" t="s">
        <v>17347</v>
      </c>
      <c r="C7290" s="681" t="s">
        <v>17348</v>
      </c>
      <c r="D7290" s="681" t="s">
        <v>44543</v>
      </c>
    </row>
    <row r="7291" spans="1:4" ht="16.5" thickTop="1" thickBot="1" x14ac:dyDescent="0.3">
      <c r="A7291" s="681" t="s">
        <v>17349</v>
      </c>
      <c r="B7291" s="681" t="s">
        <v>17350</v>
      </c>
      <c r="C7291" s="681" t="s">
        <v>17351</v>
      </c>
      <c r="D7291" s="681" t="s">
        <v>17351</v>
      </c>
    </row>
    <row r="7292" spans="1:4" ht="16.5" thickTop="1" thickBot="1" x14ac:dyDescent="0.3">
      <c r="A7292" s="681" t="s">
        <v>17352</v>
      </c>
      <c r="B7292" s="681" t="s">
        <v>17353</v>
      </c>
      <c r="C7292" s="681" t="s">
        <v>17354</v>
      </c>
      <c r="D7292" s="681" t="s">
        <v>44544</v>
      </c>
    </row>
    <row r="7293" spans="1:4" ht="16.5" thickTop="1" thickBot="1" x14ac:dyDescent="0.3">
      <c r="A7293" s="680" t="s">
        <v>17355</v>
      </c>
      <c r="B7293" s="681" t="s">
        <v>17356</v>
      </c>
      <c r="C7293" s="680" t="s">
        <v>17357</v>
      </c>
      <c r="D7293" s="680" t="s">
        <v>17357</v>
      </c>
    </row>
    <row r="7294" spans="1:4" ht="16.5" thickTop="1" thickBot="1" x14ac:dyDescent="0.3">
      <c r="A7294" s="681" t="s">
        <v>5865</v>
      </c>
      <c r="B7294" s="681" t="s">
        <v>17358</v>
      </c>
      <c r="C7294" s="681" t="s">
        <v>5866</v>
      </c>
      <c r="D7294" s="681" t="s">
        <v>5867</v>
      </c>
    </row>
    <row r="7295" spans="1:4" ht="16.5" thickTop="1" thickBot="1" x14ac:dyDescent="0.3">
      <c r="A7295" s="680" t="s">
        <v>17359</v>
      </c>
      <c r="B7295" s="681" t="s">
        <v>17360</v>
      </c>
      <c r="C7295" s="680" t="s">
        <v>17361</v>
      </c>
      <c r="D7295" s="680" t="s">
        <v>44545</v>
      </c>
    </row>
    <row r="7296" spans="1:4" ht="16.5" thickTop="1" thickBot="1" x14ac:dyDescent="0.3">
      <c r="A7296" s="680" t="s">
        <v>17362</v>
      </c>
      <c r="B7296" s="681" t="s">
        <v>17363</v>
      </c>
      <c r="C7296" s="680" t="s">
        <v>17364</v>
      </c>
      <c r="D7296" s="680" t="s">
        <v>44546</v>
      </c>
    </row>
    <row r="7297" spans="1:4" ht="31.5" thickTop="1" thickBot="1" x14ac:dyDescent="0.3">
      <c r="A7297" s="680" t="s">
        <v>17365</v>
      </c>
      <c r="B7297" s="681" t="s">
        <v>17366</v>
      </c>
      <c r="C7297" s="680" t="s">
        <v>17367</v>
      </c>
      <c r="D7297" s="680" t="s">
        <v>44547</v>
      </c>
    </row>
    <row r="7298" spans="1:4" ht="16.5" thickTop="1" thickBot="1" x14ac:dyDescent="0.3">
      <c r="A7298" s="681" t="s">
        <v>17368</v>
      </c>
      <c r="B7298" s="681" t="s">
        <v>17369</v>
      </c>
      <c r="C7298" s="681" t="s">
        <v>17370</v>
      </c>
      <c r="D7298" s="681" t="s">
        <v>44548</v>
      </c>
    </row>
    <row r="7299" spans="1:4" ht="16.5" thickTop="1" thickBot="1" x14ac:dyDescent="0.3">
      <c r="A7299" s="680" t="s">
        <v>17371</v>
      </c>
      <c r="B7299" s="681" t="s">
        <v>17372</v>
      </c>
      <c r="C7299" s="680" t="s">
        <v>17373</v>
      </c>
      <c r="D7299" s="680" t="s">
        <v>44549</v>
      </c>
    </row>
    <row r="7300" spans="1:4" ht="16.5" thickTop="1" thickBot="1" x14ac:dyDescent="0.3">
      <c r="A7300" s="680" t="s">
        <v>17374</v>
      </c>
      <c r="B7300" s="692" t="s">
        <v>8728</v>
      </c>
      <c r="C7300" s="680" t="s">
        <v>17375</v>
      </c>
      <c r="D7300" s="680" t="s">
        <v>44550</v>
      </c>
    </row>
    <row r="7301" spans="1:4" ht="16.5" thickTop="1" thickBot="1" x14ac:dyDescent="0.3">
      <c r="A7301" s="680" t="s">
        <v>17376</v>
      </c>
      <c r="B7301" s="681" t="s">
        <v>17377</v>
      </c>
      <c r="C7301" s="680" t="s">
        <v>17378</v>
      </c>
      <c r="D7301" s="680" t="s">
        <v>44551</v>
      </c>
    </row>
    <row r="7302" spans="1:4" ht="16.5" thickTop="1" thickBot="1" x14ac:dyDescent="0.3">
      <c r="A7302" s="680" t="s">
        <v>17379</v>
      </c>
      <c r="B7302" s="681" t="s">
        <v>17380</v>
      </c>
      <c r="C7302" s="680" t="s">
        <v>17381</v>
      </c>
      <c r="D7302" s="680" t="s">
        <v>44552</v>
      </c>
    </row>
    <row r="7303" spans="1:4" ht="31.5" thickTop="1" thickBot="1" x14ac:dyDescent="0.3">
      <c r="A7303" s="681" t="s">
        <v>17382</v>
      </c>
      <c r="B7303" s="681" t="s">
        <v>17383</v>
      </c>
      <c r="C7303" s="681" t="s">
        <v>17384</v>
      </c>
      <c r="D7303" s="681" t="s">
        <v>44553</v>
      </c>
    </row>
    <row r="7304" spans="1:4" ht="16.5" thickTop="1" thickBot="1" x14ac:dyDescent="0.3">
      <c r="A7304" s="681" t="s">
        <v>17385</v>
      </c>
      <c r="B7304" s="692" t="s">
        <v>8728</v>
      </c>
      <c r="C7304" s="681" t="s">
        <v>17386</v>
      </c>
      <c r="D7304" s="681" t="s">
        <v>44554</v>
      </c>
    </row>
    <row r="7305" spans="1:4" ht="16.5" thickTop="1" thickBot="1" x14ac:dyDescent="0.3">
      <c r="A7305" s="681" t="s">
        <v>17387</v>
      </c>
      <c r="B7305" s="681" t="s">
        <v>17388</v>
      </c>
      <c r="C7305" s="681" t="s">
        <v>17389</v>
      </c>
      <c r="D7305" s="681" t="s">
        <v>44555</v>
      </c>
    </row>
    <row r="7306" spans="1:4" ht="31.5" thickTop="1" thickBot="1" x14ac:dyDescent="0.3">
      <c r="A7306" s="680" t="s">
        <v>17390</v>
      </c>
      <c r="B7306" s="681" t="s">
        <v>17391</v>
      </c>
      <c r="C7306" s="680" t="s">
        <v>17392</v>
      </c>
      <c r="D7306" s="680" t="s">
        <v>44556</v>
      </c>
    </row>
    <row r="7307" spans="1:4" ht="31.5" thickTop="1" thickBot="1" x14ac:dyDescent="0.3">
      <c r="A7307" s="681" t="s">
        <v>17393</v>
      </c>
      <c r="B7307" s="681" t="s">
        <v>17394</v>
      </c>
      <c r="C7307" s="681" t="s">
        <v>17395</v>
      </c>
      <c r="D7307" s="681" t="s">
        <v>44557</v>
      </c>
    </row>
    <row r="7308" spans="1:4" ht="16.5" thickTop="1" thickBot="1" x14ac:dyDescent="0.3">
      <c r="A7308" s="680" t="s">
        <v>17396</v>
      </c>
      <c r="B7308" s="681" t="s">
        <v>17397</v>
      </c>
      <c r="C7308" s="680" t="s">
        <v>17398</v>
      </c>
      <c r="D7308" s="680" t="s">
        <v>44558</v>
      </c>
    </row>
    <row r="7309" spans="1:4" ht="16.5" thickTop="1" thickBot="1" x14ac:dyDescent="0.3">
      <c r="A7309" s="681" t="s">
        <v>17399</v>
      </c>
      <c r="B7309" s="681" t="s">
        <v>17400</v>
      </c>
      <c r="C7309" s="681" t="s">
        <v>17401</v>
      </c>
      <c r="D7309" s="681" t="s">
        <v>44559</v>
      </c>
    </row>
    <row r="7310" spans="1:4" ht="16.5" thickTop="1" thickBot="1" x14ac:dyDescent="0.3">
      <c r="A7310" s="681" t="s">
        <v>17402</v>
      </c>
      <c r="B7310" s="692" t="s">
        <v>8728</v>
      </c>
      <c r="C7310" s="681" t="s">
        <v>17403</v>
      </c>
      <c r="D7310" s="681" t="s">
        <v>44560</v>
      </c>
    </row>
    <row r="7311" spans="1:4" ht="31.5" thickTop="1" thickBot="1" x14ac:dyDescent="0.3">
      <c r="A7311" s="681" t="s">
        <v>17404</v>
      </c>
      <c r="B7311" s="681" t="s">
        <v>17405</v>
      </c>
      <c r="C7311" s="681" t="s">
        <v>17406</v>
      </c>
      <c r="D7311" s="681" t="s">
        <v>44561</v>
      </c>
    </row>
    <row r="7312" spans="1:4" ht="16.5" thickTop="1" thickBot="1" x14ac:dyDescent="0.3">
      <c r="A7312" s="680" t="s">
        <v>17407</v>
      </c>
      <c r="B7312" s="681" t="s">
        <v>17408</v>
      </c>
      <c r="C7312" s="680" t="s">
        <v>17409</v>
      </c>
      <c r="D7312" s="680" t="s">
        <v>17409</v>
      </c>
    </row>
    <row r="7313" spans="1:4" ht="16.5" thickTop="1" thickBot="1" x14ac:dyDescent="0.3">
      <c r="A7313" s="680" t="s">
        <v>17410</v>
      </c>
      <c r="B7313" s="681" t="s">
        <v>17411</v>
      </c>
      <c r="C7313" s="680" t="s">
        <v>17412</v>
      </c>
      <c r="D7313" s="680" t="s">
        <v>44562</v>
      </c>
    </row>
    <row r="7314" spans="1:4" ht="16.5" thickTop="1" thickBot="1" x14ac:dyDescent="0.3">
      <c r="A7314" s="681" t="s">
        <v>17413</v>
      </c>
      <c r="B7314" s="681" t="s">
        <v>17414</v>
      </c>
      <c r="C7314" s="681" t="s">
        <v>17415</v>
      </c>
      <c r="D7314" s="681" t="s">
        <v>44563</v>
      </c>
    </row>
    <row r="7315" spans="1:4" ht="31.5" thickTop="1" thickBot="1" x14ac:dyDescent="0.3">
      <c r="A7315" s="680" t="s">
        <v>17416</v>
      </c>
      <c r="B7315" s="681" t="s">
        <v>17417</v>
      </c>
      <c r="C7315" s="680" t="s">
        <v>17418</v>
      </c>
      <c r="D7315" s="680" t="s">
        <v>44564</v>
      </c>
    </row>
    <row r="7316" spans="1:4" ht="31.5" thickTop="1" thickBot="1" x14ac:dyDescent="0.3">
      <c r="A7316" s="680" t="s">
        <v>17419</v>
      </c>
      <c r="B7316" s="681" t="s">
        <v>17420</v>
      </c>
      <c r="C7316" s="680" t="s">
        <v>17421</v>
      </c>
      <c r="D7316" s="680" t="s">
        <v>44565</v>
      </c>
    </row>
    <row r="7317" spans="1:4" ht="16.5" thickTop="1" thickBot="1" x14ac:dyDescent="0.3">
      <c r="A7317" s="680" t="s">
        <v>17422</v>
      </c>
      <c r="B7317" s="681" t="s">
        <v>17423</v>
      </c>
      <c r="C7317" s="680" t="s">
        <v>17424</v>
      </c>
      <c r="D7317" s="680" t="s">
        <v>44566</v>
      </c>
    </row>
    <row r="7318" spans="1:4" ht="16.5" thickTop="1" thickBot="1" x14ac:dyDescent="0.3">
      <c r="A7318" s="681" t="s">
        <v>17425</v>
      </c>
      <c r="B7318" s="681" t="s">
        <v>17426</v>
      </c>
      <c r="C7318" s="681" t="s">
        <v>17427</v>
      </c>
      <c r="D7318" s="681" t="s">
        <v>44567</v>
      </c>
    </row>
    <row r="7319" spans="1:4" ht="16.5" thickTop="1" thickBot="1" x14ac:dyDescent="0.3">
      <c r="A7319" s="681" t="s">
        <v>5868</v>
      </c>
      <c r="B7319" s="681" t="s">
        <v>17428</v>
      </c>
      <c r="C7319" s="681" t="s">
        <v>5869</v>
      </c>
      <c r="D7319" s="681" t="s">
        <v>5870</v>
      </c>
    </row>
    <row r="7320" spans="1:4" ht="16.5" thickTop="1" thickBot="1" x14ac:dyDescent="0.3">
      <c r="A7320" s="680" t="s">
        <v>17429</v>
      </c>
      <c r="B7320" s="681" t="s">
        <v>17430</v>
      </c>
      <c r="C7320" s="680" t="s">
        <v>17431</v>
      </c>
      <c r="D7320" s="680" t="s">
        <v>44568</v>
      </c>
    </row>
    <row r="7321" spans="1:4" ht="16.5" thickTop="1" thickBot="1" x14ac:dyDescent="0.3">
      <c r="A7321" s="681" t="s">
        <v>17432</v>
      </c>
      <c r="B7321" s="681" t="s">
        <v>17433</v>
      </c>
      <c r="C7321" s="681" t="s">
        <v>17434</v>
      </c>
      <c r="D7321" s="681" t="s">
        <v>44569</v>
      </c>
    </row>
    <row r="7322" spans="1:4" ht="16.5" thickTop="1" thickBot="1" x14ac:dyDescent="0.3">
      <c r="A7322" s="681" t="s">
        <v>17435</v>
      </c>
      <c r="B7322" s="681" t="s">
        <v>17436</v>
      </c>
      <c r="C7322" s="681" t="s">
        <v>17437</v>
      </c>
      <c r="D7322" s="681" t="s">
        <v>44570</v>
      </c>
    </row>
    <row r="7323" spans="1:4" ht="16.5" thickTop="1" thickBot="1" x14ac:dyDescent="0.3">
      <c r="A7323" s="681" t="s">
        <v>17438</v>
      </c>
      <c r="B7323" s="681" t="s">
        <v>17439</v>
      </c>
      <c r="C7323" s="681" t="s">
        <v>17440</v>
      </c>
      <c r="D7323" s="681" t="s">
        <v>44571</v>
      </c>
    </row>
    <row r="7324" spans="1:4" ht="16.5" thickTop="1" thickBot="1" x14ac:dyDescent="0.3">
      <c r="A7324" s="681" t="s">
        <v>17441</v>
      </c>
      <c r="B7324" s="681" t="s">
        <v>17442</v>
      </c>
      <c r="C7324" s="681" t="s">
        <v>17443</v>
      </c>
      <c r="D7324" s="681" t="s">
        <v>44572</v>
      </c>
    </row>
    <row r="7325" spans="1:4" ht="31.5" thickTop="1" thickBot="1" x14ac:dyDescent="0.3">
      <c r="A7325" s="680" t="s">
        <v>17444</v>
      </c>
      <c r="B7325" s="681" t="s">
        <v>17445</v>
      </c>
      <c r="C7325" s="680" t="s">
        <v>17446</v>
      </c>
      <c r="D7325" s="680" t="s">
        <v>44573</v>
      </c>
    </row>
    <row r="7326" spans="1:4" ht="16.5" thickTop="1" thickBot="1" x14ac:dyDescent="0.3">
      <c r="A7326" s="680" t="s">
        <v>5871</v>
      </c>
      <c r="B7326" s="692" t="s">
        <v>8728</v>
      </c>
      <c r="C7326" s="680" t="s">
        <v>17447</v>
      </c>
      <c r="D7326" s="680" t="s">
        <v>44574</v>
      </c>
    </row>
    <row r="7327" spans="1:4" ht="16.5" thickTop="1" thickBot="1" x14ac:dyDescent="0.3">
      <c r="A7327" s="680" t="s">
        <v>17448</v>
      </c>
      <c r="B7327" s="681" t="s">
        <v>17449</v>
      </c>
      <c r="C7327" s="680" t="s">
        <v>17450</v>
      </c>
      <c r="D7327" s="680" t="s">
        <v>44575</v>
      </c>
    </row>
    <row r="7328" spans="1:4" ht="16.5" thickTop="1" thickBot="1" x14ac:dyDescent="0.3">
      <c r="A7328" s="681" t="s">
        <v>17451</v>
      </c>
      <c r="B7328" s="681" t="s">
        <v>17452</v>
      </c>
      <c r="C7328" s="681" t="s">
        <v>17453</v>
      </c>
      <c r="D7328" s="681" t="s">
        <v>44576</v>
      </c>
    </row>
    <row r="7329" spans="1:4" ht="16.5" thickTop="1" thickBot="1" x14ac:dyDescent="0.3">
      <c r="A7329" s="681" t="s">
        <v>5874</v>
      </c>
      <c r="B7329" s="681" t="s">
        <v>17454</v>
      </c>
      <c r="C7329" s="681" t="s">
        <v>5875</v>
      </c>
      <c r="D7329" s="681" t="s">
        <v>5876</v>
      </c>
    </row>
    <row r="7330" spans="1:4" ht="16.5" thickTop="1" thickBot="1" x14ac:dyDescent="0.3">
      <c r="A7330" s="681" t="s">
        <v>17455</v>
      </c>
      <c r="B7330" s="681" t="s">
        <v>17456</v>
      </c>
      <c r="C7330" s="681" t="s">
        <v>17457</v>
      </c>
      <c r="D7330" s="681" t="s">
        <v>44577</v>
      </c>
    </row>
    <row r="7331" spans="1:4" ht="16.5" thickTop="1" thickBot="1" x14ac:dyDescent="0.3">
      <c r="A7331" s="680" t="s">
        <v>5877</v>
      </c>
      <c r="B7331" s="681" t="s">
        <v>17458</v>
      </c>
      <c r="C7331" s="680" t="s">
        <v>5878</v>
      </c>
      <c r="D7331" s="680" t="s">
        <v>5879</v>
      </c>
    </row>
    <row r="7332" spans="1:4" ht="16.5" thickTop="1" thickBot="1" x14ac:dyDescent="0.3">
      <c r="A7332" s="681" t="s">
        <v>17459</v>
      </c>
      <c r="B7332" s="681" t="s">
        <v>17460</v>
      </c>
      <c r="C7332" s="681" t="s">
        <v>17461</v>
      </c>
      <c r="D7332" s="681" t="s">
        <v>44578</v>
      </c>
    </row>
    <row r="7333" spans="1:4" ht="16.5" thickTop="1" thickBot="1" x14ac:dyDescent="0.3">
      <c r="A7333" s="681" t="s">
        <v>17462</v>
      </c>
      <c r="B7333" s="681" t="s">
        <v>17463</v>
      </c>
      <c r="C7333" s="681" t="s">
        <v>17464</v>
      </c>
      <c r="D7333" s="681" t="s">
        <v>44579</v>
      </c>
    </row>
    <row r="7334" spans="1:4" ht="16.5" thickTop="1" thickBot="1" x14ac:dyDescent="0.3">
      <c r="A7334" s="680" t="s">
        <v>5880</v>
      </c>
      <c r="B7334" s="692" t="s">
        <v>8728</v>
      </c>
      <c r="C7334" s="680" t="s">
        <v>5881</v>
      </c>
      <c r="D7334" s="680" t="s">
        <v>5882</v>
      </c>
    </row>
    <row r="7335" spans="1:4" ht="16.5" thickTop="1" thickBot="1" x14ac:dyDescent="0.3">
      <c r="A7335" s="681" t="s">
        <v>5883</v>
      </c>
      <c r="B7335" s="681" t="s">
        <v>17465</v>
      </c>
      <c r="C7335" s="681" t="s">
        <v>5884</v>
      </c>
      <c r="D7335" s="681" t="s">
        <v>5885</v>
      </c>
    </row>
    <row r="7336" spans="1:4" ht="16.5" thickTop="1" thickBot="1" x14ac:dyDescent="0.3">
      <c r="A7336" s="681" t="s">
        <v>17466</v>
      </c>
      <c r="B7336" s="681" t="s">
        <v>17467</v>
      </c>
      <c r="C7336" s="681" t="s">
        <v>17468</v>
      </c>
      <c r="D7336" s="681" t="s">
        <v>44580</v>
      </c>
    </row>
    <row r="7337" spans="1:4" ht="16.5" thickTop="1" thickBot="1" x14ac:dyDescent="0.3">
      <c r="A7337" s="680" t="s">
        <v>17469</v>
      </c>
      <c r="B7337" s="681" t="s">
        <v>17470</v>
      </c>
      <c r="C7337" s="680" t="s">
        <v>17471</v>
      </c>
      <c r="D7337" s="680" t="s">
        <v>44581</v>
      </c>
    </row>
    <row r="7338" spans="1:4" ht="16.5" thickTop="1" thickBot="1" x14ac:dyDescent="0.3">
      <c r="A7338" s="680" t="s">
        <v>5886</v>
      </c>
      <c r="B7338" s="681" t="s">
        <v>17472</v>
      </c>
      <c r="C7338" s="680" t="s">
        <v>5887</v>
      </c>
      <c r="D7338" s="680" t="s">
        <v>5888</v>
      </c>
    </row>
    <row r="7339" spans="1:4" ht="16.5" thickTop="1" thickBot="1" x14ac:dyDescent="0.3">
      <c r="A7339" s="681" t="s">
        <v>17473</v>
      </c>
      <c r="B7339" s="681" t="s">
        <v>17474</v>
      </c>
      <c r="C7339" s="681" t="s">
        <v>17475</v>
      </c>
      <c r="D7339" s="681" t="s">
        <v>17475</v>
      </c>
    </row>
    <row r="7340" spans="1:4" ht="16.5" thickTop="1" thickBot="1" x14ac:dyDescent="0.3">
      <c r="A7340" s="681" t="s">
        <v>17476</v>
      </c>
      <c r="B7340" s="681" t="s">
        <v>17477</v>
      </c>
      <c r="C7340" s="681" t="s">
        <v>17478</v>
      </c>
      <c r="D7340" s="681" t="s">
        <v>44582</v>
      </c>
    </row>
    <row r="7341" spans="1:4" ht="16.5" thickTop="1" thickBot="1" x14ac:dyDescent="0.3">
      <c r="A7341" s="680" t="s">
        <v>17479</v>
      </c>
      <c r="B7341" s="681" t="s">
        <v>17480</v>
      </c>
      <c r="C7341" s="680" t="s">
        <v>17481</v>
      </c>
      <c r="D7341" s="680" t="s">
        <v>44583</v>
      </c>
    </row>
    <row r="7342" spans="1:4" ht="31.5" thickTop="1" thickBot="1" x14ac:dyDescent="0.3">
      <c r="A7342" s="681" t="s">
        <v>17482</v>
      </c>
      <c r="B7342" s="681" t="s">
        <v>17483</v>
      </c>
      <c r="C7342" s="681" t="s">
        <v>17484</v>
      </c>
      <c r="D7342" s="681" t="s">
        <v>44584</v>
      </c>
    </row>
    <row r="7343" spans="1:4" ht="16.5" thickTop="1" thickBot="1" x14ac:dyDescent="0.3">
      <c r="A7343" s="681" t="s">
        <v>5889</v>
      </c>
      <c r="B7343" s="681" t="s">
        <v>17485</v>
      </c>
      <c r="C7343" s="681" t="s">
        <v>17486</v>
      </c>
      <c r="D7343" s="681" t="s">
        <v>44585</v>
      </c>
    </row>
    <row r="7344" spans="1:4" ht="16.5" thickTop="1" thickBot="1" x14ac:dyDescent="0.3">
      <c r="A7344" s="681" t="s">
        <v>17487</v>
      </c>
      <c r="B7344" s="681" t="s">
        <v>17488</v>
      </c>
      <c r="C7344" s="681" t="s">
        <v>17489</v>
      </c>
      <c r="D7344" s="681" t="s">
        <v>44586</v>
      </c>
    </row>
    <row r="7345" spans="1:4" ht="16.5" thickTop="1" thickBot="1" x14ac:dyDescent="0.3">
      <c r="A7345" s="681" t="s">
        <v>44587</v>
      </c>
      <c r="B7345" s="692" t="s">
        <v>8728</v>
      </c>
      <c r="C7345" s="681" t="s">
        <v>44588</v>
      </c>
      <c r="D7345" s="681" t="s">
        <v>44589</v>
      </c>
    </row>
    <row r="7346" spans="1:4" ht="16.5" thickTop="1" thickBot="1" x14ac:dyDescent="0.3">
      <c r="A7346" s="681" t="s">
        <v>17490</v>
      </c>
      <c r="B7346" s="681" t="s">
        <v>17491</v>
      </c>
      <c r="C7346" s="681" t="s">
        <v>17492</v>
      </c>
      <c r="D7346" s="681" t="s">
        <v>44590</v>
      </c>
    </row>
    <row r="7347" spans="1:4" ht="31.5" thickTop="1" thickBot="1" x14ac:dyDescent="0.3">
      <c r="A7347" s="680" t="s">
        <v>17493</v>
      </c>
      <c r="B7347" s="681" t="s">
        <v>17494</v>
      </c>
      <c r="C7347" s="680" t="s">
        <v>17495</v>
      </c>
      <c r="D7347" s="680" t="s">
        <v>44591</v>
      </c>
    </row>
    <row r="7348" spans="1:4" ht="16.5" thickTop="1" thickBot="1" x14ac:dyDescent="0.3">
      <c r="A7348" s="680" t="s">
        <v>17496</v>
      </c>
      <c r="B7348" s="681" t="s">
        <v>17497</v>
      </c>
      <c r="C7348" s="680" t="s">
        <v>17498</v>
      </c>
      <c r="D7348" s="680" t="s">
        <v>17498</v>
      </c>
    </row>
    <row r="7349" spans="1:4" ht="16.5" thickTop="1" thickBot="1" x14ac:dyDescent="0.3">
      <c r="A7349" s="680" t="s">
        <v>17499</v>
      </c>
      <c r="B7349" s="681" t="s">
        <v>17500</v>
      </c>
      <c r="C7349" s="680" t="s">
        <v>17501</v>
      </c>
      <c r="D7349" s="680" t="s">
        <v>44592</v>
      </c>
    </row>
    <row r="7350" spans="1:4" ht="16.5" thickTop="1" thickBot="1" x14ac:dyDescent="0.3">
      <c r="A7350" s="681" t="s">
        <v>17502</v>
      </c>
      <c r="B7350" s="681" t="s">
        <v>17503</v>
      </c>
      <c r="C7350" s="681" t="s">
        <v>17504</v>
      </c>
      <c r="D7350" s="681" t="s">
        <v>44593</v>
      </c>
    </row>
    <row r="7351" spans="1:4" ht="16.5" thickTop="1" thickBot="1" x14ac:dyDescent="0.3">
      <c r="A7351" s="680" t="s">
        <v>17505</v>
      </c>
      <c r="B7351" s="681" t="s">
        <v>17506</v>
      </c>
      <c r="C7351" s="680" t="s">
        <v>17507</v>
      </c>
      <c r="D7351" s="680" t="s">
        <v>44594</v>
      </c>
    </row>
    <row r="7352" spans="1:4" ht="16.5" thickTop="1" thickBot="1" x14ac:dyDescent="0.3">
      <c r="A7352" s="680" t="s">
        <v>5892</v>
      </c>
      <c r="B7352" s="681" t="s">
        <v>17508</v>
      </c>
      <c r="C7352" s="680" t="s">
        <v>17509</v>
      </c>
      <c r="D7352" s="680" t="s">
        <v>5894</v>
      </c>
    </row>
    <row r="7353" spans="1:4" ht="16.5" thickTop="1" thickBot="1" x14ac:dyDescent="0.3">
      <c r="A7353" s="680" t="s">
        <v>5895</v>
      </c>
      <c r="B7353" s="681" t="s">
        <v>17510</v>
      </c>
      <c r="C7353" s="680" t="s">
        <v>5896</v>
      </c>
      <c r="D7353" s="680" t="s">
        <v>5897</v>
      </c>
    </row>
    <row r="7354" spans="1:4" ht="16.5" thickTop="1" thickBot="1" x14ac:dyDescent="0.3">
      <c r="A7354" s="681" t="s">
        <v>17511</v>
      </c>
      <c r="B7354" s="681" t="s">
        <v>17512</v>
      </c>
      <c r="C7354" s="681" t="s">
        <v>17513</v>
      </c>
      <c r="D7354" s="681" t="s">
        <v>44595</v>
      </c>
    </row>
    <row r="7355" spans="1:4" ht="31.5" thickTop="1" thickBot="1" x14ac:dyDescent="0.3">
      <c r="A7355" s="681" t="s">
        <v>17514</v>
      </c>
      <c r="B7355" s="681" t="s">
        <v>17515</v>
      </c>
      <c r="C7355" s="681" t="s">
        <v>17516</v>
      </c>
      <c r="D7355" s="681" t="s">
        <v>44596</v>
      </c>
    </row>
    <row r="7356" spans="1:4" ht="16.5" thickTop="1" thickBot="1" x14ac:dyDescent="0.3">
      <c r="A7356" s="681" t="s">
        <v>17517</v>
      </c>
      <c r="B7356" s="681" t="s">
        <v>17518</v>
      </c>
      <c r="C7356" s="681" t="s">
        <v>17519</v>
      </c>
      <c r="D7356" s="681" t="s">
        <v>44597</v>
      </c>
    </row>
    <row r="7357" spans="1:4" ht="31.5" thickTop="1" thickBot="1" x14ac:dyDescent="0.3">
      <c r="A7357" s="681" t="s">
        <v>17520</v>
      </c>
      <c r="B7357" s="681" t="s">
        <v>9546</v>
      </c>
      <c r="C7357" s="681" t="s">
        <v>17521</v>
      </c>
      <c r="D7357" s="681" t="s">
        <v>44598</v>
      </c>
    </row>
    <row r="7358" spans="1:4" ht="31.5" thickTop="1" thickBot="1" x14ac:dyDescent="0.3">
      <c r="A7358" s="681" t="s">
        <v>17522</v>
      </c>
      <c r="B7358" s="681" t="s">
        <v>17523</v>
      </c>
      <c r="C7358" s="681" t="s">
        <v>17524</v>
      </c>
      <c r="D7358" s="681" t="s">
        <v>44599</v>
      </c>
    </row>
    <row r="7359" spans="1:4" ht="16.5" thickTop="1" thickBot="1" x14ac:dyDescent="0.3">
      <c r="A7359" s="681" t="s">
        <v>17525</v>
      </c>
      <c r="B7359" s="681" t="s">
        <v>17526</v>
      </c>
      <c r="C7359" s="681" t="s">
        <v>17527</v>
      </c>
      <c r="D7359" s="681" t="s">
        <v>44600</v>
      </c>
    </row>
    <row r="7360" spans="1:4" ht="16.5" thickTop="1" thickBot="1" x14ac:dyDescent="0.3">
      <c r="A7360" s="680" t="s">
        <v>17528</v>
      </c>
      <c r="B7360" s="681" t="s">
        <v>17529</v>
      </c>
      <c r="C7360" s="680" t="s">
        <v>17530</v>
      </c>
      <c r="D7360" s="680" t="s">
        <v>44601</v>
      </c>
    </row>
    <row r="7361" spans="1:4" ht="16.5" thickTop="1" thickBot="1" x14ac:dyDescent="0.3">
      <c r="A7361" s="681" t="s">
        <v>17531</v>
      </c>
      <c r="B7361" s="681" t="s">
        <v>17532</v>
      </c>
      <c r="C7361" s="681" t="s">
        <v>17533</v>
      </c>
      <c r="D7361" s="681" t="s">
        <v>44602</v>
      </c>
    </row>
    <row r="7362" spans="1:4" ht="16.5" thickTop="1" thickBot="1" x14ac:dyDescent="0.3">
      <c r="A7362" s="681" t="s">
        <v>17534</v>
      </c>
      <c r="B7362" s="692" t="s">
        <v>8728</v>
      </c>
      <c r="C7362" s="681" t="s">
        <v>17535</v>
      </c>
      <c r="D7362" s="681" t="s">
        <v>44603</v>
      </c>
    </row>
    <row r="7363" spans="1:4" ht="16.5" thickTop="1" thickBot="1" x14ac:dyDescent="0.3">
      <c r="A7363" s="680" t="s">
        <v>17536</v>
      </c>
      <c r="B7363" s="681" t="s">
        <v>17537</v>
      </c>
      <c r="C7363" s="680" t="s">
        <v>17538</v>
      </c>
      <c r="D7363" s="680" t="s">
        <v>44604</v>
      </c>
    </row>
    <row r="7364" spans="1:4" ht="16.5" thickTop="1" thickBot="1" x14ac:dyDescent="0.3">
      <c r="A7364" s="680" t="s">
        <v>17539</v>
      </c>
      <c r="B7364" s="681" t="s">
        <v>17540</v>
      </c>
      <c r="C7364" s="680" t="s">
        <v>17541</v>
      </c>
      <c r="D7364" s="680" t="s">
        <v>44605</v>
      </c>
    </row>
    <row r="7365" spans="1:4" ht="16.5" thickTop="1" thickBot="1" x14ac:dyDescent="0.3">
      <c r="A7365" s="680" t="s">
        <v>5898</v>
      </c>
      <c r="B7365" s="681" t="s">
        <v>17542</v>
      </c>
      <c r="C7365" s="680" t="s">
        <v>17543</v>
      </c>
      <c r="D7365" s="680" t="s">
        <v>5900</v>
      </c>
    </row>
    <row r="7366" spans="1:4" ht="16.5" thickTop="1" thickBot="1" x14ac:dyDescent="0.3">
      <c r="A7366" s="681" t="s">
        <v>17544</v>
      </c>
      <c r="B7366" s="681" t="s">
        <v>17545</v>
      </c>
      <c r="C7366" s="681" t="s">
        <v>17546</v>
      </c>
      <c r="D7366" s="681" t="s">
        <v>44606</v>
      </c>
    </row>
    <row r="7367" spans="1:4" ht="16.5" thickTop="1" thickBot="1" x14ac:dyDescent="0.3">
      <c r="A7367" s="681" t="s">
        <v>17547</v>
      </c>
      <c r="B7367" s="681" t="s">
        <v>17548</v>
      </c>
      <c r="C7367" s="681" t="s">
        <v>17549</v>
      </c>
      <c r="D7367" s="681" t="s">
        <v>44607</v>
      </c>
    </row>
    <row r="7368" spans="1:4" ht="31.5" thickTop="1" thickBot="1" x14ac:dyDescent="0.3">
      <c r="A7368" s="680" t="s">
        <v>17550</v>
      </c>
      <c r="B7368" s="681" t="s">
        <v>17551</v>
      </c>
      <c r="C7368" s="680" t="s">
        <v>17552</v>
      </c>
      <c r="D7368" s="680" t="s">
        <v>44608</v>
      </c>
    </row>
    <row r="7369" spans="1:4" ht="16.5" thickTop="1" thickBot="1" x14ac:dyDescent="0.3">
      <c r="A7369" s="680" t="s">
        <v>17553</v>
      </c>
      <c r="B7369" s="681" t="s">
        <v>17554</v>
      </c>
      <c r="C7369" s="680" t="s">
        <v>17555</v>
      </c>
      <c r="D7369" s="680" t="s">
        <v>44609</v>
      </c>
    </row>
    <row r="7370" spans="1:4" ht="16.5" thickTop="1" thickBot="1" x14ac:dyDescent="0.3">
      <c r="A7370" s="681" t="s">
        <v>17556</v>
      </c>
      <c r="B7370" s="681" t="s">
        <v>17557</v>
      </c>
      <c r="C7370" s="681" t="s">
        <v>17558</v>
      </c>
      <c r="D7370" s="681" t="s">
        <v>44610</v>
      </c>
    </row>
    <row r="7371" spans="1:4" ht="16.5" thickTop="1" thickBot="1" x14ac:dyDescent="0.3">
      <c r="A7371" s="680" t="s">
        <v>5901</v>
      </c>
      <c r="B7371" s="681" t="s">
        <v>17559</v>
      </c>
      <c r="C7371" s="680" t="s">
        <v>5902</v>
      </c>
      <c r="D7371" s="680" t="s">
        <v>5903</v>
      </c>
    </row>
    <row r="7372" spans="1:4" ht="16.5" thickTop="1" thickBot="1" x14ac:dyDescent="0.3">
      <c r="A7372" s="681" t="s">
        <v>17560</v>
      </c>
      <c r="B7372" s="681" t="s">
        <v>17561</v>
      </c>
      <c r="C7372" s="681" t="s">
        <v>17562</v>
      </c>
      <c r="D7372" s="681" t="s">
        <v>44611</v>
      </c>
    </row>
    <row r="7373" spans="1:4" ht="31.5" thickTop="1" thickBot="1" x14ac:dyDescent="0.3">
      <c r="A7373" s="681" t="s">
        <v>17563</v>
      </c>
      <c r="B7373" s="681" t="s">
        <v>17564</v>
      </c>
      <c r="C7373" s="681" t="s">
        <v>17565</v>
      </c>
      <c r="D7373" s="681" t="s">
        <v>44612</v>
      </c>
    </row>
    <row r="7374" spans="1:4" ht="16.5" thickTop="1" thickBot="1" x14ac:dyDescent="0.3">
      <c r="A7374" s="680" t="s">
        <v>17566</v>
      </c>
      <c r="B7374" s="681" t="s">
        <v>17567</v>
      </c>
      <c r="C7374" s="680" t="s">
        <v>17568</v>
      </c>
      <c r="D7374" s="680" t="s">
        <v>44613</v>
      </c>
    </row>
    <row r="7375" spans="1:4" ht="16.5" thickTop="1" thickBot="1" x14ac:dyDescent="0.3">
      <c r="A7375" s="680" t="s">
        <v>17569</v>
      </c>
      <c r="B7375" s="681" t="s">
        <v>17570</v>
      </c>
      <c r="C7375" s="680" t="s">
        <v>17571</v>
      </c>
      <c r="D7375" s="680" t="s">
        <v>44614</v>
      </c>
    </row>
    <row r="7376" spans="1:4" ht="16.5" thickTop="1" thickBot="1" x14ac:dyDescent="0.3">
      <c r="A7376" s="681" t="s">
        <v>17572</v>
      </c>
      <c r="B7376" s="681" t="s">
        <v>17573</v>
      </c>
      <c r="C7376" s="681" t="s">
        <v>17574</v>
      </c>
      <c r="D7376" s="681" t="s">
        <v>44615</v>
      </c>
    </row>
    <row r="7377" spans="1:4" ht="16.5" thickTop="1" thickBot="1" x14ac:dyDescent="0.3">
      <c r="A7377" s="680" t="s">
        <v>17575</v>
      </c>
      <c r="B7377" s="681" t="s">
        <v>17576</v>
      </c>
      <c r="C7377" s="680" t="s">
        <v>17577</v>
      </c>
      <c r="D7377" s="680" t="s">
        <v>44616</v>
      </c>
    </row>
    <row r="7378" spans="1:4" ht="16.5" thickTop="1" thickBot="1" x14ac:dyDescent="0.3">
      <c r="A7378" s="681" t="s">
        <v>17578</v>
      </c>
      <c r="B7378" s="681" t="s">
        <v>17579</v>
      </c>
      <c r="C7378" s="681" t="s">
        <v>17580</v>
      </c>
      <c r="D7378" s="681" t="s">
        <v>44617</v>
      </c>
    </row>
    <row r="7379" spans="1:4" ht="16.5" thickTop="1" thickBot="1" x14ac:dyDescent="0.3">
      <c r="A7379" s="680" t="s">
        <v>17581</v>
      </c>
      <c r="B7379" s="681" t="s">
        <v>17582</v>
      </c>
      <c r="C7379" s="680" t="s">
        <v>17583</v>
      </c>
      <c r="D7379" s="680" t="s">
        <v>44618</v>
      </c>
    </row>
    <row r="7380" spans="1:4" ht="16.5" thickTop="1" thickBot="1" x14ac:dyDescent="0.3">
      <c r="A7380" s="681" t="s">
        <v>17584</v>
      </c>
      <c r="B7380" s="681" t="s">
        <v>17585</v>
      </c>
      <c r="C7380" s="681" t="s">
        <v>17586</v>
      </c>
      <c r="D7380" s="681" t="s">
        <v>44619</v>
      </c>
    </row>
    <row r="7381" spans="1:4" ht="16.5" thickTop="1" thickBot="1" x14ac:dyDescent="0.3">
      <c r="A7381" s="681" t="s">
        <v>17587</v>
      </c>
      <c r="B7381" s="681" t="s">
        <v>17588</v>
      </c>
      <c r="C7381" s="681" t="s">
        <v>17589</v>
      </c>
      <c r="D7381" s="681" t="s">
        <v>44620</v>
      </c>
    </row>
    <row r="7382" spans="1:4" ht="16.5" thickTop="1" thickBot="1" x14ac:dyDescent="0.3">
      <c r="A7382" s="680" t="s">
        <v>17590</v>
      </c>
      <c r="B7382" s="681" t="s">
        <v>17591</v>
      </c>
      <c r="C7382" s="680" t="s">
        <v>17592</v>
      </c>
      <c r="D7382" s="680" t="s">
        <v>44621</v>
      </c>
    </row>
    <row r="7383" spans="1:4" ht="16.5" thickTop="1" thickBot="1" x14ac:dyDescent="0.3">
      <c r="A7383" s="680" t="s">
        <v>17593</v>
      </c>
      <c r="B7383" s="681" t="s">
        <v>17594</v>
      </c>
      <c r="C7383" s="680" t="s">
        <v>17595</v>
      </c>
      <c r="D7383" s="680" t="s">
        <v>44622</v>
      </c>
    </row>
    <row r="7384" spans="1:4" ht="16.5" thickTop="1" thickBot="1" x14ac:dyDescent="0.3">
      <c r="A7384" s="680" t="s">
        <v>17596</v>
      </c>
      <c r="B7384" s="681" t="s">
        <v>17597</v>
      </c>
      <c r="C7384" s="680" t="s">
        <v>17598</v>
      </c>
      <c r="D7384" s="680" t="s">
        <v>44623</v>
      </c>
    </row>
    <row r="7385" spans="1:4" ht="16.5" thickTop="1" thickBot="1" x14ac:dyDescent="0.3">
      <c r="A7385" s="681" t="s">
        <v>17599</v>
      </c>
      <c r="B7385" s="681" t="s">
        <v>17600</v>
      </c>
      <c r="C7385" s="681" t="s">
        <v>17601</v>
      </c>
      <c r="D7385" s="681" t="s">
        <v>44624</v>
      </c>
    </row>
    <row r="7386" spans="1:4" ht="16.5" thickTop="1" thickBot="1" x14ac:dyDescent="0.3">
      <c r="A7386" s="680" t="s">
        <v>17602</v>
      </c>
      <c r="B7386" s="681" t="s">
        <v>17603</v>
      </c>
      <c r="C7386" s="680" t="s">
        <v>17604</v>
      </c>
      <c r="D7386" s="680" t="s">
        <v>44625</v>
      </c>
    </row>
    <row r="7387" spans="1:4" ht="16.5" thickTop="1" thickBot="1" x14ac:dyDescent="0.3">
      <c r="A7387" s="680" t="s">
        <v>17605</v>
      </c>
      <c r="B7387" s="681" t="s">
        <v>17606</v>
      </c>
      <c r="C7387" s="680" t="s">
        <v>17607</v>
      </c>
      <c r="D7387" s="680" t="s">
        <v>44626</v>
      </c>
    </row>
    <row r="7388" spans="1:4" ht="31.5" thickTop="1" thickBot="1" x14ac:dyDescent="0.3">
      <c r="A7388" s="681" t="s">
        <v>17608</v>
      </c>
      <c r="B7388" s="681" t="s">
        <v>17609</v>
      </c>
      <c r="C7388" s="681" t="s">
        <v>17610</v>
      </c>
      <c r="D7388" s="681" t="s">
        <v>44627</v>
      </c>
    </row>
    <row r="7389" spans="1:4" ht="16.5" thickTop="1" thickBot="1" x14ac:dyDescent="0.3">
      <c r="A7389" s="681" t="s">
        <v>17611</v>
      </c>
      <c r="B7389" s="681" t="s">
        <v>17612</v>
      </c>
      <c r="C7389" s="681" t="s">
        <v>17613</v>
      </c>
      <c r="D7389" s="681" t="s">
        <v>44628</v>
      </c>
    </row>
    <row r="7390" spans="1:4" ht="31.5" thickTop="1" thickBot="1" x14ac:dyDescent="0.3">
      <c r="A7390" s="680" t="s">
        <v>5904</v>
      </c>
      <c r="B7390" s="681" t="s">
        <v>17614</v>
      </c>
      <c r="C7390" s="680" t="s">
        <v>5905</v>
      </c>
      <c r="D7390" s="680" t="s">
        <v>5906</v>
      </c>
    </row>
    <row r="7391" spans="1:4" ht="31.5" thickTop="1" thickBot="1" x14ac:dyDescent="0.3">
      <c r="A7391" s="681" t="s">
        <v>17615</v>
      </c>
      <c r="B7391" s="681" t="s">
        <v>17616</v>
      </c>
      <c r="C7391" s="681" t="s">
        <v>17617</v>
      </c>
      <c r="D7391" s="681" t="s">
        <v>44629</v>
      </c>
    </row>
    <row r="7392" spans="1:4" ht="16.5" thickTop="1" thickBot="1" x14ac:dyDescent="0.3">
      <c r="A7392" s="680" t="s">
        <v>17618</v>
      </c>
      <c r="B7392" s="681" t="s">
        <v>17619</v>
      </c>
      <c r="C7392" s="680" t="s">
        <v>17620</v>
      </c>
      <c r="D7392" s="680" t="s">
        <v>44630</v>
      </c>
    </row>
    <row r="7393" spans="1:4" ht="16.5" thickTop="1" thickBot="1" x14ac:dyDescent="0.3">
      <c r="A7393" s="680" t="s">
        <v>17621</v>
      </c>
      <c r="B7393" s="681" t="s">
        <v>17622</v>
      </c>
      <c r="C7393" s="680" t="s">
        <v>17623</v>
      </c>
      <c r="D7393" s="680" t="s">
        <v>44631</v>
      </c>
    </row>
    <row r="7394" spans="1:4" ht="16.5" thickTop="1" thickBot="1" x14ac:dyDescent="0.3">
      <c r="A7394" s="681" t="s">
        <v>5907</v>
      </c>
      <c r="B7394" s="692" t="s">
        <v>8728</v>
      </c>
      <c r="C7394" s="681" t="s">
        <v>5908</v>
      </c>
      <c r="D7394" s="681" t="s">
        <v>5909</v>
      </c>
    </row>
    <row r="7395" spans="1:4" ht="16.5" thickTop="1" thickBot="1" x14ac:dyDescent="0.3">
      <c r="A7395" s="681" t="s">
        <v>17624</v>
      </c>
      <c r="B7395" s="681" t="s">
        <v>17625</v>
      </c>
      <c r="C7395" s="681" t="s">
        <v>17626</v>
      </c>
      <c r="D7395" s="681" t="s">
        <v>44632</v>
      </c>
    </row>
    <row r="7396" spans="1:4" ht="16.5" thickTop="1" thickBot="1" x14ac:dyDescent="0.3">
      <c r="A7396" s="681" t="s">
        <v>17627</v>
      </c>
      <c r="B7396" s="681" t="s">
        <v>17628</v>
      </c>
      <c r="C7396" s="681" t="s">
        <v>17629</v>
      </c>
      <c r="D7396" s="681" t="s">
        <v>44633</v>
      </c>
    </row>
    <row r="7397" spans="1:4" ht="31.5" thickTop="1" thickBot="1" x14ac:dyDescent="0.3">
      <c r="A7397" s="681" t="s">
        <v>17630</v>
      </c>
      <c r="B7397" s="681" t="s">
        <v>17631</v>
      </c>
      <c r="C7397" s="681" t="s">
        <v>17632</v>
      </c>
      <c r="D7397" s="681" t="s">
        <v>44634</v>
      </c>
    </row>
    <row r="7398" spans="1:4" ht="31.5" thickTop="1" thickBot="1" x14ac:dyDescent="0.3">
      <c r="A7398" s="680" t="s">
        <v>17633</v>
      </c>
      <c r="B7398" s="681" t="s">
        <v>17634</v>
      </c>
      <c r="C7398" s="680" t="s">
        <v>17635</v>
      </c>
      <c r="D7398" s="680" t="s">
        <v>44635</v>
      </c>
    </row>
    <row r="7399" spans="1:4" ht="16.5" thickTop="1" thickBot="1" x14ac:dyDescent="0.3">
      <c r="A7399" s="680" t="s">
        <v>5910</v>
      </c>
      <c r="B7399" s="692" t="s">
        <v>8728</v>
      </c>
      <c r="C7399" s="680" t="s">
        <v>17636</v>
      </c>
      <c r="D7399" s="680" t="s">
        <v>5912</v>
      </c>
    </row>
    <row r="7400" spans="1:4" ht="16.5" thickTop="1" thickBot="1" x14ac:dyDescent="0.3">
      <c r="A7400" s="681" t="s">
        <v>17637</v>
      </c>
      <c r="B7400" s="681" t="s">
        <v>17638</v>
      </c>
      <c r="C7400" s="681" t="s">
        <v>17639</v>
      </c>
      <c r="D7400" s="681" t="s">
        <v>44636</v>
      </c>
    </row>
    <row r="7401" spans="1:4" ht="16.5" thickTop="1" thickBot="1" x14ac:dyDescent="0.3">
      <c r="A7401" s="681" t="s">
        <v>17640</v>
      </c>
      <c r="B7401" s="681" t="s">
        <v>17641</v>
      </c>
      <c r="C7401" s="681" t="s">
        <v>17642</v>
      </c>
      <c r="D7401" s="681" t="s">
        <v>44637</v>
      </c>
    </row>
    <row r="7402" spans="1:4" ht="16.5" thickTop="1" thickBot="1" x14ac:dyDescent="0.3">
      <c r="A7402" s="681" t="s">
        <v>17643</v>
      </c>
      <c r="B7402" s="681" t="s">
        <v>17644</v>
      </c>
      <c r="C7402" s="681" t="s">
        <v>17645</v>
      </c>
      <c r="D7402" s="681" t="s">
        <v>44638</v>
      </c>
    </row>
    <row r="7403" spans="1:4" ht="31.5" thickTop="1" thickBot="1" x14ac:dyDescent="0.3">
      <c r="A7403" s="681" t="s">
        <v>17646</v>
      </c>
      <c r="B7403" s="681" t="s">
        <v>17647</v>
      </c>
      <c r="C7403" s="681" t="s">
        <v>17648</v>
      </c>
      <c r="D7403" s="681" t="s">
        <v>44639</v>
      </c>
    </row>
    <row r="7404" spans="1:4" ht="31.5" thickTop="1" thickBot="1" x14ac:dyDescent="0.3">
      <c r="A7404" s="680" t="s">
        <v>17649</v>
      </c>
      <c r="B7404" s="681" t="s">
        <v>17650</v>
      </c>
      <c r="C7404" s="680" t="s">
        <v>17651</v>
      </c>
      <c r="D7404" s="680" t="s">
        <v>44640</v>
      </c>
    </row>
    <row r="7405" spans="1:4" ht="16.5" thickTop="1" thickBot="1" x14ac:dyDescent="0.3">
      <c r="A7405" s="680" t="s">
        <v>17652</v>
      </c>
      <c r="B7405" s="681" t="s">
        <v>17653</v>
      </c>
      <c r="C7405" s="680" t="s">
        <v>17654</v>
      </c>
      <c r="D7405" s="680" t="s">
        <v>44641</v>
      </c>
    </row>
    <row r="7406" spans="1:4" ht="31.5" thickTop="1" thickBot="1" x14ac:dyDescent="0.3">
      <c r="A7406" s="680" t="s">
        <v>17655</v>
      </c>
      <c r="B7406" s="681" t="s">
        <v>17656</v>
      </c>
      <c r="C7406" s="680" t="s">
        <v>17657</v>
      </c>
      <c r="D7406" s="680" t="s">
        <v>44642</v>
      </c>
    </row>
    <row r="7407" spans="1:4" ht="16.5" thickTop="1" thickBot="1" x14ac:dyDescent="0.3">
      <c r="A7407" s="681" t="s">
        <v>5913</v>
      </c>
      <c r="B7407" s="681" t="s">
        <v>17658</v>
      </c>
      <c r="C7407" s="681" t="s">
        <v>5914</v>
      </c>
      <c r="D7407" s="681" t="s">
        <v>5915</v>
      </c>
    </row>
    <row r="7408" spans="1:4" ht="16.5" thickTop="1" thickBot="1" x14ac:dyDescent="0.3">
      <c r="A7408" s="680" t="s">
        <v>5916</v>
      </c>
      <c r="B7408" s="681" t="s">
        <v>17659</v>
      </c>
      <c r="C7408" s="680" t="s">
        <v>5917</v>
      </c>
      <c r="D7408" s="680" t="s">
        <v>5918</v>
      </c>
    </row>
    <row r="7409" spans="1:4" ht="16.5" thickTop="1" thickBot="1" x14ac:dyDescent="0.3">
      <c r="A7409" s="681" t="s">
        <v>17660</v>
      </c>
      <c r="B7409" s="681" t="s">
        <v>17661</v>
      </c>
      <c r="C7409" s="681" t="s">
        <v>17662</v>
      </c>
      <c r="D7409" s="681" t="s">
        <v>44643</v>
      </c>
    </row>
    <row r="7410" spans="1:4" ht="16.5" thickTop="1" thickBot="1" x14ac:dyDescent="0.3">
      <c r="A7410" s="680" t="s">
        <v>17663</v>
      </c>
      <c r="B7410" s="681" t="s">
        <v>17664</v>
      </c>
      <c r="C7410" s="680" t="s">
        <v>17665</v>
      </c>
      <c r="D7410" s="680" t="s">
        <v>44644</v>
      </c>
    </row>
    <row r="7411" spans="1:4" ht="16.5" thickTop="1" thickBot="1" x14ac:dyDescent="0.3">
      <c r="A7411" s="680" t="s">
        <v>17666</v>
      </c>
      <c r="B7411" s="681" t="s">
        <v>17667</v>
      </c>
      <c r="C7411" s="680" t="s">
        <v>17668</v>
      </c>
      <c r="D7411" s="680" t="s">
        <v>44645</v>
      </c>
    </row>
    <row r="7412" spans="1:4" ht="16.5" thickTop="1" thickBot="1" x14ac:dyDescent="0.3">
      <c r="A7412" s="681" t="s">
        <v>17669</v>
      </c>
      <c r="B7412" s="681" t="s">
        <v>17670</v>
      </c>
      <c r="C7412" s="681" t="s">
        <v>17671</v>
      </c>
      <c r="D7412" s="681" t="s">
        <v>44646</v>
      </c>
    </row>
    <row r="7413" spans="1:4" ht="31.5" thickTop="1" thickBot="1" x14ac:dyDescent="0.3">
      <c r="A7413" s="681" t="s">
        <v>17672</v>
      </c>
      <c r="B7413" s="681" t="s">
        <v>17673</v>
      </c>
      <c r="C7413" s="681" t="s">
        <v>17674</v>
      </c>
      <c r="D7413" s="681" t="s">
        <v>44647</v>
      </c>
    </row>
    <row r="7414" spans="1:4" ht="16.5" thickTop="1" thickBot="1" x14ac:dyDescent="0.3">
      <c r="A7414" s="681" t="s">
        <v>17675</v>
      </c>
      <c r="B7414" s="681" t="s">
        <v>17676</v>
      </c>
      <c r="C7414" s="681" t="s">
        <v>17677</v>
      </c>
      <c r="D7414" s="681" t="s">
        <v>44648</v>
      </c>
    </row>
    <row r="7415" spans="1:4" ht="16.5" thickTop="1" thickBot="1" x14ac:dyDescent="0.3">
      <c r="A7415" s="681" t="s">
        <v>17678</v>
      </c>
      <c r="B7415" s="681" t="s">
        <v>17679</v>
      </c>
      <c r="C7415" s="681" t="s">
        <v>17680</v>
      </c>
      <c r="D7415" s="681" t="s">
        <v>44649</v>
      </c>
    </row>
    <row r="7416" spans="1:4" ht="16.5" thickTop="1" thickBot="1" x14ac:dyDescent="0.3">
      <c r="A7416" s="680" t="s">
        <v>17681</v>
      </c>
      <c r="B7416" s="681" t="s">
        <v>17682</v>
      </c>
      <c r="C7416" s="680" t="s">
        <v>17683</v>
      </c>
      <c r="D7416" s="680" t="s">
        <v>44650</v>
      </c>
    </row>
    <row r="7417" spans="1:4" ht="16.5" thickTop="1" thickBot="1" x14ac:dyDescent="0.3">
      <c r="A7417" s="681" t="s">
        <v>5919</v>
      </c>
      <c r="B7417" s="681" t="s">
        <v>17684</v>
      </c>
      <c r="C7417" s="681" t="s">
        <v>5920</v>
      </c>
      <c r="D7417" s="681" t="s">
        <v>5921</v>
      </c>
    </row>
    <row r="7418" spans="1:4" ht="31.5" thickTop="1" thickBot="1" x14ac:dyDescent="0.3">
      <c r="A7418" s="681" t="s">
        <v>17685</v>
      </c>
      <c r="B7418" s="681" t="s">
        <v>17686</v>
      </c>
      <c r="C7418" s="681" t="s">
        <v>17687</v>
      </c>
      <c r="D7418" s="681" t="s">
        <v>44651</v>
      </c>
    </row>
    <row r="7419" spans="1:4" ht="16.5" thickTop="1" thickBot="1" x14ac:dyDescent="0.3">
      <c r="A7419" s="681" t="s">
        <v>17688</v>
      </c>
      <c r="B7419" s="681" t="s">
        <v>17689</v>
      </c>
      <c r="C7419" s="681" t="s">
        <v>17690</v>
      </c>
      <c r="D7419" s="681" t="s">
        <v>44652</v>
      </c>
    </row>
    <row r="7420" spans="1:4" ht="31.5" thickTop="1" thickBot="1" x14ac:dyDescent="0.3">
      <c r="A7420" s="680" t="s">
        <v>17691</v>
      </c>
      <c r="B7420" s="681" t="s">
        <v>17692</v>
      </c>
      <c r="C7420" s="680" t="s">
        <v>17693</v>
      </c>
      <c r="D7420" s="680" t="s">
        <v>44653</v>
      </c>
    </row>
    <row r="7421" spans="1:4" ht="16.5" thickTop="1" thickBot="1" x14ac:dyDescent="0.3">
      <c r="A7421" s="680" t="s">
        <v>17694</v>
      </c>
      <c r="B7421" s="681" t="s">
        <v>17695</v>
      </c>
      <c r="C7421" s="680" t="s">
        <v>17696</v>
      </c>
      <c r="D7421" s="680" t="s">
        <v>44654</v>
      </c>
    </row>
    <row r="7422" spans="1:4" ht="16.5" thickTop="1" thickBot="1" x14ac:dyDescent="0.3">
      <c r="A7422" s="681" t="s">
        <v>5922</v>
      </c>
      <c r="B7422" s="681" t="s">
        <v>17697</v>
      </c>
      <c r="C7422" s="681" t="s">
        <v>5923</v>
      </c>
      <c r="D7422" s="681" t="s">
        <v>5924</v>
      </c>
    </row>
    <row r="7423" spans="1:4" ht="16.5" thickTop="1" thickBot="1" x14ac:dyDescent="0.3">
      <c r="A7423" s="680" t="s">
        <v>17698</v>
      </c>
      <c r="B7423" s="681" t="s">
        <v>17699</v>
      </c>
      <c r="C7423" s="680" t="s">
        <v>17700</v>
      </c>
      <c r="D7423" s="680" t="s">
        <v>17700</v>
      </c>
    </row>
    <row r="7424" spans="1:4" ht="16.5" thickTop="1" thickBot="1" x14ac:dyDescent="0.3">
      <c r="A7424" s="680" t="s">
        <v>17701</v>
      </c>
      <c r="B7424" s="681" t="s">
        <v>17701</v>
      </c>
      <c r="C7424" s="680" t="s">
        <v>17702</v>
      </c>
      <c r="D7424" s="680" t="s">
        <v>17703</v>
      </c>
    </row>
    <row r="7425" spans="1:4" ht="16.5" thickTop="1" thickBot="1" x14ac:dyDescent="0.3">
      <c r="A7425" s="681" t="s">
        <v>5925</v>
      </c>
      <c r="B7425" s="681" t="s">
        <v>17704</v>
      </c>
      <c r="C7425" s="681" t="s">
        <v>17705</v>
      </c>
      <c r="D7425" s="681" t="s">
        <v>5927</v>
      </c>
    </row>
    <row r="7426" spans="1:4" ht="46.5" thickTop="1" thickBot="1" x14ac:dyDescent="0.3">
      <c r="A7426" s="681" t="s">
        <v>17706</v>
      </c>
      <c r="B7426" s="681" t="s">
        <v>17707</v>
      </c>
      <c r="C7426" s="681" t="s">
        <v>17708</v>
      </c>
      <c r="D7426" s="681" t="s">
        <v>44655</v>
      </c>
    </row>
    <row r="7427" spans="1:4" ht="16.5" thickTop="1" thickBot="1" x14ac:dyDescent="0.3">
      <c r="A7427" s="680" t="s">
        <v>5928</v>
      </c>
      <c r="B7427" s="681" t="s">
        <v>17709</v>
      </c>
      <c r="C7427" s="680" t="s">
        <v>5929</v>
      </c>
      <c r="D7427" s="680" t="s">
        <v>5930</v>
      </c>
    </row>
    <row r="7428" spans="1:4" ht="16.5" thickTop="1" thickBot="1" x14ac:dyDescent="0.3">
      <c r="A7428" s="680" t="s">
        <v>17710</v>
      </c>
      <c r="B7428" s="681" t="s">
        <v>17710</v>
      </c>
      <c r="C7428" s="680" t="s">
        <v>17711</v>
      </c>
      <c r="D7428" s="680" t="s">
        <v>44656</v>
      </c>
    </row>
    <row r="7429" spans="1:4" ht="16.5" thickTop="1" thickBot="1" x14ac:dyDescent="0.3">
      <c r="A7429" s="680" t="s">
        <v>17712</v>
      </c>
      <c r="B7429" s="681" t="s">
        <v>17713</v>
      </c>
      <c r="C7429" s="680" t="s">
        <v>17714</v>
      </c>
      <c r="D7429" s="680" t="s">
        <v>44657</v>
      </c>
    </row>
    <row r="7430" spans="1:4" ht="16.5" thickTop="1" thickBot="1" x14ac:dyDescent="0.3">
      <c r="A7430" s="680" t="s">
        <v>5931</v>
      </c>
      <c r="B7430" s="681" t="s">
        <v>17715</v>
      </c>
      <c r="C7430" s="680" t="s">
        <v>5932</v>
      </c>
      <c r="D7430" s="680" t="s">
        <v>5933</v>
      </c>
    </row>
    <row r="7431" spans="1:4" ht="16.5" thickTop="1" thickBot="1" x14ac:dyDescent="0.3">
      <c r="A7431" s="680" t="s">
        <v>17716</v>
      </c>
      <c r="B7431" s="681" t="s">
        <v>17717</v>
      </c>
      <c r="C7431" s="680" t="s">
        <v>17718</v>
      </c>
      <c r="D7431" s="680" t="s">
        <v>44658</v>
      </c>
    </row>
    <row r="7432" spans="1:4" ht="16.5" thickTop="1" thickBot="1" x14ac:dyDescent="0.3">
      <c r="A7432" s="680" t="s">
        <v>17719</v>
      </c>
      <c r="B7432" s="681" t="s">
        <v>17720</v>
      </c>
      <c r="C7432" s="680" t="s">
        <v>17721</v>
      </c>
      <c r="D7432" s="680" t="s">
        <v>44659</v>
      </c>
    </row>
    <row r="7433" spans="1:4" ht="31.5" thickTop="1" thickBot="1" x14ac:dyDescent="0.3">
      <c r="A7433" s="680" t="s">
        <v>17722</v>
      </c>
      <c r="B7433" s="681" t="s">
        <v>17723</v>
      </c>
      <c r="C7433" s="680" t="s">
        <v>17724</v>
      </c>
      <c r="D7433" s="680" t="s">
        <v>44660</v>
      </c>
    </row>
    <row r="7434" spans="1:4" ht="16.5" thickTop="1" thickBot="1" x14ac:dyDescent="0.3">
      <c r="A7434" s="681" t="s">
        <v>5934</v>
      </c>
      <c r="B7434" s="681" t="s">
        <v>17725</v>
      </c>
      <c r="C7434" s="681" t="s">
        <v>5935</v>
      </c>
      <c r="D7434" s="681" t="s">
        <v>5936</v>
      </c>
    </row>
    <row r="7435" spans="1:4" ht="16.5" thickTop="1" thickBot="1" x14ac:dyDescent="0.3">
      <c r="A7435" s="681" t="s">
        <v>17726</v>
      </c>
      <c r="B7435" s="681" t="s">
        <v>17727</v>
      </c>
      <c r="C7435" s="681" t="s">
        <v>17728</v>
      </c>
      <c r="D7435" s="681" t="s">
        <v>17728</v>
      </c>
    </row>
    <row r="7436" spans="1:4" ht="16.5" thickTop="1" thickBot="1" x14ac:dyDescent="0.3">
      <c r="A7436" s="680" t="s">
        <v>5937</v>
      </c>
      <c r="B7436" s="681" t="s">
        <v>17729</v>
      </c>
      <c r="C7436" s="680" t="s">
        <v>5938</v>
      </c>
      <c r="D7436" s="680" t="s">
        <v>5939</v>
      </c>
    </row>
    <row r="7437" spans="1:4" ht="61.5" thickTop="1" thickBot="1" x14ac:dyDescent="0.3">
      <c r="A7437" s="680" t="s">
        <v>17730</v>
      </c>
      <c r="B7437" s="681" t="s">
        <v>17731</v>
      </c>
      <c r="C7437" s="680" t="s">
        <v>17732</v>
      </c>
      <c r="D7437" s="680" t="s">
        <v>44661</v>
      </c>
    </row>
    <row r="7438" spans="1:4" ht="16.5" thickTop="1" thickBot="1" x14ac:dyDescent="0.3">
      <c r="A7438" s="681" t="s">
        <v>17733</v>
      </c>
      <c r="B7438" s="681" t="s">
        <v>17734</v>
      </c>
      <c r="C7438" s="681" t="s">
        <v>17735</v>
      </c>
      <c r="D7438" s="681" t="s">
        <v>44662</v>
      </c>
    </row>
    <row r="7439" spans="1:4" ht="16.5" thickTop="1" thickBot="1" x14ac:dyDescent="0.3">
      <c r="A7439" s="681" t="s">
        <v>17736</v>
      </c>
      <c r="B7439" s="692" t="s">
        <v>8728</v>
      </c>
      <c r="C7439" s="681" t="s">
        <v>17737</v>
      </c>
      <c r="D7439" s="681" t="s">
        <v>44663</v>
      </c>
    </row>
    <row r="7440" spans="1:4" ht="16.5" thickTop="1" thickBot="1" x14ac:dyDescent="0.3">
      <c r="A7440" s="680" t="s">
        <v>5940</v>
      </c>
      <c r="B7440" s="692" t="s">
        <v>8728</v>
      </c>
      <c r="C7440" s="680" t="s">
        <v>5941</v>
      </c>
      <c r="D7440" s="680" t="s">
        <v>5942</v>
      </c>
    </row>
    <row r="7441" spans="1:4" ht="16.5" thickTop="1" thickBot="1" x14ac:dyDescent="0.3">
      <c r="A7441" s="680" t="s">
        <v>17738</v>
      </c>
      <c r="B7441" s="681" t="s">
        <v>17739</v>
      </c>
      <c r="C7441" s="680" t="s">
        <v>17740</v>
      </c>
      <c r="D7441" s="680" t="s">
        <v>44664</v>
      </c>
    </row>
    <row r="7442" spans="1:4" ht="16.5" thickTop="1" thickBot="1" x14ac:dyDescent="0.3">
      <c r="A7442" s="681" t="s">
        <v>17741</v>
      </c>
      <c r="B7442" s="681" t="s">
        <v>17742</v>
      </c>
      <c r="C7442" s="681" t="s">
        <v>17743</v>
      </c>
      <c r="D7442" s="681" t="s">
        <v>44665</v>
      </c>
    </row>
    <row r="7443" spans="1:4" ht="16.5" thickTop="1" thickBot="1" x14ac:dyDescent="0.3">
      <c r="A7443" s="680" t="s">
        <v>5943</v>
      </c>
      <c r="B7443" s="692" t="s">
        <v>8728</v>
      </c>
      <c r="C7443" s="680" t="s">
        <v>5944</v>
      </c>
      <c r="D7443" s="680" t="s">
        <v>5945</v>
      </c>
    </row>
    <row r="7444" spans="1:4" ht="16.5" thickTop="1" thickBot="1" x14ac:dyDescent="0.3">
      <c r="A7444" s="680" t="s">
        <v>17744</v>
      </c>
      <c r="B7444" s="681" t="s">
        <v>17745</v>
      </c>
      <c r="C7444" s="680" t="s">
        <v>17746</v>
      </c>
      <c r="D7444" s="680" t="s">
        <v>44666</v>
      </c>
    </row>
    <row r="7445" spans="1:4" ht="16.5" thickTop="1" thickBot="1" x14ac:dyDescent="0.3">
      <c r="A7445" s="680" t="s">
        <v>5946</v>
      </c>
      <c r="B7445" s="681" t="s">
        <v>17747</v>
      </c>
      <c r="C7445" s="680" t="s">
        <v>5947</v>
      </c>
      <c r="D7445" s="680" t="s">
        <v>5948</v>
      </c>
    </row>
    <row r="7446" spans="1:4" ht="16.5" thickTop="1" thickBot="1" x14ac:dyDescent="0.3">
      <c r="A7446" s="680" t="s">
        <v>17748</v>
      </c>
      <c r="B7446" s="681" t="s">
        <v>17749</v>
      </c>
      <c r="C7446" s="680" t="s">
        <v>17750</v>
      </c>
      <c r="D7446" s="680" t="s">
        <v>44667</v>
      </c>
    </row>
    <row r="7447" spans="1:4" ht="16.5" thickTop="1" thickBot="1" x14ac:dyDescent="0.3">
      <c r="A7447" s="680" t="s">
        <v>5949</v>
      </c>
      <c r="B7447" s="681" t="s">
        <v>17751</v>
      </c>
      <c r="C7447" s="680" t="s">
        <v>5950</v>
      </c>
      <c r="D7447" s="680" t="s">
        <v>5951</v>
      </c>
    </row>
    <row r="7448" spans="1:4" ht="16.5" thickTop="1" thickBot="1" x14ac:dyDescent="0.3">
      <c r="A7448" s="681" t="s">
        <v>17752</v>
      </c>
      <c r="B7448" s="681" t="s">
        <v>17753</v>
      </c>
      <c r="C7448" s="681" t="s">
        <v>17754</v>
      </c>
      <c r="D7448" s="681" t="s">
        <v>44668</v>
      </c>
    </row>
    <row r="7449" spans="1:4" ht="31.5" thickTop="1" thickBot="1" x14ac:dyDescent="0.3">
      <c r="A7449" s="681" t="s">
        <v>17755</v>
      </c>
      <c r="B7449" s="681" t="s">
        <v>17756</v>
      </c>
      <c r="C7449" s="681" t="s">
        <v>17757</v>
      </c>
      <c r="D7449" s="681" t="s">
        <v>44669</v>
      </c>
    </row>
    <row r="7450" spans="1:4" ht="16.5" thickTop="1" thickBot="1" x14ac:dyDescent="0.3">
      <c r="A7450" s="681" t="s">
        <v>17758</v>
      </c>
      <c r="B7450" s="681" t="s">
        <v>17759</v>
      </c>
      <c r="C7450" s="681" t="s">
        <v>17760</v>
      </c>
      <c r="D7450" s="681" t="s">
        <v>44670</v>
      </c>
    </row>
    <row r="7451" spans="1:4" ht="16.5" thickTop="1" thickBot="1" x14ac:dyDescent="0.3">
      <c r="A7451" s="681" t="s">
        <v>17761</v>
      </c>
      <c r="B7451" s="681" t="s">
        <v>17762</v>
      </c>
      <c r="C7451" s="681" t="s">
        <v>17763</v>
      </c>
      <c r="D7451" s="681" t="s">
        <v>44671</v>
      </c>
    </row>
    <row r="7452" spans="1:4" ht="16.5" thickTop="1" thickBot="1" x14ac:dyDescent="0.3">
      <c r="A7452" s="681" t="s">
        <v>17764</v>
      </c>
      <c r="B7452" s="692" t="s">
        <v>8728</v>
      </c>
      <c r="C7452" s="681" t="s">
        <v>17765</v>
      </c>
      <c r="D7452" s="681" t="s">
        <v>44672</v>
      </c>
    </row>
    <row r="7453" spans="1:4" ht="16.5" thickTop="1" thickBot="1" x14ac:dyDescent="0.3">
      <c r="A7453" s="681" t="s">
        <v>5954</v>
      </c>
      <c r="B7453" s="681" t="s">
        <v>17766</v>
      </c>
      <c r="C7453" s="681" t="s">
        <v>5955</v>
      </c>
      <c r="D7453" s="681" t="s">
        <v>5956</v>
      </c>
    </row>
    <row r="7454" spans="1:4" ht="16.5" thickTop="1" thickBot="1" x14ac:dyDescent="0.3">
      <c r="A7454" s="681" t="s">
        <v>17767</v>
      </c>
      <c r="B7454" s="681" t="s">
        <v>17768</v>
      </c>
      <c r="C7454" s="681" t="s">
        <v>17769</v>
      </c>
      <c r="D7454" s="681" t="s">
        <v>44673</v>
      </c>
    </row>
    <row r="7455" spans="1:4" ht="16.5" thickTop="1" thickBot="1" x14ac:dyDescent="0.3">
      <c r="A7455" s="681" t="s">
        <v>5957</v>
      </c>
      <c r="B7455" s="681" t="s">
        <v>17770</v>
      </c>
      <c r="C7455" s="681" t="s">
        <v>5958</v>
      </c>
      <c r="D7455" s="681" t="s">
        <v>5959</v>
      </c>
    </row>
    <row r="7456" spans="1:4" ht="31.5" thickTop="1" thickBot="1" x14ac:dyDescent="0.3">
      <c r="A7456" s="680" t="s">
        <v>17771</v>
      </c>
      <c r="B7456" s="681" t="s">
        <v>17772</v>
      </c>
      <c r="C7456" s="680" t="s">
        <v>17773</v>
      </c>
      <c r="D7456" s="680" t="s">
        <v>44674</v>
      </c>
    </row>
    <row r="7457" spans="1:4" ht="16.5" thickTop="1" thickBot="1" x14ac:dyDescent="0.3">
      <c r="A7457" s="680" t="s">
        <v>17774</v>
      </c>
      <c r="B7457" s="681" t="s">
        <v>17775</v>
      </c>
      <c r="C7457" s="680" t="s">
        <v>17776</v>
      </c>
      <c r="D7457" s="680" t="s">
        <v>44675</v>
      </c>
    </row>
    <row r="7458" spans="1:4" ht="16.5" thickTop="1" thickBot="1" x14ac:dyDescent="0.3">
      <c r="A7458" s="680" t="s">
        <v>5960</v>
      </c>
      <c r="B7458" s="681" t="s">
        <v>17777</v>
      </c>
      <c r="C7458" s="680" t="s">
        <v>5961</v>
      </c>
      <c r="D7458" s="680" t="s">
        <v>5962</v>
      </c>
    </row>
    <row r="7459" spans="1:4" ht="16.5" thickTop="1" thickBot="1" x14ac:dyDescent="0.3">
      <c r="A7459" s="680" t="s">
        <v>17778</v>
      </c>
      <c r="B7459" s="681" t="s">
        <v>17779</v>
      </c>
      <c r="C7459" s="680" t="s">
        <v>17780</v>
      </c>
      <c r="D7459" s="680" t="s">
        <v>17780</v>
      </c>
    </row>
    <row r="7460" spans="1:4" ht="16.5" thickTop="1" thickBot="1" x14ac:dyDescent="0.3">
      <c r="A7460" s="680" t="s">
        <v>5963</v>
      </c>
      <c r="B7460" s="681" t="s">
        <v>17781</v>
      </c>
      <c r="C7460" s="680" t="s">
        <v>5964</v>
      </c>
      <c r="D7460" s="680" t="s">
        <v>5965</v>
      </c>
    </row>
    <row r="7461" spans="1:4" ht="16.5" thickTop="1" thickBot="1" x14ac:dyDescent="0.3">
      <c r="A7461" s="681" t="s">
        <v>5966</v>
      </c>
      <c r="B7461" s="692" t="s">
        <v>8728</v>
      </c>
      <c r="C7461" s="681" t="s">
        <v>5967</v>
      </c>
      <c r="D7461" s="681" t="s">
        <v>5968</v>
      </c>
    </row>
    <row r="7462" spans="1:4" ht="16.5" thickTop="1" thickBot="1" x14ac:dyDescent="0.3">
      <c r="A7462" s="680" t="s">
        <v>17782</v>
      </c>
      <c r="B7462" s="681" t="s">
        <v>17783</v>
      </c>
      <c r="C7462" s="680" t="s">
        <v>17784</v>
      </c>
      <c r="D7462" s="680" t="s">
        <v>17784</v>
      </c>
    </row>
    <row r="7463" spans="1:4" ht="16.5" thickTop="1" thickBot="1" x14ac:dyDescent="0.3">
      <c r="A7463" s="681" t="s">
        <v>17785</v>
      </c>
      <c r="B7463" s="681" t="s">
        <v>17786</v>
      </c>
      <c r="C7463" s="681" t="s">
        <v>17787</v>
      </c>
      <c r="D7463" s="681" t="s">
        <v>44676</v>
      </c>
    </row>
    <row r="7464" spans="1:4" ht="31.5" thickTop="1" thickBot="1" x14ac:dyDescent="0.3">
      <c r="A7464" s="681" t="s">
        <v>17788</v>
      </c>
      <c r="B7464" s="681" t="s">
        <v>17789</v>
      </c>
      <c r="C7464" s="681" t="s">
        <v>17790</v>
      </c>
      <c r="D7464" s="681" t="s">
        <v>44677</v>
      </c>
    </row>
    <row r="7465" spans="1:4" ht="31.5" thickTop="1" thickBot="1" x14ac:dyDescent="0.3">
      <c r="A7465" s="680" t="s">
        <v>17791</v>
      </c>
      <c r="B7465" s="692" t="s">
        <v>8728</v>
      </c>
      <c r="C7465" s="680" t="s">
        <v>17792</v>
      </c>
      <c r="D7465" s="680" t="s">
        <v>44678</v>
      </c>
    </row>
    <row r="7466" spans="1:4" ht="31.5" thickTop="1" thickBot="1" x14ac:dyDescent="0.3">
      <c r="A7466" s="680" t="s">
        <v>5969</v>
      </c>
      <c r="B7466" s="681" t="s">
        <v>17793</v>
      </c>
      <c r="C7466" s="680" t="s">
        <v>17794</v>
      </c>
      <c r="D7466" s="680" t="s">
        <v>44679</v>
      </c>
    </row>
    <row r="7467" spans="1:4" ht="16.5" thickTop="1" thickBot="1" x14ac:dyDescent="0.3">
      <c r="A7467" s="681" t="s">
        <v>17795</v>
      </c>
      <c r="B7467" s="681" t="s">
        <v>17796</v>
      </c>
      <c r="C7467" s="681" t="s">
        <v>17797</v>
      </c>
      <c r="D7467" s="681" t="s">
        <v>44680</v>
      </c>
    </row>
    <row r="7468" spans="1:4" ht="16.5" thickTop="1" thickBot="1" x14ac:dyDescent="0.3">
      <c r="A7468" s="681" t="s">
        <v>17798</v>
      </c>
      <c r="B7468" s="681" t="s">
        <v>17799</v>
      </c>
      <c r="C7468" s="681" t="s">
        <v>17800</v>
      </c>
      <c r="D7468" s="681" t="s">
        <v>44681</v>
      </c>
    </row>
    <row r="7469" spans="1:4" ht="31.5" thickTop="1" thickBot="1" x14ac:dyDescent="0.3">
      <c r="A7469" s="680" t="s">
        <v>17801</v>
      </c>
      <c r="B7469" s="681" t="s">
        <v>17802</v>
      </c>
      <c r="C7469" s="680" t="s">
        <v>17803</v>
      </c>
      <c r="D7469" s="680" t="s">
        <v>44682</v>
      </c>
    </row>
    <row r="7470" spans="1:4" ht="16.5" thickTop="1" thickBot="1" x14ac:dyDescent="0.3">
      <c r="A7470" s="681" t="s">
        <v>17804</v>
      </c>
      <c r="B7470" s="681" t="s">
        <v>17805</v>
      </c>
      <c r="C7470" s="681" t="s">
        <v>17806</v>
      </c>
      <c r="D7470" s="681" t="s">
        <v>44683</v>
      </c>
    </row>
    <row r="7471" spans="1:4" ht="31.5" thickTop="1" thickBot="1" x14ac:dyDescent="0.3">
      <c r="A7471" s="681" t="s">
        <v>17807</v>
      </c>
      <c r="B7471" s="681" t="s">
        <v>17808</v>
      </c>
      <c r="C7471" s="681" t="s">
        <v>17809</v>
      </c>
      <c r="D7471" s="681" t="s">
        <v>44684</v>
      </c>
    </row>
    <row r="7472" spans="1:4" ht="16.5" thickTop="1" thickBot="1" x14ac:dyDescent="0.3">
      <c r="A7472" s="681" t="s">
        <v>17810</v>
      </c>
      <c r="B7472" s="692" t="s">
        <v>8728</v>
      </c>
      <c r="C7472" s="681" t="s">
        <v>17811</v>
      </c>
      <c r="D7472" s="681" t="s">
        <v>44685</v>
      </c>
    </row>
    <row r="7473" spans="1:4" ht="16.5" thickTop="1" thickBot="1" x14ac:dyDescent="0.3">
      <c r="A7473" s="680" t="s">
        <v>17812</v>
      </c>
      <c r="B7473" s="681" t="s">
        <v>17813</v>
      </c>
      <c r="C7473" s="680" t="s">
        <v>17814</v>
      </c>
      <c r="D7473" s="680" t="s">
        <v>44686</v>
      </c>
    </row>
    <row r="7474" spans="1:4" ht="16.5" thickTop="1" thickBot="1" x14ac:dyDescent="0.3">
      <c r="A7474" s="681" t="s">
        <v>17815</v>
      </c>
      <c r="B7474" s="692" t="s">
        <v>8728</v>
      </c>
      <c r="C7474" s="681" t="s">
        <v>17816</v>
      </c>
      <c r="D7474" s="681" t="s">
        <v>44687</v>
      </c>
    </row>
    <row r="7475" spans="1:4" ht="16.5" thickTop="1" thickBot="1" x14ac:dyDescent="0.3">
      <c r="A7475" s="680" t="s">
        <v>17817</v>
      </c>
      <c r="B7475" s="681" t="s">
        <v>17818</v>
      </c>
      <c r="C7475" s="680" t="s">
        <v>17819</v>
      </c>
      <c r="D7475" s="680" t="s">
        <v>44688</v>
      </c>
    </row>
    <row r="7476" spans="1:4" ht="16.5" thickTop="1" thickBot="1" x14ac:dyDescent="0.3">
      <c r="A7476" s="680" t="s">
        <v>17820</v>
      </c>
      <c r="B7476" s="692" t="s">
        <v>8728</v>
      </c>
      <c r="C7476" s="680" t="s">
        <v>17821</v>
      </c>
      <c r="D7476" s="680" t="s">
        <v>17821</v>
      </c>
    </row>
    <row r="7477" spans="1:4" ht="31.5" thickTop="1" thickBot="1" x14ac:dyDescent="0.3">
      <c r="A7477" s="680" t="s">
        <v>17822</v>
      </c>
      <c r="B7477" s="681" t="s">
        <v>17823</v>
      </c>
      <c r="C7477" s="680" t="s">
        <v>17824</v>
      </c>
      <c r="D7477" s="680" t="s">
        <v>44689</v>
      </c>
    </row>
    <row r="7478" spans="1:4" ht="31.5" thickTop="1" thickBot="1" x14ac:dyDescent="0.3">
      <c r="A7478" s="681" t="s">
        <v>17825</v>
      </c>
      <c r="B7478" s="692" t="s">
        <v>8728</v>
      </c>
      <c r="C7478" s="681" t="s">
        <v>17826</v>
      </c>
      <c r="D7478" s="681" t="s">
        <v>44690</v>
      </c>
    </row>
    <row r="7479" spans="1:4" ht="16.5" thickTop="1" thickBot="1" x14ac:dyDescent="0.3">
      <c r="A7479" s="680" t="s">
        <v>17827</v>
      </c>
      <c r="B7479" s="681" t="s">
        <v>17828</v>
      </c>
      <c r="C7479" s="680" t="s">
        <v>17829</v>
      </c>
      <c r="D7479" s="680" t="s">
        <v>44691</v>
      </c>
    </row>
    <row r="7480" spans="1:4" ht="16.5" thickTop="1" thickBot="1" x14ac:dyDescent="0.3">
      <c r="A7480" s="681" t="s">
        <v>17830</v>
      </c>
      <c r="B7480" s="681" t="s">
        <v>17831</v>
      </c>
      <c r="C7480" s="681" t="s">
        <v>17832</v>
      </c>
      <c r="D7480" s="681" t="s">
        <v>44692</v>
      </c>
    </row>
    <row r="7481" spans="1:4" ht="16.5" thickTop="1" thickBot="1" x14ac:dyDescent="0.3">
      <c r="A7481" s="680" t="s">
        <v>17833</v>
      </c>
      <c r="B7481" s="681" t="s">
        <v>17834</v>
      </c>
      <c r="C7481" s="680" t="s">
        <v>17835</v>
      </c>
      <c r="D7481" s="680" t="s">
        <v>17835</v>
      </c>
    </row>
    <row r="7482" spans="1:4" ht="16.5" thickTop="1" thickBot="1" x14ac:dyDescent="0.3">
      <c r="A7482" s="680" t="s">
        <v>17836</v>
      </c>
      <c r="B7482" s="692" t="s">
        <v>8728</v>
      </c>
      <c r="C7482" s="680" t="s">
        <v>17837</v>
      </c>
      <c r="D7482" s="680" t="s">
        <v>44693</v>
      </c>
    </row>
    <row r="7483" spans="1:4" ht="16.5" thickTop="1" thickBot="1" x14ac:dyDescent="0.3">
      <c r="A7483" s="680" t="s">
        <v>17838</v>
      </c>
      <c r="B7483" s="692" t="s">
        <v>8728</v>
      </c>
      <c r="C7483" s="680" t="s">
        <v>17839</v>
      </c>
      <c r="D7483" s="680" t="s">
        <v>44694</v>
      </c>
    </row>
    <row r="7484" spans="1:4" ht="16.5" thickTop="1" thickBot="1" x14ac:dyDescent="0.3">
      <c r="A7484" s="680" t="s">
        <v>17840</v>
      </c>
      <c r="B7484" s="681" t="s">
        <v>17841</v>
      </c>
      <c r="C7484" s="680" t="s">
        <v>17842</v>
      </c>
      <c r="D7484" s="680" t="s">
        <v>44695</v>
      </c>
    </row>
    <row r="7485" spans="1:4" ht="16.5" thickTop="1" thickBot="1" x14ac:dyDescent="0.3">
      <c r="A7485" s="680" t="s">
        <v>17843</v>
      </c>
      <c r="B7485" s="681" t="s">
        <v>17844</v>
      </c>
      <c r="C7485" s="680" t="s">
        <v>17845</v>
      </c>
      <c r="D7485" s="680" t="s">
        <v>44696</v>
      </c>
    </row>
    <row r="7486" spans="1:4" ht="16.5" thickTop="1" thickBot="1" x14ac:dyDescent="0.3">
      <c r="A7486" s="681" t="s">
        <v>17846</v>
      </c>
      <c r="B7486" s="681" t="s">
        <v>17847</v>
      </c>
      <c r="C7486" s="681" t="s">
        <v>17848</v>
      </c>
      <c r="D7486" s="681" t="s">
        <v>44697</v>
      </c>
    </row>
    <row r="7487" spans="1:4" ht="16.5" thickTop="1" thickBot="1" x14ac:dyDescent="0.3">
      <c r="A7487" s="680" t="s">
        <v>17849</v>
      </c>
      <c r="B7487" s="681" t="s">
        <v>17850</v>
      </c>
      <c r="C7487" s="680" t="s">
        <v>17851</v>
      </c>
      <c r="D7487" s="680" t="s">
        <v>44698</v>
      </c>
    </row>
    <row r="7488" spans="1:4" ht="16.5" thickTop="1" thickBot="1" x14ac:dyDescent="0.3">
      <c r="A7488" s="681" t="s">
        <v>5972</v>
      </c>
      <c r="B7488" s="681" t="s">
        <v>17852</v>
      </c>
      <c r="C7488" s="681" t="s">
        <v>5973</v>
      </c>
      <c r="D7488" s="681" t="s">
        <v>5974</v>
      </c>
    </row>
    <row r="7489" spans="1:4" ht="31.5" thickTop="1" thickBot="1" x14ac:dyDescent="0.3">
      <c r="A7489" s="680" t="s">
        <v>17853</v>
      </c>
      <c r="B7489" s="681" t="s">
        <v>17854</v>
      </c>
      <c r="C7489" s="680" t="s">
        <v>17855</v>
      </c>
      <c r="D7489" s="680" t="s">
        <v>44699</v>
      </c>
    </row>
    <row r="7490" spans="1:4" ht="16.5" thickTop="1" thickBot="1" x14ac:dyDescent="0.3">
      <c r="A7490" s="680" t="s">
        <v>17856</v>
      </c>
      <c r="B7490" s="692" t="s">
        <v>8728</v>
      </c>
      <c r="C7490" s="680" t="s">
        <v>17857</v>
      </c>
      <c r="D7490" s="680" t="s">
        <v>44700</v>
      </c>
    </row>
    <row r="7491" spans="1:4" ht="16.5" thickTop="1" thickBot="1" x14ac:dyDescent="0.3">
      <c r="A7491" s="680" t="s">
        <v>17858</v>
      </c>
      <c r="B7491" s="692" t="s">
        <v>8728</v>
      </c>
      <c r="C7491" s="680" t="s">
        <v>17859</v>
      </c>
      <c r="D7491" s="680" t="s">
        <v>44701</v>
      </c>
    </row>
    <row r="7492" spans="1:4" ht="16.5" thickTop="1" thickBot="1" x14ac:dyDescent="0.3">
      <c r="A7492" s="680" t="s">
        <v>17860</v>
      </c>
      <c r="B7492" s="681" t="s">
        <v>17860</v>
      </c>
      <c r="C7492" s="680" t="s">
        <v>17861</v>
      </c>
      <c r="D7492" s="680" t="s">
        <v>44702</v>
      </c>
    </row>
    <row r="7493" spans="1:4" ht="16.5" thickTop="1" thickBot="1" x14ac:dyDescent="0.3">
      <c r="A7493" s="681" t="s">
        <v>17862</v>
      </c>
      <c r="B7493" s="681" t="s">
        <v>17863</v>
      </c>
      <c r="C7493" s="681" t="s">
        <v>17864</v>
      </c>
      <c r="D7493" s="681" t="s">
        <v>44703</v>
      </c>
    </row>
    <row r="7494" spans="1:4" ht="16.5" thickTop="1" thickBot="1" x14ac:dyDescent="0.3">
      <c r="A7494" s="680" t="s">
        <v>17865</v>
      </c>
      <c r="B7494" s="681" t="s">
        <v>17866</v>
      </c>
      <c r="C7494" s="680" t="s">
        <v>17867</v>
      </c>
      <c r="D7494" s="680" t="s">
        <v>17867</v>
      </c>
    </row>
    <row r="7495" spans="1:4" ht="16.5" thickTop="1" thickBot="1" x14ac:dyDescent="0.3">
      <c r="A7495" s="680" t="s">
        <v>17868</v>
      </c>
      <c r="B7495" s="681" t="s">
        <v>17869</v>
      </c>
      <c r="C7495" s="680" t="s">
        <v>17870</v>
      </c>
      <c r="D7495" s="680" t="s">
        <v>44704</v>
      </c>
    </row>
    <row r="7496" spans="1:4" ht="16.5" thickTop="1" thickBot="1" x14ac:dyDescent="0.3">
      <c r="A7496" s="680" t="s">
        <v>17871</v>
      </c>
      <c r="B7496" s="681" t="s">
        <v>17872</v>
      </c>
      <c r="C7496" s="680" t="s">
        <v>17873</v>
      </c>
      <c r="D7496" s="680" t="s">
        <v>44705</v>
      </c>
    </row>
    <row r="7497" spans="1:4" ht="16.5" thickTop="1" thickBot="1" x14ac:dyDescent="0.3">
      <c r="A7497" s="681" t="s">
        <v>17874</v>
      </c>
      <c r="B7497" s="681" t="s">
        <v>17875</v>
      </c>
      <c r="C7497" s="681" t="s">
        <v>17876</v>
      </c>
      <c r="D7497" s="681" t="s">
        <v>17876</v>
      </c>
    </row>
    <row r="7498" spans="1:4" ht="16.5" thickTop="1" thickBot="1" x14ac:dyDescent="0.3">
      <c r="A7498" s="680" t="s">
        <v>17877</v>
      </c>
      <c r="B7498" s="681" t="s">
        <v>17878</v>
      </c>
      <c r="C7498" s="680" t="s">
        <v>17879</v>
      </c>
      <c r="D7498" s="680" t="s">
        <v>17879</v>
      </c>
    </row>
    <row r="7499" spans="1:4" ht="16.5" thickTop="1" thickBot="1" x14ac:dyDescent="0.3">
      <c r="A7499" s="680" t="s">
        <v>17880</v>
      </c>
      <c r="B7499" s="681" t="s">
        <v>17881</v>
      </c>
      <c r="C7499" s="680" t="s">
        <v>17882</v>
      </c>
      <c r="D7499" s="680" t="s">
        <v>17882</v>
      </c>
    </row>
    <row r="7500" spans="1:4" ht="16.5" thickTop="1" thickBot="1" x14ac:dyDescent="0.3">
      <c r="A7500" s="681" t="s">
        <v>17883</v>
      </c>
      <c r="B7500" s="681" t="s">
        <v>17884</v>
      </c>
      <c r="C7500" s="681" t="s">
        <v>17885</v>
      </c>
      <c r="D7500" s="681" t="s">
        <v>44706</v>
      </c>
    </row>
    <row r="7501" spans="1:4" ht="16.5" thickTop="1" thickBot="1" x14ac:dyDescent="0.3">
      <c r="A7501" s="681" t="s">
        <v>17886</v>
      </c>
      <c r="B7501" s="692" t="s">
        <v>8728</v>
      </c>
      <c r="C7501" s="681" t="s">
        <v>17887</v>
      </c>
      <c r="D7501" s="681" t="s">
        <v>17887</v>
      </c>
    </row>
    <row r="7502" spans="1:4" ht="31.5" thickTop="1" thickBot="1" x14ac:dyDescent="0.3">
      <c r="A7502" s="681" t="s">
        <v>17888</v>
      </c>
      <c r="B7502" s="681" t="s">
        <v>17889</v>
      </c>
      <c r="C7502" s="681" t="s">
        <v>17890</v>
      </c>
      <c r="D7502" s="681" t="s">
        <v>44707</v>
      </c>
    </row>
    <row r="7503" spans="1:4" ht="46.5" thickTop="1" thickBot="1" x14ac:dyDescent="0.3">
      <c r="A7503" s="681" t="s">
        <v>17891</v>
      </c>
      <c r="B7503" s="681" t="s">
        <v>17892</v>
      </c>
      <c r="C7503" s="681" t="s">
        <v>17893</v>
      </c>
      <c r="D7503" s="681" t="s">
        <v>44708</v>
      </c>
    </row>
    <row r="7504" spans="1:4" ht="16.5" thickTop="1" thickBot="1" x14ac:dyDescent="0.3">
      <c r="A7504" s="680" t="s">
        <v>17894</v>
      </c>
      <c r="B7504" s="681" t="s">
        <v>17895</v>
      </c>
      <c r="C7504" s="680" t="s">
        <v>17896</v>
      </c>
      <c r="D7504" s="680" t="s">
        <v>17896</v>
      </c>
    </row>
    <row r="7505" spans="1:4" ht="31.5" thickTop="1" thickBot="1" x14ac:dyDescent="0.3">
      <c r="A7505" s="681" t="s">
        <v>17897</v>
      </c>
      <c r="B7505" s="681" t="s">
        <v>17898</v>
      </c>
      <c r="C7505" s="681" t="s">
        <v>17899</v>
      </c>
      <c r="D7505" s="681" t="s">
        <v>44709</v>
      </c>
    </row>
    <row r="7506" spans="1:4" ht="31.5" thickTop="1" thickBot="1" x14ac:dyDescent="0.3">
      <c r="A7506" s="680" t="s">
        <v>17900</v>
      </c>
      <c r="B7506" s="681" t="s">
        <v>17901</v>
      </c>
      <c r="C7506" s="680" t="s">
        <v>17902</v>
      </c>
      <c r="D7506" s="680" t="s">
        <v>44710</v>
      </c>
    </row>
    <row r="7507" spans="1:4" ht="16.5" thickTop="1" thickBot="1" x14ac:dyDescent="0.3">
      <c r="A7507" s="681" t="s">
        <v>17903</v>
      </c>
      <c r="B7507" s="681" t="s">
        <v>17904</v>
      </c>
      <c r="C7507" s="681" t="s">
        <v>17905</v>
      </c>
      <c r="D7507" s="681" t="s">
        <v>44711</v>
      </c>
    </row>
    <row r="7508" spans="1:4" ht="16.5" thickTop="1" thickBot="1" x14ac:dyDescent="0.3">
      <c r="A7508" s="681" t="s">
        <v>17906</v>
      </c>
      <c r="B7508" s="681" t="s">
        <v>17907</v>
      </c>
      <c r="C7508" s="681" t="s">
        <v>17908</v>
      </c>
      <c r="D7508" s="681" t="s">
        <v>44712</v>
      </c>
    </row>
    <row r="7509" spans="1:4" ht="16.5" thickTop="1" thickBot="1" x14ac:dyDescent="0.3">
      <c r="A7509" s="680" t="s">
        <v>17909</v>
      </c>
      <c r="B7509" s="681" t="s">
        <v>17910</v>
      </c>
      <c r="C7509" s="680" t="s">
        <v>17911</v>
      </c>
      <c r="D7509" s="680" t="s">
        <v>44713</v>
      </c>
    </row>
    <row r="7510" spans="1:4" ht="16.5" thickTop="1" thickBot="1" x14ac:dyDescent="0.3">
      <c r="A7510" s="680" t="s">
        <v>17912</v>
      </c>
      <c r="B7510" s="681" t="s">
        <v>17913</v>
      </c>
      <c r="C7510" s="680" t="s">
        <v>17914</v>
      </c>
      <c r="D7510" s="680" t="s">
        <v>44714</v>
      </c>
    </row>
    <row r="7511" spans="1:4" ht="16.5" thickTop="1" thickBot="1" x14ac:dyDescent="0.3">
      <c r="A7511" s="680" t="s">
        <v>17915</v>
      </c>
      <c r="B7511" s="681" t="s">
        <v>17916</v>
      </c>
      <c r="C7511" s="680" t="s">
        <v>17917</v>
      </c>
      <c r="D7511" s="680" t="s">
        <v>17917</v>
      </c>
    </row>
    <row r="7512" spans="1:4" ht="16.5" thickTop="1" thickBot="1" x14ac:dyDescent="0.3">
      <c r="A7512" s="680" t="s">
        <v>17918</v>
      </c>
      <c r="B7512" s="681" t="s">
        <v>17919</v>
      </c>
      <c r="C7512" s="680" t="s">
        <v>17920</v>
      </c>
      <c r="D7512" s="680" t="s">
        <v>44715</v>
      </c>
    </row>
    <row r="7513" spans="1:4" ht="16.5" thickTop="1" thickBot="1" x14ac:dyDescent="0.3">
      <c r="A7513" s="680" t="s">
        <v>17921</v>
      </c>
      <c r="B7513" s="681" t="s">
        <v>17922</v>
      </c>
      <c r="C7513" s="680" t="s">
        <v>17923</v>
      </c>
      <c r="D7513" s="680" t="s">
        <v>44716</v>
      </c>
    </row>
    <row r="7514" spans="1:4" ht="16.5" thickTop="1" thickBot="1" x14ac:dyDescent="0.3">
      <c r="A7514" s="680" t="s">
        <v>5975</v>
      </c>
      <c r="B7514" s="681" t="s">
        <v>17924</v>
      </c>
      <c r="C7514" s="680" t="s">
        <v>5976</v>
      </c>
      <c r="D7514" s="680" t="s">
        <v>5977</v>
      </c>
    </row>
    <row r="7515" spans="1:4" ht="16.5" thickTop="1" thickBot="1" x14ac:dyDescent="0.3">
      <c r="A7515" s="681" t="s">
        <v>17925</v>
      </c>
      <c r="B7515" s="681" t="s">
        <v>17926</v>
      </c>
      <c r="C7515" s="681" t="s">
        <v>17927</v>
      </c>
      <c r="D7515" s="681" t="s">
        <v>44717</v>
      </c>
    </row>
    <row r="7516" spans="1:4" ht="16.5" thickTop="1" thickBot="1" x14ac:dyDescent="0.3">
      <c r="A7516" s="680" t="s">
        <v>17928</v>
      </c>
      <c r="B7516" s="681" t="s">
        <v>17929</v>
      </c>
      <c r="C7516" s="680" t="s">
        <v>17930</v>
      </c>
      <c r="D7516" s="680" t="s">
        <v>44718</v>
      </c>
    </row>
    <row r="7517" spans="1:4" ht="16.5" thickTop="1" thickBot="1" x14ac:dyDescent="0.3">
      <c r="A7517" s="681" t="s">
        <v>17931</v>
      </c>
      <c r="B7517" s="692" t="s">
        <v>8728</v>
      </c>
      <c r="C7517" s="681" t="s">
        <v>17932</v>
      </c>
      <c r="D7517" s="681" t="s">
        <v>17932</v>
      </c>
    </row>
    <row r="7518" spans="1:4" ht="16.5" thickTop="1" thickBot="1" x14ac:dyDescent="0.3">
      <c r="A7518" s="680" t="s">
        <v>17933</v>
      </c>
      <c r="B7518" s="681" t="s">
        <v>17934</v>
      </c>
      <c r="C7518" s="680" t="s">
        <v>17935</v>
      </c>
      <c r="D7518" s="680" t="s">
        <v>44719</v>
      </c>
    </row>
    <row r="7519" spans="1:4" ht="16.5" thickTop="1" thickBot="1" x14ac:dyDescent="0.3">
      <c r="A7519" s="681" t="s">
        <v>17936</v>
      </c>
      <c r="B7519" s="681" t="s">
        <v>17937</v>
      </c>
      <c r="C7519" s="681" t="s">
        <v>17938</v>
      </c>
      <c r="D7519" s="681" t="s">
        <v>17938</v>
      </c>
    </row>
    <row r="7520" spans="1:4" ht="16.5" thickTop="1" thickBot="1" x14ac:dyDescent="0.3">
      <c r="A7520" s="680" t="s">
        <v>17939</v>
      </c>
      <c r="B7520" s="692" t="s">
        <v>8728</v>
      </c>
      <c r="C7520" s="680" t="s">
        <v>17940</v>
      </c>
      <c r="D7520" s="680" t="s">
        <v>17940</v>
      </c>
    </row>
    <row r="7521" spans="1:4" ht="16.5" thickTop="1" thickBot="1" x14ac:dyDescent="0.3">
      <c r="A7521" s="681" t="s">
        <v>17941</v>
      </c>
      <c r="B7521" s="681" t="s">
        <v>17942</v>
      </c>
      <c r="C7521" s="681" t="s">
        <v>17943</v>
      </c>
      <c r="D7521" s="681" t="s">
        <v>44720</v>
      </c>
    </row>
    <row r="7522" spans="1:4" ht="16.5" thickTop="1" thickBot="1" x14ac:dyDescent="0.3">
      <c r="A7522" s="680" t="s">
        <v>17944</v>
      </c>
      <c r="B7522" s="681" t="s">
        <v>17945</v>
      </c>
      <c r="C7522" s="680" t="s">
        <v>17946</v>
      </c>
      <c r="D7522" s="680" t="s">
        <v>44721</v>
      </c>
    </row>
    <row r="7523" spans="1:4" ht="16.5" thickTop="1" thickBot="1" x14ac:dyDescent="0.3">
      <c r="A7523" s="680" t="s">
        <v>17947</v>
      </c>
      <c r="B7523" s="681" t="s">
        <v>17948</v>
      </c>
      <c r="C7523" s="680" t="s">
        <v>17949</v>
      </c>
      <c r="D7523" s="680" t="s">
        <v>44722</v>
      </c>
    </row>
    <row r="7524" spans="1:4" ht="16.5" thickTop="1" thickBot="1" x14ac:dyDescent="0.3">
      <c r="A7524" s="680" t="s">
        <v>17950</v>
      </c>
      <c r="B7524" s="681" t="s">
        <v>17950</v>
      </c>
      <c r="C7524" s="680" t="s">
        <v>17951</v>
      </c>
      <c r="D7524" s="680" t="s">
        <v>44723</v>
      </c>
    </row>
    <row r="7525" spans="1:4" ht="16.5" thickTop="1" thickBot="1" x14ac:dyDescent="0.3">
      <c r="A7525" s="681" t="s">
        <v>17952</v>
      </c>
      <c r="B7525" s="681" t="s">
        <v>17953</v>
      </c>
      <c r="C7525" s="681" t="s">
        <v>17954</v>
      </c>
      <c r="D7525" s="681" t="s">
        <v>44724</v>
      </c>
    </row>
    <row r="7526" spans="1:4" ht="16.5" thickTop="1" thickBot="1" x14ac:dyDescent="0.3">
      <c r="A7526" s="681" t="s">
        <v>17955</v>
      </c>
      <c r="B7526" s="681" t="s">
        <v>17956</v>
      </c>
      <c r="C7526" s="681" t="s">
        <v>17957</v>
      </c>
      <c r="D7526" s="681" t="s">
        <v>44725</v>
      </c>
    </row>
    <row r="7527" spans="1:4" ht="16.5" thickTop="1" thickBot="1" x14ac:dyDescent="0.3">
      <c r="A7527" s="681" t="s">
        <v>17958</v>
      </c>
      <c r="B7527" s="681" t="s">
        <v>17959</v>
      </c>
      <c r="C7527" s="681" t="s">
        <v>17960</v>
      </c>
      <c r="D7527" s="681" t="s">
        <v>44726</v>
      </c>
    </row>
    <row r="7528" spans="1:4" ht="16.5" thickTop="1" thickBot="1" x14ac:dyDescent="0.3">
      <c r="A7528" s="680" t="s">
        <v>17961</v>
      </c>
      <c r="B7528" s="681" t="s">
        <v>17962</v>
      </c>
      <c r="C7528" s="680" t="s">
        <v>17963</v>
      </c>
      <c r="D7528" s="680" t="s">
        <v>17963</v>
      </c>
    </row>
    <row r="7529" spans="1:4" ht="16.5" thickTop="1" thickBot="1" x14ac:dyDescent="0.3">
      <c r="A7529" s="680" t="s">
        <v>17964</v>
      </c>
      <c r="B7529" s="681" t="s">
        <v>17965</v>
      </c>
      <c r="C7529" s="680" t="s">
        <v>17966</v>
      </c>
      <c r="D7529" s="680" t="s">
        <v>44727</v>
      </c>
    </row>
    <row r="7530" spans="1:4" ht="16.5" thickTop="1" thickBot="1" x14ac:dyDescent="0.3">
      <c r="A7530" s="680" t="s">
        <v>5978</v>
      </c>
      <c r="B7530" s="681" t="s">
        <v>17967</v>
      </c>
      <c r="C7530" s="680" t="s">
        <v>5979</v>
      </c>
      <c r="D7530" s="680" t="s">
        <v>5980</v>
      </c>
    </row>
    <row r="7531" spans="1:4" ht="16.5" thickTop="1" thickBot="1" x14ac:dyDescent="0.3">
      <c r="A7531" s="681" t="s">
        <v>17968</v>
      </c>
      <c r="B7531" s="681" t="s">
        <v>17969</v>
      </c>
      <c r="C7531" s="681" t="s">
        <v>17970</v>
      </c>
      <c r="D7531" s="681" t="s">
        <v>44728</v>
      </c>
    </row>
    <row r="7532" spans="1:4" ht="16.5" thickTop="1" thickBot="1" x14ac:dyDescent="0.3">
      <c r="A7532" s="681" t="s">
        <v>5981</v>
      </c>
      <c r="B7532" s="681" t="s">
        <v>17971</v>
      </c>
      <c r="C7532" s="681" t="s">
        <v>17972</v>
      </c>
      <c r="D7532" s="681" t="s">
        <v>5983</v>
      </c>
    </row>
    <row r="7533" spans="1:4" ht="16.5" thickTop="1" thickBot="1" x14ac:dyDescent="0.3">
      <c r="A7533" s="681" t="s">
        <v>17973</v>
      </c>
      <c r="B7533" s="681" t="s">
        <v>17974</v>
      </c>
      <c r="C7533" s="681" t="s">
        <v>17975</v>
      </c>
      <c r="D7533" s="681" t="s">
        <v>44729</v>
      </c>
    </row>
    <row r="7534" spans="1:4" ht="16.5" thickTop="1" thickBot="1" x14ac:dyDescent="0.3">
      <c r="A7534" s="681" t="s">
        <v>17976</v>
      </c>
      <c r="B7534" s="681" t="s">
        <v>17977</v>
      </c>
      <c r="C7534" s="681" t="s">
        <v>17978</v>
      </c>
      <c r="D7534" s="681" t="s">
        <v>17978</v>
      </c>
    </row>
    <row r="7535" spans="1:4" ht="16.5" thickTop="1" thickBot="1" x14ac:dyDescent="0.3">
      <c r="A7535" s="681" t="s">
        <v>17979</v>
      </c>
      <c r="B7535" s="681" t="s">
        <v>17980</v>
      </c>
      <c r="C7535" s="681" t="s">
        <v>17981</v>
      </c>
      <c r="D7535" s="681" t="s">
        <v>17981</v>
      </c>
    </row>
    <row r="7536" spans="1:4" ht="31.5" thickTop="1" thickBot="1" x14ac:dyDescent="0.3">
      <c r="A7536" s="680" t="s">
        <v>17982</v>
      </c>
      <c r="B7536" s="681" t="s">
        <v>17983</v>
      </c>
      <c r="C7536" s="680" t="s">
        <v>17984</v>
      </c>
      <c r="D7536" s="680" t="s">
        <v>44730</v>
      </c>
    </row>
    <row r="7537" spans="1:4" ht="16.5" thickTop="1" thickBot="1" x14ac:dyDescent="0.3">
      <c r="A7537" s="681" t="s">
        <v>17985</v>
      </c>
      <c r="B7537" s="681" t="s">
        <v>17986</v>
      </c>
      <c r="C7537" s="681" t="s">
        <v>17987</v>
      </c>
      <c r="D7537" s="681" t="s">
        <v>44731</v>
      </c>
    </row>
    <row r="7538" spans="1:4" ht="16.5" thickTop="1" thickBot="1" x14ac:dyDescent="0.3">
      <c r="A7538" s="681" t="s">
        <v>17988</v>
      </c>
      <c r="B7538" s="692" t="s">
        <v>8728</v>
      </c>
      <c r="C7538" s="681" t="s">
        <v>17989</v>
      </c>
      <c r="D7538" s="681" t="s">
        <v>44732</v>
      </c>
    </row>
    <row r="7539" spans="1:4" ht="16.5" thickTop="1" thickBot="1" x14ac:dyDescent="0.3">
      <c r="A7539" s="680" t="s">
        <v>17990</v>
      </c>
      <c r="B7539" s="681" t="s">
        <v>17991</v>
      </c>
      <c r="C7539" s="680" t="s">
        <v>17992</v>
      </c>
      <c r="D7539" s="680" t="s">
        <v>44733</v>
      </c>
    </row>
    <row r="7540" spans="1:4" ht="16.5" thickTop="1" thickBot="1" x14ac:dyDescent="0.3">
      <c r="A7540" s="681" t="s">
        <v>17993</v>
      </c>
      <c r="B7540" s="681" t="s">
        <v>17994</v>
      </c>
      <c r="C7540" s="681" t="s">
        <v>17995</v>
      </c>
      <c r="D7540" s="681" t="s">
        <v>44734</v>
      </c>
    </row>
    <row r="7541" spans="1:4" ht="16.5" thickTop="1" thickBot="1" x14ac:dyDescent="0.3">
      <c r="A7541" s="681" t="s">
        <v>17996</v>
      </c>
      <c r="B7541" s="681" t="s">
        <v>17997</v>
      </c>
      <c r="C7541" s="681" t="s">
        <v>17998</v>
      </c>
      <c r="D7541" s="681" t="s">
        <v>17998</v>
      </c>
    </row>
    <row r="7542" spans="1:4" ht="16.5" thickTop="1" thickBot="1" x14ac:dyDescent="0.3">
      <c r="A7542" s="681" t="s">
        <v>17999</v>
      </c>
      <c r="B7542" s="681" t="s">
        <v>18000</v>
      </c>
      <c r="C7542" s="681" t="s">
        <v>18001</v>
      </c>
      <c r="D7542" s="681" t="s">
        <v>44735</v>
      </c>
    </row>
    <row r="7543" spans="1:4" ht="16.5" thickTop="1" thickBot="1" x14ac:dyDescent="0.3">
      <c r="A7543" s="681" t="s">
        <v>18002</v>
      </c>
      <c r="B7543" s="681" t="s">
        <v>18003</v>
      </c>
      <c r="C7543" s="681" t="s">
        <v>18004</v>
      </c>
      <c r="D7543" s="681" t="s">
        <v>44736</v>
      </c>
    </row>
    <row r="7544" spans="1:4" ht="16.5" thickTop="1" thickBot="1" x14ac:dyDescent="0.3">
      <c r="A7544" s="681" t="s">
        <v>18005</v>
      </c>
      <c r="B7544" s="681" t="s">
        <v>18006</v>
      </c>
      <c r="C7544" s="681" t="s">
        <v>18007</v>
      </c>
      <c r="D7544" s="681" t="s">
        <v>44737</v>
      </c>
    </row>
    <row r="7545" spans="1:4" ht="16.5" thickTop="1" thickBot="1" x14ac:dyDescent="0.3">
      <c r="A7545" s="681" t="s">
        <v>18008</v>
      </c>
      <c r="B7545" s="681" t="s">
        <v>18009</v>
      </c>
      <c r="C7545" s="681" t="s">
        <v>18010</v>
      </c>
      <c r="D7545" s="681" t="s">
        <v>44738</v>
      </c>
    </row>
    <row r="7546" spans="1:4" ht="16.5" thickTop="1" thickBot="1" x14ac:dyDescent="0.3">
      <c r="A7546" s="680" t="s">
        <v>18011</v>
      </c>
      <c r="B7546" s="692" t="s">
        <v>8728</v>
      </c>
      <c r="C7546" s="680" t="s">
        <v>18012</v>
      </c>
      <c r="D7546" s="680" t="s">
        <v>44739</v>
      </c>
    </row>
    <row r="7547" spans="1:4" ht="31.5" thickTop="1" thickBot="1" x14ac:dyDescent="0.3">
      <c r="A7547" s="681" t="s">
        <v>18013</v>
      </c>
      <c r="B7547" s="692" t="s">
        <v>8728</v>
      </c>
      <c r="C7547" s="681" t="s">
        <v>18014</v>
      </c>
      <c r="D7547" s="681" t="s">
        <v>44740</v>
      </c>
    </row>
    <row r="7548" spans="1:4" ht="16.5" thickTop="1" thickBot="1" x14ac:dyDescent="0.3">
      <c r="A7548" s="681" t="s">
        <v>18015</v>
      </c>
      <c r="B7548" s="692" t="s">
        <v>8728</v>
      </c>
      <c r="C7548" s="681" t="s">
        <v>18016</v>
      </c>
      <c r="D7548" s="681" t="s">
        <v>44741</v>
      </c>
    </row>
    <row r="7549" spans="1:4" ht="16.5" thickTop="1" thickBot="1" x14ac:dyDescent="0.3">
      <c r="A7549" s="680" t="s">
        <v>18017</v>
      </c>
      <c r="B7549" s="692" t="s">
        <v>8728</v>
      </c>
      <c r="C7549" s="680" t="s">
        <v>18018</v>
      </c>
      <c r="D7549" s="680" t="s">
        <v>44742</v>
      </c>
    </row>
    <row r="7550" spans="1:4" ht="16.5" thickTop="1" thickBot="1" x14ac:dyDescent="0.3">
      <c r="A7550" s="680" t="s">
        <v>18019</v>
      </c>
      <c r="B7550" s="692" t="s">
        <v>8728</v>
      </c>
      <c r="C7550" s="680" t="s">
        <v>18020</v>
      </c>
      <c r="D7550" s="680" t="s">
        <v>44743</v>
      </c>
    </row>
    <row r="7551" spans="1:4" ht="16.5" thickTop="1" thickBot="1" x14ac:dyDescent="0.3">
      <c r="A7551" s="681" t="s">
        <v>18021</v>
      </c>
      <c r="B7551" s="692" t="s">
        <v>8728</v>
      </c>
      <c r="C7551" s="681" t="s">
        <v>18022</v>
      </c>
      <c r="D7551" s="681" t="s">
        <v>44744</v>
      </c>
    </row>
    <row r="7552" spans="1:4" ht="31.5" thickTop="1" thickBot="1" x14ac:dyDescent="0.3">
      <c r="A7552" s="681" t="s">
        <v>18023</v>
      </c>
      <c r="B7552" s="692" t="s">
        <v>8728</v>
      </c>
      <c r="C7552" s="681" t="s">
        <v>18024</v>
      </c>
      <c r="D7552" s="681" t="s">
        <v>44745</v>
      </c>
    </row>
    <row r="7553" spans="1:4" ht="16.5" thickTop="1" thickBot="1" x14ac:dyDescent="0.3">
      <c r="A7553" s="681" t="s">
        <v>18025</v>
      </c>
      <c r="B7553" s="692" t="s">
        <v>8728</v>
      </c>
      <c r="C7553" s="681" t="s">
        <v>18026</v>
      </c>
      <c r="D7553" s="681" t="s">
        <v>44746</v>
      </c>
    </row>
    <row r="7554" spans="1:4" ht="16.5" thickTop="1" thickBot="1" x14ac:dyDescent="0.3">
      <c r="A7554" s="680" t="s">
        <v>18027</v>
      </c>
      <c r="B7554" s="692" t="s">
        <v>8728</v>
      </c>
      <c r="C7554" s="680" t="s">
        <v>18028</v>
      </c>
      <c r="D7554" s="680" t="s">
        <v>18028</v>
      </c>
    </row>
    <row r="7555" spans="1:4" ht="16.5" thickTop="1" thickBot="1" x14ac:dyDescent="0.3">
      <c r="A7555" s="680" t="s">
        <v>18029</v>
      </c>
      <c r="B7555" s="692" t="s">
        <v>8728</v>
      </c>
      <c r="C7555" s="680" t="s">
        <v>18030</v>
      </c>
      <c r="D7555" s="680" t="s">
        <v>44747</v>
      </c>
    </row>
    <row r="7556" spans="1:4" ht="16.5" thickTop="1" thickBot="1" x14ac:dyDescent="0.3">
      <c r="A7556" s="681" t="s">
        <v>18031</v>
      </c>
      <c r="B7556" s="692" t="s">
        <v>8728</v>
      </c>
      <c r="C7556" s="681" t="s">
        <v>18032</v>
      </c>
      <c r="D7556" s="681" t="s">
        <v>44748</v>
      </c>
    </row>
    <row r="7557" spans="1:4" ht="16.5" thickTop="1" thickBot="1" x14ac:dyDescent="0.3">
      <c r="A7557" s="680" t="s">
        <v>18033</v>
      </c>
      <c r="B7557" s="681" t="s">
        <v>18034</v>
      </c>
      <c r="C7557" s="680" t="s">
        <v>18035</v>
      </c>
      <c r="D7557" s="680" t="s">
        <v>44749</v>
      </c>
    </row>
    <row r="7558" spans="1:4" ht="16.5" thickTop="1" thickBot="1" x14ac:dyDescent="0.3">
      <c r="A7558" s="680" t="s">
        <v>18036</v>
      </c>
      <c r="B7558" s="681" t="s">
        <v>18037</v>
      </c>
      <c r="C7558" s="680" t="s">
        <v>18038</v>
      </c>
      <c r="D7558" s="680" t="s">
        <v>44750</v>
      </c>
    </row>
    <row r="7559" spans="1:4" ht="16.5" thickTop="1" thickBot="1" x14ac:dyDescent="0.3">
      <c r="A7559" s="681" t="s">
        <v>18039</v>
      </c>
      <c r="B7559" s="692" t="s">
        <v>8728</v>
      </c>
      <c r="C7559" s="681" t="s">
        <v>18040</v>
      </c>
      <c r="D7559" s="681" t="s">
        <v>44751</v>
      </c>
    </row>
    <row r="7560" spans="1:4" ht="16.5" thickTop="1" thickBot="1" x14ac:dyDescent="0.3">
      <c r="A7560" s="680" t="s">
        <v>18041</v>
      </c>
      <c r="B7560" s="681" t="s">
        <v>18042</v>
      </c>
      <c r="C7560" s="680" t="s">
        <v>18043</v>
      </c>
      <c r="D7560" s="680" t="s">
        <v>44752</v>
      </c>
    </row>
    <row r="7561" spans="1:4" ht="16.5" thickTop="1" thickBot="1" x14ac:dyDescent="0.3">
      <c r="A7561" s="681" t="s">
        <v>18044</v>
      </c>
      <c r="B7561" s="692" t="s">
        <v>8728</v>
      </c>
      <c r="C7561" s="681" t="s">
        <v>18045</v>
      </c>
      <c r="D7561" s="681" t="s">
        <v>44753</v>
      </c>
    </row>
    <row r="7562" spans="1:4" ht="16.5" thickTop="1" thickBot="1" x14ac:dyDescent="0.3">
      <c r="A7562" s="681" t="s">
        <v>18046</v>
      </c>
      <c r="B7562" s="692" t="s">
        <v>8728</v>
      </c>
      <c r="C7562" s="681" t="s">
        <v>18047</v>
      </c>
      <c r="D7562" s="681" t="s">
        <v>44754</v>
      </c>
    </row>
    <row r="7563" spans="1:4" ht="31.5" thickTop="1" thickBot="1" x14ac:dyDescent="0.3">
      <c r="A7563" s="681" t="s">
        <v>18048</v>
      </c>
      <c r="B7563" s="692" t="s">
        <v>8728</v>
      </c>
      <c r="C7563" s="681" t="s">
        <v>18049</v>
      </c>
      <c r="D7563" s="681" t="s">
        <v>44755</v>
      </c>
    </row>
    <row r="7564" spans="1:4" ht="16.5" thickTop="1" thickBot="1" x14ac:dyDescent="0.3">
      <c r="A7564" s="681" t="s">
        <v>18050</v>
      </c>
      <c r="B7564" s="681" t="s">
        <v>18051</v>
      </c>
      <c r="C7564" s="681" t="s">
        <v>18052</v>
      </c>
      <c r="D7564" s="681" t="s">
        <v>44756</v>
      </c>
    </row>
    <row r="7565" spans="1:4" ht="16.5" thickTop="1" thickBot="1" x14ac:dyDescent="0.3">
      <c r="A7565" s="680" t="s">
        <v>18053</v>
      </c>
      <c r="B7565" s="681" t="s">
        <v>18054</v>
      </c>
      <c r="C7565" s="680" t="s">
        <v>18055</v>
      </c>
      <c r="D7565" s="680" t="s">
        <v>44757</v>
      </c>
    </row>
    <row r="7566" spans="1:4" ht="16.5" thickTop="1" thickBot="1" x14ac:dyDescent="0.3">
      <c r="A7566" s="681" t="s">
        <v>18056</v>
      </c>
      <c r="B7566" s="681" t="s">
        <v>18057</v>
      </c>
      <c r="C7566" s="681" t="s">
        <v>18058</v>
      </c>
      <c r="D7566" s="681" t="s">
        <v>44758</v>
      </c>
    </row>
    <row r="7567" spans="1:4" ht="16.5" thickTop="1" thickBot="1" x14ac:dyDescent="0.3">
      <c r="A7567" s="681" t="s">
        <v>18059</v>
      </c>
      <c r="B7567" s="681" t="s">
        <v>18060</v>
      </c>
      <c r="C7567" s="681" t="s">
        <v>18061</v>
      </c>
      <c r="D7567" s="681" t="s">
        <v>44759</v>
      </c>
    </row>
    <row r="7568" spans="1:4" ht="16.5" thickTop="1" thickBot="1" x14ac:dyDescent="0.3">
      <c r="A7568" s="680" t="s">
        <v>18062</v>
      </c>
      <c r="B7568" s="681" t="s">
        <v>18063</v>
      </c>
      <c r="C7568" s="680" t="s">
        <v>18064</v>
      </c>
      <c r="D7568" s="680" t="s">
        <v>44760</v>
      </c>
    </row>
    <row r="7569" spans="1:4" ht="31.5" thickTop="1" thickBot="1" x14ac:dyDescent="0.3">
      <c r="A7569" s="681" t="s">
        <v>18065</v>
      </c>
      <c r="B7569" s="681" t="s">
        <v>18066</v>
      </c>
      <c r="C7569" s="681" t="s">
        <v>18067</v>
      </c>
      <c r="D7569" s="681" t="s">
        <v>44761</v>
      </c>
    </row>
    <row r="7570" spans="1:4" ht="16.5" thickTop="1" thickBot="1" x14ac:dyDescent="0.3">
      <c r="A7570" s="680" t="s">
        <v>18068</v>
      </c>
      <c r="B7570" s="681" t="s">
        <v>18069</v>
      </c>
      <c r="C7570" s="680" t="s">
        <v>18070</v>
      </c>
      <c r="D7570" s="680" t="s">
        <v>44762</v>
      </c>
    </row>
    <row r="7571" spans="1:4" ht="16.5" thickTop="1" thickBot="1" x14ac:dyDescent="0.3">
      <c r="A7571" s="680" t="s">
        <v>5984</v>
      </c>
      <c r="B7571" s="681" t="s">
        <v>18071</v>
      </c>
      <c r="C7571" s="680" t="s">
        <v>5985</v>
      </c>
      <c r="D7571" s="680" t="s">
        <v>5986</v>
      </c>
    </row>
    <row r="7572" spans="1:4" ht="31.5" thickTop="1" thickBot="1" x14ac:dyDescent="0.3">
      <c r="A7572" s="681" t="s">
        <v>5987</v>
      </c>
      <c r="B7572" s="681" t="s">
        <v>18072</v>
      </c>
      <c r="C7572" s="681" t="s">
        <v>18073</v>
      </c>
      <c r="D7572" s="681" t="s">
        <v>5989</v>
      </c>
    </row>
    <row r="7573" spans="1:4" ht="16.5" thickTop="1" thickBot="1" x14ac:dyDescent="0.3">
      <c r="A7573" s="680" t="s">
        <v>18074</v>
      </c>
      <c r="B7573" s="681" t="s">
        <v>18075</v>
      </c>
      <c r="C7573" s="680" t="s">
        <v>18076</v>
      </c>
      <c r="D7573" s="680" t="s">
        <v>44763</v>
      </c>
    </row>
    <row r="7574" spans="1:4" ht="16.5" thickTop="1" thickBot="1" x14ac:dyDescent="0.3">
      <c r="A7574" s="680" t="s">
        <v>18077</v>
      </c>
      <c r="B7574" s="681" t="s">
        <v>18078</v>
      </c>
      <c r="C7574" s="680" t="s">
        <v>18079</v>
      </c>
      <c r="D7574" s="680" t="s">
        <v>44764</v>
      </c>
    </row>
    <row r="7575" spans="1:4" ht="31.5" thickTop="1" thickBot="1" x14ac:dyDescent="0.3">
      <c r="A7575" s="680" t="s">
        <v>5990</v>
      </c>
      <c r="B7575" s="692" t="s">
        <v>8728</v>
      </c>
      <c r="C7575" s="680" t="s">
        <v>5991</v>
      </c>
      <c r="D7575" s="680" t="s">
        <v>5992</v>
      </c>
    </row>
    <row r="7576" spans="1:4" ht="16.5" thickTop="1" thickBot="1" x14ac:dyDescent="0.3">
      <c r="A7576" s="681" t="s">
        <v>18080</v>
      </c>
      <c r="B7576" s="681" t="s">
        <v>18081</v>
      </c>
      <c r="C7576" s="681" t="s">
        <v>18082</v>
      </c>
      <c r="D7576" s="681" t="s">
        <v>44765</v>
      </c>
    </row>
    <row r="7577" spans="1:4" ht="31.5" thickTop="1" thickBot="1" x14ac:dyDescent="0.3">
      <c r="A7577" s="680" t="s">
        <v>5993</v>
      </c>
      <c r="B7577" s="692" t="s">
        <v>8728</v>
      </c>
      <c r="C7577" s="680" t="s">
        <v>5994</v>
      </c>
      <c r="D7577" s="680" t="s">
        <v>5995</v>
      </c>
    </row>
    <row r="7578" spans="1:4" ht="16.5" thickTop="1" thickBot="1" x14ac:dyDescent="0.3">
      <c r="A7578" s="680" t="s">
        <v>18083</v>
      </c>
      <c r="B7578" s="681" t="s">
        <v>18084</v>
      </c>
      <c r="C7578" s="680" t="s">
        <v>18085</v>
      </c>
      <c r="D7578" s="680" t="s">
        <v>44766</v>
      </c>
    </row>
    <row r="7579" spans="1:4" ht="16.5" thickTop="1" thickBot="1" x14ac:dyDescent="0.3">
      <c r="A7579" s="681" t="s">
        <v>18086</v>
      </c>
      <c r="B7579" s="692" t="s">
        <v>8728</v>
      </c>
      <c r="C7579" s="681" t="s">
        <v>18087</v>
      </c>
      <c r="D7579" s="681" t="s">
        <v>44767</v>
      </c>
    </row>
    <row r="7580" spans="1:4" ht="16.5" thickTop="1" thickBot="1" x14ac:dyDescent="0.3">
      <c r="A7580" s="680" t="s">
        <v>18088</v>
      </c>
      <c r="B7580" s="681" t="s">
        <v>18089</v>
      </c>
      <c r="C7580" s="680" t="s">
        <v>18090</v>
      </c>
      <c r="D7580" s="680" t="s">
        <v>44768</v>
      </c>
    </row>
    <row r="7581" spans="1:4" ht="31.5" thickTop="1" thickBot="1" x14ac:dyDescent="0.3">
      <c r="A7581" s="680" t="s">
        <v>18091</v>
      </c>
      <c r="B7581" s="681" t="s">
        <v>18092</v>
      </c>
      <c r="C7581" s="680" t="s">
        <v>18093</v>
      </c>
      <c r="D7581" s="680" t="s">
        <v>44769</v>
      </c>
    </row>
    <row r="7582" spans="1:4" ht="16.5" thickTop="1" thickBot="1" x14ac:dyDescent="0.3">
      <c r="A7582" s="680" t="s">
        <v>18094</v>
      </c>
      <c r="B7582" s="681" t="s">
        <v>18095</v>
      </c>
      <c r="C7582" s="680" t="s">
        <v>18096</v>
      </c>
      <c r="D7582" s="680" t="s">
        <v>44770</v>
      </c>
    </row>
    <row r="7583" spans="1:4" ht="16.5" thickTop="1" thickBot="1" x14ac:dyDescent="0.3">
      <c r="A7583" s="680" t="s">
        <v>18097</v>
      </c>
      <c r="B7583" s="692" t="s">
        <v>8728</v>
      </c>
      <c r="C7583" s="680" t="s">
        <v>18098</v>
      </c>
      <c r="D7583" s="680" t="s">
        <v>44771</v>
      </c>
    </row>
    <row r="7584" spans="1:4" ht="16.5" thickTop="1" thickBot="1" x14ac:dyDescent="0.3">
      <c r="A7584" s="681" t="s">
        <v>18099</v>
      </c>
      <c r="B7584" s="681" t="s">
        <v>18100</v>
      </c>
      <c r="C7584" s="681" t="s">
        <v>18101</v>
      </c>
      <c r="D7584" s="681" t="s">
        <v>44772</v>
      </c>
    </row>
    <row r="7585" spans="1:4" ht="16.5" thickTop="1" thickBot="1" x14ac:dyDescent="0.3">
      <c r="A7585" s="681" t="s">
        <v>18102</v>
      </c>
      <c r="B7585" s="681" t="s">
        <v>18103</v>
      </c>
      <c r="C7585" s="681" t="s">
        <v>18104</v>
      </c>
      <c r="D7585" s="681" t="s">
        <v>44773</v>
      </c>
    </row>
    <row r="7586" spans="1:4" ht="16.5" thickTop="1" thickBot="1" x14ac:dyDescent="0.3">
      <c r="A7586" s="681" t="s">
        <v>18105</v>
      </c>
      <c r="B7586" s="681" t="s">
        <v>18106</v>
      </c>
      <c r="C7586" s="681" t="s">
        <v>18107</v>
      </c>
      <c r="D7586" s="681" t="s">
        <v>18107</v>
      </c>
    </row>
    <row r="7587" spans="1:4" ht="16.5" thickTop="1" thickBot="1" x14ac:dyDescent="0.3">
      <c r="A7587" s="681" t="s">
        <v>18108</v>
      </c>
      <c r="B7587" s="681" t="s">
        <v>18109</v>
      </c>
      <c r="C7587" s="681" t="s">
        <v>18110</v>
      </c>
      <c r="D7587" s="681" t="s">
        <v>44774</v>
      </c>
    </row>
    <row r="7588" spans="1:4" ht="16.5" thickTop="1" thickBot="1" x14ac:dyDescent="0.3">
      <c r="A7588" s="681" t="s">
        <v>18111</v>
      </c>
      <c r="B7588" s="692" t="s">
        <v>8728</v>
      </c>
      <c r="C7588" s="681" t="s">
        <v>18112</v>
      </c>
      <c r="D7588" s="681" t="s">
        <v>44775</v>
      </c>
    </row>
    <row r="7589" spans="1:4" ht="16.5" thickTop="1" thickBot="1" x14ac:dyDescent="0.3">
      <c r="A7589" s="680" t="s">
        <v>18113</v>
      </c>
      <c r="B7589" s="692" t="s">
        <v>8728</v>
      </c>
      <c r="C7589" s="680" t="s">
        <v>18114</v>
      </c>
      <c r="D7589" s="680" t="s">
        <v>44776</v>
      </c>
    </row>
    <row r="7590" spans="1:4" ht="16.5" thickTop="1" thickBot="1" x14ac:dyDescent="0.3">
      <c r="A7590" s="680" t="s">
        <v>18115</v>
      </c>
      <c r="B7590" s="681" t="s">
        <v>18116</v>
      </c>
      <c r="C7590" s="680" t="s">
        <v>18117</v>
      </c>
      <c r="D7590" s="680" t="s">
        <v>44777</v>
      </c>
    </row>
    <row r="7591" spans="1:4" ht="16.5" thickTop="1" thickBot="1" x14ac:dyDescent="0.3">
      <c r="A7591" s="681" t="s">
        <v>18118</v>
      </c>
      <c r="B7591" s="681" t="s">
        <v>18119</v>
      </c>
      <c r="C7591" s="681" t="s">
        <v>18120</v>
      </c>
      <c r="D7591" s="681" t="s">
        <v>44778</v>
      </c>
    </row>
    <row r="7592" spans="1:4" ht="16.5" thickTop="1" thickBot="1" x14ac:dyDescent="0.3">
      <c r="A7592" s="680" t="s">
        <v>18121</v>
      </c>
      <c r="B7592" s="681" t="s">
        <v>18122</v>
      </c>
      <c r="C7592" s="680" t="s">
        <v>18123</v>
      </c>
      <c r="D7592" s="680" t="s">
        <v>44779</v>
      </c>
    </row>
    <row r="7593" spans="1:4" ht="16.5" thickTop="1" thickBot="1" x14ac:dyDescent="0.3">
      <c r="A7593" s="680" t="s">
        <v>5999</v>
      </c>
      <c r="B7593" s="692" t="s">
        <v>8728</v>
      </c>
      <c r="C7593" s="680" t="s">
        <v>6000</v>
      </c>
      <c r="D7593" s="680" t="s">
        <v>6001</v>
      </c>
    </row>
    <row r="7594" spans="1:4" ht="16.5" thickTop="1" thickBot="1" x14ac:dyDescent="0.3">
      <c r="A7594" s="681" t="s">
        <v>18124</v>
      </c>
      <c r="B7594" s="681" t="s">
        <v>18125</v>
      </c>
      <c r="C7594" s="681" t="s">
        <v>18126</v>
      </c>
      <c r="D7594" s="681" t="s">
        <v>44780</v>
      </c>
    </row>
    <row r="7595" spans="1:4" ht="16.5" thickTop="1" thickBot="1" x14ac:dyDescent="0.3">
      <c r="A7595" s="681" t="s">
        <v>18127</v>
      </c>
      <c r="B7595" s="681" t="s">
        <v>18128</v>
      </c>
      <c r="C7595" s="681" t="s">
        <v>18129</v>
      </c>
      <c r="D7595" s="681" t="s">
        <v>44781</v>
      </c>
    </row>
    <row r="7596" spans="1:4" ht="16.5" thickTop="1" thickBot="1" x14ac:dyDescent="0.3">
      <c r="A7596" s="680" t="s">
        <v>18130</v>
      </c>
      <c r="B7596" s="681" t="s">
        <v>18131</v>
      </c>
      <c r="C7596" s="680" t="s">
        <v>18132</v>
      </c>
      <c r="D7596" s="680" t="s">
        <v>44782</v>
      </c>
    </row>
    <row r="7597" spans="1:4" ht="16.5" thickTop="1" thickBot="1" x14ac:dyDescent="0.3">
      <c r="A7597" s="681" t="s">
        <v>18133</v>
      </c>
      <c r="B7597" s="681" t="s">
        <v>18134</v>
      </c>
      <c r="C7597" s="681" t="s">
        <v>18135</v>
      </c>
      <c r="D7597" s="681" t="s">
        <v>44783</v>
      </c>
    </row>
    <row r="7598" spans="1:4" ht="16.5" thickTop="1" thickBot="1" x14ac:dyDescent="0.3">
      <c r="A7598" s="680" t="s">
        <v>18136</v>
      </c>
      <c r="B7598" s="692" t="s">
        <v>8728</v>
      </c>
      <c r="C7598" s="680" t="s">
        <v>18137</v>
      </c>
      <c r="D7598" s="680" t="s">
        <v>44784</v>
      </c>
    </row>
    <row r="7599" spans="1:4" ht="16.5" thickTop="1" thickBot="1" x14ac:dyDescent="0.3">
      <c r="A7599" s="680" t="s">
        <v>18138</v>
      </c>
      <c r="B7599" s="681" t="s">
        <v>18139</v>
      </c>
      <c r="C7599" s="680" t="s">
        <v>18140</v>
      </c>
      <c r="D7599" s="680" t="s">
        <v>44785</v>
      </c>
    </row>
    <row r="7600" spans="1:4" ht="16.5" thickTop="1" thickBot="1" x14ac:dyDescent="0.3">
      <c r="A7600" s="681" t="s">
        <v>18141</v>
      </c>
      <c r="B7600" s="681" t="s">
        <v>18142</v>
      </c>
      <c r="C7600" s="681" t="s">
        <v>18143</v>
      </c>
      <c r="D7600" s="681" t="s">
        <v>44786</v>
      </c>
    </row>
    <row r="7601" spans="1:4" ht="31.5" thickTop="1" thickBot="1" x14ac:dyDescent="0.3">
      <c r="A7601" s="681" t="s">
        <v>18144</v>
      </c>
      <c r="B7601" s="681" t="s">
        <v>18145</v>
      </c>
      <c r="C7601" s="681" t="s">
        <v>18146</v>
      </c>
      <c r="D7601" s="681" t="s">
        <v>44787</v>
      </c>
    </row>
    <row r="7602" spans="1:4" ht="31.5" thickTop="1" thickBot="1" x14ac:dyDescent="0.3">
      <c r="A7602" s="681" t="s">
        <v>18147</v>
      </c>
      <c r="B7602" s="681" t="s">
        <v>18148</v>
      </c>
      <c r="C7602" s="681" t="s">
        <v>18149</v>
      </c>
      <c r="D7602" s="681" t="s">
        <v>44788</v>
      </c>
    </row>
    <row r="7603" spans="1:4" ht="31.5" thickTop="1" thickBot="1" x14ac:dyDescent="0.3">
      <c r="A7603" s="680" t="s">
        <v>18150</v>
      </c>
      <c r="B7603" s="681" t="s">
        <v>18151</v>
      </c>
      <c r="C7603" s="680" t="s">
        <v>18152</v>
      </c>
      <c r="D7603" s="680" t="s">
        <v>44789</v>
      </c>
    </row>
    <row r="7604" spans="1:4" ht="31.5" thickTop="1" thickBot="1" x14ac:dyDescent="0.3">
      <c r="A7604" s="681" t="s">
        <v>18153</v>
      </c>
      <c r="B7604" s="681" t="s">
        <v>18154</v>
      </c>
      <c r="C7604" s="681" t="s">
        <v>18155</v>
      </c>
      <c r="D7604" s="681" t="s">
        <v>44790</v>
      </c>
    </row>
    <row r="7605" spans="1:4" ht="31.5" thickTop="1" thickBot="1" x14ac:dyDescent="0.3">
      <c r="A7605" s="681" t="s">
        <v>18156</v>
      </c>
      <c r="B7605" s="681" t="s">
        <v>18157</v>
      </c>
      <c r="C7605" s="681" t="s">
        <v>18158</v>
      </c>
      <c r="D7605" s="681" t="s">
        <v>44791</v>
      </c>
    </row>
    <row r="7606" spans="1:4" ht="31.5" thickTop="1" thickBot="1" x14ac:dyDescent="0.3">
      <c r="A7606" s="680" t="s">
        <v>18159</v>
      </c>
      <c r="B7606" s="681" t="s">
        <v>18159</v>
      </c>
      <c r="C7606" s="680" t="s">
        <v>18160</v>
      </c>
      <c r="D7606" s="680" t="s">
        <v>44792</v>
      </c>
    </row>
    <row r="7607" spans="1:4" ht="16.5" thickTop="1" thickBot="1" x14ac:dyDescent="0.3">
      <c r="A7607" s="680" t="s">
        <v>18161</v>
      </c>
      <c r="B7607" s="681" t="s">
        <v>18162</v>
      </c>
      <c r="C7607" s="680" t="s">
        <v>18163</v>
      </c>
      <c r="D7607" s="680" t="s">
        <v>44793</v>
      </c>
    </row>
    <row r="7608" spans="1:4" ht="31.5" thickTop="1" thickBot="1" x14ac:dyDescent="0.3">
      <c r="A7608" s="681" t="s">
        <v>18164</v>
      </c>
      <c r="B7608" s="681" t="s">
        <v>18165</v>
      </c>
      <c r="C7608" s="681" t="s">
        <v>18166</v>
      </c>
      <c r="D7608" s="681" t="s">
        <v>44794</v>
      </c>
    </row>
    <row r="7609" spans="1:4" ht="16.5" thickTop="1" thickBot="1" x14ac:dyDescent="0.3">
      <c r="A7609" s="681" t="s">
        <v>18167</v>
      </c>
      <c r="B7609" s="681" t="s">
        <v>18168</v>
      </c>
      <c r="C7609" s="681" t="s">
        <v>18169</v>
      </c>
      <c r="D7609" s="681" t="s">
        <v>44795</v>
      </c>
    </row>
    <row r="7610" spans="1:4" ht="16.5" thickTop="1" thickBot="1" x14ac:dyDescent="0.3">
      <c r="A7610" s="681" t="s">
        <v>18170</v>
      </c>
      <c r="B7610" s="681" t="s">
        <v>18171</v>
      </c>
      <c r="C7610" s="681" t="s">
        <v>18172</v>
      </c>
      <c r="D7610" s="681" t="s">
        <v>44796</v>
      </c>
    </row>
    <row r="7611" spans="1:4" ht="16.5" thickTop="1" thickBot="1" x14ac:dyDescent="0.3">
      <c r="A7611" s="681" t="s">
        <v>6002</v>
      </c>
      <c r="B7611" s="681" t="s">
        <v>18173</v>
      </c>
      <c r="C7611" s="681" t="s">
        <v>18174</v>
      </c>
      <c r="D7611" s="681" t="s">
        <v>6004</v>
      </c>
    </row>
    <row r="7612" spans="1:4" ht="16.5" thickTop="1" thickBot="1" x14ac:dyDescent="0.3">
      <c r="A7612" s="680" t="s">
        <v>18175</v>
      </c>
      <c r="B7612" s="681" t="s">
        <v>18176</v>
      </c>
      <c r="C7612" s="680" t="s">
        <v>18177</v>
      </c>
      <c r="D7612" s="680" t="s">
        <v>44797</v>
      </c>
    </row>
    <row r="7613" spans="1:4" ht="16.5" thickTop="1" thickBot="1" x14ac:dyDescent="0.3">
      <c r="A7613" s="681" t="s">
        <v>18178</v>
      </c>
      <c r="B7613" s="681" t="s">
        <v>18179</v>
      </c>
      <c r="C7613" s="681" t="s">
        <v>18180</v>
      </c>
      <c r="D7613" s="681" t="s">
        <v>44798</v>
      </c>
    </row>
    <row r="7614" spans="1:4" ht="31.5" thickTop="1" thickBot="1" x14ac:dyDescent="0.3">
      <c r="A7614" s="681" t="s">
        <v>18181</v>
      </c>
      <c r="B7614" s="681" t="s">
        <v>18182</v>
      </c>
      <c r="C7614" s="681" t="s">
        <v>18183</v>
      </c>
      <c r="D7614" s="681" t="s">
        <v>44799</v>
      </c>
    </row>
    <row r="7615" spans="1:4" ht="31.5" thickTop="1" thickBot="1" x14ac:dyDescent="0.3">
      <c r="A7615" s="681" t="s">
        <v>18184</v>
      </c>
      <c r="B7615" s="681" t="s">
        <v>18185</v>
      </c>
      <c r="C7615" s="681" t="s">
        <v>18186</v>
      </c>
      <c r="D7615" s="681" t="s">
        <v>44800</v>
      </c>
    </row>
    <row r="7616" spans="1:4" ht="16.5" thickTop="1" thickBot="1" x14ac:dyDescent="0.3">
      <c r="A7616" s="681" t="s">
        <v>18187</v>
      </c>
      <c r="B7616" s="681" t="s">
        <v>18188</v>
      </c>
      <c r="C7616" s="681" t="s">
        <v>18189</v>
      </c>
      <c r="D7616" s="681" t="s">
        <v>44801</v>
      </c>
    </row>
    <row r="7617" spans="1:4" ht="31.5" thickTop="1" thickBot="1" x14ac:dyDescent="0.3">
      <c r="A7617" s="681" t="s">
        <v>18190</v>
      </c>
      <c r="B7617" s="681" t="s">
        <v>18191</v>
      </c>
      <c r="C7617" s="681" t="s">
        <v>18192</v>
      </c>
      <c r="D7617" s="681" t="s">
        <v>44802</v>
      </c>
    </row>
    <row r="7618" spans="1:4" ht="16.5" thickTop="1" thickBot="1" x14ac:dyDescent="0.3">
      <c r="A7618" s="681" t="s">
        <v>18193</v>
      </c>
      <c r="B7618" s="681" t="s">
        <v>18194</v>
      </c>
      <c r="C7618" s="681" t="s">
        <v>18195</v>
      </c>
      <c r="D7618" s="681" t="s">
        <v>44803</v>
      </c>
    </row>
    <row r="7619" spans="1:4" ht="16.5" thickTop="1" thickBot="1" x14ac:dyDescent="0.3">
      <c r="A7619" s="681" t="s">
        <v>6005</v>
      </c>
      <c r="B7619" s="681" t="s">
        <v>18196</v>
      </c>
      <c r="C7619" s="681" t="s">
        <v>18197</v>
      </c>
      <c r="D7619" s="681" t="s">
        <v>18197</v>
      </c>
    </row>
    <row r="7620" spans="1:4" ht="31.5" thickTop="1" thickBot="1" x14ac:dyDescent="0.3">
      <c r="A7620" s="680" t="s">
        <v>18198</v>
      </c>
      <c r="B7620" s="681" t="s">
        <v>18198</v>
      </c>
      <c r="C7620" s="680" t="s">
        <v>18199</v>
      </c>
      <c r="D7620" s="680" t="s">
        <v>44804</v>
      </c>
    </row>
    <row r="7621" spans="1:4" ht="16.5" thickTop="1" thickBot="1" x14ac:dyDescent="0.3">
      <c r="A7621" s="680" t="s">
        <v>18200</v>
      </c>
      <c r="B7621" s="681" t="s">
        <v>18201</v>
      </c>
      <c r="C7621" s="680" t="s">
        <v>18202</v>
      </c>
      <c r="D7621" s="680" t="s">
        <v>44805</v>
      </c>
    </row>
    <row r="7622" spans="1:4" ht="16.5" thickTop="1" thickBot="1" x14ac:dyDescent="0.3">
      <c r="A7622" s="681" t="s">
        <v>18203</v>
      </c>
      <c r="B7622" s="692" t="s">
        <v>8728</v>
      </c>
      <c r="C7622" s="681" t="s">
        <v>18204</v>
      </c>
      <c r="D7622" s="681" t="s">
        <v>44806</v>
      </c>
    </row>
    <row r="7623" spans="1:4" ht="31.5" thickTop="1" thickBot="1" x14ac:dyDescent="0.3">
      <c r="A7623" s="680" t="s">
        <v>18205</v>
      </c>
      <c r="B7623" s="681" t="s">
        <v>18206</v>
      </c>
      <c r="C7623" s="680" t="s">
        <v>18207</v>
      </c>
      <c r="D7623" s="680" t="s">
        <v>44807</v>
      </c>
    </row>
    <row r="7624" spans="1:4" ht="16.5" thickTop="1" thickBot="1" x14ac:dyDescent="0.3">
      <c r="A7624" s="681" t="s">
        <v>18208</v>
      </c>
      <c r="B7624" s="681" t="s">
        <v>18209</v>
      </c>
      <c r="C7624" s="681" t="s">
        <v>18210</v>
      </c>
      <c r="D7624" s="681" t="s">
        <v>44808</v>
      </c>
    </row>
    <row r="7625" spans="1:4" ht="16.5" thickTop="1" thickBot="1" x14ac:dyDescent="0.3">
      <c r="A7625" s="681" t="s">
        <v>18211</v>
      </c>
      <c r="B7625" s="681" t="s">
        <v>18212</v>
      </c>
      <c r="C7625" s="681" t="s">
        <v>18213</v>
      </c>
      <c r="D7625" s="681" t="s">
        <v>44809</v>
      </c>
    </row>
    <row r="7626" spans="1:4" ht="16.5" thickTop="1" thickBot="1" x14ac:dyDescent="0.3">
      <c r="A7626" s="681" t="s">
        <v>18214</v>
      </c>
      <c r="B7626" s="681" t="s">
        <v>18215</v>
      </c>
      <c r="C7626" s="681" t="s">
        <v>18216</v>
      </c>
      <c r="D7626" s="681" t="s">
        <v>44810</v>
      </c>
    </row>
    <row r="7627" spans="1:4" ht="16.5" thickTop="1" thickBot="1" x14ac:dyDescent="0.3">
      <c r="A7627" s="681" t="s">
        <v>18217</v>
      </c>
      <c r="B7627" s="681" t="s">
        <v>18218</v>
      </c>
      <c r="C7627" s="681" t="s">
        <v>18219</v>
      </c>
      <c r="D7627" s="681" t="s">
        <v>44811</v>
      </c>
    </row>
    <row r="7628" spans="1:4" ht="16.5" thickTop="1" thickBot="1" x14ac:dyDescent="0.3">
      <c r="A7628" s="680" t="s">
        <v>18220</v>
      </c>
      <c r="B7628" s="681" t="s">
        <v>18221</v>
      </c>
      <c r="C7628" s="680" t="s">
        <v>18222</v>
      </c>
      <c r="D7628" s="680" t="s">
        <v>44812</v>
      </c>
    </row>
    <row r="7629" spans="1:4" ht="16.5" thickTop="1" thickBot="1" x14ac:dyDescent="0.3">
      <c r="A7629" s="680" t="s">
        <v>18223</v>
      </c>
      <c r="B7629" s="681" t="s">
        <v>18224</v>
      </c>
      <c r="C7629" s="680" t="s">
        <v>18225</v>
      </c>
      <c r="D7629" s="680" t="s">
        <v>18225</v>
      </c>
    </row>
    <row r="7630" spans="1:4" ht="16.5" thickTop="1" thickBot="1" x14ac:dyDescent="0.3">
      <c r="A7630" s="680" t="s">
        <v>18226</v>
      </c>
      <c r="B7630" s="681" t="s">
        <v>18227</v>
      </c>
      <c r="C7630" s="680" t="s">
        <v>18228</v>
      </c>
      <c r="D7630" s="680" t="s">
        <v>44813</v>
      </c>
    </row>
    <row r="7631" spans="1:4" ht="16.5" thickTop="1" thickBot="1" x14ac:dyDescent="0.3">
      <c r="A7631" s="681" t="s">
        <v>6008</v>
      </c>
      <c r="B7631" s="681" t="s">
        <v>18229</v>
      </c>
      <c r="C7631" s="681" t="s">
        <v>6009</v>
      </c>
      <c r="D7631" s="681" t="s">
        <v>6010</v>
      </c>
    </row>
    <row r="7632" spans="1:4" ht="16.5" thickTop="1" thickBot="1" x14ac:dyDescent="0.3">
      <c r="A7632" s="681" t="s">
        <v>18230</v>
      </c>
      <c r="B7632" s="681" t="s">
        <v>18231</v>
      </c>
      <c r="C7632" s="681" t="s">
        <v>18232</v>
      </c>
      <c r="D7632" s="681" t="s">
        <v>44814</v>
      </c>
    </row>
    <row r="7633" spans="1:4" ht="16.5" thickTop="1" thickBot="1" x14ac:dyDescent="0.3">
      <c r="A7633" s="680" t="s">
        <v>18233</v>
      </c>
      <c r="B7633" s="681" t="s">
        <v>18234</v>
      </c>
      <c r="C7633" s="680" t="s">
        <v>18235</v>
      </c>
      <c r="D7633" s="680" t="s">
        <v>44815</v>
      </c>
    </row>
    <row r="7634" spans="1:4" ht="16.5" thickTop="1" thickBot="1" x14ac:dyDescent="0.3">
      <c r="A7634" s="680" t="s">
        <v>18236</v>
      </c>
      <c r="B7634" s="681" t="s">
        <v>18237</v>
      </c>
      <c r="C7634" s="680" t="s">
        <v>18238</v>
      </c>
      <c r="D7634" s="680" t="s">
        <v>44816</v>
      </c>
    </row>
    <row r="7635" spans="1:4" ht="31.5" thickTop="1" thickBot="1" x14ac:dyDescent="0.3">
      <c r="A7635" s="680" t="s">
        <v>18239</v>
      </c>
      <c r="B7635" s="681" t="s">
        <v>18240</v>
      </c>
      <c r="C7635" s="680" t="s">
        <v>18241</v>
      </c>
      <c r="D7635" s="680" t="s">
        <v>44817</v>
      </c>
    </row>
    <row r="7636" spans="1:4" ht="31.5" thickTop="1" thickBot="1" x14ac:dyDescent="0.3">
      <c r="A7636" s="680" t="s">
        <v>6011</v>
      </c>
      <c r="B7636" s="681" t="s">
        <v>18242</v>
      </c>
      <c r="C7636" s="680" t="s">
        <v>6012</v>
      </c>
      <c r="D7636" s="680" t="s">
        <v>6013</v>
      </c>
    </row>
    <row r="7637" spans="1:4" ht="31.5" thickTop="1" thickBot="1" x14ac:dyDescent="0.3">
      <c r="A7637" s="681" t="s">
        <v>18243</v>
      </c>
      <c r="B7637" s="681" t="s">
        <v>18244</v>
      </c>
      <c r="C7637" s="681" t="s">
        <v>18245</v>
      </c>
      <c r="D7637" s="681" t="s">
        <v>44818</v>
      </c>
    </row>
    <row r="7638" spans="1:4" ht="31.5" thickTop="1" thickBot="1" x14ac:dyDescent="0.3">
      <c r="A7638" s="680" t="s">
        <v>18246</v>
      </c>
      <c r="B7638" s="681" t="s">
        <v>18247</v>
      </c>
      <c r="C7638" s="680" t="s">
        <v>18248</v>
      </c>
      <c r="D7638" s="680" t="s">
        <v>44819</v>
      </c>
    </row>
    <row r="7639" spans="1:4" ht="16.5" thickTop="1" thickBot="1" x14ac:dyDescent="0.3">
      <c r="A7639" s="680" t="s">
        <v>18249</v>
      </c>
      <c r="B7639" s="681" t="s">
        <v>18250</v>
      </c>
      <c r="C7639" s="680" t="s">
        <v>18251</v>
      </c>
      <c r="D7639" s="680" t="s">
        <v>44820</v>
      </c>
    </row>
    <row r="7640" spans="1:4" ht="16.5" thickTop="1" thickBot="1" x14ac:dyDescent="0.3">
      <c r="A7640" s="681" t="s">
        <v>18252</v>
      </c>
      <c r="B7640" s="681" t="s">
        <v>18253</v>
      </c>
      <c r="C7640" s="681" t="s">
        <v>18254</v>
      </c>
      <c r="D7640" s="681" t="s">
        <v>44821</v>
      </c>
    </row>
    <row r="7641" spans="1:4" ht="16.5" thickTop="1" thickBot="1" x14ac:dyDescent="0.3">
      <c r="A7641" s="681" t="s">
        <v>6014</v>
      </c>
      <c r="B7641" s="692" t="s">
        <v>8728</v>
      </c>
      <c r="C7641" s="681" t="s">
        <v>6015</v>
      </c>
      <c r="D7641" s="681" t="s">
        <v>6016</v>
      </c>
    </row>
    <row r="7642" spans="1:4" ht="16.5" thickTop="1" thickBot="1" x14ac:dyDescent="0.3">
      <c r="A7642" s="680" t="s">
        <v>18255</v>
      </c>
      <c r="B7642" s="681" t="s">
        <v>18256</v>
      </c>
      <c r="C7642" s="680" t="s">
        <v>18257</v>
      </c>
      <c r="D7642" s="680" t="s">
        <v>44822</v>
      </c>
    </row>
    <row r="7643" spans="1:4" ht="31.5" thickTop="1" thickBot="1" x14ac:dyDescent="0.3">
      <c r="A7643" s="681" t="s">
        <v>18258</v>
      </c>
      <c r="B7643" s="681" t="s">
        <v>18259</v>
      </c>
      <c r="C7643" s="681" t="s">
        <v>18260</v>
      </c>
      <c r="D7643" s="681" t="s">
        <v>44823</v>
      </c>
    </row>
    <row r="7644" spans="1:4" ht="31.5" thickTop="1" thickBot="1" x14ac:dyDescent="0.3">
      <c r="A7644" s="681" t="s">
        <v>6017</v>
      </c>
      <c r="B7644" s="681" t="s">
        <v>18261</v>
      </c>
      <c r="C7644" s="681" t="s">
        <v>6018</v>
      </c>
      <c r="D7644" s="681" t="s">
        <v>6019</v>
      </c>
    </row>
    <row r="7645" spans="1:4" ht="16.5" thickTop="1" thickBot="1" x14ac:dyDescent="0.3">
      <c r="A7645" s="681" t="s">
        <v>18262</v>
      </c>
      <c r="B7645" s="692" t="s">
        <v>8728</v>
      </c>
      <c r="C7645" s="681" t="s">
        <v>18263</v>
      </c>
      <c r="D7645" s="681" t="s">
        <v>44824</v>
      </c>
    </row>
    <row r="7646" spans="1:4" ht="16.5" thickTop="1" thickBot="1" x14ac:dyDescent="0.3">
      <c r="A7646" s="681" t="s">
        <v>18264</v>
      </c>
      <c r="B7646" s="692" t="s">
        <v>8728</v>
      </c>
      <c r="C7646" s="681" t="s">
        <v>18265</v>
      </c>
      <c r="D7646" s="681" t="s">
        <v>44825</v>
      </c>
    </row>
    <row r="7647" spans="1:4" ht="16.5" thickTop="1" thickBot="1" x14ac:dyDescent="0.3">
      <c r="A7647" s="680" t="s">
        <v>18266</v>
      </c>
      <c r="B7647" s="681" t="s">
        <v>18267</v>
      </c>
      <c r="C7647" s="680" t="s">
        <v>18268</v>
      </c>
      <c r="D7647" s="680" t="s">
        <v>44826</v>
      </c>
    </row>
    <row r="7648" spans="1:4" ht="16.5" thickTop="1" thickBot="1" x14ac:dyDescent="0.3">
      <c r="A7648" s="680" t="s">
        <v>18269</v>
      </c>
      <c r="B7648" s="681" t="s">
        <v>18270</v>
      </c>
      <c r="C7648" s="680" t="s">
        <v>18271</v>
      </c>
      <c r="D7648" s="680" t="s">
        <v>44827</v>
      </c>
    </row>
    <row r="7649" spans="1:4" ht="16.5" thickTop="1" thickBot="1" x14ac:dyDescent="0.3">
      <c r="A7649" s="681" t="s">
        <v>18272</v>
      </c>
      <c r="B7649" s="681" t="s">
        <v>18273</v>
      </c>
      <c r="C7649" s="681" t="s">
        <v>18274</v>
      </c>
      <c r="D7649" s="681" t="s">
        <v>44828</v>
      </c>
    </row>
    <row r="7650" spans="1:4" ht="16.5" thickTop="1" thickBot="1" x14ac:dyDescent="0.3">
      <c r="A7650" s="681" t="s">
        <v>6020</v>
      </c>
      <c r="B7650" s="681" t="s">
        <v>18275</v>
      </c>
      <c r="C7650" s="681" t="s">
        <v>6021</v>
      </c>
      <c r="D7650" s="681" t="s">
        <v>6022</v>
      </c>
    </row>
    <row r="7651" spans="1:4" ht="16.5" thickTop="1" thickBot="1" x14ac:dyDescent="0.3">
      <c r="A7651" s="681" t="s">
        <v>18276</v>
      </c>
      <c r="B7651" s="681" t="s">
        <v>18277</v>
      </c>
      <c r="C7651" s="681" t="s">
        <v>18278</v>
      </c>
      <c r="D7651" s="681" t="s">
        <v>44829</v>
      </c>
    </row>
    <row r="7652" spans="1:4" ht="16.5" thickTop="1" thickBot="1" x14ac:dyDescent="0.3">
      <c r="A7652" s="680" t="s">
        <v>18279</v>
      </c>
      <c r="B7652" s="681" t="s">
        <v>18280</v>
      </c>
      <c r="C7652" s="680" t="s">
        <v>18281</v>
      </c>
      <c r="D7652" s="680" t="s">
        <v>18281</v>
      </c>
    </row>
    <row r="7653" spans="1:4" ht="16.5" thickTop="1" thickBot="1" x14ac:dyDescent="0.3">
      <c r="A7653" s="681" t="s">
        <v>18282</v>
      </c>
      <c r="B7653" s="681" t="s">
        <v>18283</v>
      </c>
      <c r="C7653" s="681" t="s">
        <v>18284</v>
      </c>
      <c r="D7653" s="681" t="s">
        <v>44830</v>
      </c>
    </row>
    <row r="7654" spans="1:4" ht="31.5" thickTop="1" thickBot="1" x14ac:dyDescent="0.3">
      <c r="A7654" s="681" t="s">
        <v>18285</v>
      </c>
      <c r="B7654" s="681" t="s">
        <v>18286</v>
      </c>
      <c r="C7654" s="681" t="s">
        <v>18287</v>
      </c>
      <c r="D7654" s="681" t="s">
        <v>44831</v>
      </c>
    </row>
    <row r="7655" spans="1:4" ht="16.5" thickTop="1" thickBot="1" x14ac:dyDescent="0.3">
      <c r="A7655" s="680" t="s">
        <v>18288</v>
      </c>
      <c r="B7655" s="681" t="s">
        <v>18289</v>
      </c>
      <c r="C7655" s="680" t="s">
        <v>18290</v>
      </c>
      <c r="D7655" s="680" t="s">
        <v>44832</v>
      </c>
    </row>
    <row r="7656" spans="1:4" ht="16.5" thickTop="1" thickBot="1" x14ac:dyDescent="0.3">
      <c r="A7656" s="680" t="s">
        <v>18291</v>
      </c>
      <c r="B7656" s="681" t="s">
        <v>18292</v>
      </c>
      <c r="C7656" s="680" t="s">
        <v>18293</v>
      </c>
      <c r="D7656" s="680" t="s">
        <v>44833</v>
      </c>
    </row>
    <row r="7657" spans="1:4" ht="16.5" thickTop="1" thickBot="1" x14ac:dyDescent="0.3">
      <c r="A7657" s="681" t="s">
        <v>18294</v>
      </c>
      <c r="B7657" s="681" t="s">
        <v>18295</v>
      </c>
      <c r="C7657" s="681" t="s">
        <v>18296</v>
      </c>
      <c r="D7657" s="681" t="s">
        <v>44834</v>
      </c>
    </row>
    <row r="7658" spans="1:4" ht="16.5" thickTop="1" thickBot="1" x14ac:dyDescent="0.3">
      <c r="A7658" s="681" t="s">
        <v>18297</v>
      </c>
      <c r="B7658" s="681" t="s">
        <v>18298</v>
      </c>
      <c r="C7658" s="681" t="s">
        <v>18299</v>
      </c>
      <c r="D7658" s="681" t="s">
        <v>44835</v>
      </c>
    </row>
    <row r="7659" spans="1:4" ht="16.5" thickTop="1" thickBot="1" x14ac:dyDescent="0.3">
      <c r="A7659" s="680" t="s">
        <v>18300</v>
      </c>
      <c r="B7659" s="681" t="s">
        <v>18301</v>
      </c>
      <c r="C7659" s="680" t="s">
        <v>18302</v>
      </c>
      <c r="D7659" s="680" t="s">
        <v>44836</v>
      </c>
    </row>
    <row r="7660" spans="1:4" ht="16.5" thickTop="1" thickBot="1" x14ac:dyDescent="0.3">
      <c r="A7660" s="681" t="s">
        <v>18303</v>
      </c>
      <c r="B7660" s="681" t="s">
        <v>18304</v>
      </c>
      <c r="C7660" s="681" t="s">
        <v>18305</v>
      </c>
      <c r="D7660" s="681" t="s">
        <v>44837</v>
      </c>
    </row>
    <row r="7661" spans="1:4" ht="16.5" thickTop="1" thickBot="1" x14ac:dyDescent="0.3">
      <c r="A7661" s="681" t="s">
        <v>6024</v>
      </c>
      <c r="B7661" s="681" t="s">
        <v>18306</v>
      </c>
      <c r="C7661" s="681" t="s">
        <v>6025</v>
      </c>
      <c r="D7661" s="681" t="s">
        <v>6026</v>
      </c>
    </row>
    <row r="7662" spans="1:4" ht="16.5" thickTop="1" thickBot="1" x14ac:dyDescent="0.3">
      <c r="A7662" s="681" t="s">
        <v>18307</v>
      </c>
      <c r="B7662" s="681" t="s">
        <v>18308</v>
      </c>
      <c r="C7662" s="681" t="s">
        <v>18309</v>
      </c>
      <c r="D7662" s="681" t="s">
        <v>44838</v>
      </c>
    </row>
    <row r="7663" spans="1:4" ht="16.5" thickTop="1" thickBot="1" x14ac:dyDescent="0.3">
      <c r="A7663" s="680" t="s">
        <v>18310</v>
      </c>
      <c r="B7663" s="681" t="s">
        <v>18311</v>
      </c>
      <c r="C7663" s="680" t="s">
        <v>18312</v>
      </c>
      <c r="D7663" s="680" t="s">
        <v>44839</v>
      </c>
    </row>
    <row r="7664" spans="1:4" ht="16.5" thickTop="1" thickBot="1" x14ac:dyDescent="0.3">
      <c r="A7664" s="680" t="s">
        <v>18313</v>
      </c>
      <c r="B7664" s="681" t="s">
        <v>18314</v>
      </c>
      <c r="C7664" s="680" t="s">
        <v>18315</v>
      </c>
      <c r="D7664" s="680" t="s">
        <v>44840</v>
      </c>
    </row>
    <row r="7665" spans="1:4" ht="16.5" thickTop="1" thickBot="1" x14ac:dyDescent="0.3">
      <c r="A7665" s="680" t="s">
        <v>18316</v>
      </c>
      <c r="B7665" s="681" t="s">
        <v>18317</v>
      </c>
      <c r="C7665" s="680" t="s">
        <v>18318</v>
      </c>
      <c r="D7665" s="680" t="s">
        <v>44841</v>
      </c>
    </row>
    <row r="7666" spans="1:4" ht="16.5" thickTop="1" thickBot="1" x14ac:dyDescent="0.3">
      <c r="A7666" s="681" t="s">
        <v>18319</v>
      </c>
      <c r="B7666" s="681" t="s">
        <v>18320</v>
      </c>
      <c r="C7666" s="681" t="s">
        <v>18321</v>
      </c>
      <c r="D7666" s="681" t="s">
        <v>18321</v>
      </c>
    </row>
    <row r="7667" spans="1:4" ht="16.5" thickTop="1" thickBot="1" x14ac:dyDescent="0.3">
      <c r="A7667" s="680" t="s">
        <v>18322</v>
      </c>
      <c r="B7667" s="681" t="s">
        <v>18323</v>
      </c>
      <c r="C7667" s="680" t="s">
        <v>18324</v>
      </c>
      <c r="D7667" s="680" t="s">
        <v>44842</v>
      </c>
    </row>
    <row r="7668" spans="1:4" ht="31.5" thickTop="1" thickBot="1" x14ac:dyDescent="0.3">
      <c r="A7668" s="680" t="s">
        <v>18325</v>
      </c>
      <c r="B7668" s="681" t="s">
        <v>18326</v>
      </c>
      <c r="C7668" s="680" t="s">
        <v>18327</v>
      </c>
      <c r="D7668" s="680" t="s">
        <v>44843</v>
      </c>
    </row>
    <row r="7669" spans="1:4" ht="16.5" thickTop="1" thickBot="1" x14ac:dyDescent="0.3">
      <c r="A7669" s="681" t="s">
        <v>6027</v>
      </c>
      <c r="B7669" s="681" t="s">
        <v>18328</v>
      </c>
      <c r="C7669" s="681" t="s">
        <v>6028</v>
      </c>
      <c r="D7669" s="681" t="s">
        <v>6029</v>
      </c>
    </row>
    <row r="7670" spans="1:4" ht="16.5" thickTop="1" thickBot="1" x14ac:dyDescent="0.3">
      <c r="A7670" s="680" t="s">
        <v>18329</v>
      </c>
      <c r="B7670" s="681" t="s">
        <v>18330</v>
      </c>
      <c r="C7670" s="680" t="s">
        <v>18331</v>
      </c>
      <c r="D7670" s="680" t="s">
        <v>44844</v>
      </c>
    </row>
    <row r="7671" spans="1:4" ht="31.5" thickTop="1" thickBot="1" x14ac:dyDescent="0.3">
      <c r="A7671" s="681" t="s">
        <v>18332</v>
      </c>
      <c r="B7671" s="681" t="s">
        <v>18333</v>
      </c>
      <c r="C7671" s="681" t="s">
        <v>18334</v>
      </c>
      <c r="D7671" s="681" t="s">
        <v>44845</v>
      </c>
    </row>
    <row r="7672" spans="1:4" ht="16.5" thickTop="1" thickBot="1" x14ac:dyDescent="0.3">
      <c r="A7672" s="681" t="s">
        <v>18335</v>
      </c>
      <c r="B7672" s="681" t="s">
        <v>18336</v>
      </c>
      <c r="C7672" s="681" t="s">
        <v>18337</v>
      </c>
      <c r="D7672" s="681" t="s">
        <v>44846</v>
      </c>
    </row>
    <row r="7673" spans="1:4" ht="31.5" thickTop="1" thickBot="1" x14ac:dyDescent="0.3">
      <c r="A7673" s="680" t="s">
        <v>18338</v>
      </c>
      <c r="B7673" s="681" t="s">
        <v>18339</v>
      </c>
      <c r="C7673" s="680" t="s">
        <v>18340</v>
      </c>
      <c r="D7673" s="680" t="s">
        <v>44847</v>
      </c>
    </row>
    <row r="7674" spans="1:4" ht="16.5" thickTop="1" thickBot="1" x14ac:dyDescent="0.3">
      <c r="A7674" s="681" t="s">
        <v>18341</v>
      </c>
      <c r="B7674" s="681" t="s">
        <v>18342</v>
      </c>
      <c r="C7674" s="681" t="s">
        <v>18343</v>
      </c>
      <c r="D7674" s="681" t="s">
        <v>44848</v>
      </c>
    </row>
    <row r="7675" spans="1:4" ht="31.5" thickTop="1" thickBot="1" x14ac:dyDescent="0.3">
      <c r="A7675" s="680" t="s">
        <v>18344</v>
      </c>
      <c r="B7675" s="681" t="s">
        <v>18345</v>
      </c>
      <c r="C7675" s="680" t="s">
        <v>18346</v>
      </c>
      <c r="D7675" s="680" t="s">
        <v>44849</v>
      </c>
    </row>
    <row r="7676" spans="1:4" ht="16.5" thickTop="1" thickBot="1" x14ac:dyDescent="0.3">
      <c r="A7676" s="680" t="s">
        <v>6030</v>
      </c>
      <c r="B7676" s="692" t="s">
        <v>8728</v>
      </c>
      <c r="C7676" s="680" t="s">
        <v>6031</v>
      </c>
      <c r="D7676" s="680" t="s">
        <v>6032</v>
      </c>
    </row>
    <row r="7677" spans="1:4" ht="16.5" thickTop="1" thickBot="1" x14ac:dyDescent="0.3">
      <c r="A7677" s="680" t="s">
        <v>18347</v>
      </c>
      <c r="B7677" s="681" t="s">
        <v>18348</v>
      </c>
      <c r="C7677" s="680" t="s">
        <v>18349</v>
      </c>
      <c r="D7677" s="680" t="s">
        <v>44850</v>
      </c>
    </row>
    <row r="7678" spans="1:4" ht="31.5" thickTop="1" thickBot="1" x14ac:dyDescent="0.3">
      <c r="A7678" s="681" t="s">
        <v>18350</v>
      </c>
      <c r="B7678" s="692" t="s">
        <v>8728</v>
      </c>
      <c r="C7678" s="681" t="s">
        <v>18351</v>
      </c>
      <c r="D7678" s="681" t="s">
        <v>44851</v>
      </c>
    </row>
    <row r="7679" spans="1:4" ht="16.5" thickTop="1" thickBot="1" x14ac:dyDescent="0.3">
      <c r="A7679" s="681" t="s">
        <v>18352</v>
      </c>
      <c r="B7679" s="692" t="s">
        <v>8728</v>
      </c>
      <c r="C7679" s="681" t="s">
        <v>18353</v>
      </c>
      <c r="D7679" s="681" t="s">
        <v>44852</v>
      </c>
    </row>
    <row r="7680" spans="1:4" ht="16.5" thickTop="1" thickBot="1" x14ac:dyDescent="0.3">
      <c r="A7680" s="680" t="s">
        <v>18354</v>
      </c>
      <c r="B7680" s="681" t="s">
        <v>18355</v>
      </c>
      <c r="C7680" s="680" t="s">
        <v>18356</v>
      </c>
      <c r="D7680" s="680" t="s">
        <v>18356</v>
      </c>
    </row>
    <row r="7681" spans="1:4" ht="16.5" thickTop="1" thickBot="1" x14ac:dyDescent="0.3">
      <c r="A7681" s="681" t="s">
        <v>18357</v>
      </c>
      <c r="B7681" s="692" t="s">
        <v>8728</v>
      </c>
      <c r="C7681" s="681" t="s">
        <v>18358</v>
      </c>
      <c r="D7681" s="681" t="s">
        <v>44853</v>
      </c>
    </row>
    <row r="7682" spans="1:4" ht="16.5" thickTop="1" thickBot="1" x14ac:dyDescent="0.3">
      <c r="A7682" s="680" t="s">
        <v>18359</v>
      </c>
      <c r="B7682" s="692" t="s">
        <v>8728</v>
      </c>
      <c r="C7682" s="680" t="s">
        <v>18360</v>
      </c>
      <c r="D7682" s="680" t="s">
        <v>44854</v>
      </c>
    </row>
    <row r="7683" spans="1:4" ht="31.5" thickTop="1" thickBot="1" x14ac:dyDescent="0.3">
      <c r="A7683" s="680" t="s">
        <v>18361</v>
      </c>
      <c r="B7683" s="681" t="s">
        <v>18362</v>
      </c>
      <c r="C7683" s="680" t="s">
        <v>18363</v>
      </c>
      <c r="D7683" s="680" t="s">
        <v>44855</v>
      </c>
    </row>
    <row r="7684" spans="1:4" ht="31.5" thickTop="1" thickBot="1" x14ac:dyDescent="0.3">
      <c r="A7684" s="680" t="s">
        <v>18364</v>
      </c>
      <c r="B7684" s="692" t="s">
        <v>8728</v>
      </c>
      <c r="C7684" s="680" t="s">
        <v>18365</v>
      </c>
      <c r="D7684" s="680" t="s">
        <v>44856</v>
      </c>
    </row>
    <row r="7685" spans="1:4" ht="16.5" thickTop="1" thickBot="1" x14ac:dyDescent="0.3">
      <c r="A7685" s="681" t="s">
        <v>18366</v>
      </c>
      <c r="B7685" s="692" t="s">
        <v>8728</v>
      </c>
      <c r="C7685" s="681" t="s">
        <v>18367</v>
      </c>
      <c r="D7685" s="681" t="s">
        <v>44857</v>
      </c>
    </row>
    <row r="7686" spans="1:4" ht="16.5" thickTop="1" thickBot="1" x14ac:dyDescent="0.3">
      <c r="A7686" s="681" t="s">
        <v>18368</v>
      </c>
      <c r="B7686" s="681" t="s">
        <v>18369</v>
      </c>
      <c r="C7686" s="681" t="s">
        <v>18370</v>
      </c>
      <c r="D7686" s="681" t="s">
        <v>18370</v>
      </c>
    </row>
    <row r="7687" spans="1:4" ht="16.5" thickTop="1" thickBot="1" x14ac:dyDescent="0.3">
      <c r="A7687" s="681" t="s">
        <v>18371</v>
      </c>
      <c r="B7687" s="681" t="s">
        <v>18372</v>
      </c>
      <c r="C7687" s="681" t="s">
        <v>18373</v>
      </c>
      <c r="D7687" s="681" t="s">
        <v>44858</v>
      </c>
    </row>
    <row r="7688" spans="1:4" ht="16.5" thickTop="1" thickBot="1" x14ac:dyDescent="0.3">
      <c r="A7688" s="681" t="s">
        <v>18374</v>
      </c>
      <c r="B7688" s="692" t="s">
        <v>8728</v>
      </c>
      <c r="C7688" s="681" t="s">
        <v>18375</v>
      </c>
      <c r="D7688" s="681" t="s">
        <v>44859</v>
      </c>
    </row>
    <row r="7689" spans="1:4" ht="16.5" thickTop="1" thickBot="1" x14ac:dyDescent="0.3">
      <c r="A7689" s="681" t="s">
        <v>18376</v>
      </c>
      <c r="B7689" s="681" t="s">
        <v>18376</v>
      </c>
      <c r="C7689" s="681" t="s">
        <v>18377</v>
      </c>
      <c r="D7689" s="681" t="s">
        <v>44860</v>
      </c>
    </row>
    <row r="7690" spans="1:4" ht="16.5" thickTop="1" thickBot="1" x14ac:dyDescent="0.3">
      <c r="A7690" s="680" t="s">
        <v>18378</v>
      </c>
      <c r="B7690" s="692" t="s">
        <v>8728</v>
      </c>
      <c r="C7690" s="680" t="s">
        <v>18379</v>
      </c>
      <c r="D7690" s="680" t="s">
        <v>44861</v>
      </c>
    </row>
    <row r="7691" spans="1:4" ht="16.5" thickTop="1" thickBot="1" x14ac:dyDescent="0.3">
      <c r="A7691" s="680" t="s">
        <v>18380</v>
      </c>
      <c r="B7691" s="681" t="s">
        <v>18381</v>
      </c>
      <c r="C7691" s="680" t="s">
        <v>18382</v>
      </c>
      <c r="D7691" s="680" t="s">
        <v>44862</v>
      </c>
    </row>
    <row r="7692" spans="1:4" ht="31.5" thickTop="1" thickBot="1" x14ac:dyDescent="0.3">
      <c r="A7692" s="680" t="s">
        <v>18383</v>
      </c>
      <c r="B7692" s="681" t="s">
        <v>18384</v>
      </c>
      <c r="C7692" s="680" t="s">
        <v>18385</v>
      </c>
      <c r="D7692" s="680" t="s">
        <v>44863</v>
      </c>
    </row>
    <row r="7693" spans="1:4" ht="16.5" thickTop="1" thickBot="1" x14ac:dyDescent="0.3">
      <c r="A7693" s="680" t="s">
        <v>18386</v>
      </c>
      <c r="B7693" s="681" t="s">
        <v>18387</v>
      </c>
      <c r="C7693" s="680" t="s">
        <v>18388</v>
      </c>
      <c r="D7693" s="680" t="s">
        <v>44864</v>
      </c>
    </row>
    <row r="7694" spans="1:4" ht="31.5" thickTop="1" thickBot="1" x14ac:dyDescent="0.3">
      <c r="A7694" s="681" t="s">
        <v>18389</v>
      </c>
      <c r="B7694" s="681" t="s">
        <v>18390</v>
      </c>
      <c r="C7694" s="681" t="s">
        <v>18391</v>
      </c>
      <c r="D7694" s="681" t="s">
        <v>44865</v>
      </c>
    </row>
    <row r="7695" spans="1:4" ht="16.5" thickTop="1" thickBot="1" x14ac:dyDescent="0.3">
      <c r="A7695" s="680" t="s">
        <v>18392</v>
      </c>
      <c r="B7695" s="681" t="s">
        <v>18393</v>
      </c>
      <c r="C7695" s="680" t="s">
        <v>18394</v>
      </c>
      <c r="D7695" s="680" t="s">
        <v>44866</v>
      </c>
    </row>
    <row r="7696" spans="1:4" ht="16.5" thickTop="1" thickBot="1" x14ac:dyDescent="0.3">
      <c r="A7696" s="681" t="s">
        <v>18395</v>
      </c>
      <c r="B7696" s="692" t="s">
        <v>8728</v>
      </c>
      <c r="C7696" s="681" t="s">
        <v>18396</v>
      </c>
      <c r="D7696" s="681" t="s">
        <v>44867</v>
      </c>
    </row>
    <row r="7697" spans="1:4" ht="16.5" thickTop="1" thickBot="1" x14ac:dyDescent="0.3">
      <c r="A7697" s="681" t="s">
        <v>18397</v>
      </c>
      <c r="B7697" s="681" t="s">
        <v>18398</v>
      </c>
      <c r="C7697" s="681" t="s">
        <v>18399</v>
      </c>
      <c r="D7697" s="681" t="s">
        <v>44868</v>
      </c>
    </row>
    <row r="7698" spans="1:4" ht="16.5" thickTop="1" thickBot="1" x14ac:dyDescent="0.3">
      <c r="A7698" s="681" t="s">
        <v>18400</v>
      </c>
      <c r="B7698" s="681" t="s">
        <v>18401</v>
      </c>
      <c r="C7698" s="681" t="s">
        <v>18402</v>
      </c>
      <c r="D7698" s="681" t="s">
        <v>44869</v>
      </c>
    </row>
    <row r="7699" spans="1:4" ht="16.5" thickTop="1" thickBot="1" x14ac:dyDescent="0.3">
      <c r="A7699" s="680" t="s">
        <v>18403</v>
      </c>
      <c r="B7699" s="681" t="s">
        <v>18403</v>
      </c>
      <c r="C7699" s="680" t="s">
        <v>18404</v>
      </c>
      <c r="D7699" s="680" t="s">
        <v>44870</v>
      </c>
    </row>
    <row r="7700" spans="1:4" ht="16.5" thickTop="1" thickBot="1" x14ac:dyDescent="0.3">
      <c r="A7700" s="681" t="s">
        <v>18405</v>
      </c>
      <c r="B7700" s="681" t="s">
        <v>18406</v>
      </c>
      <c r="C7700" s="681" t="s">
        <v>18407</v>
      </c>
      <c r="D7700" s="681" t="s">
        <v>44871</v>
      </c>
    </row>
    <row r="7701" spans="1:4" ht="31.5" thickTop="1" thickBot="1" x14ac:dyDescent="0.3">
      <c r="A7701" s="681" t="s">
        <v>18408</v>
      </c>
      <c r="B7701" s="681" t="s">
        <v>18409</v>
      </c>
      <c r="C7701" s="681" t="s">
        <v>18410</v>
      </c>
      <c r="D7701" s="681" t="s">
        <v>44872</v>
      </c>
    </row>
    <row r="7702" spans="1:4" ht="16.5" thickTop="1" thickBot="1" x14ac:dyDescent="0.3">
      <c r="A7702" s="680" t="s">
        <v>18411</v>
      </c>
      <c r="B7702" s="681" t="s">
        <v>18412</v>
      </c>
      <c r="C7702" s="680" t="s">
        <v>18413</v>
      </c>
      <c r="D7702" s="680" t="s">
        <v>44873</v>
      </c>
    </row>
    <row r="7703" spans="1:4" ht="16.5" thickTop="1" thickBot="1" x14ac:dyDescent="0.3">
      <c r="A7703" s="680" t="s">
        <v>18414</v>
      </c>
      <c r="B7703" s="681" t="s">
        <v>18415</v>
      </c>
      <c r="C7703" s="680" t="s">
        <v>18416</v>
      </c>
      <c r="D7703" s="680" t="s">
        <v>44874</v>
      </c>
    </row>
    <row r="7704" spans="1:4" ht="16.5" thickTop="1" thickBot="1" x14ac:dyDescent="0.3">
      <c r="A7704" s="680" t="s">
        <v>18417</v>
      </c>
      <c r="B7704" s="681" t="s">
        <v>18418</v>
      </c>
      <c r="C7704" s="680" t="s">
        <v>18419</v>
      </c>
      <c r="D7704" s="680" t="s">
        <v>44875</v>
      </c>
    </row>
    <row r="7705" spans="1:4" ht="16.5" thickTop="1" thickBot="1" x14ac:dyDescent="0.3">
      <c r="A7705" s="681" t="s">
        <v>18420</v>
      </c>
      <c r="B7705" s="681" t="s">
        <v>18421</v>
      </c>
      <c r="C7705" s="681" t="s">
        <v>18422</v>
      </c>
      <c r="D7705" s="681" t="s">
        <v>44876</v>
      </c>
    </row>
    <row r="7706" spans="1:4" ht="16.5" thickTop="1" thickBot="1" x14ac:dyDescent="0.3">
      <c r="A7706" s="680" t="s">
        <v>18423</v>
      </c>
      <c r="B7706" s="681" t="s">
        <v>18424</v>
      </c>
      <c r="C7706" s="680" t="s">
        <v>18425</v>
      </c>
      <c r="D7706" s="680" t="s">
        <v>44877</v>
      </c>
    </row>
    <row r="7707" spans="1:4" ht="16.5" thickTop="1" thickBot="1" x14ac:dyDescent="0.3">
      <c r="A7707" s="680" t="s">
        <v>18426</v>
      </c>
      <c r="B7707" s="681" t="s">
        <v>18427</v>
      </c>
      <c r="C7707" s="680" t="s">
        <v>18428</v>
      </c>
      <c r="D7707" s="680" t="s">
        <v>44878</v>
      </c>
    </row>
    <row r="7708" spans="1:4" ht="16.5" thickTop="1" thickBot="1" x14ac:dyDescent="0.3">
      <c r="A7708" s="680" t="s">
        <v>18429</v>
      </c>
      <c r="B7708" s="681" t="s">
        <v>18430</v>
      </c>
      <c r="C7708" s="680" t="s">
        <v>18431</v>
      </c>
      <c r="D7708" s="680" t="s">
        <v>18431</v>
      </c>
    </row>
    <row r="7709" spans="1:4" ht="16.5" thickTop="1" thickBot="1" x14ac:dyDescent="0.3">
      <c r="A7709" s="680" t="s">
        <v>18432</v>
      </c>
      <c r="B7709" s="681" t="s">
        <v>18433</v>
      </c>
      <c r="C7709" s="680" t="s">
        <v>18434</v>
      </c>
      <c r="D7709" s="680" t="s">
        <v>44879</v>
      </c>
    </row>
    <row r="7710" spans="1:4" ht="16.5" thickTop="1" thickBot="1" x14ac:dyDescent="0.3">
      <c r="A7710" s="681" t="s">
        <v>18435</v>
      </c>
      <c r="B7710" s="681" t="s">
        <v>18436</v>
      </c>
      <c r="C7710" s="681" t="s">
        <v>18437</v>
      </c>
      <c r="D7710" s="681" t="s">
        <v>18437</v>
      </c>
    </row>
    <row r="7711" spans="1:4" ht="16.5" thickTop="1" thickBot="1" x14ac:dyDescent="0.3">
      <c r="A7711" s="681" t="s">
        <v>18438</v>
      </c>
      <c r="B7711" s="692" t="s">
        <v>8728</v>
      </c>
      <c r="C7711" s="681" t="s">
        <v>18439</v>
      </c>
      <c r="D7711" s="681" t="s">
        <v>44880</v>
      </c>
    </row>
    <row r="7712" spans="1:4" ht="16.5" thickTop="1" thickBot="1" x14ac:dyDescent="0.3">
      <c r="A7712" s="680" t="s">
        <v>18440</v>
      </c>
      <c r="B7712" s="681" t="s">
        <v>18441</v>
      </c>
      <c r="C7712" s="680" t="s">
        <v>18442</v>
      </c>
      <c r="D7712" s="680" t="s">
        <v>44881</v>
      </c>
    </row>
    <row r="7713" spans="1:4" ht="16.5" thickTop="1" thickBot="1" x14ac:dyDescent="0.3">
      <c r="A7713" s="681" t="s">
        <v>18443</v>
      </c>
      <c r="B7713" s="681" t="s">
        <v>18444</v>
      </c>
      <c r="C7713" s="681" t="s">
        <v>18445</v>
      </c>
      <c r="D7713" s="681" t="s">
        <v>44882</v>
      </c>
    </row>
    <row r="7714" spans="1:4" ht="16.5" thickTop="1" thickBot="1" x14ac:dyDescent="0.3">
      <c r="A7714" s="680" t="s">
        <v>18446</v>
      </c>
      <c r="B7714" s="692" t="s">
        <v>8728</v>
      </c>
      <c r="C7714" s="680" t="s">
        <v>18447</v>
      </c>
      <c r="D7714" s="680" t="s">
        <v>44883</v>
      </c>
    </row>
    <row r="7715" spans="1:4" ht="16.5" thickTop="1" thickBot="1" x14ac:dyDescent="0.3">
      <c r="A7715" s="680" t="s">
        <v>18448</v>
      </c>
      <c r="B7715" s="681" t="s">
        <v>18449</v>
      </c>
      <c r="C7715" s="680" t="s">
        <v>18450</v>
      </c>
      <c r="D7715" s="680" t="s">
        <v>18450</v>
      </c>
    </row>
    <row r="7716" spans="1:4" ht="16.5" thickTop="1" thickBot="1" x14ac:dyDescent="0.3">
      <c r="A7716" s="680" t="s">
        <v>18451</v>
      </c>
      <c r="B7716" s="681" t="s">
        <v>18452</v>
      </c>
      <c r="C7716" s="680" t="s">
        <v>18453</v>
      </c>
      <c r="D7716" s="680" t="s">
        <v>44884</v>
      </c>
    </row>
    <row r="7717" spans="1:4" ht="16.5" thickTop="1" thickBot="1" x14ac:dyDescent="0.3">
      <c r="A7717" s="681" t="s">
        <v>18454</v>
      </c>
      <c r="B7717" s="681" t="s">
        <v>18455</v>
      </c>
      <c r="C7717" s="681" t="s">
        <v>18456</v>
      </c>
      <c r="D7717" s="681" t="s">
        <v>44885</v>
      </c>
    </row>
    <row r="7718" spans="1:4" ht="16.5" thickTop="1" thickBot="1" x14ac:dyDescent="0.3">
      <c r="A7718" s="680" t="s">
        <v>18457</v>
      </c>
      <c r="B7718" s="692" t="s">
        <v>8728</v>
      </c>
      <c r="C7718" s="680" t="s">
        <v>18458</v>
      </c>
      <c r="D7718" s="680" t="s">
        <v>44886</v>
      </c>
    </row>
    <row r="7719" spans="1:4" ht="16.5" thickTop="1" thickBot="1" x14ac:dyDescent="0.3">
      <c r="A7719" s="680" t="s">
        <v>18459</v>
      </c>
      <c r="B7719" s="681" t="s">
        <v>18460</v>
      </c>
      <c r="C7719" s="680" t="s">
        <v>18461</v>
      </c>
      <c r="D7719" s="680" t="s">
        <v>44887</v>
      </c>
    </row>
    <row r="7720" spans="1:4" ht="31.5" thickTop="1" thickBot="1" x14ac:dyDescent="0.3">
      <c r="A7720" s="680" t="s">
        <v>18462</v>
      </c>
      <c r="B7720" s="681" t="s">
        <v>18463</v>
      </c>
      <c r="C7720" s="680" t="s">
        <v>18464</v>
      </c>
      <c r="D7720" s="680" t="s">
        <v>44888</v>
      </c>
    </row>
    <row r="7721" spans="1:4" ht="31.5" thickTop="1" thickBot="1" x14ac:dyDescent="0.3">
      <c r="A7721" s="681" t="s">
        <v>18465</v>
      </c>
      <c r="B7721" s="692" t="s">
        <v>8728</v>
      </c>
      <c r="C7721" s="681" t="s">
        <v>18466</v>
      </c>
      <c r="D7721" s="681" t="s">
        <v>44889</v>
      </c>
    </row>
    <row r="7722" spans="1:4" ht="16.5" thickTop="1" thickBot="1" x14ac:dyDescent="0.3">
      <c r="A7722" s="680" t="s">
        <v>18467</v>
      </c>
      <c r="B7722" s="681" t="s">
        <v>18468</v>
      </c>
      <c r="C7722" s="680" t="s">
        <v>18469</v>
      </c>
      <c r="D7722" s="680" t="s">
        <v>44890</v>
      </c>
    </row>
    <row r="7723" spans="1:4" ht="16.5" thickTop="1" thickBot="1" x14ac:dyDescent="0.3">
      <c r="A7723" s="681" t="s">
        <v>18470</v>
      </c>
      <c r="B7723" s="692" t="s">
        <v>8728</v>
      </c>
      <c r="C7723" s="681" t="s">
        <v>18471</v>
      </c>
      <c r="D7723" s="681" t="s">
        <v>44891</v>
      </c>
    </row>
    <row r="7724" spans="1:4" ht="16.5" thickTop="1" thickBot="1" x14ac:dyDescent="0.3">
      <c r="A7724" s="680" t="s">
        <v>18472</v>
      </c>
      <c r="B7724" s="681" t="s">
        <v>18473</v>
      </c>
      <c r="C7724" s="680" t="s">
        <v>18474</v>
      </c>
      <c r="D7724" s="680" t="s">
        <v>44892</v>
      </c>
    </row>
    <row r="7725" spans="1:4" ht="16.5" thickTop="1" thickBot="1" x14ac:dyDescent="0.3">
      <c r="A7725" s="681" t="s">
        <v>18475</v>
      </c>
      <c r="B7725" s="681" t="s">
        <v>18476</v>
      </c>
      <c r="C7725" s="681" t="s">
        <v>18477</v>
      </c>
      <c r="D7725" s="681" t="s">
        <v>44893</v>
      </c>
    </row>
    <row r="7726" spans="1:4" ht="16.5" thickTop="1" thickBot="1" x14ac:dyDescent="0.3">
      <c r="A7726" s="680" t="s">
        <v>18478</v>
      </c>
      <c r="B7726" s="681" t="s">
        <v>18479</v>
      </c>
      <c r="C7726" s="680" t="s">
        <v>18480</v>
      </c>
      <c r="D7726" s="680" t="s">
        <v>44894</v>
      </c>
    </row>
    <row r="7727" spans="1:4" ht="16.5" thickTop="1" thickBot="1" x14ac:dyDescent="0.3">
      <c r="A7727" s="681" t="s">
        <v>18481</v>
      </c>
      <c r="B7727" s="681" t="s">
        <v>18482</v>
      </c>
      <c r="C7727" s="681" t="s">
        <v>18483</v>
      </c>
      <c r="D7727" s="681" t="s">
        <v>18483</v>
      </c>
    </row>
    <row r="7728" spans="1:4" ht="16.5" thickTop="1" thickBot="1" x14ac:dyDescent="0.3">
      <c r="A7728" s="681" t="s">
        <v>18484</v>
      </c>
      <c r="B7728" s="692" t="s">
        <v>8728</v>
      </c>
      <c r="C7728" s="681" t="s">
        <v>18485</v>
      </c>
      <c r="D7728" s="681" t="s">
        <v>44895</v>
      </c>
    </row>
    <row r="7729" spans="1:4" ht="16.5" thickTop="1" thickBot="1" x14ac:dyDescent="0.3">
      <c r="A7729" s="681" t="s">
        <v>18486</v>
      </c>
      <c r="B7729" s="681" t="s">
        <v>18487</v>
      </c>
      <c r="C7729" s="681" t="s">
        <v>18488</v>
      </c>
      <c r="D7729" s="681" t="s">
        <v>18488</v>
      </c>
    </row>
    <row r="7730" spans="1:4" ht="16.5" thickTop="1" thickBot="1" x14ac:dyDescent="0.3">
      <c r="A7730" s="680" t="s">
        <v>18489</v>
      </c>
      <c r="B7730" s="681" t="s">
        <v>18490</v>
      </c>
      <c r="C7730" s="680" t="s">
        <v>18491</v>
      </c>
      <c r="D7730" s="680" t="s">
        <v>44896</v>
      </c>
    </row>
    <row r="7731" spans="1:4" ht="16.5" thickTop="1" thickBot="1" x14ac:dyDescent="0.3">
      <c r="A7731" s="681" t="s">
        <v>18492</v>
      </c>
      <c r="B7731" s="681" t="s">
        <v>18492</v>
      </c>
      <c r="C7731" s="681" t="s">
        <v>18493</v>
      </c>
      <c r="D7731" s="681" t="s">
        <v>44897</v>
      </c>
    </row>
    <row r="7732" spans="1:4" ht="16.5" thickTop="1" thickBot="1" x14ac:dyDescent="0.3">
      <c r="A7732" s="681" t="s">
        <v>18494</v>
      </c>
      <c r="B7732" s="681" t="s">
        <v>18495</v>
      </c>
      <c r="C7732" s="681" t="s">
        <v>18496</v>
      </c>
      <c r="D7732" s="681" t="s">
        <v>44898</v>
      </c>
    </row>
    <row r="7733" spans="1:4" ht="16.5" thickTop="1" thickBot="1" x14ac:dyDescent="0.3">
      <c r="A7733" s="681" t="s">
        <v>18497</v>
      </c>
      <c r="B7733" s="692" t="s">
        <v>8728</v>
      </c>
      <c r="C7733" s="681" t="s">
        <v>18498</v>
      </c>
      <c r="D7733" s="681" t="s">
        <v>44899</v>
      </c>
    </row>
    <row r="7734" spans="1:4" ht="31.5" thickTop="1" thickBot="1" x14ac:dyDescent="0.3">
      <c r="A7734" s="681" t="s">
        <v>18499</v>
      </c>
      <c r="B7734" s="681" t="s">
        <v>18500</v>
      </c>
      <c r="C7734" s="681" t="s">
        <v>18501</v>
      </c>
      <c r="D7734" s="681" t="s">
        <v>44900</v>
      </c>
    </row>
    <row r="7735" spans="1:4" ht="16.5" thickTop="1" thickBot="1" x14ac:dyDescent="0.3">
      <c r="A7735" s="681" t="s">
        <v>18502</v>
      </c>
      <c r="B7735" s="681" t="s">
        <v>18503</v>
      </c>
      <c r="C7735" s="681" t="s">
        <v>18504</v>
      </c>
      <c r="D7735" s="681" t="s">
        <v>44901</v>
      </c>
    </row>
    <row r="7736" spans="1:4" ht="16.5" thickTop="1" thickBot="1" x14ac:dyDescent="0.3">
      <c r="A7736" s="680" t="s">
        <v>18505</v>
      </c>
      <c r="B7736" s="681" t="s">
        <v>18506</v>
      </c>
      <c r="C7736" s="680" t="s">
        <v>18507</v>
      </c>
      <c r="D7736" s="680" t="s">
        <v>44902</v>
      </c>
    </row>
    <row r="7737" spans="1:4" ht="16.5" thickTop="1" thickBot="1" x14ac:dyDescent="0.3">
      <c r="A7737" s="681" t="s">
        <v>18508</v>
      </c>
      <c r="B7737" s="681" t="s">
        <v>18509</v>
      </c>
      <c r="C7737" s="681" t="s">
        <v>18510</v>
      </c>
      <c r="D7737" s="681" t="s">
        <v>18510</v>
      </c>
    </row>
    <row r="7738" spans="1:4" ht="16.5" thickTop="1" thickBot="1" x14ac:dyDescent="0.3">
      <c r="A7738" s="681" t="s">
        <v>18511</v>
      </c>
      <c r="B7738" s="692" t="s">
        <v>8728</v>
      </c>
      <c r="C7738" s="681" t="s">
        <v>18512</v>
      </c>
      <c r="D7738" s="681" t="s">
        <v>44903</v>
      </c>
    </row>
    <row r="7739" spans="1:4" ht="16.5" thickTop="1" thickBot="1" x14ac:dyDescent="0.3">
      <c r="A7739" s="680" t="s">
        <v>18513</v>
      </c>
      <c r="B7739" s="681" t="s">
        <v>18514</v>
      </c>
      <c r="C7739" s="680" t="s">
        <v>18515</v>
      </c>
      <c r="D7739" s="680" t="s">
        <v>44904</v>
      </c>
    </row>
    <row r="7740" spans="1:4" ht="16.5" thickTop="1" thickBot="1" x14ac:dyDescent="0.3">
      <c r="A7740" s="681" t="s">
        <v>18516</v>
      </c>
      <c r="B7740" s="681" t="s">
        <v>18517</v>
      </c>
      <c r="C7740" s="681" t="s">
        <v>18518</v>
      </c>
      <c r="D7740" s="681" t="s">
        <v>44905</v>
      </c>
    </row>
    <row r="7741" spans="1:4" ht="31.5" thickTop="1" thickBot="1" x14ac:dyDescent="0.3">
      <c r="A7741" s="681" t="s">
        <v>18519</v>
      </c>
      <c r="B7741" s="681" t="s">
        <v>18520</v>
      </c>
      <c r="C7741" s="681" t="s">
        <v>18521</v>
      </c>
      <c r="D7741" s="681" t="s">
        <v>44906</v>
      </c>
    </row>
    <row r="7742" spans="1:4" ht="16.5" thickTop="1" thickBot="1" x14ac:dyDescent="0.3">
      <c r="A7742" s="681" t="s">
        <v>18522</v>
      </c>
      <c r="B7742" s="681" t="s">
        <v>18523</v>
      </c>
      <c r="C7742" s="681" t="s">
        <v>18524</v>
      </c>
      <c r="D7742" s="681" t="s">
        <v>44907</v>
      </c>
    </row>
    <row r="7743" spans="1:4" ht="31.5" thickTop="1" thickBot="1" x14ac:dyDescent="0.3">
      <c r="A7743" s="680" t="s">
        <v>18525</v>
      </c>
      <c r="B7743" s="681" t="s">
        <v>18526</v>
      </c>
      <c r="C7743" s="680" t="s">
        <v>18527</v>
      </c>
      <c r="D7743" s="680" t="s">
        <v>44908</v>
      </c>
    </row>
    <row r="7744" spans="1:4" ht="31.5" thickTop="1" thickBot="1" x14ac:dyDescent="0.3">
      <c r="A7744" s="681" t="s">
        <v>18528</v>
      </c>
      <c r="B7744" s="681" t="s">
        <v>18529</v>
      </c>
      <c r="C7744" s="681" t="s">
        <v>18530</v>
      </c>
      <c r="D7744" s="681" t="s">
        <v>44909</v>
      </c>
    </row>
    <row r="7745" spans="1:4" ht="16.5" thickTop="1" thickBot="1" x14ac:dyDescent="0.3">
      <c r="A7745" s="680" t="s">
        <v>18531</v>
      </c>
      <c r="B7745" s="681" t="s">
        <v>18532</v>
      </c>
      <c r="C7745" s="680" t="s">
        <v>18533</v>
      </c>
      <c r="D7745" s="680" t="s">
        <v>44910</v>
      </c>
    </row>
    <row r="7746" spans="1:4" ht="16.5" thickTop="1" thickBot="1" x14ac:dyDescent="0.3">
      <c r="A7746" s="680" t="s">
        <v>18534</v>
      </c>
      <c r="B7746" s="681" t="s">
        <v>18535</v>
      </c>
      <c r="C7746" s="680" t="s">
        <v>18536</v>
      </c>
      <c r="D7746" s="680" t="s">
        <v>44911</v>
      </c>
    </row>
    <row r="7747" spans="1:4" ht="31.5" thickTop="1" thickBot="1" x14ac:dyDescent="0.3">
      <c r="A7747" s="680" t="s">
        <v>18537</v>
      </c>
      <c r="B7747" s="681" t="s">
        <v>18538</v>
      </c>
      <c r="C7747" s="680" t="s">
        <v>18539</v>
      </c>
      <c r="D7747" s="680" t="s">
        <v>44912</v>
      </c>
    </row>
    <row r="7748" spans="1:4" ht="31.5" thickTop="1" thickBot="1" x14ac:dyDescent="0.3">
      <c r="A7748" s="680" t="s">
        <v>18540</v>
      </c>
      <c r="B7748" s="681" t="s">
        <v>18541</v>
      </c>
      <c r="C7748" s="680" t="s">
        <v>18542</v>
      </c>
      <c r="D7748" s="680" t="s">
        <v>44913</v>
      </c>
    </row>
    <row r="7749" spans="1:4" ht="31.5" thickTop="1" thickBot="1" x14ac:dyDescent="0.3">
      <c r="A7749" s="681" t="s">
        <v>18543</v>
      </c>
      <c r="B7749" s="681" t="s">
        <v>18544</v>
      </c>
      <c r="C7749" s="681" t="s">
        <v>18545</v>
      </c>
      <c r="D7749" s="681" t="s">
        <v>44914</v>
      </c>
    </row>
    <row r="7750" spans="1:4" ht="46.5" thickTop="1" thickBot="1" x14ac:dyDescent="0.3">
      <c r="A7750" s="681" t="s">
        <v>18546</v>
      </c>
      <c r="B7750" s="681" t="s">
        <v>18547</v>
      </c>
      <c r="C7750" s="681" t="s">
        <v>18548</v>
      </c>
      <c r="D7750" s="681" t="s">
        <v>44915</v>
      </c>
    </row>
    <row r="7751" spans="1:4" ht="31.5" thickTop="1" thickBot="1" x14ac:dyDescent="0.3">
      <c r="A7751" s="680" t="s">
        <v>18549</v>
      </c>
      <c r="B7751" s="681" t="s">
        <v>18550</v>
      </c>
      <c r="C7751" s="680" t="s">
        <v>18551</v>
      </c>
      <c r="D7751" s="680" t="s">
        <v>44916</v>
      </c>
    </row>
    <row r="7752" spans="1:4" ht="31.5" thickTop="1" thickBot="1" x14ac:dyDescent="0.3">
      <c r="A7752" s="681" t="s">
        <v>6033</v>
      </c>
      <c r="B7752" s="681" t="s">
        <v>18552</v>
      </c>
      <c r="C7752" s="681" t="s">
        <v>6034</v>
      </c>
      <c r="D7752" s="681" t="s">
        <v>6035</v>
      </c>
    </row>
    <row r="7753" spans="1:4" ht="16.5" thickTop="1" thickBot="1" x14ac:dyDescent="0.3">
      <c r="A7753" s="681" t="s">
        <v>18553</v>
      </c>
      <c r="B7753" s="681" t="s">
        <v>18554</v>
      </c>
      <c r="C7753" s="681" t="s">
        <v>18555</v>
      </c>
      <c r="D7753" s="681" t="s">
        <v>44917</v>
      </c>
    </row>
    <row r="7754" spans="1:4" ht="31.5" thickTop="1" thickBot="1" x14ac:dyDescent="0.3">
      <c r="A7754" s="681" t="s">
        <v>18556</v>
      </c>
      <c r="B7754" s="681" t="s">
        <v>18557</v>
      </c>
      <c r="C7754" s="681" t="s">
        <v>18558</v>
      </c>
      <c r="D7754" s="681" t="s">
        <v>44918</v>
      </c>
    </row>
    <row r="7755" spans="1:4" ht="31.5" thickTop="1" thickBot="1" x14ac:dyDescent="0.3">
      <c r="A7755" s="681" t="s">
        <v>18559</v>
      </c>
      <c r="B7755" s="681" t="s">
        <v>18560</v>
      </c>
      <c r="C7755" s="681" t="s">
        <v>18561</v>
      </c>
      <c r="D7755" s="681" t="s">
        <v>44919</v>
      </c>
    </row>
    <row r="7756" spans="1:4" ht="31.5" thickTop="1" thickBot="1" x14ac:dyDescent="0.3">
      <c r="A7756" s="680" t="s">
        <v>18562</v>
      </c>
      <c r="B7756" s="681" t="s">
        <v>18563</v>
      </c>
      <c r="C7756" s="680" t="s">
        <v>18564</v>
      </c>
      <c r="D7756" s="680" t="s">
        <v>44920</v>
      </c>
    </row>
    <row r="7757" spans="1:4" ht="16.5" thickTop="1" thickBot="1" x14ac:dyDescent="0.3">
      <c r="A7757" s="681" t="s">
        <v>18565</v>
      </c>
      <c r="B7757" s="681" t="s">
        <v>18566</v>
      </c>
      <c r="C7757" s="681" t="s">
        <v>18567</v>
      </c>
      <c r="D7757" s="681" t="s">
        <v>44921</v>
      </c>
    </row>
    <row r="7758" spans="1:4" ht="31.5" thickTop="1" thickBot="1" x14ac:dyDescent="0.3">
      <c r="A7758" s="680" t="s">
        <v>18568</v>
      </c>
      <c r="B7758" s="681" t="s">
        <v>18569</v>
      </c>
      <c r="C7758" s="680" t="s">
        <v>18570</v>
      </c>
      <c r="D7758" s="680" t="s">
        <v>44922</v>
      </c>
    </row>
    <row r="7759" spans="1:4" ht="16.5" thickTop="1" thickBot="1" x14ac:dyDescent="0.3">
      <c r="A7759" s="680" t="s">
        <v>18571</v>
      </c>
      <c r="B7759" s="681" t="s">
        <v>18572</v>
      </c>
      <c r="C7759" s="680" t="s">
        <v>18573</v>
      </c>
      <c r="D7759" s="680" t="s">
        <v>44923</v>
      </c>
    </row>
    <row r="7760" spans="1:4" ht="31.5" thickTop="1" thickBot="1" x14ac:dyDescent="0.3">
      <c r="A7760" s="680" t="s">
        <v>18574</v>
      </c>
      <c r="B7760" s="681" t="s">
        <v>18575</v>
      </c>
      <c r="C7760" s="680" t="s">
        <v>18576</v>
      </c>
      <c r="D7760" s="680" t="s">
        <v>44924</v>
      </c>
    </row>
    <row r="7761" spans="1:4" ht="31.5" thickTop="1" thickBot="1" x14ac:dyDescent="0.3">
      <c r="A7761" s="681" t="s">
        <v>18577</v>
      </c>
      <c r="B7761" s="681" t="s">
        <v>18578</v>
      </c>
      <c r="C7761" s="681" t="s">
        <v>18579</v>
      </c>
      <c r="D7761" s="681" t="s">
        <v>44925</v>
      </c>
    </row>
    <row r="7762" spans="1:4" ht="16.5" thickTop="1" thickBot="1" x14ac:dyDescent="0.3">
      <c r="A7762" s="680" t="s">
        <v>18580</v>
      </c>
      <c r="B7762" s="681" t="s">
        <v>18581</v>
      </c>
      <c r="C7762" s="680" t="s">
        <v>18582</v>
      </c>
      <c r="D7762" s="680" t="s">
        <v>44926</v>
      </c>
    </row>
    <row r="7763" spans="1:4" ht="31.5" thickTop="1" thickBot="1" x14ac:dyDescent="0.3">
      <c r="A7763" s="681" t="s">
        <v>18583</v>
      </c>
      <c r="B7763" s="681" t="s">
        <v>18584</v>
      </c>
      <c r="C7763" s="681" t="s">
        <v>18585</v>
      </c>
      <c r="D7763" s="681" t="s">
        <v>44927</v>
      </c>
    </row>
    <row r="7764" spans="1:4" ht="31.5" thickTop="1" thickBot="1" x14ac:dyDescent="0.3">
      <c r="A7764" s="680" t="s">
        <v>18586</v>
      </c>
      <c r="B7764" s="681" t="s">
        <v>18587</v>
      </c>
      <c r="C7764" s="680" t="s">
        <v>18588</v>
      </c>
      <c r="D7764" s="680" t="s">
        <v>44928</v>
      </c>
    </row>
    <row r="7765" spans="1:4" ht="16.5" thickTop="1" thickBot="1" x14ac:dyDescent="0.3">
      <c r="A7765" s="680" t="s">
        <v>18589</v>
      </c>
      <c r="B7765" s="681" t="s">
        <v>18590</v>
      </c>
      <c r="C7765" s="680" t="s">
        <v>18591</v>
      </c>
      <c r="D7765" s="680" t="s">
        <v>44929</v>
      </c>
    </row>
    <row r="7766" spans="1:4" ht="31.5" thickTop="1" thickBot="1" x14ac:dyDescent="0.3">
      <c r="A7766" s="681" t="s">
        <v>18592</v>
      </c>
      <c r="B7766" s="681" t="s">
        <v>18593</v>
      </c>
      <c r="C7766" s="681" t="s">
        <v>18594</v>
      </c>
      <c r="D7766" s="681" t="s">
        <v>44930</v>
      </c>
    </row>
    <row r="7767" spans="1:4" ht="16.5" thickTop="1" thickBot="1" x14ac:dyDescent="0.3">
      <c r="A7767" s="680" t="s">
        <v>18595</v>
      </c>
      <c r="B7767" s="681" t="s">
        <v>18596</v>
      </c>
      <c r="C7767" s="680" t="s">
        <v>18597</v>
      </c>
      <c r="D7767" s="680" t="s">
        <v>44931</v>
      </c>
    </row>
    <row r="7768" spans="1:4" ht="16.5" thickTop="1" thickBot="1" x14ac:dyDescent="0.3">
      <c r="A7768" s="681" t="s">
        <v>18598</v>
      </c>
      <c r="B7768" s="681" t="s">
        <v>18599</v>
      </c>
      <c r="C7768" s="681" t="s">
        <v>18600</v>
      </c>
      <c r="D7768" s="681" t="s">
        <v>44932</v>
      </c>
    </row>
    <row r="7769" spans="1:4" ht="31.5" thickTop="1" thickBot="1" x14ac:dyDescent="0.3">
      <c r="A7769" s="680" t="s">
        <v>18601</v>
      </c>
      <c r="B7769" s="681" t="s">
        <v>18602</v>
      </c>
      <c r="C7769" s="680" t="s">
        <v>18603</v>
      </c>
      <c r="D7769" s="680" t="s">
        <v>44933</v>
      </c>
    </row>
    <row r="7770" spans="1:4" ht="16.5" thickTop="1" thickBot="1" x14ac:dyDescent="0.3">
      <c r="A7770" s="681" t="s">
        <v>18604</v>
      </c>
      <c r="B7770" s="681" t="s">
        <v>18605</v>
      </c>
      <c r="C7770" s="681" t="s">
        <v>18606</v>
      </c>
      <c r="D7770" s="681" t="s">
        <v>44934</v>
      </c>
    </row>
    <row r="7771" spans="1:4" ht="16.5" thickTop="1" thickBot="1" x14ac:dyDescent="0.3">
      <c r="A7771" s="681" t="s">
        <v>18607</v>
      </c>
      <c r="B7771" s="681" t="s">
        <v>18608</v>
      </c>
      <c r="C7771" s="681" t="s">
        <v>18609</v>
      </c>
      <c r="D7771" s="681" t="s">
        <v>44935</v>
      </c>
    </row>
    <row r="7772" spans="1:4" ht="16.5" thickTop="1" thickBot="1" x14ac:dyDescent="0.3">
      <c r="A7772" s="681" t="s">
        <v>18610</v>
      </c>
      <c r="B7772" s="681" t="s">
        <v>18611</v>
      </c>
      <c r="C7772" s="681" t="s">
        <v>18612</v>
      </c>
      <c r="D7772" s="681" t="s">
        <v>44936</v>
      </c>
    </row>
    <row r="7773" spans="1:4" ht="31.5" thickTop="1" thickBot="1" x14ac:dyDescent="0.3">
      <c r="A7773" s="681" t="s">
        <v>18613</v>
      </c>
      <c r="B7773" s="681" t="s">
        <v>18614</v>
      </c>
      <c r="C7773" s="681" t="s">
        <v>18615</v>
      </c>
      <c r="D7773" s="681" t="s">
        <v>44937</v>
      </c>
    </row>
    <row r="7774" spans="1:4" ht="16.5" thickTop="1" thickBot="1" x14ac:dyDescent="0.3">
      <c r="A7774" s="681" t="s">
        <v>18616</v>
      </c>
      <c r="B7774" s="681" t="s">
        <v>18617</v>
      </c>
      <c r="C7774" s="681" t="s">
        <v>18618</v>
      </c>
      <c r="D7774" s="681" t="s">
        <v>44938</v>
      </c>
    </row>
    <row r="7775" spans="1:4" ht="16.5" thickTop="1" thickBot="1" x14ac:dyDescent="0.3">
      <c r="A7775" s="681" t="s">
        <v>18619</v>
      </c>
      <c r="B7775" s="681" t="s">
        <v>18620</v>
      </c>
      <c r="C7775" s="681" t="s">
        <v>18621</v>
      </c>
      <c r="D7775" s="681" t="s">
        <v>44939</v>
      </c>
    </row>
    <row r="7776" spans="1:4" ht="16.5" thickTop="1" thickBot="1" x14ac:dyDescent="0.3">
      <c r="A7776" s="680" t="s">
        <v>18622</v>
      </c>
      <c r="B7776" s="681" t="s">
        <v>18623</v>
      </c>
      <c r="C7776" s="680" t="s">
        <v>18624</v>
      </c>
      <c r="D7776" s="680" t="s">
        <v>44940</v>
      </c>
    </row>
    <row r="7777" spans="1:4" ht="31.5" thickTop="1" thickBot="1" x14ac:dyDescent="0.3">
      <c r="A7777" s="681" t="s">
        <v>18625</v>
      </c>
      <c r="B7777" s="681" t="s">
        <v>18626</v>
      </c>
      <c r="C7777" s="681" t="s">
        <v>18627</v>
      </c>
      <c r="D7777" s="681" t="s">
        <v>44941</v>
      </c>
    </row>
    <row r="7778" spans="1:4" ht="31.5" thickTop="1" thickBot="1" x14ac:dyDescent="0.3">
      <c r="A7778" s="681" t="s">
        <v>18628</v>
      </c>
      <c r="B7778" s="681" t="s">
        <v>18629</v>
      </c>
      <c r="C7778" s="681" t="s">
        <v>18630</v>
      </c>
      <c r="D7778" s="681" t="s">
        <v>44942</v>
      </c>
    </row>
    <row r="7779" spans="1:4" ht="16.5" thickTop="1" thickBot="1" x14ac:dyDescent="0.3">
      <c r="A7779" s="680" t="s">
        <v>18631</v>
      </c>
      <c r="B7779" s="681" t="s">
        <v>18632</v>
      </c>
      <c r="C7779" s="680" t="s">
        <v>18633</v>
      </c>
      <c r="D7779" s="680" t="s">
        <v>44943</v>
      </c>
    </row>
    <row r="7780" spans="1:4" ht="31.5" thickTop="1" thickBot="1" x14ac:dyDescent="0.3">
      <c r="A7780" s="681" t="s">
        <v>18634</v>
      </c>
      <c r="B7780" s="681" t="s">
        <v>18635</v>
      </c>
      <c r="C7780" s="681" t="s">
        <v>18636</v>
      </c>
      <c r="D7780" s="681" t="s">
        <v>44944</v>
      </c>
    </row>
    <row r="7781" spans="1:4" ht="16.5" thickTop="1" thickBot="1" x14ac:dyDescent="0.3">
      <c r="A7781" s="681" t="s">
        <v>18637</v>
      </c>
      <c r="B7781" s="681" t="s">
        <v>18638</v>
      </c>
      <c r="C7781" s="681" t="s">
        <v>18639</v>
      </c>
      <c r="D7781" s="681" t="s">
        <v>44945</v>
      </c>
    </row>
    <row r="7782" spans="1:4" ht="16.5" thickTop="1" thickBot="1" x14ac:dyDescent="0.3">
      <c r="A7782" s="681" t="s">
        <v>18640</v>
      </c>
      <c r="B7782" s="681" t="s">
        <v>18641</v>
      </c>
      <c r="C7782" s="681" t="s">
        <v>18642</v>
      </c>
      <c r="D7782" s="681" t="s">
        <v>44946</v>
      </c>
    </row>
    <row r="7783" spans="1:4" ht="31.5" thickTop="1" thickBot="1" x14ac:dyDescent="0.3">
      <c r="A7783" s="680" t="s">
        <v>18643</v>
      </c>
      <c r="B7783" s="681" t="s">
        <v>18644</v>
      </c>
      <c r="C7783" s="680" t="s">
        <v>18645</v>
      </c>
      <c r="D7783" s="680" t="s">
        <v>44947</v>
      </c>
    </row>
    <row r="7784" spans="1:4" ht="16.5" thickTop="1" thickBot="1" x14ac:dyDescent="0.3">
      <c r="A7784" s="681" t="s">
        <v>18646</v>
      </c>
      <c r="B7784" s="681" t="s">
        <v>18647</v>
      </c>
      <c r="C7784" s="681" t="s">
        <v>18648</v>
      </c>
      <c r="D7784" s="681" t="s">
        <v>44948</v>
      </c>
    </row>
    <row r="7785" spans="1:4" ht="16.5" thickTop="1" thickBot="1" x14ac:dyDescent="0.3">
      <c r="A7785" s="680" t="s">
        <v>18649</v>
      </c>
      <c r="B7785" s="681" t="s">
        <v>18650</v>
      </c>
      <c r="C7785" s="680" t="s">
        <v>18651</v>
      </c>
      <c r="D7785" s="680" t="s">
        <v>44949</v>
      </c>
    </row>
    <row r="7786" spans="1:4" ht="31.5" thickTop="1" thickBot="1" x14ac:dyDescent="0.3">
      <c r="A7786" s="681" t="s">
        <v>18652</v>
      </c>
      <c r="B7786" s="681" t="s">
        <v>18653</v>
      </c>
      <c r="C7786" s="681" t="s">
        <v>18654</v>
      </c>
      <c r="D7786" s="681" t="s">
        <v>44950</v>
      </c>
    </row>
    <row r="7787" spans="1:4" ht="16.5" thickTop="1" thickBot="1" x14ac:dyDescent="0.3">
      <c r="A7787" s="680" t="s">
        <v>18655</v>
      </c>
      <c r="B7787" s="681" t="s">
        <v>18656</v>
      </c>
      <c r="C7787" s="680" t="s">
        <v>18657</v>
      </c>
      <c r="D7787" s="680" t="s">
        <v>44951</v>
      </c>
    </row>
    <row r="7788" spans="1:4" ht="16.5" thickTop="1" thickBot="1" x14ac:dyDescent="0.3">
      <c r="A7788" s="680" t="s">
        <v>18658</v>
      </c>
      <c r="B7788" s="692" t="s">
        <v>8728</v>
      </c>
      <c r="C7788" s="680" t="s">
        <v>18659</v>
      </c>
      <c r="D7788" s="680" t="s">
        <v>44952</v>
      </c>
    </row>
    <row r="7789" spans="1:4" ht="16.5" thickTop="1" thickBot="1" x14ac:dyDescent="0.3">
      <c r="A7789" s="681" t="s">
        <v>18660</v>
      </c>
      <c r="B7789" s="692" t="s">
        <v>8728</v>
      </c>
      <c r="C7789" s="681" t="s">
        <v>18661</v>
      </c>
      <c r="D7789" s="681" t="s">
        <v>44953</v>
      </c>
    </row>
    <row r="7790" spans="1:4" ht="31.5" thickTop="1" thickBot="1" x14ac:dyDescent="0.3">
      <c r="A7790" s="681" t="s">
        <v>6036</v>
      </c>
      <c r="B7790" s="681" t="s">
        <v>18662</v>
      </c>
      <c r="C7790" s="681" t="s">
        <v>6037</v>
      </c>
      <c r="D7790" s="681" t="s">
        <v>6038</v>
      </c>
    </row>
    <row r="7791" spans="1:4" ht="46.5" thickTop="1" thickBot="1" x14ac:dyDescent="0.3">
      <c r="A7791" s="681" t="s">
        <v>18663</v>
      </c>
      <c r="B7791" s="681" t="s">
        <v>18664</v>
      </c>
      <c r="C7791" s="681" t="s">
        <v>18665</v>
      </c>
      <c r="D7791" s="681" t="s">
        <v>44954</v>
      </c>
    </row>
    <row r="7792" spans="1:4" ht="16.5" thickTop="1" thickBot="1" x14ac:dyDescent="0.3">
      <c r="A7792" s="680" t="s">
        <v>18666</v>
      </c>
      <c r="B7792" s="692" t="s">
        <v>8728</v>
      </c>
      <c r="C7792" s="680" t="s">
        <v>18667</v>
      </c>
      <c r="D7792" s="680" t="s">
        <v>44955</v>
      </c>
    </row>
    <row r="7793" spans="1:4" ht="31.5" thickTop="1" thickBot="1" x14ac:dyDescent="0.3">
      <c r="A7793" s="681" t="s">
        <v>18668</v>
      </c>
      <c r="B7793" s="681" t="s">
        <v>18669</v>
      </c>
      <c r="C7793" s="681" t="s">
        <v>18670</v>
      </c>
      <c r="D7793" s="681" t="s">
        <v>44956</v>
      </c>
    </row>
    <row r="7794" spans="1:4" ht="16.5" thickTop="1" thickBot="1" x14ac:dyDescent="0.3">
      <c r="A7794" s="681" t="s">
        <v>18671</v>
      </c>
      <c r="B7794" s="681" t="s">
        <v>18672</v>
      </c>
      <c r="C7794" s="681" t="s">
        <v>18673</v>
      </c>
      <c r="D7794" s="681" t="s">
        <v>44957</v>
      </c>
    </row>
    <row r="7795" spans="1:4" ht="16.5" thickTop="1" thickBot="1" x14ac:dyDescent="0.3">
      <c r="A7795" s="681" t="s">
        <v>18674</v>
      </c>
      <c r="B7795" s="681" t="s">
        <v>18675</v>
      </c>
      <c r="C7795" s="681" t="s">
        <v>18676</v>
      </c>
      <c r="D7795" s="681" t="s">
        <v>44958</v>
      </c>
    </row>
    <row r="7796" spans="1:4" ht="16.5" thickTop="1" thickBot="1" x14ac:dyDescent="0.3">
      <c r="A7796" s="681" t="s">
        <v>18677</v>
      </c>
      <c r="B7796" s="681" t="s">
        <v>18678</v>
      </c>
      <c r="C7796" s="681" t="s">
        <v>18679</v>
      </c>
      <c r="D7796" s="681" t="s">
        <v>44959</v>
      </c>
    </row>
    <row r="7797" spans="1:4" ht="31.5" thickTop="1" thickBot="1" x14ac:dyDescent="0.3">
      <c r="A7797" s="681" t="s">
        <v>18680</v>
      </c>
      <c r="B7797" s="681" t="s">
        <v>18681</v>
      </c>
      <c r="C7797" s="681" t="s">
        <v>18682</v>
      </c>
      <c r="D7797" s="681" t="s">
        <v>44960</v>
      </c>
    </row>
    <row r="7798" spans="1:4" ht="31.5" thickTop="1" thickBot="1" x14ac:dyDescent="0.3">
      <c r="A7798" s="680" t="s">
        <v>18683</v>
      </c>
      <c r="B7798" s="681" t="s">
        <v>18684</v>
      </c>
      <c r="C7798" s="680" t="s">
        <v>18685</v>
      </c>
      <c r="D7798" s="680" t="s">
        <v>44961</v>
      </c>
    </row>
    <row r="7799" spans="1:4" ht="16.5" thickTop="1" thickBot="1" x14ac:dyDescent="0.3">
      <c r="A7799" s="680" t="s">
        <v>18686</v>
      </c>
      <c r="B7799" s="681" t="s">
        <v>18687</v>
      </c>
      <c r="C7799" s="680" t="s">
        <v>18688</v>
      </c>
      <c r="D7799" s="680" t="s">
        <v>44962</v>
      </c>
    </row>
    <row r="7800" spans="1:4" ht="16.5" thickTop="1" thickBot="1" x14ac:dyDescent="0.3">
      <c r="A7800" s="681" t="s">
        <v>18689</v>
      </c>
      <c r="B7800" s="681" t="s">
        <v>18690</v>
      </c>
      <c r="C7800" s="681" t="s">
        <v>18691</v>
      </c>
      <c r="D7800" s="681" t="s">
        <v>44963</v>
      </c>
    </row>
    <row r="7801" spans="1:4" ht="16.5" thickTop="1" thickBot="1" x14ac:dyDescent="0.3">
      <c r="A7801" s="680" t="s">
        <v>18692</v>
      </c>
      <c r="B7801" s="681" t="s">
        <v>18693</v>
      </c>
      <c r="C7801" s="680" t="s">
        <v>18694</v>
      </c>
      <c r="D7801" s="680" t="s">
        <v>18694</v>
      </c>
    </row>
    <row r="7802" spans="1:4" ht="16.5" thickTop="1" thickBot="1" x14ac:dyDescent="0.3">
      <c r="A7802" s="680" t="s">
        <v>18695</v>
      </c>
      <c r="B7802" s="692" t="s">
        <v>8728</v>
      </c>
      <c r="C7802" s="680" t="s">
        <v>18696</v>
      </c>
      <c r="D7802" s="680" t="s">
        <v>44964</v>
      </c>
    </row>
    <row r="7803" spans="1:4" ht="16.5" thickTop="1" thickBot="1" x14ac:dyDescent="0.3">
      <c r="A7803" s="681" t="s">
        <v>18697</v>
      </c>
      <c r="B7803" s="692" t="s">
        <v>8728</v>
      </c>
      <c r="C7803" s="681" t="s">
        <v>18698</v>
      </c>
      <c r="D7803" s="681" t="s">
        <v>44965</v>
      </c>
    </row>
    <row r="7804" spans="1:4" ht="16.5" thickTop="1" thickBot="1" x14ac:dyDescent="0.3">
      <c r="A7804" s="680" t="s">
        <v>18699</v>
      </c>
      <c r="B7804" s="681" t="s">
        <v>18699</v>
      </c>
      <c r="C7804" s="680" t="s">
        <v>18700</v>
      </c>
      <c r="D7804" s="680" t="s">
        <v>44966</v>
      </c>
    </row>
    <row r="7805" spans="1:4" ht="16.5" thickTop="1" thickBot="1" x14ac:dyDescent="0.3">
      <c r="A7805" s="681" t="s">
        <v>18701</v>
      </c>
      <c r="B7805" s="681" t="s">
        <v>18701</v>
      </c>
      <c r="C7805" s="681" t="s">
        <v>18702</v>
      </c>
      <c r="D7805" s="681" t="s">
        <v>44967</v>
      </c>
    </row>
    <row r="7806" spans="1:4" ht="16.5" thickTop="1" thickBot="1" x14ac:dyDescent="0.3">
      <c r="A7806" s="681" t="s">
        <v>18703</v>
      </c>
      <c r="B7806" s="692" t="s">
        <v>8728</v>
      </c>
      <c r="C7806" s="681" t="s">
        <v>18704</v>
      </c>
      <c r="D7806" s="681" t="s">
        <v>44968</v>
      </c>
    </row>
    <row r="7807" spans="1:4" ht="16.5" thickTop="1" thickBot="1" x14ac:dyDescent="0.3">
      <c r="A7807" s="681" t="s">
        <v>18705</v>
      </c>
      <c r="B7807" s="681" t="s">
        <v>18706</v>
      </c>
      <c r="C7807" s="681" t="s">
        <v>18707</v>
      </c>
      <c r="D7807" s="681" t="s">
        <v>44969</v>
      </c>
    </row>
    <row r="7808" spans="1:4" ht="16.5" thickTop="1" thickBot="1" x14ac:dyDescent="0.3">
      <c r="A7808" s="680" t="s">
        <v>18708</v>
      </c>
      <c r="B7808" s="681" t="s">
        <v>18709</v>
      </c>
      <c r="C7808" s="680" t="s">
        <v>18710</v>
      </c>
      <c r="D7808" s="680" t="s">
        <v>44970</v>
      </c>
    </row>
    <row r="7809" spans="1:4" ht="31.5" thickTop="1" thickBot="1" x14ac:dyDescent="0.3">
      <c r="A7809" s="680" t="s">
        <v>18711</v>
      </c>
      <c r="B7809" s="681" t="s">
        <v>18712</v>
      </c>
      <c r="C7809" s="680" t="s">
        <v>18713</v>
      </c>
      <c r="D7809" s="680" t="s">
        <v>44971</v>
      </c>
    </row>
    <row r="7810" spans="1:4" ht="16.5" thickTop="1" thickBot="1" x14ac:dyDescent="0.3">
      <c r="A7810" s="680" t="s">
        <v>18714</v>
      </c>
      <c r="B7810" s="681" t="s">
        <v>18715</v>
      </c>
      <c r="C7810" s="680" t="s">
        <v>18716</v>
      </c>
      <c r="D7810" s="680" t="s">
        <v>44972</v>
      </c>
    </row>
    <row r="7811" spans="1:4" ht="16.5" thickTop="1" thickBot="1" x14ac:dyDescent="0.3">
      <c r="A7811" s="681" t="s">
        <v>18717</v>
      </c>
      <c r="B7811" s="681" t="s">
        <v>18718</v>
      </c>
      <c r="C7811" s="681" t="s">
        <v>18719</v>
      </c>
      <c r="D7811" s="681" t="s">
        <v>44973</v>
      </c>
    </row>
    <row r="7812" spans="1:4" ht="31.5" thickTop="1" thickBot="1" x14ac:dyDescent="0.3">
      <c r="A7812" s="680" t="s">
        <v>18720</v>
      </c>
      <c r="B7812" s="681" t="s">
        <v>18721</v>
      </c>
      <c r="C7812" s="680" t="s">
        <v>18722</v>
      </c>
      <c r="D7812" s="680" t="s">
        <v>44974</v>
      </c>
    </row>
    <row r="7813" spans="1:4" ht="16.5" thickTop="1" thickBot="1" x14ac:dyDescent="0.3">
      <c r="A7813" s="680" t="s">
        <v>18723</v>
      </c>
      <c r="B7813" s="681" t="s">
        <v>18724</v>
      </c>
      <c r="C7813" s="680" t="s">
        <v>18725</v>
      </c>
      <c r="D7813" s="680" t="s">
        <v>44975</v>
      </c>
    </row>
    <row r="7814" spans="1:4" ht="16.5" thickTop="1" thickBot="1" x14ac:dyDescent="0.3">
      <c r="A7814" s="681" t="s">
        <v>18726</v>
      </c>
      <c r="B7814" s="692" t="s">
        <v>8728</v>
      </c>
      <c r="C7814" s="681" t="s">
        <v>18727</v>
      </c>
      <c r="D7814" s="681" t="s">
        <v>44976</v>
      </c>
    </row>
    <row r="7815" spans="1:4" ht="16.5" thickTop="1" thickBot="1" x14ac:dyDescent="0.3">
      <c r="A7815" s="680" t="s">
        <v>18728</v>
      </c>
      <c r="B7815" s="692" t="s">
        <v>8728</v>
      </c>
      <c r="C7815" s="680" t="s">
        <v>18729</v>
      </c>
      <c r="D7815" s="680" t="s">
        <v>44977</v>
      </c>
    </row>
    <row r="7816" spans="1:4" ht="31.5" thickTop="1" thickBot="1" x14ac:dyDescent="0.3">
      <c r="A7816" s="680" t="s">
        <v>18730</v>
      </c>
      <c r="B7816" s="692" t="s">
        <v>8728</v>
      </c>
      <c r="C7816" s="680" t="s">
        <v>18731</v>
      </c>
      <c r="D7816" s="680" t="s">
        <v>44978</v>
      </c>
    </row>
    <row r="7817" spans="1:4" ht="16.5" thickTop="1" thickBot="1" x14ac:dyDescent="0.3">
      <c r="A7817" s="681" t="s">
        <v>18732</v>
      </c>
      <c r="B7817" s="681" t="s">
        <v>18733</v>
      </c>
      <c r="C7817" s="681" t="s">
        <v>18734</v>
      </c>
      <c r="D7817" s="681" t="s">
        <v>44979</v>
      </c>
    </row>
    <row r="7818" spans="1:4" ht="16.5" thickTop="1" thickBot="1" x14ac:dyDescent="0.3">
      <c r="A7818" s="681" t="s">
        <v>18735</v>
      </c>
      <c r="B7818" s="681" t="s">
        <v>18736</v>
      </c>
      <c r="C7818" s="681" t="s">
        <v>18737</v>
      </c>
      <c r="D7818" s="681" t="s">
        <v>44980</v>
      </c>
    </row>
    <row r="7819" spans="1:4" ht="16.5" thickTop="1" thickBot="1" x14ac:dyDescent="0.3">
      <c r="A7819" s="680" t="s">
        <v>18738</v>
      </c>
      <c r="B7819" s="692" t="s">
        <v>8728</v>
      </c>
      <c r="C7819" s="680" t="s">
        <v>18739</v>
      </c>
      <c r="D7819" s="680" t="s">
        <v>44981</v>
      </c>
    </row>
    <row r="7820" spans="1:4" ht="16.5" thickTop="1" thickBot="1" x14ac:dyDescent="0.3">
      <c r="A7820" s="680" t="s">
        <v>18740</v>
      </c>
      <c r="B7820" s="692" t="s">
        <v>8728</v>
      </c>
      <c r="C7820" s="680" t="s">
        <v>18741</v>
      </c>
      <c r="D7820" s="680" t="s">
        <v>44982</v>
      </c>
    </row>
    <row r="7821" spans="1:4" ht="16.5" thickTop="1" thickBot="1" x14ac:dyDescent="0.3">
      <c r="A7821" s="681" t="s">
        <v>18742</v>
      </c>
      <c r="B7821" s="681" t="s">
        <v>18743</v>
      </c>
      <c r="C7821" s="681" t="s">
        <v>18744</v>
      </c>
      <c r="D7821" s="681" t="s">
        <v>44983</v>
      </c>
    </row>
    <row r="7822" spans="1:4" ht="16.5" thickTop="1" thickBot="1" x14ac:dyDescent="0.3">
      <c r="A7822" s="680" t="s">
        <v>18745</v>
      </c>
      <c r="B7822" s="681" t="s">
        <v>18746</v>
      </c>
      <c r="C7822" s="680" t="s">
        <v>18747</v>
      </c>
      <c r="D7822" s="680" t="s">
        <v>44984</v>
      </c>
    </row>
    <row r="7823" spans="1:4" ht="31.5" thickTop="1" thickBot="1" x14ac:dyDescent="0.3">
      <c r="A7823" s="681" t="s">
        <v>18748</v>
      </c>
      <c r="B7823" s="681" t="s">
        <v>18749</v>
      </c>
      <c r="C7823" s="681" t="s">
        <v>18750</v>
      </c>
      <c r="D7823" s="681" t="s">
        <v>44985</v>
      </c>
    </row>
    <row r="7824" spans="1:4" ht="16.5" thickTop="1" thickBot="1" x14ac:dyDescent="0.3">
      <c r="A7824" s="681" t="s">
        <v>18751</v>
      </c>
      <c r="B7824" s="692" t="s">
        <v>8728</v>
      </c>
      <c r="C7824" s="681" t="s">
        <v>18752</v>
      </c>
      <c r="D7824" s="681" t="s">
        <v>44986</v>
      </c>
    </row>
    <row r="7825" spans="1:4" ht="31.5" thickTop="1" thickBot="1" x14ac:dyDescent="0.3">
      <c r="A7825" s="680" t="s">
        <v>18753</v>
      </c>
      <c r="B7825" s="681" t="s">
        <v>18753</v>
      </c>
      <c r="C7825" s="680" t="s">
        <v>18754</v>
      </c>
      <c r="D7825" s="680" t="s">
        <v>44987</v>
      </c>
    </row>
    <row r="7826" spans="1:4" ht="16.5" thickTop="1" thickBot="1" x14ac:dyDescent="0.3">
      <c r="A7826" s="681" t="s">
        <v>18755</v>
      </c>
      <c r="B7826" s="681" t="s">
        <v>18756</v>
      </c>
      <c r="C7826" s="681" t="s">
        <v>18757</v>
      </c>
      <c r="D7826" s="681" t="s">
        <v>44988</v>
      </c>
    </row>
    <row r="7827" spans="1:4" ht="31.5" thickTop="1" thickBot="1" x14ac:dyDescent="0.3">
      <c r="A7827" s="681" t="s">
        <v>18758</v>
      </c>
      <c r="B7827" s="681" t="s">
        <v>18759</v>
      </c>
      <c r="C7827" s="681" t="s">
        <v>18760</v>
      </c>
      <c r="D7827" s="681" t="s">
        <v>44989</v>
      </c>
    </row>
    <row r="7828" spans="1:4" ht="16.5" thickTop="1" thickBot="1" x14ac:dyDescent="0.3">
      <c r="A7828" s="680" t="s">
        <v>18761</v>
      </c>
      <c r="B7828" s="681" t="s">
        <v>18762</v>
      </c>
      <c r="C7828" s="680" t="s">
        <v>18763</v>
      </c>
      <c r="D7828" s="680" t="s">
        <v>44990</v>
      </c>
    </row>
    <row r="7829" spans="1:4" ht="16.5" thickTop="1" thickBot="1" x14ac:dyDescent="0.3">
      <c r="A7829" s="680" t="s">
        <v>18764</v>
      </c>
      <c r="B7829" s="681" t="s">
        <v>18765</v>
      </c>
      <c r="C7829" s="680" t="s">
        <v>18766</v>
      </c>
      <c r="D7829" s="680" t="s">
        <v>44991</v>
      </c>
    </row>
    <row r="7830" spans="1:4" ht="31.5" thickTop="1" thickBot="1" x14ac:dyDescent="0.3">
      <c r="A7830" s="681" t="s">
        <v>18767</v>
      </c>
      <c r="B7830" s="681" t="s">
        <v>18768</v>
      </c>
      <c r="C7830" s="681" t="s">
        <v>18769</v>
      </c>
      <c r="D7830" s="681" t="s">
        <v>44992</v>
      </c>
    </row>
    <row r="7831" spans="1:4" ht="16.5" thickTop="1" thickBot="1" x14ac:dyDescent="0.3">
      <c r="A7831" s="680" t="s">
        <v>18770</v>
      </c>
      <c r="B7831" s="681" t="s">
        <v>18771</v>
      </c>
      <c r="C7831" s="680" t="s">
        <v>18772</v>
      </c>
      <c r="D7831" s="680" t="s">
        <v>44993</v>
      </c>
    </row>
    <row r="7832" spans="1:4" ht="16.5" thickTop="1" thickBot="1" x14ac:dyDescent="0.3">
      <c r="A7832" s="680" t="s">
        <v>18773</v>
      </c>
      <c r="B7832" s="681" t="s">
        <v>18774</v>
      </c>
      <c r="C7832" s="680" t="s">
        <v>18775</v>
      </c>
      <c r="D7832" s="680" t="s">
        <v>44994</v>
      </c>
    </row>
    <row r="7833" spans="1:4" ht="16.5" thickTop="1" thickBot="1" x14ac:dyDescent="0.3">
      <c r="A7833" s="681" t="s">
        <v>18776</v>
      </c>
      <c r="B7833" s="681" t="s">
        <v>18777</v>
      </c>
      <c r="C7833" s="681" t="s">
        <v>18778</v>
      </c>
      <c r="D7833" s="681" t="s">
        <v>44995</v>
      </c>
    </row>
    <row r="7834" spans="1:4" ht="31.5" thickTop="1" thickBot="1" x14ac:dyDescent="0.3">
      <c r="A7834" s="681" t="s">
        <v>18779</v>
      </c>
      <c r="B7834" s="681" t="s">
        <v>18779</v>
      </c>
      <c r="C7834" s="681" t="s">
        <v>18780</v>
      </c>
      <c r="D7834" s="681" t="s">
        <v>44996</v>
      </c>
    </row>
    <row r="7835" spans="1:4" ht="16.5" thickTop="1" thickBot="1" x14ac:dyDescent="0.3">
      <c r="A7835" s="680" t="s">
        <v>18781</v>
      </c>
      <c r="B7835" s="681" t="s">
        <v>18782</v>
      </c>
      <c r="C7835" s="680" t="s">
        <v>18783</v>
      </c>
      <c r="D7835" s="680" t="s">
        <v>44997</v>
      </c>
    </row>
    <row r="7836" spans="1:4" ht="31.5" thickTop="1" thickBot="1" x14ac:dyDescent="0.3">
      <c r="A7836" s="681" t="s">
        <v>18784</v>
      </c>
      <c r="B7836" s="681" t="s">
        <v>18785</v>
      </c>
      <c r="C7836" s="681" t="s">
        <v>18786</v>
      </c>
      <c r="D7836" s="681" t="s">
        <v>44998</v>
      </c>
    </row>
    <row r="7837" spans="1:4" ht="16.5" thickTop="1" thickBot="1" x14ac:dyDescent="0.3">
      <c r="A7837" s="681" t="s">
        <v>18787</v>
      </c>
      <c r="B7837" s="681" t="s">
        <v>18788</v>
      </c>
      <c r="C7837" s="681" t="s">
        <v>18789</v>
      </c>
      <c r="D7837" s="681" t="s">
        <v>44999</v>
      </c>
    </row>
    <row r="7838" spans="1:4" ht="16.5" thickTop="1" thickBot="1" x14ac:dyDescent="0.3">
      <c r="A7838" s="680" t="s">
        <v>18790</v>
      </c>
      <c r="B7838" s="681" t="s">
        <v>18791</v>
      </c>
      <c r="C7838" s="680" t="s">
        <v>18792</v>
      </c>
      <c r="D7838" s="680" t="s">
        <v>45000</v>
      </c>
    </row>
    <row r="7839" spans="1:4" ht="16.5" thickTop="1" thickBot="1" x14ac:dyDescent="0.3">
      <c r="A7839" s="681" t="s">
        <v>18793</v>
      </c>
      <c r="B7839" s="681" t="s">
        <v>18794</v>
      </c>
      <c r="C7839" s="681" t="s">
        <v>18795</v>
      </c>
      <c r="D7839" s="681" t="s">
        <v>18795</v>
      </c>
    </row>
    <row r="7840" spans="1:4" ht="31.5" thickTop="1" thickBot="1" x14ac:dyDescent="0.3">
      <c r="A7840" s="681" t="s">
        <v>18796</v>
      </c>
      <c r="B7840" s="692" t="s">
        <v>8728</v>
      </c>
      <c r="C7840" s="681" t="s">
        <v>18797</v>
      </c>
      <c r="D7840" s="681" t="s">
        <v>45001</v>
      </c>
    </row>
    <row r="7841" spans="1:4" ht="16.5" thickTop="1" thickBot="1" x14ac:dyDescent="0.3">
      <c r="A7841" s="681" t="s">
        <v>18798</v>
      </c>
      <c r="B7841" s="692" t="s">
        <v>8728</v>
      </c>
      <c r="C7841" s="681" t="s">
        <v>18799</v>
      </c>
      <c r="D7841" s="681" t="s">
        <v>45002</v>
      </c>
    </row>
    <row r="7842" spans="1:4" ht="16.5" thickTop="1" thickBot="1" x14ac:dyDescent="0.3">
      <c r="A7842" s="680" t="s">
        <v>18800</v>
      </c>
      <c r="B7842" s="681" t="s">
        <v>18801</v>
      </c>
      <c r="C7842" s="680" t="s">
        <v>18802</v>
      </c>
      <c r="D7842" s="680" t="s">
        <v>45003</v>
      </c>
    </row>
    <row r="7843" spans="1:4" ht="16.5" thickTop="1" thickBot="1" x14ac:dyDescent="0.3">
      <c r="A7843" s="680" t="s">
        <v>18803</v>
      </c>
      <c r="B7843" s="681" t="s">
        <v>18804</v>
      </c>
      <c r="C7843" s="680" t="s">
        <v>18805</v>
      </c>
      <c r="D7843" s="680" t="s">
        <v>45004</v>
      </c>
    </row>
    <row r="7844" spans="1:4" ht="31.5" thickTop="1" thickBot="1" x14ac:dyDescent="0.3">
      <c r="A7844" s="681" t="s">
        <v>18806</v>
      </c>
      <c r="B7844" s="692" t="s">
        <v>8728</v>
      </c>
      <c r="C7844" s="681" t="s">
        <v>18807</v>
      </c>
      <c r="D7844" s="681" t="s">
        <v>45005</v>
      </c>
    </row>
    <row r="7845" spans="1:4" ht="16.5" thickTop="1" thickBot="1" x14ac:dyDescent="0.3">
      <c r="A7845" s="681" t="s">
        <v>18808</v>
      </c>
      <c r="B7845" s="681" t="s">
        <v>18808</v>
      </c>
      <c r="C7845" s="681" t="s">
        <v>18809</v>
      </c>
      <c r="D7845" s="681" t="s">
        <v>45006</v>
      </c>
    </row>
    <row r="7846" spans="1:4" ht="31.5" thickTop="1" thickBot="1" x14ac:dyDescent="0.3">
      <c r="A7846" s="681" t="s">
        <v>18810</v>
      </c>
      <c r="B7846" s="681" t="s">
        <v>18811</v>
      </c>
      <c r="C7846" s="681" t="s">
        <v>18812</v>
      </c>
      <c r="D7846" s="681" t="s">
        <v>45007</v>
      </c>
    </row>
    <row r="7847" spans="1:4" ht="31.5" thickTop="1" thickBot="1" x14ac:dyDescent="0.3">
      <c r="A7847" s="680" t="s">
        <v>18813</v>
      </c>
      <c r="B7847" s="681" t="s">
        <v>18814</v>
      </c>
      <c r="C7847" s="680" t="s">
        <v>18815</v>
      </c>
      <c r="D7847" s="680" t="s">
        <v>45008</v>
      </c>
    </row>
    <row r="7848" spans="1:4" ht="31.5" thickTop="1" thickBot="1" x14ac:dyDescent="0.3">
      <c r="A7848" s="680" t="s">
        <v>18816</v>
      </c>
      <c r="B7848" s="681" t="s">
        <v>18817</v>
      </c>
      <c r="C7848" s="680" t="s">
        <v>18818</v>
      </c>
      <c r="D7848" s="680" t="s">
        <v>45009</v>
      </c>
    </row>
    <row r="7849" spans="1:4" ht="16.5" thickTop="1" thickBot="1" x14ac:dyDescent="0.3">
      <c r="A7849" s="681" t="s">
        <v>18819</v>
      </c>
      <c r="B7849" s="681" t="s">
        <v>18820</v>
      </c>
      <c r="C7849" s="681" t="s">
        <v>18821</v>
      </c>
      <c r="D7849" s="681" t="s">
        <v>45010</v>
      </c>
    </row>
    <row r="7850" spans="1:4" ht="16.5" thickTop="1" thickBot="1" x14ac:dyDescent="0.3">
      <c r="A7850" s="680" t="s">
        <v>18822</v>
      </c>
      <c r="B7850" s="681" t="s">
        <v>37054</v>
      </c>
      <c r="C7850" s="680" t="s">
        <v>18823</v>
      </c>
      <c r="D7850" s="680" t="s">
        <v>45011</v>
      </c>
    </row>
    <row r="7851" spans="1:4" ht="31.5" thickTop="1" thickBot="1" x14ac:dyDescent="0.3">
      <c r="A7851" s="680" t="s">
        <v>18824</v>
      </c>
      <c r="B7851" s="681" t="s">
        <v>18825</v>
      </c>
      <c r="C7851" s="680" t="s">
        <v>18826</v>
      </c>
      <c r="D7851" s="680" t="s">
        <v>45012</v>
      </c>
    </row>
    <row r="7852" spans="1:4" ht="31.5" thickTop="1" thickBot="1" x14ac:dyDescent="0.3">
      <c r="A7852" s="680" t="s">
        <v>18827</v>
      </c>
      <c r="B7852" s="681" t="s">
        <v>18828</v>
      </c>
      <c r="C7852" s="680" t="s">
        <v>18829</v>
      </c>
      <c r="D7852" s="680" t="s">
        <v>45013</v>
      </c>
    </row>
    <row r="7853" spans="1:4" ht="16.5" thickTop="1" thickBot="1" x14ac:dyDescent="0.3">
      <c r="A7853" s="680" t="s">
        <v>18830</v>
      </c>
      <c r="B7853" s="681" t="s">
        <v>18831</v>
      </c>
      <c r="C7853" s="680" t="s">
        <v>18832</v>
      </c>
      <c r="D7853" s="680" t="s">
        <v>45014</v>
      </c>
    </row>
    <row r="7854" spans="1:4" ht="16.5" thickTop="1" thickBot="1" x14ac:dyDescent="0.3">
      <c r="A7854" s="681" t="s">
        <v>18833</v>
      </c>
      <c r="B7854" s="681" t="s">
        <v>18834</v>
      </c>
      <c r="C7854" s="681" t="s">
        <v>18835</v>
      </c>
      <c r="D7854" s="681" t="s">
        <v>45015</v>
      </c>
    </row>
    <row r="7855" spans="1:4" ht="16.5" thickTop="1" thickBot="1" x14ac:dyDescent="0.3">
      <c r="A7855" s="680" t="s">
        <v>18836</v>
      </c>
      <c r="B7855" s="681" t="s">
        <v>18837</v>
      </c>
      <c r="C7855" s="680" t="s">
        <v>18838</v>
      </c>
      <c r="D7855" s="680" t="s">
        <v>45016</v>
      </c>
    </row>
    <row r="7856" spans="1:4" ht="31.5" thickTop="1" thickBot="1" x14ac:dyDescent="0.3">
      <c r="A7856" s="681" t="s">
        <v>18839</v>
      </c>
      <c r="B7856" s="681" t="s">
        <v>18839</v>
      </c>
      <c r="C7856" s="681" t="s">
        <v>18840</v>
      </c>
      <c r="D7856" s="681" t="s">
        <v>45017</v>
      </c>
    </row>
    <row r="7857" spans="1:4" ht="16.5" thickTop="1" thickBot="1" x14ac:dyDescent="0.3">
      <c r="A7857" s="680" t="s">
        <v>18841</v>
      </c>
      <c r="B7857" s="681" t="s">
        <v>18842</v>
      </c>
      <c r="C7857" s="680" t="s">
        <v>18843</v>
      </c>
      <c r="D7857" s="680" t="s">
        <v>45018</v>
      </c>
    </row>
    <row r="7858" spans="1:4" ht="16.5" thickTop="1" thickBot="1" x14ac:dyDescent="0.3">
      <c r="A7858" s="681" t="s">
        <v>18844</v>
      </c>
      <c r="B7858" s="681" t="s">
        <v>18845</v>
      </c>
      <c r="C7858" s="681" t="s">
        <v>18846</v>
      </c>
      <c r="D7858" s="681" t="s">
        <v>45019</v>
      </c>
    </row>
    <row r="7859" spans="1:4" ht="16.5" thickTop="1" thickBot="1" x14ac:dyDescent="0.3">
      <c r="A7859" s="680" t="s">
        <v>18847</v>
      </c>
      <c r="B7859" s="681" t="s">
        <v>18848</v>
      </c>
      <c r="C7859" s="680" t="s">
        <v>18849</v>
      </c>
      <c r="D7859" s="680" t="s">
        <v>45020</v>
      </c>
    </row>
    <row r="7860" spans="1:4" ht="16.5" thickTop="1" thickBot="1" x14ac:dyDescent="0.3">
      <c r="A7860" s="680" t="s">
        <v>18850</v>
      </c>
      <c r="B7860" s="692" t="s">
        <v>8728</v>
      </c>
      <c r="C7860" s="680" t="s">
        <v>18851</v>
      </c>
      <c r="D7860" s="680" t="s">
        <v>45021</v>
      </c>
    </row>
    <row r="7861" spans="1:4" ht="16.5" thickTop="1" thickBot="1" x14ac:dyDescent="0.3">
      <c r="A7861" s="680" t="s">
        <v>18852</v>
      </c>
      <c r="B7861" s="681" t="s">
        <v>18853</v>
      </c>
      <c r="C7861" s="680" t="s">
        <v>18854</v>
      </c>
      <c r="D7861" s="680" t="s">
        <v>45022</v>
      </c>
    </row>
    <row r="7862" spans="1:4" ht="16.5" thickTop="1" thickBot="1" x14ac:dyDescent="0.3">
      <c r="A7862" s="680" t="s">
        <v>18855</v>
      </c>
      <c r="B7862" s="681" t="s">
        <v>18856</v>
      </c>
      <c r="C7862" s="680" t="s">
        <v>18857</v>
      </c>
      <c r="D7862" s="680" t="s">
        <v>45023</v>
      </c>
    </row>
    <row r="7863" spans="1:4" ht="31.5" thickTop="1" thickBot="1" x14ac:dyDescent="0.3">
      <c r="A7863" s="681" t="s">
        <v>18858</v>
      </c>
      <c r="B7863" s="692" t="s">
        <v>8728</v>
      </c>
      <c r="C7863" s="681" t="s">
        <v>18859</v>
      </c>
      <c r="D7863" s="681" t="s">
        <v>45024</v>
      </c>
    </row>
    <row r="7864" spans="1:4" ht="16.5" thickTop="1" thickBot="1" x14ac:dyDescent="0.3">
      <c r="A7864" s="681" t="s">
        <v>18860</v>
      </c>
      <c r="B7864" s="681" t="s">
        <v>18861</v>
      </c>
      <c r="C7864" s="681" t="s">
        <v>18862</v>
      </c>
      <c r="D7864" s="681" t="s">
        <v>45025</v>
      </c>
    </row>
    <row r="7865" spans="1:4" ht="16.5" thickTop="1" thickBot="1" x14ac:dyDescent="0.3">
      <c r="A7865" s="681" t="s">
        <v>18863</v>
      </c>
      <c r="B7865" s="692" t="s">
        <v>8728</v>
      </c>
      <c r="C7865" s="681" t="s">
        <v>18864</v>
      </c>
      <c r="D7865" s="681" t="s">
        <v>45026</v>
      </c>
    </row>
    <row r="7866" spans="1:4" ht="16.5" thickTop="1" thickBot="1" x14ac:dyDescent="0.3">
      <c r="A7866" s="680" t="s">
        <v>18865</v>
      </c>
      <c r="B7866" s="681" t="s">
        <v>18866</v>
      </c>
      <c r="C7866" s="680" t="s">
        <v>18867</v>
      </c>
      <c r="D7866" s="680" t="s">
        <v>45027</v>
      </c>
    </row>
    <row r="7867" spans="1:4" ht="16.5" thickTop="1" thickBot="1" x14ac:dyDescent="0.3">
      <c r="A7867" s="680" t="s">
        <v>18868</v>
      </c>
      <c r="B7867" s="692" t="s">
        <v>8728</v>
      </c>
      <c r="C7867" s="680" t="s">
        <v>18869</v>
      </c>
      <c r="D7867" s="680" t="s">
        <v>45028</v>
      </c>
    </row>
    <row r="7868" spans="1:4" ht="16.5" thickTop="1" thickBot="1" x14ac:dyDescent="0.3">
      <c r="A7868" s="681" t="s">
        <v>18870</v>
      </c>
      <c r="B7868" s="692" t="s">
        <v>8728</v>
      </c>
      <c r="C7868" s="681" t="s">
        <v>18871</v>
      </c>
      <c r="D7868" s="681" t="s">
        <v>45029</v>
      </c>
    </row>
    <row r="7869" spans="1:4" ht="31.5" thickTop="1" thickBot="1" x14ac:dyDescent="0.3">
      <c r="A7869" s="680" t="s">
        <v>18872</v>
      </c>
      <c r="B7869" s="681" t="s">
        <v>18873</v>
      </c>
      <c r="C7869" s="680" t="s">
        <v>18874</v>
      </c>
      <c r="D7869" s="680" t="s">
        <v>45030</v>
      </c>
    </row>
    <row r="7870" spans="1:4" ht="16.5" thickTop="1" thickBot="1" x14ac:dyDescent="0.3">
      <c r="A7870" s="680" t="s">
        <v>18875</v>
      </c>
      <c r="B7870" s="681" t="s">
        <v>18876</v>
      </c>
      <c r="C7870" s="680" t="s">
        <v>18877</v>
      </c>
      <c r="D7870" s="680" t="s">
        <v>18877</v>
      </c>
    </row>
    <row r="7871" spans="1:4" ht="16.5" thickTop="1" thickBot="1" x14ac:dyDescent="0.3">
      <c r="A7871" s="681" t="s">
        <v>18878</v>
      </c>
      <c r="B7871" s="681" t="s">
        <v>18879</v>
      </c>
      <c r="C7871" s="681" t="s">
        <v>18880</v>
      </c>
      <c r="D7871" s="681" t="s">
        <v>45031</v>
      </c>
    </row>
    <row r="7872" spans="1:4" ht="31.5" thickTop="1" thickBot="1" x14ac:dyDescent="0.3">
      <c r="A7872" s="681" t="s">
        <v>18881</v>
      </c>
      <c r="B7872" s="681" t="s">
        <v>18881</v>
      </c>
      <c r="C7872" s="681" t="s">
        <v>18882</v>
      </c>
      <c r="D7872" s="681" t="s">
        <v>45032</v>
      </c>
    </row>
    <row r="7873" spans="1:4" ht="16.5" thickTop="1" thickBot="1" x14ac:dyDescent="0.3">
      <c r="A7873" s="681" t="s">
        <v>18883</v>
      </c>
      <c r="B7873" s="681" t="s">
        <v>18884</v>
      </c>
      <c r="C7873" s="681" t="s">
        <v>18885</v>
      </c>
      <c r="D7873" s="681" t="s">
        <v>45033</v>
      </c>
    </row>
    <row r="7874" spans="1:4" ht="16.5" thickTop="1" thickBot="1" x14ac:dyDescent="0.3">
      <c r="A7874" s="680" t="s">
        <v>18886</v>
      </c>
      <c r="B7874" s="692" t="s">
        <v>8728</v>
      </c>
      <c r="C7874" s="680" t="s">
        <v>18887</v>
      </c>
      <c r="D7874" s="680" t="s">
        <v>45034</v>
      </c>
    </row>
    <row r="7875" spans="1:4" ht="16.5" thickTop="1" thickBot="1" x14ac:dyDescent="0.3">
      <c r="A7875" s="681" t="s">
        <v>18888</v>
      </c>
      <c r="B7875" s="681" t="s">
        <v>18888</v>
      </c>
      <c r="C7875" s="681" t="s">
        <v>18889</v>
      </c>
      <c r="D7875" s="681" t="s">
        <v>45035</v>
      </c>
    </row>
    <row r="7876" spans="1:4" ht="31.5" thickTop="1" thickBot="1" x14ac:dyDescent="0.3">
      <c r="A7876" s="680" t="s">
        <v>18890</v>
      </c>
      <c r="B7876" s="681" t="s">
        <v>18891</v>
      </c>
      <c r="C7876" s="680" t="s">
        <v>18892</v>
      </c>
      <c r="D7876" s="680" t="s">
        <v>45036</v>
      </c>
    </row>
    <row r="7877" spans="1:4" ht="16.5" thickTop="1" thickBot="1" x14ac:dyDescent="0.3">
      <c r="A7877" s="680" t="s">
        <v>18893</v>
      </c>
      <c r="B7877" s="681" t="s">
        <v>18893</v>
      </c>
      <c r="C7877" s="680" t="s">
        <v>18894</v>
      </c>
      <c r="D7877" s="680" t="s">
        <v>45037</v>
      </c>
    </row>
    <row r="7878" spans="1:4" ht="16.5" thickTop="1" thickBot="1" x14ac:dyDescent="0.3">
      <c r="A7878" s="681" t="s">
        <v>18895</v>
      </c>
      <c r="B7878" s="681" t="s">
        <v>18896</v>
      </c>
      <c r="C7878" s="681" t="s">
        <v>18897</v>
      </c>
      <c r="D7878" s="681" t="s">
        <v>45038</v>
      </c>
    </row>
    <row r="7879" spans="1:4" ht="16.5" thickTop="1" thickBot="1" x14ac:dyDescent="0.3">
      <c r="A7879" s="681" t="s">
        <v>18898</v>
      </c>
      <c r="B7879" s="681" t="s">
        <v>18899</v>
      </c>
      <c r="C7879" s="681" t="s">
        <v>18900</v>
      </c>
      <c r="D7879" s="681" t="s">
        <v>45039</v>
      </c>
    </row>
    <row r="7880" spans="1:4" ht="16.5" thickTop="1" thickBot="1" x14ac:dyDescent="0.3">
      <c r="A7880" s="681" t="s">
        <v>18901</v>
      </c>
      <c r="B7880" s="681" t="s">
        <v>18902</v>
      </c>
      <c r="C7880" s="681" t="s">
        <v>18903</v>
      </c>
      <c r="D7880" s="681" t="s">
        <v>45040</v>
      </c>
    </row>
    <row r="7881" spans="1:4" ht="16.5" thickTop="1" thickBot="1" x14ac:dyDescent="0.3">
      <c r="A7881" s="680" t="s">
        <v>18904</v>
      </c>
      <c r="B7881" s="681" t="s">
        <v>18905</v>
      </c>
      <c r="C7881" s="680" t="s">
        <v>18906</v>
      </c>
      <c r="D7881" s="680" t="s">
        <v>45041</v>
      </c>
    </row>
    <row r="7882" spans="1:4" ht="16.5" thickTop="1" thickBot="1" x14ac:dyDescent="0.3">
      <c r="A7882" s="681" t="s">
        <v>18907</v>
      </c>
      <c r="B7882" s="681" t="s">
        <v>18908</v>
      </c>
      <c r="C7882" s="681" t="s">
        <v>18909</v>
      </c>
      <c r="D7882" s="681" t="s">
        <v>45042</v>
      </c>
    </row>
    <row r="7883" spans="1:4" ht="16.5" thickTop="1" thickBot="1" x14ac:dyDescent="0.3">
      <c r="A7883" s="680" t="s">
        <v>18910</v>
      </c>
      <c r="B7883" s="681" t="s">
        <v>18911</v>
      </c>
      <c r="C7883" s="680" t="s">
        <v>18912</v>
      </c>
      <c r="D7883" s="680" t="s">
        <v>45043</v>
      </c>
    </row>
    <row r="7884" spans="1:4" ht="16.5" thickTop="1" thickBot="1" x14ac:dyDescent="0.3">
      <c r="A7884" s="681" t="s">
        <v>18913</v>
      </c>
      <c r="B7884" s="681" t="s">
        <v>18914</v>
      </c>
      <c r="C7884" s="681" t="s">
        <v>18915</v>
      </c>
      <c r="D7884" s="681" t="s">
        <v>45044</v>
      </c>
    </row>
    <row r="7885" spans="1:4" ht="16.5" thickTop="1" thickBot="1" x14ac:dyDescent="0.3">
      <c r="A7885" s="681" t="s">
        <v>18916</v>
      </c>
      <c r="B7885" s="681" t="s">
        <v>18917</v>
      </c>
      <c r="C7885" s="681" t="s">
        <v>18918</v>
      </c>
      <c r="D7885" s="681" t="s">
        <v>45045</v>
      </c>
    </row>
    <row r="7886" spans="1:4" ht="16.5" thickTop="1" thickBot="1" x14ac:dyDescent="0.3">
      <c r="A7886" s="680" t="s">
        <v>18919</v>
      </c>
      <c r="B7886" s="681" t="s">
        <v>18920</v>
      </c>
      <c r="C7886" s="680" t="s">
        <v>18921</v>
      </c>
      <c r="D7886" s="680" t="s">
        <v>45046</v>
      </c>
    </row>
    <row r="7887" spans="1:4" ht="31.5" thickTop="1" thickBot="1" x14ac:dyDescent="0.3">
      <c r="A7887" s="681" t="s">
        <v>18922</v>
      </c>
      <c r="B7887" s="681" t="s">
        <v>18923</v>
      </c>
      <c r="C7887" s="681" t="s">
        <v>18924</v>
      </c>
      <c r="D7887" s="681" t="s">
        <v>45047</v>
      </c>
    </row>
    <row r="7888" spans="1:4" ht="16.5" thickTop="1" thickBot="1" x14ac:dyDescent="0.3">
      <c r="A7888" s="681" t="s">
        <v>18925</v>
      </c>
      <c r="B7888" s="681" t="s">
        <v>18926</v>
      </c>
      <c r="C7888" s="681" t="s">
        <v>18927</v>
      </c>
      <c r="D7888" s="681" t="s">
        <v>45048</v>
      </c>
    </row>
    <row r="7889" spans="1:4" ht="31.5" thickTop="1" thickBot="1" x14ac:dyDescent="0.3">
      <c r="A7889" s="680" t="s">
        <v>18928</v>
      </c>
      <c r="B7889" s="681" t="s">
        <v>18929</v>
      </c>
      <c r="C7889" s="680" t="s">
        <v>18930</v>
      </c>
      <c r="D7889" s="680" t="s">
        <v>45049</v>
      </c>
    </row>
    <row r="7890" spans="1:4" ht="31.5" thickTop="1" thickBot="1" x14ac:dyDescent="0.3">
      <c r="A7890" s="680" t="s">
        <v>18931</v>
      </c>
      <c r="B7890" s="681" t="s">
        <v>18932</v>
      </c>
      <c r="C7890" s="680" t="s">
        <v>18933</v>
      </c>
      <c r="D7890" s="680" t="s">
        <v>45050</v>
      </c>
    </row>
    <row r="7891" spans="1:4" ht="16.5" thickTop="1" thickBot="1" x14ac:dyDescent="0.3">
      <c r="A7891" s="680" t="s">
        <v>18934</v>
      </c>
      <c r="B7891" s="681" t="s">
        <v>18935</v>
      </c>
      <c r="C7891" s="680" t="s">
        <v>18936</v>
      </c>
      <c r="D7891" s="680" t="s">
        <v>45051</v>
      </c>
    </row>
    <row r="7892" spans="1:4" ht="16.5" thickTop="1" thickBot="1" x14ac:dyDescent="0.3">
      <c r="A7892" s="680" t="s">
        <v>18937</v>
      </c>
      <c r="B7892" s="681" t="s">
        <v>18938</v>
      </c>
      <c r="C7892" s="680" t="s">
        <v>18939</v>
      </c>
      <c r="D7892" s="680" t="s">
        <v>45052</v>
      </c>
    </row>
    <row r="7893" spans="1:4" ht="16.5" thickTop="1" thickBot="1" x14ac:dyDescent="0.3">
      <c r="A7893" s="681" t="s">
        <v>18940</v>
      </c>
      <c r="B7893" s="681" t="s">
        <v>18941</v>
      </c>
      <c r="C7893" s="681" t="s">
        <v>18942</v>
      </c>
      <c r="D7893" s="681" t="s">
        <v>45053</v>
      </c>
    </row>
    <row r="7894" spans="1:4" ht="16.5" thickTop="1" thickBot="1" x14ac:dyDescent="0.3">
      <c r="A7894" s="681" t="s">
        <v>18943</v>
      </c>
      <c r="B7894" s="692" t="s">
        <v>8728</v>
      </c>
      <c r="C7894" s="681" t="s">
        <v>18944</v>
      </c>
      <c r="D7894" s="681" t="s">
        <v>18944</v>
      </c>
    </row>
    <row r="7895" spans="1:4" ht="16.5" thickTop="1" thickBot="1" x14ac:dyDescent="0.3">
      <c r="A7895" s="680" t="s">
        <v>18945</v>
      </c>
      <c r="B7895" s="681" t="s">
        <v>18946</v>
      </c>
      <c r="C7895" s="680" t="s">
        <v>18947</v>
      </c>
      <c r="D7895" s="680" t="s">
        <v>45054</v>
      </c>
    </row>
    <row r="7896" spans="1:4" ht="16.5" thickTop="1" thickBot="1" x14ac:dyDescent="0.3">
      <c r="A7896" s="680" t="s">
        <v>18948</v>
      </c>
      <c r="B7896" s="681" t="s">
        <v>18949</v>
      </c>
      <c r="C7896" s="680" t="s">
        <v>18950</v>
      </c>
      <c r="D7896" s="680" t="s">
        <v>45055</v>
      </c>
    </row>
    <row r="7897" spans="1:4" ht="16.5" thickTop="1" thickBot="1" x14ac:dyDescent="0.3">
      <c r="A7897" s="680" t="s">
        <v>18951</v>
      </c>
      <c r="B7897" s="681" t="s">
        <v>18952</v>
      </c>
      <c r="C7897" s="680" t="s">
        <v>18953</v>
      </c>
      <c r="D7897" s="680" t="s">
        <v>45056</v>
      </c>
    </row>
    <row r="7898" spans="1:4" ht="16.5" thickTop="1" thickBot="1" x14ac:dyDescent="0.3">
      <c r="A7898" s="680" t="s">
        <v>18954</v>
      </c>
      <c r="B7898" s="681" t="s">
        <v>18955</v>
      </c>
      <c r="C7898" s="680" t="s">
        <v>18956</v>
      </c>
      <c r="D7898" s="680" t="s">
        <v>45057</v>
      </c>
    </row>
    <row r="7899" spans="1:4" ht="16.5" thickTop="1" thickBot="1" x14ac:dyDescent="0.3">
      <c r="A7899" s="681" t="s">
        <v>18957</v>
      </c>
      <c r="B7899" s="681" t="s">
        <v>18958</v>
      </c>
      <c r="C7899" s="681" t="s">
        <v>18959</v>
      </c>
      <c r="D7899" s="681" t="s">
        <v>45058</v>
      </c>
    </row>
    <row r="7900" spans="1:4" ht="16.5" thickTop="1" thickBot="1" x14ac:dyDescent="0.3">
      <c r="A7900" s="680" t="s">
        <v>18960</v>
      </c>
      <c r="B7900" s="681" t="s">
        <v>18961</v>
      </c>
      <c r="C7900" s="680" t="s">
        <v>18962</v>
      </c>
      <c r="D7900" s="680" t="s">
        <v>45059</v>
      </c>
    </row>
    <row r="7901" spans="1:4" ht="16.5" thickTop="1" thickBot="1" x14ac:dyDescent="0.3">
      <c r="A7901" s="680" t="s">
        <v>18963</v>
      </c>
      <c r="B7901" s="681" t="s">
        <v>18964</v>
      </c>
      <c r="C7901" s="680" t="s">
        <v>18965</v>
      </c>
      <c r="D7901" s="680" t="s">
        <v>45060</v>
      </c>
    </row>
    <row r="7902" spans="1:4" ht="16.5" thickTop="1" thickBot="1" x14ac:dyDescent="0.3">
      <c r="A7902" s="681" t="s">
        <v>18966</v>
      </c>
      <c r="B7902" s="692" t="s">
        <v>8728</v>
      </c>
      <c r="C7902" s="681" t="s">
        <v>18967</v>
      </c>
      <c r="D7902" s="681" t="s">
        <v>45061</v>
      </c>
    </row>
    <row r="7903" spans="1:4" ht="16.5" thickTop="1" thickBot="1" x14ac:dyDescent="0.3">
      <c r="A7903" s="680" t="s">
        <v>18968</v>
      </c>
      <c r="B7903" s="692" t="s">
        <v>8728</v>
      </c>
      <c r="C7903" s="680" t="s">
        <v>18969</v>
      </c>
      <c r="D7903" s="680" t="s">
        <v>45062</v>
      </c>
    </row>
    <row r="7904" spans="1:4" ht="16.5" thickTop="1" thickBot="1" x14ac:dyDescent="0.3">
      <c r="A7904" s="681" t="s">
        <v>18970</v>
      </c>
      <c r="B7904" s="692" t="s">
        <v>8728</v>
      </c>
      <c r="C7904" s="681" t="s">
        <v>18971</v>
      </c>
      <c r="D7904" s="681" t="s">
        <v>18971</v>
      </c>
    </row>
    <row r="7905" spans="1:4" ht="16.5" thickTop="1" thickBot="1" x14ac:dyDescent="0.3">
      <c r="A7905" s="680" t="s">
        <v>18972</v>
      </c>
      <c r="B7905" s="681" t="s">
        <v>18973</v>
      </c>
      <c r="C7905" s="680" t="s">
        <v>18974</v>
      </c>
      <c r="D7905" s="680" t="s">
        <v>45063</v>
      </c>
    </row>
    <row r="7906" spans="1:4" ht="16.5" thickTop="1" thickBot="1" x14ac:dyDescent="0.3">
      <c r="A7906" s="680" t="s">
        <v>18975</v>
      </c>
      <c r="B7906" s="681" t="s">
        <v>18976</v>
      </c>
      <c r="C7906" s="680" t="s">
        <v>18977</v>
      </c>
      <c r="D7906" s="680" t="s">
        <v>45064</v>
      </c>
    </row>
    <row r="7907" spans="1:4" ht="16.5" thickTop="1" thickBot="1" x14ac:dyDescent="0.3">
      <c r="A7907" s="681" t="s">
        <v>18978</v>
      </c>
      <c r="B7907" s="681" t="s">
        <v>18978</v>
      </c>
      <c r="C7907" s="681" t="s">
        <v>18979</v>
      </c>
      <c r="D7907" s="681" t="s">
        <v>45065</v>
      </c>
    </row>
    <row r="7908" spans="1:4" ht="16.5" thickTop="1" thickBot="1" x14ac:dyDescent="0.3">
      <c r="A7908" s="681" t="s">
        <v>18980</v>
      </c>
      <c r="B7908" s="681" t="s">
        <v>18981</v>
      </c>
      <c r="C7908" s="681" t="s">
        <v>18982</v>
      </c>
      <c r="D7908" s="681" t="s">
        <v>45066</v>
      </c>
    </row>
    <row r="7909" spans="1:4" ht="16.5" thickTop="1" thickBot="1" x14ac:dyDescent="0.3">
      <c r="A7909" s="680" t="s">
        <v>18983</v>
      </c>
      <c r="B7909" s="692" t="s">
        <v>8728</v>
      </c>
      <c r="C7909" s="680" t="s">
        <v>18984</v>
      </c>
      <c r="D7909" s="680" t="s">
        <v>45067</v>
      </c>
    </row>
    <row r="7910" spans="1:4" ht="16.5" thickTop="1" thickBot="1" x14ac:dyDescent="0.3">
      <c r="A7910" s="680" t="s">
        <v>18985</v>
      </c>
      <c r="B7910" s="681" t="s">
        <v>18986</v>
      </c>
      <c r="C7910" s="680" t="s">
        <v>18987</v>
      </c>
      <c r="D7910" s="680" t="s">
        <v>18987</v>
      </c>
    </row>
    <row r="7911" spans="1:4" ht="16.5" thickTop="1" thickBot="1" x14ac:dyDescent="0.3">
      <c r="A7911" s="681" t="s">
        <v>18988</v>
      </c>
      <c r="B7911" s="681" t="s">
        <v>30502</v>
      </c>
      <c r="C7911" s="681" t="s">
        <v>18990</v>
      </c>
      <c r="D7911" s="681" t="s">
        <v>45068</v>
      </c>
    </row>
    <row r="7912" spans="1:4" ht="16.5" thickTop="1" thickBot="1" x14ac:dyDescent="0.3">
      <c r="A7912" s="680" t="s">
        <v>18991</v>
      </c>
      <c r="B7912" s="681" t="s">
        <v>18991</v>
      </c>
      <c r="C7912" s="680" t="s">
        <v>18992</v>
      </c>
      <c r="D7912" s="680" t="s">
        <v>45069</v>
      </c>
    </row>
    <row r="7913" spans="1:4" ht="16.5" thickTop="1" thickBot="1" x14ac:dyDescent="0.3">
      <c r="A7913" s="681" t="s">
        <v>18993</v>
      </c>
      <c r="B7913" s="681" t="s">
        <v>18994</v>
      </c>
      <c r="C7913" s="681" t="s">
        <v>18995</v>
      </c>
      <c r="D7913" s="681" t="s">
        <v>45070</v>
      </c>
    </row>
    <row r="7914" spans="1:4" ht="16.5" thickTop="1" thickBot="1" x14ac:dyDescent="0.3">
      <c r="A7914" s="680" t="s">
        <v>18996</v>
      </c>
      <c r="B7914" s="681" t="s">
        <v>18997</v>
      </c>
      <c r="C7914" s="680" t="s">
        <v>18998</v>
      </c>
      <c r="D7914" s="680" t="s">
        <v>45071</v>
      </c>
    </row>
    <row r="7915" spans="1:4" ht="16.5" thickTop="1" thickBot="1" x14ac:dyDescent="0.3">
      <c r="A7915" s="681" t="s">
        <v>18999</v>
      </c>
      <c r="B7915" s="681" t="s">
        <v>19000</v>
      </c>
      <c r="C7915" s="681" t="s">
        <v>19001</v>
      </c>
      <c r="D7915" s="681" t="s">
        <v>45072</v>
      </c>
    </row>
    <row r="7916" spans="1:4" ht="16.5" thickTop="1" thickBot="1" x14ac:dyDescent="0.3">
      <c r="A7916" s="681" t="s">
        <v>19002</v>
      </c>
      <c r="B7916" s="681" t="s">
        <v>19003</v>
      </c>
      <c r="C7916" s="681" t="s">
        <v>19004</v>
      </c>
      <c r="D7916" s="681" t="s">
        <v>45073</v>
      </c>
    </row>
    <row r="7917" spans="1:4" ht="16.5" thickTop="1" thickBot="1" x14ac:dyDescent="0.3">
      <c r="A7917" s="680" t="s">
        <v>19005</v>
      </c>
      <c r="B7917" s="681" t="s">
        <v>19006</v>
      </c>
      <c r="C7917" s="680" t="s">
        <v>19007</v>
      </c>
      <c r="D7917" s="680" t="s">
        <v>45074</v>
      </c>
    </row>
    <row r="7918" spans="1:4" ht="16.5" thickTop="1" thickBot="1" x14ac:dyDescent="0.3">
      <c r="A7918" s="681" t="s">
        <v>19008</v>
      </c>
      <c r="B7918" s="681" t="s">
        <v>19009</v>
      </c>
      <c r="C7918" s="681" t="s">
        <v>19010</v>
      </c>
      <c r="D7918" s="681" t="s">
        <v>45075</v>
      </c>
    </row>
    <row r="7919" spans="1:4" ht="16.5" thickTop="1" thickBot="1" x14ac:dyDescent="0.3">
      <c r="A7919" s="680" t="s">
        <v>19011</v>
      </c>
      <c r="B7919" s="681" t="s">
        <v>19012</v>
      </c>
      <c r="C7919" s="680" t="s">
        <v>19013</v>
      </c>
      <c r="D7919" s="680" t="s">
        <v>45076</v>
      </c>
    </row>
    <row r="7920" spans="1:4" ht="16.5" thickTop="1" thickBot="1" x14ac:dyDescent="0.3">
      <c r="A7920" s="681" t="s">
        <v>19014</v>
      </c>
      <c r="B7920" s="681" t="s">
        <v>19015</v>
      </c>
      <c r="C7920" s="681" t="s">
        <v>19016</v>
      </c>
      <c r="D7920" s="681" t="s">
        <v>45077</v>
      </c>
    </row>
    <row r="7921" spans="1:4" ht="16.5" thickTop="1" thickBot="1" x14ac:dyDescent="0.3">
      <c r="A7921" s="681" t="s">
        <v>19017</v>
      </c>
      <c r="B7921" s="681" t="s">
        <v>19018</v>
      </c>
      <c r="C7921" s="681" t="s">
        <v>19019</v>
      </c>
      <c r="D7921" s="681" t="s">
        <v>45078</v>
      </c>
    </row>
    <row r="7922" spans="1:4" ht="16.5" thickTop="1" thickBot="1" x14ac:dyDescent="0.3">
      <c r="A7922" s="681" t="s">
        <v>19020</v>
      </c>
      <c r="B7922" s="681" t="s">
        <v>19021</v>
      </c>
      <c r="C7922" s="681" t="s">
        <v>19022</v>
      </c>
      <c r="D7922" s="681" t="s">
        <v>45079</v>
      </c>
    </row>
    <row r="7923" spans="1:4" ht="16.5" thickTop="1" thickBot="1" x14ac:dyDescent="0.3">
      <c r="A7923" s="681" t="s">
        <v>19023</v>
      </c>
      <c r="B7923" s="681" t="s">
        <v>19024</v>
      </c>
      <c r="C7923" s="681" t="s">
        <v>19025</v>
      </c>
      <c r="D7923" s="681" t="s">
        <v>45080</v>
      </c>
    </row>
    <row r="7924" spans="1:4" ht="16.5" thickTop="1" thickBot="1" x14ac:dyDescent="0.3">
      <c r="A7924" s="680" t="s">
        <v>19026</v>
      </c>
      <c r="B7924" s="681" t="s">
        <v>19027</v>
      </c>
      <c r="C7924" s="680" t="s">
        <v>19028</v>
      </c>
      <c r="D7924" s="680" t="s">
        <v>45081</v>
      </c>
    </row>
    <row r="7925" spans="1:4" ht="16.5" thickTop="1" thickBot="1" x14ac:dyDescent="0.3">
      <c r="A7925" s="681" t="s">
        <v>19029</v>
      </c>
      <c r="B7925" s="681" t="s">
        <v>19030</v>
      </c>
      <c r="C7925" s="681" t="s">
        <v>19031</v>
      </c>
      <c r="D7925" s="681" t="s">
        <v>45082</v>
      </c>
    </row>
    <row r="7926" spans="1:4" ht="16.5" thickTop="1" thickBot="1" x14ac:dyDescent="0.3">
      <c r="A7926" s="681" t="s">
        <v>19032</v>
      </c>
      <c r="B7926" s="681" t="s">
        <v>19033</v>
      </c>
      <c r="C7926" s="681" t="s">
        <v>19034</v>
      </c>
      <c r="D7926" s="681" t="s">
        <v>45083</v>
      </c>
    </row>
    <row r="7927" spans="1:4" ht="16.5" thickTop="1" thickBot="1" x14ac:dyDescent="0.3">
      <c r="A7927" s="680" t="s">
        <v>19035</v>
      </c>
      <c r="B7927" s="681" t="s">
        <v>19036</v>
      </c>
      <c r="C7927" s="680" t="s">
        <v>19037</v>
      </c>
      <c r="D7927" s="680" t="s">
        <v>45084</v>
      </c>
    </row>
    <row r="7928" spans="1:4" ht="16.5" thickTop="1" thickBot="1" x14ac:dyDescent="0.3">
      <c r="A7928" s="680" t="s">
        <v>19038</v>
      </c>
      <c r="B7928" s="681" t="s">
        <v>19039</v>
      </c>
      <c r="C7928" s="680" t="s">
        <v>19040</v>
      </c>
      <c r="D7928" s="680" t="s">
        <v>45085</v>
      </c>
    </row>
    <row r="7929" spans="1:4" ht="16.5" thickTop="1" thickBot="1" x14ac:dyDescent="0.3">
      <c r="A7929" s="681" t="s">
        <v>19041</v>
      </c>
      <c r="B7929" s="681" t="s">
        <v>19042</v>
      </c>
      <c r="C7929" s="681" t="s">
        <v>19043</v>
      </c>
      <c r="D7929" s="681" t="s">
        <v>45086</v>
      </c>
    </row>
    <row r="7930" spans="1:4" ht="31.5" thickTop="1" thickBot="1" x14ac:dyDescent="0.3">
      <c r="A7930" s="681" t="s">
        <v>19044</v>
      </c>
      <c r="B7930" s="692" t="s">
        <v>8728</v>
      </c>
      <c r="C7930" s="681" t="s">
        <v>19045</v>
      </c>
      <c r="D7930" s="681" t="s">
        <v>45087</v>
      </c>
    </row>
    <row r="7931" spans="1:4" ht="16.5" thickTop="1" thickBot="1" x14ac:dyDescent="0.3">
      <c r="A7931" s="680" t="s">
        <v>19046</v>
      </c>
      <c r="B7931" s="681" t="s">
        <v>19047</v>
      </c>
      <c r="C7931" s="680" t="s">
        <v>19048</v>
      </c>
      <c r="D7931" s="680" t="s">
        <v>45088</v>
      </c>
    </row>
    <row r="7932" spans="1:4" ht="16.5" thickTop="1" thickBot="1" x14ac:dyDescent="0.3">
      <c r="A7932" s="680" t="s">
        <v>19049</v>
      </c>
      <c r="B7932" s="681" t="s">
        <v>19050</v>
      </c>
      <c r="C7932" s="680" t="s">
        <v>19051</v>
      </c>
      <c r="D7932" s="680" t="s">
        <v>45089</v>
      </c>
    </row>
    <row r="7933" spans="1:4" ht="16.5" thickTop="1" thickBot="1" x14ac:dyDescent="0.3">
      <c r="A7933" s="680" t="s">
        <v>45090</v>
      </c>
      <c r="B7933" s="692" t="s">
        <v>8728</v>
      </c>
      <c r="C7933" s="680" t="s">
        <v>19169</v>
      </c>
      <c r="D7933" s="680" t="s">
        <v>45091</v>
      </c>
    </row>
    <row r="7934" spans="1:4" ht="16.5" thickTop="1" thickBot="1" x14ac:dyDescent="0.3">
      <c r="A7934" s="680" t="s">
        <v>19052</v>
      </c>
      <c r="B7934" s="681" t="s">
        <v>19053</v>
      </c>
      <c r="C7934" s="680" t="s">
        <v>19054</v>
      </c>
      <c r="D7934" s="680" t="s">
        <v>45092</v>
      </c>
    </row>
    <row r="7935" spans="1:4" ht="16.5" thickTop="1" thickBot="1" x14ac:dyDescent="0.3">
      <c r="A7935" s="681" t="s">
        <v>6039</v>
      </c>
      <c r="B7935" s="681" t="s">
        <v>19055</v>
      </c>
      <c r="C7935" s="681" t="s">
        <v>6040</v>
      </c>
      <c r="D7935" s="681" t="s">
        <v>6041</v>
      </c>
    </row>
    <row r="7936" spans="1:4" ht="16.5" thickTop="1" thickBot="1" x14ac:dyDescent="0.3">
      <c r="A7936" s="680" t="s">
        <v>19056</v>
      </c>
      <c r="B7936" s="681" t="s">
        <v>19057</v>
      </c>
      <c r="C7936" s="680" t="s">
        <v>19058</v>
      </c>
      <c r="D7936" s="680" t="s">
        <v>45093</v>
      </c>
    </row>
    <row r="7937" spans="1:4" ht="16.5" thickTop="1" thickBot="1" x14ac:dyDescent="0.3">
      <c r="A7937" s="681" t="s">
        <v>6042</v>
      </c>
      <c r="B7937" s="681" t="s">
        <v>19059</v>
      </c>
      <c r="C7937" s="681" t="s">
        <v>6043</v>
      </c>
      <c r="D7937" s="681" t="s">
        <v>6044</v>
      </c>
    </row>
    <row r="7938" spans="1:4" ht="31.5" thickTop="1" thickBot="1" x14ac:dyDescent="0.3">
      <c r="A7938" s="681" t="s">
        <v>19060</v>
      </c>
      <c r="B7938" s="681" t="s">
        <v>19061</v>
      </c>
      <c r="C7938" s="681" t="s">
        <v>19062</v>
      </c>
      <c r="D7938" s="681" t="s">
        <v>45094</v>
      </c>
    </row>
    <row r="7939" spans="1:4" ht="16.5" thickTop="1" thickBot="1" x14ac:dyDescent="0.3">
      <c r="A7939" s="680" t="s">
        <v>6045</v>
      </c>
      <c r="B7939" s="681" t="s">
        <v>19063</v>
      </c>
      <c r="C7939" s="680" t="s">
        <v>6046</v>
      </c>
      <c r="D7939" s="680" t="s">
        <v>6047</v>
      </c>
    </row>
    <row r="7940" spans="1:4" ht="31.5" thickTop="1" thickBot="1" x14ac:dyDescent="0.3">
      <c r="A7940" s="681" t="s">
        <v>19064</v>
      </c>
      <c r="B7940" s="681" t="s">
        <v>19065</v>
      </c>
      <c r="C7940" s="681" t="s">
        <v>19066</v>
      </c>
      <c r="D7940" s="681" t="s">
        <v>45095</v>
      </c>
    </row>
    <row r="7941" spans="1:4" ht="16.5" thickTop="1" thickBot="1" x14ac:dyDescent="0.3">
      <c r="A7941" s="680" t="s">
        <v>19067</v>
      </c>
      <c r="B7941" s="681" t="s">
        <v>19068</v>
      </c>
      <c r="C7941" s="680" t="s">
        <v>19069</v>
      </c>
      <c r="D7941" s="680" t="s">
        <v>45096</v>
      </c>
    </row>
    <row r="7942" spans="1:4" ht="31.5" thickTop="1" thickBot="1" x14ac:dyDescent="0.3">
      <c r="A7942" s="681" t="s">
        <v>19070</v>
      </c>
      <c r="B7942" s="681" t="s">
        <v>19071</v>
      </c>
      <c r="C7942" s="681" t="s">
        <v>19072</v>
      </c>
      <c r="D7942" s="681" t="s">
        <v>45097</v>
      </c>
    </row>
    <row r="7943" spans="1:4" ht="16.5" thickTop="1" thickBot="1" x14ac:dyDescent="0.3">
      <c r="A7943" s="680" t="s">
        <v>19073</v>
      </c>
      <c r="B7943" s="681" t="s">
        <v>19074</v>
      </c>
      <c r="C7943" s="680" t="s">
        <v>19075</v>
      </c>
      <c r="D7943" s="680" t="s">
        <v>45098</v>
      </c>
    </row>
    <row r="7944" spans="1:4" ht="16.5" thickTop="1" thickBot="1" x14ac:dyDescent="0.3">
      <c r="A7944" s="680" t="s">
        <v>19076</v>
      </c>
      <c r="B7944" s="681" t="s">
        <v>19077</v>
      </c>
      <c r="C7944" s="680" t="s">
        <v>19078</v>
      </c>
      <c r="D7944" s="680" t="s">
        <v>45099</v>
      </c>
    </row>
    <row r="7945" spans="1:4" ht="16.5" thickTop="1" thickBot="1" x14ac:dyDescent="0.3">
      <c r="A7945" s="681" t="s">
        <v>19079</v>
      </c>
      <c r="B7945" s="692" t="s">
        <v>8728</v>
      </c>
      <c r="C7945" s="681" t="s">
        <v>19080</v>
      </c>
      <c r="D7945" s="681" t="s">
        <v>45100</v>
      </c>
    </row>
    <row r="7946" spans="1:4" ht="16.5" thickTop="1" thickBot="1" x14ac:dyDescent="0.3">
      <c r="A7946" s="681" t="s">
        <v>19081</v>
      </c>
      <c r="B7946" s="681" t="s">
        <v>19082</v>
      </c>
      <c r="C7946" s="681" t="s">
        <v>19083</v>
      </c>
      <c r="D7946" s="681" t="s">
        <v>45101</v>
      </c>
    </row>
    <row r="7947" spans="1:4" ht="16.5" thickTop="1" thickBot="1" x14ac:dyDescent="0.3">
      <c r="A7947" s="681" t="s">
        <v>19084</v>
      </c>
      <c r="B7947" s="681" t="s">
        <v>19085</v>
      </c>
      <c r="C7947" s="681" t="s">
        <v>19086</v>
      </c>
      <c r="D7947" s="681" t="s">
        <v>45102</v>
      </c>
    </row>
    <row r="7948" spans="1:4" ht="16.5" thickTop="1" thickBot="1" x14ac:dyDescent="0.3">
      <c r="A7948" s="680" t="s">
        <v>19087</v>
      </c>
      <c r="B7948" s="681" t="s">
        <v>19088</v>
      </c>
      <c r="C7948" s="680" t="s">
        <v>19089</v>
      </c>
      <c r="D7948" s="680" t="s">
        <v>45103</v>
      </c>
    </row>
    <row r="7949" spans="1:4" ht="31.5" thickTop="1" thickBot="1" x14ac:dyDescent="0.3">
      <c r="A7949" s="680" t="s">
        <v>19090</v>
      </c>
      <c r="B7949" s="681" t="s">
        <v>19091</v>
      </c>
      <c r="C7949" s="680" t="s">
        <v>19092</v>
      </c>
      <c r="D7949" s="680" t="s">
        <v>45104</v>
      </c>
    </row>
    <row r="7950" spans="1:4" ht="16.5" thickTop="1" thickBot="1" x14ac:dyDescent="0.3">
      <c r="A7950" s="680" t="s">
        <v>19093</v>
      </c>
      <c r="B7950" s="692" t="s">
        <v>8728</v>
      </c>
      <c r="C7950" s="680" t="s">
        <v>19094</v>
      </c>
      <c r="D7950" s="680" t="s">
        <v>45105</v>
      </c>
    </row>
    <row r="7951" spans="1:4" ht="16.5" thickTop="1" thickBot="1" x14ac:dyDescent="0.3">
      <c r="A7951" s="680" t="s">
        <v>19095</v>
      </c>
      <c r="B7951" s="681" t="s">
        <v>19096</v>
      </c>
      <c r="C7951" s="680" t="s">
        <v>19097</v>
      </c>
      <c r="D7951" s="680" t="s">
        <v>45106</v>
      </c>
    </row>
    <row r="7952" spans="1:4" ht="16.5" thickTop="1" thickBot="1" x14ac:dyDescent="0.3">
      <c r="A7952" s="681" t="s">
        <v>19098</v>
      </c>
      <c r="B7952" s="681" t="s">
        <v>19099</v>
      </c>
      <c r="C7952" s="681" t="s">
        <v>19100</v>
      </c>
      <c r="D7952" s="681" t="s">
        <v>45107</v>
      </c>
    </row>
    <row r="7953" spans="1:4" ht="16.5" thickTop="1" thickBot="1" x14ac:dyDescent="0.3">
      <c r="A7953" s="680" t="s">
        <v>19101</v>
      </c>
      <c r="B7953" s="681" t="s">
        <v>19102</v>
      </c>
      <c r="C7953" s="680" t="s">
        <v>19103</v>
      </c>
      <c r="D7953" s="680" t="s">
        <v>45108</v>
      </c>
    </row>
    <row r="7954" spans="1:4" ht="31.5" thickTop="1" thickBot="1" x14ac:dyDescent="0.3">
      <c r="A7954" s="682" t="s">
        <v>41881</v>
      </c>
      <c r="B7954" s="681" t="s">
        <v>41875</v>
      </c>
      <c r="C7954" s="680" t="s">
        <v>41876</v>
      </c>
      <c r="D7954" s="680" t="s">
        <v>45109</v>
      </c>
    </row>
    <row r="7955" spans="1:4" ht="16.5" thickTop="1" thickBot="1" x14ac:dyDescent="0.3">
      <c r="A7955" s="680" t="s">
        <v>19104</v>
      </c>
      <c r="B7955" s="681" t="s">
        <v>19105</v>
      </c>
      <c r="C7955" s="680" t="s">
        <v>19106</v>
      </c>
      <c r="D7955" s="680" t="s">
        <v>45110</v>
      </c>
    </row>
    <row r="7956" spans="1:4" ht="16.5" thickTop="1" thickBot="1" x14ac:dyDescent="0.3">
      <c r="A7956" s="681" t="s">
        <v>19107</v>
      </c>
      <c r="B7956" s="681" t="s">
        <v>19108</v>
      </c>
      <c r="C7956" s="681" t="s">
        <v>19109</v>
      </c>
      <c r="D7956" s="681" t="s">
        <v>19109</v>
      </c>
    </row>
    <row r="7957" spans="1:4" ht="16.5" thickTop="1" thickBot="1" x14ac:dyDescent="0.3">
      <c r="A7957" s="681" t="s">
        <v>19110</v>
      </c>
      <c r="B7957" s="681" t="s">
        <v>19111</v>
      </c>
      <c r="C7957" s="681" t="s">
        <v>19112</v>
      </c>
      <c r="D7957" s="681" t="s">
        <v>45111</v>
      </c>
    </row>
    <row r="7958" spans="1:4" ht="16.5" thickTop="1" thickBot="1" x14ac:dyDescent="0.3">
      <c r="A7958" s="681" t="s">
        <v>6048</v>
      </c>
      <c r="B7958" s="681" t="s">
        <v>19113</v>
      </c>
      <c r="C7958" s="681" t="s">
        <v>6049</v>
      </c>
      <c r="D7958" s="681" t="s">
        <v>6050</v>
      </c>
    </row>
    <row r="7959" spans="1:4" ht="16.5" thickTop="1" thickBot="1" x14ac:dyDescent="0.3">
      <c r="A7959" s="681" t="s">
        <v>19114</v>
      </c>
      <c r="B7959" s="681" t="s">
        <v>19115</v>
      </c>
      <c r="C7959" s="681" t="s">
        <v>19116</v>
      </c>
      <c r="D7959" s="681" t="s">
        <v>45112</v>
      </c>
    </row>
    <row r="7960" spans="1:4" ht="16.5" thickTop="1" thickBot="1" x14ac:dyDescent="0.3">
      <c r="A7960" s="680" t="s">
        <v>19117</v>
      </c>
      <c r="B7960" s="681" t="s">
        <v>19118</v>
      </c>
      <c r="C7960" s="680" t="s">
        <v>19119</v>
      </c>
      <c r="D7960" s="680" t="s">
        <v>45113</v>
      </c>
    </row>
    <row r="7961" spans="1:4" ht="31.5" thickTop="1" thickBot="1" x14ac:dyDescent="0.3">
      <c r="A7961" s="680" t="s">
        <v>19120</v>
      </c>
      <c r="B7961" s="692" t="s">
        <v>8728</v>
      </c>
      <c r="C7961" s="680" t="s">
        <v>19121</v>
      </c>
      <c r="D7961" s="680" t="s">
        <v>45114</v>
      </c>
    </row>
    <row r="7962" spans="1:4" ht="16.5" thickTop="1" thickBot="1" x14ac:dyDescent="0.3">
      <c r="A7962" s="680" t="s">
        <v>6051</v>
      </c>
      <c r="B7962" s="681" t="s">
        <v>19122</v>
      </c>
      <c r="C7962" s="680" t="s">
        <v>6052</v>
      </c>
      <c r="D7962" s="680" t="s">
        <v>6053</v>
      </c>
    </row>
    <row r="7963" spans="1:4" ht="16.5" thickTop="1" thickBot="1" x14ac:dyDescent="0.3">
      <c r="A7963" s="681" t="s">
        <v>19123</v>
      </c>
      <c r="B7963" s="681" t="s">
        <v>19124</v>
      </c>
      <c r="C7963" s="681" t="s">
        <v>19125</v>
      </c>
      <c r="D7963" s="681" t="s">
        <v>45115</v>
      </c>
    </row>
    <row r="7964" spans="1:4" ht="16.5" thickTop="1" thickBot="1" x14ac:dyDescent="0.3">
      <c r="A7964" s="681" t="s">
        <v>19126</v>
      </c>
      <c r="B7964" s="681" t="s">
        <v>19127</v>
      </c>
      <c r="C7964" s="681" t="s">
        <v>19128</v>
      </c>
      <c r="D7964" s="681" t="s">
        <v>45116</v>
      </c>
    </row>
    <row r="7965" spans="1:4" ht="16.5" thickTop="1" thickBot="1" x14ac:dyDescent="0.3">
      <c r="A7965" s="680" t="s">
        <v>19129</v>
      </c>
      <c r="B7965" s="681" t="s">
        <v>19130</v>
      </c>
      <c r="C7965" s="680" t="s">
        <v>19131</v>
      </c>
      <c r="D7965" s="680" t="s">
        <v>19131</v>
      </c>
    </row>
    <row r="7966" spans="1:4" ht="16.5" thickTop="1" thickBot="1" x14ac:dyDescent="0.3">
      <c r="A7966" s="680" t="s">
        <v>19132</v>
      </c>
      <c r="B7966" s="681" t="s">
        <v>19133</v>
      </c>
      <c r="C7966" s="680" t="s">
        <v>19134</v>
      </c>
      <c r="D7966" s="680" t="s">
        <v>45117</v>
      </c>
    </row>
    <row r="7967" spans="1:4" ht="16.5" thickTop="1" thickBot="1" x14ac:dyDescent="0.3">
      <c r="A7967" s="681" t="s">
        <v>19135</v>
      </c>
      <c r="B7967" s="681" t="s">
        <v>19136</v>
      </c>
      <c r="C7967" s="681" t="s">
        <v>19137</v>
      </c>
      <c r="D7967" s="681" t="s">
        <v>45118</v>
      </c>
    </row>
    <row r="7968" spans="1:4" ht="16.5" thickTop="1" thickBot="1" x14ac:dyDescent="0.3">
      <c r="A7968" s="680" t="s">
        <v>19138</v>
      </c>
      <c r="B7968" s="681" t="s">
        <v>19139</v>
      </c>
      <c r="C7968" s="680" t="s">
        <v>19140</v>
      </c>
      <c r="D7968" s="680" t="s">
        <v>45119</v>
      </c>
    </row>
    <row r="7969" spans="1:4" ht="31.5" thickTop="1" thickBot="1" x14ac:dyDescent="0.3">
      <c r="A7969" s="680" t="s">
        <v>19141</v>
      </c>
      <c r="B7969" s="681" t="s">
        <v>19142</v>
      </c>
      <c r="C7969" s="680" t="s">
        <v>19143</v>
      </c>
      <c r="D7969" s="680" t="s">
        <v>45120</v>
      </c>
    </row>
    <row r="7970" spans="1:4" ht="31.5" thickTop="1" thickBot="1" x14ac:dyDescent="0.3">
      <c r="A7970" s="681" t="s">
        <v>19144</v>
      </c>
      <c r="B7970" s="681" t="s">
        <v>19145</v>
      </c>
      <c r="C7970" s="681" t="s">
        <v>19146</v>
      </c>
      <c r="D7970" s="681" t="s">
        <v>45121</v>
      </c>
    </row>
    <row r="7971" spans="1:4" ht="31.5" thickTop="1" thickBot="1" x14ac:dyDescent="0.3">
      <c r="A7971" s="680" t="s">
        <v>19147</v>
      </c>
      <c r="B7971" s="681" t="s">
        <v>19148</v>
      </c>
      <c r="C7971" s="680" t="s">
        <v>19149</v>
      </c>
      <c r="D7971" s="680" t="s">
        <v>45122</v>
      </c>
    </row>
    <row r="7972" spans="1:4" ht="16.5" thickTop="1" thickBot="1" x14ac:dyDescent="0.3">
      <c r="A7972" s="681" t="s">
        <v>6054</v>
      </c>
      <c r="B7972" s="681" t="s">
        <v>19150</v>
      </c>
      <c r="C7972" s="681" t="s">
        <v>6055</v>
      </c>
      <c r="D7972" s="681" t="s">
        <v>6056</v>
      </c>
    </row>
    <row r="7973" spans="1:4" ht="16.5" thickTop="1" thickBot="1" x14ac:dyDescent="0.3">
      <c r="A7973" s="680" t="s">
        <v>19151</v>
      </c>
      <c r="B7973" s="681" t="s">
        <v>19152</v>
      </c>
      <c r="C7973" s="680" t="s">
        <v>19153</v>
      </c>
      <c r="D7973" s="680" t="s">
        <v>45123</v>
      </c>
    </row>
    <row r="7974" spans="1:4" ht="16.5" thickTop="1" thickBot="1" x14ac:dyDescent="0.3">
      <c r="A7974" s="681" t="s">
        <v>19154</v>
      </c>
      <c r="B7974" s="681" t="s">
        <v>19155</v>
      </c>
      <c r="C7974" s="681" t="s">
        <v>19156</v>
      </c>
      <c r="D7974" s="681" t="s">
        <v>19156</v>
      </c>
    </row>
    <row r="7975" spans="1:4" ht="16.5" thickTop="1" thickBot="1" x14ac:dyDescent="0.3">
      <c r="A7975" s="681" t="s">
        <v>19157</v>
      </c>
      <c r="B7975" s="681" t="s">
        <v>19158</v>
      </c>
      <c r="C7975" s="681" t="s">
        <v>19159</v>
      </c>
      <c r="D7975" s="681" t="s">
        <v>45124</v>
      </c>
    </row>
    <row r="7976" spans="1:4" ht="16.5" thickTop="1" thickBot="1" x14ac:dyDescent="0.3">
      <c r="A7976" s="681" t="s">
        <v>19160</v>
      </c>
      <c r="B7976" s="681" t="s">
        <v>19161</v>
      </c>
      <c r="C7976" s="681" t="s">
        <v>19162</v>
      </c>
      <c r="D7976" s="681" t="s">
        <v>45125</v>
      </c>
    </row>
    <row r="7977" spans="1:4" ht="16.5" thickTop="1" thickBot="1" x14ac:dyDescent="0.3">
      <c r="A7977" s="680" t="s">
        <v>19163</v>
      </c>
      <c r="B7977" s="681" t="s">
        <v>19164</v>
      </c>
      <c r="C7977" s="680" t="s">
        <v>19165</v>
      </c>
      <c r="D7977" s="680" t="s">
        <v>45126</v>
      </c>
    </row>
    <row r="7978" spans="1:4" ht="16.5" thickTop="1" thickBot="1" x14ac:dyDescent="0.3">
      <c r="A7978" s="680" t="s">
        <v>19166</v>
      </c>
      <c r="B7978" s="681" t="s">
        <v>19167</v>
      </c>
      <c r="C7978" s="680" t="s">
        <v>19168</v>
      </c>
      <c r="D7978" s="680" t="s">
        <v>45127</v>
      </c>
    </row>
    <row r="7979" spans="1:4" ht="16.5" thickTop="1" thickBot="1" x14ac:dyDescent="0.3">
      <c r="A7979" s="681" t="s">
        <v>19170</v>
      </c>
      <c r="B7979" s="681" t="s">
        <v>19171</v>
      </c>
      <c r="C7979" s="681" t="s">
        <v>19172</v>
      </c>
      <c r="D7979" s="681" t="s">
        <v>45128</v>
      </c>
    </row>
    <row r="7980" spans="1:4" ht="16.5" thickTop="1" thickBot="1" x14ac:dyDescent="0.3">
      <c r="A7980" s="680" t="s">
        <v>19173</v>
      </c>
      <c r="B7980" s="681" t="s">
        <v>19174</v>
      </c>
      <c r="C7980" s="680" t="s">
        <v>19175</v>
      </c>
      <c r="D7980" s="680" t="s">
        <v>45129</v>
      </c>
    </row>
    <row r="7981" spans="1:4" ht="16.5" thickTop="1" thickBot="1" x14ac:dyDescent="0.3">
      <c r="A7981" s="680" t="s">
        <v>19176</v>
      </c>
      <c r="B7981" s="681" t="s">
        <v>19177</v>
      </c>
      <c r="C7981" s="680" t="s">
        <v>19178</v>
      </c>
      <c r="D7981" s="680" t="s">
        <v>19178</v>
      </c>
    </row>
    <row r="7982" spans="1:4" ht="16.5" thickTop="1" thickBot="1" x14ac:dyDescent="0.3">
      <c r="A7982" s="680" t="s">
        <v>19179</v>
      </c>
      <c r="B7982" s="681" t="s">
        <v>19180</v>
      </c>
      <c r="C7982" s="680" t="s">
        <v>19181</v>
      </c>
      <c r="D7982" s="680" t="s">
        <v>45130</v>
      </c>
    </row>
    <row r="7983" spans="1:4" ht="16.5" thickTop="1" thickBot="1" x14ac:dyDescent="0.3">
      <c r="A7983" s="680" t="s">
        <v>19182</v>
      </c>
      <c r="B7983" s="681" t="s">
        <v>19183</v>
      </c>
      <c r="C7983" s="680" t="s">
        <v>19184</v>
      </c>
      <c r="D7983" s="680" t="s">
        <v>45131</v>
      </c>
    </row>
    <row r="7984" spans="1:4" ht="16.5" thickTop="1" thickBot="1" x14ac:dyDescent="0.3">
      <c r="A7984" s="681" t="s">
        <v>19185</v>
      </c>
      <c r="B7984" s="681" t="s">
        <v>19186</v>
      </c>
      <c r="C7984" s="681" t="s">
        <v>19187</v>
      </c>
      <c r="D7984" s="681" t="s">
        <v>45132</v>
      </c>
    </row>
    <row r="7985" spans="1:4" ht="16.5" thickTop="1" thickBot="1" x14ac:dyDescent="0.3">
      <c r="A7985" s="681" t="s">
        <v>19188</v>
      </c>
      <c r="B7985" s="692" t="s">
        <v>8728</v>
      </c>
      <c r="C7985" s="681" t="s">
        <v>19189</v>
      </c>
      <c r="D7985" s="681" t="s">
        <v>45133</v>
      </c>
    </row>
    <row r="7986" spans="1:4" ht="16.5" thickTop="1" thickBot="1" x14ac:dyDescent="0.3">
      <c r="A7986" s="680" t="s">
        <v>19190</v>
      </c>
      <c r="B7986" s="681" t="s">
        <v>19191</v>
      </c>
      <c r="C7986" s="680" t="s">
        <v>19192</v>
      </c>
      <c r="D7986" s="680" t="s">
        <v>45134</v>
      </c>
    </row>
    <row r="7987" spans="1:4" ht="16.5" thickTop="1" thickBot="1" x14ac:dyDescent="0.3">
      <c r="A7987" s="681" t="s">
        <v>19193</v>
      </c>
      <c r="B7987" s="681" t="s">
        <v>19194</v>
      </c>
      <c r="C7987" s="681" t="s">
        <v>19195</v>
      </c>
      <c r="D7987" s="681" t="s">
        <v>19195</v>
      </c>
    </row>
    <row r="7988" spans="1:4" ht="16.5" thickTop="1" thickBot="1" x14ac:dyDescent="0.3">
      <c r="A7988" s="680" t="s">
        <v>19196</v>
      </c>
      <c r="B7988" s="681" t="s">
        <v>19197</v>
      </c>
      <c r="C7988" s="680" t="s">
        <v>19198</v>
      </c>
      <c r="D7988" s="680" t="s">
        <v>45135</v>
      </c>
    </row>
    <row r="7989" spans="1:4" ht="16.5" thickTop="1" thickBot="1" x14ac:dyDescent="0.3">
      <c r="A7989" s="681" t="s">
        <v>19199</v>
      </c>
      <c r="B7989" s="681" t="s">
        <v>19200</v>
      </c>
      <c r="C7989" s="681" t="s">
        <v>19201</v>
      </c>
      <c r="D7989" s="681" t="s">
        <v>45136</v>
      </c>
    </row>
    <row r="7990" spans="1:4" ht="31.5" thickTop="1" thickBot="1" x14ac:dyDescent="0.3">
      <c r="A7990" s="681" t="s">
        <v>19202</v>
      </c>
      <c r="B7990" s="681" t="s">
        <v>19203</v>
      </c>
      <c r="C7990" s="681" t="s">
        <v>19204</v>
      </c>
      <c r="D7990" s="681" t="s">
        <v>45137</v>
      </c>
    </row>
    <row r="7991" spans="1:4" ht="16.5" thickTop="1" thickBot="1" x14ac:dyDescent="0.3">
      <c r="A7991" s="681" t="s">
        <v>19205</v>
      </c>
      <c r="B7991" s="681" t="s">
        <v>19206</v>
      </c>
      <c r="C7991" s="681" t="s">
        <v>19207</v>
      </c>
      <c r="D7991" s="681" t="s">
        <v>45138</v>
      </c>
    </row>
    <row r="7992" spans="1:4" ht="16.5" thickTop="1" thickBot="1" x14ac:dyDescent="0.3">
      <c r="A7992" s="681" t="s">
        <v>19208</v>
      </c>
      <c r="B7992" s="681" t="s">
        <v>19209</v>
      </c>
      <c r="C7992" s="681" t="s">
        <v>19210</v>
      </c>
      <c r="D7992" s="681" t="s">
        <v>19210</v>
      </c>
    </row>
    <row r="7993" spans="1:4" ht="16.5" thickTop="1" thickBot="1" x14ac:dyDescent="0.3">
      <c r="A7993" s="680" t="s">
        <v>19211</v>
      </c>
      <c r="B7993" s="681" t="s">
        <v>19212</v>
      </c>
      <c r="C7993" s="680" t="s">
        <v>19213</v>
      </c>
      <c r="D7993" s="680" t="s">
        <v>19213</v>
      </c>
    </row>
    <row r="7994" spans="1:4" ht="16.5" thickTop="1" thickBot="1" x14ac:dyDescent="0.3">
      <c r="A7994" s="680" t="s">
        <v>19214</v>
      </c>
      <c r="B7994" s="692" t="s">
        <v>8728</v>
      </c>
      <c r="C7994" s="680" t="s">
        <v>19215</v>
      </c>
      <c r="D7994" s="680" t="s">
        <v>45139</v>
      </c>
    </row>
    <row r="7995" spans="1:4" ht="16.5" thickTop="1" thickBot="1" x14ac:dyDescent="0.3">
      <c r="A7995" s="681" t="s">
        <v>19216</v>
      </c>
      <c r="B7995" s="681" t="s">
        <v>19217</v>
      </c>
      <c r="C7995" s="681" t="s">
        <v>19218</v>
      </c>
      <c r="D7995" s="681" t="s">
        <v>45140</v>
      </c>
    </row>
    <row r="7996" spans="1:4" ht="16.5" thickTop="1" thickBot="1" x14ac:dyDescent="0.3">
      <c r="A7996" s="680" t="s">
        <v>19219</v>
      </c>
      <c r="B7996" s="681" t="s">
        <v>19220</v>
      </c>
      <c r="C7996" s="680" t="s">
        <v>19221</v>
      </c>
      <c r="D7996" s="680" t="s">
        <v>45141</v>
      </c>
    </row>
    <row r="7997" spans="1:4" ht="16.5" thickTop="1" thickBot="1" x14ac:dyDescent="0.3">
      <c r="A7997" s="681" t="s">
        <v>19222</v>
      </c>
      <c r="B7997" s="681" t="s">
        <v>19223</v>
      </c>
      <c r="C7997" s="681" t="s">
        <v>19224</v>
      </c>
      <c r="D7997" s="681" t="s">
        <v>45142</v>
      </c>
    </row>
    <row r="7998" spans="1:4" ht="16.5" thickTop="1" thickBot="1" x14ac:dyDescent="0.3">
      <c r="A7998" s="681" t="s">
        <v>19225</v>
      </c>
      <c r="B7998" s="681" t="s">
        <v>19226</v>
      </c>
      <c r="C7998" s="681" t="s">
        <v>19227</v>
      </c>
      <c r="D7998" s="681" t="s">
        <v>45143</v>
      </c>
    </row>
    <row r="7999" spans="1:4" ht="16.5" thickTop="1" thickBot="1" x14ac:dyDescent="0.3">
      <c r="A7999" s="681" t="s">
        <v>19228</v>
      </c>
      <c r="B7999" s="681" t="s">
        <v>19229</v>
      </c>
      <c r="C7999" s="681" t="s">
        <v>19230</v>
      </c>
      <c r="D7999" s="681" t="s">
        <v>45144</v>
      </c>
    </row>
    <row r="8000" spans="1:4" ht="16.5" thickTop="1" thickBot="1" x14ac:dyDescent="0.3">
      <c r="A8000" s="681" t="s">
        <v>19231</v>
      </c>
      <c r="B8000" s="681" t="s">
        <v>19232</v>
      </c>
      <c r="C8000" s="681" t="s">
        <v>19233</v>
      </c>
      <c r="D8000" s="681" t="s">
        <v>45145</v>
      </c>
    </row>
    <row r="8001" spans="1:4" ht="16.5" thickTop="1" thickBot="1" x14ac:dyDescent="0.3">
      <c r="A8001" s="680" t="s">
        <v>19234</v>
      </c>
      <c r="B8001" s="681" t="s">
        <v>19235</v>
      </c>
      <c r="C8001" s="680" t="s">
        <v>19236</v>
      </c>
      <c r="D8001" s="680" t="s">
        <v>45146</v>
      </c>
    </row>
    <row r="8002" spans="1:4" ht="16.5" thickTop="1" thickBot="1" x14ac:dyDescent="0.3">
      <c r="A8002" s="681" t="s">
        <v>6057</v>
      </c>
      <c r="B8002" s="681" t="s">
        <v>19237</v>
      </c>
      <c r="C8002" s="681" t="s">
        <v>6058</v>
      </c>
      <c r="D8002" s="681" t="s">
        <v>6059</v>
      </c>
    </row>
    <row r="8003" spans="1:4" ht="31.5" thickTop="1" thickBot="1" x14ac:dyDescent="0.3">
      <c r="A8003" s="681" t="s">
        <v>19238</v>
      </c>
      <c r="B8003" s="681" t="s">
        <v>19239</v>
      </c>
      <c r="C8003" s="681" t="s">
        <v>19240</v>
      </c>
      <c r="D8003" s="681" t="s">
        <v>45147</v>
      </c>
    </row>
    <row r="8004" spans="1:4" ht="16.5" thickTop="1" thickBot="1" x14ac:dyDescent="0.3">
      <c r="A8004" s="681" t="s">
        <v>19241</v>
      </c>
      <c r="B8004" s="692" t="s">
        <v>8728</v>
      </c>
      <c r="C8004" s="681" t="s">
        <v>19242</v>
      </c>
      <c r="D8004" s="681" t="s">
        <v>45148</v>
      </c>
    </row>
    <row r="8005" spans="1:4" ht="16.5" thickTop="1" thickBot="1" x14ac:dyDescent="0.3">
      <c r="A8005" s="681" t="s">
        <v>19243</v>
      </c>
      <c r="B8005" s="681" t="s">
        <v>19244</v>
      </c>
      <c r="C8005" s="681" t="s">
        <v>19245</v>
      </c>
      <c r="D8005" s="681" t="s">
        <v>45149</v>
      </c>
    </row>
    <row r="8006" spans="1:4" ht="16.5" thickTop="1" thickBot="1" x14ac:dyDescent="0.3">
      <c r="A8006" s="681" t="s">
        <v>19246</v>
      </c>
      <c r="B8006" s="681" t="s">
        <v>19247</v>
      </c>
      <c r="C8006" s="681" t="s">
        <v>19248</v>
      </c>
      <c r="D8006" s="681" t="s">
        <v>45150</v>
      </c>
    </row>
    <row r="8007" spans="1:4" ht="16.5" thickTop="1" thickBot="1" x14ac:dyDescent="0.3">
      <c r="A8007" s="680" t="s">
        <v>19249</v>
      </c>
      <c r="B8007" s="681" t="s">
        <v>19250</v>
      </c>
      <c r="C8007" s="680" t="s">
        <v>19251</v>
      </c>
      <c r="D8007" s="680" t="s">
        <v>45151</v>
      </c>
    </row>
    <row r="8008" spans="1:4" ht="31.5" thickTop="1" thickBot="1" x14ac:dyDescent="0.3">
      <c r="A8008" s="680" t="s">
        <v>19252</v>
      </c>
      <c r="B8008" s="681" t="s">
        <v>19253</v>
      </c>
      <c r="C8008" s="680" t="s">
        <v>19254</v>
      </c>
      <c r="D8008" s="680" t="s">
        <v>45152</v>
      </c>
    </row>
    <row r="8009" spans="1:4" ht="31.5" thickTop="1" thickBot="1" x14ac:dyDescent="0.3">
      <c r="A8009" s="681" t="s">
        <v>19255</v>
      </c>
      <c r="B8009" s="681" t="s">
        <v>19256</v>
      </c>
      <c r="C8009" s="681" t="s">
        <v>19257</v>
      </c>
      <c r="D8009" s="681" t="s">
        <v>45153</v>
      </c>
    </row>
    <row r="8010" spans="1:4" ht="16.5" thickTop="1" thickBot="1" x14ac:dyDescent="0.3">
      <c r="A8010" s="681" t="s">
        <v>19258</v>
      </c>
      <c r="B8010" s="681" t="s">
        <v>19259</v>
      </c>
      <c r="C8010" s="681" t="s">
        <v>19260</v>
      </c>
      <c r="D8010" s="681" t="s">
        <v>45154</v>
      </c>
    </row>
    <row r="8011" spans="1:4" ht="16.5" thickTop="1" thickBot="1" x14ac:dyDescent="0.3">
      <c r="A8011" s="680" t="s">
        <v>19261</v>
      </c>
      <c r="B8011" s="681" t="s">
        <v>19261</v>
      </c>
      <c r="C8011" s="680" t="s">
        <v>19262</v>
      </c>
      <c r="D8011" s="680" t="s">
        <v>45155</v>
      </c>
    </row>
    <row r="8012" spans="1:4" ht="16.5" thickTop="1" thickBot="1" x14ac:dyDescent="0.3">
      <c r="A8012" s="680" t="s">
        <v>19263</v>
      </c>
      <c r="B8012" s="681" t="s">
        <v>19264</v>
      </c>
      <c r="C8012" s="680" t="s">
        <v>19265</v>
      </c>
      <c r="D8012" s="680" t="s">
        <v>45156</v>
      </c>
    </row>
    <row r="8013" spans="1:4" ht="31.5" thickTop="1" thickBot="1" x14ac:dyDescent="0.3">
      <c r="A8013" s="680" t="s">
        <v>19266</v>
      </c>
      <c r="B8013" s="681" t="s">
        <v>19267</v>
      </c>
      <c r="C8013" s="680" t="s">
        <v>19268</v>
      </c>
      <c r="D8013" s="680" t="s">
        <v>45157</v>
      </c>
    </row>
    <row r="8014" spans="1:4" ht="16.5" thickTop="1" thickBot="1" x14ac:dyDescent="0.3">
      <c r="A8014" s="680" t="s">
        <v>19269</v>
      </c>
      <c r="B8014" s="681" t="s">
        <v>19270</v>
      </c>
      <c r="C8014" s="680" t="s">
        <v>19271</v>
      </c>
      <c r="D8014" s="680" t="s">
        <v>45158</v>
      </c>
    </row>
    <row r="8015" spans="1:4" ht="31.5" thickTop="1" thickBot="1" x14ac:dyDescent="0.3">
      <c r="A8015" s="681" t="s">
        <v>19272</v>
      </c>
      <c r="B8015" s="681" t="s">
        <v>19273</v>
      </c>
      <c r="C8015" s="681" t="s">
        <v>19274</v>
      </c>
      <c r="D8015" s="681" t="s">
        <v>45159</v>
      </c>
    </row>
    <row r="8016" spans="1:4" ht="16.5" thickTop="1" thickBot="1" x14ac:dyDescent="0.3">
      <c r="A8016" s="680" t="s">
        <v>19275</v>
      </c>
      <c r="B8016" s="681" t="s">
        <v>19276</v>
      </c>
      <c r="C8016" s="680" t="s">
        <v>19277</v>
      </c>
      <c r="D8016" s="680" t="s">
        <v>45160</v>
      </c>
    </row>
    <row r="8017" spans="1:4" ht="16.5" thickTop="1" thickBot="1" x14ac:dyDescent="0.3">
      <c r="A8017" s="681" t="s">
        <v>19278</v>
      </c>
      <c r="B8017" s="692" t="s">
        <v>8728</v>
      </c>
      <c r="C8017" s="681" t="s">
        <v>19279</v>
      </c>
      <c r="D8017" s="681" t="s">
        <v>45161</v>
      </c>
    </row>
    <row r="8018" spans="1:4" ht="16.5" thickTop="1" thickBot="1" x14ac:dyDescent="0.3">
      <c r="A8018" s="680" t="s">
        <v>19280</v>
      </c>
      <c r="B8018" s="681" t="s">
        <v>19281</v>
      </c>
      <c r="C8018" s="680" t="s">
        <v>19282</v>
      </c>
      <c r="D8018" s="680" t="s">
        <v>19282</v>
      </c>
    </row>
    <row r="8019" spans="1:4" ht="31.5" thickTop="1" thickBot="1" x14ac:dyDescent="0.3">
      <c r="A8019" s="681" t="s">
        <v>19283</v>
      </c>
      <c r="B8019" s="681" t="s">
        <v>19284</v>
      </c>
      <c r="C8019" s="681" t="s">
        <v>19285</v>
      </c>
      <c r="D8019" s="681" t="s">
        <v>45162</v>
      </c>
    </row>
    <row r="8020" spans="1:4" ht="16.5" thickTop="1" thickBot="1" x14ac:dyDescent="0.3">
      <c r="A8020" s="681" t="s">
        <v>19286</v>
      </c>
      <c r="B8020" s="681" t="s">
        <v>19287</v>
      </c>
      <c r="C8020" s="681" t="s">
        <v>19288</v>
      </c>
      <c r="D8020" s="681" t="s">
        <v>19288</v>
      </c>
    </row>
    <row r="8021" spans="1:4" ht="16.5" thickTop="1" thickBot="1" x14ac:dyDescent="0.3">
      <c r="A8021" s="680" t="s">
        <v>19289</v>
      </c>
      <c r="B8021" s="681" t="s">
        <v>19290</v>
      </c>
      <c r="C8021" s="680" t="s">
        <v>19291</v>
      </c>
      <c r="D8021" s="680" t="s">
        <v>45163</v>
      </c>
    </row>
    <row r="8022" spans="1:4" ht="16.5" thickTop="1" thickBot="1" x14ac:dyDescent="0.3">
      <c r="A8022" s="681" t="s">
        <v>19292</v>
      </c>
      <c r="B8022" s="681" t="s">
        <v>19293</v>
      </c>
      <c r="C8022" s="681" t="s">
        <v>19294</v>
      </c>
      <c r="D8022" s="681" t="s">
        <v>45164</v>
      </c>
    </row>
    <row r="8023" spans="1:4" ht="16.5" thickTop="1" thickBot="1" x14ac:dyDescent="0.3">
      <c r="A8023" s="681" t="s">
        <v>6060</v>
      </c>
      <c r="B8023" s="681" t="s">
        <v>19295</v>
      </c>
      <c r="C8023" s="681" t="s">
        <v>6061</v>
      </c>
      <c r="D8023" s="681" t="s">
        <v>6062</v>
      </c>
    </row>
    <row r="8024" spans="1:4" ht="16.5" thickTop="1" thickBot="1" x14ac:dyDescent="0.3">
      <c r="A8024" s="681" t="s">
        <v>19296</v>
      </c>
      <c r="B8024" s="681" t="s">
        <v>19297</v>
      </c>
      <c r="C8024" s="681" t="s">
        <v>19298</v>
      </c>
      <c r="D8024" s="681" t="s">
        <v>45165</v>
      </c>
    </row>
    <row r="8025" spans="1:4" ht="16.5" thickTop="1" thickBot="1" x14ac:dyDescent="0.3">
      <c r="A8025" s="680" t="s">
        <v>19299</v>
      </c>
      <c r="B8025" s="681" t="s">
        <v>19300</v>
      </c>
      <c r="C8025" s="680" t="s">
        <v>19301</v>
      </c>
      <c r="D8025" s="680" t="s">
        <v>45166</v>
      </c>
    </row>
    <row r="8026" spans="1:4" ht="16.5" thickTop="1" thickBot="1" x14ac:dyDescent="0.3">
      <c r="A8026" s="681" t="s">
        <v>19302</v>
      </c>
      <c r="B8026" s="681" t="s">
        <v>19303</v>
      </c>
      <c r="C8026" s="681" t="s">
        <v>19304</v>
      </c>
      <c r="D8026" s="681" t="s">
        <v>45167</v>
      </c>
    </row>
    <row r="8027" spans="1:4" ht="16.5" thickTop="1" thickBot="1" x14ac:dyDescent="0.3">
      <c r="A8027" s="680" t="s">
        <v>6063</v>
      </c>
      <c r="B8027" s="681" t="s">
        <v>19305</v>
      </c>
      <c r="C8027" s="680" t="s">
        <v>6064</v>
      </c>
      <c r="D8027" s="680" t="s">
        <v>6065</v>
      </c>
    </row>
    <row r="8028" spans="1:4" ht="16.5" thickTop="1" thickBot="1" x14ac:dyDescent="0.3">
      <c r="A8028" s="681" t="s">
        <v>19306</v>
      </c>
      <c r="B8028" s="681" t="s">
        <v>19307</v>
      </c>
      <c r="C8028" s="681" t="s">
        <v>19308</v>
      </c>
      <c r="D8028" s="681" t="s">
        <v>45168</v>
      </c>
    </row>
    <row r="8029" spans="1:4" ht="31.5" thickTop="1" thickBot="1" x14ac:dyDescent="0.3">
      <c r="A8029" s="680" t="s">
        <v>19309</v>
      </c>
      <c r="B8029" s="681" t="s">
        <v>19310</v>
      </c>
      <c r="C8029" s="680" t="s">
        <v>19311</v>
      </c>
      <c r="D8029" s="680" t="s">
        <v>45169</v>
      </c>
    </row>
    <row r="8030" spans="1:4" ht="31.5" thickTop="1" thickBot="1" x14ac:dyDescent="0.3">
      <c r="A8030" s="680" t="s">
        <v>19312</v>
      </c>
      <c r="B8030" s="681" t="s">
        <v>19313</v>
      </c>
      <c r="C8030" s="680" t="s">
        <v>19314</v>
      </c>
      <c r="D8030" s="680" t="s">
        <v>45170</v>
      </c>
    </row>
    <row r="8031" spans="1:4" ht="16.5" thickTop="1" thickBot="1" x14ac:dyDescent="0.3">
      <c r="A8031" s="680" t="s">
        <v>19315</v>
      </c>
      <c r="B8031" s="681" t="s">
        <v>19316</v>
      </c>
      <c r="C8031" s="680" t="s">
        <v>19317</v>
      </c>
      <c r="D8031" s="680" t="s">
        <v>45171</v>
      </c>
    </row>
    <row r="8032" spans="1:4" ht="16.5" thickTop="1" thickBot="1" x14ac:dyDescent="0.3">
      <c r="A8032" s="681" t="s">
        <v>19318</v>
      </c>
      <c r="B8032" s="681" t="s">
        <v>19319</v>
      </c>
      <c r="C8032" s="681" t="s">
        <v>19320</v>
      </c>
      <c r="D8032" s="681" t="s">
        <v>45172</v>
      </c>
    </row>
    <row r="8033" spans="1:4" ht="16.5" thickTop="1" thickBot="1" x14ac:dyDescent="0.3">
      <c r="A8033" s="681" t="s">
        <v>19321</v>
      </c>
      <c r="B8033" s="681" t="s">
        <v>19322</v>
      </c>
      <c r="C8033" s="681" t="s">
        <v>19323</v>
      </c>
      <c r="D8033" s="681" t="s">
        <v>45173</v>
      </c>
    </row>
    <row r="8034" spans="1:4" ht="16.5" thickTop="1" thickBot="1" x14ac:dyDescent="0.3">
      <c r="A8034" s="680" t="s">
        <v>19324</v>
      </c>
      <c r="B8034" s="681" t="s">
        <v>19325</v>
      </c>
      <c r="C8034" s="680" t="s">
        <v>19326</v>
      </c>
      <c r="D8034" s="680" t="s">
        <v>45174</v>
      </c>
    </row>
    <row r="8035" spans="1:4" ht="16.5" thickTop="1" thickBot="1" x14ac:dyDescent="0.3">
      <c r="A8035" s="680" t="s">
        <v>19327</v>
      </c>
      <c r="B8035" s="681" t="s">
        <v>19328</v>
      </c>
      <c r="C8035" s="680" t="s">
        <v>19329</v>
      </c>
      <c r="D8035" s="680" t="s">
        <v>45175</v>
      </c>
    </row>
    <row r="8036" spans="1:4" ht="16.5" thickTop="1" thickBot="1" x14ac:dyDescent="0.3">
      <c r="A8036" s="680" t="s">
        <v>19330</v>
      </c>
      <c r="B8036" s="681" t="s">
        <v>19331</v>
      </c>
      <c r="C8036" s="680" t="s">
        <v>19332</v>
      </c>
      <c r="D8036" s="680" t="s">
        <v>45176</v>
      </c>
    </row>
    <row r="8037" spans="1:4" ht="16.5" thickTop="1" thickBot="1" x14ac:dyDescent="0.3">
      <c r="A8037" s="680" t="s">
        <v>19333</v>
      </c>
      <c r="B8037" s="681" t="s">
        <v>19334</v>
      </c>
      <c r="C8037" s="680" t="s">
        <v>19335</v>
      </c>
      <c r="D8037" s="680" t="s">
        <v>45177</v>
      </c>
    </row>
    <row r="8038" spans="1:4" ht="16.5" thickTop="1" thickBot="1" x14ac:dyDescent="0.3">
      <c r="A8038" s="680" t="s">
        <v>19336</v>
      </c>
      <c r="B8038" s="681" t="s">
        <v>19337</v>
      </c>
      <c r="C8038" s="680" t="s">
        <v>19338</v>
      </c>
      <c r="D8038" s="680" t="s">
        <v>45178</v>
      </c>
    </row>
    <row r="8039" spans="1:4" ht="16.5" thickTop="1" thickBot="1" x14ac:dyDescent="0.3">
      <c r="A8039" s="680" t="s">
        <v>19339</v>
      </c>
      <c r="B8039" s="681" t="s">
        <v>19340</v>
      </c>
      <c r="C8039" s="680" t="s">
        <v>19341</v>
      </c>
      <c r="D8039" s="680" t="s">
        <v>45179</v>
      </c>
    </row>
    <row r="8040" spans="1:4" ht="16.5" thickTop="1" thickBot="1" x14ac:dyDescent="0.3">
      <c r="A8040" s="681" t="s">
        <v>6066</v>
      </c>
      <c r="B8040" s="681" t="s">
        <v>19342</v>
      </c>
      <c r="C8040" s="681" t="s">
        <v>6067</v>
      </c>
      <c r="D8040" s="681" t="s">
        <v>6067</v>
      </c>
    </row>
    <row r="8041" spans="1:4" ht="16.5" thickTop="1" thickBot="1" x14ac:dyDescent="0.3">
      <c r="A8041" s="681" t="s">
        <v>19343</v>
      </c>
      <c r="B8041" s="681" t="s">
        <v>19344</v>
      </c>
      <c r="C8041" s="681" t="s">
        <v>19345</v>
      </c>
      <c r="D8041" s="681" t="s">
        <v>45180</v>
      </c>
    </row>
    <row r="8042" spans="1:4" ht="16.5" thickTop="1" thickBot="1" x14ac:dyDescent="0.3">
      <c r="A8042" s="680" t="s">
        <v>19346</v>
      </c>
      <c r="B8042" s="681" t="s">
        <v>19347</v>
      </c>
      <c r="C8042" s="680" t="s">
        <v>19348</v>
      </c>
      <c r="D8042" s="680" t="s">
        <v>45181</v>
      </c>
    </row>
    <row r="8043" spans="1:4" ht="16.5" thickTop="1" thickBot="1" x14ac:dyDescent="0.3">
      <c r="A8043" s="680" t="s">
        <v>19349</v>
      </c>
      <c r="B8043" s="681" t="s">
        <v>19350</v>
      </c>
      <c r="C8043" s="680" t="s">
        <v>19351</v>
      </c>
      <c r="D8043" s="680" t="s">
        <v>45182</v>
      </c>
    </row>
    <row r="8044" spans="1:4" ht="16.5" thickTop="1" thickBot="1" x14ac:dyDescent="0.3">
      <c r="A8044" s="681" t="s">
        <v>19352</v>
      </c>
      <c r="B8044" s="681" t="s">
        <v>19353</v>
      </c>
      <c r="C8044" s="681" t="s">
        <v>19354</v>
      </c>
      <c r="D8044" s="681" t="s">
        <v>45183</v>
      </c>
    </row>
    <row r="8045" spans="1:4" ht="16.5" thickTop="1" thickBot="1" x14ac:dyDescent="0.3">
      <c r="A8045" s="680" t="s">
        <v>19355</v>
      </c>
      <c r="B8045" s="681" t="s">
        <v>19356</v>
      </c>
      <c r="C8045" s="680" t="s">
        <v>19357</v>
      </c>
      <c r="D8045" s="680" t="s">
        <v>45184</v>
      </c>
    </row>
    <row r="8046" spans="1:4" ht="16.5" thickTop="1" thickBot="1" x14ac:dyDescent="0.3">
      <c r="A8046" s="680" t="s">
        <v>19358</v>
      </c>
      <c r="B8046" s="681" t="s">
        <v>19359</v>
      </c>
      <c r="C8046" s="680" t="s">
        <v>19360</v>
      </c>
      <c r="D8046" s="680" t="s">
        <v>45185</v>
      </c>
    </row>
    <row r="8047" spans="1:4" ht="16.5" thickTop="1" thickBot="1" x14ac:dyDescent="0.3">
      <c r="A8047" s="681" t="s">
        <v>19361</v>
      </c>
      <c r="B8047" s="681" t="s">
        <v>19362</v>
      </c>
      <c r="C8047" s="681" t="s">
        <v>19363</v>
      </c>
      <c r="D8047" s="681" t="s">
        <v>45186</v>
      </c>
    </row>
    <row r="8048" spans="1:4" ht="16.5" thickTop="1" thickBot="1" x14ac:dyDescent="0.3">
      <c r="A8048" s="681" t="s">
        <v>19364</v>
      </c>
      <c r="B8048" s="681" t="s">
        <v>19365</v>
      </c>
      <c r="C8048" s="681" t="s">
        <v>19366</v>
      </c>
      <c r="D8048" s="681" t="s">
        <v>45187</v>
      </c>
    </row>
    <row r="8049" spans="1:4" ht="16.5" thickTop="1" thickBot="1" x14ac:dyDescent="0.3">
      <c r="A8049" s="680" t="s">
        <v>19367</v>
      </c>
      <c r="B8049" s="681" t="s">
        <v>19368</v>
      </c>
      <c r="C8049" s="680" t="s">
        <v>19369</v>
      </c>
      <c r="D8049" s="680" t="s">
        <v>45188</v>
      </c>
    </row>
    <row r="8050" spans="1:4" ht="16.5" thickTop="1" thickBot="1" x14ac:dyDescent="0.3">
      <c r="A8050" s="681" t="s">
        <v>19370</v>
      </c>
      <c r="B8050" s="681" t="s">
        <v>19371</v>
      </c>
      <c r="C8050" s="681" t="s">
        <v>19372</v>
      </c>
      <c r="D8050" s="681" t="s">
        <v>45189</v>
      </c>
    </row>
    <row r="8051" spans="1:4" ht="16.5" thickTop="1" thickBot="1" x14ac:dyDescent="0.3">
      <c r="A8051" s="680" t="s">
        <v>19373</v>
      </c>
      <c r="B8051" s="681" t="s">
        <v>19374</v>
      </c>
      <c r="C8051" s="680" t="s">
        <v>19375</v>
      </c>
      <c r="D8051" s="680" t="s">
        <v>45190</v>
      </c>
    </row>
    <row r="8052" spans="1:4" ht="16.5" thickTop="1" thickBot="1" x14ac:dyDescent="0.3">
      <c r="A8052" s="680" t="s">
        <v>19376</v>
      </c>
      <c r="B8052" s="681" t="s">
        <v>19377</v>
      </c>
      <c r="C8052" s="680" t="s">
        <v>19378</v>
      </c>
      <c r="D8052" s="680" t="s">
        <v>45191</v>
      </c>
    </row>
    <row r="8053" spans="1:4" ht="16.5" thickTop="1" thickBot="1" x14ac:dyDescent="0.3">
      <c r="A8053" s="681" t="s">
        <v>19379</v>
      </c>
      <c r="B8053" s="681" t="s">
        <v>19380</v>
      </c>
      <c r="C8053" s="681" t="s">
        <v>19381</v>
      </c>
      <c r="D8053" s="681" t="s">
        <v>45192</v>
      </c>
    </row>
    <row r="8054" spans="1:4" ht="16.5" thickTop="1" thickBot="1" x14ac:dyDescent="0.3">
      <c r="A8054" s="680" t="s">
        <v>19382</v>
      </c>
      <c r="B8054" s="681" t="s">
        <v>19383</v>
      </c>
      <c r="C8054" s="680" t="s">
        <v>19384</v>
      </c>
      <c r="D8054" s="680" t="s">
        <v>45193</v>
      </c>
    </row>
    <row r="8055" spans="1:4" ht="16.5" thickTop="1" thickBot="1" x14ac:dyDescent="0.3">
      <c r="A8055" s="680" t="s">
        <v>19385</v>
      </c>
      <c r="B8055" s="692" t="s">
        <v>8728</v>
      </c>
      <c r="C8055" s="680" t="s">
        <v>19386</v>
      </c>
      <c r="D8055" s="680" t="s">
        <v>45194</v>
      </c>
    </row>
    <row r="8056" spans="1:4" ht="16.5" thickTop="1" thickBot="1" x14ac:dyDescent="0.3">
      <c r="A8056" s="680" t="s">
        <v>19387</v>
      </c>
      <c r="B8056" s="681" t="s">
        <v>19388</v>
      </c>
      <c r="C8056" s="680" t="s">
        <v>19389</v>
      </c>
      <c r="D8056" s="680" t="s">
        <v>45195</v>
      </c>
    </row>
    <row r="8057" spans="1:4" ht="31.5" thickTop="1" thickBot="1" x14ac:dyDescent="0.3">
      <c r="A8057" s="681" t="s">
        <v>19390</v>
      </c>
      <c r="B8057" s="681" t="s">
        <v>19391</v>
      </c>
      <c r="C8057" s="681" t="s">
        <v>19392</v>
      </c>
      <c r="D8057" s="681" t="s">
        <v>45196</v>
      </c>
    </row>
    <row r="8058" spans="1:4" ht="31.5" thickTop="1" thickBot="1" x14ac:dyDescent="0.3">
      <c r="A8058" s="681" t="s">
        <v>19393</v>
      </c>
      <c r="B8058" s="692" t="s">
        <v>8728</v>
      </c>
      <c r="C8058" s="681" t="s">
        <v>19394</v>
      </c>
      <c r="D8058" s="681" t="s">
        <v>45197</v>
      </c>
    </row>
    <row r="8059" spans="1:4" ht="16.5" thickTop="1" thickBot="1" x14ac:dyDescent="0.3">
      <c r="A8059" s="681" t="s">
        <v>19395</v>
      </c>
      <c r="B8059" s="681" t="s">
        <v>19396</v>
      </c>
      <c r="C8059" s="681" t="s">
        <v>19397</v>
      </c>
      <c r="D8059" s="681" t="s">
        <v>45198</v>
      </c>
    </row>
    <row r="8060" spans="1:4" ht="16.5" thickTop="1" thickBot="1" x14ac:dyDescent="0.3">
      <c r="A8060" s="680" t="s">
        <v>19398</v>
      </c>
      <c r="B8060" s="681" t="s">
        <v>19399</v>
      </c>
      <c r="C8060" s="680" t="s">
        <v>19400</v>
      </c>
      <c r="D8060" s="680" t="s">
        <v>19400</v>
      </c>
    </row>
    <row r="8061" spans="1:4" ht="31.5" thickTop="1" thickBot="1" x14ac:dyDescent="0.3">
      <c r="A8061" s="680" t="s">
        <v>19401</v>
      </c>
      <c r="B8061" s="681" t="s">
        <v>19402</v>
      </c>
      <c r="C8061" s="680" t="s">
        <v>19403</v>
      </c>
      <c r="D8061" s="680" t="s">
        <v>45199</v>
      </c>
    </row>
    <row r="8062" spans="1:4" ht="31.5" thickTop="1" thickBot="1" x14ac:dyDescent="0.3">
      <c r="A8062" s="681" t="s">
        <v>19404</v>
      </c>
      <c r="B8062" s="692" t="s">
        <v>8728</v>
      </c>
      <c r="C8062" s="681" t="s">
        <v>19405</v>
      </c>
      <c r="D8062" s="681" t="s">
        <v>45200</v>
      </c>
    </row>
    <row r="8063" spans="1:4" ht="16.5" thickTop="1" thickBot="1" x14ac:dyDescent="0.3">
      <c r="A8063" s="680" t="s">
        <v>19406</v>
      </c>
      <c r="B8063" s="681" t="s">
        <v>19407</v>
      </c>
      <c r="C8063" s="680" t="s">
        <v>19408</v>
      </c>
      <c r="D8063" s="680" t="s">
        <v>45201</v>
      </c>
    </row>
    <row r="8064" spans="1:4" ht="16.5" thickTop="1" thickBot="1" x14ac:dyDescent="0.3">
      <c r="A8064" s="681" t="s">
        <v>19409</v>
      </c>
      <c r="B8064" s="681" t="s">
        <v>19410</v>
      </c>
      <c r="C8064" s="681" t="s">
        <v>19411</v>
      </c>
      <c r="D8064" s="681" t="s">
        <v>45202</v>
      </c>
    </row>
    <row r="8065" spans="1:4" ht="16.5" thickTop="1" thickBot="1" x14ac:dyDescent="0.3">
      <c r="A8065" s="681" t="s">
        <v>19412</v>
      </c>
      <c r="B8065" s="681" t="s">
        <v>19413</v>
      </c>
      <c r="C8065" s="681" t="s">
        <v>19414</v>
      </c>
      <c r="D8065" s="681" t="s">
        <v>19414</v>
      </c>
    </row>
    <row r="8066" spans="1:4" ht="16.5" thickTop="1" thickBot="1" x14ac:dyDescent="0.3">
      <c r="A8066" s="680" t="s">
        <v>19415</v>
      </c>
      <c r="B8066" s="681" t="s">
        <v>19416</v>
      </c>
      <c r="C8066" s="680" t="s">
        <v>19417</v>
      </c>
      <c r="D8066" s="680" t="s">
        <v>45203</v>
      </c>
    </row>
    <row r="8067" spans="1:4" ht="31.5" thickTop="1" thickBot="1" x14ac:dyDescent="0.3">
      <c r="A8067" s="681" t="s">
        <v>19418</v>
      </c>
      <c r="B8067" s="681" t="s">
        <v>19419</v>
      </c>
      <c r="C8067" s="681" t="s">
        <v>19420</v>
      </c>
      <c r="D8067" s="681" t="s">
        <v>45204</v>
      </c>
    </row>
    <row r="8068" spans="1:4" ht="16.5" thickTop="1" thickBot="1" x14ac:dyDescent="0.3">
      <c r="A8068" s="681" t="s">
        <v>19421</v>
      </c>
      <c r="B8068" s="681" t="s">
        <v>19422</v>
      </c>
      <c r="C8068" s="681" t="s">
        <v>19423</v>
      </c>
      <c r="D8068" s="681" t="s">
        <v>45205</v>
      </c>
    </row>
    <row r="8069" spans="1:4" ht="16.5" thickTop="1" thickBot="1" x14ac:dyDescent="0.3">
      <c r="A8069" s="680" t="s">
        <v>6068</v>
      </c>
      <c r="B8069" s="681" t="s">
        <v>19424</v>
      </c>
      <c r="C8069" s="680" t="s">
        <v>6069</v>
      </c>
      <c r="D8069" s="680" t="s">
        <v>6070</v>
      </c>
    </row>
    <row r="8070" spans="1:4" ht="16.5" thickTop="1" thickBot="1" x14ac:dyDescent="0.3">
      <c r="A8070" s="681" t="s">
        <v>19425</v>
      </c>
      <c r="B8070" s="681" t="s">
        <v>19425</v>
      </c>
      <c r="C8070" s="681" t="s">
        <v>19426</v>
      </c>
      <c r="D8070" s="681" t="s">
        <v>45206</v>
      </c>
    </row>
    <row r="8071" spans="1:4" ht="16.5" thickTop="1" thickBot="1" x14ac:dyDescent="0.3">
      <c r="A8071" s="681" t="s">
        <v>6071</v>
      </c>
      <c r="B8071" s="681" t="s">
        <v>19427</v>
      </c>
      <c r="C8071" s="681" t="s">
        <v>6072</v>
      </c>
      <c r="D8071" s="681" t="s">
        <v>6073</v>
      </c>
    </row>
    <row r="8072" spans="1:4" ht="16.5" thickTop="1" thickBot="1" x14ac:dyDescent="0.3">
      <c r="A8072" s="680" t="s">
        <v>6074</v>
      </c>
      <c r="B8072" s="681" t="s">
        <v>19428</v>
      </c>
      <c r="C8072" s="680" t="s">
        <v>6075</v>
      </c>
      <c r="D8072" s="680" t="s">
        <v>6076</v>
      </c>
    </row>
    <row r="8073" spans="1:4" ht="16.5" thickTop="1" thickBot="1" x14ac:dyDescent="0.3">
      <c r="A8073" s="680" t="s">
        <v>19429</v>
      </c>
      <c r="B8073" s="681" t="s">
        <v>19430</v>
      </c>
      <c r="C8073" s="680" t="s">
        <v>19431</v>
      </c>
      <c r="D8073" s="680" t="s">
        <v>45207</v>
      </c>
    </row>
    <row r="8074" spans="1:4" ht="16.5" thickTop="1" thickBot="1" x14ac:dyDescent="0.3">
      <c r="A8074" s="680" t="s">
        <v>19432</v>
      </c>
      <c r="B8074" s="681" t="s">
        <v>19433</v>
      </c>
      <c r="C8074" s="680" t="s">
        <v>19434</v>
      </c>
      <c r="D8074" s="680" t="s">
        <v>45208</v>
      </c>
    </row>
    <row r="8075" spans="1:4" ht="16.5" thickTop="1" thickBot="1" x14ac:dyDescent="0.3">
      <c r="A8075" s="681" t="s">
        <v>19435</v>
      </c>
      <c r="B8075" s="681" t="s">
        <v>19436</v>
      </c>
      <c r="C8075" s="681" t="s">
        <v>19437</v>
      </c>
      <c r="D8075" s="681" t="s">
        <v>45209</v>
      </c>
    </row>
    <row r="8076" spans="1:4" ht="16.5" thickTop="1" thickBot="1" x14ac:dyDescent="0.3">
      <c r="A8076" s="680" t="s">
        <v>45210</v>
      </c>
      <c r="B8076" s="692" t="s">
        <v>8728</v>
      </c>
      <c r="C8076" s="680" t="s">
        <v>45211</v>
      </c>
      <c r="D8076" s="680" t="s">
        <v>45212</v>
      </c>
    </row>
    <row r="8077" spans="1:4" ht="16.5" thickTop="1" thickBot="1" x14ac:dyDescent="0.3">
      <c r="A8077" s="681" t="s">
        <v>19438</v>
      </c>
      <c r="B8077" s="681" t="s">
        <v>19439</v>
      </c>
      <c r="C8077" s="681" t="s">
        <v>19440</v>
      </c>
      <c r="D8077" s="681" t="s">
        <v>45213</v>
      </c>
    </row>
    <row r="8078" spans="1:4" ht="16.5" thickTop="1" thickBot="1" x14ac:dyDescent="0.3">
      <c r="A8078" s="681" t="s">
        <v>6077</v>
      </c>
      <c r="B8078" s="681" t="s">
        <v>19441</v>
      </c>
      <c r="C8078" s="681" t="s">
        <v>19442</v>
      </c>
      <c r="D8078" s="681" t="s">
        <v>6079</v>
      </c>
    </row>
    <row r="8079" spans="1:4" ht="16.5" thickTop="1" thickBot="1" x14ac:dyDescent="0.3">
      <c r="A8079" s="681" t="s">
        <v>19443</v>
      </c>
      <c r="B8079" s="681" t="s">
        <v>19444</v>
      </c>
      <c r="C8079" s="681" t="s">
        <v>19445</v>
      </c>
      <c r="D8079" s="681" t="s">
        <v>45214</v>
      </c>
    </row>
    <row r="8080" spans="1:4" ht="16.5" thickTop="1" thickBot="1" x14ac:dyDescent="0.3">
      <c r="A8080" s="681" t="s">
        <v>19446</v>
      </c>
      <c r="B8080" s="681" t="s">
        <v>19447</v>
      </c>
      <c r="C8080" s="681" t="s">
        <v>19448</v>
      </c>
      <c r="D8080" s="681" t="s">
        <v>45215</v>
      </c>
    </row>
    <row r="8081" spans="1:4" ht="31.5" thickTop="1" thickBot="1" x14ac:dyDescent="0.3">
      <c r="A8081" s="681" t="s">
        <v>19449</v>
      </c>
      <c r="B8081" s="681" t="s">
        <v>19450</v>
      </c>
      <c r="C8081" s="681" t="s">
        <v>19451</v>
      </c>
      <c r="D8081" s="681" t="s">
        <v>45216</v>
      </c>
    </row>
    <row r="8082" spans="1:4" ht="31.5" thickTop="1" thickBot="1" x14ac:dyDescent="0.3">
      <c r="A8082" s="681" t="s">
        <v>19452</v>
      </c>
      <c r="B8082" s="681" t="s">
        <v>19453</v>
      </c>
      <c r="C8082" s="681" t="s">
        <v>19454</v>
      </c>
      <c r="D8082" s="681" t="s">
        <v>45217</v>
      </c>
    </row>
    <row r="8083" spans="1:4" ht="31.5" thickTop="1" thickBot="1" x14ac:dyDescent="0.3">
      <c r="A8083" s="681" t="s">
        <v>19455</v>
      </c>
      <c r="B8083" s="681" t="s">
        <v>19456</v>
      </c>
      <c r="C8083" s="681" t="s">
        <v>19457</v>
      </c>
      <c r="D8083" s="681" t="s">
        <v>45218</v>
      </c>
    </row>
    <row r="8084" spans="1:4" ht="16.5" thickTop="1" thickBot="1" x14ac:dyDescent="0.3">
      <c r="A8084" s="680" t="s">
        <v>19458</v>
      </c>
      <c r="B8084" s="681" t="s">
        <v>19459</v>
      </c>
      <c r="C8084" s="680" t="s">
        <v>19460</v>
      </c>
      <c r="D8084" s="680" t="s">
        <v>45219</v>
      </c>
    </row>
    <row r="8085" spans="1:4" ht="16.5" thickTop="1" thickBot="1" x14ac:dyDescent="0.3">
      <c r="A8085" s="680" t="s">
        <v>19461</v>
      </c>
      <c r="B8085" s="681" t="s">
        <v>19462</v>
      </c>
      <c r="C8085" s="680" t="s">
        <v>19463</v>
      </c>
      <c r="D8085" s="680" t="s">
        <v>45220</v>
      </c>
    </row>
    <row r="8086" spans="1:4" ht="16.5" thickTop="1" thickBot="1" x14ac:dyDescent="0.3">
      <c r="A8086" s="681" t="s">
        <v>19464</v>
      </c>
      <c r="B8086" s="681" t="s">
        <v>19465</v>
      </c>
      <c r="C8086" s="681" t="s">
        <v>19466</v>
      </c>
      <c r="D8086" s="681" t="s">
        <v>19466</v>
      </c>
    </row>
    <row r="8087" spans="1:4" ht="31.5" thickTop="1" thickBot="1" x14ac:dyDescent="0.3">
      <c r="A8087" s="681" t="s">
        <v>19467</v>
      </c>
      <c r="B8087" s="681" t="s">
        <v>19468</v>
      </c>
      <c r="C8087" s="681" t="s">
        <v>19469</v>
      </c>
      <c r="D8087" s="681" t="s">
        <v>45221</v>
      </c>
    </row>
    <row r="8088" spans="1:4" ht="16.5" thickTop="1" thickBot="1" x14ac:dyDescent="0.3">
      <c r="A8088" s="680" t="s">
        <v>19470</v>
      </c>
      <c r="B8088" s="681" t="s">
        <v>19471</v>
      </c>
      <c r="C8088" s="680" t="s">
        <v>19472</v>
      </c>
      <c r="D8088" s="680" t="s">
        <v>45222</v>
      </c>
    </row>
    <row r="8089" spans="1:4" ht="16.5" thickTop="1" thickBot="1" x14ac:dyDescent="0.3">
      <c r="A8089" s="681" t="s">
        <v>6080</v>
      </c>
      <c r="B8089" s="681" t="s">
        <v>19473</v>
      </c>
      <c r="C8089" s="681" t="s">
        <v>6081</v>
      </c>
      <c r="D8089" s="681" t="s">
        <v>6082</v>
      </c>
    </row>
    <row r="8090" spans="1:4" ht="31.5" thickTop="1" thickBot="1" x14ac:dyDescent="0.3">
      <c r="A8090" s="681" t="s">
        <v>6083</v>
      </c>
      <c r="B8090" s="681" t="s">
        <v>19474</v>
      </c>
      <c r="C8090" s="681" t="s">
        <v>6084</v>
      </c>
      <c r="D8090" s="681" t="s">
        <v>6085</v>
      </c>
    </row>
    <row r="8091" spans="1:4" ht="16.5" thickTop="1" thickBot="1" x14ac:dyDescent="0.3">
      <c r="A8091" s="681" t="s">
        <v>19475</v>
      </c>
      <c r="B8091" s="681" t="s">
        <v>19476</v>
      </c>
      <c r="C8091" s="681" t="s">
        <v>19477</v>
      </c>
      <c r="D8091" s="681" t="s">
        <v>45223</v>
      </c>
    </row>
    <row r="8092" spans="1:4" ht="16.5" thickTop="1" thickBot="1" x14ac:dyDescent="0.3">
      <c r="A8092" s="680" t="s">
        <v>19478</v>
      </c>
      <c r="B8092" s="681" t="s">
        <v>19479</v>
      </c>
      <c r="C8092" s="680" t="s">
        <v>19480</v>
      </c>
      <c r="D8092" s="680" t="s">
        <v>45224</v>
      </c>
    </row>
    <row r="8093" spans="1:4" ht="16.5" thickTop="1" thickBot="1" x14ac:dyDescent="0.3">
      <c r="A8093" s="681" t="s">
        <v>19481</v>
      </c>
      <c r="B8093" s="681" t="s">
        <v>19482</v>
      </c>
      <c r="C8093" s="681" t="s">
        <v>19483</v>
      </c>
      <c r="D8093" s="681" t="s">
        <v>45225</v>
      </c>
    </row>
    <row r="8094" spans="1:4" ht="16.5" thickTop="1" thickBot="1" x14ac:dyDescent="0.3">
      <c r="A8094" s="681" t="s">
        <v>19484</v>
      </c>
      <c r="B8094" s="681" t="s">
        <v>19485</v>
      </c>
      <c r="C8094" s="681" t="s">
        <v>19486</v>
      </c>
      <c r="D8094" s="681" t="s">
        <v>19486</v>
      </c>
    </row>
    <row r="8095" spans="1:4" ht="16.5" thickTop="1" thickBot="1" x14ac:dyDescent="0.3">
      <c r="A8095" s="680" t="s">
        <v>19487</v>
      </c>
      <c r="B8095" s="681" t="s">
        <v>19488</v>
      </c>
      <c r="C8095" s="680" t="s">
        <v>19489</v>
      </c>
      <c r="D8095" s="680" t="s">
        <v>45226</v>
      </c>
    </row>
    <row r="8096" spans="1:4" ht="16.5" thickTop="1" thickBot="1" x14ac:dyDescent="0.3">
      <c r="A8096" s="681" t="s">
        <v>19490</v>
      </c>
      <c r="B8096" s="681" t="s">
        <v>19491</v>
      </c>
      <c r="C8096" s="681" t="s">
        <v>19492</v>
      </c>
      <c r="D8096" s="681" t="s">
        <v>45227</v>
      </c>
    </row>
    <row r="8097" spans="1:4" ht="16.5" thickTop="1" thickBot="1" x14ac:dyDescent="0.3">
      <c r="A8097" s="681" t="s">
        <v>19493</v>
      </c>
      <c r="B8097" s="681" t="s">
        <v>19494</v>
      </c>
      <c r="C8097" s="681" t="s">
        <v>19495</v>
      </c>
      <c r="D8097" s="681" t="s">
        <v>45228</v>
      </c>
    </row>
    <row r="8098" spans="1:4" ht="16.5" thickTop="1" thickBot="1" x14ac:dyDescent="0.3">
      <c r="A8098" s="681" t="s">
        <v>6086</v>
      </c>
      <c r="B8098" s="681" t="s">
        <v>19496</v>
      </c>
      <c r="C8098" s="681" t="s">
        <v>6087</v>
      </c>
      <c r="D8098" s="681" t="s">
        <v>6088</v>
      </c>
    </row>
    <row r="8099" spans="1:4" ht="16.5" thickTop="1" thickBot="1" x14ac:dyDescent="0.3">
      <c r="A8099" s="681" t="s">
        <v>19497</v>
      </c>
      <c r="B8099" s="681" t="s">
        <v>19498</v>
      </c>
      <c r="C8099" s="681" t="s">
        <v>19499</v>
      </c>
      <c r="D8099" s="681" t="s">
        <v>45229</v>
      </c>
    </row>
    <row r="8100" spans="1:4" ht="31.5" thickTop="1" thickBot="1" x14ac:dyDescent="0.3">
      <c r="A8100" s="680" t="s">
        <v>19500</v>
      </c>
      <c r="B8100" s="681" t="s">
        <v>19501</v>
      </c>
      <c r="C8100" s="680" t="s">
        <v>19502</v>
      </c>
      <c r="D8100" s="680" t="s">
        <v>45230</v>
      </c>
    </row>
    <row r="8101" spans="1:4" ht="16.5" thickTop="1" thickBot="1" x14ac:dyDescent="0.3">
      <c r="A8101" s="680" t="s">
        <v>19503</v>
      </c>
      <c r="B8101" s="681" t="s">
        <v>19504</v>
      </c>
      <c r="C8101" s="680" t="s">
        <v>19505</v>
      </c>
      <c r="D8101" s="680" t="s">
        <v>45231</v>
      </c>
    </row>
    <row r="8102" spans="1:4" ht="16.5" thickTop="1" thickBot="1" x14ac:dyDescent="0.3">
      <c r="A8102" s="680" t="s">
        <v>19506</v>
      </c>
      <c r="B8102" s="681" t="s">
        <v>19507</v>
      </c>
      <c r="C8102" s="680" t="s">
        <v>19508</v>
      </c>
      <c r="D8102" s="680" t="s">
        <v>45232</v>
      </c>
    </row>
    <row r="8103" spans="1:4" ht="16.5" thickTop="1" thickBot="1" x14ac:dyDescent="0.3">
      <c r="A8103" s="680" t="s">
        <v>19509</v>
      </c>
      <c r="B8103" s="681" t="s">
        <v>19510</v>
      </c>
      <c r="C8103" s="680" t="s">
        <v>19511</v>
      </c>
      <c r="D8103" s="680" t="s">
        <v>45233</v>
      </c>
    </row>
    <row r="8104" spans="1:4" ht="16.5" thickTop="1" thickBot="1" x14ac:dyDescent="0.3">
      <c r="A8104" s="680" t="s">
        <v>19512</v>
      </c>
      <c r="B8104" s="681" t="s">
        <v>19513</v>
      </c>
      <c r="C8104" s="680" t="s">
        <v>19514</v>
      </c>
      <c r="D8104" s="680" t="s">
        <v>45234</v>
      </c>
    </row>
    <row r="8105" spans="1:4" ht="16.5" thickTop="1" thickBot="1" x14ac:dyDescent="0.3">
      <c r="A8105" s="681" t="s">
        <v>19515</v>
      </c>
      <c r="B8105" s="681" t="s">
        <v>19516</v>
      </c>
      <c r="C8105" s="681" t="s">
        <v>19517</v>
      </c>
      <c r="D8105" s="681" t="s">
        <v>45235</v>
      </c>
    </row>
    <row r="8106" spans="1:4" ht="16.5" thickTop="1" thickBot="1" x14ac:dyDescent="0.3">
      <c r="A8106" s="680" t="s">
        <v>6089</v>
      </c>
      <c r="B8106" s="681" t="s">
        <v>19518</v>
      </c>
      <c r="C8106" s="680" t="s">
        <v>6090</v>
      </c>
      <c r="D8106" s="680" t="s">
        <v>6091</v>
      </c>
    </row>
    <row r="8107" spans="1:4" ht="16.5" thickTop="1" thickBot="1" x14ac:dyDescent="0.3">
      <c r="A8107" s="680" t="s">
        <v>19519</v>
      </c>
      <c r="B8107" s="681" t="s">
        <v>19520</v>
      </c>
      <c r="C8107" s="680" t="s">
        <v>19521</v>
      </c>
      <c r="D8107" s="680" t="s">
        <v>45236</v>
      </c>
    </row>
    <row r="8108" spans="1:4" ht="31.5" thickTop="1" thickBot="1" x14ac:dyDescent="0.3">
      <c r="A8108" s="680" t="s">
        <v>6092</v>
      </c>
      <c r="B8108" s="681" t="s">
        <v>19522</v>
      </c>
      <c r="C8108" s="680" t="s">
        <v>19523</v>
      </c>
      <c r="D8108" s="680" t="s">
        <v>6094</v>
      </c>
    </row>
    <row r="8109" spans="1:4" ht="16.5" thickTop="1" thickBot="1" x14ac:dyDescent="0.3">
      <c r="A8109" s="680" t="s">
        <v>19524</v>
      </c>
      <c r="B8109" s="681" t="s">
        <v>19525</v>
      </c>
      <c r="C8109" s="680" t="s">
        <v>19526</v>
      </c>
      <c r="D8109" s="680" t="s">
        <v>45237</v>
      </c>
    </row>
    <row r="8110" spans="1:4" ht="16.5" thickTop="1" thickBot="1" x14ac:dyDescent="0.3">
      <c r="A8110" s="681" t="s">
        <v>6095</v>
      </c>
      <c r="B8110" s="681" t="s">
        <v>19527</v>
      </c>
      <c r="C8110" s="681" t="s">
        <v>19528</v>
      </c>
      <c r="D8110" s="681" t="s">
        <v>6097</v>
      </c>
    </row>
    <row r="8111" spans="1:4" ht="16.5" thickTop="1" thickBot="1" x14ac:dyDescent="0.3">
      <c r="A8111" s="681" t="s">
        <v>19529</v>
      </c>
      <c r="B8111" s="681" t="s">
        <v>19530</v>
      </c>
      <c r="C8111" s="681" t="s">
        <v>19531</v>
      </c>
      <c r="D8111" s="681" t="s">
        <v>45238</v>
      </c>
    </row>
    <row r="8112" spans="1:4" ht="31.5" thickTop="1" thickBot="1" x14ac:dyDescent="0.3">
      <c r="A8112" s="681" t="s">
        <v>19532</v>
      </c>
      <c r="B8112" s="681" t="s">
        <v>19533</v>
      </c>
      <c r="C8112" s="681" t="s">
        <v>19534</v>
      </c>
      <c r="D8112" s="681" t="s">
        <v>45239</v>
      </c>
    </row>
    <row r="8113" spans="1:4" ht="31.5" thickTop="1" thickBot="1" x14ac:dyDescent="0.3">
      <c r="A8113" s="680" t="s">
        <v>19535</v>
      </c>
      <c r="B8113" s="681" t="s">
        <v>19536</v>
      </c>
      <c r="C8113" s="680" t="s">
        <v>19537</v>
      </c>
      <c r="D8113" s="680" t="s">
        <v>45240</v>
      </c>
    </row>
    <row r="8114" spans="1:4" ht="16.5" thickTop="1" thickBot="1" x14ac:dyDescent="0.3">
      <c r="A8114" s="681" t="s">
        <v>19538</v>
      </c>
      <c r="B8114" s="681" t="s">
        <v>19539</v>
      </c>
      <c r="C8114" s="681" t="s">
        <v>19540</v>
      </c>
      <c r="D8114" s="681" t="s">
        <v>45241</v>
      </c>
    </row>
    <row r="8115" spans="1:4" ht="16.5" thickTop="1" thickBot="1" x14ac:dyDescent="0.3">
      <c r="A8115" s="680" t="s">
        <v>6098</v>
      </c>
      <c r="B8115" s="681" t="s">
        <v>19541</v>
      </c>
      <c r="C8115" s="680" t="s">
        <v>6099</v>
      </c>
      <c r="D8115" s="680" t="s">
        <v>6100</v>
      </c>
    </row>
    <row r="8116" spans="1:4" ht="16.5" thickTop="1" thickBot="1" x14ac:dyDescent="0.3">
      <c r="A8116" s="681" t="s">
        <v>19542</v>
      </c>
      <c r="B8116" s="681" t="s">
        <v>19543</v>
      </c>
      <c r="C8116" s="681" t="s">
        <v>19544</v>
      </c>
      <c r="D8116" s="681" t="s">
        <v>45242</v>
      </c>
    </row>
    <row r="8117" spans="1:4" ht="16.5" thickTop="1" thickBot="1" x14ac:dyDescent="0.3">
      <c r="A8117" s="681" t="s">
        <v>6101</v>
      </c>
      <c r="B8117" s="681" t="s">
        <v>19545</v>
      </c>
      <c r="C8117" s="681" t="s">
        <v>6102</v>
      </c>
      <c r="D8117" s="681" t="s">
        <v>6103</v>
      </c>
    </row>
    <row r="8118" spans="1:4" ht="16.5" thickTop="1" thickBot="1" x14ac:dyDescent="0.3">
      <c r="A8118" s="681" t="s">
        <v>19546</v>
      </c>
      <c r="B8118" s="681" t="s">
        <v>19547</v>
      </c>
      <c r="C8118" s="681" t="s">
        <v>19548</v>
      </c>
      <c r="D8118" s="681" t="s">
        <v>45243</v>
      </c>
    </row>
    <row r="8119" spans="1:4" ht="16.5" thickTop="1" thickBot="1" x14ac:dyDescent="0.3">
      <c r="A8119" s="680" t="s">
        <v>19549</v>
      </c>
      <c r="B8119" s="681" t="s">
        <v>19550</v>
      </c>
      <c r="C8119" s="680" t="s">
        <v>19551</v>
      </c>
      <c r="D8119" s="680" t="s">
        <v>45244</v>
      </c>
    </row>
    <row r="8120" spans="1:4" ht="16.5" thickTop="1" thickBot="1" x14ac:dyDescent="0.3">
      <c r="A8120" s="681" t="s">
        <v>19552</v>
      </c>
      <c r="B8120" s="681" t="s">
        <v>19553</v>
      </c>
      <c r="C8120" s="681" t="s">
        <v>19554</v>
      </c>
      <c r="D8120" s="681" t="s">
        <v>45245</v>
      </c>
    </row>
    <row r="8121" spans="1:4" ht="16.5" thickTop="1" thickBot="1" x14ac:dyDescent="0.3">
      <c r="A8121" s="681" t="s">
        <v>19555</v>
      </c>
      <c r="B8121" s="681" t="s">
        <v>19556</v>
      </c>
      <c r="C8121" s="681" t="s">
        <v>19557</v>
      </c>
      <c r="D8121" s="681" t="s">
        <v>45246</v>
      </c>
    </row>
    <row r="8122" spans="1:4" ht="16.5" thickTop="1" thickBot="1" x14ac:dyDescent="0.3">
      <c r="A8122" s="681" t="s">
        <v>19558</v>
      </c>
      <c r="B8122" s="681" t="s">
        <v>19559</v>
      </c>
      <c r="C8122" s="681" t="s">
        <v>19560</v>
      </c>
      <c r="D8122" s="681" t="s">
        <v>45247</v>
      </c>
    </row>
    <row r="8123" spans="1:4" ht="16.5" thickTop="1" thickBot="1" x14ac:dyDescent="0.3">
      <c r="A8123" s="680" t="s">
        <v>19561</v>
      </c>
      <c r="B8123" s="681" t="s">
        <v>19562</v>
      </c>
      <c r="C8123" s="680" t="s">
        <v>19563</v>
      </c>
      <c r="D8123" s="680" t="s">
        <v>19563</v>
      </c>
    </row>
    <row r="8124" spans="1:4" ht="16.5" thickTop="1" thickBot="1" x14ac:dyDescent="0.3">
      <c r="A8124" s="681" t="s">
        <v>19564</v>
      </c>
      <c r="B8124" s="681" t="s">
        <v>19565</v>
      </c>
      <c r="C8124" s="681" t="s">
        <v>19566</v>
      </c>
      <c r="D8124" s="681" t="s">
        <v>45248</v>
      </c>
    </row>
    <row r="8125" spans="1:4" ht="16.5" thickTop="1" thickBot="1" x14ac:dyDescent="0.3">
      <c r="A8125" s="681" t="s">
        <v>19567</v>
      </c>
      <c r="B8125" s="681" t="s">
        <v>19568</v>
      </c>
      <c r="C8125" s="681" t="s">
        <v>19569</v>
      </c>
      <c r="D8125" s="681" t="s">
        <v>45249</v>
      </c>
    </row>
    <row r="8126" spans="1:4" ht="16.5" thickTop="1" thickBot="1" x14ac:dyDescent="0.3">
      <c r="A8126" s="681" t="s">
        <v>19570</v>
      </c>
      <c r="B8126" s="681" t="s">
        <v>19571</v>
      </c>
      <c r="C8126" s="681" t="s">
        <v>19572</v>
      </c>
      <c r="D8126" s="681" t="s">
        <v>19572</v>
      </c>
    </row>
    <row r="8127" spans="1:4" ht="31.5" thickTop="1" thickBot="1" x14ac:dyDescent="0.3">
      <c r="A8127" s="680" t="s">
        <v>19573</v>
      </c>
      <c r="B8127" s="681" t="s">
        <v>19574</v>
      </c>
      <c r="C8127" s="680" t="s">
        <v>19575</v>
      </c>
      <c r="D8127" s="680" t="s">
        <v>45250</v>
      </c>
    </row>
    <row r="8128" spans="1:4" ht="16.5" thickTop="1" thickBot="1" x14ac:dyDescent="0.3">
      <c r="A8128" s="681" t="s">
        <v>19576</v>
      </c>
      <c r="B8128" s="681" t="s">
        <v>19577</v>
      </c>
      <c r="C8128" s="681" t="s">
        <v>19578</v>
      </c>
      <c r="D8128" s="681" t="s">
        <v>19578</v>
      </c>
    </row>
    <row r="8129" spans="1:4" ht="16.5" thickTop="1" thickBot="1" x14ac:dyDescent="0.3">
      <c r="A8129" s="681" t="s">
        <v>19579</v>
      </c>
      <c r="B8129" s="681" t="s">
        <v>19580</v>
      </c>
      <c r="C8129" s="681" t="s">
        <v>19581</v>
      </c>
      <c r="D8129" s="681" t="s">
        <v>45251</v>
      </c>
    </row>
    <row r="8130" spans="1:4" ht="46.5" thickTop="1" thickBot="1" x14ac:dyDescent="0.3">
      <c r="A8130" s="681" t="s">
        <v>19582</v>
      </c>
      <c r="B8130" s="681" t="s">
        <v>19583</v>
      </c>
      <c r="C8130" s="681" t="s">
        <v>19584</v>
      </c>
      <c r="D8130" s="681" t="s">
        <v>45252</v>
      </c>
    </row>
    <row r="8131" spans="1:4" ht="31.5" thickTop="1" thickBot="1" x14ac:dyDescent="0.3">
      <c r="A8131" s="680" t="s">
        <v>19585</v>
      </c>
      <c r="B8131" s="681" t="s">
        <v>19586</v>
      </c>
      <c r="C8131" s="680" t="s">
        <v>19587</v>
      </c>
      <c r="D8131" s="680" t="s">
        <v>45253</v>
      </c>
    </row>
    <row r="8132" spans="1:4" ht="16.5" thickTop="1" thickBot="1" x14ac:dyDescent="0.3">
      <c r="A8132" s="681" t="s">
        <v>19588</v>
      </c>
      <c r="B8132" s="681" t="s">
        <v>19589</v>
      </c>
      <c r="C8132" s="681" t="s">
        <v>19590</v>
      </c>
      <c r="D8132" s="681" t="s">
        <v>45254</v>
      </c>
    </row>
    <row r="8133" spans="1:4" ht="16.5" thickTop="1" thickBot="1" x14ac:dyDescent="0.3">
      <c r="A8133" s="680" t="s">
        <v>19591</v>
      </c>
      <c r="B8133" s="681" t="s">
        <v>19592</v>
      </c>
      <c r="C8133" s="680" t="s">
        <v>19593</v>
      </c>
      <c r="D8133" s="680" t="s">
        <v>45255</v>
      </c>
    </row>
    <row r="8134" spans="1:4" ht="16.5" thickTop="1" thickBot="1" x14ac:dyDescent="0.3">
      <c r="A8134" s="680" t="s">
        <v>19594</v>
      </c>
      <c r="B8134" s="681" t="s">
        <v>19595</v>
      </c>
      <c r="C8134" s="680" t="s">
        <v>19596</v>
      </c>
      <c r="D8134" s="680" t="s">
        <v>19596</v>
      </c>
    </row>
    <row r="8135" spans="1:4" ht="16.5" thickTop="1" thickBot="1" x14ac:dyDescent="0.3">
      <c r="A8135" s="680" t="s">
        <v>19597</v>
      </c>
      <c r="B8135" s="681" t="s">
        <v>19598</v>
      </c>
      <c r="C8135" s="680" t="s">
        <v>19599</v>
      </c>
      <c r="D8135" s="680" t="s">
        <v>45256</v>
      </c>
    </row>
    <row r="8136" spans="1:4" ht="16.5" thickTop="1" thickBot="1" x14ac:dyDescent="0.3">
      <c r="A8136" s="680" t="s">
        <v>19600</v>
      </c>
      <c r="B8136" s="681" t="s">
        <v>19601</v>
      </c>
      <c r="C8136" s="680" t="s">
        <v>19602</v>
      </c>
      <c r="D8136" s="680" t="s">
        <v>19602</v>
      </c>
    </row>
    <row r="8137" spans="1:4" ht="16.5" thickTop="1" thickBot="1" x14ac:dyDescent="0.3">
      <c r="A8137" s="680" t="s">
        <v>6104</v>
      </c>
      <c r="B8137" s="692" t="s">
        <v>8728</v>
      </c>
      <c r="C8137" s="680" t="s">
        <v>6105</v>
      </c>
      <c r="D8137" s="680" t="s">
        <v>6106</v>
      </c>
    </row>
    <row r="8138" spans="1:4" ht="16.5" thickTop="1" thickBot="1" x14ac:dyDescent="0.3">
      <c r="A8138" s="681" t="s">
        <v>19603</v>
      </c>
      <c r="B8138" s="681" t="s">
        <v>19604</v>
      </c>
      <c r="C8138" s="681" t="s">
        <v>19605</v>
      </c>
      <c r="D8138" s="681" t="s">
        <v>45257</v>
      </c>
    </row>
    <row r="8139" spans="1:4" ht="16.5" thickTop="1" thickBot="1" x14ac:dyDescent="0.3">
      <c r="A8139" s="681" t="s">
        <v>19606</v>
      </c>
      <c r="B8139" s="681" t="s">
        <v>19607</v>
      </c>
      <c r="C8139" s="681" t="s">
        <v>19608</v>
      </c>
      <c r="D8139" s="681" t="s">
        <v>45258</v>
      </c>
    </row>
    <row r="8140" spans="1:4" ht="16.5" thickTop="1" thickBot="1" x14ac:dyDescent="0.3">
      <c r="A8140" s="680" t="s">
        <v>19609</v>
      </c>
      <c r="B8140" s="681" t="s">
        <v>19610</v>
      </c>
      <c r="C8140" s="680" t="s">
        <v>19611</v>
      </c>
      <c r="D8140" s="680" t="s">
        <v>45259</v>
      </c>
    </row>
    <row r="8141" spans="1:4" ht="16.5" thickTop="1" thickBot="1" x14ac:dyDescent="0.3">
      <c r="A8141" s="681" t="s">
        <v>6107</v>
      </c>
      <c r="B8141" s="681" t="s">
        <v>19612</v>
      </c>
      <c r="C8141" s="681" t="s">
        <v>6108</v>
      </c>
      <c r="D8141" s="681" t="s">
        <v>6108</v>
      </c>
    </row>
    <row r="8142" spans="1:4" ht="16.5" thickTop="1" thickBot="1" x14ac:dyDescent="0.3">
      <c r="A8142" s="680" t="s">
        <v>19613</v>
      </c>
      <c r="B8142" s="681" t="s">
        <v>19614</v>
      </c>
      <c r="C8142" s="680" t="s">
        <v>19615</v>
      </c>
      <c r="D8142" s="680" t="s">
        <v>45260</v>
      </c>
    </row>
    <row r="8143" spans="1:4" ht="31.5" thickTop="1" thickBot="1" x14ac:dyDescent="0.3">
      <c r="A8143" s="680" t="s">
        <v>19616</v>
      </c>
      <c r="B8143" s="681" t="s">
        <v>19617</v>
      </c>
      <c r="C8143" s="680" t="s">
        <v>19618</v>
      </c>
      <c r="D8143" s="680" t="s">
        <v>45261</v>
      </c>
    </row>
    <row r="8144" spans="1:4" ht="31.5" thickTop="1" thickBot="1" x14ac:dyDescent="0.3">
      <c r="A8144" s="680" t="s">
        <v>19619</v>
      </c>
      <c r="B8144" s="681" t="s">
        <v>19620</v>
      </c>
      <c r="C8144" s="680" t="s">
        <v>19621</v>
      </c>
      <c r="D8144" s="680" t="s">
        <v>45262</v>
      </c>
    </row>
    <row r="8145" spans="1:4" ht="31.5" thickTop="1" thickBot="1" x14ac:dyDescent="0.3">
      <c r="A8145" s="681" t="s">
        <v>19622</v>
      </c>
      <c r="B8145" s="681" t="s">
        <v>19623</v>
      </c>
      <c r="C8145" s="681" t="s">
        <v>19624</v>
      </c>
      <c r="D8145" s="681" t="s">
        <v>45263</v>
      </c>
    </row>
    <row r="8146" spans="1:4" ht="31.5" thickTop="1" thickBot="1" x14ac:dyDescent="0.3">
      <c r="A8146" s="681" t="s">
        <v>19625</v>
      </c>
      <c r="B8146" s="681" t="s">
        <v>19626</v>
      </c>
      <c r="C8146" s="681" t="s">
        <v>19627</v>
      </c>
      <c r="D8146" s="681" t="s">
        <v>45264</v>
      </c>
    </row>
    <row r="8147" spans="1:4" ht="31.5" thickTop="1" thickBot="1" x14ac:dyDescent="0.3">
      <c r="A8147" s="681" t="s">
        <v>19628</v>
      </c>
      <c r="B8147" s="681" t="s">
        <v>19629</v>
      </c>
      <c r="C8147" s="681" t="s">
        <v>19630</v>
      </c>
      <c r="D8147" s="681" t="s">
        <v>45265</v>
      </c>
    </row>
    <row r="8148" spans="1:4" ht="16.5" thickTop="1" thickBot="1" x14ac:dyDescent="0.3">
      <c r="A8148" s="681" t="s">
        <v>19631</v>
      </c>
      <c r="B8148" s="681" t="s">
        <v>19632</v>
      </c>
      <c r="C8148" s="681" t="s">
        <v>19633</v>
      </c>
      <c r="D8148" s="681" t="s">
        <v>45266</v>
      </c>
    </row>
    <row r="8149" spans="1:4" ht="16.5" thickTop="1" thickBot="1" x14ac:dyDescent="0.3">
      <c r="A8149" s="681" t="s">
        <v>19634</v>
      </c>
      <c r="B8149" s="692" t="s">
        <v>8728</v>
      </c>
      <c r="C8149" s="681" t="s">
        <v>19635</v>
      </c>
      <c r="D8149" s="681" t="s">
        <v>45267</v>
      </c>
    </row>
    <row r="8150" spans="1:4" ht="16.5" thickTop="1" thickBot="1" x14ac:dyDescent="0.3">
      <c r="A8150" s="680" t="s">
        <v>19636</v>
      </c>
      <c r="B8150" s="692" t="s">
        <v>8728</v>
      </c>
      <c r="C8150" s="680" t="s">
        <v>19637</v>
      </c>
      <c r="D8150" s="680" t="s">
        <v>45268</v>
      </c>
    </row>
    <row r="8151" spans="1:4" ht="16.5" thickTop="1" thickBot="1" x14ac:dyDescent="0.3">
      <c r="A8151" s="680" t="s">
        <v>19638</v>
      </c>
      <c r="B8151" s="692" t="s">
        <v>8728</v>
      </c>
      <c r="C8151" s="680" t="s">
        <v>19639</v>
      </c>
      <c r="D8151" s="680" t="s">
        <v>19639</v>
      </c>
    </row>
    <row r="8152" spans="1:4" ht="31.5" thickTop="1" thickBot="1" x14ac:dyDescent="0.3">
      <c r="A8152" s="680" t="s">
        <v>19640</v>
      </c>
      <c r="B8152" s="681" t="s">
        <v>19641</v>
      </c>
      <c r="C8152" s="680" t="s">
        <v>19642</v>
      </c>
      <c r="D8152" s="680" t="s">
        <v>45269</v>
      </c>
    </row>
    <row r="8153" spans="1:4" ht="16.5" thickTop="1" thickBot="1" x14ac:dyDescent="0.3">
      <c r="A8153" s="681" t="s">
        <v>19643</v>
      </c>
      <c r="B8153" s="681" t="s">
        <v>19644</v>
      </c>
      <c r="C8153" s="681" t="s">
        <v>19645</v>
      </c>
      <c r="D8153" s="681" t="s">
        <v>45270</v>
      </c>
    </row>
    <row r="8154" spans="1:4" ht="16.5" thickTop="1" thickBot="1" x14ac:dyDescent="0.3">
      <c r="A8154" s="681" t="s">
        <v>19646</v>
      </c>
      <c r="B8154" s="681" t="s">
        <v>19647</v>
      </c>
      <c r="C8154" s="681" t="s">
        <v>19648</v>
      </c>
      <c r="D8154" s="681" t="s">
        <v>45271</v>
      </c>
    </row>
    <row r="8155" spans="1:4" ht="16.5" thickTop="1" thickBot="1" x14ac:dyDescent="0.3">
      <c r="A8155" s="680" t="s">
        <v>19649</v>
      </c>
      <c r="B8155" s="681" t="s">
        <v>19650</v>
      </c>
      <c r="C8155" s="680" t="s">
        <v>19651</v>
      </c>
      <c r="D8155" s="680" t="s">
        <v>45272</v>
      </c>
    </row>
    <row r="8156" spans="1:4" ht="16.5" thickTop="1" thickBot="1" x14ac:dyDescent="0.3">
      <c r="A8156" s="681" t="s">
        <v>19652</v>
      </c>
      <c r="B8156" s="681" t="s">
        <v>19653</v>
      </c>
      <c r="C8156" s="681" t="s">
        <v>19654</v>
      </c>
      <c r="D8156" s="681" t="s">
        <v>45273</v>
      </c>
    </row>
    <row r="8157" spans="1:4" ht="16.5" thickTop="1" thickBot="1" x14ac:dyDescent="0.3">
      <c r="A8157" s="680" t="s">
        <v>19655</v>
      </c>
      <c r="B8157" s="681" t="s">
        <v>19656</v>
      </c>
      <c r="C8157" s="680" t="s">
        <v>19657</v>
      </c>
      <c r="D8157" s="680" t="s">
        <v>45274</v>
      </c>
    </row>
    <row r="8158" spans="1:4" ht="31.5" thickTop="1" thickBot="1" x14ac:dyDescent="0.3">
      <c r="A8158" s="681" t="s">
        <v>19658</v>
      </c>
      <c r="B8158" s="692" t="s">
        <v>8728</v>
      </c>
      <c r="C8158" s="681" t="s">
        <v>19659</v>
      </c>
      <c r="D8158" s="681" t="s">
        <v>45275</v>
      </c>
    </row>
    <row r="8159" spans="1:4" ht="31.5" thickTop="1" thickBot="1" x14ac:dyDescent="0.3">
      <c r="A8159" s="681" t="s">
        <v>19660</v>
      </c>
      <c r="B8159" s="681" t="s">
        <v>19661</v>
      </c>
      <c r="C8159" s="681" t="s">
        <v>19662</v>
      </c>
      <c r="D8159" s="681" t="s">
        <v>45276</v>
      </c>
    </row>
    <row r="8160" spans="1:4" ht="16.5" thickTop="1" thickBot="1" x14ac:dyDescent="0.3">
      <c r="A8160" s="680" t="s">
        <v>19663</v>
      </c>
      <c r="B8160" s="681" t="s">
        <v>19664</v>
      </c>
      <c r="C8160" s="680" t="s">
        <v>19665</v>
      </c>
      <c r="D8160" s="680" t="s">
        <v>19665</v>
      </c>
    </row>
    <row r="8161" spans="1:4" ht="16.5" thickTop="1" thickBot="1" x14ac:dyDescent="0.3">
      <c r="A8161" s="681" t="s">
        <v>6109</v>
      </c>
      <c r="B8161" s="681" t="s">
        <v>19666</v>
      </c>
      <c r="C8161" s="681" t="s">
        <v>6110</v>
      </c>
      <c r="D8161" s="681" t="s">
        <v>6111</v>
      </c>
    </row>
    <row r="8162" spans="1:4" ht="16.5" thickTop="1" thickBot="1" x14ac:dyDescent="0.3">
      <c r="A8162" s="681" t="s">
        <v>19667</v>
      </c>
      <c r="B8162" s="681" t="s">
        <v>19668</v>
      </c>
      <c r="C8162" s="681" t="s">
        <v>19669</v>
      </c>
      <c r="D8162" s="681" t="s">
        <v>45277</v>
      </c>
    </row>
    <row r="8163" spans="1:4" ht="16.5" thickTop="1" thickBot="1" x14ac:dyDescent="0.3">
      <c r="A8163" s="680" t="s">
        <v>19670</v>
      </c>
      <c r="B8163" s="681" t="s">
        <v>19671</v>
      </c>
      <c r="C8163" s="680" t="s">
        <v>19672</v>
      </c>
      <c r="D8163" s="680" t="s">
        <v>45278</v>
      </c>
    </row>
    <row r="8164" spans="1:4" ht="16.5" thickTop="1" thickBot="1" x14ac:dyDescent="0.3">
      <c r="A8164" s="680" t="s">
        <v>19673</v>
      </c>
      <c r="B8164" s="692" t="s">
        <v>8728</v>
      </c>
      <c r="C8164" s="680" t="s">
        <v>19674</v>
      </c>
      <c r="D8164" s="680" t="s">
        <v>45279</v>
      </c>
    </row>
    <row r="8165" spans="1:4" ht="16.5" thickTop="1" thickBot="1" x14ac:dyDescent="0.3">
      <c r="A8165" s="680" t="s">
        <v>19675</v>
      </c>
      <c r="B8165" s="681" t="s">
        <v>19676</v>
      </c>
      <c r="C8165" s="680" t="s">
        <v>19677</v>
      </c>
      <c r="D8165" s="680" t="s">
        <v>45280</v>
      </c>
    </row>
    <row r="8166" spans="1:4" ht="16.5" thickTop="1" thickBot="1" x14ac:dyDescent="0.3">
      <c r="A8166" s="680" t="s">
        <v>19678</v>
      </c>
      <c r="B8166" s="681" t="s">
        <v>19679</v>
      </c>
      <c r="C8166" s="680" t="s">
        <v>19680</v>
      </c>
      <c r="D8166" s="680" t="s">
        <v>45281</v>
      </c>
    </row>
    <row r="8167" spans="1:4" ht="16.5" thickTop="1" thickBot="1" x14ac:dyDescent="0.3">
      <c r="A8167" s="681" t="s">
        <v>19681</v>
      </c>
      <c r="B8167" s="681" t="s">
        <v>19682</v>
      </c>
      <c r="C8167" s="681" t="s">
        <v>19683</v>
      </c>
      <c r="D8167" s="681" t="s">
        <v>45282</v>
      </c>
    </row>
    <row r="8168" spans="1:4" ht="31.5" thickTop="1" thickBot="1" x14ac:dyDescent="0.3">
      <c r="A8168" s="680" t="s">
        <v>19684</v>
      </c>
      <c r="B8168" s="681" t="s">
        <v>19685</v>
      </c>
      <c r="C8168" s="680" t="s">
        <v>19686</v>
      </c>
      <c r="D8168" s="680" t="s">
        <v>45283</v>
      </c>
    </row>
    <row r="8169" spans="1:4" ht="16.5" thickTop="1" thickBot="1" x14ac:dyDescent="0.3">
      <c r="A8169" s="680" t="s">
        <v>19687</v>
      </c>
      <c r="B8169" s="681" t="s">
        <v>19688</v>
      </c>
      <c r="C8169" s="680" t="s">
        <v>19689</v>
      </c>
      <c r="D8169" s="680" t="s">
        <v>45284</v>
      </c>
    </row>
    <row r="8170" spans="1:4" ht="16.5" thickTop="1" thickBot="1" x14ac:dyDescent="0.3">
      <c r="A8170" s="680" t="s">
        <v>19690</v>
      </c>
      <c r="B8170" s="681" t="s">
        <v>19691</v>
      </c>
      <c r="C8170" s="680" t="s">
        <v>19692</v>
      </c>
      <c r="D8170" s="680" t="s">
        <v>45285</v>
      </c>
    </row>
    <row r="8171" spans="1:4" ht="16.5" thickTop="1" thickBot="1" x14ac:dyDescent="0.3">
      <c r="A8171" s="681" t="s">
        <v>19693</v>
      </c>
      <c r="B8171" s="681" t="s">
        <v>19694</v>
      </c>
      <c r="C8171" s="681" t="s">
        <v>19695</v>
      </c>
      <c r="D8171" s="681" t="s">
        <v>45286</v>
      </c>
    </row>
    <row r="8172" spans="1:4" ht="16.5" thickTop="1" thickBot="1" x14ac:dyDescent="0.3">
      <c r="A8172" s="680" t="s">
        <v>19696</v>
      </c>
      <c r="B8172" s="681" t="s">
        <v>19697</v>
      </c>
      <c r="C8172" s="680" t="s">
        <v>19698</v>
      </c>
      <c r="D8172" s="680" t="s">
        <v>45287</v>
      </c>
    </row>
    <row r="8173" spans="1:4" ht="16.5" thickTop="1" thickBot="1" x14ac:dyDescent="0.3">
      <c r="A8173" s="681" t="s">
        <v>19699</v>
      </c>
      <c r="B8173" s="692" t="s">
        <v>8728</v>
      </c>
      <c r="C8173" s="681" t="s">
        <v>19700</v>
      </c>
      <c r="D8173" s="681" t="s">
        <v>45288</v>
      </c>
    </row>
    <row r="8174" spans="1:4" ht="16.5" thickTop="1" thickBot="1" x14ac:dyDescent="0.3">
      <c r="A8174" s="681" t="s">
        <v>19701</v>
      </c>
      <c r="B8174" s="681" t="s">
        <v>19702</v>
      </c>
      <c r="C8174" s="681" t="s">
        <v>19703</v>
      </c>
      <c r="D8174" s="681" t="s">
        <v>45289</v>
      </c>
    </row>
    <row r="8175" spans="1:4" ht="16.5" thickTop="1" thickBot="1" x14ac:dyDescent="0.3">
      <c r="A8175" s="680" t="s">
        <v>6112</v>
      </c>
      <c r="B8175" s="681" t="s">
        <v>19704</v>
      </c>
      <c r="C8175" s="680" t="s">
        <v>6113</v>
      </c>
      <c r="D8175" s="680" t="s">
        <v>6114</v>
      </c>
    </row>
    <row r="8176" spans="1:4" ht="16.5" thickTop="1" thickBot="1" x14ac:dyDescent="0.3">
      <c r="A8176" s="680" t="s">
        <v>19705</v>
      </c>
      <c r="B8176" s="681" t="s">
        <v>19706</v>
      </c>
      <c r="C8176" s="680" t="s">
        <v>19707</v>
      </c>
      <c r="D8176" s="680" t="s">
        <v>45290</v>
      </c>
    </row>
    <row r="8177" spans="1:4" ht="16.5" thickTop="1" thickBot="1" x14ac:dyDescent="0.3">
      <c r="A8177" s="681" t="s">
        <v>19708</v>
      </c>
      <c r="B8177" s="681" t="s">
        <v>19709</v>
      </c>
      <c r="C8177" s="681" t="s">
        <v>19710</v>
      </c>
      <c r="D8177" s="681" t="s">
        <v>19710</v>
      </c>
    </row>
    <row r="8178" spans="1:4" ht="16.5" thickTop="1" thickBot="1" x14ac:dyDescent="0.3">
      <c r="A8178" s="681" t="s">
        <v>19711</v>
      </c>
      <c r="B8178" s="681" t="s">
        <v>19712</v>
      </c>
      <c r="C8178" s="681" t="s">
        <v>19713</v>
      </c>
      <c r="D8178" s="681" t="s">
        <v>45291</v>
      </c>
    </row>
    <row r="8179" spans="1:4" ht="16.5" thickTop="1" thickBot="1" x14ac:dyDescent="0.3">
      <c r="A8179" s="680" t="s">
        <v>6115</v>
      </c>
      <c r="B8179" s="681" t="s">
        <v>19714</v>
      </c>
      <c r="C8179" s="680" t="s">
        <v>6116</v>
      </c>
      <c r="D8179" s="680" t="s">
        <v>6117</v>
      </c>
    </row>
    <row r="8180" spans="1:4" ht="16.5" thickTop="1" thickBot="1" x14ac:dyDescent="0.3">
      <c r="A8180" s="680" t="s">
        <v>6118</v>
      </c>
      <c r="B8180" s="681" t="s">
        <v>19715</v>
      </c>
      <c r="C8180" s="680" t="s">
        <v>6119</v>
      </c>
      <c r="D8180" s="680" t="s">
        <v>6120</v>
      </c>
    </row>
    <row r="8181" spans="1:4" ht="16.5" thickTop="1" thickBot="1" x14ac:dyDescent="0.3">
      <c r="A8181" s="681" t="s">
        <v>6122</v>
      </c>
      <c r="B8181" s="681" t="s">
        <v>19716</v>
      </c>
      <c r="C8181" s="681" t="s">
        <v>19717</v>
      </c>
      <c r="D8181" s="681" t="s">
        <v>6124</v>
      </c>
    </row>
    <row r="8182" spans="1:4" ht="16.5" thickTop="1" thickBot="1" x14ac:dyDescent="0.3">
      <c r="A8182" s="681" t="s">
        <v>19718</v>
      </c>
      <c r="B8182" s="681" t="s">
        <v>19719</v>
      </c>
      <c r="C8182" s="681" t="s">
        <v>19720</v>
      </c>
      <c r="D8182" s="681" t="s">
        <v>45292</v>
      </c>
    </row>
    <row r="8183" spans="1:4" ht="16.5" thickTop="1" thickBot="1" x14ac:dyDescent="0.3">
      <c r="A8183" s="680" t="s">
        <v>19721</v>
      </c>
      <c r="B8183" s="681" t="s">
        <v>19722</v>
      </c>
      <c r="C8183" s="680" t="s">
        <v>19723</v>
      </c>
      <c r="D8183" s="680" t="s">
        <v>45293</v>
      </c>
    </row>
    <row r="8184" spans="1:4" ht="16.5" thickTop="1" thickBot="1" x14ac:dyDescent="0.3">
      <c r="A8184" s="680" t="s">
        <v>19724</v>
      </c>
      <c r="B8184" s="681" t="s">
        <v>19725</v>
      </c>
      <c r="C8184" s="680" t="s">
        <v>19726</v>
      </c>
      <c r="D8184" s="680" t="s">
        <v>45294</v>
      </c>
    </row>
    <row r="8185" spans="1:4" ht="16.5" thickTop="1" thickBot="1" x14ac:dyDescent="0.3">
      <c r="A8185" s="681" t="s">
        <v>19727</v>
      </c>
      <c r="B8185" s="681" t="s">
        <v>19728</v>
      </c>
      <c r="C8185" s="681" t="s">
        <v>19729</v>
      </c>
      <c r="D8185" s="681" t="s">
        <v>45295</v>
      </c>
    </row>
    <row r="8186" spans="1:4" ht="16.5" thickTop="1" thickBot="1" x14ac:dyDescent="0.3">
      <c r="A8186" s="681" t="s">
        <v>6125</v>
      </c>
      <c r="B8186" s="681" t="s">
        <v>19730</v>
      </c>
      <c r="C8186" s="681" t="s">
        <v>6126</v>
      </c>
      <c r="D8186" s="681" t="s">
        <v>6127</v>
      </c>
    </row>
    <row r="8187" spans="1:4" ht="31.5" thickTop="1" thickBot="1" x14ac:dyDescent="0.3">
      <c r="A8187" s="681" t="s">
        <v>19731</v>
      </c>
      <c r="B8187" s="681" t="s">
        <v>19732</v>
      </c>
      <c r="C8187" s="681" t="s">
        <v>19733</v>
      </c>
      <c r="D8187" s="681" t="s">
        <v>45296</v>
      </c>
    </row>
    <row r="8188" spans="1:4" ht="31.5" thickTop="1" thickBot="1" x14ac:dyDescent="0.3">
      <c r="A8188" s="680" t="s">
        <v>19734</v>
      </c>
      <c r="B8188" s="681" t="s">
        <v>19735</v>
      </c>
      <c r="C8188" s="680" t="s">
        <v>19736</v>
      </c>
      <c r="D8188" s="680" t="s">
        <v>45297</v>
      </c>
    </row>
    <row r="8189" spans="1:4" ht="31.5" thickTop="1" thickBot="1" x14ac:dyDescent="0.3">
      <c r="A8189" s="680" t="s">
        <v>19737</v>
      </c>
      <c r="B8189" s="681" t="s">
        <v>19738</v>
      </c>
      <c r="C8189" s="680" t="s">
        <v>19739</v>
      </c>
      <c r="D8189" s="680" t="s">
        <v>45298</v>
      </c>
    </row>
    <row r="8190" spans="1:4" ht="16.5" thickTop="1" thickBot="1" x14ac:dyDescent="0.3">
      <c r="A8190" s="681" t="s">
        <v>19740</v>
      </c>
      <c r="B8190" s="681" t="s">
        <v>19741</v>
      </c>
      <c r="C8190" s="681" t="s">
        <v>19742</v>
      </c>
      <c r="D8190" s="681" t="s">
        <v>45299</v>
      </c>
    </row>
    <row r="8191" spans="1:4" ht="16.5" thickTop="1" thickBot="1" x14ac:dyDescent="0.3">
      <c r="A8191" s="681" t="s">
        <v>19743</v>
      </c>
      <c r="B8191" s="681" t="s">
        <v>19744</v>
      </c>
      <c r="C8191" s="681" t="s">
        <v>19745</v>
      </c>
      <c r="D8191" s="681" t="s">
        <v>45300</v>
      </c>
    </row>
    <row r="8192" spans="1:4" ht="31.5" thickTop="1" thickBot="1" x14ac:dyDescent="0.3">
      <c r="A8192" s="680" t="s">
        <v>6128</v>
      </c>
      <c r="B8192" s="681" t="s">
        <v>19746</v>
      </c>
      <c r="C8192" s="680" t="s">
        <v>6129</v>
      </c>
      <c r="D8192" s="680" t="s">
        <v>6130</v>
      </c>
    </row>
    <row r="8193" spans="1:4" ht="16.5" thickTop="1" thickBot="1" x14ac:dyDescent="0.3">
      <c r="A8193" s="680" t="s">
        <v>19747</v>
      </c>
      <c r="B8193" s="681" t="s">
        <v>19748</v>
      </c>
      <c r="C8193" s="680" t="s">
        <v>19749</v>
      </c>
      <c r="D8193" s="680" t="s">
        <v>45301</v>
      </c>
    </row>
    <row r="8194" spans="1:4" ht="16.5" thickTop="1" thickBot="1" x14ac:dyDescent="0.3">
      <c r="A8194" s="681" t="s">
        <v>19750</v>
      </c>
      <c r="B8194" s="681" t="s">
        <v>19751</v>
      </c>
      <c r="C8194" s="681" t="s">
        <v>19752</v>
      </c>
      <c r="D8194" s="681" t="s">
        <v>45302</v>
      </c>
    </row>
    <row r="8195" spans="1:4" ht="16.5" thickTop="1" thickBot="1" x14ac:dyDescent="0.3">
      <c r="A8195" s="681" t="s">
        <v>19753</v>
      </c>
      <c r="B8195" s="681" t="s">
        <v>19754</v>
      </c>
      <c r="C8195" s="681" t="s">
        <v>19755</v>
      </c>
      <c r="D8195" s="681" t="s">
        <v>45303</v>
      </c>
    </row>
    <row r="8196" spans="1:4" ht="31.5" thickTop="1" thickBot="1" x14ac:dyDescent="0.3">
      <c r="A8196" s="681" t="s">
        <v>19756</v>
      </c>
      <c r="B8196" s="681" t="s">
        <v>19757</v>
      </c>
      <c r="C8196" s="681" t="s">
        <v>19758</v>
      </c>
      <c r="D8196" s="681" t="s">
        <v>45304</v>
      </c>
    </row>
    <row r="8197" spans="1:4" ht="16.5" thickTop="1" thickBot="1" x14ac:dyDescent="0.3">
      <c r="A8197" s="680" t="s">
        <v>6131</v>
      </c>
      <c r="B8197" s="681" t="s">
        <v>19759</v>
      </c>
      <c r="C8197" s="680" t="s">
        <v>19760</v>
      </c>
      <c r="D8197" s="680" t="s">
        <v>6133</v>
      </c>
    </row>
    <row r="8198" spans="1:4" ht="31.5" thickTop="1" thickBot="1" x14ac:dyDescent="0.3">
      <c r="A8198" s="680" t="s">
        <v>19761</v>
      </c>
      <c r="B8198" s="681" t="s">
        <v>19762</v>
      </c>
      <c r="C8198" s="680" t="s">
        <v>19763</v>
      </c>
      <c r="D8198" s="680" t="s">
        <v>45305</v>
      </c>
    </row>
    <row r="8199" spans="1:4" ht="31.5" thickTop="1" thickBot="1" x14ac:dyDescent="0.3">
      <c r="A8199" s="681" t="s">
        <v>19764</v>
      </c>
      <c r="B8199" s="681" t="s">
        <v>19765</v>
      </c>
      <c r="C8199" s="681" t="s">
        <v>19766</v>
      </c>
      <c r="D8199" s="681" t="s">
        <v>45306</v>
      </c>
    </row>
    <row r="8200" spans="1:4" ht="16.5" thickTop="1" thickBot="1" x14ac:dyDescent="0.3">
      <c r="A8200" s="680" t="s">
        <v>19767</v>
      </c>
      <c r="B8200" s="681" t="s">
        <v>19768</v>
      </c>
      <c r="C8200" s="680" t="s">
        <v>19769</v>
      </c>
      <c r="D8200" s="680" t="s">
        <v>45307</v>
      </c>
    </row>
    <row r="8201" spans="1:4" ht="16.5" thickTop="1" thickBot="1" x14ac:dyDescent="0.3">
      <c r="A8201" s="680" t="s">
        <v>19770</v>
      </c>
      <c r="B8201" s="681" t="s">
        <v>19771</v>
      </c>
      <c r="C8201" s="680" t="s">
        <v>19772</v>
      </c>
      <c r="D8201" s="680" t="s">
        <v>45308</v>
      </c>
    </row>
    <row r="8202" spans="1:4" ht="31.5" thickTop="1" thickBot="1" x14ac:dyDescent="0.3">
      <c r="A8202" s="680" t="s">
        <v>19773</v>
      </c>
      <c r="B8202" s="681" t="s">
        <v>19774</v>
      </c>
      <c r="C8202" s="680" t="s">
        <v>19775</v>
      </c>
      <c r="D8202" s="680" t="s">
        <v>45309</v>
      </c>
    </row>
    <row r="8203" spans="1:4" ht="16.5" thickTop="1" thickBot="1" x14ac:dyDescent="0.3">
      <c r="A8203" s="681" t="s">
        <v>19776</v>
      </c>
      <c r="B8203" s="681" t="s">
        <v>19777</v>
      </c>
      <c r="C8203" s="681" t="s">
        <v>19778</v>
      </c>
      <c r="D8203" s="681" t="s">
        <v>45310</v>
      </c>
    </row>
    <row r="8204" spans="1:4" ht="31.5" thickTop="1" thickBot="1" x14ac:dyDescent="0.3">
      <c r="A8204" s="681" t="s">
        <v>19779</v>
      </c>
      <c r="B8204" s="681" t="s">
        <v>19780</v>
      </c>
      <c r="C8204" s="681" t="s">
        <v>19781</v>
      </c>
      <c r="D8204" s="681" t="s">
        <v>45311</v>
      </c>
    </row>
    <row r="8205" spans="1:4" ht="16.5" thickTop="1" thickBot="1" x14ac:dyDescent="0.3">
      <c r="A8205" s="680" t="s">
        <v>19782</v>
      </c>
      <c r="B8205" s="681" t="s">
        <v>19783</v>
      </c>
      <c r="C8205" s="680" t="s">
        <v>19784</v>
      </c>
      <c r="D8205" s="680" t="s">
        <v>45312</v>
      </c>
    </row>
    <row r="8206" spans="1:4" ht="16.5" thickTop="1" thickBot="1" x14ac:dyDescent="0.3">
      <c r="A8206" s="681" t="s">
        <v>19785</v>
      </c>
      <c r="B8206" s="692" t="s">
        <v>8728</v>
      </c>
      <c r="C8206" s="681" t="s">
        <v>19786</v>
      </c>
      <c r="D8206" s="681" t="s">
        <v>45313</v>
      </c>
    </row>
    <row r="8207" spans="1:4" ht="16.5" thickTop="1" thickBot="1" x14ac:dyDescent="0.3">
      <c r="A8207" s="680" t="s">
        <v>19787</v>
      </c>
      <c r="B8207" s="681" t="s">
        <v>19788</v>
      </c>
      <c r="C8207" s="680" t="s">
        <v>19789</v>
      </c>
      <c r="D8207" s="680" t="s">
        <v>45314</v>
      </c>
    </row>
    <row r="8208" spans="1:4" ht="16.5" thickTop="1" thickBot="1" x14ac:dyDescent="0.3">
      <c r="A8208" s="680" t="s">
        <v>19790</v>
      </c>
      <c r="B8208" s="681" t="s">
        <v>19791</v>
      </c>
      <c r="C8208" s="680" t="s">
        <v>19792</v>
      </c>
      <c r="D8208" s="680" t="s">
        <v>45315</v>
      </c>
    </row>
    <row r="8209" spans="1:4" ht="16.5" thickTop="1" thickBot="1" x14ac:dyDescent="0.3">
      <c r="A8209" s="680" t="s">
        <v>19793</v>
      </c>
      <c r="B8209" s="692" t="s">
        <v>8728</v>
      </c>
      <c r="C8209" s="680" t="s">
        <v>19794</v>
      </c>
      <c r="D8209" s="680" t="s">
        <v>45316</v>
      </c>
    </row>
    <row r="8210" spans="1:4" ht="31.5" thickTop="1" thickBot="1" x14ac:dyDescent="0.3">
      <c r="A8210" s="681" t="s">
        <v>19795</v>
      </c>
      <c r="B8210" s="681" t="s">
        <v>19796</v>
      </c>
      <c r="C8210" s="681" t="s">
        <v>19797</v>
      </c>
      <c r="D8210" s="681" t="s">
        <v>45317</v>
      </c>
    </row>
    <row r="8211" spans="1:4" ht="16.5" thickTop="1" thickBot="1" x14ac:dyDescent="0.3">
      <c r="A8211" s="681" t="s">
        <v>19798</v>
      </c>
      <c r="B8211" s="681" t="s">
        <v>19799</v>
      </c>
      <c r="C8211" s="681" t="s">
        <v>19800</v>
      </c>
      <c r="D8211" s="681" t="s">
        <v>45318</v>
      </c>
    </row>
    <row r="8212" spans="1:4" ht="16.5" thickTop="1" thickBot="1" x14ac:dyDescent="0.3">
      <c r="A8212" s="681" t="s">
        <v>19801</v>
      </c>
      <c r="B8212" s="681" t="s">
        <v>19802</v>
      </c>
      <c r="C8212" s="681" t="s">
        <v>19803</v>
      </c>
      <c r="D8212" s="681" t="s">
        <v>45319</v>
      </c>
    </row>
    <row r="8213" spans="1:4" ht="16.5" thickTop="1" thickBot="1" x14ac:dyDescent="0.3">
      <c r="A8213" s="681" t="s">
        <v>19804</v>
      </c>
      <c r="B8213" s="692" t="s">
        <v>8728</v>
      </c>
      <c r="C8213" s="681" t="s">
        <v>19805</v>
      </c>
      <c r="D8213" s="681" t="s">
        <v>45320</v>
      </c>
    </row>
    <row r="8214" spans="1:4" ht="16.5" thickTop="1" thickBot="1" x14ac:dyDescent="0.3">
      <c r="A8214" s="680" t="s">
        <v>19806</v>
      </c>
      <c r="B8214" s="681" t="s">
        <v>10985</v>
      </c>
      <c r="C8214" s="680" t="s">
        <v>19808</v>
      </c>
      <c r="D8214" s="680" t="s">
        <v>45321</v>
      </c>
    </row>
    <row r="8215" spans="1:4" ht="16.5" thickTop="1" thickBot="1" x14ac:dyDescent="0.3">
      <c r="A8215" s="680" t="s">
        <v>19809</v>
      </c>
      <c r="B8215" s="681" t="s">
        <v>19810</v>
      </c>
      <c r="C8215" s="680" t="s">
        <v>19811</v>
      </c>
      <c r="D8215" s="680" t="s">
        <v>45322</v>
      </c>
    </row>
    <row r="8216" spans="1:4" ht="16.5" thickTop="1" thickBot="1" x14ac:dyDescent="0.3">
      <c r="A8216" s="680" t="s">
        <v>19812</v>
      </c>
      <c r="B8216" s="681" t="s">
        <v>19813</v>
      </c>
      <c r="C8216" s="680" t="s">
        <v>19814</v>
      </c>
      <c r="D8216" s="680" t="s">
        <v>45323</v>
      </c>
    </row>
    <row r="8217" spans="1:4" ht="16.5" thickTop="1" thickBot="1" x14ac:dyDescent="0.3">
      <c r="A8217" s="680" t="s">
        <v>19815</v>
      </c>
      <c r="B8217" s="681" t="s">
        <v>19816</v>
      </c>
      <c r="C8217" s="680" t="s">
        <v>19817</v>
      </c>
      <c r="D8217" s="680" t="s">
        <v>45324</v>
      </c>
    </row>
    <row r="8218" spans="1:4" ht="31.5" thickTop="1" thickBot="1" x14ac:dyDescent="0.3">
      <c r="A8218" s="680" t="s">
        <v>6134</v>
      </c>
      <c r="B8218" s="681" t="s">
        <v>19818</v>
      </c>
      <c r="C8218" s="680" t="s">
        <v>19819</v>
      </c>
      <c r="D8218" s="680" t="s">
        <v>6136</v>
      </c>
    </row>
    <row r="8219" spans="1:4" ht="16.5" thickTop="1" thickBot="1" x14ac:dyDescent="0.3">
      <c r="A8219" s="681" t="s">
        <v>19820</v>
      </c>
      <c r="B8219" s="681" t="s">
        <v>19821</v>
      </c>
      <c r="C8219" s="681" t="s">
        <v>19822</v>
      </c>
      <c r="D8219" s="681" t="s">
        <v>45325</v>
      </c>
    </row>
    <row r="8220" spans="1:4" ht="16.5" thickTop="1" thickBot="1" x14ac:dyDescent="0.3">
      <c r="A8220" s="681" t="s">
        <v>19823</v>
      </c>
      <c r="B8220" s="681" t="s">
        <v>19824</v>
      </c>
      <c r="C8220" s="681" t="s">
        <v>19825</v>
      </c>
      <c r="D8220" s="681" t="s">
        <v>45326</v>
      </c>
    </row>
    <row r="8221" spans="1:4" ht="16.5" thickTop="1" thickBot="1" x14ac:dyDescent="0.3">
      <c r="A8221" s="680" t="s">
        <v>19826</v>
      </c>
      <c r="B8221" s="681" t="s">
        <v>19827</v>
      </c>
      <c r="C8221" s="680" t="s">
        <v>19828</v>
      </c>
      <c r="D8221" s="680" t="s">
        <v>45327</v>
      </c>
    </row>
    <row r="8222" spans="1:4" ht="16.5" thickTop="1" thickBot="1" x14ac:dyDescent="0.3">
      <c r="A8222" s="681" t="s">
        <v>19829</v>
      </c>
      <c r="B8222" s="692" t="s">
        <v>8728</v>
      </c>
      <c r="C8222" s="681" t="s">
        <v>19830</v>
      </c>
      <c r="D8222" s="681" t="s">
        <v>45328</v>
      </c>
    </row>
    <row r="8223" spans="1:4" ht="16.5" thickTop="1" thickBot="1" x14ac:dyDescent="0.3">
      <c r="A8223" s="680" t="s">
        <v>19831</v>
      </c>
      <c r="B8223" s="681" t="s">
        <v>19832</v>
      </c>
      <c r="C8223" s="680" t="s">
        <v>19833</v>
      </c>
      <c r="D8223" s="680" t="s">
        <v>19833</v>
      </c>
    </row>
    <row r="8224" spans="1:4" ht="16.5" thickTop="1" thickBot="1" x14ac:dyDescent="0.3">
      <c r="A8224" s="681" t="s">
        <v>6137</v>
      </c>
      <c r="B8224" s="692" t="s">
        <v>8728</v>
      </c>
      <c r="C8224" s="681" t="s">
        <v>6138</v>
      </c>
      <c r="D8224" s="681" t="s">
        <v>6139</v>
      </c>
    </row>
    <row r="8225" spans="1:4" ht="31.5" thickTop="1" thickBot="1" x14ac:dyDescent="0.3">
      <c r="A8225" s="680" t="s">
        <v>6140</v>
      </c>
      <c r="B8225" s="681" t="s">
        <v>19834</v>
      </c>
      <c r="C8225" s="680" t="s">
        <v>6141</v>
      </c>
      <c r="D8225" s="680" t="s">
        <v>6142</v>
      </c>
    </row>
    <row r="8226" spans="1:4" ht="16.5" thickTop="1" thickBot="1" x14ac:dyDescent="0.3">
      <c r="A8226" s="680" t="s">
        <v>19835</v>
      </c>
      <c r="B8226" s="692" t="s">
        <v>8728</v>
      </c>
      <c r="C8226" s="680" t="s">
        <v>19836</v>
      </c>
      <c r="D8226" s="680" t="s">
        <v>45329</v>
      </c>
    </row>
    <row r="8227" spans="1:4" ht="16.5" thickTop="1" thickBot="1" x14ac:dyDescent="0.3">
      <c r="A8227" s="681" t="s">
        <v>19837</v>
      </c>
      <c r="B8227" s="681" t="s">
        <v>19838</v>
      </c>
      <c r="C8227" s="681" t="s">
        <v>19839</v>
      </c>
      <c r="D8227" s="681" t="s">
        <v>19839</v>
      </c>
    </row>
    <row r="8228" spans="1:4" ht="16.5" thickTop="1" thickBot="1" x14ac:dyDescent="0.3">
      <c r="A8228" s="680" t="s">
        <v>19840</v>
      </c>
      <c r="B8228" s="681" t="s">
        <v>19841</v>
      </c>
      <c r="C8228" s="680" t="s">
        <v>19842</v>
      </c>
      <c r="D8228" s="680" t="s">
        <v>45330</v>
      </c>
    </row>
    <row r="8229" spans="1:4" ht="31.5" thickTop="1" thickBot="1" x14ac:dyDescent="0.3">
      <c r="A8229" s="681" t="s">
        <v>19843</v>
      </c>
      <c r="B8229" s="681" t="s">
        <v>19844</v>
      </c>
      <c r="C8229" s="681" t="s">
        <v>19845</v>
      </c>
      <c r="D8229" s="681" t="s">
        <v>45331</v>
      </c>
    </row>
    <row r="8230" spans="1:4" ht="31.5" thickTop="1" thickBot="1" x14ac:dyDescent="0.3">
      <c r="A8230" s="681" t="s">
        <v>19846</v>
      </c>
      <c r="B8230" s="681" t="s">
        <v>19847</v>
      </c>
      <c r="C8230" s="681" t="s">
        <v>19848</v>
      </c>
      <c r="D8230" s="681" t="s">
        <v>45332</v>
      </c>
    </row>
    <row r="8231" spans="1:4" ht="31.5" thickTop="1" thickBot="1" x14ac:dyDescent="0.3">
      <c r="A8231" s="681" t="s">
        <v>19849</v>
      </c>
      <c r="B8231" s="681" t="s">
        <v>19850</v>
      </c>
      <c r="C8231" s="681" t="s">
        <v>19851</v>
      </c>
      <c r="D8231" s="681" t="s">
        <v>45333</v>
      </c>
    </row>
    <row r="8232" spans="1:4" ht="31.5" thickTop="1" thickBot="1" x14ac:dyDescent="0.3">
      <c r="A8232" s="681" t="s">
        <v>19852</v>
      </c>
      <c r="B8232" s="681" t="s">
        <v>19853</v>
      </c>
      <c r="C8232" s="681" t="s">
        <v>19854</v>
      </c>
      <c r="D8232" s="681" t="s">
        <v>45334</v>
      </c>
    </row>
    <row r="8233" spans="1:4" ht="16.5" thickTop="1" thickBot="1" x14ac:dyDescent="0.3">
      <c r="A8233" s="681" t="s">
        <v>19855</v>
      </c>
      <c r="B8233" s="681" t="s">
        <v>19856</v>
      </c>
      <c r="C8233" s="681" t="s">
        <v>19857</v>
      </c>
      <c r="D8233" s="681" t="s">
        <v>19857</v>
      </c>
    </row>
    <row r="8234" spans="1:4" ht="16.5" thickTop="1" thickBot="1" x14ac:dyDescent="0.3">
      <c r="A8234" s="680" t="s">
        <v>6144</v>
      </c>
      <c r="B8234" s="692" t="s">
        <v>8728</v>
      </c>
      <c r="C8234" s="680" t="s">
        <v>6145</v>
      </c>
      <c r="D8234" s="680" t="s">
        <v>6146</v>
      </c>
    </row>
    <row r="8235" spans="1:4" ht="31.5" thickTop="1" thickBot="1" x14ac:dyDescent="0.3">
      <c r="A8235" s="681" t="s">
        <v>6147</v>
      </c>
      <c r="B8235" s="681" t="s">
        <v>19858</v>
      </c>
      <c r="C8235" s="681" t="s">
        <v>6148</v>
      </c>
      <c r="D8235" s="681" t="s">
        <v>6149</v>
      </c>
    </row>
    <row r="8236" spans="1:4" ht="16.5" thickTop="1" thickBot="1" x14ac:dyDescent="0.3">
      <c r="A8236" s="680" t="s">
        <v>19859</v>
      </c>
      <c r="B8236" s="681" t="s">
        <v>19860</v>
      </c>
      <c r="C8236" s="680" t="s">
        <v>19861</v>
      </c>
      <c r="D8236" s="680" t="s">
        <v>45335</v>
      </c>
    </row>
    <row r="8237" spans="1:4" ht="16.5" thickTop="1" thickBot="1" x14ac:dyDescent="0.3">
      <c r="A8237" s="680" t="s">
        <v>19862</v>
      </c>
      <c r="B8237" s="681" t="s">
        <v>19863</v>
      </c>
      <c r="C8237" s="680" t="s">
        <v>19864</v>
      </c>
      <c r="D8237" s="680" t="s">
        <v>19864</v>
      </c>
    </row>
    <row r="8238" spans="1:4" ht="16.5" thickTop="1" thickBot="1" x14ac:dyDescent="0.3">
      <c r="A8238" s="681" t="s">
        <v>19865</v>
      </c>
      <c r="B8238" s="692" t="s">
        <v>8728</v>
      </c>
      <c r="C8238" s="681" t="s">
        <v>19866</v>
      </c>
      <c r="D8238" s="681" t="s">
        <v>19866</v>
      </c>
    </row>
    <row r="8239" spans="1:4" ht="16.5" thickTop="1" thickBot="1" x14ac:dyDescent="0.3">
      <c r="A8239" s="680" t="s">
        <v>19867</v>
      </c>
      <c r="B8239" s="692" t="s">
        <v>8728</v>
      </c>
      <c r="C8239" s="680" t="s">
        <v>19868</v>
      </c>
      <c r="D8239" s="680" t="s">
        <v>45336</v>
      </c>
    </row>
    <row r="8240" spans="1:4" ht="16.5" thickTop="1" thickBot="1" x14ac:dyDescent="0.3">
      <c r="A8240" s="680" t="s">
        <v>19869</v>
      </c>
      <c r="B8240" s="681" t="s">
        <v>19870</v>
      </c>
      <c r="C8240" s="680" t="s">
        <v>19871</v>
      </c>
      <c r="D8240" s="680" t="s">
        <v>45337</v>
      </c>
    </row>
    <row r="8241" spans="1:4" ht="16.5" thickTop="1" thickBot="1" x14ac:dyDescent="0.3">
      <c r="A8241" s="680" t="s">
        <v>19872</v>
      </c>
      <c r="B8241" s="681" t="s">
        <v>19873</v>
      </c>
      <c r="C8241" s="680" t="s">
        <v>19874</v>
      </c>
      <c r="D8241" s="680" t="s">
        <v>45338</v>
      </c>
    </row>
    <row r="8242" spans="1:4" ht="16.5" thickTop="1" thickBot="1" x14ac:dyDescent="0.3">
      <c r="A8242" s="680" t="s">
        <v>6150</v>
      </c>
      <c r="B8242" s="681" t="s">
        <v>19875</v>
      </c>
      <c r="C8242" s="680" t="s">
        <v>19876</v>
      </c>
      <c r="D8242" s="680" t="s">
        <v>6152</v>
      </c>
    </row>
    <row r="8243" spans="1:4" ht="16.5" thickTop="1" thickBot="1" x14ac:dyDescent="0.3">
      <c r="A8243" s="681" t="s">
        <v>19877</v>
      </c>
      <c r="B8243" s="692" t="s">
        <v>8728</v>
      </c>
      <c r="C8243" s="681" t="s">
        <v>19878</v>
      </c>
      <c r="D8243" s="681" t="s">
        <v>45339</v>
      </c>
    </row>
    <row r="8244" spans="1:4" ht="16.5" thickTop="1" thickBot="1" x14ac:dyDescent="0.3">
      <c r="A8244" s="681" t="s">
        <v>19879</v>
      </c>
      <c r="B8244" s="692" t="s">
        <v>8728</v>
      </c>
      <c r="C8244" s="681" t="s">
        <v>19880</v>
      </c>
      <c r="D8244" s="681" t="s">
        <v>45340</v>
      </c>
    </row>
    <row r="8245" spans="1:4" ht="31.5" thickTop="1" thickBot="1" x14ac:dyDescent="0.3">
      <c r="A8245" s="681" t="s">
        <v>6153</v>
      </c>
      <c r="B8245" s="681" t="s">
        <v>19881</v>
      </c>
      <c r="C8245" s="681" t="s">
        <v>6154</v>
      </c>
      <c r="D8245" s="681" t="s">
        <v>6155</v>
      </c>
    </row>
    <row r="8246" spans="1:4" ht="16.5" thickTop="1" thickBot="1" x14ac:dyDescent="0.3">
      <c r="A8246" s="681" t="s">
        <v>6156</v>
      </c>
      <c r="B8246" s="681" t="s">
        <v>19882</v>
      </c>
      <c r="C8246" s="681" t="s">
        <v>6157</v>
      </c>
      <c r="D8246" s="681" t="s">
        <v>6158</v>
      </c>
    </row>
    <row r="8247" spans="1:4" ht="46.5" thickTop="1" thickBot="1" x14ac:dyDescent="0.3">
      <c r="A8247" s="680" t="s">
        <v>19883</v>
      </c>
      <c r="B8247" s="681" t="s">
        <v>19884</v>
      </c>
      <c r="C8247" s="680" t="s">
        <v>19885</v>
      </c>
      <c r="D8247" s="680" t="s">
        <v>45341</v>
      </c>
    </row>
    <row r="8248" spans="1:4" ht="16.5" thickTop="1" thickBot="1" x14ac:dyDescent="0.3">
      <c r="A8248" s="680" t="s">
        <v>19886</v>
      </c>
      <c r="B8248" s="681" t="s">
        <v>19887</v>
      </c>
      <c r="C8248" s="680" t="s">
        <v>19888</v>
      </c>
      <c r="D8248" s="680" t="s">
        <v>45342</v>
      </c>
    </row>
    <row r="8249" spans="1:4" ht="16.5" thickTop="1" thickBot="1" x14ac:dyDescent="0.3">
      <c r="A8249" s="681" t="s">
        <v>19889</v>
      </c>
      <c r="B8249" s="692" t="s">
        <v>8728</v>
      </c>
      <c r="C8249" s="681" t="s">
        <v>19890</v>
      </c>
      <c r="D8249" s="681" t="s">
        <v>45343</v>
      </c>
    </row>
    <row r="8250" spans="1:4" ht="16.5" thickTop="1" thickBot="1" x14ac:dyDescent="0.3">
      <c r="A8250" s="680" t="s">
        <v>19891</v>
      </c>
      <c r="B8250" s="681" t="s">
        <v>19892</v>
      </c>
      <c r="C8250" s="680" t="s">
        <v>19893</v>
      </c>
      <c r="D8250" s="680" t="s">
        <v>45344</v>
      </c>
    </row>
    <row r="8251" spans="1:4" ht="16.5" thickTop="1" thickBot="1" x14ac:dyDescent="0.3">
      <c r="A8251" s="680" t="s">
        <v>19894</v>
      </c>
      <c r="B8251" s="681" t="s">
        <v>19895</v>
      </c>
      <c r="C8251" s="680" t="s">
        <v>19896</v>
      </c>
      <c r="D8251" s="680" t="s">
        <v>45345</v>
      </c>
    </row>
    <row r="8252" spans="1:4" ht="16.5" thickTop="1" thickBot="1" x14ac:dyDescent="0.3">
      <c r="A8252" s="681" t="s">
        <v>19897</v>
      </c>
      <c r="B8252" s="681" t="s">
        <v>19898</v>
      </c>
      <c r="C8252" s="681" t="s">
        <v>19899</v>
      </c>
      <c r="D8252" s="681" t="s">
        <v>45346</v>
      </c>
    </row>
    <row r="8253" spans="1:4" ht="31.5" thickTop="1" thickBot="1" x14ac:dyDescent="0.3">
      <c r="A8253" s="681" t="s">
        <v>19900</v>
      </c>
      <c r="B8253" s="681" t="s">
        <v>19901</v>
      </c>
      <c r="C8253" s="681" t="s">
        <v>19902</v>
      </c>
      <c r="D8253" s="681" t="s">
        <v>45347</v>
      </c>
    </row>
    <row r="8254" spans="1:4" ht="16.5" thickTop="1" thickBot="1" x14ac:dyDescent="0.3">
      <c r="A8254" s="680" t="s">
        <v>19903</v>
      </c>
      <c r="B8254" s="681" t="s">
        <v>19904</v>
      </c>
      <c r="C8254" s="680" t="s">
        <v>19905</v>
      </c>
      <c r="D8254" s="680" t="s">
        <v>45348</v>
      </c>
    </row>
    <row r="8255" spans="1:4" ht="16.5" thickTop="1" thickBot="1" x14ac:dyDescent="0.3">
      <c r="A8255" s="681" t="s">
        <v>19906</v>
      </c>
      <c r="B8255" s="681" t="s">
        <v>19907</v>
      </c>
      <c r="C8255" s="681" t="s">
        <v>19908</v>
      </c>
      <c r="D8255" s="681" t="s">
        <v>45349</v>
      </c>
    </row>
    <row r="8256" spans="1:4" ht="16.5" thickTop="1" thickBot="1" x14ac:dyDescent="0.3">
      <c r="A8256" s="680" t="s">
        <v>19909</v>
      </c>
      <c r="B8256" s="681" t="s">
        <v>19910</v>
      </c>
      <c r="C8256" s="680" t="s">
        <v>19911</v>
      </c>
      <c r="D8256" s="680" t="s">
        <v>45350</v>
      </c>
    </row>
    <row r="8257" spans="1:4" ht="16.5" thickTop="1" thickBot="1" x14ac:dyDescent="0.3">
      <c r="A8257" s="681" t="s">
        <v>19912</v>
      </c>
      <c r="B8257" s="692" t="s">
        <v>8728</v>
      </c>
      <c r="C8257" s="681" t="s">
        <v>19913</v>
      </c>
      <c r="D8257" s="681" t="s">
        <v>45351</v>
      </c>
    </row>
    <row r="8258" spans="1:4" ht="31.5" thickTop="1" thickBot="1" x14ac:dyDescent="0.3">
      <c r="A8258" s="681" t="s">
        <v>19914</v>
      </c>
      <c r="B8258" s="681" t="s">
        <v>19915</v>
      </c>
      <c r="C8258" s="681" t="s">
        <v>19916</v>
      </c>
      <c r="D8258" s="681" t="s">
        <v>45352</v>
      </c>
    </row>
    <row r="8259" spans="1:4" ht="16.5" thickTop="1" thickBot="1" x14ac:dyDescent="0.3">
      <c r="A8259" s="680" t="s">
        <v>19917</v>
      </c>
      <c r="B8259" s="681" t="s">
        <v>19918</v>
      </c>
      <c r="C8259" s="680" t="s">
        <v>19919</v>
      </c>
      <c r="D8259" s="680" t="s">
        <v>45353</v>
      </c>
    </row>
    <row r="8260" spans="1:4" ht="16.5" thickTop="1" thickBot="1" x14ac:dyDescent="0.3">
      <c r="A8260" s="681" t="s">
        <v>6159</v>
      </c>
      <c r="B8260" s="681" t="s">
        <v>6159</v>
      </c>
      <c r="C8260" s="681" t="s">
        <v>6160</v>
      </c>
      <c r="D8260" s="681" t="s">
        <v>6161</v>
      </c>
    </row>
    <row r="8261" spans="1:4" ht="31.5" thickTop="1" thickBot="1" x14ac:dyDescent="0.3">
      <c r="A8261" s="680" t="s">
        <v>6162</v>
      </c>
      <c r="B8261" s="681" t="s">
        <v>19920</v>
      </c>
      <c r="C8261" s="680" t="s">
        <v>19921</v>
      </c>
      <c r="D8261" s="680" t="s">
        <v>6164</v>
      </c>
    </row>
    <row r="8262" spans="1:4" ht="31.5" thickTop="1" thickBot="1" x14ac:dyDescent="0.3">
      <c r="A8262" s="680" t="s">
        <v>19922</v>
      </c>
      <c r="B8262" s="681" t="s">
        <v>19923</v>
      </c>
      <c r="C8262" s="680" t="s">
        <v>19924</v>
      </c>
      <c r="D8262" s="680" t="s">
        <v>45354</v>
      </c>
    </row>
    <row r="8263" spans="1:4" ht="31.5" thickTop="1" thickBot="1" x14ac:dyDescent="0.3">
      <c r="A8263" s="680" t="s">
        <v>19925</v>
      </c>
      <c r="B8263" s="681" t="s">
        <v>19926</v>
      </c>
      <c r="C8263" s="680" t="s">
        <v>19927</v>
      </c>
      <c r="D8263" s="680" t="s">
        <v>45355</v>
      </c>
    </row>
    <row r="8264" spans="1:4" ht="16.5" thickTop="1" thickBot="1" x14ac:dyDescent="0.3">
      <c r="A8264" s="680" t="s">
        <v>19928</v>
      </c>
      <c r="B8264" s="681" t="s">
        <v>19929</v>
      </c>
      <c r="C8264" s="680" t="s">
        <v>19930</v>
      </c>
      <c r="D8264" s="680" t="s">
        <v>45356</v>
      </c>
    </row>
    <row r="8265" spans="1:4" ht="16.5" thickTop="1" thickBot="1" x14ac:dyDescent="0.3">
      <c r="A8265" s="680" t="s">
        <v>19931</v>
      </c>
      <c r="B8265" s="681" t="s">
        <v>19932</v>
      </c>
      <c r="C8265" s="680" t="s">
        <v>19933</v>
      </c>
      <c r="D8265" s="680" t="s">
        <v>45357</v>
      </c>
    </row>
    <row r="8266" spans="1:4" ht="16.5" thickTop="1" thickBot="1" x14ac:dyDescent="0.3">
      <c r="A8266" s="680" t="s">
        <v>19934</v>
      </c>
      <c r="B8266" s="681" t="s">
        <v>19935</v>
      </c>
      <c r="C8266" s="680" t="s">
        <v>19936</v>
      </c>
      <c r="D8266" s="680" t="s">
        <v>45358</v>
      </c>
    </row>
    <row r="8267" spans="1:4" ht="16.5" thickTop="1" thickBot="1" x14ac:dyDescent="0.3">
      <c r="A8267" s="681" t="s">
        <v>19937</v>
      </c>
      <c r="B8267" s="681" t="s">
        <v>19938</v>
      </c>
      <c r="C8267" s="681" t="s">
        <v>19939</v>
      </c>
      <c r="D8267" s="681" t="s">
        <v>45359</v>
      </c>
    </row>
    <row r="8268" spans="1:4" ht="46.5" thickTop="1" thickBot="1" x14ac:dyDescent="0.3">
      <c r="A8268" s="681" t="s">
        <v>19940</v>
      </c>
      <c r="B8268" s="681" t="s">
        <v>19941</v>
      </c>
      <c r="C8268" s="681" t="s">
        <v>19942</v>
      </c>
      <c r="D8268" s="681" t="s">
        <v>45360</v>
      </c>
    </row>
    <row r="8269" spans="1:4" ht="16.5" thickTop="1" thickBot="1" x14ac:dyDescent="0.3">
      <c r="A8269" s="681" t="s">
        <v>19943</v>
      </c>
      <c r="B8269" s="681" t="s">
        <v>19944</v>
      </c>
      <c r="C8269" s="681" t="s">
        <v>19945</v>
      </c>
      <c r="D8269" s="681" t="s">
        <v>45361</v>
      </c>
    </row>
    <row r="8270" spans="1:4" ht="16.5" thickTop="1" thickBot="1" x14ac:dyDescent="0.3">
      <c r="A8270" s="680" t="s">
        <v>19946</v>
      </c>
      <c r="B8270" s="681" t="s">
        <v>19947</v>
      </c>
      <c r="C8270" s="680" t="s">
        <v>19948</v>
      </c>
      <c r="D8270" s="680" t="s">
        <v>45362</v>
      </c>
    </row>
    <row r="8271" spans="1:4" ht="16.5" thickTop="1" thickBot="1" x14ac:dyDescent="0.3">
      <c r="A8271" s="680" t="s">
        <v>19949</v>
      </c>
      <c r="B8271" s="681" t="s">
        <v>19950</v>
      </c>
      <c r="C8271" s="680" t="s">
        <v>19951</v>
      </c>
      <c r="D8271" s="680" t="s">
        <v>45363</v>
      </c>
    </row>
    <row r="8272" spans="1:4" ht="16.5" thickTop="1" thickBot="1" x14ac:dyDescent="0.3">
      <c r="A8272" s="681" t="s">
        <v>19952</v>
      </c>
      <c r="B8272" s="681" t="s">
        <v>19953</v>
      </c>
      <c r="C8272" s="681" t="s">
        <v>19954</v>
      </c>
      <c r="D8272" s="681" t="s">
        <v>45364</v>
      </c>
    </row>
    <row r="8273" spans="1:4" ht="16.5" thickTop="1" thickBot="1" x14ac:dyDescent="0.3">
      <c r="A8273" s="680" t="s">
        <v>19955</v>
      </c>
      <c r="B8273" s="692" t="s">
        <v>8728</v>
      </c>
      <c r="C8273" s="680" t="s">
        <v>19956</v>
      </c>
      <c r="D8273" s="680" t="s">
        <v>19956</v>
      </c>
    </row>
    <row r="8274" spans="1:4" ht="16.5" thickTop="1" thickBot="1" x14ac:dyDescent="0.3">
      <c r="A8274" s="680" t="s">
        <v>19957</v>
      </c>
      <c r="B8274" s="681" t="s">
        <v>19958</v>
      </c>
      <c r="C8274" s="680" t="s">
        <v>19959</v>
      </c>
      <c r="D8274" s="680" t="s">
        <v>45365</v>
      </c>
    </row>
    <row r="8275" spans="1:4" ht="16.5" thickTop="1" thickBot="1" x14ac:dyDescent="0.3">
      <c r="A8275" s="681" t="s">
        <v>6165</v>
      </c>
      <c r="B8275" s="681" t="s">
        <v>19960</v>
      </c>
      <c r="C8275" s="681" t="s">
        <v>6166</v>
      </c>
      <c r="D8275" s="681" t="s">
        <v>6167</v>
      </c>
    </row>
    <row r="8276" spans="1:4" ht="16.5" thickTop="1" thickBot="1" x14ac:dyDescent="0.3">
      <c r="A8276" s="681" t="s">
        <v>19961</v>
      </c>
      <c r="B8276" s="692" t="s">
        <v>8728</v>
      </c>
      <c r="C8276" s="681" t="s">
        <v>19962</v>
      </c>
      <c r="D8276" s="681" t="s">
        <v>19962</v>
      </c>
    </row>
    <row r="8277" spans="1:4" ht="31.5" thickTop="1" thickBot="1" x14ac:dyDescent="0.3">
      <c r="A8277" s="681" t="s">
        <v>19963</v>
      </c>
      <c r="B8277" s="681" t="s">
        <v>19964</v>
      </c>
      <c r="C8277" s="681" t="s">
        <v>19965</v>
      </c>
      <c r="D8277" s="681" t="s">
        <v>45366</v>
      </c>
    </row>
    <row r="8278" spans="1:4" ht="16.5" thickTop="1" thickBot="1" x14ac:dyDescent="0.3">
      <c r="A8278" s="681" t="s">
        <v>19966</v>
      </c>
      <c r="B8278" s="681" t="s">
        <v>19967</v>
      </c>
      <c r="C8278" s="681" t="s">
        <v>19968</v>
      </c>
      <c r="D8278" s="681" t="s">
        <v>19968</v>
      </c>
    </row>
    <row r="8279" spans="1:4" ht="16.5" thickTop="1" thickBot="1" x14ac:dyDescent="0.3">
      <c r="A8279" s="681" t="s">
        <v>19969</v>
      </c>
      <c r="B8279" s="681" t="s">
        <v>19970</v>
      </c>
      <c r="C8279" s="681" t="s">
        <v>19971</v>
      </c>
      <c r="D8279" s="681" t="s">
        <v>45367</v>
      </c>
    </row>
    <row r="8280" spans="1:4" ht="16.5" thickTop="1" thickBot="1" x14ac:dyDescent="0.3">
      <c r="A8280" s="680" t="s">
        <v>19972</v>
      </c>
      <c r="B8280" s="681" t="s">
        <v>19973</v>
      </c>
      <c r="C8280" s="680" t="s">
        <v>19974</v>
      </c>
      <c r="D8280" s="680" t="s">
        <v>45368</v>
      </c>
    </row>
    <row r="8281" spans="1:4" ht="16.5" thickTop="1" thickBot="1" x14ac:dyDescent="0.3">
      <c r="A8281" s="681" t="s">
        <v>19975</v>
      </c>
      <c r="B8281" s="681" t="s">
        <v>19976</v>
      </c>
      <c r="C8281" s="681" t="s">
        <v>19977</v>
      </c>
      <c r="D8281" s="681" t="s">
        <v>45369</v>
      </c>
    </row>
    <row r="8282" spans="1:4" ht="31.5" thickTop="1" thickBot="1" x14ac:dyDescent="0.3">
      <c r="A8282" s="681" t="s">
        <v>19978</v>
      </c>
      <c r="B8282" s="681" t="s">
        <v>19979</v>
      </c>
      <c r="C8282" s="681" t="s">
        <v>19980</v>
      </c>
      <c r="D8282" s="681" t="s">
        <v>45370</v>
      </c>
    </row>
    <row r="8283" spans="1:4" ht="16.5" thickTop="1" thickBot="1" x14ac:dyDescent="0.3">
      <c r="A8283" s="681" t="s">
        <v>19981</v>
      </c>
      <c r="B8283" s="681" t="s">
        <v>19982</v>
      </c>
      <c r="C8283" s="681" t="s">
        <v>19983</v>
      </c>
      <c r="D8283" s="681" t="s">
        <v>45371</v>
      </c>
    </row>
    <row r="8284" spans="1:4" ht="16.5" thickTop="1" thickBot="1" x14ac:dyDescent="0.3">
      <c r="A8284" s="680" t="s">
        <v>19984</v>
      </c>
      <c r="B8284" s="692" t="s">
        <v>8728</v>
      </c>
      <c r="C8284" s="680" t="s">
        <v>19985</v>
      </c>
      <c r="D8284" s="680" t="s">
        <v>45372</v>
      </c>
    </row>
    <row r="8285" spans="1:4" ht="31.5" thickTop="1" thickBot="1" x14ac:dyDescent="0.3">
      <c r="A8285" s="681" t="s">
        <v>19986</v>
      </c>
      <c r="B8285" s="681" t="s">
        <v>19987</v>
      </c>
      <c r="C8285" s="681" t="s">
        <v>19988</v>
      </c>
      <c r="D8285" s="681" t="s">
        <v>45373</v>
      </c>
    </row>
    <row r="8286" spans="1:4" ht="31.5" thickTop="1" thickBot="1" x14ac:dyDescent="0.3">
      <c r="A8286" s="680" t="s">
        <v>19989</v>
      </c>
      <c r="B8286" s="681" t="s">
        <v>19990</v>
      </c>
      <c r="C8286" s="680" t="s">
        <v>19991</v>
      </c>
      <c r="D8286" s="680" t="s">
        <v>45374</v>
      </c>
    </row>
    <row r="8287" spans="1:4" ht="31.5" thickTop="1" thickBot="1" x14ac:dyDescent="0.3">
      <c r="A8287" s="681" t="s">
        <v>19992</v>
      </c>
      <c r="B8287" s="681" t="s">
        <v>19993</v>
      </c>
      <c r="C8287" s="681" t="s">
        <v>19994</v>
      </c>
      <c r="D8287" s="681" t="s">
        <v>45375</v>
      </c>
    </row>
    <row r="8288" spans="1:4" ht="16.5" thickTop="1" thickBot="1" x14ac:dyDescent="0.3">
      <c r="A8288" s="680" t="s">
        <v>19995</v>
      </c>
      <c r="B8288" s="681" t="s">
        <v>19996</v>
      </c>
      <c r="C8288" s="680" t="s">
        <v>19997</v>
      </c>
      <c r="D8288" s="680" t="s">
        <v>45376</v>
      </c>
    </row>
    <row r="8289" spans="1:4" ht="16.5" thickTop="1" thickBot="1" x14ac:dyDescent="0.3">
      <c r="A8289" s="681" t="s">
        <v>19998</v>
      </c>
      <c r="B8289" s="681" t="s">
        <v>19998</v>
      </c>
      <c r="C8289" s="681" t="s">
        <v>19999</v>
      </c>
      <c r="D8289" s="681" t="s">
        <v>45377</v>
      </c>
    </row>
    <row r="8290" spans="1:4" ht="31.5" thickTop="1" thickBot="1" x14ac:dyDescent="0.3">
      <c r="A8290" s="681" t="s">
        <v>20000</v>
      </c>
      <c r="B8290" s="681" t="s">
        <v>20001</v>
      </c>
      <c r="C8290" s="681" t="s">
        <v>20002</v>
      </c>
      <c r="D8290" s="681" t="s">
        <v>45378</v>
      </c>
    </row>
    <row r="8291" spans="1:4" ht="16.5" thickTop="1" thickBot="1" x14ac:dyDescent="0.3">
      <c r="A8291" s="681" t="s">
        <v>20003</v>
      </c>
      <c r="B8291" s="681" t="s">
        <v>20004</v>
      </c>
      <c r="C8291" s="681" t="s">
        <v>20005</v>
      </c>
      <c r="D8291" s="681" t="s">
        <v>45379</v>
      </c>
    </row>
    <row r="8292" spans="1:4" ht="31.5" thickTop="1" thickBot="1" x14ac:dyDescent="0.3">
      <c r="A8292" s="681" t="s">
        <v>20006</v>
      </c>
      <c r="B8292" s="681" t="s">
        <v>20007</v>
      </c>
      <c r="C8292" s="681" t="s">
        <v>20008</v>
      </c>
      <c r="D8292" s="681" t="s">
        <v>45380</v>
      </c>
    </row>
    <row r="8293" spans="1:4" ht="16.5" thickTop="1" thickBot="1" x14ac:dyDescent="0.3">
      <c r="A8293" s="680" t="s">
        <v>20009</v>
      </c>
      <c r="B8293" s="681" t="s">
        <v>20010</v>
      </c>
      <c r="C8293" s="680" t="s">
        <v>20011</v>
      </c>
      <c r="D8293" s="680" t="s">
        <v>45381</v>
      </c>
    </row>
    <row r="8294" spans="1:4" ht="16.5" thickTop="1" thickBot="1" x14ac:dyDescent="0.3">
      <c r="A8294" s="680" t="s">
        <v>20012</v>
      </c>
      <c r="B8294" s="681" t="s">
        <v>20013</v>
      </c>
      <c r="C8294" s="680" t="s">
        <v>20014</v>
      </c>
      <c r="D8294" s="680" t="s">
        <v>45382</v>
      </c>
    </row>
    <row r="8295" spans="1:4" ht="16.5" thickTop="1" thickBot="1" x14ac:dyDescent="0.3">
      <c r="A8295" s="681" t="s">
        <v>20015</v>
      </c>
      <c r="B8295" s="692" t="s">
        <v>8728</v>
      </c>
      <c r="C8295" s="681" t="s">
        <v>20016</v>
      </c>
      <c r="D8295" s="681" t="s">
        <v>45383</v>
      </c>
    </row>
    <row r="8296" spans="1:4" ht="16.5" thickTop="1" thickBot="1" x14ac:dyDescent="0.3">
      <c r="A8296" s="681" t="s">
        <v>20017</v>
      </c>
      <c r="B8296" s="681" t="s">
        <v>20018</v>
      </c>
      <c r="C8296" s="681" t="s">
        <v>20019</v>
      </c>
      <c r="D8296" s="681" t="s">
        <v>45384</v>
      </c>
    </row>
    <row r="8297" spans="1:4" ht="16.5" thickTop="1" thickBot="1" x14ac:dyDescent="0.3">
      <c r="A8297" s="681" t="s">
        <v>20020</v>
      </c>
      <c r="B8297" s="692" t="s">
        <v>8728</v>
      </c>
      <c r="C8297" s="681" t="s">
        <v>20021</v>
      </c>
      <c r="D8297" s="681" t="s">
        <v>45385</v>
      </c>
    </row>
    <row r="8298" spans="1:4" ht="16.5" thickTop="1" thickBot="1" x14ac:dyDescent="0.3">
      <c r="A8298" s="680" t="s">
        <v>20022</v>
      </c>
      <c r="B8298" s="681" t="s">
        <v>20022</v>
      </c>
      <c r="C8298" s="680" t="s">
        <v>20023</v>
      </c>
      <c r="D8298" s="680" t="s">
        <v>45386</v>
      </c>
    </row>
    <row r="8299" spans="1:4" ht="16.5" thickTop="1" thickBot="1" x14ac:dyDescent="0.3">
      <c r="A8299" s="681" t="s">
        <v>20024</v>
      </c>
      <c r="B8299" s="681" t="s">
        <v>20025</v>
      </c>
      <c r="C8299" s="681" t="s">
        <v>20026</v>
      </c>
      <c r="D8299" s="681" t="s">
        <v>45387</v>
      </c>
    </row>
    <row r="8300" spans="1:4" ht="16.5" thickTop="1" thickBot="1" x14ac:dyDescent="0.3">
      <c r="A8300" s="680" t="s">
        <v>6168</v>
      </c>
      <c r="B8300" s="681" t="s">
        <v>20027</v>
      </c>
      <c r="C8300" s="680" t="s">
        <v>6169</v>
      </c>
      <c r="D8300" s="680" t="s">
        <v>6170</v>
      </c>
    </row>
    <row r="8301" spans="1:4" ht="16.5" thickTop="1" thickBot="1" x14ac:dyDescent="0.3">
      <c r="A8301" s="681" t="s">
        <v>20028</v>
      </c>
      <c r="B8301" s="692" t="s">
        <v>8728</v>
      </c>
      <c r="C8301" s="681" t="s">
        <v>20029</v>
      </c>
      <c r="D8301" s="681" t="s">
        <v>45388</v>
      </c>
    </row>
    <row r="8302" spans="1:4" ht="16.5" thickTop="1" thickBot="1" x14ac:dyDescent="0.3">
      <c r="A8302" s="680" t="s">
        <v>20030</v>
      </c>
      <c r="B8302" s="692" t="s">
        <v>8728</v>
      </c>
      <c r="C8302" s="680" t="s">
        <v>20031</v>
      </c>
      <c r="D8302" s="680" t="s">
        <v>45389</v>
      </c>
    </row>
    <row r="8303" spans="1:4" ht="16.5" thickTop="1" thickBot="1" x14ac:dyDescent="0.3">
      <c r="A8303" s="680" t="s">
        <v>20032</v>
      </c>
      <c r="B8303" s="681" t="s">
        <v>20033</v>
      </c>
      <c r="C8303" s="680" t="s">
        <v>20034</v>
      </c>
      <c r="D8303" s="680" t="s">
        <v>45390</v>
      </c>
    </row>
    <row r="8304" spans="1:4" ht="31.5" thickTop="1" thickBot="1" x14ac:dyDescent="0.3">
      <c r="A8304" s="681" t="s">
        <v>6171</v>
      </c>
      <c r="B8304" s="681" t="s">
        <v>20035</v>
      </c>
      <c r="C8304" s="681" t="s">
        <v>6172</v>
      </c>
      <c r="D8304" s="681" t="s">
        <v>6173</v>
      </c>
    </row>
    <row r="8305" spans="1:4" ht="16.5" thickTop="1" thickBot="1" x14ac:dyDescent="0.3">
      <c r="A8305" s="680" t="s">
        <v>20036</v>
      </c>
      <c r="B8305" s="692" t="s">
        <v>8728</v>
      </c>
      <c r="C8305" s="680" t="s">
        <v>20037</v>
      </c>
      <c r="D8305" s="680" t="s">
        <v>45391</v>
      </c>
    </row>
    <row r="8306" spans="1:4" ht="16.5" thickTop="1" thickBot="1" x14ac:dyDescent="0.3">
      <c r="A8306" s="681" t="s">
        <v>20038</v>
      </c>
      <c r="B8306" s="692" t="s">
        <v>8728</v>
      </c>
      <c r="C8306" s="681" t="s">
        <v>20039</v>
      </c>
      <c r="D8306" s="681" t="s">
        <v>45392</v>
      </c>
    </row>
    <row r="8307" spans="1:4" ht="16.5" thickTop="1" thickBot="1" x14ac:dyDescent="0.3">
      <c r="A8307" s="680" t="s">
        <v>20040</v>
      </c>
      <c r="B8307" s="681" t="s">
        <v>20041</v>
      </c>
      <c r="C8307" s="680" t="s">
        <v>20042</v>
      </c>
      <c r="D8307" s="680" t="s">
        <v>45393</v>
      </c>
    </row>
    <row r="8308" spans="1:4" ht="16.5" thickTop="1" thickBot="1" x14ac:dyDescent="0.3">
      <c r="A8308" s="681" t="s">
        <v>20043</v>
      </c>
      <c r="B8308" s="681" t="s">
        <v>20044</v>
      </c>
      <c r="C8308" s="681" t="s">
        <v>20045</v>
      </c>
      <c r="D8308" s="681" t="s">
        <v>45394</v>
      </c>
    </row>
    <row r="8309" spans="1:4" ht="31.5" thickTop="1" thickBot="1" x14ac:dyDescent="0.3">
      <c r="A8309" s="680" t="s">
        <v>20046</v>
      </c>
      <c r="B8309" s="681" t="s">
        <v>20047</v>
      </c>
      <c r="C8309" s="680" t="s">
        <v>20048</v>
      </c>
      <c r="D8309" s="680" t="s">
        <v>45395</v>
      </c>
    </row>
    <row r="8310" spans="1:4" ht="16.5" thickTop="1" thickBot="1" x14ac:dyDescent="0.3">
      <c r="A8310" s="680" t="s">
        <v>20049</v>
      </c>
      <c r="B8310" s="681" t="s">
        <v>20050</v>
      </c>
      <c r="C8310" s="680" t="s">
        <v>20051</v>
      </c>
      <c r="D8310" s="680" t="s">
        <v>45396</v>
      </c>
    </row>
    <row r="8311" spans="1:4" ht="16.5" thickTop="1" thickBot="1" x14ac:dyDescent="0.3">
      <c r="A8311" s="681" t="s">
        <v>20052</v>
      </c>
      <c r="B8311" s="681" t="s">
        <v>20052</v>
      </c>
      <c r="C8311" s="681" t="s">
        <v>20053</v>
      </c>
      <c r="D8311" s="681" t="s">
        <v>20053</v>
      </c>
    </row>
    <row r="8312" spans="1:4" ht="16.5" thickTop="1" thickBot="1" x14ac:dyDescent="0.3">
      <c r="A8312" s="681" t="s">
        <v>20054</v>
      </c>
      <c r="B8312" s="681" t="s">
        <v>20055</v>
      </c>
      <c r="C8312" s="681" t="s">
        <v>20056</v>
      </c>
      <c r="D8312" s="681" t="s">
        <v>45397</v>
      </c>
    </row>
    <row r="8313" spans="1:4" ht="16.5" thickTop="1" thickBot="1" x14ac:dyDescent="0.3">
      <c r="A8313" s="680" t="s">
        <v>20057</v>
      </c>
      <c r="B8313" s="681" t="s">
        <v>20058</v>
      </c>
      <c r="C8313" s="680" t="s">
        <v>20059</v>
      </c>
      <c r="D8313" s="680" t="s">
        <v>45398</v>
      </c>
    </row>
    <row r="8314" spans="1:4" ht="16.5" thickTop="1" thickBot="1" x14ac:dyDescent="0.3">
      <c r="A8314" s="680" t="s">
        <v>20060</v>
      </c>
      <c r="B8314" s="681" t="s">
        <v>20061</v>
      </c>
      <c r="C8314" s="680" t="s">
        <v>20062</v>
      </c>
      <c r="D8314" s="680" t="s">
        <v>45399</v>
      </c>
    </row>
    <row r="8315" spans="1:4" ht="16.5" thickTop="1" thickBot="1" x14ac:dyDescent="0.3">
      <c r="A8315" s="680" t="s">
        <v>6174</v>
      </c>
      <c r="B8315" s="681" t="s">
        <v>20063</v>
      </c>
      <c r="C8315" s="680" t="s">
        <v>20064</v>
      </c>
      <c r="D8315" s="680" t="s">
        <v>6176</v>
      </c>
    </row>
    <row r="8316" spans="1:4" ht="16.5" thickTop="1" thickBot="1" x14ac:dyDescent="0.3">
      <c r="A8316" s="680" t="s">
        <v>20065</v>
      </c>
      <c r="B8316" s="692" t="s">
        <v>8728</v>
      </c>
      <c r="C8316" s="680" t="s">
        <v>20066</v>
      </c>
      <c r="D8316" s="680" t="s">
        <v>45400</v>
      </c>
    </row>
    <row r="8317" spans="1:4" ht="16.5" thickTop="1" thickBot="1" x14ac:dyDescent="0.3">
      <c r="A8317" s="680" t="s">
        <v>20067</v>
      </c>
      <c r="B8317" s="681" t="s">
        <v>20068</v>
      </c>
      <c r="C8317" s="680" t="s">
        <v>20069</v>
      </c>
      <c r="D8317" s="680" t="s">
        <v>20069</v>
      </c>
    </row>
    <row r="8318" spans="1:4" ht="16.5" thickTop="1" thickBot="1" x14ac:dyDescent="0.3">
      <c r="A8318" s="681" t="s">
        <v>20070</v>
      </c>
      <c r="B8318" s="681" t="s">
        <v>20071</v>
      </c>
      <c r="C8318" s="681" t="s">
        <v>20072</v>
      </c>
      <c r="D8318" s="681" t="s">
        <v>45401</v>
      </c>
    </row>
    <row r="8319" spans="1:4" ht="16.5" thickTop="1" thickBot="1" x14ac:dyDescent="0.3">
      <c r="A8319" s="681" t="s">
        <v>20073</v>
      </c>
      <c r="B8319" s="692" t="s">
        <v>8728</v>
      </c>
      <c r="C8319" s="681" t="s">
        <v>20074</v>
      </c>
      <c r="D8319" s="681" t="s">
        <v>20074</v>
      </c>
    </row>
    <row r="8320" spans="1:4" ht="16.5" thickTop="1" thickBot="1" x14ac:dyDescent="0.3">
      <c r="A8320" s="681" t="s">
        <v>20075</v>
      </c>
      <c r="B8320" s="681" t="s">
        <v>20076</v>
      </c>
      <c r="C8320" s="681" t="s">
        <v>20077</v>
      </c>
      <c r="D8320" s="681" t="s">
        <v>45402</v>
      </c>
    </row>
    <row r="8321" spans="1:4" ht="16.5" thickTop="1" thickBot="1" x14ac:dyDescent="0.3">
      <c r="A8321" s="681" t="s">
        <v>20078</v>
      </c>
      <c r="B8321" s="692" t="s">
        <v>8728</v>
      </c>
      <c r="C8321" s="681" t="s">
        <v>20079</v>
      </c>
      <c r="D8321" s="681" t="s">
        <v>45403</v>
      </c>
    </row>
    <row r="8322" spans="1:4" ht="16.5" thickTop="1" thickBot="1" x14ac:dyDescent="0.3">
      <c r="A8322" s="681" t="s">
        <v>20080</v>
      </c>
      <c r="B8322" s="681" t="s">
        <v>20081</v>
      </c>
      <c r="C8322" s="681" t="s">
        <v>20082</v>
      </c>
      <c r="D8322" s="681" t="s">
        <v>20082</v>
      </c>
    </row>
    <row r="8323" spans="1:4" ht="16.5" thickTop="1" thickBot="1" x14ac:dyDescent="0.3">
      <c r="A8323" s="680" t="s">
        <v>20083</v>
      </c>
      <c r="B8323" s="681" t="s">
        <v>20084</v>
      </c>
      <c r="C8323" s="680" t="s">
        <v>20085</v>
      </c>
      <c r="D8323" s="680" t="s">
        <v>45404</v>
      </c>
    </row>
    <row r="8324" spans="1:4" ht="16.5" thickTop="1" thickBot="1" x14ac:dyDescent="0.3">
      <c r="A8324" s="681" t="s">
        <v>6177</v>
      </c>
      <c r="B8324" s="681" t="s">
        <v>20086</v>
      </c>
      <c r="C8324" s="681" t="s">
        <v>6178</v>
      </c>
      <c r="D8324" s="681" t="s">
        <v>6179</v>
      </c>
    </row>
    <row r="8325" spans="1:4" ht="16.5" thickTop="1" thickBot="1" x14ac:dyDescent="0.3">
      <c r="A8325" s="680" t="s">
        <v>6180</v>
      </c>
      <c r="B8325" s="681" t="s">
        <v>20087</v>
      </c>
      <c r="C8325" s="680" t="s">
        <v>20088</v>
      </c>
      <c r="D8325" s="680" t="s">
        <v>6182</v>
      </c>
    </row>
    <row r="8326" spans="1:4" ht="31.5" thickTop="1" thickBot="1" x14ac:dyDescent="0.3">
      <c r="A8326" s="681" t="s">
        <v>20089</v>
      </c>
      <c r="B8326" s="681" t="s">
        <v>20090</v>
      </c>
      <c r="C8326" s="681" t="s">
        <v>20091</v>
      </c>
      <c r="D8326" s="681" t="s">
        <v>45405</v>
      </c>
    </row>
    <row r="8327" spans="1:4" ht="31.5" thickTop="1" thickBot="1" x14ac:dyDescent="0.3">
      <c r="A8327" s="681" t="s">
        <v>20092</v>
      </c>
      <c r="B8327" s="681" t="s">
        <v>20093</v>
      </c>
      <c r="C8327" s="681" t="s">
        <v>20094</v>
      </c>
      <c r="D8327" s="681" t="s">
        <v>45406</v>
      </c>
    </row>
    <row r="8328" spans="1:4" ht="16.5" thickTop="1" thickBot="1" x14ac:dyDescent="0.3">
      <c r="A8328" s="680" t="s">
        <v>20095</v>
      </c>
      <c r="B8328" s="681" t="s">
        <v>20096</v>
      </c>
      <c r="C8328" s="680" t="s">
        <v>20097</v>
      </c>
      <c r="D8328" s="680" t="s">
        <v>45407</v>
      </c>
    </row>
    <row r="8329" spans="1:4" ht="16.5" thickTop="1" thickBot="1" x14ac:dyDescent="0.3">
      <c r="A8329" s="680" t="s">
        <v>20098</v>
      </c>
      <c r="B8329" s="681" t="s">
        <v>20099</v>
      </c>
      <c r="C8329" s="680" t="s">
        <v>20100</v>
      </c>
      <c r="D8329" s="680" t="s">
        <v>45408</v>
      </c>
    </row>
    <row r="8330" spans="1:4" ht="16.5" thickTop="1" thickBot="1" x14ac:dyDescent="0.3">
      <c r="A8330" s="681" t="s">
        <v>20101</v>
      </c>
      <c r="B8330" s="681" t="s">
        <v>20102</v>
      </c>
      <c r="C8330" s="681" t="s">
        <v>20103</v>
      </c>
      <c r="D8330" s="681" t="s">
        <v>45409</v>
      </c>
    </row>
    <row r="8331" spans="1:4" ht="16.5" thickTop="1" thickBot="1" x14ac:dyDescent="0.3">
      <c r="A8331" s="680" t="s">
        <v>20104</v>
      </c>
      <c r="B8331" s="681" t="s">
        <v>20105</v>
      </c>
      <c r="C8331" s="680" t="s">
        <v>20106</v>
      </c>
      <c r="D8331" s="680" t="s">
        <v>20106</v>
      </c>
    </row>
    <row r="8332" spans="1:4" ht="16.5" thickTop="1" thickBot="1" x14ac:dyDescent="0.3">
      <c r="A8332" s="680" t="s">
        <v>20107</v>
      </c>
      <c r="B8332" s="681" t="s">
        <v>20108</v>
      </c>
      <c r="C8332" s="680" t="s">
        <v>20109</v>
      </c>
      <c r="D8332" s="680" t="s">
        <v>45410</v>
      </c>
    </row>
    <row r="8333" spans="1:4" ht="16.5" thickTop="1" thickBot="1" x14ac:dyDescent="0.3">
      <c r="A8333" s="681" t="s">
        <v>20110</v>
      </c>
      <c r="B8333" s="681" t="s">
        <v>20111</v>
      </c>
      <c r="C8333" s="681" t="s">
        <v>20112</v>
      </c>
      <c r="D8333" s="681" t="s">
        <v>45411</v>
      </c>
    </row>
    <row r="8334" spans="1:4" ht="16.5" thickTop="1" thickBot="1" x14ac:dyDescent="0.3">
      <c r="A8334" s="681" t="s">
        <v>6183</v>
      </c>
      <c r="B8334" s="681" t="s">
        <v>20113</v>
      </c>
      <c r="C8334" s="681" t="s">
        <v>6184</v>
      </c>
      <c r="D8334" s="681" t="s">
        <v>6185</v>
      </c>
    </row>
    <row r="8335" spans="1:4" ht="16.5" thickTop="1" thickBot="1" x14ac:dyDescent="0.3">
      <c r="A8335" s="681" t="s">
        <v>20114</v>
      </c>
      <c r="B8335" s="681" t="s">
        <v>20114</v>
      </c>
      <c r="C8335" s="681" t="s">
        <v>20115</v>
      </c>
      <c r="D8335" s="681" t="s">
        <v>45412</v>
      </c>
    </row>
    <row r="8336" spans="1:4" ht="16.5" thickTop="1" thickBot="1" x14ac:dyDescent="0.3">
      <c r="A8336" s="681" t="s">
        <v>20116</v>
      </c>
      <c r="B8336" s="681" t="s">
        <v>20117</v>
      </c>
      <c r="C8336" s="681" t="s">
        <v>20118</v>
      </c>
      <c r="D8336" s="681" t="s">
        <v>45413</v>
      </c>
    </row>
    <row r="8337" spans="1:4" ht="16.5" thickTop="1" thickBot="1" x14ac:dyDescent="0.3">
      <c r="A8337" s="681" t="s">
        <v>20119</v>
      </c>
      <c r="B8337" s="681" t="s">
        <v>20120</v>
      </c>
      <c r="C8337" s="681" t="s">
        <v>20121</v>
      </c>
      <c r="D8337" s="681" t="s">
        <v>45414</v>
      </c>
    </row>
    <row r="8338" spans="1:4" ht="16.5" thickTop="1" thickBot="1" x14ac:dyDescent="0.3">
      <c r="A8338" s="681" t="s">
        <v>20122</v>
      </c>
      <c r="B8338" s="681" t="s">
        <v>20123</v>
      </c>
      <c r="C8338" s="681" t="s">
        <v>20124</v>
      </c>
      <c r="D8338" s="681" t="s">
        <v>20124</v>
      </c>
    </row>
    <row r="8339" spans="1:4" ht="16.5" thickTop="1" thickBot="1" x14ac:dyDescent="0.3">
      <c r="A8339" s="681" t="s">
        <v>20125</v>
      </c>
      <c r="B8339" s="681" t="s">
        <v>20126</v>
      </c>
      <c r="C8339" s="681" t="s">
        <v>20127</v>
      </c>
      <c r="D8339" s="681" t="s">
        <v>45415</v>
      </c>
    </row>
    <row r="8340" spans="1:4" ht="16.5" thickTop="1" thickBot="1" x14ac:dyDescent="0.3">
      <c r="A8340" s="681" t="s">
        <v>20128</v>
      </c>
      <c r="B8340" s="681" t="s">
        <v>20129</v>
      </c>
      <c r="C8340" s="681" t="s">
        <v>20130</v>
      </c>
      <c r="D8340" s="681" t="s">
        <v>45416</v>
      </c>
    </row>
    <row r="8341" spans="1:4" ht="16.5" thickTop="1" thickBot="1" x14ac:dyDescent="0.3">
      <c r="A8341" s="680" t="s">
        <v>20131</v>
      </c>
      <c r="B8341" s="681" t="s">
        <v>20132</v>
      </c>
      <c r="C8341" s="680" t="s">
        <v>20133</v>
      </c>
      <c r="D8341" s="680" t="s">
        <v>20133</v>
      </c>
    </row>
    <row r="8342" spans="1:4" ht="16.5" thickTop="1" thickBot="1" x14ac:dyDescent="0.3">
      <c r="A8342" s="681" t="s">
        <v>20134</v>
      </c>
      <c r="B8342" s="692" t="s">
        <v>8728</v>
      </c>
      <c r="C8342" s="681" t="s">
        <v>20135</v>
      </c>
      <c r="D8342" s="681" t="s">
        <v>45417</v>
      </c>
    </row>
    <row r="8343" spans="1:4" ht="16.5" thickTop="1" thickBot="1" x14ac:dyDescent="0.3">
      <c r="A8343" s="681" t="s">
        <v>20136</v>
      </c>
      <c r="B8343" s="681" t="s">
        <v>20137</v>
      </c>
      <c r="C8343" s="681" t="s">
        <v>20138</v>
      </c>
      <c r="D8343" s="681" t="s">
        <v>45418</v>
      </c>
    </row>
    <row r="8344" spans="1:4" ht="16.5" thickTop="1" thickBot="1" x14ac:dyDescent="0.3">
      <c r="A8344" s="680" t="s">
        <v>20139</v>
      </c>
      <c r="B8344" s="681" t="s">
        <v>20140</v>
      </c>
      <c r="C8344" s="680" t="s">
        <v>20141</v>
      </c>
      <c r="D8344" s="680" t="s">
        <v>20141</v>
      </c>
    </row>
    <row r="8345" spans="1:4" ht="16.5" thickTop="1" thickBot="1" x14ac:dyDescent="0.3">
      <c r="A8345" s="680" t="s">
        <v>20142</v>
      </c>
      <c r="B8345" s="681" t="s">
        <v>20143</v>
      </c>
      <c r="C8345" s="680" t="s">
        <v>20144</v>
      </c>
      <c r="D8345" s="680" t="s">
        <v>45419</v>
      </c>
    </row>
    <row r="8346" spans="1:4" ht="16.5" thickTop="1" thickBot="1" x14ac:dyDescent="0.3">
      <c r="A8346" s="681" t="s">
        <v>6186</v>
      </c>
      <c r="B8346" s="692" t="s">
        <v>8728</v>
      </c>
      <c r="C8346" s="681" t="s">
        <v>6187</v>
      </c>
      <c r="D8346" s="681" t="s">
        <v>6187</v>
      </c>
    </row>
    <row r="8347" spans="1:4" ht="16.5" thickTop="1" thickBot="1" x14ac:dyDescent="0.3">
      <c r="A8347" s="680" t="s">
        <v>20145</v>
      </c>
      <c r="B8347" s="681" t="s">
        <v>20146</v>
      </c>
      <c r="C8347" s="680" t="s">
        <v>20147</v>
      </c>
      <c r="D8347" s="680" t="s">
        <v>45420</v>
      </c>
    </row>
    <row r="8348" spans="1:4" ht="31.5" thickTop="1" thickBot="1" x14ac:dyDescent="0.3">
      <c r="A8348" s="680" t="s">
        <v>20148</v>
      </c>
      <c r="B8348" s="681" t="s">
        <v>20149</v>
      </c>
      <c r="C8348" s="680" t="s">
        <v>20150</v>
      </c>
      <c r="D8348" s="680" t="s">
        <v>45421</v>
      </c>
    </row>
    <row r="8349" spans="1:4" ht="31.5" thickTop="1" thickBot="1" x14ac:dyDescent="0.3">
      <c r="A8349" s="680" t="s">
        <v>20151</v>
      </c>
      <c r="B8349" s="681" t="s">
        <v>20152</v>
      </c>
      <c r="C8349" s="680" t="s">
        <v>20153</v>
      </c>
      <c r="D8349" s="680" t="s">
        <v>45422</v>
      </c>
    </row>
    <row r="8350" spans="1:4" ht="16.5" thickTop="1" thickBot="1" x14ac:dyDescent="0.3">
      <c r="A8350" s="681" t="s">
        <v>6188</v>
      </c>
      <c r="B8350" s="681" t="s">
        <v>20154</v>
      </c>
      <c r="C8350" s="681" t="s">
        <v>20155</v>
      </c>
      <c r="D8350" s="681" t="s">
        <v>6190</v>
      </c>
    </row>
    <row r="8351" spans="1:4" ht="16.5" thickTop="1" thickBot="1" x14ac:dyDescent="0.3">
      <c r="A8351" s="681" t="s">
        <v>20156</v>
      </c>
      <c r="B8351" s="681" t="s">
        <v>20157</v>
      </c>
      <c r="C8351" s="681" t="s">
        <v>20158</v>
      </c>
      <c r="D8351" s="681" t="s">
        <v>20158</v>
      </c>
    </row>
    <row r="8352" spans="1:4" ht="16.5" thickTop="1" thickBot="1" x14ac:dyDescent="0.3">
      <c r="A8352" s="680" t="s">
        <v>6191</v>
      </c>
      <c r="B8352" s="692" t="s">
        <v>8728</v>
      </c>
      <c r="C8352" s="680" t="s">
        <v>6192</v>
      </c>
      <c r="D8352" s="680" t="s">
        <v>6193</v>
      </c>
    </row>
    <row r="8353" spans="1:4" ht="16.5" thickTop="1" thickBot="1" x14ac:dyDescent="0.3">
      <c r="A8353" s="681" t="s">
        <v>20159</v>
      </c>
      <c r="B8353" s="681" t="s">
        <v>20160</v>
      </c>
      <c r="C8353" s="681" t="s">
        <v>20161</v>
      </c>
      <c r="D8353" s="681" t="s">
        <v>45423</v>
      </c>
    </row>
    <row r="8354" spans="1:4" ht="16.5" thickTop="1" thickBot="1" x14ac:dyDescent="0.3">
      <c r="A8354" s="680" t="s">
        <v>20162</v>
      </c>
      <c r="B8354" s="681" t="s">
        <v>20162</v>
      </c>
      <c r="C8354" s="680" t="s">
        <v>20163</v>
      </c>
      <c r="D8354" s="680" t="s">
        <v>45424</v>
      </c>
    </row>
    <row r="8355" spans="1:4" ht="16.5" thickTop="1" thickBot="1" x14ac:dyDescent="0.3">
      <c r="A8355" s="680" t="s">
        <v>20164</v>
      </c>
      <c r="B8355" s="681" t="s">
        <v>20165</v>
      </c>
      <c r="C8355" s="680" t="s">
        <v>20166</v>
      </c>
      <c r="D8355" s="680" t="s">
        <v>45425</v>
      </c>
    </row>
    <row r="8356" spans="1:4" ht="16.5" thickTop="1" thickBot="1" x14ac:dyDescent="0.3">
      <c r="A8356" s="680" t="s">
        <v>20167</v>
      </c>
      <c r="B8356" s="681" t="s">
        <v>20168</v>
      </c>
      <c r="C8356" s="680" t="s">
        <v>20169</v>
      </c>
      <c r="D8356" s="680" t="s">
        <v>45426</v>
      </c>
    </row>
    <row r="8357" spans="1:4" ht="16.5" thickTop="1" thickBot="1" x14ac:dyDescent="0.3">
      <c r="A8357" s="680" t="s">
        <v>20170</v>
      </c>
      <c r="B8357" s="681" t="s">
        <v>20171</v>
      </c>
      <c r="C8357" s="680" t="s">
        <v>20172</v>
      </c>
      <c r="D8357" s="680" t="s">
        <v>45427</v>
      </c>
    </row>
    <row r="8358" spans="1:4" ht="31.5" thickTop="1" thickBot="1" x14ac:dyDescent="0.3">
      <c r="A8358" s="681" t="s">
        <v>20173</v>
      </c>
      <c r="B8358" s="681" t="s">
        <v>20174</v>
      </c>
      <c r="C8358" s="681" t="s">
        <v>20175</v>
      </c>
      <c r="D8358" s="681" t="s">
        <v>45428</v>
      </c>
    </row>
    <row r="8359" spans="1:4" ht="16.5" thickTop="1" thickBot="1" x14ac:dyDescent="0.3">
      <c r="A8359" s="680" t="s">
        <v>20176</v>
      </c>
      <c r="B8359" s="692" t="s">
        <v>8728</v>
      </c>
      <c r="C8359" s="680" t="s">
        <v>20177</v>
      </c>
      <c r="D8359" s="680" t="s">
        <v>45429</v>
      </c>
    </row>
    <row r="8360" spans="1:4" ht="31.5" thickTop="1" thickBot="1" x14ac:dyDescent="0.3">
      <c r="A8360" s="680" t="s">
        <v>20178</v>
      </c>
      <c r="B8360" s="681" t="s">
        <v>20179</v>
      </c>
      <c r="C8360" s="680" t="s">
        <v>20180</v>
      </c>
      <c r="D8360" s="680" t="s">
        <v>45430</v>
      </c>
    </row>
    <row r="8361" spans="1:4" ht="31.5" thickTop="1" thickBot="1" x14ac:dyDescent="0.3">
      <c r="A8361" s="680" t="s">
        <v>20181</v>
      </c>
      <c r="B8361" s="681" t="s">
        <v>20182</v>
      </c>
      <c r="C8361" s="680" t="s">
        <v>20183</v>
      </c>
      <c r="D8361" s="680" t="s">
        <v>45431</v>
      </c>
    </row>
    <row r="8362" spans="1:4" ht="31.5" thickTop="1" thickBot="1" x14ac:dyDescent="0.3">
      <c r="A8362" s="680" t="s">
        <v>20184</v>
      </c>
      <c r="B8362" s="681" t="s">
        <v>20185</v>
      </c>
      <c r="C8362" s="680" t="s">
        <v>20186</v>
      </c>
      <c r="D8362" s="680" t="s">
        <v>45432</v>
      </c>
    </row>
    <row r="8363" spans="1:4" ht="16.5" thickTop="1" thickBot="1" x14ac:dyDescent="0.3">
      <c r="A8363" s="681" t="s">
        <v>20187</v>
      </c>
      <c r="B8363" s="681" t="s">
        <v>20188</v>
      </c>
      <c r="C8363" s="681" t="s">
        <v>20189</v>
      </c>
      <c r="D8363" s="681" t="s">
        <v>45433</v>
      </c>
    </row>
    <row r="8364" spans="1:4" ht="16.5" thickTop="1" thickBot="1" x14ac:dyDescent="0.3">
      <c r="A8364" s="680" t="s">
        <v>20190</v>
      </c>
      <c r="B8364" s="692" t="s">
        <v>8728</v>
      </c>
      <c r="C8364" s="680" t="s">
        <v>20191</v>
      </c>
      <c r="D8364" s="680" t="s">
        <v>45434</v>
      </c>
    </row>
    <row r="8365" spans="1:4" ht="31.5" thickTop="1" thickBot="1" x14ac:dyDescent="0.3">
      <c r="A8365" s="680" t="s">
        <v>20192</v>
      </c>
      <c r="B8365" s="681" t="s">
        <v>20193</v>
      </c>
      <c r="C8365" s="680" t="s">
        <v>20194</v>
      </c>
      <c r="D8365" s="680" t="s">
        <v>45435</v>
      </c>
    </row>
    <row r="8366" spans="1:4" ht="16.5" thickTop="1" thickBot="1" x14ac:dyDescent="0.3">
      <c r="A8366" s="681" t="s">
        <v>20195</v>
      </c>
      <c r="B8366" s="681" t="s">
        <v>20196</v>
      </c>
      <c r="C8366" s="681" t="s">
        <v>20197</v>
      </c>
      <c r="D8366" s="681" t="s">
        <v>45436</v>
      </c>
    </row>
    <row r="8367" spans="1:4" ht="16.5" thickTop="1" thickBot="1" x14ac:dyDescent="0.3">
      <c r="A8367" s="681" t="s">
        <v>20198</v>
      </c>
      <c r="B8367" s="681" t="s">
        <v>20199</v>
      </c>
      <c r="C8367" s="681" t="s">
        <v>20200</v>
      </c>
      <c r="D8367" s="681" t="s">
        <v>45437</v>
      </c>
    </row>
    <row r="8368" spans="1:4" ht="16.5" thickTop="1" thickBot="1" x14ac:dyDescent="0.3">
      <c r="A8368" s="680" t="s">
        <v>20201</v>
      </c>
      <c r="B8368" s="681" t="s">
        <v>20202</v>
      </c>
      <c r="C8368" s="680" t="s">
        <v>20203</v>
      </c>
      <c r="D8368" s="680" t="s">
        <v>45438</v>
      </c>
    </row>
    <row r="8369" spans="1:4" ht="16.5" thickTop="1" thickBot="1" x14ac:dyDescent="0.3">
      <c r="A8369" s="681" t="s">
        <v>20204</v>
      </c>
      <c r="B8369" s="681" t="s">
        <v>20205</v>
      </c>
      <c r="C8369" s="681" t="s">
        <v>20206</v>
      </c>
      <c r="D8369" s="681" t="s">
        <v>45439</v>
      </c>
    </row>
    <row r="8370" spans="1:4" ht="16.5" thickTop="1" thickBot="1" x14ac:dyDescent="0.3">
      <c r="A8370" s="680" t="s">
        <v>20207</v>
      </c>
      <c r="B8370" s="681" t="s">
        <v>20208</v>
      </c>
      <c r="C8370" s="680" t="s">
        <v>20209</v>
      </c>
      <c r="D8370" s="680" t="s">
        <v>45440</v>
      </c>
    </row>
    <row r="8371" spans="1:4" ht="16.5" thickTop="1" thickBot="1" x14ac:dyDescent="0.3">
      <c r="A8371" s="681" t="s">
        <v>20210</v>
      </c>
      <c r="B8371" s="681" t="s">
        <v>20211</v>
      </c>
      <c r="C8371" s="681" t="s">
        <v>20212</v>
      </c>
      <c r="D8371" s="681" t="s">
        <v>45441</v>
      </c>
    </row>
    <row r="8372" spans="1:4" ht="16.5" thickTop="1" thickBot="1" x14ac:dyDescent="0.3">
      <c r="A8372" s="681" t="s">
        <v>20213</v>
      </c>
      <c r="B8372" s="681" t="s">
        <v>20214</v>
      </c>
      <c r="C8372" s="681" t="s">
        <v>20215</v>
      </c>
      <c r="D8372" s="681" t="s">
        <v>20215</v>
      </c>
    </row>
    <row r="8373" spans="1:4" ht="16.5" thickTop="1" thickBot="1" x14ac:dyDescent="0.3">
      <c r="A8373" s="680" t="s">
        <v>20216</v>
      </c>
      <c r="B8373" s="681" t="s">
        <v>20217</v>
      </c>
      <c r="C8373" s="680" t="s">
        <v>20218</v>
      </c>
      <c r="D8373" s="680" t="s">
        <v>45442</v>
      </c>
    </row>
    <row r="8374" spans="1:4" ht="16.5" thickTop="1" thickBot="1" x14ac:dyDescent="0.3">
      <c r="A8374" s="680" t="s">
        <v>20219</v>
      </c>
      <c r="B8374" s="681" t="s">
        <v>20220</v>
      </c>
      <c r="C8374" s="680" t="s">
        <v>20221</v>
      </c>
      <c r="D8374" s="680" t="s">
        <v>45443</v>
      </c>
    </row>
    <row r="8375" spans="1:4" ht="16.5" thickTop="1" thickBot="1" x14ac:dyDescent="0.3">
      <c r="A8375" s="680" t="s">
        <v>20222</v>
      </c>
      <c r="B8375" s="681" t="s">
        <v>20223</v>
      </c>
      <c r="C8375" s="680" t="s">
        <v>20224</v>
      </c>
      <c r="D8375" s="680" t="s">
        <v>45444</v>
      </c>
    </row>
    <row r="8376" spans="1:4" ht="31.5" thickTop="1" thickBot="1" x14ac:dyDescent="0.3">
      <c r="A8376" s="681" t="s">
        <v>20225</v>
      </c>
      <c r="B8376" s="681" t="s">
        <v>20226</v>
      </c>
      <c r="C8376" s="681" t="s">
        <v>20227</v>
      </c>
      <c r="D8376" s="681" t="s">
        <v>45445</v>
      </c>
    </row>
    <row r="8377" spans="1:4" ht="16.5" thickTop="1" thickBot="1" x14ac:dyDescent="0.3">
      <c r="A8377" s="680" t="s">
        <v>20228</v>
      </c>
      <c r="B8377" s="681" t="s">
        <v>20229</v>
      </c>
      <c r="C8377" s="680" t="s">
        <v>20230</v>
      </c>
      <c r="D8377" s="680" t="s">
        <v>45446</v>
      </c>
    </row>
    <row r="8378" spans="1:4" ht="16.5" thickTop="1" thickBot="1" x14ac:dyDescent="0.3">
      <c r="A8378" s="681" t="s">
        <v>20231</v>
      </c>
      <c r="B8378" s="681" t="s">
        <v>20232</v>
      </c>
      <c r="C8378" s="681" t="s">
        <v>20233</v>
      </c>
      <c r="D8378" s="681" t="s">
        <v>20233</v>
      </c>
    </row>
    <row r="8379" spans="1:4" ht="16.5" thickTop="1" thickBot="1" x14ac:dyDescent="0.3">
      <c r="A8379" s="681" t="s">
        <v>20234</v>
      </c>
      <c r="B8379" s="692" t="s">
        <v>8728</v>
      </c>
      <c r="C8379" s="681" t="s">
        <v>20235</v>
      </c>
      <c r="D8379" s="681" t="s">
        <v>45447</v>
      </c>
    </row>
    <row r="8380" spans="1:4" ht="16.5" thickTop="1" thickBot="1" x14ac:dyDescent="0.3">
      <c r="A8380" s="680" t="s">
        <v>20236</v>
      </c>
      <c r="B8380" s="692" t="s">
        <v>8728</v>
      </c>
      <c r="C8380" s="680" t="s">
        <v>20237</v>
      </c>
      <c r="D8380" s="680" t="s">
        <v>45448</v>
      </c>
    </row>
    <row r="8381" spans="1:4" ht="16.5" thickTop="1" thickBot="1" x14ac:dyDescent="0.3">
      <c r="A8381" s="681" t="s">
        <v>20238</v>
      </c>
      <c r="B8381" s="681" t="s">
        <v>20239</v>
      </c>
      <c r="C8381" s="681" t="s">
        <v>20240</v>
      </c>
      <c r="D8381" s="681" t="s">
        <v>45449</v>
      </c>
    </row>
    <row r="8382" spans="1:4" ht="31.5" thickTop="1" thickBot="1" x14ac:dyDescent="0.3">
      <c r="A8382" s="681" t="s">
        <v>20241</v>
      </c>
      <c r="B8382" s="681" t="s">
        <v>20242</v>
      </c>
      <c r="C8382" s="681" t="s">
        <v>20243</v>
      </c>
      <c r="D8382" s="681" t="s">
        <v>45450</v>
      </c>
    </row>
    <row r="8383" spans="1:4" ht="16.5" thickTop="1" thickBot="1" x14ac:dyDescent="0.3">
      <c r="A8383" s="681" t="s">
        <v>20244</v>
      </c>
      <c r="B8383" s="692" t="s">
        <v>8728</v>
      </c>
      <c r="C8383" s="681" t="s">
        <v>20245</v>
      </c>
      <c r="D8383" s="681" t="s">
        <v>45451</v>
      </c>
    </row>
    <row r="8384" spans="1:4" ht="31.5" thickTop="1" thickBot="1" x14ac:dyDescent="0.3">
      <c r="A8384" s="681" t="s">
        <v>20246</v>
      </c>
      <c r="B8384" s="681" t="s">
        <v>20247</v>
      </c>
      <c r="C8384" s="681" t="s">
        <v>20248</v>
      </c>
      <c r="D8384" s="681" t="s">
        <v>45452</v>
      </c>
    </row>
    <row r="8385" spans="1:4" ht="16.5" thickTop="1" thickBot="1" x14ac:dyDescent="0.3">
      <c r="A8385" s="680" t="s">
        <v>20249</v>
      </c>
      <c r="B8385" s="681" t="s">
        <v>20250</v>
      </c>
      <c r="C8385" s="680" t="s">
        <v>20251</v>
      </c>
      <c r="D8385" s="680" t="s">
        <v>45453</v>
      </c>
    </row>
    <row r="8386" spans="1:4" ht="16.5" thickTop="1" thickBot="1" x14ac:dyDescent="0.3">
      <c r="A8386" s="681" t="s">
        <v>20252</v>
      </c>
      <c r="B8386" s="681" t="s">
        <v>20253</v>
      </c>
      <c r="C8386" s="681" t="s">
        <v>20254</v>
      </c>
      <c r="D8386" s="681" t="s">
        <v>45454</v>
      </c>
    </row>
    <row r="8387" spans="1:4" ht="31.5" thickTop="1" thickBot="1" x14ac:dyDescent="0.3">
      <c r="A8387" s="680" t="s">
        <v>20255</v>
      </c>
      <c r="B8387" s="681" t="s">
        <v>20256</v>
      </c>
      <c r="C8387" s="680" t="s">
        <v>20257</v>
      </c>
      <c r="D8387" s="680" t="s">
        <v>45455</v>
      </c>
    </row>
    <row r="8388" spans="1:4" ht="16.5" thickTop="1" thickBot="1" x14ac:dyDescent="0.3">
      <c r="A8388" s="680" t="s">
        <v>20258</v>
      </c>
      <c r="B8388" s="681" t="s">
        <v>20259</v>
      </c>
      <c r="C8388" s="680" t="s">
        <v>20260</v>
      </c>
      <c r="D8388" s="680" t="s">
        <v>45456</v>
      </c>
    </row>
    <row r="8389" spans="1:4" ht="16.5" thickTop="1" thickBot="1" x14ac:dyDescent="0.3">
      <c r="A8389" s="681" t="s">
        <v>20261</v>
      </c>
      <c r="B8389" s="681" t="s">
        <v>20262</v>
      </c>
      <c r="C8389" s="681" t="s">
        <v>20263</v>
      </c>
      <c r="D8389" s="681" t="s">
        <v>45457</v>
      </c>
    </row>
    <row r="8390" spans="1:4" ht="16.5" thickTop="1" thickBot="1" x14ac:dyDescent="0.3">
      <c r="A8390" s="680" t="s">
        <v>6194</v>
      </c>
      <c r="B8390" s="681" t="s">
        <v>20264</v>
      </c>
      <c r="C8390" s="680" t="s">
        <v>6195</v>
      </c>
      <c r="D8390" s="680" t="s">
        <v>6196</v>
      </c>
    </row>
    <row r="8391" spans="1:4" ht="31.5" thickTop="1" thickBot="1" x14ac:dyDescent="0.3">
      <c r="A8391" s="680" t="s">
        <v>20265</v>
      </c>
      <c r="B8391" s="681" t="s">
        <v>20266</v>
      </c>
      <c r="C8391" s="680" t="s">
        <v>20267</v>
      </c>
      <c r="D8391" s="680" t="s">
        <v>45458</v>
      </c>
    </row>
    <row r="8392" spans="1:4" ht="16.5" thickTop="1" thickBot="1" x14ac:dyDescent="0.3">
      <c r="A8392" s="681" t="s">
        <v>20268</v>
      </c>
      <c r="B8392" s="681" t="s">
        <v>20269</v>
      </c>
      <c r="C8392" s="681" t="s">
        <v>20270</v>
      </c>
      <c r="D8392" s="681" t="s">
        <v>20270</v>
      </c>
    </row>
    <row r="8393" spans="1:4" ht="16.5" thickTop="1" thickBot="1" x14ac:dyDescent="0.3">
      <c r="A8393" s="681" t="s">
        <v>6197</v>
      </c>
      <c r="B8393" s="681" t="s">
        <v>20271</v>
      </c>
      <c r="C8393" s="681" t="s">
        <v>6198</v>
      </c>
      <c r="D8393" s="681" t="s">
        <v>6199</v>
      </c>
    </row>
    <row r="8394" spans="1:4" ht="16.5" thickTop="1" thickBot="1" x14ac:dyDescent="0.3">
      <c r="A8394" s="680" t="s">
        <v>20272</v>
      </c>
      <c r="B8394" s="681" t="s">
        <v>20273</v>
      </c>
      <c r="C8394" s="680" t="s">
        <v>20274</v>
      </c>
      <c r="D8394" s="680" t="s">
        <v>45459</v>
      </c>
    </row>
    <row r="8395" spans="1:4" ht="16.5" thickTop="1" thickBot="1" x14ac:dyDescent="0.3">
      <c r="A8395" s="680" t="s">
        <v>20275</v>
      </c>
      <c r="B8395" s="692" t="s">
        <v>8728</v>
      </c>
      <c r="C8395" s="680" t="s">
        <v>20276</v>
      </c>
      <c r="D8395" s="680" t="s">
        <v>45460</v>
      </c>
    </row>
    <row r="8396" spans="1:4" ht="16.5" thickTop="1" thickBot="1" x14ac:dyDescent="0.3">
      <c r="A8396" s="681" t="s">
        <v>20277</v>
      </c>
      <c r="B8396" s="681" t="s">
        <v>20278</v>
      </c>
      <c r="C8396" s="681" t="s">
        <v>20279</v>
      </c>
      <c r="D8396" s="681" t="s">
        <v>45461</v>
      </c>
    </row>
    <row r="8397" spans="1:4" ht="16.5" thickTop="1" thickBot="1" x14ac:dyDescent="0.3">
      <c r="A8397" s="680" t="s">
        <v>20280</v>
      </c>
      <c r="B8397" s="681" t="s">
        <v>20281</v>
      </c>
      <c r="C8397" s="680" t="s">
        <v>20282</v>
      </c>
      <c r="D8397" s="680" t="s">
        <v>45462</v>
      </c>
    </row>
    <row r="8398" spans="1:4" ht="16.5" thickTop="1" thickBot="1" x14ac:dyDescent="0.3">
      <c r="A8398" s="681" t="s">
        <v>20283</v>
      </c>
      <c r="B8398" s="681" t="s">
        <v>20284</v>
      </c>
      <c r="C8398" s="681" t="s">
        <v>20285</v>
      </c>
      <c r="D8398" s="681" t="s">
        <v>45463</v>
      </c>
    </row>
    <row r="8399" spans="1:4" ht="16.5" thickTop="1" thickBot="1" x14ac:dyDescent="0.3">
      <c r="A8399" s="680" t="s">
        <v>20286</v>
      </c>
      <c r="B8399" s="692" t="s">
        <v>8728</v>
      </c>
      <c r="C8399" s="680" t="s">
        <v>20287</v>
      </c>
      <c r="D8399" s="680" t="s">
        <v>20287</v>
      </c>
    </row>
    <row r="8400" spans="1:4" ht="16.5" thickTop="1" thickBot="1" x14ac:dyDescent="0.3">
      <c r="A8400" s="681" t="s">
        <v>20288</v>
      </c>
      <c r="B8400" s="681" t="s">
        <v>20289</v>
      </c>
      <c r="C8400" s="681" t="s">
        <v>20290</v>
      </c>
      <c r="D8400" s="681" t="s">
        <v>45464</v>
      </c>
    </row>
    <row r="8401" spans="1:4" ht="31.5" thickTop="1" thickBot="1" x14ac:dyDescent="0.3">
      <c r="A8401" s="680" t="s">
        <v>6200</v>
      </c>
      <c r="B8401" s="692" t="s">
        <v>8728</v>
      </c>
      <c r="C8401" s="680" t="s">
        <v>20291</v>
      </c>
      <c r="D8401" s="680" t="s">
        <v>6202</v>
      </c>
    </row>
    <row r="8402" spans="1:4" ht="16.5" thickTop="1" thickBot="1" x14ac:dyDescent="0.3">
      <c r="A8402" s="681" t="s">
        <v>20292</v>
      </c>
      <c r="B8402" s="681" t="s">
        <v>20293</v>
      </c>
      <c r="C8402" s="681" t="s">
        <v>20294</v>
      </c>
      <c r="D8402" s="681" t="s">
        <v>20294</v>
      </c>
    </row>
    <row r="8403" spans="1:4" ht="16.5" thickTop="1" thickBot="1" x14ac:dyDescent="0.3">
      <c r="A8403" s="680" t="s">
        <v>20295</v>
      </c>
      <c r="B8403" s="681" t="s">
        <v>20296</v>
      </c>
      <c r="C8403" s="680" t="s">
        <v>20297</v>
      </c>
      <c r="D8403" s="680" t="s">
        <v>45465</v>
      </c>
    </row>
    <row r="8404" spans="1:4" ht="31.5" thickTop="1" thickBot="1" x14ac:dyDescent="0.3">
      <c r="A8404" s="681" t="s">
        <v>20298</v>
      </c>
      <c r="B8404" s="692" t="s">
        <v>8728</v>
      </c>
      <c r="C8404" s="681" t="s">
        <v>20299</v>
      </c>
      <c r="D8404" s="681" t="s">
        <v>45466</v>
      </c>
    </row>
    <row r="8405" spans="1:4" ht="16.5" thickTop="1" thickBot="1" x14ac:dyDescent="0.3">
      <c r="A8405" s="680" t="s">
        <v>20300</v>
      </c>
      <c r="B8405" s="692" t="s">
        <v>8728</v>
      </c>
      <c r="C8405" s="680" t="s">
        <v>20301</v>
      </c>
      <c r="D8405" s="680" t="s">
        <v>45467</v>
      </c>
    </row>
    <row r="8406" spans="1:4" ht="16.5" thickTop="1" thickBot="1" x14ac:dyDescent="0.3">
      <c r="A8406" s="680" t="s">
        <v>6203</v>
      </c>
      <c r="B8406" s="692" t="s">
        <v>8728</v>
      </c>
      <c r="C8406" s="680" t="s">
        <v>20302</v>
      </c>
      <c r="D8406" s="680" t="s">
        <v>6205</v>
      </c>
    </row>
    <row r="8407" spans="1:4" ht="16.5" thickTop="1" thickBot="1" x14ac:dyDescent="0.3">
      <c r="A8407" s="681" t="s">
        <v>20303</v>
      </c>
      <c r="B8407" s="681" t="s">
        <v>20304</v>
      </c>
      <c r="C8407" s="681" t="s">
        <v>20305</v>
      </c>
      <c r="D8407" s="681" t="s">
        <v>45468</v>
      </c>
    </row>
    <row r="8408" spans="1:4" ht="16.5" thickTop="1" thickBot="1" x14ac:dyDescent="0.3">
      <c r="A8408" s="680" t="s">
        <v>20306</v>
      </c>
      <c r="B8408" s="681" t="s">
        <v>20307</v>
      </c>
      <c r="C8408" s="680" t="s">
        <v>20308</v>
      </c>
      <c r="D8408" s="680" t="s">
        <v>20308</v>
      </c>
    </row>
    <row r="8409" spans="1:4" ht="16.5" thickTop="1" thickBot="1" x14ac:dyDescent="0.3">
      <c r="A8409" s="681" t="s">
        <v>20309</v>
      </c>
      <c r="B8409" s="681" t="s">
        <v>20309</v>
      </c>
      <c r="C8409" s="681" t="s">
        <v>20310</v>
      </c>
      <c r="D8409" s="681" t="s">
        <v>45469</v>
      </c>
    </row>
    <row r="8410" spans="1:4" ht="16.5" thickTop="1" thickBot="1" x14ac:dyDescent="0.3">
      <c r="A8410" s="681" t="s">
        <v>45470</v>
      </c>
      <c r="B8410" s="692" t="s">
        <v>8728</v>
      </c>
      <c r="C8410" s="681" t="s">
        <v>45471</v>
      </c>
      <c r="D8410" s="681" t="s">
        <v>45472</v>
      </c>
    </row>
    <row r="8411" spans="1:4" ht="31.5" thickTop="1" thickBot="1" x14ac:dyDescent="0.3">
      <c r="A8411" s="681" t="s">
        <v>20311</v>
      </c>
      <c r="B8411" s="681" t="s">
        <v>20312</v>
      </c>
      <c r="C8411" s="681" t="s">
        <v>20313</v>
      </c>
      <c r="D8411" s="681" t="s">
        <v>45473</v>
      </c>
    </row>
    <row r="8412" spans="1:4" ht="16.5" thickTop="1" thickBot="1" x14ac:dyDescent="0.3">
      <c r="A8412" s="680" t="s">
        <v>20314</v>
      </c>
      <c r="B8412" s="681" t="s">
        <v>20315</v>
      </c>
      <c r="C8412" s="680" t="s">
        <v>20316</v>
      </c>
      <c r="D8412" s="680" t="s">
        <v>45474</v>
      </c>
    </row>
    <row r="8413" spans="1:4" ht="16.5" thickTop="1" thickBot="1" x14ac:dyDescent="0.3">
      <c r="A8413" s="681" t="s">
        <v>20317</v>
      </c>
      <c r="B8413" s="681" t="s">
        <v>20318</v>
      </c>
      <c r="C8413" s="681" t="s">
        <v>20319</v>
      </c>
      <c r="D8413" s="681" t="s">
        <v>45475</v>
      </c>
    </row>
    <row r="8414" spans="1:4" ht="16.5" thickTop="1" thickBot="1" x14ac:dyDescent="0.3">
      <c r="A8414" s="680" t="s">
        <v>6207</v>
      </c>
      <c r="B8414" s="681" t="s">
        <v>20320</v>
      </c>
      <c r="C8414" s="680" t="s">
        <v>6208</v>
      </c>
      <c r="D8414" s="680" t="s">
        <v>6209</v>
      </c>
    </row>
    <row r="8415" spans="1:4" ht="16.5" thickTop="1" thickBot="1" x14ac:dyDescent="0.3">
      <c r="A8415" s="681" t="s">
        <v>20321</v>
      </c>
      <c r="B8415" s="681" t="s">
        <v>20322</v>
      </c>
      <c r="C8415" s="681" t="s">
        <v>20323</v>
      </c>
      <c r="D8415" s="681" t="s">
        <v>45476</v>
      </c>
    </row>
    <row r="8416" spans="1:4" ht="31.5" thickTop="1" thickBot="1" x14ac:dyDescent="0.3">
      <c r="A8416" s="680" t="s">
        <v>20324</v>
      </c>
      <c r="B8416" s="692" t="s">
        <v>8728</v>
      </c>
      <c r="C8416" s="680" t="s">
        <v>20325</v>
      </c>
      <c r="D8416" s="680" t="s">
        <v>45477</v>
      </c>
    </row>
    <row r="8417" spans="1:4" ht="16.5" thickTop="1" thickBot="1" x14ac:dyDescent="0.3">
      <c r="A8417" s="680" t="s">
        <v>20326</v>
      </c>
      <c r="B8417" s="681" t="s">
        <v>20327</v>
      </c>
      <c r="C8417" s="680" t="s">
        <v>20328</v>
      </c>
      <c r="D8417" s="680" t="s">
        <v>45478</v>
      </c>
    </row>
    <row r="8418" spans="1:4" ht="16.5" thickTop="1" thickBot="1" x14ac:dyDescent="0.3">
      <c r="A8418" s="681" t="s">
        <v>20329</v>
      </c>
      <c r="B8418" s="681" t="s">
        <v>20330</v>
      </c>
      <c r="C8418" s="681" t="s">
        <v>20331</v>
      </c>
      <c r="D8418" s="681" t="s">
        <v>45479</v>
      </c>
    </row>
    <row r="8419" spans="1:4" ht="16.5" thickTop="1" thickBot="1" x14ac:dyDescent="0.3">
      <c r="A8419" s="680" t="s">
        <v>20332</v>
      </c>
      <c r="B8419" s="681" t="s">
        <v>20332</v>
      </c>
      <c r="C8419" s="680" t="s">
        <v>20333</v>
      </c>
      <c r="D8419" s="680" t="s">
        <v>45480</v>
      </c>
    </row>
    <row r="8420" spans="1:4" ht="16.5" thickTop="1" thickBot="1" x14ac:dyDescent="0.3">
      <c r="A8420" s="680" t="s">
        <v>20334</v>
      </c>
      <c r="B8420" s="681" t="s">
        <v>20334</v>
      </c>
      <c r="C8420" s="680" t="s">
        <v>20335</v>
      </c>
      <c r="D8420" s="680" t="s">
        <v>45481</v>
      </c>
    </row>
    <row r="8421" spans="1:4" ht="31.5" thickTop="1" thickBot="1" x14ac:dyDescent="0.3">
      <c r="A8421" s="681" t="s">
        <v>20336</v>
      </c>
      <c r="B8421" s="692" t="s">
        <v>8728</v>
      </c>
      <c r="C8421" s="681" t="s">
        <v>20337</v>
      </c>
      <c r="D8421" s="681" t="s">
        <v>45482</v>
      </c>
    </row>
    <row r="8422" spans="1:4" ht="16.5" thickTop="1" thickBot="1" x14ac:dyDescent="0.3">
      <c r="A8422" s="680" t="s">
        <v>20338</v>
      </c>
      <c r="B8422" s="681" t="s">
        <v>20339</v>
      </c>
      <c r="C8422" s="680" t="s">
        <v>20340</v>
      </c>
      <c r="D8422" s="680" t="s">
        <v>45483</v>
      </c>
    </row>
    <row r="8423" spans="1:4" ht="16.5" thickTop="1" thickBot="1" x14ac:dyDescent="0.3">
      <c r="A8423" s="680" t="s">
        <v>20341</v>
      </c>
      <c r="B8423" s="681" t="s">
        <v>20342</v>
      </c>
      <c r="C8423" s="680" t="s">
        <v>20343</v>
      </c>
      <c r="D8423" s="680" t="s">
        <v>20343</v>
      </c>
    </row>
    <row r="8424" spans="1:4" ht="16.5" thickTop="1" thickBot="1" x14ac:dyDescent="0.3">
      <c r="A8424" s="680" t="s">
        <v>20344</v>
      </c>
      <c r="B8424" s="681" t="s">
        <v>20345</v>
      </c>
      <c r="C8424" s="680" t="s">
        <v>20346</v>
      </c>
      <c r="D8424" s="680" t="s">
        <v>45484</v>
      </c>
    </row>
    <row r="8425" spans="1:4" ht="16.5" thickTop="1" thickBot="1" x14ac:dyDescent="0.3">
      <c r="A8425" s="681" t="s">
        <v>20347</v>
      </c>
      <c r="B8425" s="681" t="s">
        <v>20348</v>
      </c>
      <c r="C8425" s="681" t="s">
        <v>20349</v>
      </c>
      <c r="D8425" s="681" t="s">
        <v>45485</v>
      </c>
    </row>
    <row r="8426" spans="1:4" ht="16.5" thickTop="1" thickBot="1" x14ac:dyDescent="0.3">
      <c r="A8426" s="681" t="s">
        <v>20350</v>
      </c>
      <c r="B8426" s="681" t="s">
        <v>20351</v>
      </c>
      <c r="C8426" s="681" t="s">
        <v>20352</v>
      </c>
      <c r="D8426" s="681" t="s">
        <v>20352</v>
      </c>
    </row>
    <row r="8427" spans="1:4" ht="16.5" thickTop="1" thickBot="1" x14ac:dyDescent="0.3">
      <c r="A8427" s="681" t="s">
        <v>20353</v>
      </c>
      <c r="B8427" s="681" t="s">
        <v>20354</v>
      </c>
      <c r="C8427" s="681" t="s">
        <v>20355</v>
      </c>
      <c r="D8427" s="681" t="s">
        <v>45486</v>
      </c>
    </row>
    <row r="8428" spans="1:4" ht="16.5" thickTop="1" thickBot="1" x14ac:dyDescent="0.3">
      <c r="A8428" s="680" t="s">
        <v>20356</v>
      </c>
      <c r="B8428" s="681" t="s">
        <v>20357</v>
      </c>
      <c r="C8428" s="680" t="s">
        <v>20358</v>
      </c>
      <c r="D8428" s="680" t="s">
        <v>45487</v>
      </c>
    </row>
    <row r="8429" spans="1:4" ht="16.5" thickTop="1" thickBot="1" x14ac:dyDescent="0.3">
      <c r="A8429" s="681" t="s">
        <v>20359</v>
      </c>
      <c r="B8429" s="681" t="s">
        <v>20360</v>
      </c>
      <c r="C8429" s="681" t="s">
        <v>20361</v>
      </c>
      <c r="D8429" s="681" t="s">
        <v>45488</v>
      </c>
    </row>
    <row r="8430" spans="1:4" ht="16.5" thickTop="1" thickBot="1" x14ac:dyDescent="0.3">
      <c r="A8430" s="680" t="s">
        <v>20362</v>
      </c>
      <c r="B8430" s="681" t="s">
        <v>20363</v>
      </c>
      <c r="C8430" s="680" t="s">
        <v>20364</v>
      </c>
      <c r="D8430" s="680" t="s">
        <v>20364</v>
      </c>
    </row>
    <row r="8431" spans="1:4" ht="16.5" thickTop="1" thickBot="1" x14ac:dyDescent="0.3">
      <c r="A8431" s="680" t="s">
        <v>20365</v>
      </c>
      <c r="B8431" s="681" t="s">
        <v>20366</v>
      </c>
      <c r="C8431" s="680" t="s">
        <v>20367</v>
      </c>
      <c r="D8431" s="680" t="s">
        <v>45489</v>
      </c>
    </row>
    <row r="8432" spans="1:4" ht="16.5" thickTop="1" thickBot="1" x14ac:dyDescent="0.3">
      <c r="A8432" s="680" t="s">
        <v>20368</v>
      </c>
      <c r="B8432" s="681" t="s">
        <v>20369</v>
      </c>
      <c r="C8432" s="680" t="s">
        <v>20370</v>
      </c>
      <c r="D8432" s="680" t="s">
        <v>45490</v>
      </c>
    </row>
    <row r="8433" spans="1:4" ht="16.5" thickTop="1" thickBot="1" x14ac:dyDescent="0.3">
      <c r="A8433" s="680" t="s">
        <v>6210</v>
      </c>
      <c r="B8433" s="681" t="s">
        <v>20371</v>
      </c>
      <c r="C8433" s="680" t="s">
        <v>6211</v>
      </c>
      <c r="D8433" s="680" t="s">
        <v>6212</v>
      </c>
    </row>
    <row r="8434" spans="1:4" ht="16.5" thickTop="1" thickBot="1" x14ac:dyDescent="0.3">
      <c r="A8434" s="680" t="s">
        <v>6213</v>
      </c>
      <c r="B8434" s="681" t="s">
        <v>20372</v>
      </c>
      <c r="C8434" s="680" t="s">
        <v>6214</v>
      </c>
      <c r="D8434" s="680" t="s">
        <v>6215</v>
      </c>
    </row>
    <row r="8435" spans="1:4" ht="16.5" thickTop="1" thickBot="1" x14ac:dyDescent="0.3">
      <c r="A8435" s="681" t="s">
        <v>20373</v>
      </c>
      <c r="B8435" s="681" t="s">
        <v>20374</v>
      </c>
      <c r="C8435" s="681" t="s">
        <v>20375</v>
      </c>
      <c r="D8435" s="681" t="s">
        <v>45491</v>
      </c>
    </row>
    <row r="8436" spans="1:4" ht="16.5" thickTop="1" thickBot="1" x14ac:dyDescent="0.3">
      <c r="A8436" s="680" t="s">
        <v>6216</v>
      </c>
      <c r="B8436" s="681" t="s">
        <v>20376</v>
      </c>
      <c r="C8436" s="680" t="s">
        <v>6217</v>
      </c>
      <c r="D8436" s="680" t="s">
        <v>6217</v>
      </c>
    </row>
    <row r="8437" spans="1:4" ht="16.5" thickTop="1" thickBot="1" x14ac:dyDescent="0.3">
      <c r="A8437" s="680" t="s">
        <v>20377</v>
      </c>
      <c r="B8437" s="681" t="s">
        <v>20378</v>
      </c>
      <c r="C8437" s="680" t="s">
        <v>20379</v>
      </c>
      <c r="D8437" s="680" t="s">
        <v>45492</v>
      </c>
    </row>
    <row r="8438" spans="1:4" ht="16.5" thickTop="1" thickBot="1" x14ac:dyDescent="0.3">
      <c r="A8438" s="680" t="s">
        <v>6218</v>
      </c>
      <c r="B8438" s="681" t="s">
        <v>20380</v>
      </c>
      <c r="C8438" s="680" t="s">
        <v>6219</v>
      </c>
      <c r="D8438" s="680" t="s">
        <v>6219</v>
      </c>
    </row>
    <row r="8439" spans="1:4" ht="16.5" thickTop="1" thickBot="1" x14ac:dyDescent="0.3">
      <c r="A8439" s="680" t="s">
        <v>6220</v>
      </c>
      <c r="B8439" s="681" t="s">
        <v>20381</v>
      </c>
      <c r="C8439" s="680" t="s">
        <v>20382</v>
      </c>
      <c r="D8439" s="680" t="s">
        <v>6222</v>
      </c>
    </row>
    <row r="8440" spans="1:4" ht="16.5" thickTop="1" thickBot="1" x14ac:dyDescent="0.3">
      <c r="A8440" s="680" t="s">
        <v>6223</v>
      </c>
      <c r="B8440" s="692" t="s">
        <v>8728</v>
      </c>
      <c r="C8440" s="680" t="s">
        <v>6224</v>
      </c>
      <c r="D8440" s="680" t="s">
        <v>6225</v>
      </c>
    </row>
    <row r="8441" spans="1:4" ht="16.5" thickTop="1" thickBot="1" x14ac:dyDescent="0.3">
      <c r="A8441" s="680" t="s">
        <v>20383</v>
      </c>
      <c r="B8441" s="692" t="s">
        <v>8728</v>
      </c>
      <c r="C8441" s="680" t="s">
        <v>20384</v>
      </c>
      <c r="D8441" s="680" t="s">
        <v>45493</v>
      </c>
    </row>
    <row r="8442" spans="1:4" ht="16.5" thickTop="1" thickBot="1" x14ac:dyDescent="0.3">
      <c r="A8442" s="681" t="s">
        <v>20385</v>
      </c>
      <c r="B8442" s="681" t="s">
        <v>20386</v>
      </c>
      <c r="C8442" s="681" t="s">
        <v>20387</v>
      </c>
      <c r="D8442" s="681" t="s">
        <v>45494</v>
      </c>
    </row>
    <row r="8443" spans="1:4" ht="31.5" thickTop="1" thickBot="1" x14ac:dyDescent="0.3">
      <c r="A8443" s="681" t="s">
        <v>6226</v>
      </c>
      <c r="B8443" s="681" t="s">
        <v>20388</v>
      </c>
      <c r="C8443" s="681" t="s">
        <v>6227</v>
      </c>
      <c r="D8443" s="681" t="s">
        <v>6228</v>
      </c>
    </row>
    <row r="8444" spans="1:4" ht="31.5" thickTop="1" thickBot="1" x14ac:dyDescent="0.3">
      <c r="A8444" s="680" t="s">
        <v>20389</v>
      </c>
      <c r="B8444" s="681" t="s">
        <v>20390</v>
      </c>
      <c r="C8444" s="680" t="s">
        <v>20391</v>
      </c>
      <c r="D8444" s="680" t="s">
        <v>45495</v>
      </c>
    </row>
    <row r="8445" spans="1:4" ht="31.5" thickTop="1" thickBot="1" x14ac:dyDescent="0.3">
      <c r="A8445" s="680" t="s">
        <v>20392</v>
      </c>
      <c r="B8445" s="681" t="s">
        <v>20393</v>
      </c>
      <c r="C8445" s="680" t="s">
        <v>20394</v>
      </c>
      <c r="D8445" s="680" t="s">
        <v>45496</v>
      </c>
    </row>
    <row r="8446" spans="1:4" ht="16.5" thickTop="1" thickBot="1" x14ac:dyDescent="0.3">
      <c r="A8446" s="681" t="s">
        <v>20395</v>
      </c>
      <c r="B8446" s="681" t="s">
        <v>20396</v>
      </c>
      <c r="C8446" s="681" t="s">
        <v>20397</v>
      </c>
      <c r="D8446" s="681" t="s">
        <v>45497</v>
      </c>
    </row>
    <row r="8447" spans="1:4" ht="31.5" thickTop="1" thickBot="1" x14ac:dyDescent="0.3">
      <c r="A8447" s="681" t="s">
        <v>6229</v>
      </c>
      <c r="B8447" s="681" t="s">
        <v>9546</v>
      </c>
      <c r="C8447" s="681" t="s">
        <v>6230</v>
      </c>
      <c r="D8447" s="681" t="s">
        <v>6231</v>
      </c>
    </row>
    <row r="8448" spans="1:4" ht="16.5" thickTop="1" thickBot="1" x14ac:dyDescent="0.3">
      <c r="A8448" s="680" t="s">
        <v>20398</v>
      </c>
      <c r="B8448" s="681" t="s">
        <v>20399</v>
      </c>
      <c r="C8448" s="680" t="s">
        <v>20400</v>
      </c>
      <c r="D8448" s="680" t="s">
        <v>45498</v>
      </c>
    </row>
    <row r="8449" spans="1:4" ht="16.5" thickTop="1" thickBot="1" x14ac:dyDescent="0.3">
      <c r="A8449" s="680" t="s">
        <v>20401</v>
      </c>
      <c r="B8449" s="681" t="s">
        <v>20402</v>
      </c>
      <c r="C8449" s="680" t="s">
        <v>20403</v>
      </c>
      <c r="D8449" s="680" t="s">
        <v>20403</v>
      </c>
    </row>
    <row r="8450" spans="1:4" ht="16.5" thickTop="1" thickBot="1" x14ac:dyDescent="0.3">
      <c r="A8450" s="681" t="s">
        <v>20404</v>
      </c>
      <c r="B8450" s="681" t="s">
        <v>20405</v>
      </c>
      <c r="C8450" s="681" t="s">
        <v>20406</v>
      </c>
      <c r="D8450" s="681" t="s">
        <v>45499</v>
      </c>
    </row>
    <row r="8451" spans="1:4" ht="16.5" thickTop="1" thickBot="1" x14ac:dyDescent="0.3">
      <c r="A8451" s="681" t="s">
        <v>20407</v>
      </c>
      <c r="B8451" s="681" t="s">
        <v>20408</v>
      </c>
      <c r="C8451" s="681" t="s">
        <v>20409</v>
      </c>
      <c r="D8451" s="681" t="s">
        <v>45500</v>
      </c>
    </row>
    <row r="8452" spans="1:4" ht="16.5" thickTop="1" thickBot="1" x14ac:dyDescent="0.3">
      <c r="A8452" s="680" t="s">
        <v>20410</v>
      </c>
      <c r="B8452" s="692" t="s">
        <v>8728</v>
      </c>
      <c r="C8452" s="680" t="s">
        <v>20411</v>
      </c>
      <c r="D8452" s="680" t="s">
        <v>45501</v>
      </c>
    </row>
    <row r="8453" spans="1:4" ht="16.5" thickTop="1" thickBot="1" x14ac:dyDescent="0.3">
      <c r="A8453" s="681" t="s">
        <v>20412</v>
      </c>
      <c r="B8453" s="692" t="s">
        <v>8728</v>
      </c>
      <c r="C8453" s="681" t="s">
        <v>20413</v>
      </c>
      <c r="D8453" s="681" t="s">
        <v>45502</v>
      </c>
    </row>
    <row r="8454" spans="1:4" ht="16.5" thickTop="1" thickBot="1" x14ac:dyDescent="0.3">
      <c r="A8454" s="680" t="s">
        <v>20414</v>
      </c>
      <c r="B8454" s="681" t="s">
        <v>20415</v>
      </c>
      <c r="C8454" s="680" t="s">
        <v>20416</v>
      </c>
      <c r="D8454" s="680" t="s">
        <v>45503</v>
      </c>
    </row>
    <row r="8455" spans="1:4" ht="31.5" thickTop="1" thickBot="1" x14ac:dyDescent="0.3">
      <c r="A8455" s="680" t="s">
        <v>20417</v>
      </c>
      <c r="B8455" s="681" t="s">
        <v>20418</v>
      </c>
      <c r="C8455" s="680" t="s">
        <v>20419</v>
      </c>
      <c r="D8455" s="680" t="s">
        <v>45504</v>
      </c>
    </row>
    <row r="8456" spans="1:4" ht="16.5" thickTop="1" thickBot="1" x14ac:dyDescent="0.3">
      <c r="A8456" s="680" t="s">
        <v>45505</v>
      </c>
      <c r="B8456" s="692" t="s">
        <v>8728</v>
      </c>
      <c r="C8456" s="680" t="s">
        <v>45506</v>
      </c>
      <c r="D8456" s="680" t="s">
        <v>45507</v>
      </c>
    </row>
    <row r="8457" spans="1:4" ht="31.5" thickTop="1" thickBot="1" x14ac:dyDescent="0.3">
      <c r="A8457" s="680" t="s">
        <v>20420</v>
      </c>
      <c r="B8457" s="681" t="s">
        <v>20421</v>
      </c>
      <c r="C8457" s="680" t="s">
        <v>20422</v>
      </c>
      <c r="D8457" s="680" t="s">
        <v>45508</v>
      </c>
    </row>
    <row r="8458" spans="1:4" ht="16.5" thickTop="1" thickBot="1" x14ac:dyDescent="0.3">
      <c r="A8458" s="680" t="s">
        <v>20423</v>
      </c>
      <c r="B8458" s="681" t="s">
        <v>20424</v>
      </c>
      <c r="C8458" s="680" t="s">
        <v>20425</v>
      </c>
      <c r="D8458" s="680" t="s">
        <v>45509</v>
      </c>
    </row>
    <row r="8459" spans="1:4" ht="31.5" thickTop="1" thickBot="1" x14ac:dyDescent="0.3">
      <c r="A8459" s="680" t="s">
        <v>20426</v>
      </c>
      <c r="B8459" s="681" t="s">
        <v>20427</v>
      </c>
      <c r="C8459" s="680" t="s">
        <v>20428</v>
      </c>
      <c r="D8459" s="680" t="s">
        <v>45510</v>
      </c>
    </row>
    <row r="8460" spans="1:4" ht="16.5" thickTop="1" thickBot="1" x14ac:dyDescent="0.3">
      <c r="A8460" s="680" t="s">
        <v>20429</v>
      </c>
      <c r="B8460" s="681" t="s">
        <v>20430</v>
      </c>
      <c r="C8460" s="680" t="s">
        <v>20431</v>
      </c>
      <c r="D8460" s="680" t="s">
        <v>45511</v>
      </c>
    </row>
    <row r="8461" spans="1:4" ht="16.5" thickTop="1" thickBot="1" x14ac:dyDescent="0.3">
      <c r="A8461" s="680" t="s">
        <v>6233</v>
      </c>
      <c r="B8461" s="681" t="s">
        <v>20432</v>
      </c>
      <c r="C8461" s="680" t="s">
        <v>6234</v>
      </c>
      <c r="D8461" s="680" t="s">
        <v>6235</v>
      </c>
    </row>
    <row r="8462" spans="1:4" ht="31.5" thickTop="1" thickBot="1" x14ac:dyDescent="0.3">
      <c r="A8462" s="680" t="s">
        <v>6236</v>
      </c>
      <c r="B8462" s="692" t="s">
        <v>8728</v>
      </c>
      <c r="C8462" s="680" t="s">
        <v>6237</v>
      </c>
      <c r="D8462" s="680" t="s">
        <v>6238</v>
      </c>
    </row>
    <row r="8463" spans="1:4" ht="16.5" thickTop="1" thickBot="1" x14ac:dyDescent="0.3">
      <c r="A8463" s="680" t="s">
        <v>20433</v>
      </c>
      <c r="B8463" s="681" t="s">
        <v>20434</v>
      </c>
      <c r="C8463" s="680" t="s">
        <v>20435</v>
      </c>
      <c r="D8463" s="680" t="s">
        <v>45512</v>
      </c>
    </row>
    <row r="8464" spans="1:4" ht="16.5" thickTop="1" thickBot="1" x14ac:dyDescent="0.3">
      <c r="A8464" s="681" t="s">
        <v>20436</v>
      </c>
      <c r="B8464" s="681" t="s">
        <v>20437</v>
      </c>
      <c r="C8464" s="681" t="s">
        <v>20438</v>
      </c>
      <c r="D8464" s="681" t="s">
        <v>45513</v>
      </c>
    </row>
    <row r="8465" spans="1:4" ht="16.5" thickTop="1" thickBot="1" x14ac:dyDescent="0.3">
      <c r="A8465" s="681" t="s">
        <v>6240</v>
      </c>
      <c r="B8465" s="681" t="s">
        <v>20439</v>
      </c>
      <c r="C8465" s="681" t="s">
        <v>6241</v>
      </c>
      <c r="D8465" s="681" t="s">
        <v>6242</v>
      </c>
    </row>
    <row r="8466" spans="1:4" ht="16.5" thickTop="1" thickBot="1" x14ac:dyDescent="0.3">
      <c r="A8466" s="680" t="s">
        <v>20440</v>
      </c>
      <c r="B8466" s="681" t="s">
        <v>20441</v>
      </c>
      <c r="C8466" s="680" t="s">
        <v>20442</v>
      </c>
      <c r="D8466" s="680" t="s">
        <v>45514</v>
      </c>
    </row>
    <row r="8467" spans="1:4" ht="16.5" thickTop="1" thickBot="1" x14ac:dyDescent="0.3">
      <c r="A8467" s="681" t="s">
        <v>20443</v>
      </c>
      <c r="B8467" s="681" t="s">
        <v>20444</v>
      </c>
      <c r="C8467" s="681" t="s">
        <v>20445</v>
      </c>
      <c r="D8467" s="681" t="s">
        <v>45515</v>
      </c>
    </row>
    <row r="8468" spans="1:4" ht="16.5" thickTop="1" thickBot="1" x14ac:dyDescent="0.3">
      <c r="A8468" s="680" t="s">
        <v>6243</v>
      </c>
      <c r="B8468" s="681" t="s">
        <v>20446</v>
      </c>
      <c r="C8468" s="680" t="s">
        <v>6244</v>
      </c>
      <c r="D8468" s="680" t="s">
        <v>6245</v>
      </c>
    </row>
    <row r="8469" spans="1:4" ht="31.5" thickTop="1" thickBot="1" x14ac:dyDescent="0.3">
      <c r="A8469" s="681" t="s">
        <v>20447</v>
      </c>
      <c r="B8469" s="681" t="s">
        <v>20448</v>
      </c>
      <c r="C8469" s="681" t="s">
        <v>20449</v>
      </c>
      <c r="D8469" s="681" t="s">
        <v>45516</v>
      </c>
    </row>
    <row r="8470" spans="1:4" ht="16.5" thickTop="1" thickBot="1" x14ac:dyDescent="0.3">
      <c r="A8470" s="680" t="s">
        <v>20450</v>
      </c>
      <c r="B8470" s="681" t="s">
        <v>20451</v>
      </c>
      <c r="C8470" s="680" t="s">
        <v>20452</v>
      </c>
      <c r="D8470" s="680" t="s">
        <v>45517</v>
      </c>
    </row>
    <row r="8471" spans="1:4" ht="16.5" thickTop="1" thickBot="1" x14ac:dyDescent="0.3">
      <c r="A8471" s="680" t="s">
        <v>20453</v>
      </c>
      <c r="B8471" s="681" t="s">
        <v>20454</v>
      </c>
      <c r="C8471" s="680" t="s">
        <v>20455</v>
      </c>
      <c r="D8471" s="680" t="s">
        <v>45518</v>
      </c>
    </row>
    <row r="8472" spans="1:4" ht="16.5" thickTop="1" thickBot="1" x14ac:dyDescent="0.3">
      <c r="A8472" s="680" t="s">
        <v>20456</v>
      </c>
      <c r="B8472" s="681" t="s">
        <v>20457</v>
      </c>
      <c r="C8472" s="680" t="s">
        <v>20458</v>
      </c>
      <c r="D8472" s="680" t="s">
        <v>45519</v>
      </c>
    </row>
    <row r="8473" spans="1:4" ht="16.5" thickTop="1" thickBot="1" x14ac:dyDescent="0.3">
      <c r="A8473" s="681" t="s">
        <v>20459</v>
      </c>
      <c r="B8473" s="681" t="s">
        <v>20460</v>
      </c>
      <c r="C8473" s="681" t="s">
        <v>20461</v>
      </c>
      <c r="D8473" s="681" t="s">
        <v>20461</v>
      </c>
    </row>
    <row r="8474" spans="1:4" ht="16.5" thickTop="1" thickBot="1" x14ac:dyDescent="0.3">
      <c r="A8474" s="680" t="s">
        <v>20462</v>
      </c>
      <c r="B8474" s="681" t="s">
        <v>20463</v>
      </c>
      <c r="C8474" s="680" t="s">
        <v>20464</v>
      </c>
      <c r="D8474" s="680" t="s">
        <v>45520</v>
      </c>
    </row>
    <row r="8475" spans="1:4" ht="16.5" thickTop="1" thickBot="1" x14ac:dyDescent="0.3">
      <c r="A8475" s="680" t="s">
        <v>20465</v>
      </c>
      <c r="B8475" s="681" t="s">
        <v>20466</v>
      </c>
      <c r="C8475" s="680" t="s">
        <v>20467</v>
      </c>
      <c r="D8475" s="680" t="s">
        <v>45521</v>
      </c>
    </row>
    <row r="8476" spans="1:4" ht="16.5" thickTop="1" thickBot="1" x14ac:dyDescent="0.3">
      <c r="A8476" s="680" t="s">
        <v>20468</v>
      </c>
      <c r="B8476" s="681" t="s">
        <v>20469</v>
      </c>
      <c r="C8476" s="680" t="s">
        <v>20470</v>
      </c>
      <c r="D8476" s="680" t="s">
        <v>45522</v>
      </c>
    </row>
    <row r="8477" spans="1:4" ht="16.5" thickTop="1" thickBot="1" x14ac:dyDescent="0.3">
      <c r="A8477" s="681" t="s">
        <v>20471</v>
      </c>
      <c r="B8477" s="681" t="s">
        <v>20472</v>
      </c>
      <c r="C8477" s="681" t="s">
        <v>20473</v>
      </c>
      <c r="D8477" s="681" t="s">
        <v>45523</v>
      </c>
    </row>
    <row r="8478" spans="1:4" ht="16.5" thickTop="1" thickBot="1" x14ac:dyDescent="0.3">
      <c r="A8478" s="681" t="s">
        <v>20474</v>
      </c>
      <c r="B8478" s="681" t="s">
        <v>20475</v>
      </c>
      <c r="C8478" s="681" t="s">
        <v>20476</v>
      </c>
      <c r="D8478" s="681" t="s">
        <v>45524</v>
      </c>
    </row>
    <row r="8479" spans="1:4" ht="16.5" thickTop="1" thickBot="1" x14ac:dyDescent="0.3">
      <c r="A8479" s="680" t="s">
        <v>20477</v>
      </c>
      <c r="B8479" s="681" t="s">
        <v>20478</v>
      </c>
      <c r="C8479" s="680" t="s">
        <v>20479</v>
      </c>
      <c r="D8479" s="680" t="s">
        <v>20479</v>
      </c>
    </row>
    <row r="8480" spans="1:4" ht="16.5" thickTop="1" thickBot="1" x14ac:dyDescent="0.3">
      <c r="A8480" s="681" t="s">
        <v>20480</v>
      </c>
      <c r="B8480" s="681" t="s">
        <v>20481</v>
      </c>
      <c r="C8480" s="681" t="s">
        <v>20482</v>
      </c>
      <c r="D8480" s="681" t="s">
        <v>45525</v>
      </c>
    </row>
    <row r="8481" spans="1:4" ht="16.5" thickTop="1" thickBot="1" x14ac:dyDescent="0.3">
      <c r="A8481" s="680" t="s">
        <v>20483</v>
      </c>
      <c r="B8481" s="681" t="s">
        <v>20484</v>
      </c>
      <c r="C8481" s="680" t="s">
        <v>20485</v>
      </c>
      <c r="D8481" s="680" t="s">
        <v>45526</v>
      </c>
    </row>
    <row r="8482" spans="1:4" ht="16.5" thickTop="1" thickBot="1" x14ac:dyDescent="0.3">
      <c r="A8482" s="680" t="s">
        <v>20486</v>
      </c>
      <c r="B8482" s="681" t="s">
        <v>20487</v>
      </c>
      <c r="C8482" s="680" t="s">
        <v>20488</v>
      </c>
      <c r="D8482" s="680" t="s">
        <v>45527</v>
      </c>
    </row>
    <row r="8483" spans="1:4" ht="16.5" thickTop="1" thickBot="1" x14ac:dyDescent="0.3">
      <c r="A8483" s="680" t="s">
        <v>6246</v>
      </c>
      <c r="B8483" s="681" t="s">
        <v>20489</v>
      </c>
      <c r="C8483" s="680" t="s">
        <v>6247</v>
      </c>
      <c r="D8483" s="680" t="s">
        <v>6248</v>
      </c>
    </row>
    <row r="8484" spans="1:4" ht="16.5" thickTop="1" thickBot="1" x14ac:dyDescent="0.3">
      <c r="A8484" s="681" t="s">
        <v>20490</v>
      </c>
      <c r="B8484" s="681" t="s">
        <v>20491</v>
      </c>
      <c r="C8484" s="681" t="s">
        <v>20492</v>
      </c>
      <c r="D8484" s="681" t="s">
        <v>45528</v>
      </c>
    </row>
    <row r="8485" spans="1:4" ht="16.5" thickTop="1" thickBot="1" x14ac:dyDescent="0.3">
      <c r="A8485" s="680" t="s">
        <v>6249</v>
      </c>
      <c r="B8485" s="681" t="s">
        <v>20493</v>
      </c>
      <c r="C8485" s="680" t="s">
        <v>6250</v>
      </c>
      <c r="D8485" s="680" t="s">
        <v>45529</v>
      </c>
    </row>
    <row r="8486" spans="1:4" ht="16.5" thickTop="1" thickBot="1" x14ac:dyDescent="0.3">
      <c r="A8486" s="681" t="s">
        <v>6252</v>
      </c>
      <c r="B8486" s="681" t="s">
        <v>20494</v>
      </c>
      <c r="C8486" s="681" t="s">
        <v>20495</v>
      </c>
      <c r="D8486" s="681" t="s">
        <v>6254</v>
      </c>
    </row>
    <row r="8487" spans="1:4" ht="16.5" thickTop="1" thickBot="1" x14ac:dyDescent="0.3">
      <c r="A8487" s="681" t="s">
        <v>6255</v>
      </c>
      <c r="B8487" s="681" t="s">
        <v>20496</v>
      </c>
      <c r="C8487" s="681" t="s">
        <v>6256</v>
      </c>
      <c r="D8487" s="681" t="s">
        <v>6257</v>
      </c>
    </row>
    <row r="8488" spans="1:4" ht="31.5" thickTop="1" thickBot="1" x14ac:dyDescent="0.3">
      <c r="A8488" s="680" t="s">
        <v>6258</v>
      </c>
      <c r="B8488" s="681" t="s">
        <v>20497</v>
      </c>
      <c r="C8488" s="680" t="s">
        <v>20498</v>
      </c>
      <c r="D8488" s="680" t="s">
        <v>45530</v>
      </c>
    </row>
    <row r="8489" spans="1:4" ht="16.5" thickTop="1" thickBot="1" x14ac:dyDescent="0.3">
      <c r="A8489" s="680" t="s">
        <v>20499</v>
      </c>
      <c r="B8489" s="692" t="s">
        <v>8728</v>
      </c>
      <c r="C8489" s="680" t="s">
        <v>20500</v>
      </c>
      <c r="D8489" s="680" t="s">
        <v>45531</v>
      </c>
    </row>
    <row r="8490" spans="1:4" ht="16.5" thickTop="1" thickBot="1" x14ac:dyDescent="0.3">
      <c r="A8490" s="681" t="s">
        <v>6261</v>
      </c>
      <c r="B8490" s="692" t="s">
        <v>8728</v>
      </c>
      <c r="C8490" s="681" t="s">
        <v>6262</v>
      </c>
      <c r="D8490" s="681" t="s">
        <v>6263</v>
      </c>
    </row>
    <row r="8491" spans="1:4" ht="16.5" thickTop="1" thickBot="1" x14ac:dyDescent="0.3">
      <c r="A8491" s="681" t="s">
        <v>20501</v>
      </c>
      <c r="B8491" s="681" t="s">
        <v>20502</v>
      </c>
      <c r="C8491" s="681" t="s">
        <v>20503</v>
      </c>
      <c r="D8491" s="681" t="s">
        <v>45532</v>
      </c>
    </row>
    <row r="8492" spans="1:4" ht="16.5" thickTop="1" thickBot="1" x14ac:dyDescent="0.3">
      <c r="A8492" s="681" t="s">
        <v>20504</v>
      </c>
      <c r="B8492" s="681" t="s">
        <v>20505</v>
      </c>
      <c r="C8492" s="681" t="s">
        <v>20506</v>
      </c>
      <c r="D8492" s="681" t="s">
        <v>45533</v>
      </c>
    </row>
    <row r="8493" spans="1:4" ht="31.5" thickTop="1" thickBot="1" x14ac:dyDescent="0.3">
      <c r="A8493" s="681" t="s">
        <v>20507</v>
      </c>
      <c r="B8493" s="681" t="s">
        <v>20508</v>
      </c>
      <c r="C8493" s="681" t="s">
        <v>20509</v>
      </c>
      <c r="D8493" s="681" t="s">
        <v>45534</v>
      </c>
    </row>
    <row r="8494" spans="1:4" ht="16.5" thickTop="1" thickBot="1" x14ac:dyDescent="0.3">
      <c r="A8494" s="681" t="s">
        <v>20510</v>
      </c>
      <c r="B8494" s="681" t="s">
        <v>20511</v>
      </c>
      <c r="C8494" s="681" t="s">
        <v>20512</v>
      </c>
      <c r="D8494" s="681" t="s">
        <v>45535</v>
      </c>
    </row>
    <row r="8495" spans="1:4" ht="31.5" thickTop="1" thickBot="1" x14ac:dyDescent="0.3">
      <c r="A8495" s="681" t="s">
        <v>20513</v>
      </c>
      <c r="B8495" s="681" t="s">
        <v>20514</v>
      </c>
      <c r="C8495" s="681" t="s">
        <v>20515</v>
      </c>
      <c r="D8495" s="681" t="s">
        <v>45536</v>
      </c>
    </row>
    <row r="8496" spans="1:4" ht="16.5" thickTop="1" thickBot="1" x14ac:dyDescent="0.3">
      <c r="A8496" s="681" t="s">
        <v>20516</v>
      </c>
      <c r="B8496" s="692" t="s">
        <v>8728</v>
      </c>
      <c r="C8496" s="681" t="s">
        <v>20517</v>
      </c>
      <c r="D8496" s="681" t="s">
        <v>45537</v>
      </c>
    </row>
    <row r="8497" spans="1:4" ht="31.5" thickTop="1" thickBot="1" x14ac:dyDescent="0.3">
      <c r="A8497" s="681" t="s">
        <v>20518</v>
      </c>
      <c r="B8497" s="681" t="s">
        <v>20519</v>
      </c>
      <c r="C8497" s="681" t="s">
        <v>20520</v>
      </c>
      <c r="D8497" s="681" t="s">
        <v>45538</v>
      </c>
    </row>
    <row r="8498" spans="1:4" ht="16.5" thickTop="1" thickBot="1" x14ac:dyDescent="0.3">
      <c r="A8498" s="681" t="s">
        <v>6265</v>
      </c>
      <c r="B8498" s="681" t="s">
        <v>20521</v>
      </c>
      <c r="C8498" s="681" t="s">
        <v>6266</v>
      </c>
      <c r="D8498" s="681" t="s">
        <v>6267</v>
      </c>
    </row>
    <row r="8499" spans="1:4" ht="16.5" thickTop="1" thickBot="1" x14ac:dyDescent="0.3">
      <c r="A8499" s="681" t="s">
        <v>20522</v>
      </c>
      <c r="B8499" s="681" t="s">
        <v>20523</v>
      </c>
      <c r="C8499" s="681" t="s">
        <v>20524</v>
      </c>
      <c r="D8499" s="681" t="s">
        <v>20524</v>
      </c>
    </row>
    <row r="8500" spans="1:4" ht="16.5" thickTop="1" thickBot="1" x14ac:dyDescent="0.3">
      <c r="A8500" s="680" t="s">
        <v>20525</v>
      </c>
      <c r="B8500" s="681" t="s">
        <v>20526</v>
      </c>
      <c r="C8500" s="680" t="s">
        <v>20527</v>
      </c>
      <c r="D8500" s="680" t="s">
        <v>45539</v>
      </c>
    </row>
    <row r="8501" spans="1:4" ht="16.5" thickTop="1" thickBot="1" x14ac:dyDescent="0.3">
      <c r="A8501" s="680" t="s">
        <v>6268</v>
      </c>
      <c r="B8501" s="681" t="s">
        <v>20528</v>
      </c>
      <c r="C8501" s="680" t="s">
        <v>6269</v>
      </c>
      <c r="D8501" s="680" t="s">
        <v>6270</v>
      </c>
    </row>
    <row r="8502" spans="1:4" ht="16.5" thickTop="1" thickBot="1" x14ac:dyDescent="0.3">
      <c r="A8502" s="681" t="s">
        <v>6271</v>
      </c>
      <c r="B8502" s="681" t="s">
        <v>20529</v>
      </c>
      <c r="C8502" s="681" t="s">
        <v>6272</v>
      </c>
      <c r="D8502" s="681" t="s">
        <v>6273</v>
      </c>
    </row>
    <row r="8503" spans="1:4" ht="16.5" thickTop="1" thickBot="1" x14ac:dyDescent="0.3">
      <c r="A8503" s="680" t="s">
        <v>6274</v>
      </c>
      <c r="B8503" s="681" t="s">
        <v>20530</v>
      </c>
      <c r="C8503" s="680" t="s">
        <v>6275</v>
      </c>
      <c r="D8503" s="680" t="s">
        <v>6276</v>
      </c>
    </row>
    <row r="8504" spans="1:4" ht="16.5" thickTop="1" thickBot="1" x14ac:dyDescent="0.3">
      <c r="A8504" s="681" t="s">
        <v>20531</v>
      </c>
      <c r="B8504" s="681" t="s">
        <v>20532</v>
      </c>
      <c r="C8504" s="681" t="s">
        <v>20533</v>
      </c>
      <c r="D8504" s="681" t="s">
        <v>45540</v>
      </c>
    </row>
    <row r="8505" spans="1:4" ht="16.5" thickTop="1" thickBot="1" x14ac:dyDescent="0.3">
      <c r="A8505" s="681" t="s">
        <v>20534</v>
      </c>
      <c r="B8505" s="681" t="s">
        <v>20535</v>
      </c>
      <c r="C8505" s="681" t="s">
        <v>20536</v>
      </c>
      <c r="D8505" s="681" t="s">
        <v>45541</v>
      </c>
    </row>
    <row r="8506" spans="1:4" ht="16.5" thickTop="1" thickBot="1" x14ac:dyDescent="0.3">
      <c r="A8506" s="681" t="s">
        <v>20537</v>
      </c>
      <c r="B8506" s="681" t="s">
        <v>20538</v>
      </c>
      <c r="C8506" s="681" t="s">
        <v>20539</v>
      </c>
      <c r="D8506" s="681" t="s">
        <v>45542</v>
      </c>
    </row>
    <row r="8507" spans="1:4" ht="16.5" thickTop="1" thickBot="1" x14ac:dyDescent="0.3">
      <c r="A8507" s="680" t="s">
        <v>20540</v>
      </c>
      <c r="B8507" s="681" t="s">
        <v>20541</v>
      </c>
      <c r="C8507" s="680" t="s">
        <v>20542</v>
      </c>
      <c r="D8507" s="680" t="s">
        <v>20542</v>
      </c>
    </row>
    <row r="8508" spans="1:4" ht="16.5" thickTop="1" thickBot="1" x14ac:dyDescent="0.3">
      <c r="A8508" s="680" t="s">
        <v>20543</v>
      </c>
      <c r="B8508" s="692" t="s">
        <v>8728</v>
      </c>
      <c r="C8508" s="680" t="s">
        <v>20544</v>
      </c>
      <c r="D8508" s="680" t="s">
        <v>45543</v>
      </c>
    </row>
    <row r="8509" spans="1:4" ht="16.5" thickTop="1" thickBot="1" x14ac:dyDescent="0.3">
      <c r="A8509" s="680" t="s">
        <v>20545</v>
      </c>
      <c r="B8509" s="692" t="s">
        <v>8728</v>
      </c>
      <c r="C8509" s="680" t="s">
        <v>20546</v>
      </c>
      <c r="D8509" s="680" t="s">
        <v>45544</v>
      </c>
    </row>
    <row r="8510" spans="1:4" ht="16.5" thickTop="1" thickBot="1" x14ac:dyDescent="0.3">
      <c r="A8510" s="680" t="s">
        <v>20547</v>
      </c>
      <c r="B8510" s="692" t="s">
        <v>8728</v>
      </c>
      <c r="C8510" s="680" t="s">
        <v>20548</v>
      </c>
      <c r="D8510" s="680" t="s">
        <v>45545</v>
      </c>
    </row>
    <row r="8511" spans="1:4" ht="16.5" thickTop="1" thickBot="1" x14ac:dyDescent="0.3">
      <c r="A8511" s="681" t="s">
        <v>20549</v>
      </c>
      <c r="B8511" s="681" t="s">
        <v>20550</v>
      </c>
      <c r="C8511" s="681" t="s">
        <v>20551</v>
      </c>
      <c r="D8511" s="681" t="s">
        <v>45546</v>
      </c>
    </row>
    <row r="8512" spans="1:4" ht="16.5" thickTop="1" thickBot="1" x14ac:dyDescent="0.3">
      <c r="A8512" s="680" t="s">
        <v>20552</v>
      </c>
      <c r="B8512" s="681" t="s">
        <v>20553</v>
      </c>
      <c r="C8512" s="680" t="s">
        <v>20554</v>
      </c>
      <c r="D8512" s="680" t="s">
        <v>45547</v>
      </c>
    </row>
    <row r="8513" spans="1:4" ht="31.5" thickTop="1" thickBot="1" x14ac:dyDescent="0.3">
      <c r="A8513" s="681" t="s">
        <v>20555</v>
      </c>
      <c r="B8513" s="681" t="s">
        <v>20556</v>
      </c>
      <c r="C8513" s="681" t="s">
        <v>20557</v>
      </c>
      <c r="D8513" s="681" t="s">
        <v>45548</v>
      </c>
    </row>
    <row r="8514" spans="1:4" ht="16.5" thickTop="1" thickBot="1" x14ac:dyDescent="0.3">
      <c r="A8514" s="680" t="s">
        <v>6277</v>
      </c>
      <c r="B8514" s="681" t="s">
        <v>20558</v>
      </c>
      <c r="C8514" s="680" t="s">
        <v>6278</v>
      </c>
      <c r="D8514" s="680" t="s">
        <v>6279</v>
      </c>
    </row>
    <row r="8515" spans="1:4" ht="31.5" thickTop="1" thickBot="1" x14ac:dyDescent="0.3">
      <c r="A8515" s="681" t="s">
        <v>20559</v>
      </c>
      <c r="B8515" s="681" t="s">
        <v>20560</v>
      </c>
      <c r="C8515" s="681" t="s">
        <v>20561</v>
      </c>
      <c r="D8515" s="681" t="s">
        <v>45549</v>
      </c>
    </row>
    <row r="8516" spans="1:4" ht="16.5" thickTop="1" thickBot="1" x14ac:dyDescent="0.3">
      <c r="A8516" s="680" t="s">
        <v>6281</v>
      </c>
      <c r="B8516" s="681" t="s">
        <v>20562</v>
      </c>
      <c r="C8516" s="680" t="s">
        <v>6282</v>
      </c>
      <c r="D8516" s="680" t="s">
        <v>6283</v>
      </c>
    </row>
    <row r="8517" spans="1:4" ht="16.5" thickTop="1" thickBot="1" x14ac:dyDescent="0.3">
      <c r="A8517" s="681" t="s">
        <v>20563</v>
      </c>
      <c r="B8517" s="681" t="s">
        <v>20564</v>
      </c>
      <c r="C8517" s="681" t="s">
        <v>20565</v>
      </c>
      <c r="D8517" s="681" t="s">
        <v>45550</v>
      </c>
    </row>
    <row r="8518" spans="1:4" ht="31.5" thickTop="1" thickBot="1" x14ac:dyDescent="0.3">
      <c r="A8518" s="681" t="s">
        <v>20566</v>
      </c>
      <c r="B8518" s="681" t="s">
        <v>20567</v>
      </c>
      <c r="C8518" s="681" t="s">
        <v>20568</v>
      </c>
      <c r="D8518" s="681" t="s">
        <v>45551</v>
      </c>
    </row>
    <row r="8519" spans="1:4" ht="16.5" thickTop="1" thickBot="1" x14ac:dyDescent="0.3">
      <c r="A8519" s="680" t="s">
        <v>20569</v>
      </c>
      <c r="B8519" s="681" t="s">
        <v>20570</v>
      </c>
      <c r="C8519" s="680" t="s">
        <v>20571</v>
      </c>
      <c r="D8519" s="680" t="s">
        <v>45552</v>
      </c>
    </row>
    <row r="8520" spans="1:4" ht="16.5" thickTop="1" thickBot="1" x14ac:dyDescent="0.3">
      <c r="A8520" s="681" t="s">
        <v>20572</v>
      </c>
      <c r="B8520" s="681" t="s">
        <v>20573</v>
      </c>
      <c r="C8520" s="681" t="s">
        <v>20574</v>
      </c>
      <c r="D8520" s="681" t="s">
        <v>45553</v>
      </c>
    </row>
    <row r="8521" spans="1:4" ht="16.5" thickTop="1" thickBot="1" x14ac:dyDescent="0.3">
      <c r="A8521" s="681" t="s">
        <v>6284</v>
      </c>
      <c r="B8521" s="681" t="s">
        <v>20575</v>
      </c>
      <c r="C8521" s="681" t="s">
        <v>6285</v>
      </c>
      <c r="D8521" s="681" t="s">
        <v>6285</v>
      </c>
    </row>
    <row r="8522" spans="1:4" ht="16.5" thickTop="1" thickBot="1" x14ac:dyDescent="0.3">
      <c r="A8522" s="680" t="s">
        <v>20576</v>
      </c>
      <c r="B8522" s="681" t="s">
        <v>20577</v>
      </c>
      <c r="C8522" s="680" t="s">
        <v>20578</v>
      </c>
      <c r="D8522" s="680" t="s">
        <v>45554</v>
      </c>
    </row>
    <row r="8523" spans="1:4" ht="31.5" thickTop="1" thickBot="1" x14ac:dyDescent="0.3">
      <c r="A8523" s="680" t="s">
        <v>20579</v>
      </c>
      <c r="B8523" s="681" t="s">
        <v>20580</v>
      </c>
      <c r="C8523" s="680" t="s">
        <v>20581</v>
      </c>
      <c r="D8523" s="680" t="s">
        <v>45555</v>
      </c>
    </row>
    <row r="8524" spans="1:4" ht="16.5" thickTop="1" thickBot="1" x14ac:dyDescent="0.3">
      <c r="A8524" s="680" t="s">
        <v>20582</v>
      </c>
      <c r="B8524" s="681" t="s">
        <v>20583</v>
      </c>
      <c r="C8524" s="680" t="s">
        <v>20584</v>
      </c>
      <c r="D8524" s="680" t="s">
        <v>45556</v>
      </c>
    </row>
    <row r="8525" spans="1:4" ht="16.5" thickTop="1" thickBot="1" x14ac:dyDescent="0.3">
      <c r="A8525" s="681" t="s">
        <v>6286</v>
      </c>
      <c r="B8525" s="681" t="s">
        <v>20585</v>
      </c>
      <c r="C8525" s="681" t="s">
        <v>20586</v>
      </c>
      <c r="D8525" s="681" t="s">
        <v>6288</v>
      </c>
    </row>
    <row r="8526" spans="1:4" ht="16.5" thickTop="1" thickBot="1" x14ac:dyDescent="0.3">
      <c r="A8526" s="680" t="s">
        <v>20587</v>
      </c>
      <c r="B8526" s="681" t="s">
        <v>20588</v>
      </c>
      <c r="C8526" s="680" t="s">
        <v>20589</v>
      </c>
      <c r="D8526" s="680" t="s">
        <v>45557</v>
      </c>
    </row>
    <row r="8527" spans="1:4" ht="16.5" thickTop="1" thickBot="1" x14ac:dyDescent="0.3">
      <c r="A8527" s="681" t="s">
        <v>20590</v>
      </c>
      <c r="B8527" s="681" t="s">
        <v>20591</v>
      </c>
      <c r="C8527" s="681" t="s">
        <v>20592</v>
      </c>
      <c r="D8527" s="681" t="s">
        <v>45558</v>
      </c>
    </row>
    <row r="8528" spans="1:4" ht="16.5" thickTop="1" thickBot="1" x14ac:dyDescent="0.3">
      <c r="A8528" s="680" t="s">
        <v>20593</v>
      </c>
      <c r="B8528" s="681" t="s">
        <v>20594</v>
      </c>
      <c r="C8528" s="680" t="s">
        <v>20595</v>
      </c>
      <c r="D8528" s="680" t="s">
        <v>45559</v>
      </c>
    </row>
    <row r="8529" spans="1:4" ht="16.5" thickTop="1" thickBot="1" x14ac:dyDescent="0.3">
      <c r="A8529" s="680" t="s">
        <v>20596</v>
      </c>
      <c r="B8529" s="692" t="s">
        <v>8728</v>
      </c>
      <c r="C8529" s="680" t="s">
        <v>20597</v>
      </c>
      <c r="D8529" s="680" t="s">
        <v>45560</v>
      </c>
    </row>
    <row r="8530" spans="1:4" ht="16.5" thickTop="1" thickBot="1" x14ac:dyDescent="0.3">
      <c r="A8530" s="681" t="s">
        <v>20598</v>
      </c>
      <c r="B8530" s="692" t="s">
        <v>8728</v>
      </c>
      <c r="C8530" s="681" t="s">
        <v>20599</v>
      </c>
      <c r="D8530" s="681" t="s">
        <v>45561</v>
      </c>
    </row>
    <row r="8531" spans="1:4" ht="16.5" thickTop="1" thickBot="1" x14ac:dyDescent="0.3">
      <c r="A8531" s="681" t="s">
        <v>20600</v>
      </c>
      <c r="B8531" s="681" t="s">
        <v>20601</v>
      </c>
      <c r="C8531" s="681" t="s">
        <v>20602</v>
      </c>
      <c r="D8531" s="681" t="s">
        <v>45562</v>
      </c>
    </row>
    <row r="8532" spans="1:4" ht="31.5" thickTop="1" thickBot="1" x14ac:dyDescent="0.3">
      <c r="A8532" s="681" t="s">
        <v>20603</v>
      </c>
      <c r="B8532" s="681" t="s">
        <v>20604</v>
      </c>
      <c r="C8532" s="681" t="s">
        <v>20605</v>
      </c>
      <c r="D8532" s="681" t="s">
        <v>45563</v>
      </c>
    </row>
    <row r="8533" spans="1:4" ht="16.5" thickTop="1" thickBot="1" x14ac:dyDescent="0.3">
      <c r="A8533" s="680" t="s">
        <v>20606</v>
      </c>
      <c r="B8533" s="681" t="s">
        <v>20607</v>
      </c>
      <c r="C8533" s="680" t="s">
        <v>20608</v>
      </c>
      <c r="D8533" s="680" t="s">
        <v>45564</v>
      </c>
    </row>
    <row r="8534" spans="1:4" ht="16.5" thickTop="1" thickBot="1" x14ac:dyDescent="0.3">
      <c r="A8534" s="680" t="s">
        <v>20609</v>
      </c>
      <c r="B8534" s="681" t="s">
        <v>20610</v>
      </c>
      <c r="C8534" s="680" t="s">
        <v>20611</v>
      </c>
      <c r="D8534" s="680" t="s">
        <v>45565</v>
      </c>
    </row>
    <row r="8535" spans="1:4" ht="16.5" thickTop="1" thickBot="1" x14ac:dyDescent="0.3">
      <c r="A8535" s="680" t="s">
        <v>6289</v>
      </c>
      <c r="B8535" s="681" t="s">
        <v>20612</v>
      </c>
      <c r="C8535" s="680" t="s">
        <v>6290</v>
      </c>
      <c r="D8535" s="680" t="s">
        <v>6291</v>
      </c>
    </row>
    <row r="8536" spans="1:4" ht="16.5" thickTop="1" thickBot="1" x14ac:dyDescent="0.3">
      <c r="A8536" s="680" t="s">
        <v>20613</v>
      </c>
      <c r="B8536" s="681" t="s">
        <v>20614</v>
      </c>
      <c r="C8536" s="680" t="s">
        <v>20615</v>
      </c>
      <c r="D8536" s="680" t="s">
        <v>45566</v>
      </c>
    </row>
    <row r="8537" spans="1:4" ht="16.5" thickTop="1" thickBot="1" x14ac:dyDescent="0.3">
      <c r="A8537" s="680" t="s">
        <v>20616</v>
      </c>
      <c r="B8537" s="681" t="s">
        <v>20617</v>
      </c>
      <c r="C8537" s="680" t="s">
        <v>20618</v>
      </c>
      <c r="D8537" s="680" t="s">
        <v>45567</v>
      </c>
    </row>
    <row r="8538" spans="1:4" ht="16.5" thickTop="1" thickBot="1" x14ac:dyDescent="0.3">
      <c r="A8538" s="680" t="s">
        <v>20619</v>
      </c>
      <c r="B8538" s="681" t="s">
        <v>20620</v>
      </c>
      <c r="C8538" s="680" t="s">
        <v>20621</v>
      </c>
      <c r="D8538" s="680" t="s">
        <v>45568</v>
      </c>
    </row>
    <row r="8539" spans="1:4" ht="16.5" thickTop="1" thickBot="1" x14ac:dyDescent="0.3">
      <c r="A8539" s="681" t="s">
        <v>6292</v>
      </c>
      <c r="B8539" s="681" t="s">
        <v>20622</v>
      </c>
      <c r="C8539" s="681" t="s">
        <v>6293</v>
      </c>
      <c r="D8539" s="681" t="s">
        <v>6294</v>
      </c>
    </row>
    <row r="8540" spans="1:4" ht="31.5" thickTop="1" thickBot="1" x14ac:dyDescent="0.3">
      <c r="A8540" s="680" t="s">
        <v>20623</v>
      </c>
      <c r="B8540" s="681" t="s">
        <v>20624</v>
      </c>
      <c r="C8540" s="680" t="s">
        <v>20625</v>
      </c>
      <c r="D8540" s="680" t="s">
        <v>45569</v>
      </c>
    </row>
    <row r="8541" spans="1:4" ht="16.5" thickTop="1" thickBot="1" x14ac:dyDescent="0.3">
      <c r="A8541" s="681" t="s">
        <v>20626</v>
      </c>
      <c r="B8541" s="681" t="s">
        <v>20627</v>
      </c>
      <c r="C8541" s="681" t="s">
        <v>20628</v>
      </c>
      <c r="D8541" s="681" t="s">
        <v>45570</v>
      </c>
    </row>
    <row r="8542" spans="1:4" ht="16.5" thickTop="1" thickBot="1" x14ac:dyDescent="0.3">
      <c r="A8542" s="680" t="s">
        <v>20629</v>
      </c>
      <c r="B8542" s="681" t="s">
        <v>20630</v>
      </c>
      <c r="C8542" s="680" t="s">
        <v>20631</v>
      </c>
      <c r="D8542" s="680" t="s">
        <v>45571</v>
      </c>
    </row>
    <row r="8543" spans="1:4" ht="16.5" thickTop="1" thickBot="1" x14ac:dyDescent="0.3">
      <c r="A8543" s="680" t="s">
        <v>20632</v>
      </c>
      <c r="B8543" s="681" t="s">
        <v>20633</v>
      </c>
      <c r="C8543" s="680" t="s">
        <v>20634</v>
      </c>
      <c r="D8543" s="680" t="s">
        <v>45572</v>
      </c>
    </row>
    <row r="8544" spans="1:4" ht="31.5" thickTop="1" thickBot="1" x14ac:dyDescent="0.3">
      <c r="A8544" s="680" t="s">
        <v>20635</v>
      </c>
      <c r="B8544" s="681" t="s">
        <v>20636</v>
      </c>
      <c r="C8544" s="680" t="s">
        <v>20637</v>
      </c>
      <c r="D8544" s="680" t="s">
        <v>45573</v>
      </c>
    </row>
    <row r="8545" spans="1:4" ht="31.5" thickTop="1" thickBot="1" x14ac:dyDescent="0.3">
      <c r="A8545" s="681" t="s">
        <v>20638</v>
      </c>
      <c r="B8545" s="681" t="s">
        <v>20639</v>
      </c>
      <c r="C8545" s="681" t="s">
        <v>20640</v>
      </c>
      <c r="D8545" s="681" t="s">
        <v>45574</v>
      </c>
    </row>
    <row r="8546" spans="1:4" ht="16.5" thickTop="1" thickBot="1" x14ac:dyDescent="0.3">
      <c r="A8546" s="680" t="s">
        <v>20641</v>
      </c>
      <c r="B8546" s="681" t="s">
        <v>20642</v>
      </c>
      <c r="C8546" s="680" t="s">
        <v>20643</v>
      </c>
      <c r="D8546" s="680" t="s">
        <v>45575</v>
      </c>
    </row>
    <row r="8547" spans="1:4" ht="31.5" thickTop="1" thickBot="1" x14ac:dyDescent="0.3">
      <c r="A8547" s="680" t="s">
        <v>20644</v>
      </c>
      <c r="B8547" s="681" t="s">
        <v>20645</v>
      </c>
      <c r="C8547" s="680" t="s">
        <v>20646</v>
      </c>
      <c r="D8547" s="680" t="s">
        <v>45576</v>
      </c>
    </row>
    <row r="8548" spans="1:4" ht="16.5" thickTop="1" thickBot="1" x14ac:dyDescent="0.3">
      <c r="A8548" s="681" t="s">
        <v>20647</v>
      </c>
      <c r="B8548" s="681" t="s">
        <v>20648</v>
      </c>
      <c r="C8548" s="681" t="s">
        <v>20649</v>
      </c>
      <c r="D8548" s="681" t="s">
        <v>45577</v>
      </c>
    </row>
    <row r="8549" spans="1:4" ht="16.5" thickTop="1" thickBot="1" x14ac:dyDescent="0.3">
      <c r="A8549" s="680" t="s">
        <v>20650</v>
      </c>
      <c r="B8549" s="681" t="s">
        <v>20651</v>
      </c>
      <c r="C8549" s="680" t="s">
        <v>20652</v>
      </c>
      <c r="D8549" s="680" t="s">
        <v>45578</v>
      </c>
    </row>
    <row r="8550" spans="1:4" ht="16.5" thickTop="1" thickBot="1" x14ac:dyDescent="0.3">
      <c r="A8550" s="680" t="s">
        <v>20653</v>
      </c>
      <c r="B8550" s="681" t="s">
        <v>20654</v>
      </c>
      <c r="C8550" s="680" t="s">
        <v>20655</v>
      </c>
      <c r="D8550" s="680" t="s">
        <v>45579</v>
      </c>
    </row>
    <row r="8551" spans="1:4" ht="16.5" thickTop="1" thickBot="1" x14ac:dyDescent="0.3">
      <c r="A8551" s="680" t="s">
        <v>6295</v>
      </c>
      <c r="B8551" s="681" t="s">
        <v>20656</v>
      </c>
      <c r="C8551" s="680" t="s">
        <v>6296</v>
      </c>
      <c r="D8551" s="680" t="s">
        <v>6297</v>
      </c>
    </row>
    <row r="8552" spans="1:4" ht="31.5" thickTop="1" thickBot="1" x14ac:dyDescent="0.3">
      <c r="A8552" s="680" t="s">
        <v>20657</v>
      </c>
      <c r="B8552" s="681" t="s">
        <v>20658</v>
      </c>
      <c r="C8552" s="680" t="s">
        <v>20659</v>
      </c>
      <c r="D8552" s="680" t="s">
        <v>45580</v>
      </c>
    </row>
    <row r="8553" spans="1:4" ht="16.5" thickTop="1" thickBot="1" x14ac:dyDescent="0.3">
      <c r="A8553" s="681" t="s">
        <v>20660</v>
      </c>
      <c r="B8553" s="681" t="s">
        <v>20661</v>
      </c>
      <c r="C8553" s="681" t="s">
        <v>20662</v>
      </c>
      <c r="D8553" s="681" t="s">
        <v>45581</v>
      </c>
    </row>
    <row r="8554" spans="1:4" ht="16.5" thickTop="1" thickBot="1" x14ac:dyDescent="0.3">
      <c r="A8554" s="680" t="s">
        <v>6298</v>
      </c>
      <c r="B8554" s="681" t="s">
        <v>20663</v>
      </c>
      <c r="C8554" s="680" t="s">
        <v>6299</v>
      </c>
      <c r="D8554" s="680" t="s">
        <v>6300</v>
      </c>
    </row>
    <row r="8555" spans="1:4" ht="31.5" thickTop="1" thickBot="1" x14ac:dyDescent="0.3">
      <c r="A8555" s="680" t="s">
        <v>20664</v>
      </c>
      <c r="B8555" s="681" t="s">
        <v>20665</v>
      </c>
      <c r="C8555" s="680" t="s">
        <v>20666</v>
      </c>
      <c r="D8555" s="680" t="s">
        <v>45582</v>
      </c>
    </row>
    <row r="8556" spans="1:4" ht="16.5" thickTop="1" thickBot="1" x14ac:dyDescent="0.3">
      <c r="A8556" s="681" t="s">
        <v>20667</v>
      </c>
      <c r="B8556" s="681" t="s">
        <v>20668</v>
      </c>
      <c r="C8556" s="681" t="s">
        <v>20669</v>
      </c>
      <c r="D8556" s="681" t="s">
        <v>45583</v>
      </c>
    </row>
    <row r="8557" spans="1:4" ht="16.5" thickTop="1" thickBot="1" x14ac:dyDescent="0.3">
      <c r="A8557" s="680" t="s">
        <v>6301</v>
      </c>
      <c r="B8557" s="681" t="s">
        <v>20670</v>
      </c>
      <c r="C8557" s="680" t="s">
        <v>6302</v>
      </c>
      <c r="D8557" s="680" t="s">
        <v>6303</v>
      </c>
    </row>
    <row r="8558" spans="1:4" ht="16.5" thickTop="1" thickBot="1" x14ac:dyDescent="0.3">
      <c r="A8558" s="681" t="s">
        <v>20671</v>
      </c>
      <c r="B8558" s="681" t="s">
        <v>20672</v>
      </c>
      <c r="C8558" s="681" t="s">
        <v>20673</v>
      </c>
      <c r="D8558" s="681" t="s">
        <v>45584</v>
      </c>
    </row>
    <row r="8559" spans="1:4" ht="16.5" thickTop="1" thickBot="1" x14ac:dyDescent="0.3">
      <c r="A8559" s="680" t="s">
        <v>20674</v>
      </c>
      <c r="B8559" s="681" t="s">
        <v>20675</v>
      </c>
      <c r="C8559" s="680" t="s">
        <v>20676</v>
      </c>
      <c r="D8559" s="680" t="s">
        <v>20676</v>
      </c>
    </row>
    <row r="8560" spans="1:4" ht="16.5" thickTop="1" thickBot="1" x14ac:dyDescent="0.3">
      <c r="A8560" s="681" t="s">
        <v>20677</v>
      </c>
      <c r="B8560" s="681" t="s">
        <v>20678</v>
      </c>
      <c r="C8560" s="681" t="s">
        <v>20679</v>
      </c>
      <c r="D8560" s="681" t="s">
        <v>45585</v>
      </c>
    </row>
    <row r="8561" spans="1:4" ht="16.5" thickTop="1" thickBot="1" x14ac:dyDescent="0.3">
      <c r="A8561" s="681" t="s">
        <v>20680</v>
      </c>
      <c r="B8561" s="681" t="s">
        <v>20681</v>
      </c>
      <c r="C8561" s="681" t="s">
        <v>20682</v>
      </c>
      <c r="D8561" s="681" t="s">
        <v>45586</v>
      </c>
    </row>
    <row r="8562" spans="1:4" ht="16.5" thickTop="1" thickBot="1" x14ac:dyDescent="0.3">
      <c r="A8562" s="681" t="s">
        <v>20683</v>
      </c>
      <c r="B8562" s="681" t="s">
        <v>20684</v>
      </c>
      <c r="C8562" s="681" t="s">
        <v>20685</v>
      </c>
      <c r="D8562" s="681" t="s">
        <v>45587</v>
      </c>
    </row>
    <row r="8563" spans="1:4" ht="31.5" thickTop="1" thickBot="1" x14ac:dyDescent="0.3">
      <c r="A8563" s="680" t="s">
        <v>20686</v>
      </c>
      <c r="B8563" s="681" t="s">
        <v>20687</v>
      </c>
      <c r="C8563" s="680" t="s">
        <v>20688</v>
      </c>
      <c r="D8563" s="680" t="s">
        <v>45588</v>
      </c>
    </row>
    <row r="8564" spans="1:4" ht="16.5" thickTop="1" thickBot="1" x14ac:dyDescent="0.3">
      <c r="A8564" s="680" t="s">
        <v>6304</v>
      </c>
      <c r="B8564" s="681" t="s">
        <v>20689</v>
      </c>
      <c r="C8564" s="680" t="s">
        <v>6305</v>
      </c>
      <c r="D8564" s="680" t="s">
        <v>6306</v>
      </c>
    </row>
    <row r="8565" spans="1:4" ht="16.5" thickTop="1" thickBot="1" x14ac:dyDescent="0.3">
      <c r="A8565" s="680" t="s">
        <v>20690</v>
      </c>
      <c r="B8565" s="681" t="s">
        <v>20691</v>
      </c>
      <c r="C8565" s="680" t="s">
        <v>20692</v>
      </c>
      <c r="D8565" s="680" t="s">
        <v>45589</v>
      </c>
    </row>
    <row r="8566" spans="1:4" ht="16.5" thickTop="1" thickBot="1" x14ac:dyDescent="0.3">
      <c r="A8566" s="680" t="s">
        <v>20693</v>
      </c>
      <c r="B8566" s="681" t="s">
        <v>20694</v>
      </c>
      <c r="C8566" s="680" t="s">
        <v>20695</v>
      </c>
      <c r="D8566" s="680" t="s">
        <v>45590</v>
      </c>
    </row>
    <row r="8567" spans="1:4" ht="16.5" thickTop="1" thickBot="1" x14ac:dyDescent="0.3">
      <c r="A8567" s="680" t="s">
        <v>6307</v>
      </c>
      <c r="B8567" s="681" t="s">
        <v>20696</v>
      </c>
      <c r="C8567" s="680" t="s">
        <v>20697</v>
      </c>
      <c r="D8567" s="680" t="s">
        <v>6309</v>
      </c>
    </row>
    <row r="8568" spans="1:4" ht="16.5" thickTop="1" thickBot="1" x14ac:dyDescent="0.3">
      <c r="A8568" s="681" t="s">
        <v>20698</v>
      </c>
      <c r="B8568" s="681" t="s">
        <v>20699</v>
      </c>
      <c r="C8568" s="681" t="s">
        <v>20700</v>
      </c>
      <c r="D8568" s="681" t="s">
        <v>45591</v>
      </c>
    </row>
    <row r="8569" spans="1:4" ht="31.5" thickTop="1" thickBot="1" x14ac:dyDescent="0.3">
      <c r="A8569" s="681" t="s">
        <v>20701</v>
      </c>
      <c r="B8569" s="681" t="s">
        <v>20702</v>
      </c>
      <c r="C8569" s="681" t="s">
        <v>20703</v>
      </c>
      <c r="D8569" s="681" t="s">
        <v>45592</v>
      </c>
    </row>
    <row r="8570" spans="1:4" ht="16.5" thickTop="1" thickBot="1" x14ac:dyDescent="0.3">
      <c r="A8570" s="681" t="s">
        <v>6310</v>
      </c>
      <c r="B8570" s="681" t="s">
        <v>20704</v>
      </c>
      <c r="C8570" s="681" t="s">
        <v>6311</v>
      </c>
      <c r="D8570" s="681" t="s">
        <v>6312</v>
      </c>
    </row>
    <row r="8571" spans="1:4" ht="16.5" thickTop="1" thickBot="1" x14ac:dyDescent="0.3">
      <c r="A8571" s="681" t="s">
        <v>20705</v>
      </c>
      <c r="B8571" s="692" t="s">
        <v>8728</v>
      </c>
      <c r="C8571" s="681" t="s">
        <v>20706</v>
      </c>
      <c r="D8571" s="681" t="s">
        <v>45593</v>
      </c>
    </row>
    <row r="8572" spans="1:4" ht="31.5" thickTop="1" thickBot="1" x14ac:dyDescent="0.3">
      <c r="A8572" s="680" t="s">
        <v>20707</v>
      </c>
      <c r="B8572" s="681" t="s">
        <v>20708</v>
      </c>
      <c r="C8572" s="680" t="s">
        <v>20709</v>
      </c>
      <c r="D8572" s="680" t="s">
        <v>45594</v>
      </c>
    </row>
    <row r="8573" spans="1:4" ht="31.5" thickTop="1" thickBot="1" x14ac:dyDescent="0.3">
      <c r="A8573" s="680" t="s">
        <v>20710</v>
      </c>
      <c r="B8573" s="681" t="s">
        <v>20711</v>
      </c>
      <c r="C8573" s="680" t="s">
        <v>20712</v>
      </c>
      <c r="D8573" s="680" t="s">
        <v>45595</v>
      </c>
    </row>
    <row r="8574" spans="1:4" ht="16.5" thickTop="1" thickBot="1" x14ac:dyDescent="0.3">
      <c r="A8574" s="681" t="s">
        <v>20713</v>
      </c>
      <c r="B8574" s="681" t="s">
        <v>20714</v>
      </c>
      <c r="C8574" s="681" t="s">
        <v>20715</v>
      </c>
      <c r="D8574" s="681" t="s">
        <v>45596</v>
      </c>
    </row>
    <row r="8575" spans="1:4" ht="16.5" thickTop="1" thickBot="1" x14ac:dyDescent="0.3">
      <c r="A8575" s="681" t="s">
        <v>20716</v>
      </c>
      <c r="B8575" s="681" t="s">
        <v>20717</v>
      </c>
      <c r="C8575" s="681" t="s">
        <v>20718</v>
      </c>
      <c r="D8575" s="681" t="s">
        <v>45597</v>
      </c>
    </row>
    <row r="8576" spans="1:4" ht="16.5" thickTop="1" thickBot="1" x14ac:dyDescent="0.3">
      <c r="A8576" s="680" t="s">
        <v>20719</v>
      </c>
      <c r="B8576" s="681" t="s">
        <v>20720</v>
      </c>
      <c r="C8576" s="680" t="s">
        <v>20721</v>
      </c>
      <c r="D8576" s="680" t="s">
        <v>45598</v>
      </c>
    </row>
    <row r="8577" spans="1:4" ht="31.5" thickTop="1" thickBot="1" x14ac:dyDescent="0.3">
      <c r="A8577" s="681" t="s">
        <v>20722</v>
      </c>
      <c r="B8577" s="681" t="s">
        <v>20723</v>
      </c>
      <c r="C8577" s="681" t="s">
        <v>20724</v>
      </c>
      <c r="D8577" s="681" t="s">
        <v>45599</v>
      </c>
    </row>
    <row r="8578" spans="1:4" ht="16.5" thickTop="1" thickBot="1" x14ac:dyDescent="0.3">
      <c r="A8578" s="680" t="s">
        <v>20725</v>
      </c>
      <c r="B8578" s="681" t="s">
        <v>20726</v>
      </c>
      <c r="C8578" s="680" t="s">
        <v>20727</v>
      </c>
      <c r="D8578" s="680" t="s">
        <v>45600</v>
      </c>
    </row>
    <row r="8579" spans="1:4" ht="16.5" thickTop="1" thickBot="1" x14ac:dyDescent="0.3">
      <c r="A8579" s="680" t="s">
        <v>20728</v>
      </c>
      <c r="B8579" s="681" t="s">
        <v>20729</v>
      </c>
      <c r="C8579" s="680" t="s">
        <v>20730</v>
      </c>
      <c r="D8579" s="680" t="s">
        <v>45601</v>
      </c>
    </row>
    <row r="8580" spans="1:4" ht="16.5" thickTop="1" thickBot="1" x14ac:dyDescent="0.3">
      <c r="A8580" s="681" t="s">
        <v>20731</v>
      </c>
      <c r="B8580" s="681" t="s">
        <v>20732</v>
      </c>
      <c r="C8580" s="681" t="s">
        <v>20733</v>
      </c>
      <c r="D8580" s="681" t="s">
        <v>20733</v>
      </c>
    </row>
    <row r="8581" spans="1:4" ht="16.5" thickTop="1" thickBot="1" x14ac:dyDescent="0.3">
      <c r="A8581" s="681" t="s">
        <v>20734</v>
      </c>
      <c r="B8581" s="681" t="s">
        <v>20735</v>
      </c>
      <c r="C8581" s="681" t="s">
        <v>20736</v>
      </c>
      <c r="D8581" s="681" t="s">
        <v>45602</v>
      </c>
    </row>
    <row r="8582" spans="1:4" ht="16.5" thickTop="1" thickBot="1" x14ac:dyDescent="0.3">
      <c r="A8582" s="681" t="s">
        <v>20737</v>
      </c>
      <c r="B8582" s="692" t="s">
        <v>8728</v>
      </c>
      <c r="C8582" s="681" t="s">
        <v>20738</v>
      </c>
      <c r="D8582" s="681" t="s">
        <v>45603</v>
      </c>
    </row>
    <row r="8583" spans="1:4" ht="16.5" thickTop="1" thickBot="1" x14ac:dyDescent="0.3">
      <c r="A8583" s="681" t="s">
        <v>20739</v>
      </c>
      <c r="B8583" s="681" t="s">
        <v>20740</v>
      </c>
      <c r="C8583" s="681" t="s">
        <v>20741</v>
      </c>
      <c r="D8583" s="681" t="s">
        <v>45604</v>
      </c>
    </row>
    <row r="8584" spans="1:4" ht="16.5" thickTop="1" thickBot="1" x14ac:dyDescent="0.3">
      <c r="A8584" s="680" t="s">
        <v>20742</v>
      </c>
      <c r="B8584" s="692" t="s">
        <v>8728</v>
      </c>
      <c r="C8584" s="680" t="s">
        <v>20743</v>
      </c>
      <c r="D8584" s="680" t="s">
        <v>45605</v>
      </c>
    </row>
    <row r="8585" spans="1:4" ht="16.5" thickTop="1" thickBot="1" x14ac:dyDescent="0.3">
      <c r="A8585" s="680" t="s">
        <v>20744</v>
      </c>
      <c r="B8585" s="681" t="s">
        <v>20745</v>
      </c>
      <c r="C8585" s="680" t="s">
        <v>20746</v>
      </c>
      <c r="D8585" s="680" t="s">
        <v>45606</v>
      </c>
    </row>
    <row r="8586" spans="1:4" ht="16.5" thickTop="1" thickBot="1" x14ac:dyDescent="0.3">
      <c r="A8586" s="681" t="s">
        <v>20747</v>
      </c>
      <c r="B8586" s="681" t="s">
        <v>20748</v>
      </c>
      <c r="C8586" s="681" t="s">
        <v>20749</v>
      </c>
      <c r="D8586" s="681" t="s">
        <v>45607</v>
      </c>
    </row>
    <row r="8587" spans="1:4" ht="16.5" thickTop="1" thickBot="1" x14ac:dyDescent="0.3">
      <c r="A8587" s="681" t="s">
        <v>20750</v>
      </c>
      <c r="B8587" s="681" t="s">
        <v>20751</v>
      </c>
      <c r="C8587" s="681" t="s">
        <v>20752</v>
      </c>
      <c r="D8587" s="681" t="s">
        <v>20752</v>
      </c>
    </row>
    <row r="8588" spans="1:4" ht="16.5" thickTop="1" thickBot="1" x14ac:dyDescent="0.3">
      <c r="A8588" s="681" t="s">
        <v>20753</v>
      </c>
      <c r="B8588" s="681" t="s">
        <v>20754</v>
      </c>
      <c r="C8588" s="681" t="s">
        <v>20755</v>
      </c>
      <c r="D8588" s="681" t="s">
        <v>20755</v>
      </c>
    </row>
    <row r="8589" spans="1:4" ht="31.5" thickTop="1" thickBot="1" x14ac:dyDescent="0.3">
      <c r="A8589" s="680" t="s">
        <v>20756</v>
      </c>
      <c r="B8589" s="681" t="s">
        <v>20757</v>
      </c>
      <c r="C8589" s="680" t="s">
        <v>20758</v>
      </c>
      <c r="D8589" s="680" t="s">
        <v>45608</v>
      </c>
    </row>
    <row r="8590" spans="1:4" ht="16.5" thickTop="1" thickBot="1" x14ac:dyDescent="0.3">
      <c r="A8590" s="680" t="s">
        <v>20759</v>
      </c>
      <c r="B8590" s="681" t="s">
        <v>20760</v>
      </c>
      <c r="C8590" s="680" t="s">
        <v>20761</v>
      </c>
      <c r="D8590" s="680" t="s">
        <v>45609</v>
      </c>
    </row>
    <row r="8591" spans="1:4" ht="16.5" thickTop="1" thickBot="1" x14ac:dyDescent="0.3">
      <c r="A8591" s="681" t="s">
        <v>20762</v>
      </c>
      <c r="B8591" s="681" t="s">
        <v>20763</v>
      </c>
      <c r="C8591" s="681" t="s">
        <v>20764</v>
      </c>
      <c r="D8591" s="681" t="s">
        <v>45610</v>
      </c>
    </row>
    <row r="8592" spans="1:4" ht="16.5" thickTop="1" thickBot="1" x14ac:dyDescent="0.3">
      <c r="A8592" s="681" t="s">
        <v>20765</v>
      </c>
      <c r="B8592" s="681" t="s">
        <v>15998</v>
      </c>
      <c r="C8592" s="681" t="s">
        <v>20766</v>
      </c>
      <c r="D8592" s="681" t="s">
        <v>45611</v>
      </c>
    </row>
    <row r="8593" spans="1:4" ht="16.5" thickTop="1" thickBot="1" x14ac:dyDescent="0.3">
      <c r="A8593" s="681" t="s">
        <v>20767</v>
      </c>
      <c r="B8593" s="681" t="s">
        <v>20768</v>
      </c>
      <c r="C8593" s="681" t="s">
        <v>20769</v>
      </c>
      <c r="D8593" s="681" t="s">
        <v>45612</v>
      </c>
    </row>
    <row r="8594" spans="1:4" ht="16.5" thickTop="1" thickBot="1" x14ac:dyDescent="0.3">
      <c r="A8594" s="681" t="s">
        <v>20770</v>
      </c>
      <c r="B8594" s="681" t="s">
        <v>20771</v>
      </c>
      <c r="C8594" s="681" t="s">
        <v>20772</v>
      </c>
      <c r="D8594" s="681" t="s">
        <v>45613</v>
      </c>
    </row>
    <row r="8595" spans="1:4" ht="16.5" thickTop="1" thickBot="1" x14ac:dyDescent="0.3">
      <c r="A8595" s="680" t="s">
        <v>20773</v>
      </c>
      <c r="B8595" s="692" t="s">
        <v>8728</v>
      </c>
      <c r="C8595" s="680" t="s">
        <v>20774</v>
      </c>
      <c r="D8595" s="680" t="s">
        <v>20774</v>
      </c>
    </row>
    <row r="8596" spans="1:4" ht="16.5" thickTop="1" thickBot="1" x14ac:dyDescent="0.3">
      <c r="A8596" s="681" t="s">
        <v>20775</v>
      </c>
      <c r="B8596" s="681" t="s">
        <v>20776</v>
      </c>
      <c r="C8596" s="681" t="s">
        <v>20777</v>
      </c>
      <c r="D8596" s="681" t="s">
        <v>20777</v>
      </c>
    </row>
    <row r="8597" spans="1:4" ht="31.5" thickTop="1" thickBot="1" x14ac:dyDescent="0.3">
      <c r="A8597" s="681" t="s">
        <v>20778</v>
      </c>
      <c r="B8597" s="681" t="s">
        <v>20779</v>
      </c>
      <c r="C8597" s="681" t="s">
        <v>20780</v>
      </c>
      <c r="D8597" s="681" t="s">
        <v>45614</v>
      </c>
    </row>
    <row r="8598" spans="1:4" ht="31.5" thickTop="1" thickBot="1" x14ac:dyDescent="0.3">
      <c r="A8598" s="681" t="s">
        <v>20781</v>
      </c>
      <c r="B8598" s="692" t="s">
        <v>8728</v>
      </c>
      <c r="C8598" s="681" t="s">
        <v>20782</v>
      </c>
      <c r="D8598" s="681" t="s">
        <v>45615</v>
      </c>
    </row>
    <row r="8599" spans="1:4" ht="16.5" thickTop="1" thickBot="1" x14ac:dyDescent="0.3">
      <c r="A8599" s="680" t="s">
        <v>20783</v>
      </c>
      <c r="B8599" s="681" t="s">
        <v>20784</v>
      </c>
      <c r="C8599" s="680" t="s">
        <v>20785</v>
      </c>
      <c r="D8599" s="680" t="s">
        <v>45616</v>
      </c>
    </row>
    <row r="8600" spans="1:4" ht="16.5" thickTop="1" thickBot="1" x14ac:dyDescent="0.3">
      <c r="A8600" s="681" t="s">
        <v>20786</v>
      </c>
      <c r="B8600" s="681" t="s">
        <v>20787</v>
      </c>
      <c r="C8600" s="681" t="s">
        <v>20788</v>
      </c>
      <c r="D8600" s="681" t="s">
        <v>45617</v>
      </c>
    </row>
    <row r="8601" spans="1:4" ht="31.5" thickTop="1" thickBot="1" x14ac:dyDescent="0.3">
      <c r="A8601" s="681" t="s">
        <v>20789</v>
      </c>
      <c r="B8601" s="692" t="s">
        <v>8728</v>
      </c>
      <c r="C8601" s="681" t="s">
        <v>20790</v>
      </c>
      <c r="D8601" s="681" t="s">
        <v>45618</v>
      </c>
    </row>
    <row r="8602" spans="1:4" ht="31.5" thickTop="1" thickBot="1" x14ac:dyDescent="0.3">
      <c r="A8602" s="680" t="s">
        <v>20791</v>
      </c>
      <c r="B8602" s="681" t="s">
        <v>20792</v>
      </c>
      <c r="C8602" s="680" t="s">
        <v>20793</v>
      </c>
      <c r="D8602" s="680" t="s">
        <v>45619</v>
      </c>
    </row>
    <row r="8603" spans="1:4" ht="31.5" thickTop="1" thickBot="1" x14ac:dyDescent="0.3">
      <c r="A8603" s="680" t="s">
        <v>20794</v>
      </c>
      <c r="B8603" s="681" t="s">
        <v>20794</v>
      </c>
      <c r="C8603" s="680" t="s">
        <v>20795</v>
      </c>
      <c r="D8603" s="680" t="s">
        <v>45620</v>
      </c>
    </row>
    <row r="8604" spans="1:4" ht="16.5" thickTop="1" thickBot="1" x14ac:dyDescent="0.3">
      <c r="A8604" s="680" t="s">
        <v>20796</v>
      </c>
      <c r="B8604" s="692" t="s">
        <v>8728</v>
      </c>
      <c r="C8604" s="680" t="s">
        <v>20797</v>
      </c>
      <c r="D8604" s="680" t="s">
        <v>45621</v>
      </c>
    </row>
    <row r="8605" spans="1:4" ht="16.5" thickTop="1" thickBot="1" x14ac:dyDescent="0.3">
      <c r="A8605" s="681" t="s">
        <v>20798</v>
      </c>
      <c r="B8605" s="681" t="s">
        <v>20799</v>
      </c>
      <c r="C8605" s="681" t="s">
        <v>20800</v>
      </c>
      <c r="D8605" s="681" t="s">
        <v>45622</v>
      </c>
    </row>
    <row r="8606" spans="1:4" ht="31.5" thickTop="1" thickBot="1" x14ac:dyDescent="0.3">
      <c r="A8606" s="680" t="s">
        <v>20801</v>
      </c>
      <c r="B8606" s="681" t="s">
        <v>20802</v>
      </c>
      <c r="C8606" s="680" t="s">
        <v>20803</v>
      </c>
      <c r="D8606" s="680" t="s">
        <v>45623</v>
      </c>
    </row>
    <row r="8607" spans="1:4" ht="16.5" thickTop="1" thickBot="1" x14ac:dyDescent="0.3">
      <c r="A8607" s="681" t="s">
        <v>20804</v>
      </c>
      <c r="B8607" s="681" t="s">
        <v>20805</v>
      </c>
      <c r="C8607" s="681" t="s">
        <v>20806</v>
      </c>
      <c r="D8607" s="681" t="s">
        <v>45624</v>
      </c>
    </row>
    <row r="8608" spans="1:4" ht="16.5" thickTop="1" thickBot="1" x14ac:dyDescent="0.3">
      <c r="A8608" s="681" t="s">
        <v>20807</v>
      </c>
      <c r="B8608" s="681" t="s">
        <v>20808</v>
      </c>
      <c r="C8608" s="681" t="s">
        <v>20809</v>
      </c>
      <c r="D8608" s="681" t="s">
        <v>45625</v>
      </c>
    </row>
    <row r="8609" spans="1:4" ht="16.5" thickTop="1" thickBot="1" x14ac:dyDescent="0.3">
      <c r="A8609" s="680" t="s">
        <v>20810</v>
      </c>
      <c r="B8609" s="692" t="s">
        <v>8728</v>
      </c>
      <c r="C8609" s="680" t="s">
        <v>20811</v>
      </c>
      <c r="D8609" s="680" t="s">
        <v>45626</v>
      </c>
    </row>
    <row r="8610" spans="1:4" ht="16.5" thickTop="1" thickBot="1" x14ac:dyDescent="0.3">
      <c r="A8610" s="680" t="s">
        <v>20812</v>
      </c>
      <c r="B8610" s="681" t="s">
        <v>20813</v>
      </c>
      <c r="C8610" s="680" t="s">
        <v>20814</v>
      </c>
      <c r="D8610" s="680" t="s">
        <v>45627</v>
      </c>
    </row>
    <row r="8611" spans="1:4" ht="16.5" thickTop="1" thickBot="1" x14ac:dyDescent="0.3">
      <c r="A8611" s="680" t="s">
        <v>20815</v>
      </c>
      <c r="B8611" s="692" t="s">
        <v>8728</v>
      </c>
      <c r="C8611" s="680" t="s">
        <v>20816</v>
      </c>
      <c r="D8611" s="680" t="s">
        <v>45628</v>
      </c>
    </row>
    <row r="8612" spans="1:4" ht="16.5" thickTop="1" thickBot="1" x14ac:dyDescent="0.3">
      <c r="A8612" s="681" t="s">
        <v>20817</v>
      </c>
      <c r="B8612" s="692" t="s">
        <v>8728</v>
      </c>
      <c r="C8612" s="681" t="s">
        <v>20818</v>
      </c>
      <c r="D8612" s="681" t="s">
        <v>45629</v>
      </c>
    </row>
    <row r="8613" spans="1:4" ht="16.5" thickTop="1" thickBot="1" x14ac:dyDescent="0.3">
      <c r="A8613" s="680" t="s">
        <v>20819</v>
      </c>
      <c r="B8613" s="692" t="s">
        <v>8728</v>
      </c>
      <c r="C8613" s="680" t="s">
        <v>20820</v>
      </c>
      <c r="D8613" s="680" t="s">
        <v>45630</v>
      </c>
    </row>
    <row r="8614" spans="1:4" ht="16.5" thickTop="1" thickBot="1" x14ac:dyDescent="0.3">
      <c r="A8614" s="680" t="s">
        <v>20821</v>
      </c>
      <c r="B8614" s="692" t="s">
        <v>8728</v>
      </c>
      <c r="C8614" s="680" t="s">
        <v>20822</v>
      </c>
      <c r="D8614" s="680" t="s">
        <v>45631</v>
      </c>
    </row>
    <row r="8615" spans="1:4" ht="16.5" thickTop="1" thickBot="1" x14ac:dyDescent="0.3">
      <c r="A8615" s="681" t="s">
        <v>20823</v>
      </c>
      <c r="B8615" s="681" t="s">
        <v>20824</v>
      </c>
      <c r="C8615" s="681" t="s">
        <v>20825</v>
      </c>
      <c r="D8615" s="681" t="s">
        <v>20825</v>
      </c>
    </row>
    <row r="8616" spans="1:4" ht="31.5" thickTop="1" thickBot="1" x14ac:dyDescent="0.3">
      <c r="A8616" s="681" t="s">
        <v>20826</v>
      </c>
      <c r="B8616" s="681" t="s">
        <v>20827</v>
      </c>
      <c r="C8616" s="681" t="s">
        <v>20828</v>
      </c>
      <c r="D8616" s="681" t="s">
        <v>45632</v>
      </c>
    </row>
    <row r="8617" spans="1:4" ht="16.5" thickTop="1" thickBot="1" x14ac:dyDescent="0.3">
      <c r="A8617" s="680" t="s">
        <v>20829</v>
      </c>
      <c r="B8617" s="681" t="s">
        <v>20829</v>
      </c>
      <c r="C8617" s="680" t="s">
        <v>20830</v>
      </c>
      <c r="D8617" s="680" t="s">
        <v>45633</v>
      </c>
    </row>
    <row r="8618" spans="1:4" ht="16.5" thickTop="1" thickBot="1" x14ac:dyDescent="0.3">
      <c r="A8618" s="681" t="s">
        <v>20831</v>
      </c>
      <c r="B8618" s="681" t="s">
        <v>20832</v>
      </c>
      <c r="C8618" s="681" t="s">
        <v>20833</v>
      </c>
      <c r="D8618" s="681" t="s">
        <v>45634</v>
      </c>
    </row>
    <row r="8619" spans="1:4" ht="16.5" thickTop="1" thickBot="1" x14ac:dyDescent="0.3">
      <c r="A8619" s="681" t="s">
        <v>20834</v>
      </c>
      <c r="B8619" s="692" t="s">
        <v>8728</v>
      </c>
      <c r="C8619" s="681" t="s">
        <v>20835</v>
      </c>
      <c r="D8619" s="681" t="s">
        <v>45635</v>
      </c>
    </row>
    <row r="8620" spans="1:4" ht="16.5" thickTop="1" thickBot="1" x14ac:dyDescent="0.3">
      <c r="A8620" s="681" t="s">
        <v>20836</v>
      </c>
      <c r="B8620" s="681" t="s">
        <v>20837</v>
      </c>
      <c r="C8620" s="681" t="s">
        <v>20838</v>
      </c>
      <c r="D8620" s="681" t="s">
        <v>45636</v>
      </c>
    </row>
    <row r="8621" spans="1:4" ht="31.5" thickTop="1" thickBot="1" x14ac:dyDescent="0.3">
      <c r="A8621" s="680" t="s">
        <v>20839</v>
      </c>
      <c r="B8621" s="681" t="s">
        <v>20840</v>
      </c>
      <c r="C8621" s="680" t="s">
        <v>20841</v>
      </c>
      <c r="D8621" s="680" t="s">
        <v>45637</v>
      </c>
    </row>
    <row r="8622" spans="1:4" ht="16.5" thickTop="1" thickBot="1" x14ac:dyDescent="0.3">
      <c r="A8622" s="680" t="s">
        <v>20842</v>
      </c>
      <c r="B8622" s="681" t="s">
        <v>20843</v>
      </c>
      <c r="C8622" s="680" t="s">
        <v>20844</v>
      </c>
      <c r="D8622" s="680" t="s">
        <v>45638</v>
      </c>
    </row>
    <row r="8623" spans="1:4" ht="16.5" thickTop="1" thickBot="1" x14ac:dyDescent="0.3">
      <c r="A8623" s="680" t="s">
        <v>20845</v>
      </c>
      <c r="B8623" s="692" t="s">
        <v>8728</v>
      </c>
      <c r="C8623" s="680" t="s">
        <v>20846</v>
      </c>
      <c r="D8623" s="680" t="s">
        <v>45639</v>
      </c>
    </row>
    <row r="8624" spans="1:4" ht="16.5" thickTop="1" thickBot="1" x14ac:dyDescent="0.3">
      <c r="A8624" s="680" t="s">
        <v>20847</v>
      </c>
      <c r="B8624" s="692" t="s">
        <v>8728</v>
      </c>
      <c r="C8624" s="680" t="s">
        <v>20848</v>
      </c>
      <c r="D8624" s="680" t="s">
        <v>45640</v>
      </c>
    </row>
    <row r="8625" spans="1:4" ht="16.5" thickTop="1" thickBot="1" x14ac:dyDescent="0.3">
      <c r="A8625" s="680" t="s">
        <v>20849</v>
      </c>
      <c r="B8625" s="681" t="s">
        <v>20850</v>
      </c>
      <c r="C8625" s="680" t="s">
        <v>20851</v>
      </c>
      <c r="D8625" s="680" t="s">
        <v>45641</v>
      </c>
    </row>
    <row r="8626" spans="1:4" ht="16.5" thickTop="1" thickBot="1" x14ac:dyDescent="0.3">
      <c r="A8626" s="681" t="s">
        <v>20852</v>
      </c>
      <c r="B8626" s="692" t="s">
        <v>8728</v>
      </c>
      <c r="C8626" s="681" t="s">
        <v>20853</v>
      </c>
      <c r="D8626" s="681" t="s">
        <v>45642</v>
      </c>
    </row>
    <row r="8627" spans="1:4" ht="16.5" thickTop="1" thickBot="1" x14ac:dyDescent="0.3">
      <c r="A8627" s="680" t="s">
        <v>20854</v>
      </c>
      <c r="B8627" s="681" t="s">
        <v>20855</v>
      </c>
      <c r="C8627" s="680" t="s">
        <v>20856</v>
      </c>
      <c r="D8627" s="680" t="s">
        <v>20856</v>
      </c>
    </row>
    <row r="8628" spans="1:4" ht="16.5" thickTop="1" thickBot="1" x14ac:dyDescent="0.3">
      <c r="A8628" s="680" t="s">
        <v>20857</v>
      </c>
      <c r="B8628" s="692" t="s">
        <v>8728</v>
      </c>
      <c r="C8628" s="680" t="s">
        <v>20858</v>
      </c>
      <c r="D8628" s="680" t="s">
        <v>45643</v>
      </c>
    </row>
    <row r="8629" spans="1:4" ht="46.5" thickTop="1" thickBot="1" x14ac:dyDescent="0.3">
      <c r="A8629" s="680" t="s">
        <v>20859</v>
      </c>
      <c r="B8629" s="681" t="s">
        <v>20859</v>
      </c>
      <c r="C8629" s="680" t="s">
        <v>20860</v>
      </c>
      <c r="D8629" s="680" t="s">
        <v>45644</v>
      </c>
    </row>
    <row r="8630" spans="1:4" ht="16.5" thickTop="1" thickBot="1" x14ac:dyDescent="0.3">
      <c r="A8630" s="680" t="s">
        <v>20861</v>
      </c>
      <c r="B8630" s="681" t="s">
        <v>20862</v>
      </c>
      <c r="C8630" s="680" t="s">
        <v>20863</v>
      </c>
      <c r="D8630" s="680" t="s">
        <v>45645</v>
      </c>
    </row>
    <row r="8631" spans="1:4" ht="16.5" thickTop="1" thickBot="1" x14ac:dyDescent="0.3">
      <c r="A8631" s="680" t="s">
        <v>20864</v>
      </c>
      <c r="B8631" s="681" t="s">
        <v>20865</v>
      </c>
      <c r="C8631" s="680" t="s">
        <v>20866</v>
      </c>
      <c r="D8631" s="680" t="s">
        <v>45646</v>
      </c>
    </row>
    <row r="8632" spans="1:4" ht="16.5" thickTop="1" thickBot="1" x14ac:dyDescent="0.3">
      <c r="A8632" s="680" t="s">
        <v>20867</v>
      </c>
      <c r="B8632" s="681" t="s">
        <v>20868</v>
      </c>
      <c r="C8632" s="680" t="s">
        <v>20869</v>
      </c>
      <c r="D8632" s="680" t="s">
        <v>45647</v>
      </c>
    </row>
    <row r="8633" spans="1:4" ht="16.5" thickTop="1" thickBot="1" x14ac:dyDescent="0.3">
      <c r="A8633" s="680" t="s">
        <v>6313</v>
      </c>
      <c r="B8633" s="681" t="s">
        <v>20870</v>
      </c>
      <c r="C8633" s="680" t="s">
        <v>6314</v>
      </c>
      <c r="D8633" s="680" t="s">
        <v>6314</v>
      </c>
    </row>
    <row r="8634" spans="1:4" ht="16.5" thickTop="1" thickBot="1" x14ac:dyDescent="0.3">
      <c r="A8634" s="681" t="s">
        <v>20871</v>
      </c>
      <c r="B8634" s="692" t="s">
        <v>8728</v>
      </c>
      <c r="C8634" s="681" t="s">
        <v>20872</v>
      </c>
      <c r="D8634" s="681" t="s">
        <v>20872</v>
      </c>
    </row>
    <row r="8635" spans="1:4" ht="31.5" thickTop="1" thickBot="1" x14ac:dyDescent="0.3">
      <c r="A8635" s="681" t="s">
        <v>20873</v>
      </c>
      <c r="B8635" s="681" t="s">
        <v>20873</v>
      </c>
      <c r="C8635" s="681" t="s">
        <v>20874</v>
      </c>
      <c r="D8635" s="681" t="s">
        <v>45648</v>
      </c>
    </row>
    <row r="8636" spans="1:4" ht="31.5" thickTop="1" thickBot="1" x14ac:dyDescent="0.3">
      <c r="A8636" s="681" t="s">
        <v>20875</v>
      </c>
      <c r="B8636" s="681" t="s">
        <v>20876</v>
      </c>
      <c r="C8636" s="681" t="s">
        <v>20877</v>
      </c>
      <c r="D8636" s="681" t="s">
        <v>45649</v>
      </c>
    </row>
    <row r="8637" spans="1:4" ht="31.5" thickTop="1" thickBot="1" x14ac:dyDescent="0.3">
      <c r="A8637" s="680" t="s">
        <v>20878</v>
      </c>
      <c r="B8637" s="681" t="s">
        <v>20879</v>
      </c>
      <c r="C8637" s="680" t="s">
        <v>20880</v>
      </c>
      <c r="D8637" s="680" t="s">
        <v>45650</v>
      </c>
    </row>
    <row r="8638" spans="1:4" ht="16.5" thickTop="1" thickBot="1" x14ac:dyDescent="0.3">
      <c r="A8638" s="680" t="s">
        <v>20881</v>
      </c>
      <c r="B8638" s="681" t="s">
        <v>20882</v>
      </c>
      <c r="C8638" s="680" t="s">
        <v>20883</v>
      </c>
      <c r="D8638" s="680" t="s">
        <v>45651</v>
      </c>
    </row>
    <row r="8639" spans="1:4" ht="16.5" thickTop="1" thickBot="1" x14ac:dyDescent="0.3">
      <c r="A8639" s="680" t="s">
        <v>20884</v>
      </c>
      <c r="B8639" s="681" t="s">
        <v>20885</v>
      </c>
      <c r="C8639" s="680" t="s">
        <v>20886</v>
      </c>
      <c r="D8639" s="680" t="s">
        <v>20886</v>
      </c>
    </row>
    <row r="8640" spans="1:4" ht="31.5" thickTop="1" thickBot="1" x14ac:dyDescent="0.3">
      <c r="A8640" s="681" t="s">
        <v>20887</v>
      </c>
      <c r="B8640" s="681" t="s">
        <v>20888</v>
      </c>
      <c r="C8640" s="681" t="s">
        <v>20889</v>
      </c>
      <c r="D8640" s="681" t="s">
        <v>45652</v>
      </c>
    </row>
    <row r="8641" spans="1:4" ht="16.5" thickTop="1" thickBot="1" x14ac:dyDescent="0.3">
      <c r="A8641" s="681" t="s">
        <v>20890</v>
      </c>
      <c r="B8641" s="681" t="s">
        <v>20891</v>
      </c>
      <c r="C8641" s="681" t="s">
        <v>20892</v>
      </c>
      <c r="D8641" s="681" t="s">
        <v>20892</v>
      </c>
    </row>
    <row r="8642" spans="1:4" ht="16.5" thickTop="1" thickBot="1" x14ac:dyDescent="0.3">
      <c r="A8642" s="680" t="s">
        <v>20893</v>
      </c>
      <c r="B8642" s="681" t="s">
        <v>20894</v>
      </c>
      <c r="C8642" s="680" t="s">
        <v>20895</v>
      </c>
      <c r="D8642" s="680" t="s">
        <v>45653</v>
      </c>
    </row>
    <row r="8643" spans="1:4" ht="16.5" thickTop="1" thickBot="1" x14ac:dyDescent="0.3">
      <c r="A8643" s="680" t="s">
        <v>20896</v>
      </c>
      <c r="B8643" s="681" t="s">
        <v>20897</v>
      </c>
      <c r="C8643" s="680" t="s">
        <v>20898</v>
      </c>
      <c r="D8643" s="680" t="s">
        <v>45654</v>
      </c>
    </row>
    <row r="8644" spans="1:4" ht="31.5" thickTop="1" thickBot="1" x14ac:dyDescent="0.3">
      <c r="A8644" s="681" t="s">
        <v>20899</v>
      </c>
      <c r="B8644" s="681" t="s">
        <v>20900</v>
      </c>
      <c r="C8644" s="681" t="s">
        <v>20901</v>
      </c>
      <c r="D8644" s="681" t="s">
        <v>45655</v>
      </c>
    </row>
    <row r="8645" spans="1:4" ht="16.5" thickTop="1" thickBot="1" x14ac:dyDescent="0.3">
      <c r="A8645" s="680" t="s">
        <v>20902</v>
      </c>
      <c r="B8645" s="681" t="s">
        <v>20903</v>
      </c>
      <c r="C8645" s="680" t="s">
        <v>20904</v>
      </c>
      <c r="D8645" s="680" t="s">
        <v>45656</v>
      </c>
    </row>
    <row r="8646" spans="1:4" ht="16.5" thickTop="1" thickBot="1" x14ac:dyDescent="0.3">
      <c r="A8646" s="680" t="s">
        <v>20905</v>
      </c>
      <c r="B8646" s="681" t="s">
        <v>20906</v>
      </c>
      <c r="C8646" s="680" t="s">
        <v>20907</v>
      </c>
      <c r="D8646" s="680" t="s">
        <v>45657</v>
      </c>
    </row>
    <row r="8647" spans="1:4" ht="31.5" thickTop="1" thickBot="1" x14ac:dyDescent="0.3">
      <c r="A8647" s="681" t="s">
        <v>20908</v>
      </c>
      <c r="B8647" s="681" t="s">
        <v>20909</v>
      </c>
      <c r="C8647" s="681" t="s">
        <v>20910</v>
      </c>
      <c r="D8647" s="681" t="s">
        <v>45658</v>
      </c>
    </row>
    <row r="8648" spans="1:4" ht="16.5" thickTop="1" thickBot="1" x14ac:dyDescent="0.3">
      <c r="A8648" s="681" t="s">
        <v>20911</v>
      </c>
      <c r="B8648" s="692" t="s">
        <v>8728</v>
      </c>
      <c r="C8648" s="681" t="s">
        <v>20912</v>
      </c>
      <c r="D8648" s="681" t="s">
        <v>45659</v>
      </c>
    </row>
    <row r="8649" spans="1:4" ht="46.5" thickTop="1" thickBot="1" x14ac:dyDescent="0.3">
      <c r="A8649" s="681" t="s">
        <v>20913</v>
      </c>
      <c r="B8649" s="681" t="s">
        <v>20914</v>
      </c>
      <c r="C8649" s="681" t="s">
        <v>20915</v>
      </c>
      <c r="D8649" s="681" t="s">
        <v>45660</v>
      </c>
    </row>
    <row r="8650" spans="1:4" ht="16.5" thickTop="1" thickBot="1" x14ac:dyDescent="0.3">
      <c r="A8650" s="680" t="s">
        <v>20916</v>
      </c>
      <c r="B8650" s="681" t="s">
        <v>20917</v>
      </c>
      <c r="C8650" s="680" t="s">
        <v>20918</v>
      </c>
      <c r="D8650" s="680" t="s">
        <v>45661</v>
      </c>
    </row>
    <row r="8651" spans="1:4" ht="31.5" thickTop="1" thickBot="1" x14ac:dyDescent="0.3">
      <c r="A8651" s="681" t="s">
        <v>20919</v>
      </c>
      <c r="B8651" s="681" t="s">
        <v>20920</v>
      </c>
      <c r="C8651" s="681" t="s">
        <v>20921</v>
      </c>
      <c r="D8651" s="681" t="s">
        <v>45662</v>
      </c>
    </row>
    <row r="8652" spans="1:4" ht="31.5" thickTop="1" thickBot="1" x14ac:dyDescent="0.3">
      <c r="A8652" s="680" t="s">
        <v>20922</v>
      </c>
      <c r="B8652" s="681" t="s">
        <v>20923</v>
      </c>
      <c r="C8652" s="680" t="s">
        <v>20924</v>
      </c>
      <c r="D8652" s="680" t="s">
        <v>45663</v>
      </c>
    </row>
    <row r="8653" spans="1:4" ht="16.5" thickTop="1" thickBot="1" x14ac:dyDescent="0.3">
      <c r="A8653" s="681" t="s">
        <v>20925</v>
      </c>
      <c r="B8653" s="692" t="s">
        <v>8728</v>
      </c>
      <c r="C8653" s="681" t="s">
        <v>20926</v>
      </c>
      <c r="D8653" s="681" t="s">
        <v>45664</v>
      </c>
    </row>
    <row r="8654" spans="1:4" ht="16.5" thickTop="1" thickBot="1" x14ac:dyDescent="0.3">
      <c r="A8654" s="681" t="s">
        <v>20927</v>
      </c>
      <c r="B8654" s="681" t="s">
        <v>20928</v>
      </c>
      <c r="C8654" s="681" t="s">
        <v>20929</v>
      </c>
      <c r="D8654" s="681" t="s">
        <v>45665</v>
      </c>
    </row>
    <row r="8655" spans="1:4" ht="16.5" thickTop="1" thickBot="1" x14ac:dyDescent="0.3">
      <c r="A8655" s="681" t="s">
        <v>20930</v>
      </c>
      <c r="B8655" s="681" t="s">
        <v>20930</v>
      </c>
      <c r="C8655" s="681" t="s">
        <v>20931</v>
      </c>
      <c r="D8655" s="681" t="s">
        <v>45666</v>
      </c>
    </row>
    <row r="8656" spans="1:4" ht="16.5" thickTop="1" thickBot="1" x14ac:dyDescent="0.3">
      <c r="A8656" s="681" t="s">
        <v>20932</v>
      </c>
      <c r="B8656" s="681" t="s">
        <v>20933</v>
      </c>
      <c r="C8656" s="681" t="s">
        <v>20934</v>
      </c>
      <c r="D8656" s="681" t="s">
        <v>45667</v>
      </c>
    </row>
    <row r="8657" spans="1:4" ht="16.5" thickTop="1" thickBot="1" x14ac:dyDescent="0.3">
      <c r="A8657" s="681" t="s">
        <v>20935</v>
      </c>
      <c r="B8657" s="681" t="s">
        <v>20936</v>
      </c>
      <c r="C8657" s="681" t="s">
        <v>20937</v>
      </c>
      <c r="D8657" s="681" t="s">
        <v>45668</v>
      </c>
    </row>
    <row r="8658" spans="1:4" ht="16.5" thickTop="1" thickBot="1" x14ac:dyDescent="0.3">
      <c r="A8658" s="681" t="s">
        <v>20938</v>
      </c>
      <c r="B8658" s="681" t="s">
        <v>20939</v>
      </c>
      <c r="C8658" s="681" t="s">
        <v>20940</v>
      </c>
      <c r="D8658" s="681" t="s">
        <v>20940</v>
      </c>
    </row>
    <row r="8659" spans="1:4" ht="16.5" thickTop="1" thickBot="1" x14ac:dyDescent="0.3">
      <c r="A8659" s="681" t="s">
        <v>20941</v>
      </c>
      <c r="B8659" s="692" t="s">
        <v>8728</v>
      </c>
      <c r="C8659" s="681" t="s">
        <v>20942</v>
      </c>
      <c r="D8659" s="681" t="s">
        <v>20942</v>
      </c>
    </row>
    <row r="8660" spans="1:4" ht="16.5" thickTop="1" thickBot="1" x14ac:dyDescent="0.3">
      <c r="A8660" s="681" t="s">
        <v>20943</v>
      </c>
      <c r="B8660" s="681" t="s">
        <v>20944</v>
      </c>
      <c r="C8660" s="681" t="s">
        <v>20945</v>
      </c>
      <c r="D8660" s="681" t="s">
        <v>45669</v>
      </c>
    </row>
    <row r="8661" spans="1:4" ht="16.5" thickTop="1" thickBot="1" x14ac:dyDescent="0.3">
      <c r="A8661" s="680" t="s">
        <v>20946</v>
      </c>
      <c r="B8661" s="681" t="s">
        <v>20947</v>
      </c>
      <c r="C8661" s="680" t="s">
        <v>20948</v>
      </c>
      <c r="D8661" s="680" t="s">
        <v>45670</v>
      </c>
    </row>
    <row r="8662" spans="1:4" ht="46.5" thickTop="1" thickBot="1" x14ac:dyDescent="0.3">
      <c r="A8662" s="680" t="s">
        <v>20949</v>
      </c>
      <c r="B8662" s="681" t="s">
        <v>20950</v>
      </c>
      <c r="C8662" s="680" t="s">
        <v>20951</v>
      </c>
      <c r="D8662" s="680" t="s">
        <v>45671</v>
      </c>
    </row>
    <row r="8663" spans="1:4" ht="31.5" thickTop="1" thickBot="1" x14ac:dyDescent="0.3">
      <c r="A8663" s="681" t="s">
        <v>20952</v>
      </c>
      <c r="B8663" s="681" t="s">
        <v>20953</v>
      </c>
      <c r="C8663" s="681" t="s">
        <v>20954</v>
      </c>
      <c r="D8663" s="681" t="s">
        <v>45672</v>
      </c>
    </row>
    <row r="8664" spans="1:4" ht="16.5" thickTop="1" thickBot="1" x14ac:dyDescent="0.3">
      <c r="A8664" s="681" t="s">
        <v>20955</v>
      </c>
      <c r="B8664" s="681" t="s">
        <v>20956</v>
      </c>
      <c r="C8664" s="681" t="s">
        <v>20957</v>
      </c>
      <c r="D8664" s="681" t="s">
        <v>45673</v>
      </c>
    </row>
    <row r="8665" spans="1:4" ht="31.5" thickTop="1" thickBot="1" x14ac:dyDescent="0.3">
      <c r="A8665" s="680" t="s">
        <v>20958</v>
      </c>
      <c r="B8665" s="681" t="s">
        <v>20958</v>
      </c>
      <c r="C8665" s="680" t="s">
        <v>20959</v>
      </c>
      <c r="D8665" s="680" t="s">
        <v>45674</v>
      </c>
    </row>
    <row r="8666" spans="1:4" ht="16.5" thickTop="1" thickBot="1" x14ac:dyDescent="0.3">
      <c r="A8666" s="680" t="s">
        <v>6315</v>
      </c>
      <c r="B8666" s="681" t="s">
        <v>20960</v>
      </c>
      <c r="C8666" s="680" t="s">
        <v>20961</v>
      </c>
      <c r="D8666" s="680" t="s">
        <v>6317</v>
      </c>
    </row>
    <row r="8667" spans="1:4" ht="16.5" thickTop="1" thickBot="1" x14ac:dyDescent="0.3">
      <c r="A8667" s="681" t="s">
        <v>6318</v>
      </c>
      <c r="B8667" s="681" t="s">
        <v>20962</v>
      </c>
      <c r="C8667" s="681" t="s">
        <v>20963</v>
      </c>
      <c r="D8667" s="681" t="s">
        <v>6320</v>
      </c>
    </row>
    <row r="8668" spans="1:4" ht="16.5" thickTop="1" thickBot="1" x14ac:dyDescent="0.3">
      <c r="A8668" s="681" t="s">
        <v>20964</v>
      </c>
      <c r="B8668" s="681" t="s">
        <v>20965</v>
      </c>
      <c r="C8668" s="681" t="s">
        <v>20966</v>
      </c>
      <c r="D8668" s="681" t="s">
        <v>45675</v>
      </c>
    </row>
    <row r="8669" spans="1:4" ht="16.5" thickTop="1" thickBot="1" x14ac:dyDescent="0.3">
      <c r="A8669" s="680" t="s">
        <v>20967</v>
      </c>
      <c r="B8669" s="681" t="s">
        <v>20968</v>
      </c>
      <c r="C8669" s="680" t="s">
        <v>20969</v>
      </c>
      <c r="D8669" s="680" t="s">
        <v>45676</v>
      </c>
    </row>
    <row r="8670" spans="1:4" ht="16.5" thickTop="1" thickBot="1" x14ac:dyDescent="0.3">
      <c r="A8670" s="681" t="s">
        <v>20970</v>
      </c>
      <c r="B8670" s="681" t="s">
        <v>20970</v>
      </c>
      <c r="C8670" s="681" t="s">
        <v>20971</v>
      </c>
      <c r="D8670" s="681" t="s">
        <v>45677</v>
      </c>
    </row>
    <row r="8671" spans="1:4" ht="46.5" thickTop="1" thickBot="1" x14ac:dyDescent="0.3">
      <c r="A8671" s="681" t="s">
        <v>6321</v>
      </c>
      <c r="B8671" s="692" t="s">
        <v>8728</v>
      </c>
      <c r="C8671" s="681" t="s">
        <v>6322</v>
      </c>
      <c r="D8671" s="681" t="s">
        <v>6323</v>
      </c>
    </row>
    <row r="8672" spans="1:4" ht="16.5" thickTop="1" thickBot="1" x14ac:dyDescent="0.3">
      <c r="A8672" s="680" t="s">
        <v>20972</v>
      </c>
      <c r="B8672" s="681" t="s">
        <v>20973</v>
      </c>
      <c r="C8672" s="680" t="s">
        <v>20974</v>
      </c>
      <c r="D8672" s="680" t="s">
        <v>45678</v>
      </c>
    </row>
    <row r="8673" spans="1:4" ht="16.5" thickTop="1" thickBot="1" x14ac:dyDescent="0.3">
      <c r="A8673" s="681" t="s">
        <v>20975</v>
      </c>
      <c r="B8673" s="681" t="s">
        <v>20976</v>
      </c>
      <c r="C8673" s="681" t="s">
        <v>20977</v>
      </c>
      <c r="D8673" s="681" t="s">
        <v>45679</v>
      </c>
    </row>
    <row r="8674" spans="1:4" ht="46.5" thickTop="1" thickBot="1" x14ac:dyDescent="0.3">
      <c r="A8674" s="680" t="s">
        <v>20978</v>
      </c>
      <c r="B8674" s="681" t="s">
        <v>20979</v>
      </c>
      <c r="C8674" s="680" t="s">
        <v>20980</v>
      </c>
      <c r="D8674" s="680" t="s">
        <v>45680</v>
      </c>
    </row>
    <row r="8675" spans="1:4" ht="16.5" thickTop="1" thickBot="1" x14ac:dyDescent="0.3">
      <c r="A8675" s="680" t="s">
        <v>20981</v>
      </c>
      <c r="B8675" s="692" t="s">
        <v>8728</v>
      </c>
      <c r="C8675" s="680" t="s">
        <v>20982</v>
      </c>
      <c r="D8675" s="680" t="s">
        <v>45681</v>
      </c>
    </row>
    <row r="8676" spans="1:4" ht="16.5" thickTop="1" thickBot="1" x14ac:dyDescent="0.3">
      <c r="A8676" s="681" t="s">
        <v>20983</v>
      </c>
      <c r="B8676" s="681" t="s">
        <v>20984</v>
      </c>
      <c r="C8676" s="681" t="s">
        <v>20985</v>
      </c>
      <c r="D8676" s="681" t="s">
        <v>45682</v>
      </c>
    </row>
    <row r="8677" spans="1:4" ht="16.5" thickTop="1" thickBot="1" x14ac:dyDescent="0.3">
      <c r="A8677" s="680" t="s">
        <v>20986</v>
      </c>
      <c r="B8677" s="692" t="s">
        <v>8728</v>
      </c>
      <c r="C8677" s="680" t="s">
        <v>20987</v>
      </c>
      <c r="D8677" s="680" t="s">
        <v>45683</v>
      </c>
    </row>
    <row r="8678" spans="1:4" ht="16.5" thickTop="1" thickBot="1" x14ac:dyDescent="0.3">
      <c r="A8678" s="680" t="s">
        <v>20988</v>
      </c>
      <c r="B8678" s="681" t="s">
        <v>20989</v>
      </c>
      <c r="C8678" s="680" t="s">
        <v>20990</v>
      </c>
      <c r="D8678" s="680" t="s">
        <v>20990</v>
      </c>
    </row>
    <row r="8679" spans="1:4" ht="31.5" thickTop="1" thickBot="1" x14ac:dyDescent="0.3">
      <c r="A8679" s="681" t="s">
        <v>20991</v>
      </c>
      <c r="B8679" s="692" t="s">
        <v>8728</v>
      </c>
      <c r="C8679" s="681" t="s">
        <v>20992</v>
      </c>
      <c r="D8679" s="681" t="s">
        <v>45684</v>
      </c>
    </row>
    <row r="8680" spans="1:4" ht="16.5" thickTop="1" thickBot="1" x14ac:dyDescent="0.3">
      <c r="A8680" s="680" t="s">
        <v>20993</v>
      </c>
      <c r="B8680" s="681" t="s">
        <v>20994</v>
      </c>
      <c r="C8680" s="680" t="s">
        <v>20995</v>
      </c>
      <c r="D8680" s="680" t="s">
        <v>45685</v>
      </c>
    </row>
    <row r="8681" spans="1:4" ht="16.5" thickTop="1" thickBot="1" x14ac:dyDescent="0.3">
      <c r="A8681" s="681" t="s">
        <v>20996</v>
      </c>
      <c r="B8681" s="681" t="s">
        <v>20997</v>
      </c>
      <c r="C8681" s="681" t="s">
        <v>20998</v>
      </c>
      <c r="D8681" s="681" t="s">
        <v>20998</v>
      </c>
    </row>
    <row r="8682" spans="1:4" ht="31.5" thickTop="1" thickBot="1" x14ac:dyDescent="0.3">
      <c r="A8682" s="681" t="s">
        <v>20999</v>
      </c>
      <c r="B8682" s="681" t="s">
        <v>21000</v>
      </c>
      <c r="C8682" s="681" t="s">
        <v>21001</v>
      </c>
      <c r="D8682" s="681" t="s">
        <v>45686</v>
      </c>
    </row>
    <row r="8683" spans="1:4" ht="16.5" thickTop="1" thickBot="1" x14ac:dyDescent="0.3">
      <c r="A8683" s="681" t="s">
        <v>21002</v>
      </c>
      <c r="B8683" s="681" t="s">
        <v>21003</v>
      </c>
      <c r="C8683" s="681" t="s">
        <v>21004</v>
      </c>
      <c r="D8683" s="681" t="s">
        <v>45687</v>
      </c>
    </row>
    <row r="8684" spans="1:4" ht="16.5" thickTop="1" thickBot="1" x14ac:dyDescent="0.3">
      <c r="A8684" s="681" t="s">
        <v>21005</v>
      </c>
      <c r="B8684" s="681" t="s">
        <v>21006</v>
      </c>
      <c r="C8684" s="681" t="s">
        <v>21007</v>
      </c>
      <c r="D8684" s="681" t="s">
        <v>45688</v>
      </c>
    </row>
    <row r="8685" spans="1:4" ht="16.5" thickTop="1" thickBot="1" x14ac:dyDescent="0.3">
      <c r="A8685" s="680" t="s">
        <v>6324</v>
      </c>
      <c r="B8685" s="681" t="s">
        <v>9869</v>
      </c>
      <c r="C8685" s="680" t="s">
        <v>6325</v>
      </c>
      <c r="D8685" s="680" t="s">
        <v>6325</v>
      </c>
    </row>
    <row r="8686" spans="1:4" ht="16.5" thickTop="1" thickBot="1" x14ac:dyDescent="0.3">
      <c r="A8686" s="681" t="s">
        <v>21008</v>
      </c>
      <c r="B8686" s="692" t="s">
        <v>8728</v>
      </c>
      <c r="C8686" s="681" t="s">
        <v>21009</v>
      </c>
      <c r="D8686" s="681" t="s">
        <v>21009</v>
      </c>
    </row>
    <row r="8687" spans="1:4" ht="31.5" thickTop="1" thickBot="1" x14ac:dyDescent="0.3">
      <c r="A8687" s="681" t="s">
        <v>21010</v>
      </c>
      <c r="B8687" s="692" t="s">
        <v>8728</v>
      </c>
      <c r="C8687" s="681" t="s">
        <v>21011</v>
      </c>
      <c r="D8687" s="681" t="s">
        <v>45689</v>
      </c>
    </row>
    <row r="8688" spans="1:4" ht="16.5" thickTop="1" thickBot="1" x14ac:dyDescent="0.3">
      <c r="A8688" s="681" t="s">
        <v>21012</v>
      </c>
      <c r="B8688" s="681" t="s">
        <v>21013</v>
      </c>
      <c r="C8688" s="681" t="s">
        <v>21014</v>
      </c>
      <c r="D8688" s="681" t="s">
        <v>45690</v>
      </c>
    </row>
    <row r="8689" spans="1:4" ht="31.5" thickTop="1" thickBot="1" x14ac:dyDescent="0.3">
      <c r="A8689" s="681" t="s">
        <v>21015</v>
      </c>
      <c r="B8689" s="692" t="s">
        <v>8728</v>
      </c>
      <c r="C8689" s="681" t="s">
        <v>21016</v>
      </c>
      <c r="D8689" s="681" t="s">
        <v>45691</v>
      </c>
    </row>
    <row r="8690" spans="1:4" ht="16.5" thickTop="1" thickBot="1" x14ac:dyDescent="0.3">
      <c r="A8690" s="681" t="s">
        <v>21017</v>
      </c>
      <c r="B8690" s="681" t="s">
        <v>21018</v>
      </c>
      <c r="C8690" s="681" t="s">
        <v>21019</v>
      </c>
      <c r="D8690" s="681" t="s">
        <v>45692</v>
      </c>
    </row>
    <row r="8691" spans="1:4" ht="16.5" thickTop="1" thickBot="1" x14ac:dyDescent="0.3">
      <c r="A8691" s="681" t="s">
        <v>6326</v>
      </c>
      <c r="B8691" s="681" t="s">
        <v>21020</v>
      </c>
      <c r="C8691" s="681" t="s">
        <v>6327</v>
      </c>
      <c r="D8691" s="681" t="s">
        <v>6328</v>
      </c>
    </row>
    <row r="8692" spans="1:4" ht="16.5" thickTop="1" thickBot="1" x14ac:dyDescent="0.3">
      <c r="A8692" s="680" t="s">
        <v>21021</v>
      </c>
      <c r="B8692" s="692" t="s">
        <v>8728</v>
      </c>
      <c r="C8692" s="680" t="s">
        <v>21022</v>
      </c>
      <c r="D8692" s="680" t="s">
        <v>21022</v>
      </c>
    </row>
    <row r="8693" spans="1:4" ht="31.5" thickTop="1" thickBot="1" x14ac:dyDescent="0.3">
      <c r="A8693" s="680" t="s">
        <v>21023</v>
      </c>
      <c r="B8693" s="681" t="s">
        <v>21024</v>
      </c>
      <c r="C8693" s="680" t="s">
        <v>21025</v>
      </c>
      <c r="D8693" s="680" t="s">
        <v>45693</v>
      </c>
    </row>
    <row r="8694" spans="1:4" ht="16.5" thickTop="1" thickBot="1" x14ac:dyDescent="0.3">
      <c r="A8694" s="681" t="s">
        <v>21026</v>
      </c>
      <c r="B8694" s="692" t="s">
        <v>8728</v>
      </c>
      <c r="C8694" s="681" t="s">
        <v>21027</v>
      </c>
      <c r="D8694" s="681" t="s">
        <v>45694</v>
      </c>
    </row>
    <row r="8695" spans="1:4" ht="16.5" thickTop="1" thickBot="1" x14ac:dyDescent="0.3">
      <c r="A8695" s="681" t="s">
        <v>21028</v>
      </c>
      <c r="B8695" s="681" t="s">
        <v>21029</v>
      </c>
      <c r="C8695" s="681" t="s">
        <v>21030</v>
      </c>
      <c r="D8695" s="681" t="s">
        <v>45695</v>
      </c>
    </row>
    <row r="8696" spans="1:4" ht="16.5" thickTop="1" thickBot="1" x14ac:dyDescent="0.3">
      <c r="A8696" s="681" t="s">
        <v>21031</v>
      </c>
      <c r="B8696" s="692" t="s">
        <v>8728</v>
      </c>
      <c r="C8696" s="681" t="s">
        <v>21032</v>
      </c>
      <c r="D8696" s="681" t="s">
        <v>45696</v>
      </c>
    </row>
    <row r="8697" spans="1:4" ht="46.5" thickTop="1" thickBot="1" x14ac:dyDescent="0.3">
      <c r="A8697" s="681" t="s">
        <v>21033</v>
      </c>
      <c r="B8697" s="692" t="s">
        <v>8728</v>
      </c>
      <c r="C8697" s="681" t="s">
        <v>21034</v>
      </c>
      <c r="D8697" s="681" t="s">
        <v>45697</v>
      </c>
    </row>
    <row r="8698" spans="1:4" ht="16.5" thickTop="1" thickBot="1" x14ac:dyDescent="0.3">
      <c r="A8698" s="680" t="s">
        <v>21035</v>
      </c>
      <c r="B8698" s="681" t="s">
        <v>21036</v>
      </c>
      <c r="C8698" s="680" t="s">
        <v>21037</v>
      </c>
      <c r="D8698" s="680" t="s">
        <v>45698</v>
      </c>
    </row>
    <row r="8699" spans="1:4" ht="16.5" thickTop="1" thickBot="1" x14ac:dyDescent="0.3">
      <c r="A8699" s="681" t="s">
        <v>21038</v>
      </c>
      <c r="B8699" s="681" t="s">
        <v>21039</v>
      </c>
      <c r="C8699" s="681" t="s">
        <v>21040</v>
      </c>
      <c r="D8699" s="681" t="s">
        <v>45699</v>
      </c>
    </row>
    <row r="8700" spans="1:4" ht="16.5" thickTop="1" thickBot="1" x14ac:dyDescent="0.3">
      <c r="A8700" s="680" t="s">
        <v>21041</v>
      </c>
      <c r="B8700" s="692" t="s">
        <v>8728</v>
      </c>
      <c r="C8700" s="680" t="s">
        <v>21042</v>
      </c>
      <c r="D8700" s="680" t="s">
        <v>45700</v>
      </c>
    </row>
    <row r="8701" spans="1:4" ht="16.5" thickTop="1" thickBot="1" x14ac:dyDescent="0.3">
      <c r="A8701" s="681" t="s">
        <v>21043</v>
      </c>
      <c r="B8701" s="681" t="s">
        <v>21043</v>
      </c>
      <c r="C8701" s="681" t="s">
        <v>21044</v>
      </c>
      <c r="D8701" s="681" t="s">
        <v>21044</v>
      </c>
    </row>
    <row r="8702" spans="1:4" ht="16.5" thickTop="1" thickBot="1" x14ac:dyDescent="0.3">
      <c r="A8702" s="681" t="s">
        <v>21045</v>
      </c>
      <c r="B8702" s="681" t="s">
        <v>21046</v>
      </c>
      <c r="C8702" s="681" t="s">
        <v>21047</v>
      </c>
      <c r="D8702" s="681" t="s">
        <v>45701</v>
      </c>
    </row>
    <row r="8703" spans="1:4" ht="31.5" thickTop="1" thickBot="1" x14ac:dyDescent="0.3">
      <c r="A8703" s="681" t="s">
        <v>21048</v>
      </c>
      <c r="B8703" s="681" t="s">
        <v>21049</v>
      </c>
      <c r="C8703" s="681" t="s">
        <v>21050</v>
      </c>
      <c r="D8703" s="681" t="s">
        <v>45702</v>
      </c>
    </row>
    <row r="8704" spans="1:4" ht="16.5" thickTop="1" thickBot="1" x14ac:dyDescent="0.3">
      <c r="A8704" s="681" t="s">
        <v>21051</v>
      </c>
      <c r="B8704" s="692" t="s">
        <v>8728</v>
      </c>
      <c r="C8704" s="681" t="s">
        <v>21052</v>
      </c>
      <c r="D8704" s="681" t="s">
        <v>21052</v>
      </c>
    </row>
    <row r="8705" spans="1:4" ht="16.5" thickTop="1" thickBot="1" x14ac:dyDescent="0.3">
      <c r="A8705" s="680" t="s">
        <v>21053</v>
      </c>
      <c r="B8705" s="692" t="s">
        <v>8728</v>
      </c>
      <c r="C8705" s="680" t="s">
        <v>21054</v>
      </c>
      <c r="D8705" s="680" t="s">
        <v>45703</v>
      </c>
    </row>
    <row r="8706" spans="1:4" ht="16.5" thickTop="1" thickBot="1" x14ac:dyDescent="0.3">
      <c r="A8706" s="680" t="s">
        <v>21055</v>
      </c>
      <c r="B8706" s="692" t="s">
        <v>8728</v>
      </c>
      <c r="C8706" s="680" t="s">
        <v>21056</v>
      </c>
      <c r="D8706" s="680" t="s">
        <v>45704</v>
      </c>
    </row>
    <row r="8707" spans="1:4" ht="16.5" thickTop="1" thickBot="1" x14ac:dyDescent="0.3">
      <c r="A8707" s="681" t="s">
        <v>21057</v>
      </c>
      <c r="B8707" s="681" t="s">
        <v>21058</v>
      </c>
      <c r="C8707" s="681" t="s">
        <v>21059</v>
      </c>
      <c r="D8707" s="681" t="s">
        <v>45705</v>
      </c>
    </row>
    <row r="8708" spans="1:4" ht="16.5" thickTop="1" thickBot="1" x14ac:dyDescent="0.3">
      <c r="A8708" s="680" t="s">
        <v>21060</v>
      </c>
      <c r="B8708" s="681" t="s">
        <v>21061</v>
      </c>
      <c r="C8708" s="680" t="s">
        <v>21062</v>
      </c>
      <c r="D8708" s="680" t="s">
        <v>21062</v>
      </c>
    </row>
    <row r="8709" spans="1:4" ht="16.5" thickTop="1" thickBot="1" x14ac:dyDescent="0.3">
      <c r="A8709" s="681" t="s">
        <v>21063</v>
      </c>
      <c r="B8709" s="681" t="s">
        <v>21064</v>
      </c>
      <c r="C8709" s="681" t="s">
        <v>21065</v>
      </c>
      <c r="D8709" s="681" t="s">
        <v>45706</v>
      </c>
    </row>
    <row r="8710" spans="1:4" ht="16.5" thickTop="1" thickBot="1" x14ac:dyDescent="0.3">
      <c r="A8710" s="681" t="s">
        <v>21066</v>
      </c>
      <c r="B8710" s="681" t="s">
        <v>21067</v>
      </c>
      <c r="C8710" s="681" t="s">
        <v>21068</v>
      </c>
      <c r="D8710" s="681" t="s">
        <v>45707</v>
      </c>
    </row>
    <row r="8711" spans="1:4" ht="16.5" thickTop="1" thickBot="1" x14ac:dyDescent="0.3">
      <c r="A8711" s="680" t="s">
        <v>21069</v>
      </c>
      <c r="B8711" s="692" t="s">
        <v>8728</v>
      </c>
      <c r="C8711" s="680" t="s">
        <v>21070</v>
      </c>
      <c r="D8711" s="680" t="s">
        <v>45708</v>
      </c>
    </row>
    <row r="8712" spans="1:4" ht="16.5" thickTop="1" thickBot="1" x14ac:dyDescent="0.3">
      <c r="A8712" s="681" t="s">
        <v>21071</v>
      </c>
      <c r="B8712" s="692" t="s">
        <v>8728</v>
      </c>
      <c r="C8712" s="681" t="s">
        <v>21072</v>
      </c>
      <c r="D8712" s="681" t="s">
        <v>45709</v>
      </c>
    </row>
    <row r="8713" spans="1:4" ht="16.5" thickTop="1" thickBot="1" x14ac:dyDescent="0.3">
      <c r="A8713" s="680" t="s">
        <v>21073</v>
      </c>
      <c r="B8713" s="681" t="s">
        <v>21073</v>
      </c>
      <c r="C8713" s="680" t="s">
        <v>21074</v>
      </c>
      <c r="D8713" s="680" t="s">
        <v>45710</v>
      </c>
    </row>
    <row r="8714" spans="1:4" ht="16.5" thickTop="1" thickBot="1" x14ac:dyDescent="0.3">
      <c r="A8714" s="680" t="s">
        <v>21075</v>
      </c>
      <c r="B8714" s="681" t="s">
        <v>21076</v>
      </c>
      <c r="C8714" s="680" t="s">
        <v>21077</v>
      </c>
      <c r="D8714" s="680" t="s">
        <v>45711</v>
      </c>
    </row>
    <row r="8715" spans="1:4" ht="16.5" thickTop="1" thickBot="1" x14ac:dyDescent="0.3">
      <c r="A8715" s="681" t="s">
        <v>21078</v>
      </c>
      <c r="B8715" s="692" t="s">
        <v>8728</v>
      </c>
      <c r="C8715" s="681" t="s">
        <v>21079</v>
      </c>
      <c r="D8715" s="681" t="s">
        <v>45712</v>
      </c>
    </row>
    <row r="8716" spans="1:4" ht="16.5" thickTop="1" thickBot="1" x14ac:dyDescent="0.3">
      <c r="A8716" s="681" t="s">
        <v>21080</v>
      </c>
      <c r="B8716" s="681" t="s">
        <v>21081</v>
      </c>
      <c r="C8716" s="681" t="s">
        <v>21082</v>
      </c>
      <c r="D8716" s="681" t="s">
        <v>45713</v>
      </c>
    </row>
    <row r="8717" spans="1:4" ht="16.5" thickTop="1" thickBot="1" x14ac:dyDescent="0.3">
      <c r="A8717" s="681" t="s">
        <v>21083</v>
      </c>
      <c r="B8717" s="681" t="s">
        <v>21084</v>
      </c>
      <c r="C8717" s="681" t="s">
        <v>21085</v>
      </c>
      <c r="D8717" s="681" t="s">
        <v>45714</v>
      </c>
    </row>
    <row r="8718" spans="1:4" ht="16.5" thickTop="1" thickBot="1" x14ac:dyDescent="0.3">
      <c r="A8718" s="680" t="s">
        <v>21086</v>
      </c>
      <c r="B8718" s="692" t="s">
        <v>8728</v>
      </c>
      <c r="C8718" s="680" t="s">
        <v>21087</v>
      </c>
      <c r="D8718" s="680" t="s">
        <v>45715</v>
      </c>
    </row>
    <row r="8719" spans="1:4" ht="16.5" thickTop="1" thickBot="1" x14ac:dyDescent="0.3">
      <c r="A8719" s="681" t="s">
        <v>21088</v>
      </c>
      <c r="B8719" s="681" t="s">
        <v>21088</v>
      </c>
      <c r="C8719" s="681" t="s">
        <v>21089</v>
      </c>
      <c r="D8719" s="681" t="s">
        <v>45716</v>
      </c>
    </row>
    <row r="8720" spans="1:4" ht="31.5" thickTop="1" thickBot="1" x14ac:dyDescent="0.3">
      <c r="A8720" s="680" t="s">
        <v>21090</v>
      </c>
      <c r="B8720" s="692" t="s">
        <v>8728</v>
      </c>
      <c r="C8720" s="680" t="s">
        <v>21091</v>
      </c>
      <c r="D8720" s="680" t="s">
        <v>45717</v>
      </c>
    </row>
    <row r="8721" spans="1:4" ht="16.5" thickTop="1" thickBot="1" x14ac:dyDescent="0.3">
      <c r="A8721" s="681" t="s">
        <v>21092</v>
      </c>
      <c r="B8721" s="681" t="s">
        <v>21093</v>
      </c>
      <c r="C8721" s="681" t="s">
        <v>21094</v>
      </c>
      <c r="D8721" s="681" t="s">
        <v>45718</v>
      </c>
    </row>
    <row r="8722" spans="1:4" ht="31.5" thickTop="1" thickBot="1" x14ac:dyDescent="0.3">
      <c r="A8722" s="680" t="s">
        <v>21095</v>
      </c>
      <c r="B8722" s="681" t="s">
        <v>21095</v>
      </c>
      <c r="C8722" s="680" t="s">
        <v>21096</v>
      </c>
      <c r="D8722" s="680" t="s">
        <v>45719</v>
      </c>
    </row>
    <row r="8723" spans="1:4" ht="16.5" thickTop="1" thickBot="1" x14ac:dyDescent="0.3">
      <c r="A8723" s="681" t="s">
        <v>21097</v>
      </c>
      <c r="B8723" s="692" t="s">
        <v>8728</v>
      </c>
      <c r="C8723" s="681" t="s">
        <v>21098</v>
      </c>
      <c r="D8723" s="681" t="s">
        <v>45720</v>
      </c>
    </row>
    <row r="8724" spans="1:4" ht="46.5" thickTop="1" thickBot="1" x14ac:dyDescent="0.3">
      <c r="A8724" s="681" t="s">
        <v>21099</v>
      </c>
      <c r="B8724" s="681" t="s">
        <v>21099</v>
      </c>
      <c r="C8724" s="681" t="s">
        <v>21100</v>
      </c>
      <c r="D8724" s="681" t="s">
        <v>45721</v>
      </c>
    </row>
    <row r="8725" spans="1:4" ht="31.5" thickTop="1" thickBot="1" x14ac:dyDescent="0.3">
      <c r="A8725" s="681" t="s">
        <v>21101</v>
      </c>
      <c r="B8725" s="681" t="s">
        <v>21102</v>
      </c>
      <c r="C8725" s="681" t="s">
        <v>21103</v>
      </c>
      <c r="D8725" s="681" t="s">
        <v>45722</v>
      </c>
    </row>
    <row r="8726" spans="1:4" ht="16.5" thickTop="1" thickBot="1" x14ac:dyDescent="0.3">
      <c r="A8726" s="680" t="s">
        <v>21104</v>
      </c>
      <c r="B8726" s="681" t="s">
        <v>21105</v>
      </c>
      <c r="C8726" s="680" t="s">
        <v>21106</v>
      </c>
      <c r="D8726" s="680" t="s">
        <v>45723</v>
      </c>
    </row>
    <row r="8727" spans="1:4" ht="16.5" thickTop="1" thickBot="1" x14ac:dyDescent="0.3">
      <c r="A8727" s="680" t="s">
        <v>21107</v>
      </c>
      <c r="B8727" s="692" t="s">
        <v>8728</v>
      </c>
      <c r="C8727" s="680" t="s">
        <v>21108</v>
      </c>
      <c r="D8727" s="680" t="s">
        <v>45724</v>
      </c>
    </row>
    <row r="8728" spans="1:4" ht="31.5" thickTop="1" thickBot="1" x14ac:dyDescent="0.3">
      <c r="A8728" s="680" t="s">
        <v>21109</v>
      </c>
      <c r="B8728" s="681" t="s">
        <v>21110</v>
      </c>
      <c r="C8728" s="680" t="s">
        <v>21111</v>
      </c>
      <c r="D8728" s="680" t="s">
        <v>45725</v>
      </c>
    </row>
    <row r="8729" spans="1:4" ht="16.5" thickTop="1" thickBot="1" x14ac:dyDescent="0.3">
      <c r="A8729" s="681" t="s">
        <v>21112</v>
      </c>
      <c r="B8729" s="681" t="s">
        <v>21113</v>
      </c>
      <c r="C8729" s="681" t="s">
        <v>21114</v>
      </c>
      <c r="D8729" s="681" t="s">
        <v>45726</v>
      </c>
    </row>
    <row r="8730" spans="1:4" ht="16.5" thickTop="1" thickBot="1" x14ac:dyDescent="0.3">
      <c r="A8730" s="681" t="s">
        <v>21115</v>
      </c>
      <c r="B8730" s="681" t="s">
        <v>21116</v>
      </c>
      <c r="C8730" s="681" t="s">
        <v>21117</v>
      </c>
      <c r="D8730" s="681" t="s">
        <v>45727</v>
      </c>
    </row>
    <row r="8731" spans="1:4" ht="16.5" thickTop="1" thickBot="1" x14ac:dyDescent="0.3">
      <c r="A8731" s="680" t="s">
        <v>21118</v>
      </c>
      <c r="B8731" s="681" t="s">
        <v>21119</v>
      </c>
      <c r="C8731" s="680" t="s">
        <v>21120</v>
      </c>
      <c r="D8731" s="680" t="s">
        <v>45728</v>
      </c>
    </row>
    <row r="8732" spans="1:4" ht="16.5" thickTop="1" thickBot="1" x14ac:dyDescent="0.3">
      <c r="A8732" s="680" t="s">
        <v>21121</v>
      </c>
      <c r="B8732" s="681" t="s">
        <v>21122</v>
      </c>
      <c r="C8732" s="680" t="s">
        <v>21123</v>
      </c>
      <c r="D8732" s="680" t="s">
        <v>45729</v>
      </c>
    </row>
    <row r="8733" spans="1:4" ht="16.5" thickTop="1" thickBot="1" x14ac:dyDescent="0.3">
      <c r="A8733" s="681" t="s">
        <v>21124</v>
      </c>
      <c r="B8733" s="681" t="s">
        <v>21124</v>
      </c>
      <c r="C8733" s="681" t="s">
        <v>21125</v>
      </c>
      <c r="D8733" s="681" t="s">
        <v>45730</v>
      </c>
    </row>
    <row r="8734" spans="1:4" ht="16.5" thickTop="1" thickBot="1" x14ac:dyDescent="0.3">
      <c r="A8734" s="680" t="s">
        <v>21126</v>
      </c>
      <c r="B8734" s="681" t="s">
        <v>21127</v>
      </c>
      <c r="C8734" s="680" t="s">
        <v>21128</v>
      </c>
      <c r="D8734" s="680" t="s">
        <v>45731</v>
      </c>
    </row>
    <row r="8735" spans="1:4" ht="31.5" thickTop="1" thickBot="1" x14ac:dyDescent="0.3">
      <c r="A8735" s="680" t="s">
        <v>6329</v>
      </c>
      <c r="B8735" s="681" t="s">
        <v>21129</v>
      </c>
      <c r="C8735" s="680" t="s">
        <v>21130</v>
      </c>
      <c r="D8735" s="680" t="s">
        <v>6331</v>
      </c>
    </row>
    <row r="8736" spans="1:4" ht="16.5" thickTop="1" thickBot="1" x14ac:dyDescent="0.3">
      <c r="A8736" s="680" t="s">
        <v>21131</v>
      </c>
      <c r="B8736" s="681" t="s">
        <v>21132</v>
      </c>
      <c r="C8736" s="680" t="s">
        <v>21133</v>
      </c>
      <c r="D8736" s="680" t="s">
        <v>21133</v>
      </c>
    </row>
    <row r="8737" spans="1:4" ht="16.5" thickTop="1" thickBot="1" x14ac:dyDescent="0.3">
      <c r="A8737" s="681" t="s">
        <v>6332</v>
      </c>
      <c r="B8737" s="681" t="s">
        <v>21134</v>
      </c>
      <c r="C8737" s="681" t="s">
        <v>6333</v>
      </c>
      <c r="D8737" s="681" t="s">
        <v>6334</v>
      </c>
    </row>
    <row r="8738" spans="1:4" ht="16.5" thickTop="1" thickBot="1" x14ac:dyDescent="0.3">
      <c r="A8738" s="681" t="s">
        <v>21135</v>
      </c>
      <c r="B8738" s="692" t="s">
        <v>8728</v>
      </c>
      <c r="C8738" s="681" t="s">
        <v>21136</v>
      </c>
      <c r="D8738" s="681" t="s">
        <v>45732</v>
      </c>
    </row>
    <row r="8739" spans="1:4" ht="16.5" thickTop="1" thickBot="1" x14ac:dyDescent="0.3">
      <c r="A8739" s="680" t="s">
        <v>6335</v>
      </c>
      <c r="B8739" s="692" t="s">
        <v>8728</v>
      </c>
      <c r="C8739" s="680" t="s">
        <v>21137</v>
      </c>
      <c r="D8739" s="680" t="s">
        <v>6337</v>
      </c>
    </row>
    <row r="8740" spans="1:4" ht="61.5" thickTop="1" thickBot="1" x14ac:dyDescent="0.3">
      <c r="A8740" s="681" t="s">
        <v>21138</v>
      </c>
      <c r="B8740" s="681" t="s">
        <v>21139</v>
      </c>
      <c r="C8740" s="681" t="s">
        <v>21140</v>
      </c>
      <c r="D8740" s="681" t="s">
        <v>45733</v>
      </c>
    </row>
    <row r="8741" spans="1:4" ht="16.5" thickTop="1" thickBot="1" x14ac:dyDescent="0.3">
      <c r="A8741" s="681" t="s">
        <v>21141</v>
      </c>
      <c r="B8741" s="681" t="s">
        <v>21142</v>
      </c>
      <c r="C8741" s="681" t="s">
        <v>21143</v>
      </c>
      <c r="D8741" s="681" t="s">
        <v>45734</v>
      </c>
    </row>
    <row r="8742" spans="1:4" ht="31.5" thickTop="1" thickBot="1" x14ac:dyDescent="0.3">
      <c r="A8742" s="680" t="s">
        <v>6338</v>
      </c>
      <c r="B8742" s="692" t="s">
        <v>8728</v>
      </c>
      <c r="C8742" s="680" t="s">
        <v>6339</v>
      </c>
      <c r="D8742" s="680" t="s">
        <v>6340</v>
      </c>
    </row>
    <row r="8743" spans="1:4" ht="31.5" thickTop="1" thickBot="1" x14ac:dyDescent="0.3">
      <c r="A8743" s="680" t="s">
        <v>21144</v>
      </c>
      <c r="B8743" s="681" t="s">
        <v>21145</v>
      </c>
      <c r="C8743" s="680" t="s">
        <v>21146</v>
      </c>
      <c r="D8743" s="680" t="s">
        <v>45735</v>
      </c>
    </row>
    <row r="8744" spans="1:4" ht="16.5" thickTop="1" thickBot="1" x14ac:dyDescent="0.3">
      <c r="A8744" s="681" t="s">
        <v>6342</v>
      </c>
      <c r="B8744" s="681" t="s">
        <v>21147</v>
      </c>
      <c r="C8744" s="681" t="s">
        <v>6343</v>
      </c>
      <c r="D8744" s="681" t="s">
        <v>6344</v>
      </c>
    </row>
    <row r="8745" spans="1:4" ht="16.5" thickTop="1" thickBot="1" x14ac:dyDescent="0.3">
      <c r="A8745" s="681" t="s">
        <v>6345</v>
      </c>
      <c r="B8745" s="681" t="s">
        <v>21148</v>
      </c>
      <c r="C8745" s="681" t="s">
        <v>6346</v>
      </c>
      <c r="D8745" s="681" t="s">
        <v>6347</v>
      </c>
    </row>
    <row r="8746" spans="1:4" ht="16.5" thickTop="1" thickBot="1" x14ac:dyDescent="0.3">
      <c r="A8746" s="680" t="s">
        <v>21149</v>
      </c>
      <c r="B8746" s="692" t="s">
        <v>8728</v>
      </c>
      <c r="C8746" s="680" t="s">
        <v>21150</v>
      </c>
      <c r="D8746" s="680" t="s">
        <v>45736</v>
      </c>
    </row>
    <row r="8747" spans="1:4" ht="16.5" thickTop="1" thickBot="1" x14ac:dyDescent="0.3">
      <c r="A8747" s="681" t="s">
        <v>21151</v>
      </c>
      <c r="B8747" s="681" t="s">
        <v>21152</v>
      </c>
      <c r="C8747" s="681" t="s">
        <v>21153</v>
      </c>
      <c r="D8747" s="681" t="s">
        <v>45737</v>
      </c>
    </row>
    <row r="8748" spans="1:4" ht="31.5" thickTop="1" thickBot="1" x14ac:dyDescent="0.3">
      <c r="A8748" s="680" t="s">
        <v>21154</v>
      </c>
      <c r="B8748" s="681" t="s">
        <v>21155</v>
      </c>
      <c r="C8748" s="680" t="s">
        <v>21156</v>
      </c>
      <c r="D8748" s="680" t="s">
        <v>45738</v>
      </c>
    </row>
    <row r="8749" spans="1:4" ht="31.5" thickTop="1" thickBot="1" x14ac:dyDescent="0.3">
      <c r="A8749" s="680" t="s">
        <v>6348</v>
      </c>
      <c r="B8749" s="681" t="s">
        <v>21157</v>
      </c>
      <c r="C8749" s="680" t="s">
        <v>21158</v>
      </c>
      <c r="D8749" s="680" t="s">
        <v>6350</v>
      </c>
    </row>
    <row r="8750" spans="1:4" ht="31.5" thickTop="1" thickBot="1" x14ac:dyDescent="0.3">
      <c r="A8750" s="680" t="s">
        <v>21159</v>
      </c>
      <c r="B8750" s="681" t="s">
        <v>21160</v>
      </c>
      <c r="C8750" s="680" t="s">
        <v>21161</v>
      </c>
      <c r="D8750" s="680" t="s">
        <v>45739</v>
      </c>
    </row>
    <row r="8751" spans="1:4" ht="16.5" thickTop="1" thickBot="1" x14ac:dyDescent="0.3">
      <c r="A8751" s="680" t="s">
        <v>21162</v>
      </c>
      <c r="B8751" s="681" t="s">
        <v>21162</v>
      </c>
      <c r="C8751" s="680" t="s">
        <v>21163</v>
      </c>
      <c r="D8751" s="680" t="s">
        <v>45740</v>
      </c>
    </row>
    <row r="8752" spans="1:4" ht="16.5" thickTop="1" thickBot="1" x14ac:dyDescent="0.3">
      <c r="A8752" s="680" t="s">
        <v>6351</v>
      </c>
      <c r="B8752" s="681" t="s">
        <v>21164</v>
      </c>
      <c r="C8752" s="680" t="s">
        <v>6352</v>
      </c>
      <c r="D8752" s="680" t="s">
        <v>6353</v>
      </c>
    </row>
    <row r="8753" spans="1:4" ht="16.5" thickTop="1" thickBot="1" x14ac:dyDescent="0.3">
      <c r="A8753" s="680" t="s">
        <v>21165</v>
      </c>
      <c r="B8753" s="681" t="s">
        <v>21166</v>
      </c>
      <c r="C8753" s="680" t="s">
        <v>21167</v>
      </c>
      <c r="D8753" s="680" t="s">
        <v>21167</v>
      </c>
    </row>
    <row r="8754" spans="1:4" ht="16.5" thickTop="1" thickBot="1" x14ac:dyDescent="0.3">
      <c r="A8754" s="680" t="s">
        <v>21168</v>
      </c>
      <c r="B8754" s="681" t="s">
        <v>21169</v>
      </c>
      <c r="C8754" s="680" t="s">
        <v>21170</v>
      </c>
      <c r="D8754" s="680" t="s">
        <v>45741</v>
      </c>
    </row>
    <row r="8755" spans="1:4" ht="31.5" thickTop="1" thickBot="1" x14ac:dyDescent="0.3">
      <c r="A8755" s="681" t="s">
        <v>6354</v>
      </c>
      <c r="B8755" s="681" t="s">
        <v>21171</v>
      </c>
      <c r="C8755" s="681" t="s">
        <v>6355</v>
      </c>
      <c r="D8755" s="681" t="s">
        <v>6356</v>
      </c>
    </row>
    <row r="8756" spans="1:4" ht="16.5" thickTop="1" thickBot="1" x14ac:dyDescent="0.3">
      <c r="A8756" s="681" t="s">
        <v>21172</v>
      </c>
      <c r="B8756" s="681" t="s">
        <v>21173</v>
      </c>
      <c r="C8756" s="681" t="s">
        <v>21174</v>
      </c>
      <c r="D8756" s="681" t="s">
        <v>45742</v>
      </c>
    </row>
    <row r="8757" spans="1:4" ht="16.5" thickTop="1" thickBot="1" x14ac:dyDescent="0.3">
      <c r="A8757" s="680" t="s">
        <v>6357</v>
      </c>
      <c r="B8757" s="681" t="s">
        <v>21175</v>
      </c>
      <c r="C8757" s="680" t="s">
        <v>6358</v>
      </c>
      <c r="D8757" s="680" t="s">
        <v>6358</v>
      </c>
    </row>
    <row r="8758" spans="1:4" ht="16.5" thickTop="1" thickBot="1" x14ac:dyDescent="0.3">
      <c r="A8758" s="681" t="s">
        <v>21176</v>
      </c>
      <c r="B8758" s="681" t="s">
        <v>21177</v>
      </c>
      <c r="C8758" s="681" t="s">
        <v>21178</v>
      </c>
      <c r="D8758" s="681" t="s">
        <v>45743</v>
      </c>
    </row>
    <row r="8759" spans="1:4" ht="16.5" thickTop="1" thickBot="1" x14ac:dyDescent="0.3">
      <c r="A8759" s="680" t="s">
        <v>21179</v>
      </c>
      <c r="B8759" s="681" t="s">
        <v>21180</v>
      </c>
      <c r="C8759" s="680" t="s">
        <v>21181</v>
      </c>
      <c r="D8759" s="680" t="s">
        <v>45744</v>
      </c>
    </row>
    <row r="8760" spans="1:4" ht="16.5" thickTop="1" thickBot="1" x14ac:dyDescent="0.3">
      <c r="A8760" s="680" t="s">
        <v>21182</v>
      </c>
      <c r="B8760" s="681" t="s">
        <v>21183</v>
      </c>
      <c r="C8760" s="680" t="s">
        <v>21184</v>
      </c>
      <c r="D8760" s="680" t="s">
        <v>45745</v>
      </c>
    </row>
    <row r="8761" spans="1:4" ht="16.5" thickTop="1" thickBot="1" x14ac:dyDescent="0.3">
      <c r="A8761" s="680" t="s">
        <v>21185</v>
      </c>
      <c r="B8761" s="681" t="s">
        <v>21186</v>
      </c>
      <c r="C8761" s="680" t="s">
        <v>21187</v>
      </c>
      <c r="D8761" s="680" t="s">
        <v>45746</v>
      </c>
    </row>
    <row r="8762" spans="1:4" ht="16.5" thickTop="1" thickBot="1" x14ac:dyDescent="0.3">
      <c r="A8762" s="681" t="s">
        <v>21188</v>
      </c>
      <c r="B8762" s="681" t="s">
        <v>21189</v>
      </c>
      <c r="C8762" s="681" t="s">
        <v>21190</v>
      </c>
      <c r="D8762" s="681" t="s">
        <v>21190</v>
      </c>
    </row>
    <row r="8763" spans="1:4" ht="16.5" thickTop="1" thickBot="1" x14ac:dyDescent="0.3">
      <c r="A8763" s="680" t="s">
        <v>21191</v>
      </c>
      <c r="B8763" s="681" t="s">
        <v>21192</v>
      </c>
      <c r="C8763" s="680" t="s">
        <v>21193</v>
      </c>
      <c r="D8763" s="680" t="s">
        <v>45747</v>
      </c>
    </row>
    <row r="8764" spans="1:4" ht="16.5" thickTop="1" thickBot="1" x14ac:dyDescent="0.3">
      <c r="A8764" s="681" t="s">
        <v>21194</v>
      </c>
      <c r="B8764" s="681" t="s">
        <v>21195</v>
      </c>
      <c r="C8764" s="681" t="s">
        <v>21196</v>
      </c>
      <c r="D8764" s="681" t="s">
        <v>45748</v>
      </c>
    </row>
    <row r="8765" spans="1:4" ht="16.5" thickTop="1" thickBot="1" x14ac:dyDescent="0.3">
      <c r="A8765" s="680" t="s">
        <v>21197</v>
      </c>
      <c r="B8765" s="681" t="s">
        <v>21198</v>
      </c>
      <c r="C8765" s="680" t="s">
        <v>21199</v>
      </c>
      <c r="D8765" s="680" t="s">
        <v>45749</v>
      </c>
    </row>
    <row r="8766" spans="1:4" ht="31.5" thickTop="1" thickBot="1" x14ac:dyDescent="0.3">
      <c r="A8766" s="681" t="s">
        <v>21200</v>
      </c>
      <c r="B8766" s="681" t="s">
        <v>21201</v>
      </c>
      <c r="C8766" s="681" t="s">
        <v>21202</v>
      </c>
      <c r="D8766" s="681" t="s">
        <v>45750</v>
      </c>
    </row>
    <row r="8767" spans="1:4" ht="16.5" thickTop="1" thickBot="1" x14ac:dyDescent="0.3">
      <c r="A8767" s="680" t="s">
        <v>21203</v>
      </c>
      <c r="B8767" s="681" t="s">
        <v>21204</v>
      </c>
      <c r="C8767" s="680" t="s">
        <v>21205</v>
      </c>
      <c r="D8767" s="680" t="s">
        <v>45751</v>
      </c>
    </row>
    <row r="8768" spans="1:4" ht="16.5" thickTop="1" thickBot="1" x14ac:dyDescent="0.3">
      <c r="A8768" s="681" t="s">
        <v>21206</v>
      </c>
      <c r="B8768" s="681" t="s">
        <v>21206</v>
      </c>
      <c r="C8768" s="681" t="s">
        <v>21207</v>
      </c>
      <c r="D8768" s="681" t="s">
        <v>45752</v>
      </c>
    </row>
    <row r="8769" spans="1:4" ht="31.5" thickTop="1" thickBot="1" x14ac:dyDescent="0.3">
      <c r="A8769" s="681" t="s">
        <v>21208</v>
      </c>
      <c r="B8769" s="681" t="s">
        <v>21209</v>
      </c>
      <c r="C8769" s="681" t="s">
        <v>21210</v>
      </c>
      <c r="D8769" s="681" t="s">
        <v>45753</v>
      </c>
    </row>
    <row r="8770" spans="1:4" ht="31.5" thickTop="1" thickBot="1" x14ac:dyDescent="0.3">
      <c r="A8770" s="680" t="s">
        <v>21211</v>
      </c>
      <c r="B8770" s="681" t="s">
        <v>21212</v>
      </c>
      <c r="C8770" s="680" t="s">
        <v>21213</v>
      </c>
      <c r="D8770" s="680" t="s">
        <v>45754</v>
      </c>
    </row>
    <row r="8771" spans="1:4" ht="31.5" thickTop="1" thickBot="1" x14ac:dyDescent="0.3">
      <c r="A8771" s="681" t="s">
        <v>21214</v>
      </c>
      <c r="B8771" s="681" t="s">
        <v>21215</v>
      </c>
      <c r="C8771" s="681" t="s">
        <v>21216</v>
      </c>
      <c r="D8771" s="681" t="s">
        <v>45755</v>
      </c>
    </row>
    <row r="8772" spans="1:4" ht="16.5" thickTop="1" thickBot="1" x14ac:dyDescent="0.3">
      <c r="A8772" s="681" t="s">
        <v>21217</v>
      </c>
      <c r="B8772" s="681" t="s">
        <v>21218</v>
      </c>
      <c r="C8772" s="681" t="s">
        <v>21219</v>
      </c>
      <c r="D8772" s="681" t="s">
        <v>45756</v>
      </c>
    </row>
    <row r="8773" spans="1:4" ht="31.5" thickTop="1" thickBot="1" x14ac:dyDescent="0.3">
      <c r="A8773" s="681" t="s">
        <v>21220</v>
      </c>
      <c r="B8773" s="692" t="s">
        <v>8728</v>
      </c>
      <c r="C8773" s="681" t="s">
        <v>21221</v>
      </c>
      <c r="D8773" s="681" t="s">
        <v>45757</v>
      </c>
    </row>
    <row r="8774" spans="1:4" ht="16.5" thickTop="1" thickBot="1" x14ac:dyDescent="0.3">
      <c r="A8774" s="680" t="s">
        <v>21222</v>
      </c>
      <c r="B8774" s="681" t="s">
        <v>21223</v>
      </c>
      <c r="C8774" s="680" t="s">
        <v>21224</v>
      </c>
      <c r="D8774" s="680" t="s">
        <v>45758</v>
      </c>
    </row>
    <row r="8775" spans="1:4" ht="16.5" thickTop="1" thickBot="1" x14ac:dyDescent="0.3">
      <c r="A8775" s="680" t="s">
        <v>21225</v>
      </c>
      <c r="B8775" s="681" t="s">
        <v>21226</v>
      </c>
      <c r="C8775" s="680" t="s">
        <v>21227</v>
      </c>
      <c r="D8775" s="680" t="s">
        <v>45759</v>
      </c>
    </row>
    <row r="8776" spans="1:4" ht="16.5" thickTop="1" thickBot="1" x14ac:dyDescent="0.3">
      <c r="A8776" s="681" t="s">
        <v>21228</v>
      </c>
      <c r="B8776" s="681" t="s">
        <v>21229</v>
      </c>
      <c r="C8776" s="681" t="s">
        <v>21230</v>
      </c>
      <c r="D8776" s="681" t="s">
        <v>21230</v>
      </c>
    </row>
    <row r="8777" spans="1:4" ht="16.5" thickTop="1" thickBot="1" x14ac:dyDescent="0.3">
      <c r="A8777" s="681" t="s">
        <v>6359</v>
      </c>
      <c r="B8777" s="681" t="s">
        <v>21231</v>
      </c>
      <c r="C8777" s="681" t="s">
        <v>6360</v>
      </c>
      <c r="D8777" s="681" t="s">
        <v>6361</v>
      </c>
    </row>
    <row r="8778" spans="1:4" ht="31.5" thickTop="1" thickBot="1" x14ac:dyDescent="0.3">
      <c r="A8778" s="680" t="s">
        <v>21232</v>
      </c>
      <c r="B8778" s="681" t="s">
        <v>21233</v>
      </c>
      <c r="C8778" s="680" t="s">
        <v>21234</v>
      </c>
      <c r="D8778" s="680" t="s">
        <v>45760</v>
      </c>
    </row>
    <row r="8779" spans="1:4" ht="16.5" thickTop="1" thickBot="1" x14ac:dyDescent="0.3">
      <c r="A8779" s="680" t="s">
        <v>21235</v>
      </c>
      <c r="B8779" s="681" t="s">
        <v>21236</v>
      </c>
      <c r="C8779" s="680" t="s">
        <v>21237</v>
      </c>
      <c r="D8779" s="680" t="s">
        <v>45761</v>
      </c>
    </row>
    <row r="8780" spans="1:4" ht="16.5" thickTop="1" thickBot="1" x14ac:dyDescent="0.3">
      <c r="A8780" s="681" t="s">
        <v>21238</v>
      </c>
      <c r="B8780" s="681" t="s">
        <v>21239</v>
      </c>
      <c r="C8780" s="681" t="s">
        <v>21240</v>
      </c>
      <c r="D8780" s="681" t="s">
        <v>45762</v>
      </c>
    </row>
    <row r="8781" spans="1:4" ht="16.5" thickTop="1" thickBot="1" x14ac:dyDescent="0.3">
      <c r="A8781" s="681" t="s">
        <v>21241</v>
      </c>
      <c r="B8781" s="681" t="s">
        <v>21242</v>
      </c>
      <c r="C8781" s="681" t="s">
        <v>21243</v>
      </c>
      <c r="D8781" s="681" t="s">
        <v>45763</v>
      </c>
    </row>
    <row r="8782" spans="1:4" ht="16.5" thickTop="1" thickBot="1" x14ac:dyDescent="0.3">
      <c r="A8782" s="680" t="s">
        <v>21244</v>
      </c>
      <c r="B8782" s="681" t="s">
        <v>21245</v>
      </c>
      <c r="C8782" s="680" t="s">
        <v>21246</v>
      </c>
      <c r="D8782" s="680" t="s">
        <v>45764</v>
      </c>
    </row>
    <row r="8783" spans="1:4" ht="16.5" thickTop="1" thickBot="1" x14ac:dyDescent="0.3">
      <c r="A8783" s="680" t="s">
        <v>21247</v>
      </c>
      <c r="B8783" s="692" t="s">
        <v>8728</v>
      </c>
      <c r="C8783" s="680" t="s">
        <v>21248</v>
      </c>
      <c r="D8783" s="680" t="s">
        <v>21248</v>
      </c>
    </row>
    <row r="8784" spans="1:4" ht="16.5" thickTop="1" thickBot="1" x14ac:dyDescent="0.3">
      <c r="A8784" s="681" t="s">
        <v>6362</v>
      </c>
      <c r="B8784" s="681" t="s">
        <v>21249</v>
      </c>
      <c r="C8784" s="681" t="s">
        <v>21250</v>
      </c>
      <c r="D8784" s="681" t="s">
        <v>6364</v>
      </c>
    </row>
    <row r="8785" spans="1:4" ht="31.5" thickTop="1" thickBot="1" x14ac:dyDescent="0.3">
      <c r="A8785" s="681" t="s">
        <v>21251</v>
      </c>
      <c r="B8785" s="692" t="s">
        <v>8728</v>
      </c>
      <c r="C8785" s="681" t="s">
        <v>21252</v>
      </c>
      <c r="D8785" s="681" t="s">
        <v>45765</v>
      </c>
    </row>
    <row r="8786" spans="1:4" ht="16.5" thickTop="1" thickBot="1" x14ac:dyDescent="0.3">
      <c r="A8786" s="680" t="s">
        <v>21253</v>
      </c>
      <c r="B8786" s="681" t="s">
        <v>21254</v>
      </c>
      <c r="C8786" s="680" t="s">
        <v>21255</v>
      </c>
      <c r="D8786" s="680" t="s">
        <v>45766</v>
      </c>
    </row>
    <row r="8787" spans="1:4" ht="16.5" thickTop="1" thickBot="1" x14ac:dyDescent="0.3">
      <c r="A8787" s="681" t="s">
        <v>21256</v>
      </c>
      <c r="B8787" s="681" t="s">
        <v>21257</v>
      </c>
      <c r="C8787" s="681" t="s">
        <v>21258</v>
      </c>
      <c r="D8787" s="681" t="s">
        <v>45767</v>
      </c>
    </row>
    <row r="8788" spans="1:4" ht="16.5" thickTop="1" thickBot="1" x14ac:dyDescent="0.3">
      <c r="A8788" s="681" t="s">
        <v>21259</v>
      </c>
      <c r="B8788" s="681" t="s">
        <v>21260</v>
      </c>
      <c r="C8788" s="681" t="s">
        <v>21261</v>
      </c>
      <c r="D8788" s="681" t="s">
        <v>45768</v>
      </c>
    </row>
    <row r="8789" spans="1:4" ht="31.5" thickTop="1" thickBot="1" x14ac:dyDescent="0.3">
      <c r="A8789" s="681" t="s">
        <v>21262</v>
      </c>
      <c r="B8789" s="692" t="s">
        <v>8728</v>
      </c>
      <c r="C8789" s="681" t="s">
        <v>21263</v>
      </c>
      <c r="D8789" s="681" t="s">
        <v>45769</v>
      </c>
    </row>
    <row r="8790" spans="1:4" ht="16.5" thickTop="1" thickBot="1" x14ac:dyDescent="0.3">
      <c r="A8790" s="680" t="s">
        <v>21264</v>
      </c>
      <c r="B8790" s="681" t="s">
        <v>21265</v>
      </c>
      <c r="C8790" s="680" t="s">
        <v>21266</v>
      </c>
      <c r="D8790" s="680" t="s">
        <v>45770</v>
      </c>
    </row>
    <row r="8791" spans="1:4" ht="16.5" thickTop="1" thickBot="1" x14ac:dyDescent="0.3">
      <c r="A8791" s="680" t="s">
        <v>21267</v>
      </c>
      <c r="B8791" s="681" t="s">
        <v>21268</v>
      </c>
      <c r="C8791" s="680" t="s">
        <v>21269</v>
      </c>
      <c r="D8791" s="680" t="s">
        <v>45771</v>
      </c>
    </row>
    <row r="8792" spans="1:4" ht="16.5" thickTop="1" thickBot="1" x14ac:dyDescent="0.3">
      <c r="A8792" s="681" t="s">
        <v>21270</v>
      </c>
      <c r="B8792" s="681" t="s">
        <v>21271</v>
      </c>
      <c r="C8792" s="681" t="s">
        <v>21272</v>
      </c>
      <c r="D8792" s="681" t="s">
        <v>45772</v>
      </c>
    </row>
    <row r="8793" spans="1:4" ht="16.5" thickTop="1" thickBot="1" x14ac:dyDescent="0.3">
      <c r="A8793" s="681" t="s">
        <v>21273</v>
      </c>
      <c r="B8793" s="681" t="s">
        <v>21274</v>
      </c>
      <c r="C8793" s="681" t="s">
        <v>21275</v>
      </c>
      <c r="D8793" s="681" t="s">
        <v>45773</v>
      </c>
    </row>
    <row r="8794" spans="1:4" ht="16.5" thickTop="1" thickBot="1" x14ac:dyDescent="0.3">
      <c r="A8794" s="681" t="s">
        <v>21276</v>
      </c>
      <c r="B8794" s="681" t="s">
        <v>21277</v>
      </c>
      <c r="C8794" s="681" t="s">
        <v>21278</v>
      </c>
      <c r="D8794" s="681" t="s">
        <v>45774</v>
      </c>
    </row>
    <row r="8795" spans="1:4" ht="16.5" thickTop="1" thickBot="1" x14ac:dyDescent="0.3">
      <c r="A8795" s="680" t="s">
        <v>21279</v>
      </c>
      <c r="B8795" s="681" t="s">
        <v>21280</v>
      </c>
      <c r="C8795" s="680" t="s">
        <v>21281</v>
      </c>
      <c r="D8795" s="680" t="s">
        <v>21281</v>
      </c>
    </row>
    <row r="8796" spans="1:4" ht="31.5" thickTop="1" thickBot="1" x14ac:dyDescent="0.3">
      <c r="A8796" s="681" t="s">
        <v>21282</v>
      </c>
      <c r="B8796" s="681" t="s">
        <v>21283</v>
      </c>
      <c r="C8796" s="681" t="s">
        <v>21284</v>
      </c>
      <c r="D8796" s="681" t="s">
        <v>45775</v>
      </c>
    </row>
    <row r="8797" spans="1:4" ht="16.5" thickTop="1" thickBot="1" x14ac:dyDescent="0.3">
      <c r="A8797" s="681" t="s">
        <v>21285</v>
      </c>
      <c r="B8797" s="692" t="s">
        <v>8728</v>
      </c>
      <c r="C8797" s="681" t="s">
        <v>21286</v>
      </c>
      <c r="D8797" s="681" t="s">
        <v>45776</v>
      </c>
    </row>
    <row r="8798" spans="1:4" ht="16.5" thickTop="1" thickBot="1" x14ac:dyDescent="0.3">
      <c r="A8798" s="680" t="s">
        <v>21287</v>
      </c>
      <c r="B8798" s="692" t="s">
        <v>8728</v>
      </c>
      <c r="C8798" s="680" t="s">
        <v>21288</v>
      </c>
      <c r="D8798" s="680" t="s">
        <v>21288</v>
      </c>
    </row>
    <row r="8799" spans="1:4" ht="16.5" thickTop="1" thickBot="1" x14ac:dyDescent="0.3">
      <c r="A8799" s="681" t="s">
        <v>6365</v>
      </c>
      <c r="B8799" s="692" t="s">
        <v>8728</v>
      </c>
      <c r="C8799" s="681" t="s">
        <v>21289</v>
      </c>
      <c r="D8799" s="681" t="s">
        <v>45777</v>
      </c>
    </row>
    <row r="8800" spans="1:4" ht="16.5" thickTop="1" thickBot="1" x14ac:dyDescent="0.3">
      <c r="A8800" s="680" t="s">
        <v>21290</v>
      </c>
      <c r="B8800" s="681" t="s">
        <v>21291</v>
      </c>
      <c r="C8800" s="680" t="s">
        <v>21292</v>
      </c>
      <c r="D8800" s="680" t="s">
        <v>21292</v>
      </c>
    </row>
    <row r="8801" spans="1:4" ht="16.5" thickTop="1" thickBot="1" x14ac:dyDescent="0.3">
      <c r="A8801" s="680" t="s">
        <v>21293</v>
      </c>
      <c r="B8801" s="681" t="s">
        <v>21294</v>
      </c>
      <c r="C8801" s="680" t="s">
        <v>21295</v>
      </c>
      <c r="D8801" s="680" t="s">
        <v>45778</v>
      </c>
    </row>
    <row r="8802" spans="1:4" ht="16.5" thickTop="1" thickBot="1" x14ac:dyDescent="0.3">
      <c r="A8802" s="680" t="s">
        <v>21296</v>
      </c>
      <c r="B8802" s="681" t="s">
        <v>21297</v>
      </c>
      <c r="C8802" s="680" t="s">
        <v>21298</v>
      </c>
      <c r="D8802" s="680" t="s">
        <v>45779</v>
      </c>
    </row>
    <row r="8803" spans="1:4" ht="31.5" thickTop="1" thickBot="1" x14ac:dyDescent="0.3">
      <c r="A8803" s="680" t="s">
        <v>21299</v>
      </c>
      <c r="B8803" s="681" t="s">
        <v>21300</v>
      </c>
      <c r="C8803" s="680" t="s">
        <v>21301</v>
      </c>
      <c r="D8803" s="680" t="s">
        <v>45780</v>
      </c>
    </row>
    <row r="8804" spans="1:4" ht="31.5" thickTop="1" thickBot="1" x14ac:dyDescent="0.3">
      <c r="A8804" s="680" t="s">
        <v>21302</v>
      </c>
      <c r="B8804" s="681" t="s">
        <v>21303</v>
      </c>
      <c r="C8804" s="680" t="s">
        <v>21304</v>
      </c>
      <c r="D8804" s="680" t="s">
        <v>45781</v>
      </c>
    </row>
    <row r="8805" spans="1:4" ht="16.5" thickTop="1" thickBot="1" x14ac:dyDescent="0.3">
      <c r="A8805" s="681" t="s">
        <v>21305</v>
      </c>
      <c r="B8805" s="681" t="s">
        <v>21306</v>
      </c>
      <c r="C8805" s="681" t="s">
        <v>21307</v>
      </c>
      <c r="D8805" s="681" t="s">
        <v>45782</v>
      </c>
    </row>
    <row r="8806" spans="1:4" ht="16.5" thickTop="1" thickBot="1" x14ac:dyDescent="0.3">
      <c r="A8806" s="680" t="s">
        <v>21308</v>
      </c>
      <c r="B8806" s="681" t="s">
        <v>21309</v>
      </c>
      <c r="C8806" s="680" t="s">
        <v>21310</v>
      </c>
      <c r="D8806" s="680" t="s">
        <v>45783</v>
      </c>
    </row>
    <row r="8807" spans="1:4" ht="16.5" thickTop="1" thickBot="1" x14ac:dyDescent="0.3">
      <c r="A8807" s="680" t="s">
        <v>21311</v>
      </c>
      <c r="B8807" s="681" t="s">
        <v>21312</v>
      </c>
      <c r="C8807" s="680" t="s">
        <v>21313</v>
      </c>
      <c r="D8807" s="680" t="s">
        <v>45784</v>
      </c>
    </row>
    <row r="8808" spans="1:4" ht="16.5" thickTop="1" thickBot="1" x14ac:dyDescent="0.3">
      <c r="A8808" s="680" t="s">
        <v>21314</v>
      </c>
      <c r="B8808" s="681" t="s">
        <v>21315</v>
      </c>
      <c r="C8808" s="680" t="s">
        <v>21316</v>
      </c>
      <c r="D8808" s="680" t="s">
        <v>45785</v>
      </c>
    </row>
    <row r="8809" spans="1:4" ht="31.5" thickTop="1" thickBot="1" x14ac:dyDescent="0.3">
      <c r="A8809" s="680" t="s">
        <v>21317</v>
      </c>
      <c r="B8809" s="681" t="s">
        <v>21318</v>
      </c>
      <c r="C8809" s="680" t="s">
        <v>21319</v>
      </c>
      <c r="D8809" s="680" t="s">
        <v>45786</v>
      </c>
    </row>
    <row r="8810" spans="1:4" ht="16.5" thickTop="1" thickBot="1" x14ac:dyDescent="0.3">
      <c r="A8810" s="680" t="s">
        <v>21320</v>
      </c>
      <c r="B8810" s="681" t="s">
        <v>21321</v>
      </c>
      <c r="C8810" s="680" t="s">
        <v>21322</v>
      </c>
      <c r="D8810" s="680" t="s">
        <v>45787</v>
      </c>
    </row>
    <row r="8811" spans="1:4" ht="16.5" thickTop="1" thickBot="1" x14ac:dyDescent="0.3">
      <c r="A8811" s="681" t="s">
        <v>21323</v>
      </c>
      <c r="B8811" s="681" t="s">
        <v>21324</v>
      </c>
      <c r="C8811" s="681" t="s">
        <v>21325</v>
      </c>
      <c r="D8811" s="681" t="s">
        <v>45788</v>
      </c>
    </row>
    <row r="8812" spans="1:4" ht="16.5" thickTop="1" thickBot="1" x14ac:dyDescent="0.3">
      <c r="A8812" s="680" t="s">
        <v>21326</v>
      </c>
      <c r="B8812" s="681" t="s">
        <v>21327</v>
      </c>
      <c r="C8812" s="680" t="s">
        <v>21328</v>
      </c>
      <c r="D8812" s="680" t="s">
        <v>21328</v>
      </c>
    </row>
    <row r="8813" spans="1:4" ht="16.5" thickTop="1" thickBot="1" x14ac:dyDescent="0.3">
      <c r="A8813" s="680" t="s">
        <v>21329</v>
      </c>
      <c r="B8813" s="692" t="s">
        <v>8728</v>
      </c>
      <c r="C8813" s="680" t="s">
        <v>21330</v>
      </c>
      <c r="D8813" s="680" t="s">
        <v>45789</v>
      </c>
    </row>
    <row r="8814" spans="1:4" ht="16.5" thickTop="1" thickBot="1" x14ac:dyDescent="0.3">
      <c r="A8814" s="681" t="s">
        <v>21331</v>
      </c>
      <c r="B8814" s="692" t="s">
        <v>8728</v>
      </c>
      <c r="C8814" s="681" t="s">
        <v>21332</v>
      </c>
      <c r="D8814" s="681" t="s">
        <v>45790</v>
      </c>
    </row>
    <row r="8815" spans="1:4" ht="16.5" thickTop="1" thickBot="1" x14ac:dyDescent="0.3">
      <c r="A8815" s="680" t="s">
        <v>21333</v>
      </c>
      <c r="B8815" s="681" t="s">
        <v>21334</v>
      </c>
      <c r="C8815" s="680" t="s">
        <v>21335</v>
      </c>
      <c r="D8815" s="680" t="s">
        <v>45791</v>
      </c>
    </row>
    <row r="8816" spans="1:4" ht="16.5" thickTop="1" thickBot="1" x14ac:dyDescent="0.3">
      <c r="A8816" s="681" t="s">
        <v>21336</v>
      </c>
      <c r="B8816" s="681" t="s">
        <v>21337</v>
      </c>
      <c r="C8816" s="681" t="s">
        <v>21338</v>
      </c>
      <c r="D8816" s="681" t="s">
        <v>45792</v>
      </c>
    </row>
    <row r="8817" spans="1:4" ht="16.5" thickTop="1" thickBot="1" x14ac:dyDescent="0.3">
      <c r="A8817" s="680" t="s">
        <v>21339</v>
      </c>
      <c r="B8817" s="681" t="s">
        <v>21340</v>
      </c>
      <c r="C8817" s="680" t="s">
        <v>21341</v>
      </c>
      <c r="D8817" s="680" t="s">
        <v>21341</v>
      </c>
    </row>
    <row r="8818" spans="1:4" ht="16.5" thickTop="1" thickBot="1" x14ac:dyDescent="0.3">
      <c r="A8818" s="680" t="s">
        <v>21342</v>
      </c>
      <c r="B8818" s="681" t="s">
        <v>21343</v>
      </c>
      <c r="C8818" s="680" t="s">
        <v>21344</v>
      </c>
      <c r="D8818" s="680" t="s">
        <v>45793</v>
      </c>
    </row>
    <row r="8819" spans="1:4" ht="31.5" thickTop="1" thickBot="1" x14ac:dyDescent="0.3">
      <c r="A8819" s="681" t="s">
        <v>21345</v>
      </c>
      <c r="B8819" s="681" t="s">
        <v>21346</v>
      </c>
      <c r="C8819" s="681" t="s">
        <v>21347</v>
      </c>
      <c r="D8819" s="681" t="s">
        <v>45794</v>
      </c>
    </row>
    <row r="8820" spans="1:4" ht="16.5" thickTop="1" thickBot="1" x14ac:dyDescent="0.3">
      <c r="A8820" s="680" t="s">
        <v>6369</v>
      </c>
      <c r="B8820" s="681" t="s">
        <v>21348</v>
      </c>
      <c r="C8820" s="680" t="s">
        <v>6370</v>
      </c>
      <c r="D8820" s="680" t="s">
        <v>6371</v>
      </c>
    </row>
    <row r="8821" spans="1:4" ht="46.5" thickTop="1" thickBot="1" x14ac:dyDescent="0.3">
      <c r="A8821" s="681" t="s">
        <v>21349</v>
      </c>
      <c r="B8821" s="681" t="s">
        <v>21350</v>
      </c>
      <c r="C8821" s="681" t="s">
        <v>21351</v>
      </c>
      <c r="D8821" s="681" t="s">
        <v>45795</v>
      </c>
    </row>
    <row r="8822" spans="1:4" ht="31.5" thickTop="1" thickBot="1" x14ac:dyDescent="0.3">
      <c r="A8822" s="681" t="s">
        <v>21352</v>
      </c>
      <c r="B8822" s="681" t="s">
        <v>21353</v>
      </c>
      <c r="C8822" s="681" t="s">
        <v>21354</v>
      </c>
      <c r="D8822" s="681" t="s">
        <v>45796</v>
      </c>
    </row>
    <row r="8823" spans="1:4" ht="31.5" thickTop="1" thickBot="1" x14ac:dyDescent="0.3">
      <c r="A8823" s="680" t="s">
        <v>21355</v>
      </c>
      <c r="B8823" s="681" t="s">
        <v>21356</v>
      </c>
      <c r="C8823" s="680" t="s">
        <v>21357</v>
      </c>
      <c r="D8823" s="680" t="s">
        <v>45797</v>
      </c>
    </row>
    <row r="8824" spans="1:4" ht="16.5" thickTop="1" thickBot="1" x14ac:dyDescent="0.3">
      <c r="A8824" s="681" t="s">
        <v>21358</v>
      </c>
      <c r="B8824" s="681" t="s">
        <v>21359</v>
      </c>
      <c r="C8824" s="681" t="s">
        <v>21360</v>
      </c>
      <c r="D8824" s="681" t="s">
        <v>45798</v>
      </c>
    </row>
    <row r="8825" spans="1:4" ht="16.5" thickTop="1" thickBot="1" x14ac:dyDescent="0.3">
      <c r="A8825" s="680" t="s">
        <v>21361</v>
      </c>
      <c r="B8825" s="692" t="s">
        <v>8728</v>
      </c>
      <c r="C8825" s="680" t="s">
        <v>21362</v>
      </c>
      <c r="D8825" s="680" t="s">
        <v>45799</v>
      </c>
    </row>
    <row r="8826" spans="1:4" ht="31.5" thickTop="1" thickBot="1" x14ac:dyDescent="0.3">
      <c r="A8826" s="680" t="s">
        <v>21363</v>
      </c>
      <c r="B8826" s="692" t="s">
        <v>8728</v>
      </c>
      <c r="C8826" s="680" t="s">
        <v>21364</v>
      </c>
      <c r="D8826" s="680" t="s">
        <v>45800</v>
      </c>
    </row>
    <row r="8827" spans="1:4" ht="16.5" thickTop="1" thickBot="1" x14ac:dyDescent="0.3">
      <c r="A8827" s="680" t="s">
        <v>6372</v>
      </c>
      <c r="B8827" s="681" t="s">
        <v>21365</v>
      </c>
      <c r="C8827" s="680" t="s">
        <v>6373</v>
      </c>
      <c r="D8827" s="680" t="s">
        <v>6374</v>
      </c>
    </row>
    <row r="8828" spans="1:4" ht="16.5" thickTop="1" thickBot="1" x14ac:dyDescent="0.3">
      <c r="A8828" s="681" t="s">
        <v>21366</v>
      </c>
      <c r="B8828" s="681" t="s">
        <v>21367</v>
      </c>
      <c r="C8828" s="681" t="s">
        <v>21368</v>
      </c>
      <c r="D8828" s="681" t="s">
        <v>45801</v>
      </c>
    </row>
    <row r="8829" spans="1:4" ht="16.5" thickTop="1" thickBot="1" x14ac:dyDescent="0.3">
      <c r="A8829" s="681" t="s">
        <v>21369</v>
      </c>
      <c r="B8829" s="692" t="s">
        <v>8728</v>
      </c>
      <c r="C8829" s="681" t="s">
        <v>21370</v>
      </c>
      <c r="D8829" s="681" t="s">
        <v>21370</v>
      </c>
    </row>
    <row r="8830" spans="1:4" ht="16.5" thickTop="1" thickBot="1" x14ac:dyDescent="0.3">
      <c r="A8830" s="681" t="s">
        <v>21371</v>
      </c>
      <c r="B8830" s="681" t="s">
        <v>21372</v>
      </c>
      <c r="C8830" s="681" t="s">
        <v>21373</v>
      </c>
      <c r="D8830" s="681" t="s">
        <v>45802</v>
      </c>
    </row>
    <row r="8831" spans="1:4" ht="31.5" thickTop="1" thickBot="1" x14ac:dyDescent="0.3">
      <c r="A8831" s="681" t="s">
        <v>21374</v>
      </c>
      <c r="B8831" s="681" t="s">
        <v>21375</v>
      </c>
      <c r="C8831" s="681" t="s">
        <v>21376</v>
      </c>
      <c r="D8831" s="681" t="s">
        <v>45803</v>
      </c>
    </row>
    <row r="8832" spans="1:4" ht="31.5" thickTop="1" thickBot="1" x14ac:dyDescent="0.3">
      <c r="A8832" s="680" t="s">
        <v>21377</v>
      </c>
      <c r="B8832" s="681" t="s">
        <v>21378</v>
      </c>
      <c r="C8832" s="680" t="s">
        <v>21379</v>
      </c>
      <c r="D8832" s="680" t="s">
        <v>45804</v>
      </c>
    </row>
    <row r="8833" spans="1:4" ht="46.5" thickTop="1" thickBot="1" x14ac:dyDescent="0.3">
      <c r="A8833" s="680" t="s">
        <v>21380</v>
      </c>
      <c r="B8833" s="681" t="s">
        <v>21381</v>
      </c>
      <c r="C8833" s="680" t="s">
        <v>21382</v>
      </c>
      <c r="D8833" s="680" t="s">
        <v>45805</v>
      </c>
    </row>
    <row r="8834" spans="1:4" ht="31.5" thickTop="1" thickBot="1" x14ac:dyDescent="0.3">
      <c r="A8834" s="680" t="s">
        <v>6375</v>
      </c>
      <c r="B8834" s="681" t="s">
        <v>21383</v>
      </c>
      <c r="C8834" s="680" t="s">
        <v>6376</v>
      </c>
      <c r="D8834" s="680" t="s">
        <v>6377</v>
      </c>
    </row>
    <row r="8835" spans="1:4" ht="16.5" thickTop="1" thickBot="1" x14ac:dyDescent="0.3">
      <c r="A8835" s="681" t="s">
        <v>21384</v>
      </c>
      <c r="B8835" s="681" t="s">
        <v>21385</v>
      </c>
      <c r="C8835" s="681" t="s">
        <v>21386</v>
      </c>
      <c r="D8835" s="681" t="s">
        <v>45806</v>
      </c>
    </row>
    <row r="8836" spans="1:4" ht="31.5" thickTop="1" thickBot="1" x14ac:dyDescent="0.3">
      <c r="A8836" s="680" t="s">
        <v>21387</v>
      </c>
      <c r="B8836" s="681" t="s">
        <v>21388</v>
      </c>
      <c r="C8836" s="680" t="s">
        <v>21389</v>
      </c>
      <c r="D8836" s="680" t="s">
        <v>45807</v>
      </c>
    </row>
    <row r="8837" spans="1:4" ht="16.5" thickTop="1" thickBot="1" x14ac:dyDescent="0.3">
      <c r="A8837" s="681" t="s">
        <v>21390</v>
      </c>
      <c r="B8837" s="681" t="s">
        <v>21391</v>
      </c>
      <c r="C8837" s="681" t="s">
        <v>21392</v>
      </c>
      <c r="D8837" s="681" t="s">
        <v>45808</v>
      </c>
    </row>
    <row r="8838" spans="1:4" ht="16.5" thickTop="1" thickBot="1" x14ac:dyDescent="0.3">
      <c r="A8838" s="680" t="s">
        <v>21393</v>
      </c>
      <c r="B8838" s="681" t="s">
        <v>21394</v>
      </c>
      <c r="C8838" s="680" t="s">
        <v>21395</v>
      </c>
      <c r="D8838" s="680" t="s">
        <v>45809</v>
      </c>
    </row>
    <row r="8839" spans="1:4" ht="16.5" thickTop="1" thickBot="1" x14ac:dyDescent="0.3">
      <c r="A8839" s="680" t="s">
        <v>21396</v>
      </c>
      <c r="B8839" s="681" t="s">
        <v>21397</v>
      </c>
      <c r="C8839" s="680" t="s">
        <v>21398</v>
      </c>
      <c r="D8839" s="680" t="s">
        <v>45810</v>
      </c>
    </row>
    <row r="8840" spans="1:4" ht="16.5" thickTop="1" thickBot="1" x14ac:dyDescent="0.3">
      <c r="A8840" s="681" t="s">
        <v>21399</v>
      </c>
      <c r="B8840" s="681" t="s">
        <v>21400</v>
      </c>
      <c r="C8840" s="681" t="s">
        <v>21401</v>
      </c>
      <c r="D8840" s="681" t="s">
        <v>45811</v>
      </c>
    </row>
    <row r="8841" spans="1:4" ht="16.5" thickTop="1" thickBot="1" x14ac:dyDescent="0.3">
      <c r="A8841" s="681" t="s">
        <v>21402</v>
      </c>
      <c r="B8841" s="681" t="s">
        <v>21403</v>
      </c>
      <c r="C8841" s="681" t="s">
        <v>21404</v>
      </c>
      <c r="D8841" s="681" t="s">
        <v>45812</v>
      </c>
    </row>
    <row r="8842" spans="1:4" ht="16.5" thickTop="1" thickBot="1" x14ac:dyDescent="0.3">
      <c r="A8842" s="680" t="s">
        <v>45813</v>
      </c>
      <c r="B8842" s="692" t="s">
        <v>8728</v>
      </c>
      <c r="C8842" s="680" t="s">
        <v>45814</v>
      </c>
      <c r="D8842" s="680" t="s">
        <v>45815</v>
      </c>
    </row>
    <row r="8843" spans="1:4" ht="16.5" thickTop="1" thickBot="1" x14ac:dyDescent="0.3">
      <c r="A8843" s="680" t="s">
        <v>21405</v>
      </c>
      <c r="B8843" s="681" t="s">
        <v>21406</v>
      </c>
      <c r="C8843" s="680" t="s">
        <v>21407</v>
      </c>
      <c r="D8843" s="680" t="s">
        <v>45816</v>
      </c>
    </row>
    <row r="8844" spans="1:4" ht="16.5" thickTop="1" thickBot="1" x14ac:dyDescent="0.3">
      <c r="A8844" s="680" t="s">
        <v>6378</v>
      </c>
      <c r="B8844" s="681" t="s">
        <v>21408</v>
      </c>
      <c r="C8844" s="680" t="s">
        <v>6379</v>
      </c>
      <c r="D8844" s="680" t="s">
        <v>6380</v>
      </c>
    </row>
    <row r="8845" spans="1:4" ht="31.5" thickTop="1" thickBot="1" x14ac:dyDescent="0.3">
      <c r="A8845" s="680" t="s">
        <v>21409</v>
      </c>
      <c r="B8845" s="681" t="s">
        <v>21410</v>
      </c>
      <c r="C8845" s="680" t="s">
        <v>21411</v>
      </c>
      <c r="D8845" s="680" t="s">
        <v>45817</v>
      </c>
    </row>
    <row r="8846" spans="1:4" ht="16.5" thickTop="1" thickBot="1" x14ac:dyDescent="0.3">
      <c r="A8846" s="680" t="s">
        <v>21412</v>
      </c>
      <c r="B8846" s="681" t="s">
        <v>21413</v>
      </c>
      <c r="C8846" s="680" t="s">
        <v>21414</v>
      </c>
      <c r="D8846" s="680" t="s">
        <v>45818</v>
      </c>
    </row>
    <row r="8847" spans="1:4" ht="16.5" thickTop="1" thickBot="1" x14ac:dyDescent="0.3">
      <c r="A8847" s="681" t="s">
        <v>21415</v>
      </c>
      <c r="B8847" s="681" t="s">
        <v>21416</v>
      </c>
      <c r="C8847" s="681" t="s">
        <v>21417</v>
      </c>
      <c r="D8847" s="681" t="s">
        <v>45819</v>
      </c>
    </row>
    <row r="8848" spans="1:4" ht="16.5" thickTop="1" thickBot="1" x14ac:dyDescent="0.3">
      <c r="A8848" s="680" t="s">
        <v>21418</v>
      </c>
      <c r="B8848" s="681" t="s">
        <v>21419</v>
      </c>
      <c r="C8848" s="680" t="s">
        <v>21420</v>
      </c>
      <c r="D8848" s="680" t="s">
        <v>45820</v>
      </c>
    </row>
    <row r="8849" spans="1:4" ht="16.5" thickTop="1" thickBot="1" x14ac:dyDescent="0.3">
      <c r="A8849" s="680" t="s">
        <v>21421</v>
      </c>
      <c r="B8849" s="681" t="s">
        <v>21422</v>
      </c>
      <c r="C8849" s="680" t="s">
        <v>21423</v>
      </c>
      <c r="D8849" s="680" t="s">
        <v>45821</v>
      </c>
    </row>
    <row r="8850" spans="1:4" ht="16.5" thickTop="1" thickBot="1" x14ac:dyDescent="0.3">
      <c r="A8850" s="680" t="s">
        <v>21424</v>
      </c>
      <c r="B8850" s="681" t="s">
        <v>21425</v>
      </c>
      <c r="C8850" s="680" t="s">
        <v>21426</v>
      </c>
      <c r="D8850" s="680" t="s">
        <v>45822</v>
      </c>
    </row>
    <row r="8851" spans="1:4" ht="16.5" thickTop="1" thickBot="1" x14ac:dyDescent="0.3">
      <c r="A8851" s="681" t="s">
        <v>21427</v>
      </c>
      <c r="B8851" s="681" t="s">
        <v>21428</v>
      </c>
      <c r="C8851" s="681" t="s">
        <v>21429</v>
      </c>
      <c r="D8851" s="681" t="s">
        <v>45823</v>
      </c>
    </row>
    <row r="8852" spans="1:4" ht="16.5" thickTop="1" thickBot="1" x14ac:dyDescent="0.3">
      <c r="A8852" s="681" t="s">
        <v>21430</v>
      </c>
      <c r="B8852" s="681" t="s">
        <v>21431</v>
      </c>
      <c r="C8852" s="681" t="s">
        <v>21432</v>
      </c>
      <c r="D8852" s="681" t="s">
        <v>45824</v>
      </c>
    </row>
    <row r="8853" spans="1:4" ht="31.5" thickTop="1" thickBot="1" x14ac:dyDescent="0.3">
      <c r="A8853" s="680" t="s">
        <v>21433</v>
      </c>
      <c r="B8853" s="692" t="s">
        <v>8728</v>
      </c>
      <c r="C8853" s="680" t="s">
        <v>21434</v>
      </c>
      <c r="D8853" s="680" t="s">
        <v>45825</v>
      </c>
    </row>
    <row r="8854" spans="1:4" ht="31.5" thickTop="1" thickBot="1" x14ac:dyDescent="0.3">
      <c r="A8854" s="681" t="s">
        <v>21435</v>
      </c>
      <c r="B8854" s="681" t="s">
        <v>21436</v>
      </c>
      <c r="C8854" s="681" t="s">
        <v>21437</v>
      </c>
      <c r="D8854" s="681" t="s">
        <v>45826</v>
      </c>
    </row>
    <row r="8855" spans="1:4" ht="16.5" thickTop="1" thickBot="1" x14ac:dyDescent="0.3">
      <c r="A8855" s="680" t="s">
        <v>21438</v>
      </c>
      <c r="B8855" s="692" t="s">
        <v>8728</v>
      </c>
      <c r="C8855" s="680" t="s">
        <v>21439</v>
      </c>
      <c r="D8855" s="680" t="s">
        <v>21439</v>
      </c>
    </row>
    <row r="8856" spans="1:4" ht="16.5" thickTop="1" thickBot="1" x14ac:dyDescent="0.3">
      <c r="A8856" s="680" t="s">
        <v>21440</v>
      </c>
      <c r="B8856" s="681" t="s">
        <v>21441</v>
      </c>
      <c r="C8856" s="680" t="s">
        <v>21442</v>
      </c>
      <c r="D8856" s="680" t="s">
        <v>45827</v>
      </c>
    </row>
    <row r="8857" spans="1:4" ht="16.5" thickTop="1" thickBot="1" x14ac:dyDescent="0.3">
      <c r="A8857" s="681" t="s">
        <v>21443</v>
      </c>
      <c r="B8857" s="681" t="s">
        <v>21443</v>
      </c>
      <c r="C8857" s="681" t="s">
        <v>21444</v>
      </c>
      <c r="D8857" s="681" t="s">
        <v>45828</v>
      </c>
    </row>
    <row r="8858" spans="1:4" ht="16.5" thickTop="1" thickBot="1" x14ac:dyDescent="0.3">
      <c r="A8858" s="681" t="s">
        <v>21445</v>
      </c>
      <c r="B8858" s="681" t="s">
        <v>21446</v>
      </c>
      <c r="C8858" s="681" t="s">
        <v>21447</v>
      </c>
      <c r="D8858" s="681" t="s">
        <v>45829</v>
      </c>
    </row>
    <row r="8859" spans="1:4" ht="16.5" thickTop="1" thickBot="1" x14ac:dyDescent="0.3">
      <c r="A8859" s="681" t="s">
        <v>21448</v>
      </c>
      <c r="B8859" s="681" t="s">
        <v>21449</v>
      </c>
      <c r="C8859" s="681" t="s">
        <v>21450</v>
      </c>
      <c r="D8859" s="681" t="s">
        <v>45830</v>
      </c>
    </row>
    <row r="8860" spans="1:4" ht="16.5" thickTop="1" thickBot="1" x14ac:dyDescent="0.3">
      <c r="A8860" s="680" t="s">
        <v>21451</v>
      </c>
      <c r="B8860" s="681" t="s">
        <v>21452</v>
      </c>
      <c r="C8860" s="680" t="s">
        <v>21453</v>
      </c>
      <c r="D8860" s="680" t="s">
        <v>45831</v>
      </c>
    </row>
    <row r="8861" spans="1:4" ht="16.5" thickTop="1" thickBot="1" x14ac:dyDescent="0.3">
      <c r="A8861" s="681" t="s">
        <v>21454</v>
      </c>
      <c r="B8861" s="681" t="s">
        <v>21455</v>
      </c>
      <c r="C8861" s="681" t="s">
        <v>21456</v>
      </c>
      <c r="D8861" s="681" t="s">
        <v>21456</v>
      </c>
    </row>
    <row r="8862" spans="1:4" ht="16.5" thickTop="1" thickBot="1" x14ac:dyDescent="0.3">
      <c r="A8862" s="680" t="s">
        <v>21457</v>
      </c>
      <c r="B8862" s="681" t="s">
        <v>21458</v>
      </c>
      <c r="C8862" s="680" t="s">
        <v>21459</v>
      </c>
      <c r="D8862" s="680" t="s">
        <v>21459</v>
      </c>
    </row>
    <row r="8863" spans="1:4" ht="16.5" thickTop="1" thickBot="1" x14ac:dyDescent="0.3">
      <c r="A8863" s="680" t="s">
        <v>21460</v>
      </c>
      <c r="B8863" s="681" t="s">
        <v>21461</v>
      </c>
      <c r="C8863" s="680" t="s">
        <v>21462</v>
      </c>
      <c r="D8863" s="680" t="s">
        <v>45832</v>
      </c>
    </row>
    <row r="8864" spans="1:4" ht="31.5" thickTop="1" thickBot="1" x14ac:dyDescent="0.3">
      <c r="A8864" s="681" t="s">
        <v>21463</v>
      </c>
      <c r="B8864" s="681" t="s">
        <v>21464</v>
      </c>
      <c r="C8864" s="681" t="s">
        <v>21465</v>
      </c>
      <c r="D8864" s="681" t="s">
        <v>45833</v>
      </c>
    </row>
    <row r="8865" spans="1:4" ht="16.5" thickTop="1" thickBot="1" x14ac:dyDescent="0.3">
      <c r="A8865" s="680" t="s">
        <v>21466</v>
      </c>
      <c r="B8865" s="681" t="s">
        <v>21467</v>
      </c>
      <c r="C8865" s="680" t="s">
        <v>21468</v>
      </c>
      <c r="D8865" s="680" t="s">
        <v>45834</v>
      </c>
    </row>
    <row r="8866" spans="1:4" ht="16.5" thickTop="1" thickBot="1" x14ac:dyDescent="0.3">
      <c r="A8866" s="681" t="s">
        <v>21469</v>
      </c>
      <c r="B8866" s="692" t="s">
        <v>8728</v>
      </c>
      <c r="C8866" s="681" t="s">
        <v>21470</v>
      </c>
      <c r="D8866" s="681" t="s">
        <v>45835</v>
      </c>
    </row>
    <row r="8867" spans="1:4" ht="16.5" thickTop="1" thickBot="1" x14ac:dyDescent="0.3">
      <c r="A8867" s="680" t="s">
        <v>21471</v>
      </c>
      <c r="B8867" s="681" t="s">
        <v>21471</v>
      </c>
      <c r="C8867" s="680" t="s">
        <v>21472</v>
      </c>
      <c r="D8867" s="680" t="s">
        <v>45836</v>
      </c>
    </row>
    <row r="8868" spans="1:4" ht="16.5" thickTop="1" thickBot="1" x14ac:dyDescent="0.3">
      <c r="A8868" s="680" t="s">
        <v>21473</v>
      </c>
      <c r="B8868" s="681" t="s">
        <v>21474</v>
      </c>
      <c r="C8868" s="680" t="s">
        <v>21475</v>
      </c>
      <c r="D8868" s="680" t="s">
        <v>45837</v>
      </c>
    </row>
    <row r="8869" spans="1:4" ht="31.5" thickTop="1" thickBot="1" x14ac:dyDescent="0.3">
      <c r="A8869" s="680" t="s">
        <v>21476</v>
      </c>
      <c r="B8869" s="681" t="s">
        <v>21477</v>
      </c>
      <c r="C8869" s="680" t="s">
        <v>21478</v>
      </c>
      <c r="D8869" s="680" t="s">
        <v>45838</v>
      </c>
    </row>
    <row r="8870" spans="1:4" ht="31.5" thickTop="1" thickBot="1" x14ac:dyDescent="0.3">
      <c r="A8870" s="680" t="s">
        <v>21479</v>
      </c>
      <c r="B8870" s="681" t="s">
        <v>21480</v>
      </c>
      <c r="C8870" s="680" t="s">
        <v>21481</v>
      </c>
      <c r="D8870" s="680" t="s">
        <v>45839</v>
      </c>
    </row>
    <row r="8871" spans="1:4" ht="16.5" thickTop="1" thickBot="1" x14ac:dyDescent="0.3">
      <c r="A8871" s="680" t="s">
        <v>21482</v>
      </c>
      <c r="B8871" s="681" t="s">
        <v>21483</v>
      </c>
      <c r="C8871" s="680" t="s">
        <v>21484</v>
      </c>
      <c r="D8871" s="680" t="s">
        <v>45840</v>
      </c>
    </row>
    <row r="8872" spans="1:4" ht="16.5" thickTop="1" thickBot="1" x14ac:dyDescent="0.3">
      <c r="A8872" s="681" t="s">
        <v>21485</v>
      </c>
      <c r="B8872" s="681" t="s">
        <v>21486</v>
      </c>
      <c r="C8872" s="681" t="s">
        <v>21487</v>
      </c>
      <c r="D8872" s="681" t="s">
        <v>21487</v>
      </c>
    </row>
    <row r="8873" spans="1:4" ht="16.5" thickTop="1" thickBot="1" x14ac:dyDescent="0.3">
      <c r="A8873" s="681" t="s">
        <v>21488</v>
      </c>
      <c r="B8873" s="681" t="s">
        <v>21489</v>
      </c>
      <c r="C8873" s="681" t="s">
        <v>21490</v>
      </c>
      <c r="D8873" s="681" t="s">
        <v>21490</v>
      </c>
    </row>
    <row r="8874" spans="1:4" ht="16.5" thickTop="1" thickBot="1" x14ac:dyDescent="0.3">
      <c r="A8874" s="681" t="s">
        <v>21491</v>
      </c>
      <c r="B8874" s="692" t="s">
        <v>8728</v>
      </c>
      <c r="C8874" s="681" t="s">
        <v>21492</v>
      </c>
      <c r="D8874" s="681" t="s">
        <v>45841</v>
      </c>
    </row>
    <row r="8875" spans="1:4" ht="46.5" thickTop="1" thickBot="1" x14ac:dyDescent="0.3">
      <c r="A8875" s="681" t="s">
        <v>21493</v>
      </c>
      <c r="B8875" s="681" t="s">
        <v>21494</v>
      </c>
      <c r="C8875" s="681" t="s">
        <v>21495</v>
      </c>
      <c r="D8875" s="681" t="s">
        <v>45842</v>
      </c>
    </row>
    <row r="8876" spans="1:4" ht="16.5" thickTop="1" thickBot="1" x14ac:dyDescent="0.3">
      <c r="A8876" s="681" t="s">
        <v>21496</v>
      </c>
      <c r="B8876" s="692" t="s">
        <v>8728</v>
      </c>
      <c r="C8876" s="681" t="s">
        <v>21497</v>
      </c>
      <c r="D8876" s="681" t="s">
        <v>45843</v>
      </c>
    </row>
    <row r="8877" spans="1:4" ht="16.5" thickTop="1" thickBot="1" x14ac:dyDescent="0.3">
      <c r="A8877" s="680" t="s">
        <v>21498</v>
      </c>
      <c r="B8877" s="681" t="s">
        <v>21499</v>
      </c>
      <c r="C8877" s="680" t="s">
        <v>21500</v>
      </c>
      <c r="D8877" s="680" t="s">
        <v>45844</v>
      </c>
    </row>
    <row r="8878" spans="1:4" ht="31.5" thickTop="1" thickBot="1" x14ac:dyDescent="0.3">
      <c r="A8878" s="681" t="s">
        <v>21501</v>
      </c>
      <c r="B8878" s="692" t="s">
        <v>8728</v>
      </c>
      <c r="C8878" s="681" t="s">
        <v>21502</v>
      </c>
      <c r="D8878" s="681" t="s">
        <v>45845</v>
      </c>
    </row>
    <row r="8879" spans="1:4" ht="31.5" thickTop="1" thickBot="1" x14ac:dyDescent="0.3">
      <c r="A8879" s="681" t="s">
        <v>6381</v>
      </c>
      <c r="B8879" s="681" t="s">
        <v>21503</v>
      </c>
      <c r="C8879" s="681" t="s">
        <v>21504</v>
      </c>
      <c r="D8879" s="681" t="s">
        <v>6383</v>
      </c>
    </row>
    <row r="8880" spans="1:4" ht="31.5" thickTop="1" thickBot="1" x14ac:dyDescent="0.3">
      <c r="A8880" s="681" t="s">
        <v>21505</v>
      </c>
      <c r="B8880" s="681" t="s">
        <v>21506</v>
      </c>
      <c r="C8880" s="681" t="s">
        <v>21507</v>
      </c>
      <c r="D8880" s="681" t="s">
        <v>45846</v>
      </c>
    </row>
    <row r="8881" spans="1:4" ht="16.5" thickTop="1" thickBot="1" x14ac:dyDescent="0.3">
      <c r="A8881" s="680" t="s">
        <v>21508</v>
      </c>
      <c r="B8881" s="681" t="s">
        <v>21509</v>
      </c>
      <c r="C8881" s="680" t="s">
        <v>21510</v>
      </c>
      <c r="D8881" s="680" t="s">
        <v>45847</v>
      </c>
    </row>
    <row r="8882" spans="1:4" ht="16.5" thickTop="1" thickBot="1" x14ac:dyDescent="0.3">
      <c r="A8882" s="681" t="s">
        <v>21511</v>
      </c>
      <c r="B8882" s="692" t="s">
        <v>8728</v>
      </c>
      <c r="C8882" s="681" t="s">
        <v>21512</v>
      </c>
      <c r="D8882" s="681" t="s">
        <v>45848</v>
      </c>
    </row>
    <row r="8883" spans="1:4" ht="16.5" thickTop="1" thickBot="1" x14ac:dyDescent="0.3">
      <c r="A8883" s="681" t="s">
        <v>21513</v>
      </c>
      <c r="B8883" s="681" t="s">
        <v>21513</v>
      </c>
      <c r="C8883" s="681" t="s">
        <v>21514</v>
      </c>
      <c r="D8883" s="681" t="s">
        <v>45849</v>
      </c>
    </row>
    <row r="8884" spans="1:4" ht="16.5" thickTop="1" thickBot="1" x14ac:dyDescent="0.3">
      <c r="A8884" s="681" t="s">
        <v>21515</v>
      </c>
      <c r="B8884" s="681" t="s">
        <v>21516</v>
      </c>
      <c r="C8884" s="681" t="s">
        <v>21517</v>
      </c>
      <c r="D8884" s="681" t="s">
        <v>45850</v>
      </c>
    </row>
    <row r="8885" spans="1:4" ht="31.5" thickTop="1" thickBot="1" x14ac:dyDescent="0.3">
      <c r="A8885" s="680" t="s">
        <v>21518</v>
      </c>
      <c r="B8885" s="681" t="s">
        <v>21519</v>
      </c>
      <c r="C8885" s="680" t="s">
        <v>21520</v>
      </c>
      <c r="D8885" s="680" t="s">
        <v>45851</v>
      </c>
    </row>
    <row r="8886" spans="1:4" ht="16.5" thickTop="1" thickBot="1" x14ac:dyDescent="0.3">
      <c r="A8886" s="681" t="s">
        <v>21521</v>
      </c>
      <c r="B8886" s="681" t="s">
        <v>21522</v>
      </c>
      <c r="C8886" s="681" t="s">
        <v>21523</v>
      </c>
      <c r="D8886" s="681" t="s">
        <v>45852</v>
      </c>
    </row>
    <row r="8887" spans="1:4" ht="16.5" thickTop="1" thickBot="1" x14ac:dyDescent="0.3">
      <c r="A8887" s="680" t="s">
        <v>21524</v>
      </c>
      <c r="B8887" s="692" t="s">
        <v>8728</v>
      </c>
      <c r="C8887" s="680" t="s">
        <v>21525</v>
      </c>
      <c r="D8887" s="680" t="s">
        <v>45853</v>
      </c>
    </row>
    <row r="8888" spans="1:4" ht="16.5" thickTop="1" thickBot="1" x14ac:dyDescent="0.3">
      <c r="A8888" s="680" t="s">
        <v>21526</v>
      </c>
      <c r="B8888" s="692" t="s">
        <v>8728</v>
      </c>
      <c r="C8888" s="680" t="s">
        <v>21527</v>
      </c>
      <c r="D8888" s="680" t="s">
        <v>45854</v>
      </c>
    </row>
    <row r="8889" spans="1:4" ht="16.5" thickTop="1" thickBot="1" x14ac:dyDescent="0.3">
      <c r="A8889" s="681" t="s">
        <v>21528</v>
      </c>
      <c r="B8889" s="692" t="s">
        <v>8728</v>
      </c>
      <c r="C8889" s="681" t="s">
        <v>21529</v>
      </c>
      <c r="D8889" s="681" t="s">
        <v>45855</v>
      </c>
    </row>
    <row r="8890" spans="1:4" ht="16.5" thickTop="1" thickBot="1" x14ac:dyDescent="0.3">
      <c r="A8890" s="681" t="s">
        <v>21530</v>
      </c>
      <c r="B8890" s="681" t="s">
        <v>21530</v>
      </c>
      <c r="C8890" s="681" t="s">
        <v>21531</v>
      </c>
      <c r="D8890" s="681" t="s">
        <v>45856</v>
      </c>
    </row>
    <row r="8891" spans="1:4" ht="16.5" thickTop="1" thickBot="1" x14ac:dyDescent="0.3">
      <c r="A8891" s="680" t="s">
        <v>21532</v>
      </c>
      <c r="B8891" s="681" t="s">
        <v>21533</v>
      </c>
      <c r="C8891" s="680" t="s">
        <v>21534</v>
      </c>
      <c r="D8891" s="680" t="s">
        <v>21534</v>
      </c>
    </row>
    <row r="8892" spans="1:4" ht="16.5" thickTop="1" thickBot="1" x14ac:dyDescent="0.3">
      <c r="A8892" s="681" t="s">
        <v>21535</v>
      </c>
      <c r="B8892" s="692" t="s">
        <v>8728</v>
      </c>
      <c r="C8892" s="681" t="s">
        <v>21536</v>
      </c>
      <c r="D8892" s="681" t="s">
        <v>45857</v>
      </c>
    </row>
    <row r="8893" spans="1:4" ht="16.5" thickTop="1" thickBot="1" x14ac:dyDescent="0.3">
      <c r="A8893" s="680" t="s">
        <v>21537</v>
      </c>
      <c r="B8893" s="692" t="s">
        <v>8728</v>
      </c>
      <c r="C8893" s="680" t="s">
        <v>21538</v>
      </c>
      <c r="D8893" s="680" t="s">
        <v>21538</v>
      </c>
    </row>
    <row r="8894" spans="1:4" ht="31.5" thickTop="1" thickBot="1" x14ac:dyDescent="0.3">
      <c r="A8894" s="680" t="s">
        <v>21539</v>
      </c>
      <c r="B8894" s="681" t="s">
        <v>21540</v>
      </c>
      <c r="C8894" s="680" t="s">
        <v>21541</v>
      </c>
      <c r="D8894" s="680" t="s">
        <v>45858</v>
      </c>
    </row>
    <row r="8895" spans="1:4" ht="16.5" thickTop="1" thickBot="1" x14ac:dyDescent="0.3">
      <c r="A8895" s="681" t="s">
        <v>21542</v>
      </c>
      <c r="B8895" s="692" t="s">
        <v>8728</v>
      </c>
      <c r="C8895" s="681" t="s">
        <v>21543</v>
      </c>
      <c r="D8895" s="681" t="s">
        <v>45859</v>
      </c>
    </row>
    <row r="8896" spans="1:4" ht="16.5" thickTop="1" thickBot="1" x14ac:dyDescent="0.3">
      <c r="A8896" s="680" t="s">
        <v>21544</v>
      </c>
      <c r="B8896" s="681" t="s">
        <v>21545</v>
      </c>
      <c r="C8896" s="680" t="s">
        <v>21546</v>
      </c>
      <c r="D8896" s="680" t="s">
        <v>45860</v>
      </c>
    </row>
    <row r="8897" spans="1:4" ht="16.5" thickTop="1" thickBot="1" x14ac:dyDescent="0.3">
      <c r="A8897" s="681" t="s">
        <v>21547</v>
      </c>
      <c r="B8897" s="681" t="s">
        <v>21548</v>
      </c>
      <c r="C8897" s="681" t="s">
        <v>21549</v>
      </c>
      <c r="D8897" s="681" t="s">
        <v>45861</v>
      </c>
    </row>
    <row r="8898" spans="1:4" ht="16.5" thickTop="1" thickBot="1" x14ac:dyDescent="0.3">
      <c r="A8898" s="681" t="s">
        <v>21550</v>
      </c>
      <c r="B8898" s="681" t="s">
        <v>21551</v>
      </c>
      <c r="C8898" s="681" t="s">
        <v>21552</v>
      </c>
      <c r="D8898" s="681" t="s">
        <v>45862</v>
      </c>
    </row>
    <row r="8899" spans="1:4" ht="16.5" thickTop="1" thickBot="1" x14ac:dyDescent="0.3">
      <c r="A8899" s="680" t="s">
        <v>21553</v>
      </c>
      <c r="B8899" s="681" t="s">
        <v>21554</v>
      </c>
      <c r="C8899" s="680" t="s">
        <v>21555</v>
      </c>
      <c r="D8899" s="680" t="s">
        <v>45863</v>
      </c>
    </row>
    <row r="8900" spans="1:4" ht="31.5" thickTop="1" thickBot="1" x14ac:dyDescent="0.3">
      <c r="A8900" s="681" t="s">
        <v>21556</v>
      </c>
      <c r="B8900" s="681" t="s">
        <v>21557</v>
      </c>
      <c r="C8900" s="681" t="s">
        <v>21558</v>
      </c>
      <c r="D8900" s="681" t="s">
        <v>45864</v>
      </c>
    </row>
    <row r="8901" spans="1:4" ht="16.5" thickTop="1" thickBot="1" x14ac:dyDescent="0.3">
      <c r="A8901" s="681" t="s">
        <v>21559</v>
      </c>
      <c r="B8901" s="681" t="s">
        <v>21560</v>
      </c>
      <c r="C8901" s="681" t="s">
        <v>21561</v>
      </c>
      <c r="D8901" s="681" t="s">
        <v>45865</v>
      </c>
    </row>
    <row r="8902" spans="1:4" ht="16.5" thickTop="1" thickBot="1" x14ac:dyDescent="0.3">
      <c r="A8902" s="681" t="s">
        <v>21562</v>
      </c>
      <c r="B8902" s="681" t="s">
        <v>21563</v>
      </c>
      <c r="C8902" s="681" t="s">
        <v>21564</v>
      </c>
      <c r="D8902" s="681" t="s">
        <v>45866</v>
      </c>
    </row>
    <row r="8903" spans="1:4" ht="16.5" thickTop="1" thickBot="1" x14ac:dyDescent="0.3">
      <c r="A8903" s="680" t="s">
        <v>21565</v>
      </c>
      <c r="B8903" s="681" t="s">
        <v>21565</v>
      </c>
      <c r="C8903" s="680" t="s">
        <v>21566</v>
      </c>
      <c r="D8903" s="680" t="s">
        <v>45867</v>
      </c>
    </row>
    <row r="8904" spans="1:4" ht="16.5" thickTop="1" thickBot="1" x14ac:dyDescent="0.3">
      <c r="A8904" s="680" t="s">
        <v>21567</v>
      </c>
      <c r="B8904" s="692" t="s">
        <v>8728</v>
      </c>
      <c r="C8904" s="680" t="s">
        <v>21568</v>
      </c>
      <c r="D8904" s="680" t="s">
        <v>21568</v>
      </c>
    </row>
    <row r="8905" spans="1:4" ht="31.5" thickTop="1" thickBot="1" x14ac:dyDescent="0.3">
      <c r="A8905" s="680" t="s">
        <v>21569</v>
      </c>
      <c r="B8905" s="692" t="s">
        <v>8728</v>
      </c>
      <c r="C8905" s="680" t="s">
        <v>21570</v>
      </c>
      <c r="D8905" s="680" t="s">
        <v>45868</v>
      </c>
    </row>
    <row r="8906" spans="1:4" ht="31.5" thickTop="1" thickBot="1" x14ac:dyDescent="0.3">
      <c r="A8906" s="681" t="s">
        <v>21571</v>
      </c>
      <c r="B8906" s="692" t="s">
        <v>8728</v>
      </c>
      <c r="C8906" s="681" t="s">
        <v>21572</v>
      </c>
      <c r="D8906" s="681" t="s">
        <v>45869</v>
      </c>
    </row>
    <row r="8907" spans="1:4" ht="31.5" thickTop="1" thickBot="1" x14ac:dyDescent="0.3">
      <c r="A8907" s="680" t="s">
        <v>21573</v>
      </c>
      <c r="B8907" s="692" t="s">
        <v>8728</v>
      </c>
      <c r="C8907" s="680" t="s">
        <v>21574</v>
      </c>
      <c r="D8907" s="680" t="s">
        <v>45870</v>
      </c>
    </row>
    <row r="8908" spans="1:4" ht="16.5" thickTop="1" thickBot="1" x14ac:dyDescent="0.3">
      <c r="A8908" s="680" t="s">
        <v>21575</v>
      </c>
      <c r="B8908" s="681" t="s">
        <v>21576</v>
      </c>
      <c r="C8908" s="680" t="s">
        <v>21577</v>
      </c>
      <c r="D8908" s="680" t="s">
        <v>21577</v>
      </c>
    </row>
    <row r="8909" spans="1:4" ht="16.5" thickTop="1" thickBot="1" x14ac:dyDescent="0.3">
      <c r="A8909" s="681" t="s">
        <v>21578</v>
      </c>
      <c r="B8909" s="681" t="s">
        <v>21579</v>
      </c>
      <c r="C8909" s="681" t="s">
        <v>21580</v>
      </c>
      <c r="D8909" s="681" t="s">
        <v>45871</v>
      </c>
    </row>
    <row r="8910" spans="1:4" ht="31.5" thickTop="1" thickBot="1" x14ac:dyDescent="0.3">
      <c r="A8910" s="680" t="s">
        <v>21581</v>
      </c>
      <c r="B8910" s="692" t="s">
        <v>8728</v>
      </c>
      <c r="C8910" s="680" t="s">
        <v>21582</v>
      </c>
      <c r="D8910" s="680" t="s">
        <v>45872</v>
      </c>
    </row>
    <row r="8911" spans="1:4" ht="16.5" thickTop="1" thickBot="1" x14ac:dyDescent="0.3">
      <c r="A8911" s="680" t="s">
        <v>21583</v>
      </c>
      <c r="B8911" s="681" t="s">
        <v>21584</v>
      </c>
      <c r="C8911" s="680" t="s">
        <v>21585</v>
      </c>
      <c r="D8911" s="680" t="s">
        <v>45873</v>
      </c>
    </row>
    <row r="8912" spans="1:4" ht="16.5" thickTop="1" thickBot="1" x14ac:dyDescent="0.3">
      <c r="A8912" s="680" t="s">
        <v>21586</v>
      </c>
      <c r="B8912" s="681" t="s">
        <v>21587</v>
      </c>
      <c r="C8912" s="680" t="s">
        <v>21588</v>
      </c>
      <c r="D8912" s="680" t="s">
        <v>45874</v>
      </c>
    </row>
    <row r="8913" spans="1:4" ht="16.5" thickTop="1" thickBot="1" x14ac:dyDescent="0.3">
      <c r="A8913" s="680" t="s">
        <v>21589</v>
      </c>
      <c r="B8913" s="681" t="s">
        <v>21590</v>
      </c>
      <c r="C8913" s="680" t="s">
        <v>21591</v>
      </c>
      <c r="D8913" s="680" t="s">
        <v>45875</v>
      </c>
    </row>
    <row r="8914" spans="1:4" ht="16.5" thickTop="1" thickBot="1" x14ac:dyDescent="0.3">
      <c r="A8914" s="681" t="s">
        <v>21592</v>
      </c>
      <c r="B8914" s="681" t="s">
        <v>21593</v>
      </c>
      <c r="C8914" s="681" t="s">
        <v>21594</v>
      </c>
      <c r="D8914" s="681" t="s">
        <v>45876</v>
      </c>
    </row>
    <row r="8915" spans="1:4" ht="16.5" thickTop="1" thickBot="1" x14ac:dyDescent="0.3">
      <c r="A8915" s="681" t="s">
        <v>6384</v>
      </c>
      <c r="B8915" s="692" t="s">
        <v>8728</v>
      </c>
      <c r="C8915" s="681" t="s">
        <v>6385</v>
      </c>
      <c r="D8915" s="681" t="s">
        <v>6386</v>
      </c>
    </row>
    <row r="8916" spans="1:4" ht="16.5" thickTop="1" thickBot="1" x14ac:dyDescent="0.3">
      <c r="A8916" s="681" t="s">
        <v>21595</v>
      </c>
      <c r="B8916" s="681" t="s">
        <v>21596</v>
      </c>
      <c r="C8916" s="681" t="s">
        <v>21597</v>
      </c>
      <c r="D8916" s="681" t="s">
        <v>45877</v>
      </c>
    </row>
    <row r="8917" spans="1:4" ht="46.5" thickTop="1" thickBot="1" x14ac:dyDescent="0.3">
      <c r="A8917" s="680" t="s">
        <v>21598</v>
      </c>
      <c r="B8917" s="681" t="s">
        <v>21599</v>
      </c>
      <c r="C8917" s="680" t="s">
        <v>21600</v>
      </c>
      <c r="D8917" s="680" t="s">
        <v>45878</v>
      </c>
    </row>
    <row r="8918" spans="1:4" ht="46.5" thickTop="1" thickBot="1" x14ac:dyDescent="0.3">
      <c r="A8918" s="681" t="s">
        <v>21601</v>
      </c>
      <c r="B8918" s="681" t="s">
        <v>21602</v>
      </c>
      <c r="C8918" s="681" t="s">
        <v>21603</v>
      </c>
      <c r="D8918" s="681" t="s">
        <v>45879</v>
      </c>
    </row>
    <row r="8919" spans="1:4" ht="16.5" thickTop="1" thickBot="1" x14ac:dyDescent="0.3">
      <c r="A8919" s="681" t="s">
        <v>21604</v>
      </c>
      <c r="B8919" s="681" t="s">
        <v>21605</v>
      </c>
      <c r="C8919" s="681" t="s">
        <v>21606</v>
      </c>
      <c r="D8919" s="681" t="s">
        <v>45880</v>
      </c>
    </row>
    <row r="8920" spans="1:4" ht="16.5" thickTop="1" thickBot="1" x14ac:dyDescent="0.3">
      <c r="A8920" s="680" t="s">
        <v>6387</v>
      </c>
      <c r="B8920" s="681" t="s">
        <v>21607</v>
      </c>
      <c r="C8920" s="680" t="s">
        <v>6388</v>
      </c>
      <c r="D8920" s="680" t="s">
        <v>6389</v>
      </c>
    </row>
    <row r="8921" spans="1:4" ht="31.5" thickTop="1" thickBot="1" x14ac:dyDescent="0.3">
      <c r="A8921" s="681" t="s">
        <v>21608</v>
      </c>
      <c r="B8921" s="692" t="s">
        <v>8728</v>
      </c>
      <c r="C8921" s="681" t="s">
        <v>21609</v>
      </c>
      <c r="D8921" s="681" t="s">
        <v>21610</v>
      </c>
    </row>
    <row r="8922" spans="1:4" ht="16.5" thickTop="1" thickBot="1" x14ac:dyDescent="0.3">
      <c r="A8922" s="680" t="s">
        <v>21611</v>
      </c>
      <c r="B8922" s="681" t="s">
        <v>21612</v>
      </c>
      <c r="C8922" s="680" t="s">
        <v>21613</v>
      </c>
      <c r="D8922" s="680" t="s">
        <v>45881</v>
      </c>
    </row>
    <row r="8923" spans="1:4" ht="16.5" thickTop="1" thickBot="1" x14ac:dyDescent="0.3">
      <c r="A8923" s="680" t="s">
        <v>21614</v>
      </c>
      <c r="B8923" s="681" t="s">
        <v>21615</v>
      </c>
      <c r="C8923" s="680" t="s">
        <v>21616</v>
      </c>
      <c r="D8923" s="680" t="s">
        <v>45882</v>
      </c>
    </row>
    <row r="8924" spans="1:4" ht="16.5" thickTop="1" thickBot="1" x14ac:dyDescent="0.3">
      <c r="A8924" s="680" t="s">
        <v>21617</v>
      </c>
      <c r="B8924" s="681" t="s">
        <v>21618</v>
      </c>
      <c r="C8924" s="680" t="s">
        <v>21619</v>
      </c>
      <c r="D8924" s="680" t="s">
        <v>45883</v>
      </c>
    </row>
    <row r="8925" spans="1:4" ht="16.5" thickTop="1" thickBot="1" x14ac:dyDescent="0.3">
      <c r="A8925" s="680" t="s">
        <v>21620</v>
      </c>
      <c r="B8925" s="681" t="s">
        <v>21621</v>
      </c>
      <c r="C8925" s="680" t="s">
        <v>21622</v>
      </c>
      <c r="D8925" s="680" t="s">
        <v>45884</v>
      </c>
    </row>
    <row r="8926" spans="1:4" ht="16.5" thickTop="1" thickBot="1" x14ac:dyDescent="0.3">
      <c r="A8926" s="681" t="s">
        <v>21623</v>
      </c>
      <c r="B8926" s="681" t="s">
        <v>21624</v>
      </c>
      <c r="C8926" s="681" t="s">
        <v>21625</v>
      </c>
      <c r="D8926" s="681" t="s">
        <v>45885</v>
      </c>
    </row>
    <row r="8927" spans="1:4" ht="31.5" thickTop="1" thickBot="1" x14ac:dyDescent="0.3">
      <c r="A8927" s="681" t="s">
        <v>21626</v>
      </c>
      <c r="B8927" s="681" t="s">
        <v>21627</v>
      </c>
      <c r="C8927" s="681" t="s">
        <v>21628</v>
      </c>
      <c r="D8927" s="681" t="s">
        <v>45886</v>
      </c>
    </row>
    <row r="8928" spans="1:4" ht="16.5" thickTop="1" thickBot="1" x14ac:dyDescent="0.3">
      <c r="A8928" s="681" t="s">
        <v>21629</v>
      </c>
      <c r="B8928" s="681" t="s">
        <v>21630</v>
      </c>
      <c r="C8928" s="681" t="s">
        <v>21631</v>
      </c>
      <c r="D8928" s="681" t="s">
        <v>45887</v>
      </c>
    </row>
    <row r="8929" spans="1:4" ht="31.5" thickTop="1" thickBot="1" x14ac:dyDescent="0.3">
      <c r="A8929" s="680" t="s">
        <v>21632</v>
      </c>
      <c r="B8929" s="681" t="s">
        <v>21633</v>
      </c>
      <c r="C8929" s="680" t="s">
        <v>21634</v>
      </c>
      <c r="D8929" s="680" t="s">
        <v>45888</v>
      </c>
    </row>
    <row r="8930" spans="1:4" ht="31.5" thickTop="1" thickBot="1" x14ac:dyDescent="0.3">
      <c r="A8930" s="680" t="s">
        <v>21635</v>
      </c>
      <c r="B8930" s="681" t="s">
        <v>21636</v>
      </c>
      <c r="C8930" s="680" t="s">
        <v>21637</v>
      </c>
      <c r="D8930" s="680" t="s">
        <v>45889</v>
      </c>
    </row>
    <row r="8931" spans="1:4" ht="16.5" thickTop="1" thickBot="1" x14ac:dyDescent="0.3">
      <c r="A8931" s="680" t="s">
        <v>21638</v>
      </c>
      <c r="B8931" s="681" t="s">
        <v>21639</v>
      </c>
      <c r="C8931" s="680" t="s">
        <v>21640</v>
      </c>
      <c r="D8931" s="680" t="s">
        <v>45890</v>
      </c>
    </row>
    <row r="8932" spans="1:4" ht="16.5" thickTop="1" thickBot="1" x14ac:dyDescent="0.3">
      <c r="A8932" s="681" t="s">
        <v>21641</v>
      </c>
      <c r="B8932" s="681" t="s">
        <v>21642</v>
      </c>
      <c r="C8932" s="681" t="s">
        <v>21643</v>
      </c>
      <c r="D8932" s="681" t="s">
        <v>45891</v>
      </c>
    </row>
    <row r="8933" spans="1:4" ht="31.5" thickTop="1" thickBot="1" x14ac:dyDescent="0.3">
      <c r="A8933" s="680" t="s">
        <v>21644</v>
      </c>
      <c r="B8933" s="681" t="s">
        <v>21645</v>
      </c>
      <c r="C8933" s="680" t="s">
        <v>21646</v>
      </c>
      <c r="D8933" s="680" t="s">
        <v>45892</v>
      </c>
    </row>
    <row r="8934" spans="1:4" ht="16.5" thickTop="1" thickBot="1" x14ac:dyDescent="0.3">
      <c r="A8934" s="680" t="s">
        <v>21647</v>
      </c>
      <c r="B8934" s="681" t="s">
        <v>21648</v>
      </c>
      <c r="C8934" s="680" t="s">
        <v>21649</v>
      </c>
      <c r="D8934" s="680" t="s">
        <v>45893</v>
      </c>
    </row>
    <row r="8935" spans="1:4" ht="16.5" thickTop="1" thickBot="1" x14ac:dyDescent="0.3">
      <c r="A8935" s="680" t="s">
        <v>21650</v>
      </c>
      <c r="B8935" s="681" t="s">
        <v>21651</v>
      </c>
      <c r="C8935" s="680" t="s">
        <v>21652</v>
      </c>
      <c r="D8935" s="680" t="s">
        <v>45894</v>
      </c>
    </row>
    <row r="8936" spans="1:4" ht="16.5" thickTop="1" thickBot="1" x14ac:dyDescent="0.3">
      <c r="A8936" s="681" t="s">
        <v>21653</v>
      </c>
      <c r="B8936" s="681" t="s">
        <v>21654</v>
      </c>
      <c r="C8936" s="681" t="s">
        <v>21655</v>
      </c>
      <c r="D8936" s="681" t="s">
        <v>45895</v>
      </c>
    </row>
    <row r="8937" spans="1:4" ht="16.5" thickTop="1" thickBot="1" x14ac:dyDescent="0.3">
      <c r="A8937" s="681" t="s">
        <v>21656</v>
      </c>
      <c r="B8937" s="681" t="s">
        <v>21657</v>
      </c>
      <c r="C8937" s="681" t="s">
        <v>21658</v>
      </c>
      <c r="D8937" s="681" t="s">
        <v>45896</v>
      </c>
    </row>
    <row r="8938" spans="1:4" ht="16.5" thickTop="1" thickBot="1" x14ac:dyDescent="0.3">
      <c r="A8938" s="680" t="s">
        <v>21659</v>
      </c>
      <c r="B8938" s="681" t="s">
        <v>21660</v>
      </c>
      <c r="C8938" s="680" t="s">
        <v>21661</v>
      </c>
      <c r="D8938" s="680" t="s">
        <v>45897</v>
      </c>
    </row>
    <row r="8939" spans="1:4" ht="16.5" thickTop="1" thickBot="1" x14ac:dyDescent="0.3">
      <c r="A8939" s="680" t="s">
        <v>21662</v>
      </c>
      <c r="B8939" s="681" t="s">
        <v>21663</v>
      </c>
      <c r="C8939" s="680" t="s">
        <v>21664</v>
      </c>
      <c r="D8939" s="680" t="s">
        <v>45898</v>
      </c>
    </row>
    <row r="8940" spans="1:4" ht="16.5" thickTop="1" thickBot="1" x14ac:dyDescent="0.3">
      <c r="A8940" s="680" t="s">
        <v>21665</v>
      </c>
      <c r="B8940" s="692" t="s">
        <v>8728</v>
      </c>
      <c r="C8940" s="680" t="s">
        <v>21666</v>
      </c>
      <c r="D8940" s="680" t="s">
        <v>45899</v>
      </c>
    </row>
    <row r="8941" spans="1:4" ht="16.5" thickTop="1" thickBot="1" x14ac:dyDescent="0.3">
      <c r="A8941" s="681" t="s">
        <v>21667</v>
      </c>
      <c r="B8941" s="692" t="s">
        <v>8728</v>
      </c>
      <c r="C8941" s="681" t="s">
        <v>21668</v>
      </c>
      <c r="D8941" s="681" t="s">
        <v>45900</v>
      </c>
    </row>
    <row r="8942" spans="1:4" ht="16.5" thickTop="1" thickBot="1" x14ac:dyDescent="0.3">
      <c r="A8942" s="681" t="s">
        <v>21669</v>
      </c>
      <c r="B8942" s="681" t="s">
        <v>21670</v>
      </c>
      <c r="C8942" s="681" t="s">
        <v>21671</v>
      </c>
      <c r="D8942" s="681" t="s">
        <v>45901</v>
      </c>
    </row>
    <row r="8943" spans="1:4" ht="16.5" thickTop="1" thickBot="1" x14ac:dyDescent="0.3">
      <c r="A8943" s="680" t="s">
        <v>21672</v>
      </c>
      <c r="B8943" s="681" t="s">
        <v>21673</v>
      </c>
      <c r="C8943" s="680" t="s">
        <v>21674</v>
      </c>
      <c r="D8943" s="680" t="s">
        <v>21674</v>
      </c>
    </row>
    <row r="8944" spans="1:4" ht="16.5" thickTop="1" thickBot="1" x14ac:dyDescent="0.3">
      <c r="A8944" s="680" t="s">
        <v>6392</v>
      </c>
      <c r="B8944" s="681" t="s">
        <v>21675</v>
      </c>
      <c r="C8944" s="680" t="s">
        <v>6393</v>
      </c>
      <c r="D8944" s="680" t="s">
        <v>6394</v>
      </c>
    </row>
    <row r="8945" spans="1:4" ht="16.5" thickTop="1" thickBot="1" x14ac:dyDescent="0.3">
      <c r="A8945" s="680" t="s">
        <v>6395</v>
      </c>
      <c r="B8945" s="681" t="s">
        <v>21676</v>
      </c>
      <c r="C8945" s="680" t="s">
        <v>21677</v>
      </c>
      <c r="D8945" s="680" t="s">
        <v>6397</v>
      </c>
    </row>
    <row r="8946" spans="1:4" ht="16.5" thickTop="1" thickBot="1" x14ac:dyDescent="0.3">
      <c r="A8946" s="681" t="s">
        <v>21678</v>
      </c>
      <c r="B8946" s="692" t="s">
        <v>8728</v>
      </c>
      <c r="C8946" s="681" t="s">
        <v>21679</v>
      </c>
      <c r="D8946" s="681" t="s">
        <v>21679</v>
      </c>
    </row>
    <row r="8947" spans="1:4" ht="16.5" thickTop="1" thickBot="1" x14ac:dyDescent="0.3">
      <c r="A8947" s="680" t="s">
        <v>21680</v>
      </c>
      <c r="B8947" s="681" t="s">
        <v>21681</v>
      </c>
      <c r="C8947" s="680" t="s">
        <v>21682</v>
      </c>
      <c r="D8947" s="680" t="s">
        <v>45902</v>
      </c>
    </row>
    <row r="8948" spans="1:4" ht="16.5" thickTop="1" thickBot="1" x14ac:dyDescent="0.3">
      <c r="A8948" s="680" t="s">
        <v>21683</v>
      </c>
      <c r="B8948" s="681" t="s">
        <v>21684</v>
      </c>
      <c r="C8948" s="680" t="s">
        <v>21685</v>
      </c>
      <c r="D8948" s="680" t="s">
        <v>45903</v>
      </c>
    </row>
    <row r="8949" spans="1:4" ht="16.5" thickTop="1" thickBot="1" x14ac:dyDescent="0.3">
      <c r="A8949" s="680" t="s">
        <v>21686</v>
      </c>
      <c r="B8949" s="681" t="s">
        <v>21687</v>
      </c>
      <c r="C8949" s="680" t="s">
        <v>21688</v>
      </c>
      <c r="D8949" s="680" t="s">
        <v>45904</v>
      </c>
    </row>
    <row r="8950" spans="1:4" ht="31.5" thickTop="1" thickBot="1" x14ac:dyDescent="0.3">
      <c r="A8950" s="680" t="s">
        <v>21689</v>
      </c>
      <c r="B8950" s="681" t="s">
        <v>21690</v>
      </c>
      <c r="C8950" s="680" t="s">
        <v>21691</v>
      </c>
      <c r="D8950" s="680" t="s">
        <v>45905</v>
      </c>
    </row>
    <row r="8951" spans="1:4" ht="16.5" thickTop="1" thickBot="1" x14ac:dyDescent="0.3">
      <c r="A8951" s="681" t="s">
        <v>21692</v>
      </c>
      <c r="B8951" s="681" t="s">
        <v>21693</v>
      </c>
      <c r="C8951" s="681" t="s">
        <v>21694</v>
      </c>
      <c r="D8951" s="681" t="s">
        <v>45906</v>
      </c>
    </row>
    <row r="8952" spans="1:4" ht="16.5" thickTop="1" thickBot="1" x14ac:dyDescent="0.3">
      <c r="A8952" s="681" t="s">
        <v>21695</v>
      </c>
      <c r="B8952" s="681" t="s">
        <v>21696</v>
      </c>
      <c r="C8952" s="681" t="s">
        <v>21697</v>
      </c>
      <c r="D8952" s="681" t="s">
        <v>45907</v>
      </c>
    </row>
    <row r="8953" spans="1:4" ht="16.5" thickTop="1" thickBot="1" x14ac:dyDescent="0.3">
      <c r="A8953" s="680" t="s">
        <v>21698</v>
      </c>
      <c r="B8953" s="681" t="s">
        <v>21699</v>
      </c>
      <c r="C8953" s="680" t="s">
        <v>21700</v>
      </c>
      <c r="D8953" s="680" t="s">
        <v>45908</v>
      </c>
    </row>
    <row r="8954" spans="1:4" ht="16.5" thickTop="1" thickBot="1" x14ac:dyDescent="0.3">
      <c r="A8954" s="680" t="s">
        <v>21701</v>
      </c>
      <c r="B8954" s="681" t="s">
        <v>21702</v>
      </c>
      <c r="C8954" s="680" t="s">
        <v>21703</v>
      </c>
      <c r="D8954" s="680" t="s">
        <v>45909</v>
      </c>
    </row>
    <row r="8955" spans="1:4" ht="16.5" thickTop="1" thickBot="1" x14ac:dyDescent="0.3">
      <c r="A8955" s="680" t="s">
        <v>6398</v>
      </c>
      <c r="B8955" s="681" t="s">
        <v>21704</v>
      </c>
      <c r="C8955" s="680" t="s">
        <v>6399</v>
      </c>
      <c r="D8955" s="680" t="s">
        <v>6400</v>
      </c>
    </row>
    <row r="8956" spans="1:4" ht="16.5" thickTop="1" thickBot="1" x14ac:dyDescent="0.3">
      <c r="A8956" s="680" t="s">
        <v>21705</v>
      </c>
      <c r="B8956" s="692" t="s">
        <v>8728</v>
      </c>
      <c r="C8956" s="680" t="s">
        <v>21706</v>
      </c>
      <c r="D8956" s="680" t="s">
        <v>45910</v>
      </c>
    </row>
    <row r="8957" spans="1:4" ht="16.5" thickTop="1" thickBot="1" x14ac:dyDescent="0.3">
      <c r="A8957" s="681" t="s">
        <v>21707</v>
      </c>
      <c r="B8957" s="681" t="s">
        <v>21708</v>
      </c>
      <c r="C8957" s="681" t="s">
        <v>21709</v>
      </c>
      <c r="D8957" s="681" t="s">
        <v>45911</v>
      </c>
    </row>
    <row r="8958" spans="1:4" ht="16.5" thickTop="1" thickBot="1" x14ac:dyDescent="0.3">
      <c r="A8958" s="681" t="s">
        <v>21710</v>
      </c>
      <c r="B8958" s="681" t="s">
        <v>21711</v>
      </c>
      <c r="C8958" s="681" t="s">
        <v>21712</v>
      </c>
      <c r="D8958" s="681" t="s">
        <v>45912</v>
      </c>
    </row>
    <row r="8959" spans="1:4" ht="16.5" thickTop="1" thickBot="1" x14ac:dyDescent="0.3">
      <c r="A8959" s="680" t="s">
        <v>21713</v>
      </c>
      <c r="B8959" s="681" t="s">
        <v>21714</v>
      </c>
      <c r="C8959" s="680" t="s">
        <v>21715</v>
      </c>
      <c r="D8959" s="680" t="s">
        <v>45913</v>
      </c>
    </row>
    <row r="8960" spans="1:4" ht="16.5" thickTop="1" thickBot="1" x14ac:dyDescent="0.3">
      <c r="A8960" s="680" t="s">
        <v>21716</v>
      </c>
      <c r="B8960" s="681" t="s">
        <v>21717</v>
      </c>
      <c r="C8960" s="680" t="s">
        <v>21718</v>
      </c>
      <c r="D8960" s="680" t="s">
        <v>45914</v>
      </c>
    </row>
    <row r="8961" spans="1:4" ht="31.5" thickTop="1" thickBot="1" x14ac:dyDescent="0.3">
      <c r="A8961" s="681" t="s">
        <v>21719</v>
      </c>
      <c r="B8961" s="681" t="s">
        <v>21720</v>
      </c>
      <c r="C8961" s="681" t="s">
        <v>21721</v>
      </c>
      <c r="D8961" s="681" t="s">
        <v>45915</v>
      </c>
    </row>
    <row r="8962" spans="1:4" ht="16.5" thickTop="1" thickBot="1" x14ac:dyDescent="0.3">
      <c r="A8962" s="680" t="s">
        <v>21722</v>
      </c>
      <c r="B8962" s="681" t="s">
        <v>21723</v>
      </c>
      <c r="C8962" s="680" t="s">
        <v>21724</v>
      </c>
      <c r="D8962" s="680" t="s">
        <v>21724</v>
      </c>
    </row>
    <row r="8963" spans="1:4" ht="31.5" thickTop="1" thickBot="1" x14ac:dyDescent="0.3">
      <c r="A8963" s="681" t="s">
        <v>21725</v>
      </c>
      <c r="B8963" s="681" t="s">
        <v>21726</v>
      </c>
      <c r="C8963" s="681" t="s">
        <v>21727</v>
      </c>
      <c r="D8963" s="681" t="s">
        <v>45916</v>
      </c>
    </row>
    <row r="8964" spans="1:4" ht="16.5" thickTop="1" thickBot="1" x14ac:dyDescent="0.3">
      <c r="A8964" s="680" t="s">
        <v>21728</v>
      </c>
      <c r="B8964" s="681" t="s">
        <v>21729</v>
      </c>
      <c r="C8964" s="680" t="s">
        <v>21730</v>
      </c>
      <c r="D8964" s="680" t="s">
        <v>21730</v>
      </c>
    </row>
    <row r="8965" spans="1:4" ht="31.5" thickTop="1" thickBot="1" x14ac:dyDescent="0.3">
      <c r="A8965" s="681" t="s">
        <v>21731</v>
      </c>
      <c r="B8965" s="681" t="s">
        <v>21732</v>
      </c>
      <c r="C8965" s="681" t="s">
        <v>21733</v>
      </c>
      <c r="D8965" s="681" t="s">
        <v>45917</v>
      </c>
    </row>
    <row r="8966" spans="1:4" ht="16.5" thickTop="1" thickBot="1" x14ac:dyDescent="0.3">
      <c r="A8966" s="681" t="s">
        <v>45918</v>
      </c>
      <c r="B8966" s="692" t="s">
        <v>8728</v>
      </c>
      <c r="C8966" s="681" t="s">
        <v>45919</v>
      </c>
      <c r="D8966" s="681" t="s">
        <v>45919</v>
      </c>
    </row>
    <row r="8967" spans="1:4" ht="16.5" thickTop="1" thickBot="1" x14ac:dyDescent="0.3">
      <c r="A8967" s="681" t="s">
        <v>21734</v>
      </c>
      <c r="B8967" s="681" t="s">
        <v>21735</v>
      </c>
      <c r="C8967" s="681" t="s">
        <v>21736</v>
      </c>
      <c r="D8967" s="681" t="s">
        <v>45920</v>
      </c>
    </row>
    <row r="8968" spans="1:4" ht="16.5" thickTop="1" thickBot="1" x14ac:dyDescent="0.3">
      <c r="A8968" s="680" t="s">
        <v>21737</v>
      </c>
      <c r="B8968" s="681" t="s">
        <v>21738</v>
      </c>
      <c r="C8968" s="680" t="s">
        <v>21739</v>
      </c>
      <c r="D8968" s="680" t="s">
        <v>45921</v>
      </c>
    </row>
    <row r="8969" spans="1:4" ht="16.5" thickTop="1" thickBot="1" x14ac:dyDescent="0.3">
      <c r="A8969" s="680" t="s">
        <v>6401</v>
      </c>
      <c r="B8969" s="681" t="s">
        <v>21740</v>
      </c>
      <c r="C8969" s="680" t="s">
        <v>6402</v>
      </c>
      <c r="D8969" s="680" t="s">
        <v>6403</v>
      </c>
    </row>
    <row r="8970" spans="1:4" ht="31.5" thickTop="1" thickBot="1" x14ac:dyDescent="0.3">
      <c r="A8970" s="680" t="s">
        <v>21741</v>
      </c>
      <c r="B8970" s="681" t="s">
        <v>21742</v>
      </c>
      <c r="C8970" s="680" t="s">
        <v>21743</v>
      </c>
      <c r="D8970" s="680" t="s">
        <v>45922</v>
      </c>
    </row>
    <row r="8971" spans="1:4" ht="16.5" thickTop="1" thickBot="1" x14ac:dyDescent="0.3">
      <c r="A8971" s="680" t="s">
        <v>21744</v>
      </c>
      <c r="B8971" s="681" t="s">
        <v>21745</v>
      </c>
      <c r="C8971" s="680" t="s">
        <v>21746</v>
      </c>
      <c r="D8971" s="680" t="s">
        <v>45923</v>
      </c>
    </row>
    <row r="8972" spans="1:4" ht="16.5" thickTop="1" thickBot="1" x14ac:dyDescent="0.3">
      <c r="A8972" s="681" t="s">
        <v>21747</v>
      </c>
      <c r="B8972" s="681" t="s">
        <v>21748</v>
      </c>
      <c r="C8972" s="681" t="s">
        <v>21749</v>
      </c>
      <c r="D8972" s="681" t="s">
        <v>45924</v>
      </c>
    </row>
    <row r="8973" spans="1:4" ht="31.5" thickTop="1" thickBot="1" x14ac:dyDescent="0.3">
      <c r="A8973" s="681" t="s">
        <v>21750</v>
      </c>
      <c r="B8973" s="681" t="s">
        <v>21751</v>
      </c>
      <c r="C8973" s="681" t="s">
        <v>21752</v>
      </c>
      <c r="D8973" s="681" t="s">
        <v>45925</v>
      </c>
    </row>
    <row r="8974" spans="1:4" ht="16.5" thickTop="1" thickBot="1" x14ac:dyDescent="0.3">
      <c r="A8974" s="681" t="s">
        <v>6404</v>
      </c>
      <c r="B8974" s="681" t="s">
        <v>21753</v>
      </c>
      <c r="C8974" s="681" t="s">
        <v>6405</v>
      </c>
      <c r="D8974" s="681" t="s">
        <v>6406</v>
      </c>
    </row>
    <row r="8975" spans="1:4" ht="16.5" thickTop="1" thickBot="1" x14ac:dyDescent="0.3">
      <c r="A8975" s="680" t="s">
        <v>6407</v>
      </c>
      <c r="B8975" s="681" t="s">
        <v>21754</v>
      </c>
      <c r="C8975" s="680" t="s">
        <v>6408</v>
      </c>
      <c r="D8975" s="680" t="s">
        <v>6409</v>
      </c>
    </row>
    <row r="8976" spans="1:4" ht="16.5" thickTop="1" thickBot="1" x14ac:dyDescent="0.3">
      <c r="A8976" s="680" t="s">
        <v>21755</v>
      </c>
      <c r="B8976" s="681" t="s">
        <v>21756</v>
      </c>
      <c r="C8976" s="680" t="s">
        <v>21757</v>
      </c>
      <c r="D8976" s="680" t="s">
        <v>45926</v>
      </c>
    </row>
    <row r="8977" spans="1:4" ht="31.5" thickTop="1" thickBot="1" x14ac:dyDescent="0.3">
      <c r="A8977" s="681" t="s">
        <v>21758</v>
      </c>
      <c r="B8977" s="681" t="s">
        <v>21759</v>
      </c>
      <c r="C8977" s="681" t="s">
        <v>21760</v>
      </c>
      <c r="D8977" s="681" t="s">
        <v>45927</v>
      </c>
    </row>
    <row r="8978" spans="1:4" ht="16.5" thickTop="1" thickBot="1" x14ac:dyDescent="0.3">
      <c r="A8978" s="680" t="s">
        <v>21761</v>
      </c>
      <c r="B8978" s="692" t="s">
        <v>8728</v>
      </c>
      <c r="C8978" s="680" t="s">
        <v>21762</v>
      </c>
      <c r="D8978" s="680" t="s">
        <v>45928</v>
      </c>
    </row>
    <row r="8979" spans="1:4" ht="31.5" thickTop="1" thickBot="1" x14ac:dyDescent="0.3">
      <c r="A8979" s="681" t="s">
        <v>21763</v>
      </c>
      <c r="B8979" s="681" t="s">
        <v>21764</v>
      </c>
      <c r="C8979" s="681" t="s">
        <v>21765</v>
      </c>
      <c r="D8979" s="681" t="s">
        <v>45929</v>
      </c>
    </row>
    <row r="8980" spans="1:4" ht="16.5" thickTop="1" thickBot="1" x14ac:dyDescent="0.3">
      <c r="A8980" s="681" t="s">
        <v>6410</v>
      </c>
      <c r="B8980" s="681" t="s">
        <v>21766</v>
      </c>
      <c r="C8980" s="681" t="s">
        <v>6411</v>
      </c>
      <c r="D8980" s="681" t="s">
        <v>6412</v>
      </c>
    </row>
    <row r="8981" spans="1:4" ht="16.5" thickTop="1" thickBot="1" x14ac:dyDescent="0.3">
      <c r="A8981" s="680" t="s">
        <v>6413</v>
      </c>
      <c r="B8981" s="692" t="s">
        <v>8728</v>
      </c>
      <c r="C8981" s="680" t="s">
        <v>6414</v>
      </c>
      <c r="D8981" s="680" t="s">
        <v>6415</v>
      </c>
    </row>
    <row r="8982" spans="1:4" ht="16.5" thickTop="1" thickBot="1" x14ac:dyDescent="0.3">
      <c r="A8982" s="680" t="s">
        <v>21767</v>
      </c>
      <c r="B8982" s="681" t="s">
        <v>21768</v>
      </c>
      <c r="C8982" s="680" t="s">
        <v>21769</v>
      </c>
      <c r="D8982" s="680" t="s">
        <v>45930</v>
      </c>
    </row>
    <row r="8983" spans="1:4" ht="16.5" thickTop="1" thickBot="1" x14ac:dyDescent="0.3">
      <c r="A8983" s="681" t="s">
        <v>21770</v>
      </c>
      <c r="B8983" s="692" t="s">
        <v>8728</v>
      </c>
      <c r="C8983" s="681" t="s">
        <v>21771</v>
      </c>
      <c r="D8983" s="681" t="s">
        <v>45931</v>
      </c>
    </row>
    <row r="8984" spans="1:4" ht="16.5" thickTop="1" thickBot="1" x14ac:dyDescent="0.3">
      <c r="A8984" s="681" t="s">
        <v>21772</v>
      </c>
      <c r="B8984" s="692" t="s">
        <v>8728</v>
      </c>
      <c r="C8984" s="681" t="s">
        <v>21773</v>
      </c>
      <c r="D8984" s="681" t="s">
        <v>45932</v>
      </c>
    </row>
    <row r="8985" spans="1:4" ht="31.5" thickTop="1" thickBot="1" x14ac:dyDescent="0.3">
      <c r="A8985" s="681" t="s">
        <v>21774</v>
      </c>
      <c r="B8985" s="681" t="s">
        <v>21775</v>
      </c>
      <c r="C8985" s="681" t="s">
        <v>21776</v>
      </c>
      <c r="D8985" s="681" t="s">
        <v>45933</v>
      </c>
    </row>
    <row r="8986" spans="1:4" ht="31.5" thickTop="1" thickBot="1" x14ac:dyDescent="0.3">
      <c r="A8986" s="681" t="s">
        <v>45934</v>
      </c>
      <c r="B8986" s="692" t="s">
        <v>8728</v>
      </c>
      <c r="C8986" s="681" t="s">
        <v>45935</v>
      </c>
      <c r="D8986" s="681" t="s">
        <v>45936</v>
      </c>
    </row>
    <row r="8987" spans="1:4" ht="16.5" thickTop="1" thickBot="1" x14ac:dyDescent="0.3">
      <c r="A8987" s="681" t="s">
        <v>21777</v>
      </c>
      <c r="B8987" s="681" t="s">
        <v>21778</v>
      </c>
      <c r="C8987" s="681" t="s">
        <v>21779</v>
      </c>
      <c r="D8987" s="681" t="s">
        <v>45937</v>
      </c>
    </row>
    <row r="8988" spans="1:4" ht="16.5" thickTop="1" thickBot="1" x14ac:dyDescent="0.3">
      <c r="A8988" s="681" t="s">
        <v>21780</v>
      </c>
      <c r="B8988" s="681" t="s">
        <v>21780</v>
      </c>
      <c r="C8988" s="681" t="s">
        <v>21781</v>
      </c>
      <c r="D8988" s="681" t="s">
        <v>21782</v>
      </c>
    </row>
    <row r="8989" spans="1:4" ht="16.5" thickTop="1" thickBot="1" x14ac:dyDescent="0.3">
      <c r="A8989" s="680" t="s">
        <v>21783</v>
      </c>
      <c r="B8989" s="681" t="s">
        <v>21784</v>
      </c>
      <c r="C8989" s="680" t="s">
        <v>21785</v>
      </c>
      <c r="D8989" s="680" t="s">
        <v>45938</v>
      </c>
    </row>
    <row r="8990" spans="1:4" ht="16.5" thickTop="1" thickBot="1" x14ac:dyDescent="0.3">
      <c r="A8990" s="680" t="s">
        <v>21786</v>
      </c>
      <c r="B8990" s="681" t="s">
        <v>21787</v>
      </c>
      <c r="C8990" s="680" t="s">
        <v>21788</v>
      </c>
      <c r="D8990" s="680" t="s">
        <v>45939</v>
      </c>
    </row>
    <row r="8991" spans="1:4" ht="16.5" thickTop="1" thickBot="1" x14ac:dyDescent="0.3">
      <c r="A8991" s="681" t="s">
        <v>21789</v>
      </c>
      <c r="B8991" s="692" t="s">
        <v>8728</v>
      </c>
      <c r="C8991" s="681" t="s">
        <v>21790</v>
      </c>
      <c r="D8991" s="681" t="s">
        <v>45940</v>
      </c>
    </row>
    <row r="8992" spans="1:4" ht="16.5" thickTop="1" thickBot="1" x14ac:dyDescent="0.3">
      <c r="A8992" s="680" t="s">
        <v>21791</v>
      </c>
      <c r="B8992" s="681" t="s">
        <v>21792</v>
      </c>
      <c r="C8992" s="680" t="s">
        <v>21793</v>
      </c>
      <c r="D8992" s="680" t="s">
        <v>45941</v>
      </c>
    </row>
    <row r="8993" spans="1:4" ht="16.5" thickTop="1" thickBot="1" x14ac:dyDescent="0.3">
      <c r="A8993" s="680" t="s">
        <v>21794</v>
      </c>
      <c r="B8993" s="681" t="s">
        <v>21795</v>
      </c>
      <c r="C8993" s="680" t="s">
        <v>21796</v>
      </c>
      <c r="D8993" s="680" t="s">
        <v>45942</v>
      </c>
    </row>
    <row r="8994" spans="1:4" ht="46.5" thickTop="1" thickBot="1" x14ac:dyDescent="0.3">
      <c r="A8994" s="681" t="s">
        <v>21797</v>
      </c>
      <c r="B8994" s="692" t="s">
        <v>8728</v>
      </c>
      <c r="C8994" s="681" t="s">
        <v>21798</v>
      </c>
      <c r="D8994" s="681" t="s">
        <v>45943</v>
      </c>
    </row>
    <row r="8995" spans="1:4" ht="16.5" thickTop="1" thickBot="1" x14ac:dyDescent="0.3">
      <c r="A8995" s="680" t="s">
        <v>21799</v>
      </c>
      <c r="B8995" s="692" t="s">
        <v>8728</v>
      </c>
      <c r="C8995" s="680" t="s">
        <v>21800</v>
      </c>
      <c r="D8995" s="680" t="s">
        <v>45944</v>
      </c>
    </row>
    <row r="8996" spans="1:4" ht="16.5" thickTop="1" thickBot="1" x14ac:dyDescent="0.3">
      <c r="A8996" s="681" t="s">
        <v>21801</v>
      </c>
      <c r="B8996" s="681" t="s">
        <v>21801</v>
      </c>
      <c r="C8996" s="681" t="s">
        <v>21802</v>
      </c>
      <c r="D8996" s="681" t="s">
        <v>45945</v>
      </c>
    </row>
    <row r="8997" spans="1:4" ht="31.5" thickTop="1" thickBot="1" x14ac:dyDescent="0.3">
      <c r="A8997" s="681" t="s">
        <v>21803</v>
      </c>
      <c r="B8997" s="681" t="s">
        <v>21804</v>
      </c>
      <c r="C8997" s="681" t="s">
        <v>21805</v>
      </c>
      <c r="D8997" s="681" t="s">
        <v>45946</v>
      </c>
    </row>
    <row r="8998" spans="1:4" ht="16.5" thickTop="1" thickBot="1" x14ac:dyDescent="0.3">
      <c r="A8998" s="681" t="s">
        <v>21806</v>
      </c>
      <c r="B8998" s="692" t="s">
        <v>8728</v>
      </c>
      <c r="C8998" s="681" t="s">
        <v>21807</v>
      </c>
      <c r="D8998" s="681" t="s">
        <v>21807</v>
      </c>
    </row>
    <row r="8999" spans="1:4" ht="16.5" thickTop="1" thickBot="1" x14ac:dyDescent="0.3">
      <c r="A8999" s="681" t="s">
        <v>21808</v>
      </c>
      <c r="B8999" s="681" t="s">
        <v>21809</v>
      </c>
      <c r="C8999" s="681" t="s">
        <v>21810</v>
      </c>
      <c r="D8999" s="681" t="s">
        <v>45947</v>
      </c>
    </row>
    <row r="9000" spans="1:4" ht="16.5" thickTop="1" thickBot="1" x14ac:dyDescent="0.3">
      <c r="A9000" s="681" t="s">
        <v>21811</v>
      </c>
      <c r="B9000" s="681" t="s">
        <v>21812</v>
      </c>
      <c r="C9000" s="681" t="s">
        <v>21813</v>
      </c>
      <c r="D9000" s="681" t="s">
        <v>45948</v>
      </c>
    </row>
    <row r="9001" spans="1:4" ht="16.5" thickTop="1" thickBot="1" x14ac:dyDescent="0.3">
      <c r="A9001" s="681" t="s">
        <v>21814</v>
      </c>
      <c r="B9001" s="692" t="s">
        <v>8728</v>
      </c>
      <c r="C9001" s="681" t="s">
        <v>21815</v>
      </c>
      <c r="D9001" s="681" t="s">
        <v>45949</v>
      </c>
    </row>
    <row r="9002" spans="1:4" ht="16.5" thickTop="1" thickBot="1" x14ac:dyDescent="0.3">
      <c r="A9002" s="680" t="s">
        <v>21816</v>
      </c>
      <c r="B9002" s="681" t="s">
        <v>21817</v>
      </c>
      <c r="C9002" s="680" t="s">
        <v>21818</v>
      </c>
      <c r="D9002" s="680" t="s">
        <v>21818</v>
      </c>
    </row>
    <row r="9003" spans="1:4" ht="16.5" thickTop="1" thickBot="1" x14ac:dyDescent="0.3">
      <c r="A9003" s="680" t="s">
        <v>21819</v>
      </c>
      <c r="B9003" s="681" t="s">
        <v>21820</v>
      </c>
      <c r="C9003" s="680" t="s">
        <v>21821</v>
      </c>
      <c r="D9003" s="680" t="s">
        <v>45950</v>
      </c>
    </row>
    <row r="9004" spans="1:4" ht="16.5" thickTop="1" thickBot="1" x14ac:dyDescent="0.3">
      <c r="A9004" s="681" t="s">
        <v>21822</v>
      </c>
      <c r="B9004" s="681" t="s">
        <v>21823</v>
      </c>
      <c r="C9004" s="681" t="s">
        <v>21824</v>
      </c>
      <c r="D9004" s="681" t="s">
        <v>21824</v>
      </c>
    </row>
    <row r="9005" spans="1:4" ht="16.5" thickTop="1" thickBot="1" x14ac:dyDescent="0.3">
      <c r="A9005" s="681" t="s">
        <v>21825</v>
      </c>
      <c r="B9005" s="692" t="s">
        <v>8728</v>
      </c>
      <c r="C9005" s="681" t="s">
        <v>21826</v>
      </c>
      <c r="D9005" s="681" t="s">
        <v>45951</v>
      </c>
    </row>
    <row r="9006" spans="1:4" ht="16.5" thickTop="1" thickBot="1" x14ac:dyDescent="0.3">
      <c r="A9006" s="681" t="s">
        <v>21827</v>
      </c>
      <c r="B9006" s="692" t="s">
        <v>8728</v>
      </c>
      <c r="C9006" s="681" t="s">
        <v>21828</v>
      </c>
      <c r="D9006" s="681" t="s">
        <v>21828</v>
      </c>
    </row>
    <row r="9007" spans="1:4" ht="31.5" thickTop="1" thickBot="1" x14ac:dyDescent="0.3">
      <c r="A9007" s="681" t="s">
        <v>21829</v>
      </c>
      <c r="B9007" s="692" t="s">
        <v>8728</v>
      </c>
      <c r="C9007" s="681" t="s">
        <v>21830</v>
      </c>
      <c r="D9007" s="681" t="s">
        <v>45952</v>
      </c>
    </row>
    <row r="9008" spans="1:4" ht="46.5" thickTop="1" thickBot="1" x14ac:dyDescent="0.3">
      <c r="A9008" s="680" t="s">
        <v>21831</v>
      </c>
      <c r="B9008" s="692" t="s">
        <v>8728</v>
      </c>
      <c r="C9008" s="680" t="s">
        <v>21832</v>
      </c>
      <c r="D9008" s="680" t="s">
        <v>45953</v>
      </c>
    </row>
    <row r="9009" spans="1:4" ht="16.5" thickTop="1" thickBot="1" x14ac:dyDescent="0.3">
      <c r="A9009" s="681" t="s">
        <v>21833</v>
      </c>
      <c r="B9009" s="681" t="s">
        <v>21833</v>
      </c>
      <c r="C9009" s="681" t="s">
        <v>21834</v>
      </c>
      <c r="D9009" s="681" t="s">
        <v>45954</v>
      </c>
    </row>
    <row r="9010" spans="1:4" ht="16.5" thickTop="1" thickBot="1" x14ac:dyDescent="0.3">
      <c r="A9010" s="680" t="s">
        <v>21835</v>
      </c>
      <c r="B9010" s="681" t="s">
        <v>21835</v>
      </c>
      <c r="C9010" s="680" t="s">
        <v>21836</v>
      </c>
      <c r="D9010" s="680" t="s">
        <v>45955</v>
      </c>
    </row>
    <row r="9011" spans="1:4" ht="16.5" thickTop="1" thickBot="1" x14ac:dyDescent="0.3">
      <c r="A9011" s="680" t="s">
        <v>21837</v>
      </c>
      <c r="B9011" s="681" t="s">
        <v>21838</v>
      </c>
      <c r="C9011" s="680" t="s">
        <v>21839</v>
      </c>
      <c r="D9011" s="680" t="s">
        <v>45956</v>
      </c>
    </row>
    <row r="9012" spans="1:4" ht="16.5" thickTop="1" thickBot="1" x14ac:dyDescent="0.3">
      <c r="A9012" s="680" t="s">
        <v>21840</v>
      </c>
      <c r="B9012" s="692" t="s">
        <v>8728</v>
      </c>
      <c r="C9012" s="680" t="s">
        <v>21841</v>
      </c>
      <c r="D9012" s="680" t="s">
        <v>45957</v>
      </c>
    </row>
    <row r="9013" spans="1:4" ht="16.5" thickTop="1" thickBot="1" x14ac:dyDescent="0.3">
      <c r="A9013" s="681" t="s">
        <v>21842</v>
      </c>
      <c r="B9013" s="692" t="s">
        <v>8728</v>
      </c>
      <c r="C9013" s="681" t="s">
        <v>21843</v>
      </c>
      <c r="D9013" s="681" t="s">
        <v>45958</v>
      </c>
    </row>
    <row r="9014" spans="1:4" ht="16.5" thickTop="1" thickBot="1" x14ac:dyDescent="0.3">
      <c r="A9014" s="680" t="s">
        <v>21844</v>
      </c>
      <c r="B9014" s="681" t="s">
        <v>21845</v>
      </c>
      <c r="C9014" s="680" t="s">
        <v>21846</v>
      </c>
      <c r="D9014" s="680" t="s">
        <v>45959</v>
      </c>
    </row>
    <row r="9015" spans="1:4" ht="16.5" thickTop="1" thickBot="1" x14ac:dyDescent="0.3">
      <c r="A9015" s="681" t="s">
        <v>21847</v>
      </c>
      <c r="B9015" s="681" t="s">
        <v>21848</v>
      </c>
      <c r="C9015" s="681" t="s">
        <v>21849</v>
      </c>
      <c r="D9015" s="681" t="s">
        <v>45960</v>
      </c>
    </row>
    <row r="9016" spans="1:4" ht="16.5" thickTop="1" thickBot="1" x14ac:dyDescent="0.3">
      <c r="A9016" s="681" t="s">
        <v>21850</v>
      </c>
      <c r="B9016" s="681" t="s">
        <v>21851</v>
      </c>
      <c r="C9016" s="681" t="s">
        <v>21852</v>
      </c>
      <c r="D9016" s="681" t="s">
        <v>45961</v>
      </c>
    </row>
    <row r="9017" spans="1:4" ht="16.5" thickTop="1" thickBot="1" x14ac:dyDescent="0.3">
      <c r="A9017" s="680" t="s">
        <v>21853</v>
      </c>
      <c r="B9017" s="681" t="s">
        <v>21854</v>
      </c>
      <c r="C9017" s="680" t="s">
        <v>21855</v>
      </c>
      <c r="D9017" s="680" t="s">
        <v>45962</v>
      </c>
    </row>
    <row r="9018" spans="1:4" ht="16.5" thickTop="1" thickBot="1" x14ac:dyDescent="0.3">
      <c r="A9018" s="680" t="s">
        <v>21856</v>
      </c>
      <c r="B9018" s="692" t="s">
        <v>8728</v>
      </c>
      <c r="C9018" s="680" t="s">
        <v>21857</v>
      </c>
      <c r="D9018" s="680" t="s">
        <v>45963</v>
      </c>
    </row>
    <row r="9019" spans="1:4" ht="16.5" thickTop="1" thickBot="1" x14ac:dyDescent="0.3">
      <c r="A9019" s="680" t="s">
        <v>21858</v>
      </c>
      <c r="B9019" s="692" t="s">
        <v>8728</v>
      </c>
      <c r="C9019" s="680" t="s">
        <v>21859</v>
      </c>
      <c r="D9019" s="680" t="s">
        <v>45964</v>
      </c>
    </row>
    <row r="9020" spans="1:4" ht="16.5" thickTop="1" thickBot="1" x14ac:dyDescent="0.3">
      <c r="A9020" s="680" t="s">
        <v>21860</v>
      </c>
      <c r="B9020" s="681" t="s">
        <v>21861</v>
      </c>
      <c r="C9020" s="680" t="s">
        <v>21862</v>
      </c>
      <c r="D9020" s="680" t="s">
        <v>45965</v>
      </c>
    </row>
    <row r="9021" spans="1:4" ht="16.5" thickTop="1" thickBot="1" x14ac:dyDescent="0.3">
      <c r="A9021" s="681" t="s">
        <v>21863</v>
      </c>
      <c r="B9021" s="681" t="s">
        <v>21864</v>
      </c>
      <c r="C9021" s="681" t="s">
        <v>21865</v>
      </c>
      <c r="D9021" s="681" t="s">
        <v>45966</v>
      </c>
    </row>
    <row r="9022" spans="1:4" ht="16.5" thickTop="1" thickBot="1" x14ac:dyDescent="0.3">
      <c r="A9022" s="680" t="s">
        <v>6416</v>
      </c>
      <c r="B9022" s="692" t="s">
        <v>8728</v>
      </c>
      <c r="C9022" s="680" t="s">
        <v>6417</v>
      </c>
      <c r="D9022" s="680" t="s">
        <v>6417</v>
      </c>
    </row>
    <row r="9023" spans="1:4" ht="16.5" thickTop="1" thickBot="1" x14ac:dyDescent="0.3">
      <c r="A9023" s="680" t="s">
        <v>21866</v>
      </c>
      <c r="B9023" s="692" t="s">
        <v>8728</v>
      </c>
      <c r="C9023" s="680" t="s">
        <v>21867</v>
      </c>
      <c r="D9023" s="680" t="s">
        <v>45967</v>
      </c>
    </row>
    <row r="9024" spans="1:4" ht="31.5" thickTop="1" thickBot="1" x14ac:dyDescent="0.3">
      <c r="A9024" s="681" t="s">
        <v>21868</v>
      </c>
      <c r="B9024" s="681" t="s">
        <v>21869</v>
      </c>
      <c r="C9024" s="681" t="s">
        <v>21870</v>
      </c>
      <c r="D9024" s="681" t="s">
        <v>45968</v>
      </c>
    </row>
    <row r="9025" spans="1:4" ht="16.5" thickTop="1" thickBot="1" x14ac:dyDescent="0.3">
      <c r="A9025" s="680" t="s">
        <v>21871</v>
      </c>
      <c r="B9025" s="681" t="s">
        <v>21872</v>
      </c>
      <c r="C9025" s="680" t="s">
        <v>21873</v>
      </c>
      <c r="D9025" s="680" t="s">
        <v>45969</v>
      </c>
    </row>
    <row r="9026" spans="1:4" ht="31.5" thickTop="1" thickBot="1" x14ac:dyDescent="0.3">
      <c r="A9026" s="681" t="s">
        <v>21874</v>
      </c>
      <c r="B9026" s="692" t="s">
        <v>8728</v>
      </c>
      <c r="C9026" s="681" t="s">
        <v>21875</v>
      </c>
      <c r="D9026" s="681" t="s">
        <v>45970</v>
      </c>
    </row>
    <row r="9027" spans="1:4" ht="16.5" thickTop="1" thickBot="1" x14ac:dyDescent="0.3">
      <c r="A9027" s="681" t="s">
        <v>21876</v>
      </c>
      <c r="B9027" s="692" t="s">
        <v>8728</v>
      </c>
      <c r="C9027" s="681" t="s">
        <v>21877</v>
      </c>
      <c r="D9027" s="681" t="s">
        <v>45971</v>
      </c>
    </row>
    <row r="9028" spans="1:4" ht="16.5" thickTop="1" thickBot="1" x14ac:dyDescent="0.3">
      <c r="A9028" s="681" t="s">
        <v>21878</v>
      </c>
      <c r="B9028" s="692" t="s">
        <v>8728</v>
      </c>
      <c r="C9028" s="681" t="s">
        <v>21879</v>
      </c>
      <c r="D9028" s="681" t="s">
        <v>21879</v>
      </c>
    </row>
    <row r="9029" spans="1:4" ht="16.5" thickTop="1" thickBot="1" x14ac:dyDescent="0.3">
      <c r="A9029" s="681" t="s">
        <v>21880</v>
      </c>
      <c r="B9029" s="681" t="s">
        <v>21881</v>
      </c>
      <c r="C9029" s="681" t="s">
        <v>21882</v>
      </c>
      <c r="D9029" s="681" t="s">
        <v>45972</v>
      </c>
    </row>
    <row r="9030" spans="1:4" ht="31.5" thickTop="1" thickBot="1" x14ac:dyDescent="0.3">
      <c r="A9030" s="681" t="s">
        <v>21883</v>
      </c>
      <c r="B9030" s="681" t="s">
        <v>21884</v>
      </c>
      <c r="C9030" s="681" t="s">
        <v>21885</v>
      </c>
      <c r="D9030" s="681" t="s">
        <v>45973</v>
      </c>
    </row>
    <row r="9031" spans="1:4" ht="16.5" thickTop="1" thickBot="1" x14ac:dyDescent="0.3">
      <c r="A9031" s="681" t="s">
        <v>21886</v>
      </c>
      <c r="B9031" s="692" t="s">
        <v>8728</v>
      </c>
      <c r="C9031" s="681" t="s">
        <v>21887</v>
      </c>
      <c r="D9031" s="681" t="s">
        <v>21887</v>
      </c>
    </row>
    <row r="9032" spans="1:4" ht="16.5" thickTop="1" thickBot="1" x14ac:dyDescent="0.3">
      <c r="A9032" s="680" t="s">
        <v>21888</v>
      </c>
      <c r="B9032" s="681" t="s">
        <v>21889</v>
      </c>
      <c r="C9032" s="680" t="s">
        <v>21890</v>
      </c>
      <c r="D9032" s="680" t="s">
        <v>45974</v>
      </c>
    </row>
    <row r="9033" spans="1:4" ht="16.5" thickTop="1" thickBot="1" x14ac:dyDescent="0.3">
      <c r="A9033" s="680" t="s">
        <v>21891</v>
      </c>
      <c r="B9033" s="681" t="s">
        <v>21892</v>
      </c>
      <c r="C9033" s="680" t="s">
        <v>21893</v>
      </c>
      <c r="D9033" s="680" t="s">
        <v>45975</v>
      </c>
    </row>
    <row r="9034" spans="1:4" ht="16.5" thickTop="1" thickBot="1" x14ac:dyDescent="0.3">
      <c r="A9034" s="680" t="s">
        <v>21894</v>
      </c>
      <c r="B9034" s="692" t="s">
        <v>8728</v>
      </c>
      <c r="C9034" s="680" t="s">
        <v>21895</v>
      </c>
      <c r="D9034" s="680" t="s">
        <v>45976</v>
      </c>
    </row>
    <row r="9035" spans="1:4" ht="16.5" thickTop="1" thickBot="1" x14ac:dyDescent="0.3">
      <c r="A9035" s="681" t="s">
        <v>21896</v>
      </c>
      <c r="B9035" s="692" t="s">
        <v>8728</v>
      </c>
      <c r="C9035" s="681" t="s">
        <v>21897</v>
      </c>
      <c r="D9035" s="681" t="s">
        <v>45977</v>
      </c>
    </row>
    <row r="9036" spans="1:4" ht="16.5" thickTop="1" thickBot="1" x14ac:dyDescent="0.3">
      <c r="A9036" s="680" t="s">
        <v>21898</v>
      </c>
      <c r="B9036" s="692" t="s">
        <v>8728</v>
      </c>
      <c r="C9036" s="680" t="s">
        <v>21899</v>
      </c>
      <c r="D9036" s="680" t="s">
        <v>45978</v>
      </c>
    </row>
    <row r="9037" spans="1:4" ht="31.5" thickTop="1" thickBot="1" x14ac:dyDescent="0.3">
      <c r="A9037" s="681" t="s">
        <v>21900</v>
      </c>
      <c r="B9037" s="681" t="s">
        <v>21901</v>
      </c>
      <c r="C9037" s="681" t="s">
        <v>21902</v>
      </c>
      <c r="D9037" s="681" t="s">
        <v>45979</v>
      </c>
    </row>
    <row r="9038" spans="1:4" ht="16.5" thickTop="1" thickBot="1" x14ac:dyDescent="0.3">
      <c r="A9038" s="680" t="s">
        <v>21903</v>
      </c>
      <c r="B9038" s="681" t="s">
        <v>21904</v>
      </c>
      <c r="C9038" s="680" t="s">
        <v>21905</v>
      </c>
      <c r="D9038" s="680" t="s">
        <v>45980</v>
      </c>
    </row>
    <row r="9039" spans="1:4" ht="31.5" thickTop="1" thickBot="1" x14ac:dyDescent="0.3">
      <c r="A9039" s="680" t="s">
        <v>21906</v>
      </c>
      <c r="B9039" s="681" t="s">
        <v>21907</v>
      </c>
      <c r="C9039" s="680" t="s">
        <v>21908</v>
      </c>
      <c r="D9039" s="680" t="s">
        <v>45981</v>
      </c>
    </row>
    <row r="9040" spans="1:4" ht="16.5" thickTop="1" thickBot="1" x14ac:dyDescent="0.3">
      <c r="A9040" s="681" t="s">
        <v>21909</v>
      </c>
      <c r="B9040" s="681" t="s">
        <v>21910</v>
      </c>
      <c r="C9040" s="681" t="s">
        <v>21911</v>
      </c>
      <c r="D9040" s="681" t="s">
        <v>45982</v>
      </c>
    </row>
    <row r="9041" spans="1:4" ht="16.5" thickTop="1" thickBot="1" x14ac:dyDescent="0.3">
      <c r="A9041" s="681" t="s">
        <v>21912</v>
      </c>
      <c r="B9041" s="681" t="s">
        <v>21913</v>
      </c>
      <c r="C9041" s="681" t="s">
        <v>21914</v>
      </c>
      <c r="D9041" s="681" t="s">
        <v>21914</v>
      </c>
    </row>
    <row r="9042" spans="1:4" ht="31.5" thickTop="1" thickBot="1" x14ac:dyDescent="0.3">
      <c r="A9042" s="681" t="s">
        <v>21915</v>
      </c>
      <c r="B9042" s="681" t="s">
        <v>21915</v>
      </c>
      <c r="C9042" s="681" t="s">
        <v>21916</v>
      </c>
      <c r="D9042" s="681" t="s">
        <v>45983</v>
      </c>
    </row>
    <row r="9043" spans="1:4" ht="16.5" thickTop="1" thickBot="1" x14ac:dyDescent="0.3">
      <c r="A9043" s="680" t="s">
        <v>21917</v>
      </c>
      <c r="B9043" s="681" t="s">
        <v>21918</v>
      </c>
      <c r="C9043" s="680" t="s">
        <v>21919</v>
      </c>
      <c r="D9043" s="680" t="s">
        <v>45984</v>
      </c>
    </row>
    <row r="9044" spans="1:4" ht="16.5" thickTop="1" thickBot="1" x14ac:dyDescent="0.3">
      <c r="A9044" s="681" t="s">
        <v>21920</v>
      </c>
      <c r="B9044" s="692" t="s">
        <v>8728</v>
      </c>
      <c r="C9044" s="681" t="s">
        <v>21921</v>
      </c>
      <c r="D9044" s="681" t="s">
        <v>45985</v>
      </c>
    </row>
    <row r="9045" spans="1:4" ht="16.5" thickTop="1" thickBot="1" x14ac:dyDescent="0.3">
      <c r="A9045" s="681" t="s">
        <v>21922</v>
      </c>
      <c r="B9045" s="681" t="s">
        <v>21923</v>
      </c>
      <c r="C9045" s="681" t="s">
        <v>21924</v>
      </c>
      <c r="D9045" s="681" t="s">
        <v>45986</v>
      </c>
    </row>
    <row r="9046" spans="1:4" ht="16.5" thickTop="1" thickBot="1" x14ac:dyDescent="0.3">
      <c r="A9046" s="681" t="s">
        <v>21925</v>
      </c>
      <c r="B9046" s="681" t="s">
        <v>32990</v>
      </c>
      <c r="C9046" s="681" t="s">
        <v>21927</v>
      </c>
      <c r="D9046" s="681" t="s">
        <v>45987</v>
      </c>
    </row>
    <row r="9047" spans="1:4" ht="16.5" thickTop="1" thickBot="1" x14ac:dyDescent="0.3">
      <c r="A9047" s="680" t="s">
        <v>21928</v>
      </c>
      <c r="B9047" s="692" t="s">
        <v>8728</v>
      </c>
      <c r="C9047" s="680" t="s">
        <v>21929</v>
      </c>
      <c r="D9047" s="680" t="s">
        <v>45988</v>
      </c>
    </row>
    <row r="9048" spans="1:4" ht="16.5" thickTop="1" thickBot="1" x14ac:dyDescent="0.3">
      <c r="A9048" s="681" t="s">
        <v>21930</v>
      </c>
      <c r="B9048" s="692" t="s">
        <v>8728</v>
      </c>
      <c r="C9048" s="681" t="s">
        <v>21931</v>
      </c>
      <c r="D9048" s="681" t="s">
        <v>45989</v>
      </c>
    </row>
    <row r="9049" spans="1:4" ht="16.5" thickTop="1" thickBot="1" x14ac:dyDescent="0.3">
      <c r="A9049" s="681" t="s">
        <v>21932</v>
      </c>
      <c r="B9049" s="681" t="s">
        <v>21933</v>
      </c>
      <c r="C9049" s="681" t="s">
        <v>21934</v>
      </c>
      <c r="D9049" s="681" t="s">
        <v>45990</v>
      </c>
    </row>
    <row r="9050" spans="1:4" ht="31.5" thickTop="1" thickBot="1" x14ac:dyDescent="0.3">
      <c r="A9050" s="681" t="s">
        <v>21935</v>
      </c>
      <c r="B9050" s="681" t="s">
        <v>21936</v>
      </c>
      <c r="C9050" s="681" t="s">
        <v>21937</v>
      </c>
      <c r="D9050" s="681" t="s">
        <v>45991</v>
      </c>
    </row>
    <row r="9051" spans="1:4" ht="16.5" thickTop="1" thickBot="1" x14ac:dyDescent="0.3">
      <c r="A9051" s="680" t="s">
        <v>21938</v>
      </c>
      <c r="B9051" s="681" t="s">
        <v>21939</v>
      </c>
      <c r="C9051" s="680" t="s">
        <v>21940</v>
      </c>
      <c r="D9051" s="680" t="s">
        <v>45992</v>
      </c>
    </row>
    <row r="9052" spans="1:4" ht="16.5" thickTop="1" thickBot="1" x14ac:dyDescent="0.3">
      <c r="A9052" s="680" t="s">
        <v>21941</v>
      </c>
      <c r="B9052" s="681" t="s">
        <v>21942</v>
      </c>
      <c r="C9052" s="680" t="s">
        <v>21943</v>
      </c>
      <c r="D9052" s="680" t="s">
        <v>45993</v>
      </c>
    </row>
    <row r="9053" spans="1:4" ht="16.5" thickTop="1" thickBot="1" x14ac:dyDescent="0.3">
      <c r="A9053" s="681" t="s">
        <v>21944</v>
      </c>
      <c r="B9053" s="681" t="s">
        <v>21945</v>
      </c>
      <c r="C9053" s="681" t="s">
        <v>21946</v>
      </c>
      <c r="D9053" s="681" t="s">
        <v>45994</v>
      </c>
    </row>
    <row r="9054" spans="1:4" ht="16.5" thickTop="1" thickBot="1" x14ac:dyDescent="0.3">
      <c r="A9054" s="680" t="s">
        <v>21947</v>
      </c>
      <c r="B9054" s="692" t="s">
        <v>8728</v>
      </c>
      <c r="C9054" s="680" t="s">
        <v>21948</v>
      </c>
      <c r="D9054" s="680" t="s">
        <v>45995</v>
      </c>
    </row>
    <row r="9055" spans="1:4" ht="16.5" thickTop="1" thickBot="1" x14ac:dyDescent="0.3">
      <c r="A9055" s="681" t="s">
        <v>21949</v>
      </c>
      <c r="B9055" s="681" t="s">
        <v>21950</v>
      </c>
      <c r="C9055" s="681" t="s">
        <v>21951</v>
      </c>
      <c r="D9055" s="681" t="s">
        <v>45996</v>
      </c>
    </row>
    <row r="9056" spans="1:4" ht="16.5" thickTop="1" thickBot="1" x14ac:dyDescent="0.3">
      <c r="A9056" s="681" t="s">
        <v>21952</v>
      </c>
      <c r="B9056" s="692" t="s">
        <v>8728</v>
      </c>
      <c r="C9056" s="681" t="s">
        <v>21953</v>
      </c>
      <c r="D9056" s="681" t="s">
        <v>45997</v>
      </c>
    </row>
    <row r="9057" spans="1:4" ht="16.5" thickTop="1" thickBot="1" x14ac:dyDescent="0.3">
      <c r="A9057" s="680" t="s">
        <v>6418</v>
      </c>
      <c r="B9057" s="681" t="s">
        <v>21954</v>
      </c>
      <c r="C9057" s="680" t="s">
        <v>21955</v>
      </c>
      <c r="D9057" s="680" t="s">
        <v>6420</v>
      </c>
    </row>
    <row r="9058" spans="1:4" ht="16.5" thickTop="1" thickBot="1" x14ac:dyDescent="0.3">
      <c r="A9058" s="681" t="s">
        <v>21956</v>
      </c>
      <c r="B9058" s="681" t="s">
        <v>21957</v>
      </c>
      <c r="C9058" s="681" t="s">
        <v>21958</v>
      </c>
      <c r="D9058" s="681" t="s">
        <v>21958</v>
      </c>
    </row>
    <row r="9059" spans="1:4" ht="31.5" thickTop="1" thickBot="1" x14ac:dyDescent="0.3">
      <c r="A9059" s="681" t="s">
        <v>21959</v>
      </c>
      <c r="B9059" s="681" t="s">
        <v>21960</v>
      </c>
      <c r="C9059" s="681" t="s">
        <v>21961</v>
      </c>
      <c r="D9059" s="681" t="s">
        <v>45998</v>
      </c>
    </row>
    <row r="9060" spans="1:4" ht="16.5" thickTop="1" thickBot="1" x14ac:dyDescent="0.3">
      <c r="A9060" s="680" t="s">
        <v>21962</v>
      </c>
      <c r="B9060" s="681" t="s">
        <v>21963</v>
      </c>
      <c r="C9060" s="680" t="s">
        <v>21964</v>
      </c>
      <c r="D9060" s="680" t="s">
        <v>45999</v>
      </c>
    </row>
    <row r="9061" spans="1:4" ht="16.5" thickTop="1" thickBot="1" x14ac:dyDescent="0.3">
      <c r="A9061" s="681" t="s">
        <v>21965</v>
      </c>
      <c r="B9061" s="681" t="s">
        <v>21966</v>
      </c>
      <c r="C9061" s="681" t="s">
        <v>21967</v>
      </c>
      <c r="D9061" s="681" t="s">
        <v>46000</v>
      </c>
    </row>
    <row r="9062" spans="1:4" ht="31.5" thickTop="1" thickBot="1" x14ac:dyDescent="0.3">
      <c r="A9062" s="680" t="s">
        <v>21968</v>
      </c>
      <c r="B9062" s="681" t="s">
        <v>21969</v>
      </c>
      <c r="C9062" s="680" t="s">
        <v>21970</v>
      </c>
      <c r="D9062" s="680" t="s">
        <v>46001</v>
      </c>
    </row>
    <row r="9063" spans="1:4" ht="31.5" thickTop="1" thickBot="1" x14ac:dyDescent="0.3">
      <c r="A9063" s="681" t="s">
        <v>21971</v>
      </c>
      <c r="B9063" s="692" t="s">
        <v>8728</v>
      </c>
      <c r="C9063" s="681" t="s">
        <v>21972</v>
      </c>
      <c r="D9063" s="681" t="s">
        <v>46002</v>
      </c>
    </row>
    <row r="9064" spans="1:4" ht="16.5" thickTop="1" thickBot="1" x14ac:dyDescent="0.3">
      <c r="A9064" s="680" t="s">
        <v>6421</v>
      </c>
      <c r="B9064" s="681" t="s">
        <v>21973</v>
      </c>
      <c r="C9064" s="680" t="s">
        <v>21974</v>
      </c>
      <c r="D9064" s="680" t="s">
        <v>6423</v>
      </c>
    </row>
    <row r="9065" spans="1:4" ht="31.5" thickTop="1" thickBot="1" x14ac:dyDescent="0.3">
      <c r="A9065" s="681" t="s">
        <v>21975</v>
      </c>
      <c r="B9065" s="692" t="s">
        <v>8728</v>
      </c>
      <c r="C9065" s="681" t="s">
        <v>21976</v>
      </c>
      <c r="D9065" s="681" t="s">
        <v>46003</v>
      </c>
    </row>
    <row r="9066" spans="1:4" ht="16.5" thickTop="1" thickBot="1" x14ac:dyDescent="0.3">
      <c r="A9066" s="681" t="s">
        <v>21977</v>
      </c>
      <c r="B9066" s="681" t="s">
        <v>21978</v>
      </c>
      <c r="C9066" s="681" t="s">
        <v>21979</v>
      </c>
      <c r="D9066" s="681" t="s">
        <v>46004</v>
      </c>
    </row>
    <row r="9067" spans="1:4" ht="16.5" thickTop="1" thickBot="1" x14ac:dyDescent="0.3">
      <c r="A9067" s="681" t="s">
        <v>21980</v>
      </c>
      <c r="B9067" s="681" t="s">
        <v>21981</v>
      </c>
      <c r="C9067" s="681" t="s">
        <v>21982</v>
      </c>
      <c r="D9067" s="681" t="s">
        <v>46005</v>
      </c>
    </row>
    <row r="9068" spans="1:4" ht="16.5" thickTop="1" thickBot="1" x14ac:dyDescent="0.3">
      <c r="A9068" s="680" t="s">
        <v>21983</v>
      </c>
      <c r="B9068" s="681" t="s">
        <v>21984</v>
      </c>
      <c r="C9068" s="680" t="s">
        <v>21985</v>
      </c>
      <c r="D9068" s="680" t="s">
        <v>46006</v>
      </c>
    </row>
    <row r="9069" spans="1:4" ht="16.5" thickTop="1" thickBot="1" x14ac:dyDescent="0.3">
      <c r="A9069" s="681" t="s">
        <v>21986</v>
      </c>
      <c r="B9069" s="681" t="s">
        <v>21987</v>
      </c>
      <c r="C9069" s="681" t="s">
        <v>21988</v>
      </c>
      <c r="D9069" s="681" t="s">
        <v>46007</v>
      </c>
    </row>
    <row r="9070" spans="1:4" ht="31.5" thickTop="1" thickBot="1" x14ac:dyDescent="0.3">
      <c r="A9070" s="680" t="s">
        <v>21989</v>
      </c>
      <c r="B9070" s="681" t="s">
        <v>21990</v>
      </c>
      <c r="C9070" s="680" t="s">
        <v>21991</v>
      </c>
      <c r="D9070" s="680" t="s">
        <v>46008</v>
      </c>
    </row>
    <row r="9071" spans="1:4" ht="16.5" thickTop="1" thickBot="1" x14ac:dyDescent="0.3">
      <c r="A9071" s="680" t="s">
        <v>21992</v>
      </c>
      <c r="B9071" s="681" t="s">
        <v>21993</v>
      </c>
      <c r="C9071" s="680" t="s">
        <v>21994</v>
      </c>
      <c r="D9071" s="680" t="s">
        <v>46009</v>
      </c>
    </row>
    <row r="9072" spans="1:4" ht="16.5" thickTop="1" thickBot="1" x14ac:dyDescent="0.3">
      <c r="A9072" s="680" t="s">
        <v>21995</v>
      </c>
      <c r="B9072" s="692" t="s">
        <v>8728</v>
      </c>
      <c r="C9072" s="680" t="s">
        <v>21996</v>
      </c>
      <c r="D9072" s="680" t="s">
        <v>46010</v>
      </c>
    </row>
    <row r="9073" spans="1:4" ht="31.5" thickTop="1" thickBot="1" x14ac:dyDescent="0.3">
      <c r="A9073" s="681" t="s">
        <v>21997</v>
      </c>
      <c r="B9073" s="681" t="s">
        <v>21998</v>
      </c>
      <c r="C9073" s="681" t="s">
        <v>21999</v>
      </c>
      <c r="D9073" s="681" t="s">
        <v>46011</v>
      </c>
    </row>
    <row r="9074" spans="1:4" ht="16.5" thickTop="1" thickBot="1" x14ac:dyDescent="0.3">
      <c r="A9074" s="681" t="s">
        <v>22000</v>
      </c>
      <c r="B9074" s="692" t="s">
        <v>8728</v>
      </c>
      <c r="C9074" s="681" t="s">
        <v>22001</v>
      </c>
      <c r="D9074" s="681" t="s">
        <v>22001</v>
      </c>
    </row>
    <row r="9075" spans="1:4" ht="16.5" thickTop="1" thickBot="1" x14ac:dyDescent="0.3">
      <c r="A9075" s="681" t="s">
        <v>22002</v>
      </c>
      <c r="B9075" s="692" t="s">
        <v>8728</v>
      </c>
      <c r="C9075" s="681" t="s">
        <v>22003</v>
      </c>
      <c r="D9075" s="681" t="s">
        <v>46012</v>
      </c>
    </row>
    <row r="9076" spans="1:4" ht="16.5" thickTop="1" thickBot="1" x14ac:dyDescent="0.3">
      <c r="A9076" s="681" t="s">
        <v>22004</v>
      </c>
      <c r="B9076" s="692" t="s">
        <v>8728</v>
      </c>
      <c r="C9076" s="681" t="s">
        <v>22005</v>
      </c>
      <c r="D9076" s="681" t="s">
        <v>46013</v>
      </c>
    </row>
    <row r="9077" spans="1:4" ht="31.5" thickTop="1" thickBot="1" x14ac:dyDescent="0.3">
      <c r="A9077" s="680" t="s">
        <v>22006</v>
      </c>
      <c r="B9077" s="681" t="s">
        <v>22007</v>
      </c>
      <c r="C9077" s="680" t="s">
        <v>22008</v>
      </c>
      <c r="D9077" s="680" t="s">
        <v>46014</v>
      </c>
    </row>
    <row r="9078" spans="1:4" ht="16.5" thickTop="1" thickBot="1" x14ac:dyDescent="0.3">
      <c r="A9078" s="680" t="s">
        <v>22009</v>
      </c>
      <c r="B9078" s="681" t="s">
        <v>22010</v>
      </c>
      <c r="C9078" s="680" t="s">
        <v>22011</v>
      </c>
      <c r="D9078" s="680" t="s">
        <v>46015</v>
      </c>
    </row>
    <row r="9079" spans="1:4" ht="16.5" thickTop="1" thickBot="1" x14ac:dyDescent="0.3">
      <c r="A9079" s="680" t="s">
        <v>22012</v>
      </c>
      <c r="B9079" s="681" t="s">
        <v>22013</v>
      </c>
      <c r="C9079" s="680" t="s">
        <v>22014</v>
      </c>
      <c r="D9079" s="680" t="s">
        <v>46016</v>
      </c>
    </row>
    <row r="9080" spans="1:4" ht="16.5" thickTop="1" thickBot="1" x14ac:dyDescent="0.3">
      <c r="A9080" s="681" t="s">
        <v>6424</v>
      </c>
      <c r="B9080" s="681" t="s">
        <v>22015</v>
      </c>
      <c r="C9080" s="681" t="s">
        <v>22016</v>
      </c>
      <c r="D9080" s="681" t="s">
        <v>6426</v>
      </c>
    </row>
    <row r="9081" spans="1:4" ht="16.5" thickTop="1" thickBot="1" x14ac:dyDescent="0.3">
      <c r="A9081" s="681" t="s">
        <v>22017</v>
      </c>
      <c r="B9081" s="692" t="s">
        <v>8728</v>
      </c>
      <c r="C9081" s="681" t="s">
        <v>22018</v>
      </c>
      <c r="D9081" s="681" t="s">
        <v>46017</v>
      </c>
    </row>
    <row r="9082" spans="1:4" ht="16.5" thickTop="1" thickBot="1" x14ac:dyDescent="0.3">
      <c r="A9082" s="680" t="s">
        <v>22019</v>
      </c>
      <c r="B9082" s="681" t="s">
        <v>22020</v>
      </c>
      <c r="C9082" s="680" t="s">
        <v>22021</v>
      </c>
      <c r="D9082" s="680" t="s">
        <v>46018</v>
      </c>
    </row>
    <row r="9083" spans="1:4" ht="31.5" thickTop="1" thickBot="1" x14ac:dyDescent="0.3">
      <c r="A9083" s="681" t="s">
        <v>22022</v>
      </c>
      <c r="B9083" s="681" t="s">
        <v>22023</v>
      </c>
      <c r="C9083" s="681" t="s">
        <v>22024</v>
      </c>
      <c r="D9083" s="681" t="s">
        <v>46019</v>
      </c>
    </row>
    <row r="9084" spans="1:4" ht="31.5" thickTop="1" thickBot="1" x14ac:dyDescent="0.3">
      <c r="A9084" s="680" t="s">
        <v>22025</v>
      </c>
      <c r="B9084" s="681" t="s">
        <v>22026</v>
      </c>
      <c r="C9084" s="680" t="s">
        <v>22027</v>
      </c>
      <c r="D9084" s="680" t="s">
        <v>46020</v>
      </c>
    </row>
    <row r="9085" spans="1:4" ht="16.5" thickTop="1" thickBot="1" x14ac:dyDescent="0.3">
      <c r="A9085" s="681" t="s">
        <v>22028</v>
      </c>
      <c r="B9085" s="681" t="s">
        <v>22029</v>
      </c>
      <c r="C9085" s="681" t="s">
        <v>22030</v>
      </c>
      <c r="D9085" s="681" t="s">
        <v>46021</v>
      </c>
    </row>
    <row r="9086" spans="1:4" ht="16.5" thickTop="1" thickBot="1" x14ac:dyDescent="0.3">
      <c r="A9086" s="680" t="s">
        <v>22031</v>
      </c>
      <c r="B9086" s="681" t="s">
        <v>22032</v>
      </c>
      <c r="C9086" s="680" t="s">
        <v>22033</v>
      </c>
      <c r="D9086" s="680" t="s">
        <v>22033</v>
      </c>
    </row>
    <row r="9087" spans="1:4" ht="16.5" thickTop="1" thickBot="1" x14ac:dyDescent="0.3">
      <c r="A9087" s="680" t="s">
        <v>22034</v>
      </c>
      <c r="B9087" s="692" t="s">
        <v>8728</v>
      </c>
      <c r="C9087" s="680" t="s">
        <v>22035</v>
      </c>
      <c r="D9087" s="680" t="s">
        <v>46022</v>
      </c>
    </row>
    <row r="9088" spans="1:4" ht="16.5" thickTop="1" thickBot="1" x14ac:dyDescent="0.3">
      <c r="A9088" s="680" t="s">
        <v>22036</v>
      </c>
      <c r="B9088" s="681" t="s">
        <v>40452</v>
      </c>
      <c r="C9088" s="680" t="s">
        <v>22037</v>
      </c>
      <c r="D9088" s="680" t="s">
        <v>46023</v>
      </c>
    </row>
    <row r="9089" spans="1:4" ht="16.5" thickTop="1" thickBot="1" x14ac:dyDescent="0.3">
      <c r="A9089" s="681" t="s">
        <v>22038</v>
      </c>
      <c r="B9089" s="681" t="s">
        <v>22039</v>
      </c>
      <c r="C9089" s="681" t="s">
        <v>22040</v>
      </c>
      <c r="D9089" s="681" t="s">
        <v>46024</v>
      </c>
    </row>
    <row r="9090" spans="1:4" ht="31.5" thickTop="1" thickBot="1" x14ac:dyDescent="0.3">
      <c r="A9090" s="681" t="s">
        <v>22041</v>
      </c>
      <c r="B9090" s="681" t="s">
        <v>22042</v>
      </c>
      <c r="C9090" s="681" t="s">
        <v>22043</v>
      </c>
      <c r="D9090" s="681" t="s">
        <v>46025</v>
      </c>
    </row>
    <row r="9091" spans="1:4" ht="16.5" thickTop="1" thickBot="1" x14ac:dyDescent="0.3">
      <c r="A9091" s="681" t="s">
        <v>22044</v>
      </c>
      <c r="B9091" s="692" t="s">
        <v>8728</v>
      </c>
      <c r="C9091" s="681" t="s">
        <v>22045</v>
      </c>
      <c r="D9091" s="681" t="s">
        <v>46026</v>
      </c>
    </row>
    <row r="9092" spans="1:4" ht="16.5" thickTop="1" thickBot="1" x14ac:dyDescent="0.3">
      <c r="A9092" s="680" t="s">
        <v>22046</v>
      </c>
      <c r="B9092" s="692" t="s">
        <v>8728</v>
      </c>
      <c r="C9092" s="680" t="s">
        <v>22047</v>
      </c>
      <c r="D9092" s="680" t="s">
        <v>46027</v>
      </c>
    </row>
    <row r="9093" spans="1:4" ht="16.5" thickTop="1" thickBot="1" x14ac:dyDescent="0.3">
      <c r="A9093" s="681" t="s">
        <v>22048</v>
      </c>
      <c r="B9093" s="692" t="s">
        <v>8728</v>
      </c>
      <c r="C9093" s="681" t="s">
        <v>22049</v>
      </c>
      <c r="D9093" s="681" t="s">
        <v>46028</v>
      </c>
    </row>
    <row r="9094" spans="1:4" ht="16.5" thickTop="1" thickBot="1" x14ac:dyDescent="0.3">
      <c r="A9094" s="681" t="s">
        <v>22050</v>
      </c>
      <c r="B9094" s="681" t="s">
        <v>22051</v>
      </c>
      <c r="C9094" s="681" t="s">
        <v>22052</v>
      </c>
      <c r="D9094" s="681" t="s">
        <v>46029</v>
      </c>
    </row>
    <row r="9095" spans="1:4" ht="16.5" thickTop="1" thickBot="1" x14ac:dyDescent="0.3">
      <c r="A9095" s="680" t="s">
        <v>22053</v>
      </c>
      <c r="B9095" s="681" t="s">
        <v>22054</v>
      </c>
      <c r="C9095" s="680" t="s">
        <v>22055</v>
      </c>
      <c r="D9095" s="680" t="s">
        <v>46030</v>
      </c>
    </row>
    <row r="9096" spans="1:4" ht="16.5" thickTop="1" thickBot="1" x14ac:dyDescent="0.3">
      <c r="A9096" s="681" t="s">
        <v>22056</v>
      </c>
      <c r="B9096" s="681" t="s">
        <v>22057</v>
      </c>
      <c r="C9096" s="681" t="s">
        <v>22058</v>
      </c>
      <c r="D9096" s="681" t="s">
        <v>46031</v>
      </c>
    </row>
    <row r="9097" spans="1:4" ht="16.5" thickTop="1" thickBot="1" x14ac:dyDescent="0.3">
      <c r="A9097" s="681" t="s">
        <v>22059</v>
      </c>
      <c r="B9097" s="681" t="s">
        <v>22060</v>
      </c>
      <c r="C9097" s="681" t="s">
        <v>22061</v>
      </c>
      <c r="D9097" s="681" t="s">
        <v>46032</v>
      </c>
    </row>
    <row r="9098" spans="1:4" ht="16.5" thickTop="1" thickBot="1" x14ac:dyDescent="0.3">
      <c r="A9098" s="680" t="s">
        <v>22062</v>
      </c>
      <c r="B9098" s="692" t="s">
        <v>8728</v>
      </c>
      <c r="C9098" s="680" t="s">
        <v>22063</v>
      </c>
      <c r="D9098" s="680" t="s">
        <v>46033</v>
      </c>
    </row>
    <row r="9099" spans="1:4" ht="16.5" thickTop="1" thickBot="1" x14ac:dyDescent="0.3">
      <c r="A9099" s="680" t="s">
        <v>22064</v>
      </c>
      <c r="B9099" s="692" t="s">
        <v>8728</v>
      </c>
      <c r="C9099" s="680" t="s">
        <v>22065</v>
      </c>
      <c r="D9099" s="680" t="s">
        <v>46034</v>
      </c>
    </row>
    <row r="9100" spans="1:4" ht="31.5" thickTop="1" thickBot="1" x14ac:dyDescent="0.3">
      <c r="A9100" s="680" t="s">
        <v>22066</v>
      </c>
      <c r="B9100" s="692" t="s">
        <v>8728</v>
      </c>
      <c r="C9100" s="680" t="s">
        <v>22067</v>
      </c>
      <c r="D9100" s="680" t="s">
        <v>46035</v>
      </c>
    </row>
    <row r="9101" spans="1:4" ht="16.5" thickTop="1" thickBot="1" x14ac:dyDescent="0.3">
      <c r="A9101" s="680" t="s">
        <v>22068</v>
      </c>
      <c r="B9101" s="681" t="s">
        <v>22069</v>
      </c>
      <c r="C9101" s="680" t="s">
        <v>22070</v>
      </c>
      <c r="D9101" s="680" t="s">
        <v>46036</v>
      </c>
    </row>
    <row r="9102" spans="1:4" ht="31.5" thickTop="1" thickBot="1" x14ac:dyDescent="0.3">
      <c r="A9102" s="681" t="s">
        <v>22071</v>
      </c>
      <c r="B9102" s="692" t="s">
        <v>8728</v>
      </c>
      <c r="C9102" s="681" t="s">
        <v>22072</v>
      </c>
      <c r="D9102" s="681" t="s">
        <v>46037</v>
      </c>
    </row>
    <row r="9103" spans="1:4" ht="16.5" thickTop="1" thickBot="1" x14ac:dyDescent="0.3">
      <c r="A9103" s="681" t="s">
        <v>22073</v>
      </c>
      <c r="B9103" s="692" t="s">
        <v>8728</v>
      </c>
      <c r="C9103" s="681" t="s">
        <v>22074</v>
      </c>
      <c r="D9103" s="681" t="s">
        <v>22074</v>
      </c>
    </row>
    <row r="9104" spans="1:4" ht="16.5" thickTop="1" thickBot="1" x14ac:dyDescent="0.3">
      <c r="A9104" s="680" t="s">
        <v>22075</v>
      </c>
      <c r="B9104" s="681" t="s">
        <v>22076</v>
      </c>
      <c r="C9104" s="680" t="s">
        <v>22077</v>
      </c>
      <c r="D9104" s="680" t="s">
        <v>46038</v>
      </c>
    </row>
    <row r="9105" spans="1:4" ht="16.5" thickTop="1" thickBot="1" x14ac:dyDescent="0.3">
      <c r="A9105" s="681" t="s">
        <v>22078</v>
      </c>
      <c r="B9105" s="692" t="s">
        <v>8728</v>
      </c>
      <c r="C9105" s="681" t="s">
        <v>22079</v>
      </c>
      <c r="D9105" s="681" t="s">
        <v>46039</v>
      </c>
    </row>
    <row r="9106" spans="1:4" ht="16.5" thickTop="1" thickBot="1" x14ac:dyDescent="0.3">
      <c r="A9106" s="680" t="s">
        <v>22080</v>
      </c>
      <c r="B9106" s="692" t="s">
        <v>8728</v>
      </c>
      <c r="C9106" s="680" t="s">
        <v>22081</v>
      </c>
      <c r="D9106" s="680" t="s">
        <v>46040</v>
      </c>
    </row>
    <row r="9107" spans="1:4" ht="16.5" thickTop="1" thickBot="1" x14ac:dyDescent="0.3">
      <c r="A9107" s="680" t="s">
        <v>22082</v>
      </c>
      <c r="B9107" s="692" t="s">
        <v>8728</v>
      </c>
      <c r="C9107" s="680" t="s">
        <v>22083</v>
      </c>
      <c r="D9107" s="680" t="s">
        <v>46041</v>
      </c>
    </row>
    <row r="9108" spans="1:4" ht="16.5" thickTop="1" thickBot="1" x14ac:dyDescent="0.3">
      <c r="A9108" s="681" t="s">
        <v>22084</v>
      </c>
      <c r="B9108" s="681" t="s">
        <v>22085</v>
      </c>
      <c r="C9108" s="681" t="s">
        <v>22086</v>
      </c>
      <c r="D9108" s="681" t="s">
        <v>46042</v>
      </c>
    </row>
    <row r="9109" spans="1:4" ht="16.5" thickTop="1" thickBot="1" x14ac:dyDescent="0.3">
      <c r="A9109" s="680" t="s">
        <v>22087</v>
      </c>
      <c r="B9109" s="692" t="s">
        <v>8728</v>
      </c>
      <c r="C9109" s="680" t="s">
        <v>22088</v>
      </c>
      <c r="D9109" s="680" t="s">
        <v>46043</v>
      </c>
    </row>
    <row r="9110" spans="1:4" ht="16.5" thickTop="1" thickBot="1" x14ac:dyDescent="0.3">
      <c r="A9110" s="681" t="s">
        <v>22089</v>
      </c>
      <c r="B9110" s="681" t="s">
        <v>22090</v>
      </c>
      <c r="C9110" s="681" t="s">
        <v>22091</v>
      </c>
      <c r="D9110" s="681" t="s">
        <v>46044</v>
      </c>
    </row>
    <row r="9111" spans="1:4" ht="31.5" thickTop="1" thickBot="1" x14ac:dyDescent="0.3">
      <c r="A9111" s="680" t="s">
        <v>22092</v>
      </c>
      <c r="B9111" s="681" t="s">
        <v>22093</v>
      </c>
      <c r="C9111" s="680" t="s">
        <v>22094</v>
      </c>
      <c r="D9111" s="680" t="s">
        <v>46045</v>
      </c>
    </row>
    <row r="9112" spans="1:4" ht="16.5" thickTop="1" thickBot="1" x14ac:dyDescent="0.3">
      <c r="A9112" s="680" t="s">
        <v>22095</v>
      </c>
      <c r="B9112" s="692" t="s">
        <v>8728</v>
      </c>
      <c r="C9112" s="680" t="s">
        <v>22096</v>
      </c>
      <c r="D9112" s="680" t="s">
        <v>46046</v>
      </c>
    </row>
    <row r="9113" spans="1:4" ht="16.5" thickTop="1" thickBot="1" x14ac:dyDescent="0.3">
      <c r="A9113" s="681" t="s">
        <v>22097</v>
      </c>
      <c r="B9113" s="692" t="s">
        <v>8728</v>
      </c>
      <c r="C9113" s="681" t="s">
        <v>22098</v>
      </c>
      <c r="D9113" s="681" t="s">
        <v>22098</v>
      </c>
    </row>
    <row r="9114" spans="1:4" ht="16.5" thickTop="1" thickBot="1" x14ac:dyDescent="0.3">
      <c r="A9114" s="680" t="s">
        <v>22099</v>
      </c>
      <c r="B9114" s="681" t="s">
        <v>22100</v>
      </c>
      <c r="C9114" s="680" t="s">
        <v>22101</v>
      </c>
      <c r="D9114" s="680" t="s">
        <v>46047</v>
      </c>
    </row>
    <row r="9115" spans="1:4" ht="16.5" thickTop="1" thickBot="1" x14ac:dyDescent="0.3">
      <c r="A9115" s="681" t="s">
        <v>22102</v>
      </c>
      <c r="B9115" s="692" t="s">
        <v>8728</v>
      </c>
      <c r="C9115" s="681" t="s">
        <v>22103</v>
      </c>
      <c r="D9115" s="681" t="s">
        <v>46048</v>
      </c>
    </row>
    <row r="9116" spans="1:4" ht="16.5" thickTop="1" thickBot="1" x14ac:dyDescent="0.3">
      <c r="A9116" s="680" t="s">
        <v>22104</v>
      </c>
      <c r="B9116" s="692" t="s">
        <v>8728</v>
      </c>
      <c r="C9116" s="680" t="s">
        <v>22105</v>
      </c>
      <c r="D9116" s="680" t="s">
        <v>46049</v>
      </c>
    </row>
    <row r="9117" spans="1:4" ht="16.5" thickTop="1" thickBot="1" x14ac:dyDescent="0.3">
      <c r="A9117" s="680" t="s">
        <v>22106</v>
      </c>
      <c r="B9117" s="681" t="s">
        <v>22107</v>
      </c>
      <c r="C9117" s="680" t="s">
        <v>22108</v>
      </c>
      <c r="D9117" s="680" t="s">
        <v>46050</v>
      </c>
    </row>
    <row r="9118" spans="1:4" ht="16.5" thickTop="1" thickBot="1" x14ac:dyDescent="0.3">
      <c r="A9118" s="680" t="s">
        <v>22109</v>
      </c>
      <c r="B9118" s="692" t="s">
        <v>8728</v>
      </c>
      <c r="C9118" s="680" t="s">
        <v>22110</v>
      </c>
      <c r="D9118" s="680" t="s">
        <v>46051</v>
      </c>
    </row>
    <row r="9119" spans="1:4" ht="31.5" thickTop="1" thickBot="1" x14ac:dyDescent="0.3">
      <c r="A9119" s="681" t="s">
        <v>22111</v>
      </c>
      <c r="B9119" s="681" t="s">
        <v>22112</v>
      </c>
      <c r="C9119" s="681" t="s">
        <v>22113</v>
      </c>
      <c r="D9119" s="681" t="s">
        <v>46052</v>
      </c>
    </row>
    <row r="9120" spans="1:4" ht="31.5" thickTop="1" thickBot="1" x14ac:dyDescent="0.3">
      <c r="A9120" s="680" t="s">
        <v>22114</v>
      </c>
      <c r="B9120" s="681" t="s">
        <v>22115</v>
      </c>
      <c r="C9120" s="680" t="s">
        <v>22116</v>
      </c>
      <c r="D9120" s="680" t="s">
        <v>46053</v>
      </c>
    </row>
    <row r="9121" spans="1:4" ht="16.5" thickTop="1" thickBot="1" x14ac:dyDescent="0.3">
      <c r="A9121" s="680" t="s">
        <v>22117</v>
      </c>
      <c r="B9121" s="681" t="s">
        <v>22118</v>
      </c>
      <c r="C9121" s="680" t="s">
        <v>22119</v>
      </c>
      <c r="D9121" s="680" t="s">
        <v>46054</v>
      </c>
    </row>
    <row r="9122" spans="1:4" ht="31.5" thickTop="1" thickBot="1" x14ac:dyDescent="0.3">
      <c r="A9122" s="680" t="s">
        <v>22120</v>
      </c>
      <c r="B9122" s="681" t="s">
        <v>22120</v>
      </c>
      <c r="C9122" s="680" t="s">
        <v>22121</v>
      </c>
      <c r="D9122" s="680" t="s">
        <v>46055</v>
      </c>
    </row>
    <row r="9123" spans="1:4" ht="16.5" thickTop="1" thickBot="1" x14ac:dyDescent="0.3">
      <c r="A9123" s="681" t="s">
        <v>22122</v>
      </c>
      <c r="B9123" s="681" t="s">
        <v>22123</v>
      </c>
      <c r="C9123" s="681" t="s">
        <v>22124</v>
      </c>
      <c r="D9123" s="681" t="s">
        <v>46056</v>
      </c>
    </row>
    <row r="9124" spans="1:4" ht="31.5" thickTop="1" thickBot="1" x14ac:dyDescent="0.3">
      <c r="A9124" s="681" t="s">
        <v>22125</v>
      </c>
      <c r="B9124" s="681" t="s">
        <v>22126</v>
      </c>
      <c r="C9124" s="681" t="s">
        <v>22127</v>
      </c>
      <c r="D9124" s="681" t="s">
        <v>46057</v>
      </c>
    </row>
    <row r="9125" spans="1:4" ht="31.5" thickTop="1" thickBot="1" x14ac:dyDescent="0.3">
      <c r="A9125" s="680" t="s">
        <v>22128</v>
      </c>
      <c r="B9125" s="692" t="s">
        <v>8728</v>
      </c>
      <c r="C9125" s="680" t="s">
        <v>22129</v>
      </c>
      <c r="D9125" s="680" t="s">
        <v>46058</v>
      </c>
    </row>
    <row r="9126" spans="1:4" ht="16.5" thickTop="1" thickBot="1" x14ac:dyDescent="0.3">
      <c r="A9126" s="680" t="s">
        <v>22130</v>
      </c>
      <c r="B9126" s="692" t="s">
        <v>8728</v>
      </c>
      <c r="C9126" s="680" t="s">
        <v>22131</v>
      </c>
      <c r="D9126" s="680" t="s">
        <v>46059</v>
      </c>
    </row>
    <row r="9127" spans="1:4" ht="16.5" thickTop="1" thickBot="1" x14ac:dyDescent="0.3">
      <c r="A9127" s="680" t="s">
        <v>22132</v>
      </c>
      <c r="B9127" s="681" t="s">
        <v>22133</v>
      </c>
      <c r="C9127" s="680" t="s">
        <v>22134</v>
      </c>
      <c r="D9127" s="680" t="s">
        <v>46060</v>
      </c>
    </row>
    <row r="9128" spans="1:4" ht="16.5" thickTop="1" thickBot="1" x14ac:dyDescent="0.3">
      <c r="A9128" s="680" t="s">
        <v>22135</v>
      </c>
      <c r="B9128" s="681" t="s">
        <v>22136</v>
      </c>
      <c r="C9128" s="680" t="s">
        <v>22137</v>
      </c>
      <c r="D9128" s="680" t="s">
        <v>46061</v>
      </c>
    </row>
    <row r="9129" spans="1:4" ht="16.5" thickTop="1" thickBot="1" x14ac:dyDescent="0.3">
      <c r="A9129" s="681" t="s">
        <v>22138</v>
      </c>
      <c r="B9129" s="692" t="s">
        <v>8728</v>
      </c>
      <c r="C9129" s="681" t="s">
        <v>22139</v>
      </c>
      <c r="D9129" s="681" t="s">
        <v>22139</v>
      </c>
    </row>
    <row r="9130" spans="1:4" ht="16.5" thickTop="1" thickBot="1" x14ac:dyDescent="0.3">
      <c r="A9130" s="680" t="s">
        <v>22140</v>
      </c>
      <c r="B9130" s="681" t="s">
        <v>22140</v>
      </c>
      <c r="C9130" s="680" t="s">
        <v>22141</v>
      </c>
      <c r="D9130" s="680" t="s">
        <v>46062</v>
      </c>
    </row>
    <row r="9131" spans="1:4" ht="16.5" thickTop="1" thickBot="1" x14ac:dyDescent="0.3">
      <c r="A9131" s="680" t="s">
        <v>22142</v>
      </c>
      <c r="B9131" s="692" t="s">
        <v>8728</v>
      </c>
      <c r="C9131" s="680" t="s">
        <v>22143</v>
      </c>
      <c r="D9131" s="680" t="s">
        <v>46063</v>
      </c>
    </row>
    <row r="9132" spans="1:4" ht="16.5" thickTop="1" thickBot="1" x14ac:dyDescent="0.3">
      <c r="A9132" s="680" t="s">
        <v>22144</v>
      </c>
      <c r="B9132" s="681" t="s">
        <v>22145</v>
      </c>
      <c r="C9132" s="680" t="s">
        <v>22146</v>
      </c>
      <c r="D9132" s="680" t="s">
        <v>46064</v>
      </c>
    </row>
    <row r="9133" spans="1:4" ht="16.5" thickTop="1" thickBot="1" x14ac:dyDescent="0.3">
      <c r="A9133" s="681" t="s">
        <v>22147</v>
      </c>
      <c r="B9133" s="681" t="s">
        <v>22148</v>
      </c>
      <c r="C9133" s="681" t="s">
        <v>22149</v>
      </c>
      <c r="D9133" s="681" t="s">
        <v>46065</v>
      </c>
    </row>
    <row r="9134" spans="1:4" ht="16.5" thickTop="1" thickBot="1" x14ac:dyDescent="0.3">
      <c r="A9134" s="680" t="s">
        <v>22150</v>
      </c>
      <c r="B9134" s="681" t="s">
        <v>22151</v>
      </c>
      <c r="C9134" s="680" t="s">
        <v>22152</v>
      </c>
      <c r="D9134" s="680" t="s">
        <v>46066</v>
      </c>
    </row>
    <row r="9135" spans="1:4" ht="16.5" thickTop="1" thickBot="1" x14ac:dyDescent="0.3">
      <c r="A9135" s="680" t="s">
        <v>22153</v>
      </c>
      <c r="B9135" s="681" t="s">
        <v>22154</v>
      </c>
      <c r="C9135" s="680" t="s">
        <v>22155</v>
      </c>
      <c r="D9135" s="680" t="s">
        <v>46067</v>
      </c>
    </row>
    <row r="9136" spans="1:4" ht="16.5" thickTop="1" thickBot="1" x14ac:dyDescent="0.3">
      <c r="A9136" s="680" t="s">
        <v>22156</v>
      </c>
      <c r="B9136" s="681" t="s">
        <v>22157</v>
      </c>
      <c r="C9136" s="680" t="s">
        <v>22158</v>
      </c>
      <c r="D9136" s="680" t="s">
        <v>46068</v>
      </c>
    </row>
    <row r="9137" spans="1:4" ht="16.5" thickTop="1" thickBot="1" x14ac:dyDescent="0.3">
      <c r="A9137" s="680" t="s">
        <v>6427</v>
      </c>
      <c r="B9137" s="681" t="s">
        <v>22159</v>
      </c>
      <c r="C9137" s="680" t="s">
        <v>6428</v>
      </c>
      <c r="D9137" s="680" t="s">
        <v>6429</v>
      </c>
    </row>
    <row r="9138" spans="1:4" ht="16.5" thickTop="1" thickBot="1" x14ac:dyDescent="0.3">
      <c r="A9138" s="681" t="s">
        <v>22160</v>
      </c>
      <c r="B9138" s="681" t="s">
        <v>22161</v>
      </c>
      <c r="C9138" s="681" t="s">
        <v>22162</v>
      </c>
      <c r="D9138" s="681" t="s">
        <v>46069</v>
      </c>
    </row>
    <row r="9139" spans="1:4" ht="16.5" thickTop="1" thickBot="1" x14ac:dyDescent="0.3">
      <c r="A9139" s="681" t="s">
        <v>22163</v>
      </c>
      <c r="B9139" s="692" t="s">
        <v>8728</v>
      </c>
      <c r="C9139" s="681" t="s">
        <v>22164</v>
      </c>
      <c r="D9139" s="681" t="s">
        <v>22164</v>
      </c>
    </row>
    <row r="9140" spans="1:4" ht="16.5" thickTop="1" thickBot="1" x14ac:dyDescent="0.3">
      <c r="A9140" s="681" t="s">
        <v>22165</v>
      </c>
      <c r="B9140" s="692" t="s">
        <v>8728</v>
      </c>
      <c r="C9140" s="681" t="s">
        <v>22166</v>
      </c>
      <c r="D9140" s="681" t="s">
        <v>46070</v>
      </c>
    </row>
    <row r="9141" spans="1:4" ht="16.5" thickTop="1" thickBot="1" x14ac:dyDescent="0.3">
      <c r="A9141" s="681" t="s">
        <v>22167</v>
      </c>
      <c r="B9141" s="692" t="s">
        <v>8728</v>
      </c>
      <c r="C9141" s="681" t="s">
        <v>22168</v>
      </c>
      <c r="D9141" s="681" t="s">
        <v>46071</v>
      </c>
    </row>
    <row r="9142" spans="1:4" ht="16.5" thickTop="1" thickBot="1" x14ac:dyDescent="0.3">
      <c r="A9142" s="680" t="s">
        <v>22169</v>
      </c>
      <c r="B9142" s="681" t="s">
        <v>22170</v>
      </c>
      <c r="C9142" s="680" t="s">
        <v>22171</v>
      </c>
      <c r="D9142" s="680" t="s">
        <v>46072</v>
      </c>
    </row>
    <row r="9143" spans="1:4" ht="31.5" thickTop="1" thickBot="1" x14ac:dyDescent="0.3">
      <c r="A9143" s="680" t="s">
        <v>22172</v>
      </c>
      <c r="B9143" s="681" t="s">
        <v>22172</v>
      </c>
      <c r="C9143" s="680" t="s">
        <v>22173</v>
      </c>
      <c r="D9143" s="680" t="s">
        <v>46073</v>
      </c>
    </row>
    <row r="9144" spans="1:4" ht="16.5" thickTop="1" thickBot="1" x14ac:dyDescent="0.3">
      <c r="A9144" s="681" t="s">
        <v>22174</v>
      </c>
      <c r="B9144" s="692" t="s">
        <v>8728</v>
      </c>
      <c r="C9144" s="681" t="s">
        <v>22175</v>
      </c>
      <c r="D9144" s="681" t="s">
        <v>46074</v>
      </c>
    </row>
    <row r="9145" spans="1:4" ht="16.5" thickTop="1" thickBot="1" x14ac:dyDescent="0.3">
      <c r="A9145" s="680" t="s">
        <v>22176</v>
      </c>
      <c r="B9145" s="681" t="s">
        <v>22176</v>
      </c>
      <c r="C9145" s="680" t="s">
        <v>22177</v>
      </c>
      <c r="D9145" s="680" t="s">
        <v>46075</v>
      </c>
    </row>
    <row r="9146" spans="1:4" ht="16.5" thickTop="1" thickBot="1" x14ac:dyDescent="0.3">
      <c r="A9146" s="681" t="s">
        <v>22178</v>
      </c>
      <c r="B9146" s="681" t="s">
        <v>22179</v>
      </c>
      <c r="C9146" s="681" t="s">
        <v>22180</v>
      </c>
      <c r="D9146" s="681" t="s">
        <v>46076</v>
      </c>
    </row>
    <row r="9147" spans="1:4" ht="16.5" thickTop="1" thickBot="1" x14ac:dyDescent="0.3">
      <c r="A9147" s="680" t="s">
        <v>22181</v>
      </c>
      <c r="B9147" s="692" t="s">
        <v>8728</v>
      </c>
      <c r="C9147" s="680" t="s">
        <v>22182</v>
      </c>
      <c r="D9147" s="680" t="s">
        <v>46077</v>
      </c>
    </row>
    <row r="9148" spans="1:4" ht="16.5" thickTop="1" thickBot="1" x14ac:dyDescent="0.3">
      <c r="A9148" s="680" t="s">
        <v>22183</v>
      </c>
      <c r="B9148" s="692" t="s">
        <v>8728</v>
      </c>
      <c r="C9148" s="680" t="s">
        <v>22184</v>
      </c>
      <c r="D9148" s="680" t="s">
        <v>46078</v>
      </c>
    </row>
    <row r="9149" spans="1:4" ht="16.5" thickTop="1" thickBot="1" x14ac:dyDescent="0.3">
      <c r="A9149" s="681" t="s">
        <v>22185</v>
      </c>
      <c r="B9149" s="692" t="s">
        <v>8728</v>
      </c>
      <c r="C9149" s="681" t="s">
        <v>22186</v>
      </c>
      <c r="D9149" s="681" t="s">
        <v>46079</v>
      </c>
    </row>
    <row r="9150" spans="1:4" ht="16.5" thickTop="1" thickBot="1" x14ac:dyDescent="0.3">
      <c r="A9150" s="681" t="s">
        <v>22187</v>
      </c>
      <c r="B9150" s="692" t="s">
        <v>8728</v>
      </c>
      <c r="C9150" s="681" t="s">
        <v>22189</v>
      </c>
      <c r="D9150" s="681" t="s">
        <v>22189</v>
      </c>
    </row>
    <row r="9151" spans="1:4" ht="31.5" thickTop="1" thickBot="1" x14ac:dyDescent="0.3">
      <c r="A9151" s="681" t="s">
        <v>22190</v>
      </c>
      <c r="B9151" s="692" t="s">
        <v>8728</v>
      </c>
      <c r="C9151" s="681" t="s">
        <v>22191</v>
      </c>
      <c r="D9151" s="681" t="s">
        <v>46080</v>
      </c>
    </row>
    <row r="9152" spans="1:4" ht="16.5" thickTop="1" thickBot="1" x14ac:dyDescent="0.3">
      <c r="A9152" s="681" t="s">
        <v>6431</v>
      </c>
      <c r="B9152" s="681" t="s">
        <v>22192</v>
      </c>
      <c r="C9152" s="681" t="s">
        <v>22193</v>
      </c>
      <c r="D9152" s="681" t="s">
        <v>46081</v>
      </c>
    </row>
    <row r="9153" spans="1:4" ht="31.5" thickTop="1" thickBot="1" x14ac:dyDescent="0.3">
      <c r="A9153" s="681" t="s">
        <v>22194</v>
      </c>
      <c r="B9153" s="681" t="s">
        <v>22195</v>
      </c>
      <c r="C9153" s="681" t="s">
        <v>22196</v>
      </c>
      <c r="D9153" s="681" t="s">
        <v>46082</v>
      </c>
    </row>
    <row r="9154" spans="1:4" ht="16.5" thickTop="1" thickBot="1" x14ac:dyDescent="0.3">
      <c r="A9154" s="681" t="s">
        <v>22197</v>
      </c>
      <c r="B9154" s="692" t="s">
        <v>8728</v>
      </c>
      <c r="C9154" s="681" t="s">
        <v>22198</v>
      </c>
      <c r="D9154" s="681" t="s">
        <v>46083</v>
      </c>
    </row>
    <row r="9155" spans="1:4" ht="16.5" thickTop="1" thickBot="1" x14ac:dyDescent="0.3">
      <c r="A9155" s="680" t="s">
        <v>22199</v>
      </c>
      <c r="B9155" s="681" t="s">
        <v>22200</v>
      </c>
      <c r="C9155" s="680" t="s">
        <v>22201</v>
      </c>
      <c r="D9155" s="680" t="s">
        <v>46084</v>
      </c>
    </row>
    <row r="9156" spans="1:4" ht="16.5" thickTop="1" thickBot="1" x14ac:dyDescent="0.3">
      <c r="A9156" s="681" t="s">
        <v>22202</v>
      </c>
      <c r="B9156" s="681" t="s">
        <v>22203</v>
      </c>
      <c r="C9156" s="681" t="s">
        <v>22204</v>
      </c>
      <c r="D9156" s="681" t="s">
        <v>46085</v>
      </c>
    </row>
    <row r="9157" spans="1:4" ht="16.5" thickTop="1" thickBot="1" x14ac:dyDescent="0.3">
      <c r="A9157" s="680" t="s">
        <v>22205</v>
      </c>
      <c r="B9157" s="681" t="s">
        <v>22205</v>
      </c>
      <c r="C9157" s="680" t="s">
        <v>22206</v>
      </c>
      <c r="D9157" s="680" t="s">
        <v>46086</v>
      </c>
    </row>
    <row r="9158" spans="1:4" ht="16.5" thickTop="1" thickBot="1" x14ac:dyDescent="0.3">
      <c r="A9158" s="681" t="s">
        <v>22207</v>
      </c>
      <c r="B9158" s="681" t="s">
        <v>22208</v>
      </c>
      <c r="C9158" s="681" t="s">
        <v>22209</v>
      </c>
      <c r="D9158" s="681" t="s">
        <v>46087</v>
      </c>
    </row>
    <row r="9159" spans="1:4" ht="16.5" thickTop="1" thickBot="1" x14ac:dyDescent="0.3">
      <c r="A9159" s="680" t="s">
        <v>22210</v>
      </c>
      <c r="B9159" s="681" t="s">
        <v>22211</v>
      </c>
      <c r="C9159" s="680" t="s">
        <v>22212</v>
      </c>
      <c r="D9159" s="680" t="s">
        <v>22212</v>
      </c>
    </row>
    <row r="9160" spans="1:4" ht="16.5" thickTop="1" thickBot="1" x14ac:dyDescent="0.3">
      <c r="A9160" s="681" t="s">
        <v>22213</v>
      </c>
      <c r="B9160" s="681" t="s">
        <v>22214</v>
      </c>
      <c r="C9160" s="681" t="s">
        <v>22215</v>
      </c>
      <c r="D9160" s="681" t="s">
        <v>46088</v>
      </c>
    </row>
    <row r="9161" spans="1:4" ht="16.5" thickTop="1" thickBot="1" x14ac:dyDescent="0.3">
      <c r="A9161" s="680" t="s">
        <v>22216</v>
      </c>
      <c r="B9161" s="681" t="s">
        <v>22217</v>
      </c>
      <c r="C9161" s="680" t="s">
        <v>22218</v>
      </c>
      <c r="D9161" s="680" t="s">
        <v>46089</v>
      </c>
    </row>
    <row r="9162" spans="1:4" ht="31.5" thickTop="1" thickBot="1" x14ac:dyDescent="0.3">
      <c r="A9162" s="680" t="s">
        <v>22219</v>
      </c>
      <c r="B9162" s="681" t="s">
        <v>22220</v>
      </c>
      <c r="C9162" s="680" t="s">
        <v>22221</v>
      </c>
      <c r="D9162" s="680" t="s">
        <v>46090</v>
      </c>
    </row>
    <row r="9163" spans="1:4" ht="16.5" thickTop="1" thickBot="1" x14ac:dyDescent="0.3">
      <c r="A9163" s="681" t="s">
        <v>22222</v>
      </c>
      <c r="B9163" s="681" t="s">
        <v>22223</v>
      </c>
      <c r="C9163" s="681" t="s">
        <v>22224</v>
      </c>
      <c r="D9163" s="681" t="s">
        <v>46091</v>
      </c>
    </row>
    <row r="9164" spans="1:4" ht="16.5" thickTop="1" thickBot="1" x14ac:dyDescent="0.3">
      <c r="A9164" s="681" t="s">
        <v>22225</v>
      </c>
      <c r="B9164" s="681" t="s">
        <v>22226</v>
      </c>
      <c r="C9164" s="681" t="s">
        <v>22227</v>
      </c>
      <c r="D9164" s="681" t="s">
        <v>46092</v>
      </c>
    </row>
    <row r="9165" spans="1:4" ht="16.5" thickTop="1" thickBot="1" x14ac:dyDescent="0.3">
      <c r="A9165" s="680" t="s">
        <v>22228</v>
      </c>
      <c r="B9165" s="692" t="s">
        <v>8728</v>
      </c>
      <c r="C9165" s="680" t="s">
        <v>22229</v>
      </c>
      <c r="D9165" s="680" t="s">
        <v>46093</v>
      </c>
    </row>
    <row r="9166" spans="1:4" ht="16.5" thickTop="1" thickBot="1" x14ac:dyDescent="0.3">
      <c r="A9166" s="680" t="s">
        <v>22230</v>
      </c>
      <c r="B9166" s="681" t="s">
        <v>39114</v>
      </c>
      <c r="C9166" s="680" t="s">
        <v>22231</v>
      </c>
      <c r="D9166" s="680" t="s">
        <v>22231</v>
      </c>
    </row>
    <row r="9167" spans="1:4" ht="16.5" thickTop="1" thickBot="1" x14ac:dyDescent="0.3">
      <c r="A9167" s="680" t="s">
        <v>22232</v>
      </c>
      <c r="B9167" s="681" t="s">
        <v>22233</v>
      </c>
      <c r="C9167" s="680" t="s">
        <v>22234</v>
      </c>
      <c r="D9167" s="680" t="s">
        <v>46094</v>
      </c>
    </row>
    <row r="9168" spans="1:4" ht="16.5" thickTop="1" thickBot="1" x14ac:dyDescent="0.3">
      <c r="A9168" s="680" t="s">
        <v>22235</v>
      </c>
      <c r="B9168" s="681" t="s">
        <v>22236</v>
      </c>
      <c r="C9168" s="680" t="s">
        <v>22237</v>
      </c>
      <c r="D9168" s="680" t="s">
        <v>46095</v>
      </c>
    </row>
    <row r="9169" spans="1:4" ht="31.5" thickTop="1" thickBot="1" x14ac:dyDescent="0.3">
      <c r="A9169" s="680" t="s">
        <v>22238</v>
      </c>
      <c r="B9169" s="681" t="s">
        <v>22239</v>
      </c>
      <c r="C9169" s="680" t="s">
        <v>22240</v>
      </c>
      <c r="D9169" s="680" t="s">
        <v>46096</v>
      </c>
    </row>
    <row r="9170" spans="1:4" ht="31.5" thickTop="1" thickBot="1" x14ac:dyDescent="0.3">
      <c r="A9170" s="681" t="s">
        <v>22241</v>
      </c>
      <c r="B9170" s="681" t="s">
        <v>22242</v>
      </c>
      <c r="C9170" s="681" t="s">
        <v>22243</v>
      </c>
      <c r="D9170" s="681" t="s">
        <v>46097</v>
      </c>
    </row>
    <row r="9171" spans="1:4" ht="16.5" thickTop="1" thickBot="1" x14ac:dyDescent="0.3">
      <c r="A9171" s="681" t="s">
        <v>22244</v>
      </c>
      <c r="B9171" s="681" t="s">
        <v>22245</v>
      </c>
      <c r="C9171" s="681" t="s">
        <v>22246</v>
      </c>
      <c r="D9171" s="681" t="s">
        <v>46098</v>
      </c>
    </row>
    <row r="9172" spans="1:4" ht="31.5" thickTop="1" thickBot="1" x14ac:dyDescent="0.3">
      <c r="A9172" s="681" t="s">
        <v>22247</v>
      </c>
      <c r="B9172" s="681" t="s">
        <v>22248</v>
      </c>
      <c r="C9172" s="681" t="s">
        <v>22249</v>
      </c>
      <c r="D9172" s="681" t="s">
        <v>46099</v>
      </c>
    </row>
    <row r="9173" spans="1:4" ht="16.5" thickTop="1" thickBot="1" x14ac:dyDescent="0.3">
      <c r="A9173" s="681" t="s">
        <v>22250</v>
      </c>
      <c r="B9173" s="681" t="s">
        <v>22251</v>
      </c>
      <c r="C9173" s="681" t="s">
        <v>22252</v>
      </c>
      <c r="D9173" s="681" t="s">
        <v>46100</v>
      </c>
    </row>
    <row r="9174" spans="1:4" ht="16.5" thickTop="1" thickBot="1" x14ac:dyDescent="0.3">
      <c r="A9174" s="681" t="s">
        <v>22253</v>
      </c>
      <c r="B9174" s="692" t="s">
        <v>8728</v>
      </c>
      <c r="C9174" s="681" t="s">
        <v>22254</v>
      </c>
      <c r="D9174" s="681" t="s">
        <v>46101</v>
      </c>
    </row>
    <row r="9175" spans="1:4" ht="31.5" thickTop="1" thickBot="1" x14ac:dyDescent="0.3">
      <c r="A9175" s="681" t="s">
        <v>22255</v>
      </c>
      <c r="B9175" s="681" t="s">
        <v>22256</v>
      </c>
      <c r="C9175" s="681" t="s">
        <v>22257</v>
      </c>
      <c r="D9175" s="681" t="s">
        <v>46102</v>
      </c>
    </row>
    <row r="9176" spans="1:4" ht="31.5" thickTop="1" thickBot="1" x14ac:dyDescent="0.3">
      <c r="A9176" s="680" t="s">
        <v>22258</v>
      </c>
      <c r="B9176" s="692" t="s">
        <v>8728</v>
      </c>
      <c r="C9176" s="680" t="s">
        <v>22259</v>
      </c>
      <c r="D9176" s="680" t="s">
        <v>46103</v>
      </c>
    </row>
    <row r="9177" spans="1:4" ht="16.5" thickTop="1" thickBot="1" x14ac:dyDescent="0.3">
      <c r="A9177" s="681" t="s">
        <v>22260</v>
      </c>
      <c r="B9177" s="681" t="s">
        <v>22261</v>
      </c>
      <c r="C9177" s="681" t="s">
        <v>22262</v>
      </c>
      <c r="D9177" s="681" t="s">
        <v>46104</v>
      </c>
    </row>
    <row r="9178" spans="1:4" ht="16.5" thickTop="1" thickBot="1" x14ac:dyDescent="0.3">
      <c r="A9178" s="681" t="s">
        <v>22263</v>
      </c>
      <c r="B9178" s="692" t="s">
        <v>8728</v>
      </c>
      <c r="C9178" s="681" t="s">
        <v>22264</v>
      </c>
      <c r="D9178" s="681" t="s">
        <v>46105</v>
      </c>
    </row>
    <row r="9179" spans="1:4" ht="16.5" thickTop="1" thickBot="1" x14ac:dyDescent="0.3">
      <c r="A9179" s="680" t="s">
        <v>22265</v>
      </c>
      <c r="B9179" s="681" t="s">
        <v>22266</v>
      </c>
      <c r="C9179" s="680" t="s">
        <v>22267</v>
      </c>
      <c r="D9179" s="680" t="s">
        <v>46106</v>
      </c>
    </row>
    <row r="9180" spans="1:4" ht="16.5" thickTop="1" thickBot="1" x14ac:dyDescent="0.3">
      <c r="A9180" s="680" t="s">
        <v>22268</v>
      </c>
      <c r="B9180" s="692" t="s">
        <v>8728</v>
      </c>
      <c r="C9180" s="680" t="s">
        <v>22269</v>
      </c>
      <c r="D9180" s="680" t="s">
        <v>46107</v>
      </c>
    </row>
    <row r="9181" spans="1:4" ht="16.5" thickTop="1" thickBot="1" x14ac:dyDescent="0.3">
      <c r="A9181" s="680" t="s">
        <v>22270</v>
      </c>
      <c r="B9181" s="681" t="s">
        <v>22271</v>
      </c>
      <c r="C9181" s="680" t="s">
        <v>22272</v>
      </c>
      <c r="D9181" s="680" t="s">
        <v>46108</v>
      </c>
    </row>
    <row r="9182" spans="1:4" ht="16.5" thickTop="1" thickBot="1" x14ac:dyDescent="0.3">
      <c r="A9182" s="680" t="s">
        <v>22273</v>
      </c>
      <c r="B9182" s="681" t="s">
        <v>22274</v>
      </c>
      <c r="C9182" s="680" t="s">
        <v>22275</v>
      </c>
      <c r="D9182" s="680" t="s">
        <v>46109</v>
      </c>
    </row>
    <row r="9183" spans="1:4" ht="16.5" thickTop="1" thickBot="1" x14ac:dyDescent="0.3">
      <c r="A9183" s="681" t="s">
        <v>22276</v>
      </c>
      <c r="B9183" s="681" t="s">
        <v>22277</v>
      </c>
      <c r="C9183" s="681" t="s">
        <v>22278</v>
      </c>
      <c r="D9183" s="681" t="s">
        <v>46110</v>
      </c>
    </row>
    <row r="9184" spans="1:4" ht="16.5" thickTop="1" thickBot="1" x14ac:dyDescent="0.3">
      <c r="A9184" s="681" t="s">
        <v>22279</v>
      </c>
      <c r="B9184" s="681" t="s">
        <v>22280</v>
      </c>
      <c r="C9184" s="681" t="s">
        <v>22281</v>
      </c>
      <c r="D9184" s="681" t="s">
        <v>46111</v>
      </c>
    </row>
    <row r="9185" spans="1:4" ht="31.5" thickTop="1" thickBot="1" x14ac:dyDescent="0.3">
      <c r="A9185" s="680" t="s">
        <v>22282</v>
      </c>
      <c r="B9185" s="681" t="s">
        <v>22283</v>
      </c>
      <c r="C9185" s="680" t="s">
        <v>22284</v>
      </c>
      <c r="D9185" s="680" t="s">
        <v>46112</v>
      </c>
    </row>
    <row r="9186" spans="1:4" ht="16.5" thickTop="1" thickBot="1" x14ac:dyDescent="0.3">
      <c r="A9186" s="681" t="s">
        <v>22285</v>
      </c>
      <c r="B9186" s="681" t="s">
        <v>22285</v>
      </c>
      <c r="C9186" s="681" t="s">
        <v>22286</v>
      </c>
      <c r="D9186" s="681" t="s">
        <v>46113</v>
      </c>
    </row>
    <row r="9187" spans="1:4" ht="16.5" thickTop="1" thickBot="1" x14ac:dyDescent="0.3">
      <c r="A9187" s="680" t="s">
        <v>22287</v>
      </c>
      <c r="B9187" s="692" t="s">
        <v>8728</v>
      </c>
      <c r="C9187" s="680" t="s">
        <v>22288</v>
      </c>
      <c r="D9187" s="680" t="s">
        <v>46114</v>
      </c>
    </row>
    <row r="9188" spans="1:4" ht="16.5" thickTop="1" thickBot="1" x14ac:dyDescent="0.3">
      <c r="A9188" s="680" t="s">
        <v>22289</v>
      </c>
      <c r="B9188" s="681" t="s">
        <v>22289</v>
      </c>
      <c r="C9188" s="680" t="s">
        <v>22290</v>
      </c>
      <c r="D9188" s="680" t="s">
        <v>22290</v>
      </c>
    </row>
    <row r="9189" spans="1:4" ht="16.5" thickTop="1" thickBot="1" x14ac:dyDescent="0.3">
      <c r="A9189" s="681" t="s">
        <v>22291</v>
      </c>
      <c r="B9189" s="681" t="s">
        <v>22291</v>
      </c>
      <c r="C9189" s="681" t="s">
        <v>22292</v>
      </c>
      <c r="D9189" s="681" t="s">
        <v>46115</v>
      </c>
    </row>
    <row r="9190" spans="1:4" ht="16.5" thickTop="1" thickBot="1" x14ac:dyDescent="0.3">
      <c r="A9190" s="680" t="s">
        <v>22293</v>
      </c>
      <c r="B9190" s="681" t="s">
        <v>22293</v>
      </c>
      <c r="C9190" s="680" t="s">
        <v>22294</v>
      </c>
      <c r="D9190" s="680" t="s">
        <v>46116</v>
      </c>
    </row>
    <row r="9191" spans="1:4" ht="16.5" thickTop="1" thickBot="1" x14ac:dyDescent="0.3">
      <c r="A9191" s="681" t="s">
        <v>22295</v>
      </c>
      <c r="B9191" s="681" t="s">
        <v>22295</v>
      </c>
      <c r="C9191" s="681" t="s">
        <v>22296</v>
      </c>
      <c r="D9191" s="681" t="s">
        <v>22296</v>
      </c>
    </row>
    <row r="9192" spans="1:4" ht="16.5" thickTop="1" thickBot="1" x14ac:dyDescent="0.3">
      <c r="A9192" s="681" t="s">
        <v>22297</v>
      </c>
      <c r="B9192" s="681" t="s">
        <v>22297</v>
      </c>
      <c r="C9192" s="681" t="s">
        <v>22298</v>
      </c>
      <c r="D9192" s="681" t="s">
        <v>46117</v>
      </c>
    </row>
    <row r="9193" spans="1:4" ht="16.5" thickTop="1" thickBot="1" x14ac:dyDescent="0.3">
      <c r="A9193" s="680" t="s">
        <v>22299</v>
      </c>
      <c r="B9193" s="681" t="s">
        <v>22299</v>
      </c>
      <c r="C9193" s="680" t="s">
        <v>22300</v>
      </c>
      <c r="D9193" s="680" t="s">
        <v>46118</v>
      </c>
    </row>
    <row r="9194" spans="1:4" ht="31.5" thickTop="1" thickBot="1" x14ac:dyDescent="0.3">
      <c r="A9194" s="681" t="s">
        <v>22301</v>
      </c>
      <c r="B9194" s="681" t="s">
        <v>22301</v>
      </c>
      <c r="C9194" s="681" t="s">
        <v>22302</v>
      </c>
      <c r="D9194" s="681" t="s">
        <v>46119</v>
      </c>
    </row>
    <row r="9195" spans="1:4" ht="16.5" thickTop="1" thickBot="1" x14ac:dyDescent="0.3">
      <c r="A9195" s="680" t="s">
        <v>22303</v>
      </c>
      <c r="B9195" s="681" t="s">
        <v>22303</v>
      </c>
      <c r="C9195" s="680" t="s">
        <v>22304</v>
      </c>
      <c r="D9195" s="680" t="s">
        <v>22304</v>
      </c>
    </row>
    <row r="9196" spans="1:4" ht="16.5" thickTop="1" thickBot="1" x14ac:dyDescent="0.3">
      <c r="A9196" s="681" t="s">
        <v>22305</v>
      </c>
      <c r="B9196" s="681" t="s">
        <v>22306</v>
      </c>
      <c r="C9196" s="681" t="s">
        <v>22307</v>
      </c>
      <c r="D9196" s="681" t="s">
        <v>46120</v>
      </c>
    </row>
    <row r="9197" spans="1:4" ht="31.5" thickTop="1" thickBot="1" x14ac:dyDescent="0.3">
      <c r="A9197" s="680" t="s">
        <v>22308</v>
      </c>
      <c r="B9197" s="681" t="s">
        <v>22308</v>
      </c>
      <c r="C9197" s="680" t="s">
        <v>22309</v>
      </c>
      <c r="D9197" s="680" t="s">
        <v>46121</v>
      </c>
    </row>
    <row r="9198" spans="1:4" ht="16.5" thickTop="1" thickBot="1" x14ac:dyDescent="0.3">
      <c r="A9198" s="681" t="s">
        <v>22310</v>
      </c>
      <c r="B9198" s="681" t="s">
        <v>22310</v>
      </c>
      <c r="C9198" s="681" t="s">
        <v>22311</v>
      </c>
      <c r="D9198" s="681" t="s">
        <v>46122</v>
      </c>
    </row>
    <row r="9199" spans="1:4" ht="16.5" thickTop="1" thickBot="1" x14ac:dyDescent="0.3">
      <c r="A9199" s="681" t="s">
        <v>22312</v>
      </c>
      <c r="B9199" s="681" t="s">
        <v>22312</v>
      </c>
      <c r="C9199" s="681" t="s">
        <v>22313</v>
      </c>
      <c r="D9199" s="681" t="s">
        <v>46123</v>
      </c>
    </row>
    <row r="9200" spans="1:4" ht="16.5" thickTop="1" thickBot="1" x14ac:dyDescent="0.3">
      <c r="A9200" s="680" t="s">
        <v>22314</v>
      </c>
      <c r="B9200" s="681" t="s">
        <v>22314</v>
      </c>
      <c r="C9200" s="680" t="s">
        <v>22315</v>
      </c>
      <c r="D9200" s="680" t="s">
        <v>46124</v>
      </c>
    </row>
    <row r="9201" spans="1:4" ht="16.5" thickTop="1" thickBot="1" x14ac:dyDescent="0.3">
      <c r="A9201" s="680" t="s">
        <v>22316</v>
      </c>
      <c r="B9201" s="681" t="s">
        <v>22316</v>
      </c>
      <c r="C9201" s="680" t="s">
        <v>22317</v>
      </c>
      <c r="D9201" s="680" t="s">
        <v>46125</v>
      </c>
    </row>
    <row r="9202" spans="1:4" ht="31.5" thickTop="1" thickBot="1" x14ac:dyDescent="0.3">
      <c r="A9202" s="680" t="s">
        <v>22318</v>
      </c>
      <c r="B9202" s="681" t="s">
        <v>22318</v>
      </c>
      <c r="C9202" s="680" t="s">
        <v>22319</v>
      </c>
      <c r="D9202" s="680" t="s">
        <v>46126</v>
      </c>
    </row>
    <row r="9203" spans="1:4" ht="16.5" thickTop="1" thickBot="1" x14ac:dyDescent="0.3">
      <c r="A9203" s="680" t="s">
        <v>22320</v>
      </c>
      <c r="B9203" s="681" t="s">
        <v>22320</v>
      </c>
      <c r="C9203" s="680" t="s">
        <v>22321</v>
      </c>
      <c r="D9203" s="680" t="s">
        <v>46127</v>
      </c>
    </row>
    <row r="9204" spans="1:4" ht="16.5" thickTop="1" thickBot="1" x14ac:dyDescent="0.3">
      <c r="A9204" s="681" t="s">
        <v>22322</v>
      </c>
      <c r="B9204" s="681" t="s">
        <v>22322</v>
      </c>
      <c r="C9204" s="681" t="s">
        <v>22323</v>
      </c>
      <c r="D9204" s="681" t="s">
        <v>46128</v>
      </c>
    </row>
    <row r="9205" spans="1:4" ht="16.5" thickTop="1" thickBot="1" x14ac:dyDescent="0.3">
      <c r="A9205" s="681" t="s">
        <v>22324</v>
      </c>
      <c r="B9205" s="681" t="s">
        <v>22324</v>
      </c>
      <c r="C9205" s="681" t="s">
        <v>22325</v>
      </c>
      <c r="D9205" s="681" t="s">
        <v>46129</v>
      </c>
    </row>
    <row r="9206" spans="1:4" ht="16.5" thickTop="1" thickBot="1" x14ac:dyDescent="0.3">
      <c r="A9206" s="681" t="s">
        <v>22326</v>
      </c>
      <c r="B9206" s="681" t="s">
        <v>22326</v>
      </c>
      <c r="C9206" s="681" t="s">
        <v>22327</v>
      </c>
      <c r="D9206" s="681" t="s">
        <v>46130</v>
      </c>
    </row>
    <row r="9207" spans="1:4" ht="16.5" thickTop="1" thickBot="1" x14ac:dyDescent="0.3">
      <c r="A9207" s="680" t="s">
        <v>22328</v>
      </c>
      <c r="B9207" s="692" t="s">
        <v>8728</v>
      </c>
      <c r="C9207" s="680" t="s">
        <v>22329</v>
      </c>
      <c r="D9207" s="680" t="s">
        <v>46131</v>
      </c>
    </row>
    <row r="9208" spans="1:4" ht="16.5" thickTop="1" thickBot="1" x14ac:dyDescent="0.3">
      <c r="A9208" s="681" t="s">
        <v>22330</v>
      </c>
      <c r="B9208" s="681" t="s">
        <v>22330</v>
      </c>
      <c r="C9208" s="681" t="s">
        <v>22331</v>
      </c>
      <c r="D9208" s="681" t="s">
        <v>46132</v>
      </c>
    </row>
    <row r="9209" spans="1:4" ht="16.5" thickTop="1" thickBot="1" x14ac:dyDescent="0.3">
      <c r="A9209" s="680" t="s">
        <v>22332</v>
      </c>
      <c r="B9209" s="681" t="s">
        <v>22332</v>
      </c>
      <c r="C9209" s="680" t="s">
        <v>22333</v>
      </c>
      <c r="D9209" s="680" t="s">
        <v>46133</v>
      </c>
    </row>
    <row r="9210" spans="1:4" ht="16.5" thickTop="1" thickBot="1" x14ac:dyDescent="0.3">
      <c r="A9210" s="681" t="s">
        <v>22334</v>
      </c>
      <c r="B9210" s="681" t="s">
        <v>22334</v>
      </c>
      <c r="C9210" s="681" t="s">
        <v>22335</v>
      </c>
      <c r="D9210" s="681" t="s">
        <v>46134</v>
      </c>
    </row>
    <row r="9211" spans="1:4" ht="16.5" thickTop="1" thickBot="1" x14ac:dyDescent="0.3">
      <c r="A9211" s="680" t="s">
        <v>22336</v>
      </c>
      <c r="B9211" s="681" t="s">
        <v>22336</v>
      </c>
      <c r="C9211" s="680" t="s">
        <v>22337</v>
      </c>
      <c r="D9211" s="680" t="s">
        <v>46135</v>
      </c>
    </row>
    <row r="9212" spans="1:4" ht="16.5" thickTop="1" thickBot="1" x14ac:dyDescent="0.3">
      <c r="A9212" s="681" t="s">
        <v>22338</v>
      </c>
      <c r="B9212" s="681" t="s">
        <v>22338</v>
      </c>
      <c r="C9212" s="681" t="s">
        <v>22339</v>
      </c>
      <c r="D9212" s="681" t="s">
        <v>46136</v>
      </c>
    </row>
    <row r="9213" spans="1:4" ht="16.5" thickTop="1" thickBot="1" x14ac:dyDescent="0.3">
      <c r="A9213" s="681" t="s">
        <v>22340</v>
      </c>
      <c r="B9213" s="681" t="s">
        <v>22341</v>
      </c>
      <c r="C9213" s="681" t="s">
        <v>22342</v>
      </c>
      <c r="D9213" s="681" t="s">
        <v>46137</v>
      </c>
    </row>
    <row r="9214" spans="1:4" ht="16.5" thickTop="1" thickBot="1" x14ac:dyDescent="0.3">
      <c r="A9214" s="681" t="s">
        <v>22343</v>
      </c>
      <c r="B9214" s="681" t="s">
        <v>22343</v>
      </c>
      <c r="C9214" s="681" t="s">
        <v>22344</v>
      </c>
      <c r="D9214" s="681" t="s">
        <v>46138</v>
      </c>
    </row>
    <row r="9215" spans="1:4" ht="16.5" thickTop="1" thickBot="1" x14ac:dyDescent="0.3">
      <c r="A9215" s="681" t="s">
        <v>22345</v>
      </c>
      <c r="B9215" s="681" t="s">
        <v>22345</v>
      </c>
      <c r="C9215" s="681" t="s">
        <v>22346</v>
      </c>
      <c r="D9215" s="681" t="s">
        <v>46139</v>
      </c>
    </row>
    <row r="9216" spans="1:4" ht="16.5" thickTop="1" thickBot="1" x14ac:dyDescent="0.3">
      <c r="A9216" s="680" t="s">
        <v>22347</v>
      </c>
      <c r="B9216" s="681" t="s">
        <v>22347</v>
      </c>
      <c r="C9216" s="680" t="s">
        <v>22348</v>
      </c>
      <c r="D9216" s="680" t="s">
        <v>46140</v>
      </c>
    </row>
    <row r="9217" spans="1:4" ht="16.5" thickTop="1" thickBot="1" x14ac:dyDescent="0.3">
      <c r="A9217" s="680" t="s">
        <v>22349</v>
      </c>
      <c r="B9217" s="681" t="s">
        <v>22349</v>
      </c>
      <c r="C9217" s="680" t="s">
        <v>22350</v>
      </c>
      <c r="D9217" s="680" t="s">
        <v>46141</v>
      </c>
    </row>
    <row r="9218" spans="1:4" ht="16.5" thickTop="1" thickBot="1" x14ac:dyDescent="0.3">
      <c r="A9218" s="681" t="s">
        <v>22351</v>
      </c>
      <c r="B9218" s="681" t="s">
        <v>22352</v>
      </c>
      <c r="C9218" s="681" t="s">
        <v>22353</v>
      </c>
      <c r="D9218" s="681" t="s">
        <v>46142</v>
      </c>
    </row>
    <row r="9219" spans="1:4" ht="16.5" thickTop="1" thickBot="1" x14ac:dyDescent="0.3">
      <c r="A9219" s="680" t="s">
        <v>22354</v>
      </c>
      <c r="B9219" s="681" t="s">
        <v>22355</v>
      </c>
      <c r="C9219" s="680" t="s">
        <v>22356</v>
      </c>
      <c r="D9219" s="680" t="s">
        <v>22356</v>
      </c>
    </row>
    <row r="9220" spans="1:4" ht="31.5" thickTop="1" thickBot="1" x14ac:dyDescent="0.3">
      <c r="A9220" s="681" t="s">
        <v>22357</v>
      </c>
      <c r="B9220" s="681" t="s">
        <v>22358</v>
      </c>
      <c r="C9220" s="681" t="s">
        <v>22359</v>
      </c>
      <c r="D9220" s="681" t="s">
        <v>46143</v>
      </c>
    </row>
    <row r="9221" spans="1:4" ht="16.5" thickTop="1" thickBot="1" x14ac:dyDescent="0.3">
      <c r="A9221" s="680" t="s">
        <v>22360</v>
      </c>
      <c r="B9221" s="681" t="s">
        <v>22360</v>
      </c>
      <c r="C9221" s="680" t="s">
        <v>22361</v>
      </c>
      <c r="D9221" s="680" t="s">
        <v>46144</v>
      </c>
    </row>
    <row r="9222" spans="1:4" ht="16.5" thickTop="1" thickBot="1" x14ac:dyDescent="0.3">
      <c r="A9222" s="680" t="s">
        <v>22362</v>
      </c>
      <c r="B9222" s="681" t="s">
        <v>22363</v>
      </c>
      <c r="C9222" s="680" t="s">
        <v>22364</v>
      </c>
      <c r="D9222" s="680" t="s">
        <v>46145</v>
      </c>
    </row>
    <row r="9223" spans="1:4" ht="16.5" thickTop="1" thickBot="1" x14ac:dyDescent="0.3">
      <c r="A9223" s="680" t="s">
        <v>22365</v>
      </c>
      <c r="B9223" s="681" t="s">
        <v>22366</v>
      </c>
      <c r="C9223" s="680" t="s">
        <v>22367</v>
      </c>
      <c r="D9223" s="680" t="s">
        <v>46146</v>
      </c>
    </row>
    <row r="9224" spans="1:4" ht="16.5" thickTop="1" thickBot="1" x14ac:dyDescent="0.3">
      <c r="A9224" s="680" t="s">
        <v>22368</v>
      </c>
      <c r="B9224" s="681" t="s">
        <v>22369</v>
      </c>
      <c r="C9224" s="680" t="s">
        <v>22370</v>
      </c>
      <c r="D9224" s="680" t="s">
        <v>46147</v>
      </c>
    </row>
    <row r="9225" spans="1:4" ht="31.5" thickTop="1" thickBot="1" x14ac:dyDescent="0.3">
      <c r="A9225" s="680" t="s">
        <v>22371</v>
      </c>
      <c r="B9225" s="681" t="s">
        <v>22372</v>
      </c>
      <c r="C9225" s="680" t="s">
        <v>22373</v>
      </c>
      <c r="D9225" s="680" t="s">
        <v>46148</v>
      </c>
    </row>
    <row r="9226" spans="1:4" ht="16.5" thickTop="1" thickBot="1" x14ac:dyDescent="0.3">
      <c r="A9226" s="680" t="s">
        <v>22374</v>
      </c>
      <c r="B9226" s="681" t="s">
        <v>22375</v>
      </c>
      <c r="C9226" s="680" t="s">
        <v>22376</v>
      </c>
      <c r="D9226" s="680" t="s">
        <v>46149</v>
      </c>
    </row>
    <row r="9227" spans="1:4" ht="16.5" thickTop="1" thickBot="1" x14ac:dyDescent="0.3">
      <c r="A9227" s="681" t="s">
        <v>22377</v>
      </c>
      <c r="B9227" s="681" t="s">
        <v>22378</v>
      </c>
      <c r="C9227" s="681" t="s">
        <v>22379</v>
      </c>
      <c r="D9227" s="681" t="s">
        <v>46150</v>
      </c>
    </row>
    <row r="9228" spans="1:4" ht="16.5" thickTop="1" thickBot="1" x14ac:dyDescent="0.3">
      <c r="A9228" s="680" t="s">
        <v>6434</v>
      </c>
      <c r="B9228" s="681" t="s">
        <v>22380</v>
      </c>
      <c r="C9228" s="680" t="s">
        <v>6435</v>
      </c>
      <c r="D9228" s="680" t="s">
        <v>6435</v>
      </c>
    </row>
    <row r="9229" spans="1:4" ht="16.5" thickTop="1" thickBot="1" x14ac:dyDescent="0.3">
      <c r="A9229" s="681" t="s">
        <v>22381</v>
      </c>
      <c r="B9229" s="681" t="s">
        <v>22382</v>
      </c>
      <c r="C9229" s="681" t="s">
        <v>22383</v>
      </c>
      <c r="D9229" s="681" t="s">
        <v>46151</v>
      </c>
    </row>
    <row r="9230" spans="1:4" ht="16.5" thickTop="1" thickBot="1" x14ac:dyDescent="0.3">
      <c r="A9230" s="680" t="s">
        <v>22384</v>
      </c>
      <c r="B9230" s="692" t="s">
        <v>8728</v>
      </c>
      <c r="C9230" s="680" t="s">
        <v>22385</v>
      </c>
      <c r="D9230" s="680" t="s">
        <v>22385</v>
      </c>
    </row>
    <row r="9231" spans="1:4" ht="16.5" thickTop="1" thickBot="1" x14ac:dyDescent="0.3">
      <c r="A9231" s="680" t="s">
        <v>22386</v>
      </c>
      <c r="B9231" s="681" t="s">
        <v>22386</v>
      </c>
      <c r="C9231" s="680" t="s">
        <v>22387</v>
      </c>
      <c r="D9231" s="680" t="s">
        <v>46152</v>
      </c>
    </row>
    <row r="9232" spans="1:4" ht="16.5" thickTop="1" thickBot="1" x14ac:dyDescent="0.3">
      <c r="A9232" s="680" t="s">
        <v>22388</v>
      </c>
      <c r="B9232" s="681" t="s">
        <v>22389</v>
      </c>
      <c r="C9232" s="680" t="s">
        <v>22390</v>
      </c>
      <c r="D9232" s="680" t="s">
        <v>46153</v>
      </c>
    </row>
    <row r="9233" spans="1:4" ht="16.5" thickTop="1" thickBot="1" x14ac:dyDescent="0.3">
      <c r="A9233" s="681" t="s">
        <v>22391</v>
      </c>
      <c r="B9233" s="692" t="s">
        <v>8728</v>
      </c>
      <c r="C9233" s="681" t="s">
        <v>22392</v>
      </c>
      <c r="D9233" s="681" t="s">
        <v>46154</v>
      </c>
    </row>
    <row r="9234" spans="1:4" ht="16.5" thickTop="1" thickBot="1" x14ac:dyDescent="0.3">
      <c r="A9234" s="680" t="s">
        <v>6436</v>
      </c>
      <c r="B9234" s="681" t="s">
        <v>22393</v>
      </c>
      <c r="C9234" s="680" t="s">
        <v>6437</v>
      </c>
      <c r="D9234" s="680" t="s">
        <v>6438</v>
      </c>
    </row>
    <row r="9235" spans="1:4" ht="16.5" thickTop="1" thickBot="1" x14ac:dyDescent="0.3">
      <c r="A9235" s="680" t="s">
        <v>22394</v>
      </c>
      <c r="B9235" s="681" t="s">
        <v>22395</v>
      </c>
      <c r="C9235" s="680" t="s">
        <v>22396</v>
      </c>
      <c r="D9235" s="680" t="s">
        <v>46155</v>
      </c>
    </row>
    <row r="9236" spans="1:4" ht="16.5" thickTop="1" thickBot="1" x14ac:dyDescent="0.3">
      <c r="A9236" s="681" t="s">
        <v>22397</v>
      </c>
      <c r="B9236" s="692" t="s">
        <v>8728</v>
      </c>
      <c r="C9236" s="681" t="s">
        <v>22398</v>
      </c>
      <c r="D9236" s="681" t="s">
        <v>46156</v>
      </c>
    </row>
    <row r="9237" spans="1:4" ht="16.5" thickTop="1" thickBot="1" x14ac:dyDescent="0.3">
      <c r="A9237" s="680" t="s">
        <v>22399</v>
      </c>
      <c r="B9237" s="692" t="s">
        <v>8728</v>
      </c>
      <c r="C9237" s="680" t="s">
        <v>22400</v>
      </c>
      <c r="D9237" s="680" t="s">
        <v>46157</v>
      </c>
    </row>
    <row r="9238" spans="1:4" ht="16.5" thickTop="1" thickBot="1" x14ac:dyDescent="0.3">
      <c r="A9238" s="681" t="s">
        <v>22401</v>
      </c>
      <c r="B9238" s="681" t="s">
        <v>22402</v>
      </c>
      <c r="C9238" s="681" t="s">
        <v>22403</v>
      </c>
      <c r="D9238" s="681" t="s">
        <v>46158</v>
      </c>
    </row>
    <row r="9239" spans="1:4" ht="16.5" thickTop="1" thickBot="1" x14ac:dyDescent="0.3">
      <c r="A9239" s="681" t="s">
        <v>22404</v>
      </c>
      <c r="B9239" s="692" t="s">
        <v>8728</v>
      </c>
      <c r="C9239" s="681" t="s">
        <v>22405</v>
      </c>
      <c r="D9239" s="681" t="s">
        <v>46159</v>
      </c>
    </row>
    <row r="9240" spans="1:4" ht="16.5" thickTop="1" thickBot="1" x14ac:dyDescent="0.3">
      <c r="A9240" s="680" t="s">
        <v>22406</v>
      </c>
      <c r="B9240" s="681" t="s">
        <v>22407</v>
      </c>
      <c r="C9240" s="680" t="s">
        <v>22408</v>
      </c>
      <c r="D9240" s="680" t="s">
        <v>46160</v>
      </c>
    </row>
    <row r="9241" spans="1:4" ht="16.5" thickTop="1" thickBot="1" x14ac:dyDescent="0.3">
      <c r="A9241" s="680" t="s">
        <v>22409</v>
      </c>
      <c r="B9241" s="681" t="s">
        <v>22410</v>
      </c>
      <c r="C9241" s="680" t="s">
        <v>22411</v>
      </c>
      <c r="D9241" s="680" t="s">
        <v>46161</v>
      </c>
    </row>
    <row r="9242" spans="1:4" ht="16.5" thickTop="1" thickBot="1" x14ac:dyDescent="0.3">
      <c r="A9242" s="680" t="s">
        <v>22412</v>
      </c>
      <c r="B9242" s="681" t="s">
        <v>22413</v>
      </c>
      <c r="C9242" s="680" t="s">
        <v>22414</v>
      </c>
      <c r="D9242" s="680" t="s">
        <v>46162</v>
      </c>
    </row>
    <row r="9243" spans="1:4" ht="16.5" thickTop="1" thickBot="1" x14ac:dyDescent="0.3">
      <c r="A9243" s="681" t="s">
        <v>22415</v>
      </c>
      <c r="B9243" s="681" t="s">
        <v>22416</v>
      </c>
      <c r="C9243" s="681" t="s">
        <v>22417</v>
      </c>
      <c r="D9243" s="681" t="s">
        <v>46163</v>
      </c>
    </row>
    <row r="9244" spans="1:4" ht="16.5" thickTop="1" thickBot="1" x14ac:dyDescent="0.3">
      <c r="A9244" s="680" t="s">
        <v>22418</v>
      </c>
      <c r="B9244" s="692" t="s">
        <v>8728</v>
      </c>
      <c r="C9244" s="680" t="s">
        <v>22419</v>
      </c>
      <c r="D9244" s="680" t="s">
        <v>46164</v>
      </c>
    </row>
    <row r="9245" spans="1:4" ht="16.5" thickTop="1" thickBot="1" x14ac:dyDescent="0.3">
      <c r="A9245" s="681" t="s">
        <v>22420</v>
      </c>
      <c r="B9245" s="681" t="s">
        <v>22421</v>
      </c>
      <c r="C9245" s="681" t="s">
        <v>22422</v>
      </c>
      <c r="D9245" s="681" t="s">
        <v>46165</v>
      </c>
    </row>
    <row r="9246" spans="1:4" ht="16.5" thickTop="1" thickBot="1" x14ac:dyDescent="0.3">
      <c r="A9246" s="681" t="s">
        <v>6439</v>
      </c>
      <c r="B9246" s="681" t="s">
        <v>22423</v>
      </c>
      <c r="C9246" s="681" t="s">
        <v>6440</v>
      </c>
      <c r="D9246" s="681" t="s">
        <v>6441</v>
      </c>
    </row>
    <row r="9247" spans="1:4" ht="16.5" thickTop="1" thickBot="1" x14ac:dyDescent="0.3">
      <c r="A9247" s="681" t="s">
        <v>22424</v>
      </c>
      <c r="B9247" s="681" t="s">
        <v>22425</v>
      </c>
      <c r="C9247" s="681" t="s">
        <v>22426</v>
      </c>
      <c r="D9247" s="681" t="s">
        <v>46166</v>
      </c>
    </row>
    <row r="9248" spans="1:4" ht="16.5" thickTop="1" thickBot="1" x14ac:dyDescent="0.3">
      <c r="A9248" s="681" t="s">
        <v>22427</v>
      </c>
      <c r="B9248" s="681" t="s">
        <v>22428</v>
      </c>
      <c r="C9248" s="681" t="s">
        <v>22429</v>
      </c>
      <c r="D9248" s="681" t="s">
        <v>46167</v>
      </c>
    </row>
    <row r="9249" spans="1:4" ht="16.5" thickTop="1" thickBot="1" x14ac:dyDescent="0.3">
      <c r="A9249" s="681" t="s">
        <v>22430</v>
      </c>
      <c r="B9249" s="681" t="s">
        <v>22431</v>
      </c>
      <c r="C9249" s="681" t="s">
        <v>22432</v>
      </c>
      <c r="D9249" s="681" t="s">
        <v>46168</v>
      </c>
    </row>
    <row r="9250" spans="1:4" ht="16.5" thickTop="1" thickBot="1" x14ac:dyDescent="0.3">
      <c r="A9250" s="680" t="s">
        <v>22433</v>
      </c>
      <c r="B9250" s="681" t="s">
        <v>22434</v>
      </c>
      <c r="C9250" s="680" t="s">
        <v>22435</v>
      </c>
      <c r="D9250" s="680" t="s">
        <v>46169</v>
      </c>
    </row>
    <row r="9251" spans="1:4" ht="16.5" thickTop="1" thickBot="1" x14ac:dyDescent="0.3">
      <c r="A9251" s="680" t="s">
        <v>22436</v>
      </c>
      <c r="B9251" s="681" t="s">
        <v>22437</v>
      </c>
      <c r="C9251" s="680" t="s">
        <v>22438</v>
      </c>
      <c r="D9251" s="680" t="s">
        <v>46170</v>
      </c>
    </row>
    <row r="9252" spans="1:4" ht="31.5" thickTop="1" thickBot="1" x14ac:dyDescent="0.3">
      <c r="A9252" s="680" t="s">
        <v>22439</v>
      </c>
      <c r="B9252" s="681" t="s">
        <v>22440</v>
      </c>
      <c r="C9252" s="680" t="s">
        <v>22441</v>
      </c>
      <c r="D9252" s="680" t="s">
        <v>46171</v>
      </c>
    </row>
    <row r="9253" spans="1:4" ht="16.5" thickTop="1" thickBot="1" x14ac:dyDescent="0.3">
      <c r="A9253" s="681" t="s">
        <v>6442</v>
      </c>
      <c r="B9253" s="681" t="s">
        <v>22442</v>
      </c>
      <c r="C9253" s="681" t="s">
        <v>6443</v>
      </c>
      <c r="D9253" s="681" t="s">
        <v>6444</v>
      </c>
    </row>
    <row r="9254" spans="1:4" ht="16.5" thickTop="1" thickBot="1" x14ac:dyDescent="0.3">
      <c r="A9254" s="681" t="s">
        <v>22443</v>
      </c>
      <c r="B9254" s="692" t="s">
        <v>8728</v>
      </c>
      <c r="C9254" s="681" t="s">
        <v>22444</v>
      </c>
      <c r="D9254" s="681" t="s">
        <v>46172</v>
      </c>
    </row>
    <row r="9255" spans="1:4" ht="16.5" thickTop="1" thickBot="1" x14ac:dyDescent="0.3">
      <c r="A9255" s="681" t="s">
        <v>22445</v>
      </c>
      <c r="B9255" s="681" t="s">
        <v>22446</v>
      </c>
      <c r="C9255" s="681" t="s">
        <v>22447</v>
      </c>
      <c r="D9255" s="681" t="s">
        <v>46173</v>
      </c>
    </row>
    <row r="9256" spans="1:4" ht="16.5" thickTop="1" thickBot="1" x14ac:dyDescent="0.3">
      <c r="A9256" s="681" t="s">
        <v>6445</v>
      </c>
      <c r="B9256" s="681" t="s">
        <v>22448</v>
      </c>
      <c r="C9256" s="681" t="s">
        <v>6446</v>
      </c>
      <c r="D9256" s="681" t="s">
        <v>6447</v>
      </c>
    </row>
    <row r="9257" spans="1:4" ht="31.5" thickTop="1" thickBot="1" x14ac:dyDescent="0.3">
      <c r="A9257" s="681" t="s">
        <v>22449</v>
      </c>
      <c r="B9257" s="692" t="s">
        <v>8728</v>
      </c>
      <c r="C9257" s="681" t="s">
        <v>22450</v>
      </c>
      <c r="D9257" s="681" t="s">
        <v>46174</v>
      </c>
    </row>
    <row r="9258" spans="1:4" ht="16.5" thickTop="1" thickBot="1" x14ac:dyDescent="0.3">
      <c r="A9258" s="680" t="s">
        <v>22451</v>
      </c>
      <c r="B9258" s="681" t="s">
        <v>22452</v>
      </c>
      <c r="C9258" s="680" t="s">
        <v>22453</v>
      </c>
      <c r="D9258" s="680" t="s">
        <v>46175</v>
      </c>
    </row>
    <row r="9259" spans="1:4" ht="16.5" thickTop="1" thickBot="1" x14ac:dyDescent="0.3">
      <c r="A9259" s="681" t="s">
        <v>22454</v>
      </c>
      <c r="B9259" s="681" t="s">
        <v>22455</v>
      </c>
      <c r="C9259" s="681" t="s">
        <v>22456</v>
      </c>
      <c r="D9259" s="681" t="s">
        <v>46176</v>
      </c>
    </row>
    <row r="9260" spans="1:4" ht="16.5" thickTop="1" thickBot="1" x14ac:dyDescent="0.3">
      <c r="A9260" s="680" t="s">
        <v>22457</v>
      </c>
      <c r="B9260" s="681" t="s">
        <v>22457</v>
      </c>
      <c r="C9260" s="680" t="s">
        <v>22458</v>
      </c>
      <c r="D9260" s="680" t="s">
        <v>46177</v>
      </c>
    </row>
    <row r="9261" spans="1:4" ht="16.5" thickTop="1" thickBot="1" x14ac:dyDescent="0.3">
      <c r="A9261" s="680" t="s">
        <v>22459</v>
      </c>
      <c r="B9261" s="681" t="s">
        <v>22460</v>
      </c>
      <c r="C9261" s="680" t="s">
        <v>22461</v>
      </c>
      <c r="D9261" s="680" t="s">
        <v>46178</v>
      </c>
    </row>
    <row r="9262" spans="1:4" ht="16.5" thickTop="1" thickBot="1" x14ac:dyDescent="0.3">
      <c r="A9262" s="680" t="s">
        <v>22462</v>
      </c>
      <c r="B9262" s="681" t="s">
        <v>22463</v>
      </c>
      <c r="C9262" s="680" t="s">
        <v>22464</v>
      </c>
      <c r="D9262" s="680" t="s">
        <v>46179</v>
      </c>
    </row>
    <row r="9263" spans="1:4" ht="31.5" thickTop="1" thickBot="1" x14ac:dyDescent="0.3">
      <c r="A9263" s="680" t="s">
        <v>22465</v>
      </c>
      <c r="B9263" s="692" t="s">
        <v>8728</v>
      </c>
      <c r="C9263" s="680" t="s">
        <v>22466</v>
      </c>
      <c r="D9263" s="680" t="s">
        <v>46180</v>
      </c>
    </row>
    <row r="9264" spans="1:4" ht="31.5" thickTop="1" thickBot="1" x14ac:dyDescent="0.3">
      <c r="A9264" s="681" t="s">
        <v>22467</v>
      </c>
      <c r="B9264" s="681" t="s">
        <v>22468</v>
      </c>
      <c r="C9264" s="681" t="s">
        <v>22469</v>
      </c>
      <c r="D9264" s="681" t="s">
        <v>46181</v>
      </c>
    </row>
    <row r="9265" spans="1:4" ht="16.5" thickTop="1" thickBot="1" x14ac:dyDescent="0.3">
      <c r="A9265" s="681" t="s">
        <v>22470</v>
      </c>
      <c r="B9265" s="681" t="s">
        <v>22471</v>
      </c>
      <c r="C9265" s="681" t="s">
        <v>22472</v>
      </c>
      <c r="D9265" s="681" t="s">
        <v>46182</v>
      </c>
    </row>
    <row r="9266" spans="1:4" ht="31.5" thickTop="1" thickBot="1" x14ac:dyDescent="0.3">
      <c r="A9266" s="680" t="s">
        <v>22473</v>
      </c>
      <c r="B9266" s="681" t="s">
        <v>22474</v>
      </c>
      <c r="C9266" s="680" t="s">
        <v>22475</v>
      </c>
      <c r="D9266" s="680" t="s">
        <v>46183</v>
      </c>
    </row>
    <row r="9267" spans="1:4" ht="31.5" thickTop="1" thickBot="1" x14ac:dyDescent="0.3">
      <c r="A9267" s="681" t="s">
        <v>22476</v>
      </c>
      <c r="B9267" s="681" t="s">
        <v>22477</v>
      </c>
      <c r="C9267" s="681" t="s">
        <v>22478</v>
      </c>
      <c r="D9267" s="681" t="s">
        <v>46184</v>
      </c>
    </row>
    <row r="9268" spans="1:4" ht="31.5" thickTop="1" thickBot="1" x14ac:dyDescent="0.3">
      <c r="A9268" s="681" t="s">
        <v>22479</v>
      </c>
      <c r="B9268" s="681" t="s">
        <v>22480</v>
      </c>
      <c r="C9268" s="681" t="s">
        <v>22481</v>
      </c>
      <c r="D9268" s="681" t="s">
        <v>46185</v>
      </c>
    </row>
    <row r="9269" spans="1:4" ht="16.5" thickTop="1" thickBot="1" x14ac:dyDescent="0.3">
      <c r="A9269" s="680" t="s">
        <v>22482</v>
      </c>
      <c r="B9269" s="681" t="s">
        <v>22483</v>
      </c>
      <c r="C9269" s="680" t="s">
        <v>22484</v>
      </c>
      <c r="D9269" s="680" t="s">
        <v>46186</v>
      </c>
    </row>
    <row r="9270" spans="1:4" ht="16.5" thickTop="1" thickBot="1" x14ac:dyDescent="0.3">
      <c r="A9270" s="681" t="s">
        <v>22485</v>
      </c>
      <c r="B9270" s="681" t="s">
        <v>22486</v>
      </c>
      <c r="C9270" s="681" t="s">
        <v>22487</v>
      </c>
      <c r="D9270" s="681" t="s">
        <v>46187</v>
      </c>
    </row>
    <row r="9271" spans="1:4" ht="31.5" thickTop="1" thickBot="1" x14ac:dyDescent="0.3">
      <c r="A9271" s="681" t="s">
        <v>22488</v>
      </c>
      <c r="B9271" s="681" t="s">
        <v>22489</v>
      </c>
      <c r="C9271" s="681" t="s">
        <v>22490</v>
      </c>
      <c r="D9271" s="681" t="s">
        <v>46188</v>
      </c>
    </row>
    <row r="9272" spans="1:4" ht="16.5" thickTop="1" thickBot="1" x14ac:dyDescent="0.3">
      <c r="A9272" s="680" t="s">
        <v>22491</v>
      </c>
      <c r="B9272" s="681" t="s">
        <v>22492</v>
      </c>
      <c r="C9272" s="680" t="s">
        <v>22493</v>
      </c>
      <c r="D9272" s="680" t="s">
        <v>46189</v>
      </c>
    </row>
    <row r="9273" spans="1:4" ht="16.5" thickTop="1" thickBot="1" x14ac:dyDescent="0.3">
      <c r="A9273" s="681" t="s">
        <v>6450</v>
      </c>
      <c r="B9273" s="692" t="s">
        <v>8728</v>
      </c>
      <c r="C9273" s="681" t="s">
        <v>6451</v>
      </c>
      <c r="D9273" s="681" t="s">
        <v>6452</v>
      </c>
    </row>
    <row r="9274" spans="1:4" ht="16.5" thickTop="1" thickBot="1" x14ac:dyDescent="0.3">
      <c r="A9274" s="680" t="s">
        <v>22494</v>
      </c>
      <c r="B9274" s="681" t="s">
        <v>22495</v>
      </c>
      <c r="C9274" s="680" t="s">
        <v>22496</v>
      </c>
      <c r="D9274" s="680" t="s">
        <v>46190</v>
      </c>
    </row>
    <row r="9275" spans="1:4" ht="16.5" thickTop="1" thickBot="1" x14ac:dyDescent="0.3">
      <c r="A9275" s="681" t="s">
        <v>6453</v>
      </c>
      <c r="B9275" s="681" t="s">
        <v>22497</v>
      </c>
      <c r="C9275" s="681" t="s">
        <v>6454</v>
      </c>
      <c r="D9275" s="681" t="s">
        <v>6455</v>
      </c>
    </row>
    <row r="9276" spans="1:4" ht="16.5" thickTop="1" thickBot="1" x14ac:dyDescent="0.3">
      <c r="A9276" s="681" t="s">
        <v>22498</v>
      </c>
      <c r="B9276" s="681" t="s">
        <v>22499</v>
      </c>
      <c r="C9276" s="681" t="s">
        <v>22500</v>
      </c>
      <c r="D9276" s="681" t="s">
        <v>46191</v>
      </c>
    </row>
    <row r="9277" spans="1:4" ht="16.5" thickTop="1" thickBot="1" x14ac:dyDescent="0.3">
      <c r="A9277" s="680" t="s">
        <v>22501</v>
      </c>
      <c r="B9277" s="692" t="s">
        <v>8728</v>
      </c>
      <c r="C9277" s="680" t="s">
        <v>22502</v>
      </c>
      <c r="D9277" s="680" t="s">
        <v>46192</v>
      </c>
    </row>
    <row r="9278" spans="1:4" ht="16.5" thickTop="1" thickBot="1" x14ac:dyDescent="0.3">
      <c r="A9278" s="681" t="s">
        <v>22503</v>
      </c>
      <c r="B9278" s="692" t="s">
        <v>8728</v>
      </c>
      <c r="C9278" s="681" t="s">
        <v>22504</v>
      </c>
      <c r="D9278" s="681" t="s">
        <v>46193</v>
      </c>
    </row>
    <row r="9279" spans="1:4" ht="16.5" thickTop="1" thickBot="1" x14ac:dyDescent="0.3">
      <c r="A9279" s="681" t="s">
        <v>22505</v>
      </c>
      <c r="B9279" s="681" t="s">
        <v>22506</v>
      </c>
      <c r="C9279" s="681" t="s">
        <v>22507</v>
      </c>
      <c r="D9279" s="681" t="s">
        <v>46194</v>
      </c>
    </row>
    <row r="9280" spans="1:4" ht="16.5" thickTop="1" thickBot="1" x14ac:dyDescent="0.3">
      <c r="A9280" s="680" t="s">
        <v>22508</v>
      </c>
      <c r="B9280" s="681" t="s">
        <v>22509</v>
      </c>
      <c r="C9280" s="680" t="s">
        <v>22510</v>
      </c>
      <c r="D9280" s="680" t="s">
        <v>46195</v>
      </c>
    </row>
    <row r="9281" spans="1:4" ht="31.5" thickTop="1" thickBot="1" x14ac:dyDescent="0.3">
      <c r="A9281" s="681" t="s">
        <v>22511</v>
      </c>
      <c r="B9281" s="681" t="s">
        <v>22512</v>
      </c>
      <c r="C9281" s="681" t="s">
        <v>22513</v>
      </c>
      <c r="D9281" s="681" t="s">
        <v>46196</v>
      </c>
    </row>
    <row r="9282" spans="1:4" ht="16.5" thickTop="1" thickBot="1" x14ac:dyDescent="0.3">
      <c r="A9282" s="680" t="s">
        <v>22514</v>
      </c>
      <c r="B9282" s="681" t="s">
        <v>22515</v>
      </c>
      <c r="C9282" s="680" t="s">
        <v>22516</v>
      </c>
      <c r="D9282" s="680" t="s">
        <v>46197</v>
      </c>
    </row>
    <row r="9283" spans="1:4" ht="16.5" thickTop="1" thickBot="1" x14ac:dyDescent="0.3">
      <c r="A9283" s="681" t="s">
        <v>22517</v>
      </c>
      <c r="B9283" s="692" t="s">
        <v>8728</v>
      </c>
      <c r="C9283" s="681" t="s">
        <v>22518</v>
      </c>
      <c r="D9283" s="681" t="s">
        <v>46198</v>
      </c>
    </row>
    <row r="9284" spans="1:4" ht="16.5" thickTop="1" thickBot="1" x14ac:dyDescent="0.3">
      <c r="A9284" s="681" t="s">
        <v>22519</v>
      </c>
      <c r="B9284" s="681" t="s">
        <v>22520</v>
      </c>
      <c r="C9284" s="681" t="s">
        <v>22521</v>
      </c>
      <c r="D9284" s="681" t="s">
        <v>46199</v>
      </c>
    </row>
    <row r="9285" spans="1:4" ht="16.5" thickTop="1" thickBot="1" x14ac:dyDescent="0.3">
      <c r="A9285" s="680" t="s">
        <v>22522</v>
      </c>
      <c r="B9285" s="681" t="s">
        <v>22523</v>
      </c>
      <c r="C9285" s="680" t="s">
        <v>22524</v>
      </c>
      <c r="D9285" s="680" t="s">
        <v>46200</v>
      </c>
    </row>
    <row r="9286" spans="1:4" ht="16.5" thickTop="1" thickBot="1" x14ac:dyDescent="0.3">
      <c r="A9286" s="681" t="s">
        <v>22525</v>
      </c>
      <c r="B9286" s="681" t="s">
        <v>22526</v>
      </c>
      <c r="C9286" s="681" t="s">
        <v>22527</v>
      </c>
      <c r="D9286" s="681" t="s">
        <v>46201</v>
      </c>
    </row>
    <row r="9287" spans="1:4" ht="16.5" thickTop="1" thickBot="1" x14ac:dyDescent="0.3">
      <c r="A9287" s="680" t="s">
        <v>22528</v>
      </c>
      <c r="B9287" s="681" t="s">
        <v>22529</v>
      </c>
      <c r="C9287" s="680" t="s">
        <v>22530</v>
      </c>
      <c r="D9287" s="680" t="s">
        <v>46202</v>
      </c>
    </row>
    <row r="9288" spans="1:4" ht="16.5" thickTop="1" thickBot="1" x14ac:dyDescent="0.3">
      <c r="A9288" s="681" t="s">
        <v>22531</v>
      </c>
      <c r="B9288" s="681" t="s">
        <v>22532</v>
      </c>
      <c r="C9288" s="681" t="s">
        <v>22533</v>
      </c>
      <c r="D9288" s="681" t="s">
        <v>46203</v>
      </c>
    </row>
    <row r="9289" spans="1:4" ht="16.5" thickTop="1" thickBot="1" x14ac:dyDescent="0.3">
      <c r="A9289" s="680" t="s">
        <v>22534</v>
      </c>
      <c r="B9289" s="681" t="s">
        <v>22535</v>
      </c>
      <c r="C9289" s="680" t="s">
        <v>22536</v>
      </c>
      <c r="D9289" s="680" t="s">
        <v>46204</v>
      </c>
    </row>
    <row r="9290" spans="1:4" ht="31.5" thickTop="1" thickBot="1" x14ac:dyDescent="0.3">
      <c r="A9290" s="680" t="s">
        <v>22537</v>
      </c>
      <c r="B9290" s="681" t="s">
        <v>22538</v>
      </c>
      <c r="C9290" s="680" t="s">
        <v>22539</v>
      </c>
      <c r="D9290" s="680" t="s">
        <v>46205</v>
      </c>
    </row>
    <row r="9291" spans="1:4" ht="16.5" thickTop="1" thickBot="1" x14ac:dyDescent="0.3">
      <c r="A9291" s="681" t="s">
        <v>22540</v>
      </c>
      <c r="B9291" s="681" t="s">
        <v>22541</v>
      </c>
      <c r="C9291" s="681" t="s">
        <v>22542</v>
      </c>
      <c r="D9291" s="681" t="s">
        <v>46206</v>
      </c>
    </row>
    <row r="9292" spans="1:4" ht="16.5" thickTop="1" thickBot="1" x14ac:dyDescent="0.3">
      <c r="A9292" s="680" t="s">
        <v>22543</v>
      </c>
      <c r="B9292" s="681" t="s">
        <v>22544</v>
      </c>
      <c r="C9292" s="680" t="s">
        <v>22545</v>
      </c>
      <c r="D9292" s="680" t="s">
        <v>46207</v>
      </c>
    </row>
    <row r="9293" spans="1:4" ht="31.5" thickTop="1" thickBot="1" x14ac:dyDescent="0.3">
      <c r="A9293" s="681" t="s">
        <v>6456</v>
      </c>
      <c r="B9293" s="681" t="s">
        <v>22546</v>
      </c>
      <c r="C9293" s="681" t="s">
        <v>6457</v>
      </c>
      <c r="D9293" s="681" t="s">
        <v>6458</v>
      </c>
    </row>
    <row r="9294" spans="1:4" ht="16.5" thickTop="1" thickBot="1" x14ac:dyDescent="0.3">
      <c r="A9294" s="681" t="s">
        <v>22547</v>
      </c>
      <c r="B9294" s="681" t="s">
        <v>22548</v>
      </c>
      <c r="C9294" s="681" t="s">
        <v>22549</v>
      </c>
      <c r="D9294" s="681" t="s">
        <v>46208</v>
      </c>
    </row>
    <row r="9295" spans="1:4" ht="31.5" thickTop="1" thickBot="1" x14ac:dyDescent="0.3">
      <c r="A9295" s="680" t="s">
        <v>22550</v>
      </c>
      <c r="B9295" s="681" t="s">
        <v>22551</v>
      </c>
      <c r="C9295" s="680" t="s">
        <v>22552</v>
      </c>
      <c r="D9295" s="680" t="s">
        <v>46209</v>
      </c>
    </row>
    <row r="9296" spans="1:4" ht="16.5" thickTop="1" thickBot="1" x14ac:dyDescent="0.3">
      <c r="A9296" s="680" t="s">
        <v>22553</v>
      </c>
      <c r="B9296" s="681" t="s">
        <v>22554</v>
      </c>
      <c r="C9296" s="680" t="s">
        <v>22555</v>
      </c>
      <c r="D9296" s="680" t="s">
        <v>46210</v>
      </c>
    </row>
    <row r="9297" spans="1:4" ht="16.5" thickTop="1" thickBot="1" x14ac:dyDescent="0.3">
      <c r="A9297" s="680" t="s">
        <v>22556</v>
      </c>
      <c r="B9297" s="681" t="s">
        <v>22557</v>
      </c>
      <c r="C9297" s="680" t="s">
        <v>22558</v>
      </c>
      <c r="D9297" s="680" t="s">
        <v>46211</v>
      </c>
    </row>
    <row r="9298" spans="1:4" ht="16.5" thickTop="1" thickBot="1" x14ac:dyDescent="0.3">
      <c r="A9298" s="680" t="s">
        <v>22559</v>
      </c>
      <c r="B9298" s="681" t="s">
        <v>22560</v>
      </c>
      <c r="C9298" s="680" t="s">
        <v>22561</v>
      </c>
      <c r="D9298" s="680" t="s">
        <v>46212</v>
      </c>
    </row>
    <row r="9299" spans="1:4" ht="16.5" thickTop="1" thickBot="1" x14ac:dyDescent="0.3">
      <c r="A9299" s="680" t="s">
        <v>22562</v>
      </c>
      <c r="B9299" s="681" t="s">
        <v>22563</v>
      </c>
      <c r="C9299" s="680" t="s">
        <v>22564</v>
      </c>
      <c r="D9299" s="680" t="s">
        <v>46213</v>
      </c>
    </row>
    <row r="9300" spans="1:4" ht="31.5" thickTop="1" thickBot="1" x14ac:dyDescent="0.3">
      <c r="A9300" s="680" t="s">
        <v>22565</v>
      </c>
      <c r="B9300" s="681" t="s">
        <v>22566</v>
      </c>
      <c r="C9300" s="680" t="s">
        <v>22567</v>
      </c>
      <c r="D9300" s="680" t="s">
        <v>46214</v>
      </c>
    </row>
    <row r="9301" spans="1:4" ht="16.5" thickTop="1" thickBot="1" x14ac:dyDescent="0.3">
      <c r="A9301" s="680" t="s">
        <v>22568</v>
      </c>
      <c r="B9301" s="681" t="s">
        <v>22569</v>
      </c>
      <c r="C9301" s="680" t="s">
        <v>22570</v>
      </c>
      <c r="D9301" s="680" t="s">
        <v>46215</v>
      </c>
    </row>
    <row r="9302" spans="1:4" ht="16.5" thickTop="1" thickBot="1" x14ac:dyDescent="0.3">
      <c r="A9302" s="680" t="s">
        <v>22571</v>
      </c>
      <c r="B9302" s="681" t="s">
        <v>22572</v>
      </c>
      <c r="C9302" s="680" t="s">
        <v>22573</v>
      </c>
      <c r="D9302" s="680" t="s">
        <v>46216</v>
      </c>
    </row>
    <row r="9303" spans="1:4" ht="16.5" thickTop="1" thickBot="1" x14ac:dyDescent="0.3">
      <c r="A9303" s="680" t="s">
        <v>22574</v>
      </c>
      <c r="B9303" s="681" t="s">
        <v>22575</v>
      </c>
      <c r="C9303" s="680" t="s">
        <v>22576</v>
      </c>
      <c r="D9303" s="680" t="s">
        <v>46217</v>
      </c>
    </row>
    <row r="9304" spans="1:4" ht="31.5" thickTop="1" thickBot="1" x14ac:dyDescent="0.3">
      <c r="A9304" s="680" t="s">
        <v>6460</v>
      </c>
      <c r="B9304" s="681" t="s">
        <v>22577</v>
      </c>
      <c r="C9304" s="680" t="s">
        <v>22578</v>
      </c>
      <c r="D9304" s="680" t="s">
        <v>6462</v>
      </c>
    </row>
    <row r="9305" spans="1:4" ht="31.5" thickTop="1" thickBot="1" x14ac:dyDescent="0.3">
      <c r="A9305" s="681" t="s">
        <v>6463</v>
      </c>
      <c r="B9305" s="681" t="s">
        <v>22579</v>
      </c>
      <c r="C9305" s="681" t="s">
        <v>6464</v>
      </c>
      <c r="D9305" s="681" t="s">
        <v>6465</v>
      </c>
    </row>
    <row r="9306" spans="1:4" ht="31.5" thickTop="1" thickBot="1" x14ac:dyDescent="0.3">
      <c r="A9306" s="681" t="s">
        <v>22580</v>
      </c>
      <c r="B9306" s="681" t="s">
        <v>22581</v>
      </c>
      <c r="C9306" s="681" t="s">
        <v>22582</v>
      </c>
      <c r="D9306" s="681" t="s">
        <v>46218</v>
      </c>
    </row>
    <row r="9307" spans="1:4" ht="16.5" thickTop="1" thickBot="1" x14ac:dyDescent="0.3">
      <c r="A9307" s="680" t="s">
        <v>22583</v>
      </c>
      <c r="B9307" s="681" t="s">
        <v>22584</v>
      </c>
      <c r="C9307" s="680" t="s">
        <v>22585</v>
      </c>
      <c r="D9307" s="680" t="s">
        <v>46219</v>
      </c>
    </row>
    <row r="9308" spans="1:4" ht="16.5" thickTop="1" thickBot="1" x14ac:dyDescent="0.3">
      <c r="A9308" s="680" t="s">
        <v>22586</v>
      </c>
      <c r="B9308" s="681" t="s">
        <v>22587</v>
      </c>
      <c r="C9308" s="680" t="s">
        <v>22588</v>
      </c>
      <c r="D9308" s="680" t="s">
        <v>22588</v>
      </c>
    </row>
    <row r="9309" spans="1:4" ht="16.5" thickTop="1" thickBot="1" x14ac:dyDescent="0.3">
      <c r="A9309" s="681" t="s">
        <v>22589</v>
      </c>
      <c r="B9309" s="692" t="s">
        <v>8728</v>
      </c>
      <c r="C9309" s="681" t="s">
        <v>22590</v>
      </c>
      <c r="D9309" s="681" t="s">
        <v>46220</v>
      </c>
    </row>
    <row r="9310" spans="1:4" ht="16.5" thickTop="1" thickBot="1" x14ac:dyDescent="0.3">
      <c r="A9310" s="680" t="s">
        <v>22591</v>
      </c>
      <c r="B9310" s="681" t="s">
        <v>22592</v>
      </c>
      <c r="C9310" s="680" t="s">
        <v>22593</v>
      </c>
      <c r="D9310" s="680" t="s">
        <v>46221</v>
      </c>
    </row>
    <row r="9311" spans="1:4" ht="16.5" thickTop="1" thickBot="1" x14ac:dyDescent="0.3">
      <c r="A9311" s="681" t="s">
        <v>22594</v>
      </c>
      <c r="B9311" s="681" t="s">
        <v>22595</v>
      </c>
      <c r="C9311" s="681" t="s">
        <v>22596</v>
      </c>
      <c r="D9311" s="681" t="s">
        <v>46222</v>
      </c>
    </row>
    <row r="9312" spans="1:4" ht="31.5" thickTop="1" thickBot="1" x14ac:dyDescent="0.3">
      <c r="A9312" s="680" t="s">
        <v>22597</v>
      </c>
      <c r="B9312" s="681" t="s">
        <v>22598</v>
      </c>
      <c r="C9312" s="680" t="s">
        <v>22599</v>
      </c>
      <c r="D9312" s="680" t="s">
        <v>46223</v>
      </c>
    </row>
    <row r="9313" spans="1:4" ht="16.5" thickTop="1" thickBot="1" x14ac:dyDescent="0.3">
      <c r="A9313" s="681" t="s">
        <v>22600</v>
      </c>
      <c r="B9313" s="681" t="s">
        <v>22601</v>
      </c>
      <c r="C9313" s="681" t="s">
        <v>22602</v>
      </c>
      <c r="D9313" s="681" t="s">
        <v>46224</v>
      </c>
    </row>
    <row r="9314" spans="1:4" ht="31.5" thickTop="1" thickBot="1" x14ac:dyDescent="0.3">
      <c r="A9314" s="680" t="s">
        <v>22603</v>
      </c>
      <c r="B9314" s="681" t="s">
        <v>22604</v>
      </c>
      <c r="C9314" s="680" t="s">
        <v>22605</v>
      </c>
      <c r="D9314" s="680" t="s">
        <v>46225</v>
      </c>
    </row>
    <row r="9315" spans="1:4" ht="16.5" thickTop="1" thickBot="1" x14ac:dyDescent="0.3">
      <c r="A9315" s="681" t="s">
        <v>6466</v>
      </c>
      <c r="B9315" s="681" t="s">
        <v>22606</v>
      </c>
      <c r="C9315" s="681" t="s">
        <v>6467</v>
      </c>
      <c r="D9315" s="681" t="s">
        <v>6468</v>
      </c>
    </row>
    <row r="9316" spans="1:4" ht="16.5" thickTop="1" thickBot="1" x14ac:dyDescent="0.3">
      <c r="A9316" s="681" t="s">
        <v>22607</v>
      </c>
      <c r="B9316" s="681" t="s">
        <v>22608</v>
      </c>
      <c r="C9316" s="681" t="s">
        <v>22609</v>
      </c>
      <c r="D9316" s="681" t="s">
        <v>46226</v>
      </c>
    </row>
    <row r="9317" spans="1:4" ht="16.5" thickTop="1" thickBot="1" x14ac:dyDescent="0.3">
      <c r="A9317" s="680" t="s">
        <v>22610</v>
      </c>
      <c r="B9317" s="692" t="s">
        <v>8728</v>
      </c>
      <c r="C9317" s="680" t="s">
        <v>22611</v>
      </c>
      <c r="D9317" s="680" t="s">
        <v>46227</v>
      </c>
    </row>
    <row r="9318" spans="1:4" ht="16.5" thickTop="1" thickBot="1" x14ac:dyDescent="0.3">
      <c r="A9318" s="681" t="s">
        <v>22612</v>
      </c>
      <c r="B9318" s="681" t="s">
        <v>22613</v>
      </c>
      <c r="C9318" s="681" t="s">
        <v>22614</v>
      </c>
      <c r="D9318" s="681" t="s">
        <v>22614</v>
      </c>
    </row>
    <row r="9319" spans="1:4" ht="16.5" thickTop="1" thickBot="1" x14ac:dyDescent="0.3">
      <c r="A9319" s="680" t="s">
        <v>22615</v>
      </c>
      <c r="B9319" s="681" t="s">
        <v>22616</v>
      </c>
      <c r="C9319" s="680" t="s">
        <v>22617</v>
      </c>
      <c r="D9319" s="680" t="s">
        <v>46228</v>
      </c>
    </row>
    <row r="9320" spans="1:4" ht="31.5" thickTop="1" thickBot="1" x14ac:dyDescent="0.3">
      <c r="A9320" s="680" t="s">
        <v>6469</v>
      </c>
      <c r="B9320" s="681" t="s">
        <v>22618</v>
      </c>
      <c r="C9320" s="680" t="s">
        <v>6470</v>
      </c>
      <c r="D9320" s="680" t="s">
        <v>6471</v>
      </c>
    </row>
    <row r="9321" spans="1:4" ht="31.5" thickTop="1" thickBot="1" x14ac:dyDescent="0.3">
      <c r="A9321" s="681" t="s">
        <v>22619</v>
      </c>
      <c r="B9321" s="681" t="s">
        <v>22620</v>
      </c>
      <c r="C9321" s="681" t="s">
        <v>22621</v>
      </c>
      <c r="D9321" s="681" t="s">
        <v>46229</v>
      </c>
    </row>
    <row r="9322" spans="1:4" ht="16.5" thickTop="1" thickBot="1" x14ac:dyDescent="0.3">
      <c r="A9322" s="681" t="s">
        <v>22622</v>
      </c>
      <c r="B9322" s="681" t="s">
        <v>22623</v>
      </c>
      <c r="C9322" s="681" t="s">
        <v>22624</v>
      </c>
      <c r="D9322" s="681" t="s">
        <v>46230</v>
      </c>
    </row>
    <row r="9323" spans="1:4" ht="16.5" thickTop="1" thickBot="1" x14ac:dyDescent="0.3">
      <c r="A9323" s="681" t="s">
        <v>6472</v>
      </c>
      <c r="B9323" s="681" t="s">
        <v>22625</v>
      </c>
      <c r="C9323" s="681" t="s">
        <v>6473</v>
      </c>
      <c r="D9323" s="681" t="s">
        <v>6474</v>
      </c>
    </row>
    <row r="9324" spans="1:4" ht="31.5" thickTop="1" thickBot="1" x14ac:dyDescent="0.3">
      <c r="A9324" s="681" t="s">
        <v>22626</v>
      </c>
      <c r="B9324" s="681" t="s">
        <v>22627</v>
      </c>
      <c r="C9324" s="681" t="s">
        <v>22628</v>
      </c>
      <c r="D9324" s="681" t="s">
        <v>46231</v>
      </c>
    </row>
    <row r="9325" spans="1:4" ht="16.5" thickTop="1" thickBot="1" x14ac:dyDescent="0.3">
      <c r="A9325" s="681" t="s">
        <v>22629</v>
      </c>
      <c r="B9325" s="681" t="s">
        <v>22630</v>
      </c>
      <c r="C9325" s="681" t="s">
        <v>22631</v>
      </c>
      <c r="D9325" s="681" t="s">
        <v>46232</v>
      </c>
    </row>
    <row r="9326" spans="1:4" ht="16.5" thickTop="1" thickBot="1" x14ac:dyDescent="0.3">
      <c r="A9326" s="681" t="s">
        <v>22632</v>
      </c>
      <c r="B9326" s="681" t="s">
        <v>22633</v>
      </c>
      <c r="C9326" s="681" t="s">
        <v>22634</v>
      </c>
      <c r="D9326" s="681" t="s">
        <v>46233</v>
      </c>
    </row>
    <row r="9327" spans="1:4" ht="31.5" thickTop="1" thickBot="1" x14ac:dyDescent="0.3">
      <c r="A9327" s="681" t="s">
        <v>6475</v>
      </c>
      <c r="B9327" s="681" t="s">
        <v>22635</v>
      </c>
      <c r="C9327" s="681" t="s">
        <v>6476</v>
      </c>
      <c r="D9327" s="681" t="s">
        <v>6477</v>
      </c>
    </row>
    <row r="9328" spans="1:4" ht="16.5" thickTop="1" thickBot="1" x14ac:dyDescent="0.3">
      <c r="A9328" s="680" t="s">
        <v>22636</v>
      </c>
      <c r="B9328" s="681" t="s">
        <v>22637</v>
      </c>
      <c r="C9328" s="680" t="s">
        <v>22638</v>
      </c>
      <c r="D9328" s="680" t="s">
        <v>46234</v>
      </c>
    </row>
    <row r="9329" spans="1:4" ht="16.5" thickTop="1" thickBot="1" x14ac:dyDescent="0.3">
      <c r="A9329" s="680" t="s">
        <v>22639</v>
      </c>
      <c r="B9329" s="681" t="s">
        <v>22640</v>
      </c>
      <c r="C9329" s="680" t="s">
        <v>22641</v>
      </c>
      <c r="D9329" s="680" t="s">
        <v>46235</v>
      </c>
    </row>
    <row r="9330" spans="1:4" ht="31.5" thickTop="1" thickBot="1" x14ac:dyDescent="0.3">
      <c r="A9330" s="681" t="s">
        <v>22642</v>
      </c>
      <c r="B9330" s="681" t="s">
        <v>22643</v>
      </c>
      <c r="C9330" s="681" t="s">
        <v>22644</v>
      </c>
      <c r="D9330" s="681" t="s">
        <v>46236</v>
      </c>
    </row>
    <row r="9331" spans="1:4" ht="16.5" thickTop="1" thickBot="1" x14ac:dyDescent="0.3">
      <c r="A9331" s="680" t="s">
        <v>22645</v>
      </c>
      <c r="B9331" s="681" t="s">
        <v>22646</v>
      </c>
      <c r="C9331" s="680" t="s">
        <v>22647</v>
      </c>
      <c r="D9331" s="680" t="s">
        <v>46237</v>
      </c>
    </row>
    <row r="9332" spans="1:4" ht="16.5" thickTop="1" thickBot="1" x14ac:dyDescent="0.3">
      <c r="A9332" s="680" t="s">
        <v>6478</v>
      </c>
      <c r="B9332" s="681" t="s">
        <v>22648</v>
      </c>
      <c r="C9332" s="680" t="s">
        <v>6479</v>
      </c>
      <c r="D9332" s="680" t="s">
        <v>6480</v>
      </c>
    </row>
    <row r="9333" spans="1:4" ht="16.5" thickTop="1" thickBot="1" x14ac:dyDescent="0.3">
      <c r="A9333" s="680" t="s">
        <v>22649</v>
      </c>
      <c r="B9333" s="681" t="s">
        <v>22650</v>
      </c>
      <c r="C9333" s="680" t="s">
        <v>22651</v>
      </c>
      <c r="D9333" s="680" t="s">
        <v>46238</v>
      </c>
    </row>
    <row r="9334" spans="1:4" ht="16.5" thickTop="1" thickBot="1" x14ac:dyDescent="0.3">
      <c r="A9334" s="680" t="s">
        <v>22652</v>
      </c>
      <c r="B9334" s="681" t="s">
        <v>22653</v>
      </c>
      <c r="C9334" s="680" t="s">
        <v>22654</v>
      </c>
      <c r="D9334" s="680" t="s">
        <v>46239</v>
      </c>
    </row>
    <row r="9335" spans="1:4" ht="16.5" thickTop="1" thickBot="1" x14ac:dyDescent="0.3">
      <c r="A9335" s="681" t="s">
        <v>22655</v>
      </c>
      <c r="B9335" s="681" t="s">
        <v>22656</v>
      </c>
      <c r="C9335" s="681" t="s">
        <v>22657</v>
      </c>
      <c r="D9335" s="681" t="s">
        <v>46240</v>
      </c>
    </row>
    <row r="9336" spans="1:4" ht="16.5" thickTop="1" thickBot="1" x14ac:dyDescent="0.3">
      <c r="A9336" s="680" t="s">
        <v>22658</v>
      </c>
      <c r="B9336" s="681" t="s">
        <v>22658</v>
      </c>
      <c r="C9336" s="680" t="s">
        <v>22659</v>
      </c>
      <c r="D9336" s="680" t="s">
        <v>46241</v>
      </c>
    </row>
    <row r="9337" spans="1:4" ht="31.5" thickTop="1" thickBot="1" x14ac:dyDescent="0.3">
      <c r="A9337" s="680" t="s">
        <v>22660</v>
      </c>
      <c r="B9337" s="681" t="s">
        <v>22661</v>
      </c>
      <c r="C9337" s="680" t="s">
        <v>22662</v>
      </c>
      <c r="D9337" s="680" t="s">
        <v>46242</v>
      </c>
    </row>
    <row r="9338" spans="1:4" ht="31.5" thickTop="1" thickBot="1" x14ac:dyDescent="0.3">
      <c r="A9338" s="681" t="s">
        <v>22663</v>
      </c>
      <c r="B9338" s="681" t="s">
        <v>22664</v>
      </c>
      <c r="C9338" s="681" t="s">
        <v>22665</v>
      </c>
      <c r="D9338" s="681" t="s">
        <v>46243</v>
      </c>
    </row>
    <row r="9339" spans="1:4" ht="31.5" thickTop="1" thickBot="1" x14ac:dyDescent="0.3">
      <c r="A9339" s="681" t="s">
        <v>22666</v>
      </c>
      <c r="B9339" s="681" t="s">
        <v>22667</v>
      </c>
      <c r="C9339" s="681" t="s">
        <v>22668</v>
      </c>
      <c r="D9339" s="681" t="s">
        <v>46244</v>
      </c>
    </row>
    <row r="9340" spans="1:4" ht="16.5" thickTop="1" thickBot="1" x14ac:dyDescent="0.3">
      <c r="A9340" s="681" t="s">
        <v>6481</v>
      </c>
      <c r="B9340" s="681" t="s">
        <v>22669</v>
      </c>
      <c r="C9340" s="681" t="s">
        <v>22670</v>
      </c>
      <c r="D9340" s="681" t="s">
        <v>6483</v>
      </c>
    </row>
    <row r="9341" spans="1:4" ht="16.5" thickTop="1" thickBot="1" x14ac:dyDescent="0.3">
      <c r="A9341" s="681" t="s">
        <v>22671</v>
      </c>
      <c r="B9341" s="681" t="s">
        <v>22672</v>
      </c>
      <c r="C9341" s="681" t="s">
        <v>22673</v>
      </c>
      <c r="D9341" s="681" t="s">
        <v>46245</v>
      </c>
    </row>
    <row r="9342" spans="1:4" ht="16.5" thickTop="1" thickBot="1" x14ac:dyDescent="0.3">
      <c r="A9342" s="681" t="s">
        <v>22674</v>
      </c>
      <c r="B9342" s="681" t="s">
        <v>22675</v>
      </c>
      <c r="C9342" s="681" t="s">
        <v>22676</v>
      </c>
      <c r="D9342" s="681" t="s">
        <v>46246</v>
      </c>
    </row>
    <row r="9343" spans="1:4" ht="16.5" thickTop="1" thickBot="1" x14ac:dyDescent="0.3">
      <c r="A9343" s="681" t="s">
        <v>22677</v>
      </c>
      <c r="B9343" s="681" t="s">
        <v>22678</v>
      </c>
      <c r="C9343" s="681" t="s">
        <v>22679</v>
      </c>
      <c r="D9343" s="681" t="s">
        <v>46247</v>
      </c>
    </row>
    <row r="9344" spans="1:4" ht="16.5" thickTop="1" thickBot="1" x14ac:dyDescent="0.3">
      <c r="A9344" s="680" t="s">
        <v>22680</v>
      </c>
      <c r="B9344" s="681" t="s">
        <v>22681</v>
      </c>
      <c r="C9344" s="680" t="s">
        <v>22682</v>
      </c>
      <c r="D9344" s="680" t="s">
        <v>46248</v>
      </c>
    </row>
    <row r="9345" spans="1:4" ht="16.5" thickTop="1" thickBot="1" x14ac:dyDescent="0.3">
      <c r="A9345" s="680" t="s">
        <v>22683</v>
      </c>
      <c r="B9345" s="681" t="s">
        <v>22684</v>
      </c>
      <c r="C9345" s="680" t="s">
        <v>22685</v>
      </c>
      <c r="D9345" s="680" t="s">
        <v>46249</v>
      </c>
    </row>
    <row r="9346" spans="1:4" ht="16.5" thickTop="1" thickBot="1" x14ac:dyDescent="0.3">
      <c r="A9346" s="680" t="s">
        <v>22686</v>
      </c>
      <c r="B9346" s="681" t="s">
        <v>22687</v>
      </c>
      <c r="C9346" s="680" t="s">
        <v>22688</v>
      </c>
      <c r="D9346" s="680" t="s">
        <v>46250</v>
      </c>
    </row>
    <row r="9347" spans="1:4" ht="16.5" thickTop="1" thickBot="1" x14ac:dyDescent="0.3">
      <c r="A9347" s="681" t="s">
        <v>22689</v>
      </c>
      <c r="B9347" s="681" t="s">
        <v>22689</v>
      </c>
      <c r="C9347" s="681" t="s">
        <v>22690</v>
      </c>
      <c r="D9347" s="681" t="s">
        <v>46251</v>
      </c>
    </row>
    <row r="9348" spans="1:4" ht="16.5" thickTop="1" thickBot="1" x14ac:dyDescent="0.3">
      <c r="A9348" s="681" t="s">
        <v>22691</v>
      </c>
      <c r="B9348" s="681" t="s">
        <v>22692</v>
      </c>
      <c r="C9348" s="681" t="s">
        <v>22693</v>
      </c>
      <c r="D9348" s="681" t="s">
        <v>46252</v>
      </c>
    </row>
    <row r="9349" spans="1:4" ht="16.5" thickTop="1" thickBot="1" x14ac:dyDescent="0.3">
      <c r="A9349" s="680" t="s">
        <v>22694</v>
      </c>
      <c r="B9349" s="681" t="s">
        <v>22695</v>
      </c>
      <c r="C9349" s="680" t="s">
        <v>22696</v>
      </c>
      <c r="D9349" s="680" t="s">
        <v>46253</v>
      </c>
    </row>
    <row r="9350" spans="1:4" ht="31.5" thickTop="1" thickBot="1" x14ac:dyDescent="0.3">
      <c r="A9350" s="681" t="s">
        <v>22697</v>
      </c>
      <c r="B9350" s="681" t="s">
        <v>22698</v>
      </c>
      <c r="C9350" s="681" t="s">
        <v>22699</v>
      </c>
      <c r="D9350" s="681" t="s">
        <v>46254</v>
      </c>
    </row>
    <row r="9351" spans="1:4" ht="16.5" thickTop="1" thickBot="1" x14ac:dyDescent="0.3">
      <c r="A9351" s="681" t="s">
        <v>22700</v>
      </c>
      <c r="B9351" s="681" t="s">
        <v>22701</v>
      </c>
      <c r="C9351" s="681" t="s">
        <v>22702</v>
      </c>
      <c r="D9351" s="681" t="s">
        <v>46255</v>
      </c>
    </row>
    <row r="9352" spans="1:4" ht="31.5" thickTop="1" thickBot="1" x14ac:dyDescent="0.3">
      <c r="A9352" s="680" t="s">
        <v>6484</v>
      </c>
      <c r="B9352" s="681" t="s">
        <v>22703</v>
      </c>
      <c r="C9352" s="680" t="s">
        <v>22704</v>
      </c>
      <c r="D9352" s="680" t="s">
        <v>46256</v>
      </c>
    </row>
    <row r="9353" spans="1:4" ht="16.5" thickTop="1" thickBot="1" x14ac:dyDescent="0.3">
      <c r="A9353" s="680" t="s">
        <v>22705</v>
      </c>
      <c r="B9353" s="692" t="s">
        <v>8728</v>
      </c>
      <c r="C9353" s="680" t="s">
        <v>22706</v>
      </c>
      <c r="D9353" s="680" t="s">
        <v>46257</v>
      </c>
    </row>
    <row r="9354" spans="1:4" ht="16.5" thickTop="1" thickBot="1" x14ac:dyDescent="0.3">
      <c r="A9354" s="681" t="s">
        <v>22707</v>
      </c>
      <c r="B9354" s="681" t="s">
        <v>22708</v>
      </c>
      <c r="C9354" s="681" t="s">
        <v>22709</v>
      </c>
      <c r="D9354" s="681" t="s">
        <v>22709</v>
      </c>
    </row>
    <row r="9355" spans="1:4" ht="16.5" thickTop="1" thickBot="1" x14ac:dyDescent="0.3">
      <c r="A9355" s="681" t="s">
        <v>22710</v>
      </c>
      <c r="B9355" s="681" t="s">
        <v>39088</v>
      </c>
      <c r="C9355" s="681" t="s">
        <v>22712</v>
      </c>
      <c r="D9355" s="681" t="s">
        <v>46258</v>
      </c>
    </row>
    <row r="9356" spans="1:4" ht="16.5" thickTop="1" thickBot="1" x14ac:dyDescent="0.3">
      <c r="A9356" s="680" t="s">
        <v>22713</v>
      </c>
      <c r="B9356" s="681" t="s">
        <v>22714</v>
      </c>
      <c r="C9356" s="680" t="s">
        <v>22715</v>
      </c>
      <c r="D9356" s="680" t="s">
        <v>46259</v>
      </c>
    </row>
    <row r="9357" spans="1:4" ht="16.5" thickTop="1" thickBot="1" x14ac:dyDescent="0.3">
      <c r="A9357" s="681" t="s">
        <v>22716</v>
      </c>
      <c r="B9357" s="681" t="s">
        <v>22717</v>
      </c>
      <c r="C9357" s="681" t="s">
        <v>22718</v>
      </c>
      <c r="D9357" s="681" t="s">
        <v>46260</v>
      </c>
    </row>
    <row r="9358" spans="1:4" ht="31.5" thickTop="1" thickBot="1" x14ac:dyDescent="0.3">
      <c r="A9358" s="681" t="s">
        <v>22719</v>
      </c>
      <c r="B9358" s="692" t="s">
        <v>8728</v>
      </c>
      <c r="C9358" s="681" t="s">
        <v>22720</v>
      </c>
      <c r="D9358" s="681" t="s">
        <v>46261</v>
      </c>
    </row>
    <row r="9359" spans="1:4" ht="16.5" thickTop="1" thickBot="1" x14ac:dyDescent="0.3">
      <c r="A9359" s="680" t="s">
        <v>22721</v>
      </c>
      <c r="B9359" s="681" t="s">
        <v>22722</v>
      </c>
      <c r="C9359" s="680" t="s">
        <v>22723</v>
      </c>
      <c r="D9359" s="680" t="s">
        <v>46262</v>
      </c>
    </row>
    <row r="9360" spans="1:4" ht="16.5" thickTop="1" thickBot="1" x14ac:dyDescent="0.3">
      <c r="A9360" s="681" t="s">
        <v>22724</v>
      </c>
      <c r="B9360" s="681" t="s">
        <v>22725</v>
      </c>
      <c r="C9360" s="681" t="s">
        <v>22726</v>
      </c>
      <c r="D9360" s="681" t="s">
        <v>46263</v>
      </c>
    </row>
    <row r="9361" spans="1:4" ht="16.5" thickTop="1" thickBot="1" x14ac:dyDescent="0.3">
      <c r="A9361" s="681" t="s">
        <v>22727</v>
      </c>
      <c r="B9361" s="681" t="s">
        <v>22728</v>
      </c>
      <c r="C9361" s="681" t="s">
        <v>22729</v>
      </c>
      <c r="D9361" s="681" t="s">
        <v>46264</v>
      </c>
    </row>
    <row r="9362" spans="1:4" ht="16.5" thickTop="1" thickBot="1" x14ac:dyDescent="0.3">
      <c r="A9362" s="680" t="s">
        <v>22730</v>
      </c>
      <c r="B9362" s="681" t="s">
        <v>22731</v>
      </c>
      <c r="C9362" s="680" t="s">
        <v>22732</v>
      </c>
      <c r="D9362" s="680" t="s">
        <v>46265</v>
      </c>
    </row>
    <row r="9363" spans="1:4" ht="16.5" thickTop="1" thickBot="1" x14ac:dyDescent="0.3">
      <c r="A9363" s="681" t="s">
        <v>22733</v>
      </c>
      <c r="B9363" s="681" t="s">
        <v>22734</v>
      </c>
      <c r="C9363" s="681" t="s">
        <v>22735</v>
      </c>
      <c r="D9363" s="681" t="s">
        <v>46266</v>
      </c>
    </row>
    <row r="9364" spans="1:4" ht="16.5" thickTop="1" thickBot="1" x14ac:dyDescent="0.3">
      <c r="A9364" s="681" t="s">
        <v>6487</v>
      </c>
      <c r="B9364" s="681" t="s">
        <v>22736</v>
      </c>
      <c r="C9364" s="681" t="s">
        <v>6488</v>
      </c>
      <c r="D9364" s="681" t="s">
        <v>6489</v>
      </c>
    </row>
    <row r="9365" spans="1:4" ht="16.5" thickTop="1" thickBot="1" x14ac:dyDescent="0.3">
      <c r="A9365" s="680" t="s">
        <v>22737</v>
      </c>
      <c r="B9365" s="681" t="s">
        <v>22738</v>
      </c>
      <c r="C9365" s="680" t="s">
        <v>22739</v>
      </c>
      <c r="D9365" s="680" t="s">
        <v>46267</v>
      </c>
    </row>
    <row r="9366" spans="1:4" ht="16.5" thickTop="1" thickBot="1" x14ac:dyDescent="0.3">
      <c r="A9366" s="680" t="s">
        <v>22740</v>
      </c>
      <c r="B9366" s="681" t="s">
        <v>22741</v>
      </c>
      <c r="C9366" s="680" t="s">
        <v>22742</v>
      </c>
      <c r="D9366" s="680" t="s">
        <v>46268</v>
      </c>
    </row>
    <row r="9367" spans="1:4" ht="16.5" thickTop="1" thickBot="1" x14ac:dyDescent="0.3">
      <c r="A9367" s="680" t="s">
        <v>22743</v>
      </c>
      <c r="B9367" s="681" t="s">
        <v>22744</v>
      </c>
      <c r="C9367" s="680" t="s">
        <v>22745</v>
      </c>
      <c r="D9367" s="680" t="s">
        <v>46269</v>
      </c>
    </row>
    <row r="9368" spans="1:4" ht="16.5" thickTop="1" thickBot="1" x14ac:dyDescent="0.3">
      <c r="A9368" s="681" t="s">
        <v>22746</v>
      </c>
      <c r="B9368" s="681" t="s">
        <v>22747</v>
      </c>
      <c r="C9368" s="681" t="s">
        <v>22748</v>
      </c>
      <c r="D9368" s="681" t="s">
        <v>46270</v>
      </c>
    </row>
    <row r="9369" spans="1:4" ht="16.5" thickTop="1" thickBot="1" x14ac:dyDescent="0.3">
      <c r="A9369" s="680" t="s">
        <v>22749</v>
      </c>
      <c r="B9369" s="681" t="s">
        <v>22750</v>
      </c>
      <c r="C9369" s="680" t="s">
        <v>22751</v>
      </c>
      <c r="D9369" s="680" t="s">
        <v>46271</v>
      </c>
    </row>
    <row r="9370" spans="1:4" ht="16.5" thickTop="1" thickBot="1" x14ac:dyDescent="0.3">
      <c r="A9370" s="680" t="s">
        <v>6490</v>
      </c>
      <c r="B9370" s="681" t="s">
        <v>22752</v>
      </c>
      <c r="C9370" s="680" t="s">
        <v>6491</v>
      </c>
      <c r="D9370" s="680" t="s">
        <v>6492</v>
      </c>
    </row>
    <row r="9371" spans="1:4" ht="16.5" thickTop="1" thickBot="1" x14ac:dyDescent="0.3">
      <c r="A9371" s="681" t="s">
        <v>22753</v>
      </c>
      <c r="B9371" s="681" t="s">
        <v>22754</v>
      </c>
      <c r="C9371" s="681" t="s">
        <v>22755</v>
      </c>
      <c r="D9371" s="681" t="s">
        <v>46272</v>
      </c>
    </row>
    <row r="9372" spans="1:4" ht="16.5" thickTop="1" thickBot="1" x14ac:dyDescent="0.3">
      <c r="A9372" s="681" t="s">
        <v>22756</v>
      </c>
      <c r="B9372" s="681" t="s">
        <v>22757</v>
      </c>
      <c r="C9372" s="681" t="s">
        <v>22758</v>
      </c>
      <c r="D9372" s="681" t="s">
        <v>46273</v>
      </c>
    </row>
    <row r="9373" spans="1:4" ht="31.5" thickTop="1" thickBot="1" x14ac:dyDescent="0.3">
      <c r="A9373" s="680" t="s">
        <v>22759</v>
      </c>
      <c r="B9373" s="681" t="s">
        <v>22760</v>
      </c>
      <c r="C9373" s="680" t="s">
        <v>22761</v>
      </c>
      <c r="D9373" s="680" t="s">
        <v>46274</v>
      </c>
    </row>
    <row r="9374" spans="1:4" ht="16.5" thickTop="1" thickBot="1" x14ac:dyDescent="0.3">
      <c r="A9374" s="680" t="s">
        <v>22762</v>
      </c>
      <c r="B9374" s="692" t="s">
        <v>8728</v>
      </c>
      <c r="C9374" s="680" t="s">
        <v>22763</v>
      </c>
      <c r="D9374" s="680" t="s">
        <v>46275</v>
      </c>
    </row>
    <row r="9375" spans="1:4" ht="16.5" thickTop="1" thickBot="1" x14ac:dyDescent="0.3">
      <c r="A9375" s="681" t="s">
        <v>22764</v>
      </c>
      <c r="B9375" s="681" t="s">
        <v>22764</v>
      </c>
      <c r="C9375" s="681" t="s">
        <v>22765</v>
      </c>
      <c r="D9375" s="681" t="s">
        <v>46276</v>
      </c>
    </row>
    <row r="9376" spans="1:4" ht="31.5" thickTop="1" thickBot="1" x14ac:dyDescent="0.3">
      <c r="A9376" s="680" t="s">
        <v>22766</v>
      </c>
      <c r="B9376" s="681" t="s">
        <v>22767</v>
      </c>
      <c r="C9376" s="680" t="s">
        <v>22768</v>
      </c>
      <c r="D9376" s="680" t="s">
        <v>46277</v>
      </c>
    </row>
    <row r="9377" spans="1:4" ht="16.5" thickTop="1" thickBot="1" x14ac:dyDescent="0.3">
      <c r="A9377" s="681" t="s">
        <v>22769</v>
      </c>
      <c r="B9377" s="692" t="s">
        <v>8728</v>
      </c>
      <c r="C9377" s="681" t="s">
        <v>22770</v>
      </c>
      <c r="D9377" s="681" t="s">
        <v>46278</v>
      </c>
    </row>
    <row r="9378" spans="1:4" ht="16.5" thickTop="1" thickBot="1" x14ac:dyDescent="0.3">
      <c r="A9378" s="680" t="s">
        <v>22771</v>
      </c>
      <c r="B9378" s="681" t="s">
        <v>22772</v>
      </c>
      <c r="C9378" s="680" t="s">
        <v>22773</v>
      </c>
      <c r="D9378" s="680" t="s">
        <v>46279</v>
      </c>
    </row>
    <row r="9379" spans="1:4" ht="31.5" thickTop="1" thickBot="1" x14ac:dyDescent="0.3">
      <c r="A9379" s="681" t="s">
        <v>22774</v>
      </c>
      <c r="B9379" s="692" t="s">
        <v>8728</v>
      </c>
      <c r="C9379" s="681" t="s">
        <v>22775</v>
      </c>
      <c r="D9379" s="681" t="s">
        <v>46280</v>
      </c>
    </row>
    <row r="9380" spans="1:4" ht="16.5" thickTop="1" thickBot="1" x14ac:dyDescent="0.3">
      <c r="A9380" s="680" t="s">
        <v>22776</v>
      </c>
      <c r="B9380" s="681" t="s">
        <v>22777</v>
      </c>
      <c r="C9380" s="680" t="s">
        <v>22778</v>
      </c>
      <c r="D9380" s="680" t="s">
        <v>46281</v>
      </c>
    </row>
    <row r="9381" spans="1:4" ht="16.5" thickTop="1" thickBot="1" x14ac:dyDescent="0.3">
      <c r="A9381" s="680" t="s">
        <v>22779</v>
      </c>
      <c r="B9381" s="681" t="s">
        <v>22780</v>
      </c>
      <c r="C9381" s="680" t="s">
        <v>22781</v>
      </c>
      <c r="D9381" s="680" t="s">
        <v>46282</v>
      </c>
    </row>
    <row r="9382" spans="1:4" ht="16.5" thickTop="1" thickBot="1" x14ac:dyDescent="0.3">
      <c r="A9382" s="680" t="s">
        <v>22782</v>
      </c>
      <c r="B9382" s="681" t="s">
        <v>22783</v>
      </c>
      <c r="C9382" s="680" t="s">
        <v>22784</v>
      </c>
      <c r="D9382" s="680" t="s">
        <v>46283</v>
      </c>
    </row>
    <row r="9383" spans="1:4" ht="16.5" thickTop="1" thickBot="1" x14ac:dyDescent="0.3">
      <c r="A9383" s="680" t="s">
        <v>22785</v>
      </c>
      <c r="B9383" s="681" t="s">
        <v>22786</v>
      </c>
      <c r="C9383" s="680" t="s">
        <v>22787</v>
      </c>
      <c r="D9383" s="680" t="s">
        <v>46284</v>
      </c>
    </row>
    <row r="9384" spans="1:4" ht="16.5" thickTop="1" thickBot="1" x14ac:dyDescent="0.3">
      <c r="A9384" s="681" t="s">
        <v>6493</v>
      </c>
      <c r="B9384" s="692" t="s">
        <v>8728</v>
      </c>
      <c r="C9384" s="681" t="s">
        <v>22788</v>
      </c>
      <c r="D9384" s="681" t="s">
        <v>6495</v>
      </c>
    </row>
    <row r="9385" spans="1:4" ht="16.5" thickTop="1" thickBot="1" x14ac:dyDescent="0.3">
      <c r="A9385" s="681" t="s">
        <v>22789</v>
      </c>
      <c r="B9385" s="681" t="s">
        <v>22789</v>
      </c>
      <c r="C9385" s="681" t="s">
        <v>22790</v>
      </c>
      <c r="D9385" s="681" t="s">
        <v>46285</v>
      </c>
    </row>
    <row r="9386" spans="1:4" ht="16.5" thickTop="1" thickBot="1" x14ac:dyDescent="0.3">
      <c r="A9386" s="681" t="s">
        <v>22791</v>
      </c>
      <c r="B9386" s="681" t="s">
        <v>22792</v>
      </c>
      <c r="C9386" s="681" t="s">
        <v>22793</v>
      </c>
      <c r="D9386" s="681" t="s">
        <v>46286</v>
      </c>
    </row>
    <row r="9387" spans="1:4" ht="31.5" thickTop="1" thickBot="1" x14ac:dyDescent="0.3">
      <c r="A9387" s="681" t="s">
        <v>22794</v>
      </c>
      <c r="B9387" s="681" t="s">
        <v>22794</v>
      </c>
      <c r="C9387" s="681" t="s">
        <v>22795</v>
      </c>
      <c r="D9387" s="681" t="s">
        <v>46287</v>
      </c>
    </row>
    <row r="9388" spans="1:4" ht="16.5" thickTop="1" thickBot="1" x14ac:dyDescent="0.3">
      <c r="A9388" s="681" t="s">
        <v>22796</v>
      </c>
      <c r="B9388" s="692" t="s">
        <v>8728</v>
      </c>
      <c r="C9388" s="681" t="s">
        <v>22797</v>
      </c>
      <c r="D9388" s="681" t="s">
        <v>46288</v>
      </c>
    </row>
    <row r="9389" spans="1:4" ht="16.5" thickTop="1" thickBot="1" x14ac:dyDescent="0.3">
      <c r="A9389" s="680" t="s">
        <v>6496</v>
      </c>
      <c r="B9389" s="681" t="s">
        <v>22798</v>
      </c>
      <c r="C9389" s="680" t="s">
        <v>6497</v>
      </c>
      <c r="D9389" s="680" t="s">
        <v>6498</v>
      </c>
    </row>
    <row r="9390" spans="1:4" ht="31.5" thickTop="1" thickBot="1" x14ac:dyDescent="0.3">
      <c r="A9390" s="680" t="s">
        <v>22799</v>
      </c>
      <c r="B9390" s="681" t="s">
        <v>22800</v>
      </c>
      <c r="C9390" s="680" t="s">
        <v>22801</v>
      </c>
      <c r="D9390" s="680" t="s">
        <v>46289</v>
      </c>
    </row>
    <row r="9391" spans="1:4" ht="31.5" thickTop="1" thickBot="1" x14ac:dyDescent="0.3">
      <c r="A9391" s="680" t="s">
        <v>22802</v>
      </c>
      <c r="B9391" s="681" t="s">
        <v>22803</v>
      </c>
      <c r="C9391" s="680" t="s">
        <v>22804</v>
      </c>
      <c r="D9391" s="680" t="s">
        <v>46290</v>
      </c>
    </row>
    <row r="9392" spans="1:4" ht="31.5" thickTop="1" thickBot="1" x14ac:dyDescent="0.3">
      <c r="A9392" s="680" t="s">
        <v>22805</v>
      </c>
      <c r="B9392" s="681" t="s">
        <v>22806</v>
      </c>
      <c r="C9392" s="680" t="s">
        <v>22807</v>
      </c>
      <c r="D9392" s="680" t="s">
        <v>46291</v>
      </c>
    </row>
    <row r="9393" spans="1:4" ht="31.5" thickTop="1" thickBot="1" x14ac:dyDescent="0.3">
      <c r="A9393" s="681" t="s">
        <v>22808</v>
      </c>
      <c r="B9393" s="681" t="s">
        <v>22809</v>
      </c>
      <c r="C9393" s="681" t="s">
        <v>22810</v>
      </c>
      <c r="D9393" s="681" t="s">
        <v>46292</v>
      </c>
    </row>
    <row r="9394" spans="1:4" ht="31.5" thickTop="1" thickBot="1" x14ac:dyDescent="0.3">
      <c r="A9394" s="680" t="s">
        <v>22811</v>
      </c>
      <c r="B9394" s="681" t="s">
        <v>22812</v>
      </c>
      <c r="C9394" s="680" t="s">
        <v>22813</v>
      </c>
      <c r="D9394" s="680" t="s">
        <v>46293</v>
      </c>
    </row>
    <row r="9395" spans="1:4" ht="16.5" thickTop="1" thickBot="1" x14ac:dyDescent="0.3">
      <c r="A9395" s="680" t="s">
        <v>22814</v>
      </c>
      <c r="B9395" s="681" t="s">
        <v>22815</v>
      </c>
      <c r="C9395" s="680" t="s">
        <v>22816</v>
      </c>
      <c r="D9395" s="680" t="s">
        <v>46294</v>
      </c>
    </row>
    <row r="9396" spans="1:4" ht="16.5" thickTop="1" thickBot="1" x14ac:dyDescent="0.3">
      <c r="A9396" s="681" t="s">
        <v>22817</v>
      </c>
      <c r="B9396" s="681" t="s">
        <v>22818</v>
      </c>
      <c r="C9396" s="681" t="s">
        <v>22819</v>
      </c>
      <c r="D9396" s="681" t="s">
        <v>46295</v>
      </c>
    </row>
    <row r="9397" spans="1:4" ht="16.5" thickTop="1" thickBot="1" x14ac:dyDescent="0.3">
      <c r="A9397" s="681" t="s">
        <v>22820</v>
      </c>
      <c r="B9397" s="681" t="s">
        <v>22821</v>
      </c>
      <c r="C9397" s="681" t="s">
        <v>22822</v>
      </c>
      <c r="D9397" s="681" t="s">
        <v>46296</v>
      </c>
    </row>
    <row r="9398" spans="1:4" ht="16.5" thickTop="1" thickBot="1" x14ac:dyDescent="0.3">
      <c r="A9398" s="681" t="s">
        <v>22823</v>
      </c>
      <c r="B9398" s="681" t="s">
        <v>22824</v>
      </c>
      <c r="C9398" s="681" t="s">
        <v>22825</v>
      </c>
      <c r="D9398" s="681" t="s">
        <v>46297</v>
      </c>
    </row>
    <row r="9399" spans="1:4" ht="31.5" thickTop="1" thickBot="1" x14ac:dyDescent="0.3">
      <c r="A9399" s="681" t="s">
        <v>22826</v>
      </c>
      <c r="B9399" s="681" t="s">
        <v>22827</v>
      </c>
      <c r="C9399" s="681" t="s">
        <v>22828</v>
      </c>
      <c r="D9399" s="681" t="s">
        <v>46298</v>
      </c>
    </row>
    <row r="9400" spans="1:4" ht="16.5" thickTop="1" thickBot="1" x14ac:dyDescent="0.3">
      <c r="A9400" s="680" t="s">
        <v>6499</v>
      </c>
      <c r="B9400" s="681" t="s">
        <v>22829</v>
      </c>
      <c r="C9400" s="680" t="s">
        <v>6500</v>
      </c>
      <c r="D9400" s="680" t="s">
        <v>6501</v>
      </c>
    </row>
    <row r="9401" spans="1:4" ht="16.5" thickTop="1" thickBot="1" x14ac:dyDescent="0.3">
      <c r="A9401" s="680" t="s">
        <v>22830</v>
      </c>
      <c r="B9401" s="692" t="s">
        <v>8728</v>
      </c>
      <c r="C9401" s="680" t="s">
        <v>22831</v>
      </c>
      <c r="D9401" s="680" t="s">
        <v>46299</v>
      </c>
    </row>
    <row r="9402" spans="1:4" ht="16.5" thickTop="1" thickBot="1" x14ac:dyDescent="0.3">
      <c r="A9402" s="681" t="s">
        <v>22832</v>
      </c>
      <c r="B9402" s="681" t="s">
        <v>22833</v>
      </c>
      <c r="C9402" s="681" t="s">
        <v>22834</v>
      </c>
      <c r="D9402" s="681" t="s">
        <v>46300</v>
      </c>
    </row>
    <row r="9403" spans="1:4" ht="16.5" thickTop="1" thickBot="1" x14ac:dyDescent="0.3">
      <c r="A9403" s="681" t="s">
        <v>22835</v>
      </c>
      <c r="B9403" s="681" t="s">
        <v>22836</v>
      </c>
      <c r="C9403" s="681" t="s">
        <v>22837</v>
      </c>
      <c r="D9403" s="681" t="s">
        <v>46301</v>
      </c>
    </row>
    <row r="9404" spans="1:4" ht="16.5" thickTop="1" thickBot="1" x14ac:dyDescent="0.3">
      <c r="A9404" s="680" t="s">
        <v>22838</v>
      </c>
      <c r="B9404" s="681" t="s">
        <v>22839</v>
      </c>
      <c r="C9404" s="680" t="s">
        <v>22840</v>
      </c>
      <c r="D9404" s="680" t="s">
        <v>46302</v>
      </c>
    </row>
    <row r="9405" spans="1:4" ht="31.5" thickTop="1" thickBot="1" x14ac:dyDescent="0.3">
      <c r="A9405" s="681" t="s">
        <v>22841</v>
      </c>
      <c r="B9405" s="681" t="s">
        <v>22842</v>
      </c>
      <c r="C9405" s="681" t="s">
        <v>22843</v>
      </c>
      <c r="D9405" s="681" t="s">
        <v>46303</v>
      </c>
    </row>
    <row r="9406" spans="1:4" ht="16.5" thickTop="1" thickBot="1" x14ac:dyDescent="0.3">
      <c r="A9406" s="680" t="s">
        <v>22844</v>
      </c>
      <c r="B9406" s="692" t="s">
        <v>8728</v>
      </c>
      <c r="C9406" s="680" t="s">
        <v>22845</v>
      </c>
      <c r="D9406" s="680" t="s">
        <v>46304</v>
      </c>
    </row>
    <row r="9407" spans="1:4" ht="16.5" thickTop="1" thickBot="1" x14ac:dyDescent="0.3">
      <c r="A9407" s="681" t="s">
        <v>22846</v>
      </c>
      <c r="B9407" s="681" t="s">
        <v>22847</v>
      </c>
      <c r="C9407" s="681" t="s">
        <v>22848</v>
      </c>
      <c r="D9407" s="681" t="s">
        <v>46305</v>
      </c>
    </row>
    <row r="9408" spans="1:4" ht="16.5" thickTop="1" thickBot="1" x14ac:dyDescent="0.3">
      <c r="A9408" s="681" t="s">
        <v>22849</v>
      </c>
      <c r="B9408" s="681" t="s">
        <v>22849</v>
      </c>
      <c r="C9408" s="681" t="s">
        <v>22850</v>
      </c>
      <c r="D9408" s="681" t="s">
        <v>46306</v>
      </c>
    </row>
    <row r="9409" spans="1:4" ht="16.5" thickTop="1" thickBot="1" x14ac:dyDescent="0.3">
      <c r="A9409" s="681" t="s">
        <v>22851</v>
      </c>
      <c r="B9409" s="681" t="s">
        <v>22852</v>
      </c>
      <c r="C9409" s="681" t="s">
        <v>22853</v>
      </c>
      <c r="D9409" s="681" t="s">
        <v>22853</v>
      </c>
    </row>
    <row r="9410" spans="1:4" ht="16.5" thickTop="1" thickBot="1" x14ac:dyDescent="0.3">
      <c r="A9410" s="680" t="s">
        <v>22854</v>
      </c>
      <c r="B9410" s="681" t="s">
        <v>22855</v>
      </c>
      <c r="C9410" s="680" t="s">
        <v>22856</v>
      </c>
      <c r="D9410" s="680" t="s">
        <v>46307</v>
      </c>
    </row>
    <row r="9411" spans="1:4" ht="31.5" thickTop="1" thickBot="1" x14ac:dyDescent="0.3">
      <c r="A9411" s="680" t="s">
        <v>22857</v>
      </c>
      <c r="B9411" s="681" t="s">
        <v>22858</v>
      </c>
      <c r="C9411" s="680" t="s">
        <v>22859</v>
      </c>
      <c r="D9411" s="680" t="s">
        <v>46308</v>
      </c>
    </row>
    <row r="9412" spans="1:4" ht="31.5" thickTop="1" thickBot="1" x14ac:dyDescent="0.3">
      <c r="A9412" s="681" t="s">
        <v>22860</v>
      </c>
      <c r="B9412" s="681" t="s">
        <v>22861</v>
      </c>
      <c r="C9412" s="681" t="s">
        <v>22862</v>
      </c>
      <c r="D9412" s="681" t="s">
        <v>46309</v>
      </c>
    </row>
    <row r="9413" spans="1:4" ht="16.5" thickTop="1" thickBot="1" x14ac:dyDescent="0.3">
      <c r="A9413" s="681" t="s">
        <v>22863</v>
      </c>
      <c r="B9413" s="681" t="s">
        <v>22864</v>
      </c>
      <c r="C9413" s="681" t="s">
        <v>22865</v>
      </c>
      <c r="D9413" s="681" t="s">
        <v>46310</v>
      </c>
    </row>
    <row r="9414" spans="1:4" ht="16.5" thickTop="1" thickBot="1" x14ac:dyDescent="0.3">
      <c r="A9414" s="681" t="s">
        <v>6502</v>
      </c>
      <c r="B9414" s="681" t="s">
        <v>22866</v>
      </c>
      <c r="C9414" s="681" t="s">
        <v>6503</v>
      </c>
      <c r="D9414" s="681" t="s">
        <v>6504</v>
      </c>
    </row>
    <row r="9415" spans="1:4" ht="16.5" thickTop="1" thickBot="1" x14ac:dyDescent="0.3">
      <c r="A9415" s="680" t="s">
        <v>22867</v>
      </c>
      <c r="B9415" s="681" t="s">
        <v>22868</v>
      </c>
      <c r="C9415" s="680" t="s">
        <v>22869</v>
      </c>
      <c r="D9415" s="680" t="s">
        <v>46311</v>
      </c>
    </row>
    <row r="9416" spans="1:4" ht="16.5" thickTop="1" thickBot="1" x14ac:dyDescent="0.3">
      <c r="A9416" s="681" t="s">
        <v>22870</v>
      </c>
      <c r="B9416" s="681" t="s">
        <v>22871</v>
      </c>
      <c r="C9416" s="681" t="s">
        <v>22872</v>
      </c>
      <c r="D9416" s="681" t="s">
        <v>46312</v>
      </c>
    </row>
    <row r="9417" spans="1:4" ht="16.5" thickTop="1" thickBot="1" x14ac:dyDescent="0.3">
      <c r="A9417" s="681" t="s">
        <v>22873</v>
      </c>
      <c r="B9417" s="681" t="s">
        <v>22874</v>
      </c>
      <c r="C9417" s="681" t="s">
        <v>22875</v>
      </c>
      <c r="D9417" s="681" t="s">
        <v>46313</v>
      </c>
    </row>
    <row r="9418" spans="1:4" ht="16.5" thickTop="1" thickBot="1" x14ac:dyDescent="0.3">
      <c r="A9418" s="681" t="s">
        <v>22876</v>
      </c>
      <c r="B9418" s="681" t="s">
        <v>22877</v>
      </c>
      <c r="C9418" s="681" t="s">
        <v>22878</v>
      </c>
      <c r="D9418" s="681" t="s">
        <v>46314</v>
      </c>
    </row>
    <row r="9419" spans="1:4" ht="16.5" thickTop="1" thickBot="1" x14ac:dyDescent="0.3">
      <c r="A9419" s="680" t="s">
        <v>22879</v>
      </c>
      <c r="B9419" s="692" t="s">
        <v>8728</v>
      </c>
      <c r="C9419" s="680" t="s">
        <v>22880</v>
      </c>
      <c r="D9419" s="680" t="s">
        <v>46315</v>
      </c>
    </row>
    <row r="9420" spans="1:4" ht="16.5" thickTop="1" thickBot="1" x14ac:dyDescent="0.3">
      <c r="A9420" s="680" t="s">
        <v>22881</v>
      </c>
      <c r="B9420" s="681" t="s">
        <v>22882</v>
      </c>
      <c r="C9420" s="680" t="s">
        <v>22883</v>
      </c>
      <c r="D9420" s="680" t="s">
        <v>46316</v>
      </c>
    </row>
    <row r="9421" spans="1:4" ht="16.5" thickTop="1" thickBot="1" x14ac:dyDescent="0.3">
      <c r="A9421" s="681" t="s">
        <v>22884</v>
      </c>
      <c r="B9421" s="681" t="s">
        <v>22885</v>
      </c>
      <c r="C9421" s="681" t="s">
        <v>22886</v>
      </c>
      <c r="D9421" s="681" t="s">
        <v>46317</v>
      </c>
    </row>
    <row r="9422" spans="1:4" ht="16.5" thickTop="1" thickBot="1" x14ac:dyDescent="0.3">
      <c r="A9422" s="680" t="s">
        <v>22887</v>
      </c>
      <c r="B9422" s="681" t="s">
        <v>22888</v>
      </c>
      <c r="C9422" s="680" t="s">
        <v>22889</v>
      </c>
      <c r="D9422" s="680" t="s">
        <v>46318</v>
      </c>
    </row>
    <row r="9423" spans="1:4" ht="16.5" thickTop="1" thickBot="1" x14ac:dyDescent="0.3">
      <c r="A9423" s="680" t="s">
        <v>22890</v>
      </c>
      <c r="B9423" s="681" t="s">
        <v>22891</v>
      </c>
      <c r="C9423" s="680" t="s">
        <v>22892</v>
      </c>
      <c r="D9423" s="680" t="s">
        <v>46319</v>
      </c>
    </row>
    <row r="9424" spans="1:4" ht="16.5" thickTop="1" thickBot="1" x14ac:dyDescent="0.3">
      <c r="A9424" s="680" t="s">
        <v>22893</v>
      </c>
      <c r="B9424" s="681" t="s">
        <v>22894</v>
      </c>
      <c r="C9424" s="680" t="s">
        <v>22895</v>
      </c>
      <c r="D9424" s="680" t="s">
        <v>22895</v>
      </c>
    </row>
    <row r="9425" spans="1:4" ht="16.5" thickTop="1" thickBot="1" x14ac:dyDescent="0.3">
      <c r="A9425" s="681" t="s">
        <v>22896</v>
      </c>
      <c r="B9425" s="681" t="s">
        <v>22897</v>
      </c>
      <c r="C9425" s="681" t="s">
        <v>22898</v>
      </c>
      <c r="D9425" s="681" t="s">
        <v>46320</v>
      </c>
    </row>
    <row r="9426" spans="1:4" ht="16.5" thickTop="1" thickBot="1" x14ac:dyDescent="0.3">
      <c r="A9426" s="680" t="s">
        <v>6505</v>
      </c>
      <c r="B9426" s="681" t="s">
        <v>22899</v>
      </c>
      <c r="C9426" s="680" t="s">
        <v>6506</v>
      </c>
      <c r="D9426" s="680" t="s">
        <v>6507</v>
      </c>
    </row>
    <row r="9427" spans="1:4" ht="16.5" thickTop="1" thickBot="1" x14ac:dyDescent="0.3">
      <c r="A9427" s="681" t="s">
        <v>22900</v>
      </c>
      <c r="B9427" s="681" t="s">
        <v>22901</v>
      </c>
      <c r="C9427" s="681" t="s">
        <v>22902</v>
      </c>
      <c r="D9427" s="681" t="s">
        <v>46321</v>
      </c>
    </row>
    <row r="9428" spans="1:4" ht="16.5" thickTop="1" thickBot="1" x14ac:dyDescent="0.3">
      <c r="A9428" s="681" t="s">
        <v>22903</v>
      </c>
      <c r="B9428" s="692" t="s">
        <v>8728</v>
      </c>
      <c r="C9428" s="681" t="s">
        <v>22904</v>
      </c>
      <c r="D9428" s="681" t="s">
        <v>46322</v>
      </c>
    </row>
    <row r="9429" spans="1:4" ht="16.5" thickTop="1" thickBot="1" x14ac:dyDescent="0.3">
      <c r="A9429" s="681" t="s">
        <v>22905</v>
      </c>
      <c r="B9429" s="681" t="s">
        <v>22906</v>
      </c>
      <c r="C9429" s="681" t="s">
        <v>22907</v>
      </c>
      <c r="D9429" s="681" t="s">
        <v>46323</v>
      </c>
    </row>
    <row r="9430" spans="1:4" ht="31.5" thickTop="1" thickBot="1" x14ac:dyDescent="0.3">
      <c r="A9430" s="681" t="s">
        <v>6508</v>
      </c>
      <c r="B9430" s="681" t="s">
        <v>22908</v>
      </c>
      <c r="C9430" s="681" t="s">
        <v>6509</v>
      </c>
      <c r="D9430" s="681" t="s">
        <v>6510</v>
      </c>
    </row>
    <row r="9431" spans="1:4" ht="16.5" thickTop="1" thickBot="1" x14ac:dyDescent="0.3">
      <c r="A9431" s="681" t="s">
        <v>22909</v>
      </c>
      <c r="B9431" s="681" t="s">
        <v>22910</v>
      </c>
      <c r="C9431" s="681" t="s">
        <v>22911</v>
      </c>
      <c r="D9431" s="681" t="s">
        <v>46324</v>
      </c>
    </row>
    <row r="9432" spans="1:4" ht="46.5" thickTop="1" thickBot="1" x14ac:dyDescent="0.3">
      <c r="A9432" s="680" t="s">
        <v>22912</v>
      </c>
      <c r="B9432" s="681" t="s">
        <v>22913</v>
      </c>
      <c r="C9432" s="680" t="s">
        <v>22914</v>
      </c>
      <c r="D9432" s="680" t="s">
        <v>46325</v>
      </c>
    </row>
    <row r="9433" spans="1:4" ht="16.5" thickTop="1" thickBot="1" x14ac:dyDescent="0.3">
      <c r="A9433" s="681" t="s">
        <v>22915</v>
      </c>
      <c r="B9433" s="681" t="s">
        <v>22916</v>
      </c>
      <c r="C9433" s="681" t="s">
        <v>22917</v>
      </c>
      <c r="D9433" s="681" t="s">
        <v>46326</v>
      </c>
    </row>
    <row r="9434" spans="1:4" ht="16.5" thickTop="1" thickBot="1" x14ac:dyDescent="0.3">
      <c r="A9434" s="681" t="s">
        <v>6511</v>
      </c>
      <c r="B9434" s="681" t="s">
        <v>22918</v>
      </c>
      <c r="C9434" s="681" t="s">
        <v>6512</v>
      </c>
      <c r="D9434" s="681" t="s">
        <v>6513</v>
      </c>
    </row>
    <row r="9435" spans="1:4" ht="16.5" thickTop="1" thickBot="1" x14ac:dyDescent="0.3">
      <c r="A9435" s="681" t="s">
        <v>22919</v>
      </c>
      <c r="B9435" s="681" t="s">
        <v>22920</v>
      </c>
      <c r="C9435" s="681" t="s">
        <v>22921</v>
      </c>
      <c r="D9435" s="681" t="s">
        <v>46327</v>
      </c>
    </row>
    <row r="9436" spans="1:4" ht="16.5" thickTop="1" thickBot="1" x14ac:dyDescent="0.3">
      <c r="A9436" s="681" t="s">
        <v>22922</v>
      </c>
      <c r="B9436" s="692" t="s">
        <v>8728</v>
      </c>
      <c r="C9436" s="681" t="s">
        <v>22923</v>
      </c>
      <c r="D9436" s="681" t="s">
        <v>46328</v>
      </c>
    </row>
    <row r="9437" spans="1:4" ht="16.5" thickTop="1" thickBot="1" x14ac:dyDescent="0.3">
      <c r="A9437" s="680" t="s">
        <v>22924</v>
      </c>
      <c r="B9437" s="681" t="s">
        <v>22925</v>
      </c>
      <c r="C9437" s="680" t="s">
        <v>22926</v>
      </c>
      <c r="D9437" s="680" t="s">
        <v>46329</v>
      </c>
    </row>
    <row r="9438" spans="1:4" ht="16.5" thickTop="1" thickBot="1" x14ac:dyDescent="0.3">
      <c r="A9438" s="680" t="s">
        <v>22927</v>
      </c>
      <c r="B9438" s="692" t="s">
        <v>8728</v>
      </c>
      <c r="C9438" s="680" t="s">
        <v>22928</v>
      </c>
      <c r="D9438" s="680" t="s">
        <v>46330</v>
      </c>
    </row>
    <row r="9439" spans="1:4" ht="31.5" thickTop="1" thickBot="1" x14ac:dyDescent="0.3">
      <c r="A9439" s="681" t="s">
        <v>22929</v>
      </c>
      <c r="B9439" s="681" t="s">
        <v>22930</v>
      </c>
      <c r="C9439" s="681" t="s">
        <v>22931</v>
      </c>
      <c r="D9439" s="681" t="s">
        <v>46331</v>
      </c>
    </row>
    <row r="9440" spans="1:4" ht="46.5" thickTop="1" thickBot="1" x14ac:dyDescent="0.3">
      <c r="A9440" s="681" t="s">
        <v>22932</v>
      </c>
      <c r="B9440" s="681" t="s">
        <v>22933</v>
      </c>
      <c r="C9440" s="681" t="s">
        <v>22934</v>
      </c>
      <c r="D9440" s="681" t="s">
        <v>46332</v>
      </c>
    </row>
    <row r="9441" spans="1:4" ht="16.5" thickTop="1" thickBot="1" x14ac:dyDescent="0.3">
      <c r="A9441" s="681" t="s">
        <v>22935</v>
      </c>
      <c r="B9441" s="681" t="s">
        <v>22936</v>
      </c>
      <c r="C9441" s="681" t="s">
        <v>22937</v>
      </c>
      <c r="D9441" s="681" t="s">
        <v>46333</v>
      </c>
    </row>
    <row r="9442" spans="1:4" ht="16.5" thickTop="1" thickBot="1" x14ac:dyDescent="0.3">
      <c r="A9442" s="681" t="s">
        <v>22938</v>
      </c>
      <c r="B9442" s="692" t="s">
        <v>8728</v>
      </c>
      <c r="C9442" s="681" t="s">
        <v>22939</v>
      </c>
      <c r="D9442" s="681" t="s">
        <v>46334</v>
      </c>
    </row>
    <row r="9443" spans="1:4" ht="31.5" thickTop="1" thickBot="1" x14ac:dyDescent="0.3">
      <c r="A9443" s="681" t="s">
        <v>22940</v>
      </c>
      <c r="B9443" s="681" t="s">
        <v>22941</v>
      </c>
      <c r="C9443" s="681" t="s">
        <v>22942</v>
      </c>
      <c r="D9443" s="681" t="s">
        <v>46335</v>
      </c>
    </row>
    <row r="9444" spans="1:4" ht="16.5" thickTop="1" thickBot="1" x14ac:dyDescent="0.3">
      <c r="A9444" s="680" t="s">
        <v>22943</v>
      </c>
      <c r="B9444" s="681" t="s">
        <v>22944</v>
      </c>
      <c r="C9444" s="680" t="s">
        <v>22945</v>
      </c>
      <c r="D9444" s="680" t="s">
        <v>46336</v>
      </c>
    </row>
    <row r="9445" spans="1:4" ht="16.5" thickTop="1" thickBot="1" x14ac:dyDescent="0.3">
      <c r="A9445" s="681" t="s">
        <v>22946</v>
      </c>
      <c r="B9445" s="681" t="s">
        <v>22947</v>
      </c>
      <c r="C9445" s="681" t="s">
        <v>22948</v>
      </c>
      <c r="D9445" s="681" t="s">
        <v>46337</v>
      </c>
    </row>
    <row r="9446" spans="1:4" ht="16.5" thickTop="1" thickBot="1" x14ac:dyDescent="0.3">
      <c r="A9446" s="681" t="s">
        <v>46338</v>
      </c>
      <c r="B9446" s="692" t="s">
        <v>8728</v>
      </c>
      <c r="C9446" s="681" t="s">
        <v>46339</v>
      </c>
      <c r="D9446" s="681" t="s">
        <v>46340</v>
      </c>
    </row>
    <row r="9447" spans="1:4" ht="16.5" thickTop="1" thickBot="1" x14ac:dyDescent="0.3">
      <c r="A9447" s="680" t="s">
        <v>22949</v>
      </c>
      <c r="B9447" s="692" t="s">
        <v>8728</v>
      </c>
      <c r="C9447" s="680" t="s">
        <v>22950</v>
      </c>
      <c r="D9447" s="680" t="s">
        <v>46341</v>
      </c>
    </row>
    <row r="9448" spans="1:4" ht="16.5" thickTop="1" thickBot="1" x14ac:dyDescent="0.3">
      <c r="A9448" s="680" t="s">
        <v>6514</v>
      </c>
      <c r="B9448" s="692" t="s">
        <v>8728</v>
      </c>
      <c r="C9448" s="680" t="s">
        <v>6515</v>
      </c>
      <c r="D9448" s="680" t="s">
        <v>6516</v>
      </c>
    </row>
    <row r="9449" spans="1:4" ht="16.5" thickTop="1" thickBot="1" x14ac:dyDescent="0.3">
      <c r="A9449" s="680" t="s">
        <v>6517</v>
      </c>
      <c r="B9449" s="681" t="s">
        <v>22951</v>
      </c>
      <c r="C9449" s="680" t="s">
        <v>6518</v>
      </c>
      <c r="D9449" s="680" t="s">
        <v>6519</v>
      </c>
    </row>
    <row r="9450" spans="1:4" ht="31.5" thickTop="1" thickBot="1" x14ac:dyDescent="0.3">
      <c r="A9450" s="680" t="s">
        <v>6521</v>
      </c>
      <c r="B9450" s="681" t="s">
        <v>22952</v>
      </c>
      <c r="C9450" s="680" t="s">
        <v>22953</v>
      </c>
      <c r="D9450" s="680" t="s">
        <v>6523</v>
      </c>
    </row>
    <row r="9451" spans="1:4" ht="16.5" thickTop="1" thickBot="1" x14ac:dyDescent="0.3">
      <c r="A9451" s="680" t="s">
        <v>22954</v>
      </c>
      <c r="B9451" s="681" t="s">
        <v>22955</v>
      </c>
      <c r="C9451" s="680" t="s">
        <v>22956</v>
      </c>
      <c r="D9451" s="680" t="s">
        <v>46342</v>
      </c>
    </row>
    <row r="9452" spans="1:4" ht="16.5" thickTop="1" thickBot="1" x14ac:dyDescent="0.3">
      <c r="A9452" s="681" t="s">
        <v>22957</v>
      </c>
      <c r="B9452" s="681" t="s">
        <v>22958</v>
      </c>
      <c r="C9452" s="681" t="s">
        <v>22959</v>
      </c>
      <c r="D9452" s="681" t="s">
        <v>46343</v>
      </c>
    </row>
    <row r="9453" spans="1:4" ht="16.5" thickTop="1" thickBot="1" x14ac:dyDescent="0.3">
      <c r="A9453" s="680" t="s">
        <v>22960</v>
      </c>
      <c r="B9453" s="681" t="s">
        <v>22961</v>
      </c>
      <c r="C9453" s="680" t="s">
        <v>22962</v>
      </c>
      <c r="D9453" s="680" t="s">
        <v>46344</v>
      </c>
    </row>
    <row r="9454" spans="1:4" ht="31.5" thickTop="1" thickBot="1" x14ac:dyDescent="0.3">
      <c r="A9454" s="681" t="s">
        <v>22963</v>
      </c>
      <c r="B9454" s="681" t="s">
        <v>22964</v>
      </c>
      <c r="C9454" s="681" t="s">
        <v>22965</v>
      </c>
      <c r="D9454" s="681" t="s">
        <v>46345</v>
      </c>
    </row>
    <row r="9455" spans="1:4" ht="31.5" thickTop="1" thickBot="1" x14ac:dyDescent="0.3">
      <c r="A9455" s="681" t="s">
        <v>22966</v>
      </c>
      <c r="B9455" s="681" t="s">
        <v>22967</v>
      </c>
      <c r="C9455" s="681" t="s">
        <v>22968</v>
      </c>
      <c r="D9455" s="681" t="s">
        <v>46346</v>
      </c>
    </row>
    <row r="9456" spans="1:4" ht="16.5" thickTop="1" thickBot="1" x14ac:dyDescent="0.3">
      <c r="A9456" s="681" t="s">
        <v>22969</v>
      </c>
      <c r="B9456" s="692" t="s">
        <v>8728</v>
      </c>
      <c r="C9456" s="681" t="s">
        <v>22970</v>
      </c>
      <c r="D9456" s="681" t="s">
        <v>22970</v>
      </c>
    </row>
    <row r="9457" spans="1:4" ht="16.5" thickTop="1" thickBot="1" x14ac:dyDescent="0.3">
      <c r="A9457" s="681" t="s">
        <v>22971</v>
      </c>
      <c r="B9457" s="681" t="s">
        <v>22972</v>
      </c>
      <c r="C9457" s="681" t="s">
        <v>22973</v>
      </c>
      <c r="D9457" s="681" t="s">
        <v>46347</v>
      </c>
    </row>
    <row r="9458" spans="1:4" ht="16.5" thickTop="1" thickBot="1" x14ac:dyDescent="0.3">
      <c r="A9458" s="681" t="s">
        <v>22974</v>
      </c>
      <c r="B9458" s="681" t="s">
        <v>22975</v>
      </c>
      <c r="C9458" s="681" t="s">
        <v>22976</v>
      </c>
      <c r="D9458" s="681" t="s">
        <v>46348</v>
      </c>
    </row>
    <row r="9459" spans="1:4" ht="16.5" thickTop="1" thickBot="1" x14ac:dyDescent="0.3">
      <c r="A9459" s="681" t="s">
        <v>22977</v>
      </c>
      <c r="B9459" s="681" t="s">
        <v>22978</v>
      </c>
      <c r="C9459" s="681" t="s">
        <v>22979</v>
      </c>
      <c r="D9459" s="681" t="s">
        <v>46349</v>
      </c>
    </row>
    <row r="9460" spans="1:4" ht="16.5" thickTop="1" thickBot="1" x14ac:dyDescent="0.3">
      <c r="A9460" s="681" t="s">
        <v>22980</v>
      </c>
      <c r="B9460" s="681" t="s">
        <v>22981</v>
      </c>
      <c r="C9460" s="681" t="s">
        <v>22982</v>
      </c>
      <c r="D9460" s="681" t="s">
        <v>46350</v>
      </c>
    </row>
    <row r="9461" spans="1:4" ht="16.5" thickTop="1" thickBot="1" x14ac:dyDescent="0.3">
      <c r="A9461" s="680" t="s">
        <v>22983</v>
      </c>
      <c r="B9461" s="692" t="s">
        <v>8728</v>
      </c>
      <c r="C9461" s="680" t="s">
        <v>22984</v>
      </c>
      <c r="D9461" s="680" t="s">
        <v>46351</v>
      </c>
    </row>
    <row r="9462" spans="1:4" ht="16.5" thickTop="1" thickBot="1" x14ac:dyDescent="0.3">
      <c r="A9462" s="681" t="s">
        <v>22985</v>
      </c>
      <c r="B9462" s="681" t="s">
        <v>22986</v>
      </c>
      <c r="C9462" s="681" t="s">
        <v>22987</v>
      </c>
      <c r="D9462" s="681" t="s">
        <v>46352</v>
      </c>
    </row>
    <row r="9463" spans="1:4" ht="16.5" thickTop="1" thickBot="1" x14ac:dyDescent="0.3">
      <c r="A9463" s="681" t="s">
        <v>22988</v>
      </c>
      <c r="B9463" s="692" t="s">
        <v>8728</v>
      </c>
      <c r="C9463" s="681" t="s">
        <v>22989</v>
      </c>
      <c r="D9463" s="681" t="s">
        <v>46353</v>
      </c>
    </row>
    <row r="9464" spans="1:4" ht="16.5" thickTop="1" thickBot="1" x14ac:dyDescent="0.3">
      <c r="A9464" s="680" t="s">
        <v>22990</v>
      </c>
      <c r="B9464" s="692" t="s">
        <v>8728</v>
      </c>
      <c r="C9464" s="680" t="s">
        <v>22991</v>
      </c>
      <c r="D9464" s="680" t="s">
        <v>46354</v>
      </c>
    </row>
    <row r="9465" spans="1:4" ht="16.5" thickTop="1" thickBot="1" x14ac:dyDescent="0.3">
      <c r="A9465" s="680" t="s">
        <v>22992</v>
      </c>
      <c r="B9465" s="681" t="s">
        <v>22993</v>
      </c>
      <c r="C9465" s="680" t="s">
        <v>22994</v>
      </c>
      <c r="D9465" s="680" t="s">
        <v>46355</v>
      </c>
    </row>
    <row r="9466" spans="1:4" ht="16.5" thickTop="1" thickBot="1" x14ac:dyDescent="0.3">
      <c r="A9466" s="681" t="s">
        <v>22995</v>
      </c>
      <c r="B9466" s="681" t="s">
        <v>22996</v>
      </c>
      <c r="C9466" s="681" t="s">
        <v>22997</v>
      </c>
      <c r="D9466" s="681" t="s">
        <v>46356</v>
      </c>
    </row>
    <row r="9467" spans="1:4" ht="16.5" thickTop="1" thickBot="1" x14ac:dyDescent="0.3">
      <c r="A9467" s="681" t="s">
        <v>22998</v>
      </c>
      <c r="B9467" s="692" t="s">
        <v>8728</v>
      </c>
      <c r="C9467" s="681" t="s">
        <v>22999</v>
      </c>
      <c r="D9467" s="681" t="s">
        <v>46357</v>
      </c>
    </row>
    <row r="9468" spans="1:4" ht="16.5" thickTop="1" thickBot="1" x14ac:dyDescent="0.3">
      <c r="A9468" s="680" t="s">
        <v>23000</v>
      </c>
      <c r="B9468" s="681" t="s">
        <v>23001</v>
      </c>
      <c r="C9468" s="680" t="s">
        <v>23002</v>
      </c>
      <c r="D9468" s="680" t="s">
        <v>46358</v>
      </c>
    </row>
    <row r="9469" spans="1:4" ht="16.5" thickTop="1" thickBot="1" x14ac:dyDescent="0.3">
      <c r="A9469" s="680" t="s">
        <v>23003</v>
      </c>
      <c r="B9469" s="692" t="s">
        <v>8728</v>
      </c>
      <c r="C9469" s="680" t="s">
        <v>23004</v>
      </c>
      <c r="D9469" s="680" t="s">
        <v>46359</v>
      </c>
    </row>
    <row r="9470" spans="1:4" ht="16.5" thickTop="1" thickBot="1" x14ac:dyDescent="0.3">
      <c r="A9470" s="681" t="s">
        <v>23005</v>
      </c>
      <c r="B9470" s="692" t="s">
        <v>8728</v>
      </c>
      <c r="C9470" s="681" t="s">
        <v>23006</v>
      </c>
      <c r="D9470" s="681" t="s">
        <v>46360</v>
      </c>
    </row>
    <row r="9471" spans="1:4" ht="16.5" thickTop="1" thickBot="1" x14ac:dyDescent="0.3">
      <c r="A9471" s="680" t="s">
        <v>23007</v>
      </c>
      <c r="B9471" s="681" t="s">
        <v>23008</v>
      </c>
      <c r="C9471" s="680" t="s">
        <v>23009</v>
      </c>
      <c r="D9471" s="680" t="s">
        <v>46361</v>
      </c>
    </row>
    <row r="9472" spans="1:4" ht="16.5" thickTop="1" thickBot="1" x14ac:dyDescent="0.3">
      <c r="A9472" s="680" t="s">
        <v>46362</v>
      </c>
      <c r="B9472" s="692" t="s">
        <v>8728</v>
      </c>
      <c r="C9472" s="680" t="s">
        <v>23010</v>
      </c>
      <c r="D9472" s="680" t="s">
        <v>46363</v>
      </c>
    </row>
    <row r="9473" spans="1:4" ht="16.5" thickTop="1" thickBot="1" x14ac:dyDescent="0.3">
      <c r="A9473" s="681" t="s">
        <v>23011</v>
      </c>
      <c r="B9473" s="681" t="s">
        <v>23012</v>
      </c>
      <c r="C9473" s="681" t="s">
        <v>23013</v>
      </c>
      <c r="D9473" s="681" t="s">
        <v>46364</v>
      </c>
    </row>
    <row r="9474" spans="1:4" ht="31.5" thickTop="1" thickBot="1" x14ac:dyDescent="0.3">
      <c r="A9474" s="681" t="s">
        <v>23014</v>
      </c>
      <c r="B9474" s="681" t="s">
        <v>23015</v>
      </c>
      <c r="C9474" s="681" t="s">
        <v>23016</v>
      </c>
      <c r="D9474" s="681" t="s">
        <v>46365</v>
      </c>
    </row>
    <row r="9475" spans="1:4" ht="16.5" thickTop="1" thickBot="1" x14ac:dyDescent="0.3">
      <c r="A9475" s="681" t="s">
        <v>23017</v>
      </c>
      <c r="B9475" s="681" t="s">
        <v>23018</v>
      </c>
      <c r="C9475" s="681" t="s">
        <v>23019</v>
      </c>
      <c r="D9475" s="681" t="s">
        <v>46366</v>
      </c>
    </row>
    <row r="9476" spans="1:4" ht="16.5" thickTop="1" thickBot="1" x14ac:dyDescent="0.3">
      <c r="A9476" s="680" t="s">
        <v>23020</v>
      </c>
      <c r="B9476" s="681" t="s">
        <v>23021</v>
      </c>
      <c r="C9476" s="680" t="s">
        <v>23022</v>
      </c>
      <c r="D9476" s="680" t="s">
        <v>23022</v>
      </c>
    </row>
    <row r="9477" spans="1:4" ht="31.5" thickTop="1" thickBot="1" x14ac:dyDescent="0.3">
      <c r="A9477" s="680" t="s">
        <v>23023</v>
      </c>
      <c r="B9477" s="681" t="s">
        <v>23024</v>
      </c>
      <c r="C9477" s="680" t="s">
        <v>23025</v>
      </c>
      <c r="D9477" s="680" t="s">
        <v>46367</v>
      </c>
    </row>
    <row r="9478" spans="1:4" ht="16.5" thickTop="1" thickBot="1" x14ac:dyDescent="0.3">
      <c r="A9478" s="681" t="s">
        <v>23026</v>
      </c>
      <c r="B9478" s="681" t="s">
        <v>23026</v>
      </c>
      <c r="C9478" s="681" t="s">
        <v>23027</v>
      </c>
      <c r="D9478" s="681" t="s">
        <v>23027</v>
      </c>
    </row>
    <row r="9479" spans="1:4" ht="16.5" thickTop="1" thickBot="1" x14ac:dyDescent="0.3">
      <c r="A9479" s="681" t="s">
        <v>23028</v>
      </c>
      <c r="B9479" s="681" t="s">
        <v>23029</v>
      </c>
      <c r="C9479" s="681" t="s">
        <v>23030</v>
      </c>
      <c r="D9479" s="681" t="s">
        <v>46368</v>
      </c>
    </row>
    <row r="9480" spans="1:4" ht="16.5" thickTop="1" thickBot="1" x14ac:dyDescent="0.3">
      <c r="A9480" s="681" t="s">
        <v>23031</v>
      </c>
      <c r="B9480" s="681" t="s">
        <v>23032</v>
      </c>
      <c r="C9480" s="681" t="s">
        <v>23033</v>
      </c>
      <c r="D9480" s="681" t="s">
        <v>46369</v>
      </c>
    </row>
    <row r="9481" spans="1:4" ht="16.5" thickTop="1" thickBot="1" x14ac:dyDescent="0.3">
      <c r="A9481" s="680" t="s">
        <v>23034</v>
      </c>
      <c r="B9481" s="681" t="s">
        <v>23035</v>
      </c>
      <c r="C9481" s="680" t="s">
        <v>23036</v>
      </c>
      <c r="D9481" s="680" t="s">
        <v>46370</v>
      </c>
    </row>
    <row r="9482" spans="1:4" ht="16.5" thickTop="1" thickBot="1" x14ac:dyDescent="0.3">
      <c r="A9482" s="681" t="s">
        <v>23037</v>
      </c>
      <c r="B9482" s="681" t="s">
        <v>23038</v>
      </c>
      <c r="C9482" s="681" t="s">
        <v>23039</v>
      </c>
      <c r="D9482" s="681" t="s">
        <v>46371</v>
      </c>
    </row>
    <row r="9483" spans="1:4" ht="16.5" thickTop="1" thickBot="1" x14ac:dyDescent="0.3">
      <c r="A9483" s="680" t="s">
        <v>23040</v>
      </c>
      <c r="B9483" s="681" t="s">
        <v>23041</v>
      </c>
      <c r="C9483" s="680" t="s">
        <v>23042</v>
      </c>
      <c r="D9483" s="680" t="s">
        <v>46372</v>
      </c>
    </row>
    <row r="9484" spans="1:4" ht="31.5" thickTop="1" thickBot="1" x14ac:dyDescent="0.3">
      <c r="A9484" s="680" t="s">
        <v>23043</v>
      </c>
      <c r="B9484" s="681" t="s">
        <v>23044</v>
      </c>
      <c r="C9484" s="680" t="s">
        <v>23045</v>
      </c>
      <c r="D9484" s="680" t="s">
        <v>46373</v>
      </c>
    </row>
    <row r="9485" spans="1:4" ht="16.5" thickTop="1" thickBot="1" x14ac:dyDescent="0.3">
      <c r="A9485" s="681" t="s">
        <v>23046</v>
      </c>
      <c r="B9485" s="681" t="s">
        <v>23047</v>
      </c>
      <c r="C9485" s="681" t="s">
        <v>23048</v>
      </c>
      <c r="D9485" s="681" t="s">
        <v>46374</v>
      </c>
    </row>
    <row r="9486" spans="1:4" ht="31.5" thickTop="1" thickBot="1" x14ac:dyDescent="0.3">
      <c r="A9486" s="680" t="s">
        <v>23049</v>
      </c>
      <c r="B9486" s="681" t="s">
        <v>23050</v>
      </c>
      <c r="C9486" s="680" t="s">
        <v>23051</v>
      </c>
      <c r="D9486" s="680" t="s">
        <v>46375</v>
      </c>
    </row>
    <row r="9487" spans="1:4" ht="16.5" thickTop="1" thickBot="1" x14ac:dyDescent="0.3">
      <c r="A9487" s="681" t="s">
        <v>23052</v>
      </c>
      <c r="B9487" s="681" t="s">
        <v>23053</v>
      </c>
      <c r="C9487" s="681" t="s">
        <v>23054</v>
      </c>
      <c r="D9487" s="681" t="s">
        <v>46376</v>
      </c>
    </row>
    <row r="9488" spans="1:4" ht="31.5" thickTop="1" thickBot="1" x14ac:dyDescent="0.3">
      <c r="A9488" s="680" t="s">
        <v>23055</v>
      </c>
      <c r="B9488" s="681" t="s">
        <v>23056</v>
      </c>
      <c r="C9488" s="680" t="s">
        <v>23057</v>
      </c>
      <c r="D9488" s="680" t="s">
        <v>46377</v>
      </c>
    </row>
    <row r="9489" spans="1:4" ht="16.5" thickTop="1" thickBot="1" x14ac:dyDescent="0.3">
      <c r="A9489" s="680" t="s">
        <v>23058</v>
      </c>
      <c r="B9489" s="681" t="s">
        <v>23059</v>
      </c>
      <c r="C9489" s="680" t="s">
        <v>23060</v>
      </c>
      <c r="D9489" s="680" t="s">
        <v>46378</v>
      </c>
    </row>
    <row r="9490" spans="1:4" ht="16.5" thickTop="1" thickBot="1" x14ac:dyDescent="0.3">
      <c r="A9490" s="681" t="s">
        <v>23061</v>
      </c>
      <c r="B9490" s="681" t="s">
        <v>23062</v>
      </c>
      <c r="C9490" s="681" t="s">
        <v>23063</v>
      </c>
      <c r="D9490" s="681" t="s">
        <v>46379</v>
      </c>
    </row>
    <row r="9491" spans="1:4" ht="16.5" thickTop="1" thickBot="1" x14ac:dyDescent="0.3">
      <c r="A9491" s="681" t="s">
        <v>23064</v>
      </c>
      <c r="B9491" s="681" t="s">
        <v>23065</v>
      </c>
      <c r="C9491" s="681" t="s">
        <v>23066</v>
      </c>
      <c r="D9491" s="681" t="s">
        <v>46380</v>
      </c>
    </row>
    <row r="9492" spans="1:4" ht="16.5" thickTop="1" thickBot="1" x14ac:dyDescent="0.3">
      <c r="A9492" s="681" t="s">
        <v>23067</v>
      </c>
      <c r="B9492" s="681" t="s">
        <v>23068</v>
      </c>
      <c r="C9492" s="681" t="s">
        <v>23069</v>
      </c>
      <c r="D9492" s="681" t="s">
        <v>46381</v>
      </c>
    </row>
    <row r="9493" spans="1:4" ht="31.5" thickTop="1" thickBot="1" x14ac:dyDescent="0.3">
      <c r="A9493" s="681" t="s">
        <v>23070</v>
      </c>
      <c r="B9493" s="681" t="s">
        <v>23071</v>
      </c>
      <c r="C9493" s="681" t="s">
        <v>23072</v>
      </c>
      <c r="D9493" s="681" t="s">
        <v>46382</v>
      </c>
    </row>
    <row r="9494" spans="1:4" ht="31.5" thickTop="1" thickBot="1" x14ac:dyDescent="0.3">
      <c r="A9494" s="680" t="s">
        <v>23073</v>
      </c>
      <c r="B9494" s="681" t="s">
        <v>23074</v>
      </c>
      <c r="C9494" s="680" t="s">
        <v>23075</v>
      </c>
      <c r="D9494" s="680" t="s">
        <v>46383</v>
      </c>
    </row>
    <row r="9495" spans="1:4" ht="16.5" thickTop="1" thickBot="1" x14ac:dyDescent="0.3">
      <c r="A9495" s="680" t="s">
        <v>23076</v>
      </c>
      <c r="B9495" s="681" t="s">
        <v>23077</v>
      </c>
      <c r="C9495" s="680" t="s">
        <v>23078</v>
      </c>
      <c r="D9495" s="680" t="s">
        <v>46384</v>
      </c>
    </row>
    <row r="9496" spans="1:4" ht="31.5" thickTop="1" thickBot="1" x14ac:dyDescent="0.3">
      <c r="A9496" s="681" t="s">
        <v>23079</v>
      </c>
      <c r="B9496" s="681" t="s">
        <v>23080</v>
      </c>
      <c r="C9496" s="681" t="s">
        <v>23081</v>
      </c>
      <c r="D9496" s="681" t="s">
        <v>46385</v>
      </c>
    </row>
    <row r="9497" spans="1:4" ht="31.5" thickTop="1" thickBot="1" x14ac:dyDescent="0.3">
      <c r="A9497" s="681" t="s">
        <v>6524</v>
      </c>
      <c r="B9497" s="681" t="s">
        <v>23082</v>
      </c>
      <c r="C9497" s="681" t="s">
        <v>23083</v>
      </c>
      <c r="D9497" s="681" t="s">
        <v>6526</v>
      </c>
    </row>
    <row r="9498" spans="1:4" ht="16.5" thickTop="1" thickBot="1" x14ac:dyDescent="0.3">
      <c r="A9498" s="680" t="s">
        <v>23084</v>
      </c>
      <c r="B9498" s="681" t="s">
        <v>23085</v>
      </c>
      <c r="C9498" s="680" t="s">
        <v>23086</v>
      </c>
      <c r="D9498" s="680" t="s">
        <v>46386</v>
      </c>
    </row>
    <row r="9499" spans="1:4" ht="16.5" thickTop="1" thickBot="1" x14ac:dyDescent="0.3">
      <c r="A9499" s="681" t="s">
        <v>23087</v>
      </c>
      <c r="B9499" s="681" t="s">
        <v>23088</v>
      </c>
      <c r="C9499" s="681" t="s">
        <v>23089</v>
      </c>
      <c r="D9499" s="681" t="s">
        <v>23089</v>
      </c>
    </row>
    <row r="9500" spans="1:4" ht="16.5" thickTop="1" thickBot="1" x14ac:dyDescent="0.3">
      <c r="A9500" s="681" t="s">
        <v>23090</v>
      </c>
      <c r="B9500" s="681" t="s">
        <v>23091</v>
      </c>
      <c r="C9500" s="681" t="s">
        <v>23092</v>
      </c>
      <c r="D9500" s="681" t="s">
        <v>46387</v>
      </c>
    </row>
    <row r="9501" spans="1:4" ht="16.5" thickTop="1" thickBot="1" x14ac:dyDescent="0.3">
      <c r="A9501" s="681" t="s">
        <v>6527</v>
      </c>
      <c r="B9501" s="681" t="s">
        <v>23093</v>
      </c>
      <c r="C9501" s="681" t="s">
        <v>6528</v>
      </c>
      <c r="D9501" s="681" t="s">
        <v>6529</v>
      </c>
    </row>
    <row r="9502" spans="1:4" ht="31.5" thickTop="1" thickBot="1" x14ac:dyDescent="0.3">
      <c r="A9502" s="681" t="s">
        <v>23094</v>
      </c>
      <c r="B9502" s="681" t="s">
        <v>23095</v>
      </c>
      <c r="C9502" s="681" t="s">
        <v>23096</v>
      </c>
      <c r="D9502" s="681" t="s">
        <v>46388</v>
      </c>
    </row>
    <row r="9503" spans="1:4" ht="16.5" thickTop="1" thickBot="1" x14ac:dyDescent="0.3">
      <c r="A9503" s="680" t="s">
        <v>23097</v>
      </c>
      <c r="B9503" s="692" t="s">
        <v>8728</v>
      </c>
      <c r="C9503" s="680" t="s">
        <v>23098</v>
      </c>
      <c r="D9503" s="680" t="s">
        <v>46389</v>
      </c>
    </row>
    <row r="9504" spans="1:4" ht="16.5" thickTop="1" thickBot="1" x14ac:dyDescent="0.3">
      <c r="A9504" s="680" t="s">
        <v>6530</v>
      </c>
      <c r="B9504" s="681" t="s">
        <v>23099</v>
      </c>
      <c r="C9504" s="680" t="s">
        <v>6531</v>
      </c>
      <c r="D9504" s="680" t="s">
        <v>6532</v>
      </c>
    </row>
    <row r="9505" spans="1:4" ht="31.5" thickTop="1" thickBot="1" x14ac:dyDescent="0.3">
      <c r="A9505" s="680" t="s">
        <v>23100</v>
      </c>
      <c r="B9505" s="681" t="s">
        <v>23101</v>
      </c>
      <c r="C9505" s="680" t="s">
        <v>23102</v>
      </c>
      <c r="D9505" s="680" t="s">
        <v>46390</v>
      </c>
    </row>
    <row r="9506" spans="1:4" ht="16.5" thickTop="1" thickBot="1" x14ac:dyDescent="0.3">
      <c r="A9506" s="680" t="s">
        <v>23103</v>
      </c>
      <c r="B9506" s="692" t="s">
        <v>8728</v>
      </c>
      <c r="C9506" s="680" t="s">
        <v>23104</v>
      </c>
      <c r="D9506" s="680" t="s">
        <v>46391</v>
      </c>
    </row>
    <row r="9507" spans="1:4" ht="16.5" thickTop="1" thickBot="1" x14ac:dyDescent="0.3">
      <c r="A9507" s="681" t="s">
        <v>23105</v>
      </c>
      <c r="B9507" s="681" t="s">
        <v>23106</v>
      </c>
      <c r="C9507" s="681" t="s">
        <v>23107</v>
      </c>
      <c r="D9507" s="681" t="s">
        <v>46392</v>
      </c>
    </row>
    <row r="9508" spans="1:4" ht="31.5" thickTop="1" thickBot="1" x14ac:dyDescent="0.3">
      <c r="A9508" s="680" t="s">
        <v>6533</v>
      </c>
      <c r="B9508" s="681" t="s">
        <v>23108</v>
      </c>
      <c r="C9508" s="680" t="s">
        <v>23109</v>
      </c>
      <c r="D9508" s="680" t="s">
        <v>46393</v>
      </c>
    </row>
    <row r="9509" spans="1:4" ht="31.5" thickTop="1" thickBot="1" x14ac:dyDescent="0.3">
      <c r="A9509" s="681" t="s">
        <v>46394</v>
      </c>
      <c r="B9509" s="692" t="s">
        <v>8728</v>
      </c>
      <c r="C9509" s="681" t="s">
        <v>46395</v>
      </c>
      <c r="D9509" s="681" t="s">
        <v>46396</v>
      </c>
    </row>
    <row r="9510" spans="1:4" ht="16.5" thickTop="1" thickBot="1" x14ac:dyDescent="0.3">
      <c r="A9510" s="680" t="s">
        <v>23110</v>
      </c>
      <c r="B9510" s="681" t="s">
        <v>23111</v>
      </c>
      <c r="C9510" s="680" t="s">
        <v>23112</v>
      </c>
      <c r="D9510" s="680" t="s">
        <v>46397</v>
      </c>
    </row>
    <row r="9511" spans="1:4" ht="16.5" thickTop="1" thickBot="1" x14ac:dyDescent="0.3">
      <c r="A9511" s="681" t="s">
        <v>23113</v>
      </c>
      <c r="B9511" s="681" t="s">
        <v>23114</v>
      </c>
      <c r="C9511" s="681" t="s">
        <v>23115</v>
      </c>
      <c r="D9511" s="681" t="s">
        <v>46398</v>
      </c>
    </row>
    <row r="9512" spans="1:4" ht="16.5" thickTop="1" thickBot="1" x14ac:dyDescent="0.3">
      <c r="A9512" s="680" t="s">
        <v>23116</v>
      </c>
      <c r="B9512" s="692" t="s">
        <v>8728</v>
      </c>
      <c r="C9512" s="680" t="s">
        <v>23117</v>
      </c>
      <c r="D9512" s="680" t="s">
        <v>23117</v>
      </c>
    </row>
    <row r="9513" spans="1:4" ht="16.5" thickTop="1" thickBot="1" x14ac:dyDescent="0.3">
      <c r="A9513" s="680" t="s">
        <v>23118</v>
      </c>
      <c r="B9513" s="681" t="s">
        <v>23119</v>
      </c>
      <c r="C9513" s="680" t="s">
        <v>23120</v>
      </c>
      <c r="D9513" s="680" t="s">
        <v>46399</v>
      </c>
    </row>
    <row r="9514" spans="1:4" ht="16.5" thickTop="1" thickBot="1" x14ac:dyDescent="0.3">
      <c r="A9514" s="680" t="s">
        <v>23121</v>
      </c>
      <c r="B9514" s="681" t="s">
        <v>23122</v>
      </c>
      <c r="C9514" s="680" t="s">
        <v>23123</v>
      </c>
      <c r="D9514" s="680" t="s">
        <v>23123</v>
      </c>
    </row>
    <row r="9515" spans="1:4" ht="16.5" thickTop="1" thickBot="1" x14ac:dyDescent="0.3">
      <c r="A9515" s="680" t="s">
        <v>23124</v>
      </c>
      <c r="B9515" s="681" t="s">
        <v>23125</v>
      </c>
      <c r="C9515" s="680" t="s">
        <v>23126</v>
      </c>
      <c r="D9515" s="680" t="s">
        <v>46400</v>
      </c>
    </row>
    <row r="9516" spans="1:4" ht="16.5" thickTop="1" thickBot="1" x14ac:dyDescent="0.3">
      <c r="A9516" s="680" t="s">
        <v>23127</v>
      </c>
      <c r="B9516" s="681" t="s">
        <v>23128</v>
      </c>
      <c r="C9516" s="680" t="s">
        <v>23129</v>
      </c>
      <c r="D9516" s="680" t="s">
        <v>46401</v>
      </c>
    </row>
    <row r="9517" spans="1:4" ht="16.5" thickTop="1" thickBot="1" x14ac:dyDescent="0.3">
      <c r="A9517" s="680" t="s">
        <v>23130</v>
      </c>
      <c r="B9517" s="692" t="s">
        <v>8728</v>
      </c>
      <c r="C9517" s="680" t="s">
        <v>23131</v>
      </c>
      <c r="D9517" s="680" t="s">
        <v>23131</v>
      </c>
    </row>
    <row r="9518" spans="1:4" ht="46.5" thickTop="1" thickBot="1" x14ac:dyDescent="0.3">
      <c r="A9518" s="681" t="s">
        <v>23132</v>
      </c>
      <c r="B9518" s="681" t="s">
        <v>23133</v>
      </c>
      <c r="C9518" s="681" t="s">
        <v>23134</v>
      </c>
      <c r="D9518" s="681" t="s">
        <v>46402</v>
      </c>
    </row>
    <row r="9519" spans="1:4" ht="16.5" thickTop="1" thickBot="1" x14ac:dyDescent="0.3">
      <c r="A9519" s="681" t="s">
        <v>23135</v>
      </c>
      <c r="B9519" s="692" t="s">
        <v>8728</v>
      </c>
      <c r="C9519" s="681" t="s">
        <v>23136</v>
      </c>
      <c r="D9519" s="681" t="s">
        <v>46403</v>
      </c>
    </row>
    <row r="9520" spans="1:4" ht="16.5" thickTop="1" thickBot="1" x14ac:dyDescent="0.3">
      <c r="A9520" s="681" t="s">
        <v>23137</v>
      </c>
      <c r="B9520" s="692" t="s">
        <v>8728</v>
      </c>
      <c r="C9520" s="681" t="s">
        <v>23138</v>
      </c>
      <c r="D9520" s="681" t="s">
        <v>46404</v>
      </c>
    </row>
    <row r="9521" spans="1:4" ht="16.5" thickTop="1" thickBot="1" x14ac:dyDescent="0.3">
      <c r="A9521" s="681" t="s">
        <v>23139</v>
      </c>
      <c r="B9521" s="681" t="s">
        <v>23140</v>
      </c>
      <c r="C9521" s="681" t="s">
        <v>23141</v>
      </c>
      <c r="D9521" s="681" t="s">
        <v>23141</v>
      </c>
    </row>
    <row r="9522" spans="1:4" ht="16.5" thickTop="1" thickBot="1" x14ac:dyDescent="0.3">
      <c r="A9522" s="681" t="s">
        <v>23142</v>
      </c>
      <c r="B9522" s="681" t="s">
        <v>23142</v>
      </c>
      <c r="C9522" s="681" t="s">
        <v>23143</v>
      </c>
      <c r="D9522" s="681" t="s">
        <v>46405</v>
      </c>
    </row>
    <row r="9523" spans="1:4" ht="16.5" thickTop="1" thickBot="1" x14ac:dyDescent="0.3">
      <c r="A9523" s="681" t="s">
        <v>23144</v>
      </c>
      <c r="B9523" s="681" t="s">
        <v>23145</v>
      </c>
      <c r="C9523" s="681" t="s">
        <v>23146</v>
      </c>
      <c r="D9523" s="681" t="s">
        <v>46406</v>
      </c>
    </row>
    <row r="9524" spans="1:4" ht="16.5" thickTop="1" thickBot="1" x14ac:dyDescent="0.3">
      <c r="A9524" s="681" t="s">
        <v>23147</v>
      </c>
      <c r="B9524" s="681" t="s">
        <v>23148</v>
      </c>
      <c r="C9524" s="681" t="s">
        <v>23149</v>
      </c>
      <c r="D9524" s="681" t="s">
        <v>46407</v>
      </c>
    </row>
    <row r="9525" spans="1:4" ht="31.5" thickTop="1" thickBot="1" x14ac:dyDescent="0.3">
      <c r="A9525" s="681" t="s">
        <v>46408</v>
      </c>
      <c r="B9525" s="692" t="s">
        <v>8728</v>
      </c>
      <c r="C9525" s="681" t="s">
        <v>46409</v>
      </c>
      <c r="D9525" s="681" t="s">
        <v>46410</v>
      </c>
    </row>
    <row r="9526" spans="1:4" ht="16.5" thickTop="1" thickBot="1" x14ac:dyDescent="0.3">
      <c r="A9526" s="680" t="s">
        <v>23150</v>
      </c>
      <c r="B9526" s="681" t="s">
        <v>23151</v>
      </c>
      <c r="C9526" s="680" t="s">
        <v>23152</v>
      </c>
      <c r="D9526" s="680" t="s">
        <v>46411</v>
      </c>
    </row>
    <row r="9527" spans="1:4" ht="16.5" thickTop="1" thickBot="1" x14ac:dyDescent="0.3">
      <c r="A9527" s="681" t="s">
        <v>23153</v>
      </c>
      <c r="B9527" s="681" t="s">
        <v>23153</v>
      </c>
      <c r="C9527" s="681" t="s">
        <v>23154</v>
      </c>
      <c r="D9527" s="681" t="s">
        <v>46412</v>
      </c>
    </row>
    <row r="9528" spans="1:4" ht="16.5" thickTop="1" thickBot="1" x14ac:dyDescent="0.3">
      <c r="A9528" s="680" t="s">
        <v>23155</v>
      </c>
      <c r="B9528" s="681" t="s">
        <v>23156</v>
      </c>
      <c r="C9528" s="680" t="s">
        <v>23157</v>
      </c>
      <c r="D9528" s="680" t="s">
        <v>46413</v>
      </c>
    </row>
    <row r="9529" spans="1:4" ht="16.5" thickTop="1" thickBot="1" x14ac:dyDescent="0.3">
      <c r="A9529" s="680" t="s">
        <v>23158</v>
      </c>
      <c r="B9529" s="692" t="s">
        <v>8728</v>
      </c>
      <c r="C9529" s="680" t="s">
        <v>23159</v>
      </c>
      <c r="D9529" s="680" t="s">
        <v>46414</v>
      </c>
    </row>
    <row r="9530" spans="1:4" ht="31.5" thickTop="1" thickBot="1" x14ac:dyDescent="0.3">
      <c r="A9530" s="680" t="s">
        <v>23160</v>
      </c>
      <c r="B9530" s="681" t="s">
        <v>23161</v>
      </c>
      <c r="C9530" s="680" t="s">
        <v>23162</v>
      </c>
      <c r="D9530" s="680" t="s">
        <v>46415</v>
      </c>
    </row>
    <row r="9531" spans="1:4" ht="16.5" thickTop="1" thickBot="1" x14ac:dyDescent="0.3">
      <c r="A9531" s="680" t="s">
        <v>23163</v>
      </c>
      <c r="B9531" s="681" t="s">
        <v>23164</v>
      </c>
      <c r="C9531" s="680" t="s">
        <v>23165</v>
      </c>
      <c r="D9531" s="680" t="s">
        <v>46416</v>
      </c>
    </row>
    <row r="9532" spans="1:4" ht="16.5" thickTop="1" thickBot="1" x14ac:dyDescent="0.3">
      <c r="A9532" s="681" t="s">
        <v>23166</v>
      </c>
      <c r="B9532" s="681" t="s">
        <v>23167</v>
      </c>
      <c r="C9532" s="681" t="s">
        <v>23168</v>
      </c>
      <c r="D9532" s="681" t="s">
        <v>46417</v>
      </c>
    </row>
    <row r="9533" spans="1:4" ht="31.5" thickTop="1" thickBot="1" x14ac:dyDescent="0.3">
      <c r="A9533" s="680" t="s">
        <v>23169</v>
      </c>
      <c r="B9533" s="692" t="s">
        <v>8728</v>
      </c>
      <c r="C9533" s="680" t="s">
        <v>23170</v>
      </c>
      <c r="D9533" s="680" t="s">
        <v>46418</v>
      </c>
    </row>
    <row r="9534" spans="1:4" ht="31.5" thickTop="1" thickBot="1" x14ac:dyDescent="0.3">
      <c r="A9534" s="680" t="s">
        <v>23171</v>
      </c>
      <c r="B9534" s="681" t="s">
        <v>23172</v>
      </c>
      <c r="C9534" s="680" t="s">
        <v>23173</v>
      </c>
      <c r="D9534" s="680" t="s">
        <v>46419</v>
      </c>
    </row>
    <row r="9535" spans="1:4" ht="31.5" thickTop="1" thickBot="1" x14ac:dyDescent="0.3">
      <c r="A9535" s="681" t="s">
        <v>23174</v>
      </c>
      <c r="B9535" s="681" t="s">
        <v>23175</v>
      </c>
      <c r="C9535" s="681" t="s">
        <v>23176</v>
      </c>
      <c r="D9535" s="681" t="s">
        <v>46420</v>
      </c>
    </row>
    <row r="9536" spans="1:4" ht="16.5" thickTop="1" thickBot="1" x14ac:dyDescent="0.3">
      <c r="A9536" s="680" t="s">
        <v>23177</v>
      </c>
      <c r="B9536" s="681" t="s">
        <v>23178</v>
      </c>
      <c r="C9536" s="680" t="s">
        <v>23179</v>
      </c>
      <c r="D9536" s="680" t="s">
        <v>46421</v>
      </c>
    </row>
    <row r="9537" spans="1:4" ht="31.5" thickTop="1" thickBot="1" x14ac:dyDescent="0.3">
      <c r="A9537" s="680" t="s">
        <v>23180</v>
      </c>
      <c r="B9537" s="692" t="s">
        <v>8728</v>
      </c>
      <c r="C9537" s="680" t="s">
        <v>23181</v>
      </c>
      <c r="D9537" s="680" t="s">
        <v>46422</v>
      </c>
    </row>
    <row r="9538" spans="1:4" ht="31.5" thickTop="1" thickBot="1" x14ac:dyDescent="0.3">
      <c r="A9538" s="681" t="s">
        <v>23182</v>
      </c>
      <c r="B9538" s="681" t="s">
        <v>23183</v>
      </c>
      <c r="C9538" s="681" t="s">
        <v>23184</v>
      </c>
      <c r="D9538" s="681" t="s">
        <v>46423</v>
      </c>
    </row>
    <row r="9539" spans="1:4" ht="16.5" thickTop="1" thickBot="1" x14ac:dyDescent="0.3">
      <c r="A9539" s="680" t="s">
        <v>23185</v>
      </c>
      <c r="B9539" s="681" t="s">
        <v>23186</v>
      </c>
      <c r="C9539" s="680" t="s">
        <v>23187</v>
      </c>
      <c r="D9539" s="680" t="s">
        <v>46424</v>
      </c>
    </row>
    <row r="9540" spans="1:4" ht="16.5" thickTop="1" thickBot="1" x14ac:dyDescent="0.3">
      <c r="A9540" s="680" t="s">
        <v>23188</v>
      </c>
      <c r="B9540" s="681" t="s">
        <v>23189</v>
      </c>
      <c r="C9540" s="680" t="s">
        <v>23190</v>
      </c>
      <c r="D9540" s="680" t="s">
        <v>46425</v>
      </c>
    </row>
    <row r="9541" spans="1:4" ht="16.5" thickTop="1" thickBot="1" x14ac:dyDescent="0.3">
      <c r="A9541" s="681" t="s">
        <v>23191</v>
      </c>
      <c r="B9541" s="681" t="s">
        <v>23192</v>
      </c>
      <c r="C9541" s="681" t="s">
        <v>23193</v>
      </c>
      <c r="D9541" s="681" t="s">
        <v>46426</v>
      </c>
    </row>
    <row r="9542" spans="1:4" ht="31.5" thickTop="1" thickBot="1" x14ac:dyDescent="0.3">
      <c r="A9542" s="681" t="s">
        <v>23194</v>
      </c>
      <c r="B9542" s="692" t="s">
        <v>8728</v>
      </c>
      <c r="C9542" s="681" t="s">
        <v>23195</v>
      </c>
      <c r="D9542" s="681" t="s">
        <v>46427</v>
      </c>
    </row>
    <row r="9543" spans="1:4" ht="31.5" thickTop="1" thickBot="1" x14ac:dyDescent="0.3">
      <c r="A9543" s="681" t="s">
        <v>23196</v>
      </c>
      <c r="B9543" s="692" t="s">
        <v>8728</v>
      </c>
      <c r="C9543" s="681" t="s">
        <v>23197</v>
      </c>
      <c r="D9543" s="681" t="s">
        <v>46428</v>
      </c>
    </row>
    <row r="9544" spans="1:4" ht="16.5" thickTop="1" thickBot="1" x14ac:dyDescent="0.3">
      <c r="A9544" s="681" t="s">
        <v>23198</v>
      </c>
      <c r="B9544" s="681" t="s">
        <v>23199</v>
      </c>
      <c r="C9544" s="681" t="s">
        <v>23200</v>
      </c>
      <c r="D9544" s="681" t="s">
        <v>46429</v>
      </c>
    </row>
    <row r="9545" spans="1:4" ht="16.5" thickTop="1" thickBot="1" x14ac:dyDescent="0.3">
      <c r="A9545" s="681" t="s">
        <v>23201</v>
      </c>
      <c r="B9545" s="681" t="s">
        <v>23202</v>
      </c>
      <c r="C9545" s="681" t="s">
        <v>23203</v>
      </c>
      <c r="D9545" s="681" t="s">
        <v>46430</v>
      </c>
    </row>
    <row r="9546" spans="1:4" ht="16.5" thickTop="1" thickBot="1" x14ac:dyDescent="0.3">
      <c r="A9546" s="680" t="s">
        <v>23204</v>
      </c>
      <c r="B9546" s="681" t="s">
        <v>23205</v>
      </c>
      <c r="C9546" s="680" t="s">
        <v>23206</v>
      </c>
      <c r="D9546" s="680" t="s">
        <v>46431</v>
      </c>
    </row>
    <row r="9547" spans="1:4" ht="16.5" thickTop="1" thickBot="1" x14ac:dyDescent="0.3">
      <c r="A9547" s="680" t="s">
        <v>23207</v>
      </c>
      <c r="B9547" s="681" t="s">
        <v>23208</v>
      </c>
      <c r="C9547" s="680" t="s">
        <v>23209</v>
      </c>
      <c r="D9547" s="680" t="s">
        <v>46432</v>
      </c>
    </row>
    <row r="9548" spans="1:4" ht="16.5" thickTop="1" thickBot="1" x14ac:dyDescent="0.3">
      <c r="A9548" s="680" t="s">
        <v>23210</v>
      </c>
      <c r="B9548" s="681" t="s">
        <v>23211</v>
      </c>
      <c r="C9548" s="680" t="s">
        <v>23212</v>
      </c>
      <c r="D9548" s="680" t="s">
        <v>23212</v>
      </c>
    </row>
    <row r="9549" spans="1:4" ht="16.5" thickTop="1" thickBot="1" x14ac:dyDescent="0.3">
      <c r="A9549" s="680" t="s">
        <v>23213</v>
      </c>
      <c r="B9549" s="681" t="s">
        <v>23214</v>
      </c>
      <c r="C9549" s="680" t="s">
        <v>23215</v>
      </c>
      <c r="D9549" s="680" t="s">
        <v>46433</v>
      </c>
    </row>
    <row r="9550" spans="1:4" ht="16.5" thickTop="1" thickBot="1" x14ac:dyDescent="0.3">
      <c r="A9550" s="680" t="s">
        <v>23216</v>
      </c>
      <c r="B9550" s="681" t="s">
        <v>23217</v>
      </c>
      <c r="C9550" s="680" t="s">
        <v>23218</v>
      </c>
      <c r="D9550" s="680" t="s">
        <v>46434</v>
      </c>
    </row>
    <row r="9551" spans="1:4" ht="16.5" thickTop="1" thickBot="1" x14ac:dyDescent="0.3">
      <c r="A9551" s="681" t="s">
        <v>23219</v>
      </c>
      <c r="B9551" s="681" t="s">
        <v>23220</v>
      </c>
      <c r="C9551" s="681" t="s">
        <v>23221</v>
      </c>
      <c r="D9551" s="681" t="s">
        <v>46435</v>
      </c>
    </row>
    <row r="9552" spans="1:4" ht="16.5" thickTop="1" thickBot="1" x14ac:dyDescent="0.3">
      <c r="A9552" s="681" t="s">
        <v>23222</v>
      </c>
      <c r="B9552" s="681" t="s">
        <v>23223</v>
      </c>
      <c r="C9552" s="681" t="s">
        <v>23224</v>
      </c>
      <c r="D9552" s="681" t="s">
        <v>46436</v>
      </c>
    </row>
    <row r="9553" spans="1:4" ht="16.5" thickTop="1" thickBot="1" x14ac:dyDescent="0.3">
      <c r="A9553" s="680" t="s">
        <v>23225</v>
      </c>
      <c r="B9553" s="692" t="s">
        <v>8728</v>
      </c>
      <c r="C9553" s="680" t="s">
        <v>23226</v>
      </c>
      <c r="D9553" s="680" t="s">
        <v>46437</v>
      </c>
    </row>
    <row r="9554" spans="1:4" ht="16.5" thickTop="1" thickBot="1" x14ac:dyDescent="0.3">
      <c r="A9554" s="680" t="s">
        <v>23227</v>
      </c>
      <c r="B9554" s="681" t="s">
        <v>23228</v>
      </c>
      <c r="C9554" s="680" t="s">
        <v>23229</v>
      </c>
      <c r="D9554" s="680" t="s">
        <v>46438</v>
      </c>
    </row>
    <row r="9555" spans="1:4" ht="16.5" thickTop="1" thickBot="1" x14ac:dyDescent="0.3">
      <c r="A9555" s="681" t="s">
        <v>23230</v>
      </c>
      <c r="B9555" s="681" t="s">
        <v>23231</v>
      </c>
      <c r="C9555" s="681" t="s">
        <v>23232</v>
      </c>
      <c r="D9555" s="681" t="s">
        <v>46439</v>
      </c>
    </row>
    <row r="9556" spans="1:4" ht="16.5" thickTop="1" thickBot="1" x14ac:dyDescent="0.3">
      <c r="A9556" s="681" t="s">
        <v>23233</v>
      </c>
      <c r="B9556" s="681" t="s">
        <v>40223</v>
      </c>
      <c r="C9556" s="681" t="s">
        <v>23235</v>
      </c>
      <c r="D9556" s="681" t="s">
        <v>46440</v>
      </c>
    </row>
    <row r="9557" spans="1:4" ht="16.5" thickTop="1" thickBot="1" x14ac:dyDescent="0.3">
      <c r="A9557" s="681" t="s">
        <v>23236</v>
      </c>
      <c r="B9557" s="681" t="s">
        <v>23237</v>
      </c>
      <c r="C9557" s="681" t="s">
        <v>23238</v>
      </c>
      <c r="D9557" s="681" t="s">
        <v>46441</v>
      </c>
    </row>
    <row r="9558" spans="1:4" ht="16.5" thickTop="1" thickBot="1" x14ac:dyDescent="0.3">
      <c r="A9558" s="680" t="s">
        <v>23239</v>
      </c>
      <c r="B9558" s="692" t="s">
        <v>8728</v>
      </c>
      <c r="C9558" s="680" t="s">
        <v>23240</v>
      </c>
      <c r="D9558" s="680" t="s">
        <v>46442</v>
      </c>
    </row>
    <row r="9559" spans="1:4" ht="16.5" thickTop="1" thickBot="1" x14ac:dyDescent="0.3">
      <c r="A9559" s="681" t="s">
        <v>23241</v>
      </c>
      <c r="B9559" s="692" t="s">
        <v>8728</v>
      </c>
      <c r="C9559" s="681" t="s">
        <v>23242</v>
      </c>
      <c r="D9559" s="681" t="s">
        <v>46443</v>
      </c>
    </row>
    <row r="9560" spans="1:4" ht="16.5" thickTop="1" thickBot="1" x14ac:dyDescent="0.3">
      <c r="A9560" s="680" t="s">
        <v>23243</v>
      </c>
      <c r="B9560" s="681" t="s">
        <v>23244</v>
      </c>
      <c r="C9560" s="680" t="s">
        <v>23245</v>
      </c>
      <c r="D9560" s="680" t="s">
        <v>46444</v>
      </c>
    </row>
    <row r="9561" spans="1:4" ht="16.5" thickTop="1" thickBot="1" x14ac:dyDescent="0.3">
      <c r="A9561" s="681" t="s">
        <v>23246</v>
      </c>
      <c r="B9561" s="681" t="s">
        <v>23247</v>
      </c>
      <c r="C9561" s="681" t="s">
        <v>23248</v>
      </c>
      <c r="D9561" s="681" t="s">
        <v>46445</v>
      </c>
    </row>
    <row r="9562" spans="1:4" ht="16.5" thickTop="1" thickBot="1" x14ac:dyDescent="0.3">
      <c r="A9562" s="680" t="s">
        <v>23249</v>
      </c>
      <c r="B9562" s="681" t="s">
        <v>23250</v>
      </c>
      <c r="C9562" s="680" t="s">
        <v>23251</v>
      </c>
      <c r="D9562" s="680" t="s">
        <v>46446</v>
      </c>
    </row>
    <row r="9563" spans="1:4" ht="16.5" thickTop="1" thickBot="1" x14ac:dyDescent="0.3">
      <c r="A9563" s="680" t="s">
        <v>23252</v>
      </c>
      <c r="B9563" s="681" t="s">
        <v>23253</v>
      </c>
      <c r="C9563" s="680" t="s">
        <v>23254</v>
      </c>
      <c r="D9563" s="680" t="s">
        <v>46447</v>
      </c>
    </row>
    <row r="9564" spans="1:4" ht="31.5" thickTop="1" thickBot="1" x14ac:dyDescent="0.3">
      <c r="A9564" s="680" t="s">
        <v>23255</v>
      </c>
      <c r="B9564" s="681" t="s">
        <v>23256</v>
      </c>
      <c r="C9564" s="680" t="s">
        <v>23257</v>
      </c>
      <c r="D9564" s="680" t="s">
        <v>46448</v>
      </c>
    </row>
    <row r="9565" spans="1:4" ht="16.5" thickTop="1" thickBot="1" x14ac:dyDescent="0.3">
      <c r="A9565" s="680" t="s">
        <v>23258</v>
      </c>
      <c r="B9565" s="681" t="s">
        <v>23259</v>
      </c>
      <c r="C9565" s="680" t="s">
        <v>23260</v>
      </c>
      <c r="D9565" s="680" t="s">
        <v>46449</v>
      </c>
    </row>
    <row r="9566" spans="1:4" ht="16.5" thickTop="1" thickBot="1" x14ac:dyDescent="0.3">
      <c r="A9566" s="680" t="s">
        <v>23261</v>
      </c>
      <c r="B9566" s="681" t="s">
        <v>23262</v>
      </c>
      <c r="C9566" s="680" t="s">
        <v>23263</v>
      </c>
      <c r="D9566" s="680" t="s">
        <v>46450</v>
      </c>
    </row>
    <row r="9567" spans="1:4" ht="16.5" thickTop="1" thickBot="1" x14ac:dyDescent="0.3">
      <c r="A9567" s="681" t="s">
        <v>23264</v>
      </c>
      <c r="B9567" s="681" t="s">
        <v>23265</v>
      </c>
      <c r="C9567" s="681" t="s">
        <v>23266</v>
      </c>
      <c r="D9567" s="681" t="s">
        <v>46451</v>
      </c>
    </row>
    <row r="9568" spans="1:4" ht="16.5" thickTop="1" thickBot="1" x14ac:dyDescent="0.3">
      <c r="A9568" s="680" t="s">
        <v>23267</v>
      </c>
      <c r="B9568" s="681" t="s">
        <v>23268</v>
      </c>
      <c r="C9568" s="680" t="s">
        <v>23269</v>
      </c>
      <c r="D9568" s="680" t="s">
        <v>46452</v>
      </c>
    </row>
    <row r="9569" spans="1:4" ht="16.5" thickTop="1" thickBot="1" x14ac:dyDescent="0.3">
      <c r="A9569" s="680" t="s">
        <v>6536</v>
      </c>
      <c r="B9569" s="681" t="s">
        <v>23270</v>
      </c>
      <c r="C9569" s="680" t="s">
        <v>6537</v>
      </c>
      <c r="D9569" s="680" t="s">
        <v>6538</v>
      </c>
    </row>
    <row r="9570" spans="1:4" ht="16.5" thickTop="1" thickBot="1" x14ac:dyDescent="0.3">
      <c r="A9570" s="680" t="s">
        <v>23271</v>
      </c>
      <c r="B9570" s="681" t="s">
        <v>23272</v>
      </c>
      <c r="C9570" s="680" t="s">
        <v>23273</v>
      </c>
      <c r="D9570" s="680" t="s">
        <v>46453</v>
      </c>
    </row>
    <row r="9571" spans="1:4" ht="16.5" thickTop="1" thickBot="1" x14ac:dyDescent="0.3">
      <c r="A9571" s="680" t="s">
        <v>23274</v>
      </c>
      <c r="B9571" s="681" t="s">
        <v>23275</v>
      </c>
      <c r="C9571" s="680" t="s">
        <v>23276</v>
      </c>
      <c r="D9571" s="680" t="s">
        <v>46454</v>
      </c>
    </row>
    <row r="9572" spans="1:4" ht="16.5" thickTop="1" thickBot="1" x14ac:dyDescent="0.3">
      <c r="A9572" s="681" t="s">
        <v>23277</v>
      </c>
      <c r="B9572" s="681" t="s">
        <v>23277</v>
      </c>
      <c r="C9572" s="681" t="s">
        <v>23278</v>
      </c>
      <c r="D9572" s="681" t="s">
        <v>46455</v>
      </c>
    </row>
    <row r="9573" spans="1:4" ht="16.5" thickTop="1" thickBot="1" x14ac:dyDescent="0.3">
      <c r="A9573" s="681" t="s">
        <v>23279</v>
      </c>
      <c r="B9573" s="681" t="s">
        <v>23280</v>
      </c>
      <c r="C9573" s="681" t="s">
        <v>23281</v>
      </c>
      <c r="D9573" s="681" t="s">
        <v>46456</v>
      </c>
    </row>
    <row r="9574" spans="1:4" ht="46.5" thickTop="1" thickBot="1" x14ac:dyDescent="0.3">
      <c r="A9574" s="681" t="s">
        <v>23282</v>
      </c>
      <c r="B9574" s="681" t="s">
        <v>23283</v>
      </c>
      <c r="C9574" s="681" t="s">
        <v>23284</v>
      </c>
      <c r="D9574" s="681" t="s">
        <v>46457</v>
      </c>
    </row>
    <row r="9575" spans="1:4" ht="16.5" thickTop="1" thickBot="1" x14ac:dyDescent="0.3">
      <c r="A9575" s="681" t="s">
        <v>23285</v>
      </c>
      <c r="B9575" s="681" t="s">
        <v>23285</v>
      </c>
      <c r="C9575" s="681" t="s">
        <v>23286</v>
      </c>
      <c r="D9575" s="681" t="s">
        <v>46458</v>
      </c>
    </row>
    <row r="9576" spans="1:4" ht="31.5" thickTop="1" thickBot="1" x14ac:dyDescent="0.3">
      <c r="A9576" s="681" t="s">
        <v>23287</v>
      </c>
      <c r="B9576" s="681" t="s">
        <v>23288</v>
      </c>
      <c r="C9576" s="681" t="s">
        <v>23289</v>
      </c>
      <c r="D9576" s="681" t="s">
        <v>46459</v>
      </c>
    </row>
    <row r="9577" spans="1:4" ht="16.5" thickTop="1" thickBot="1" x14ac:dyDescent="0.3">
      <c r="A9577" s="680" t="s">
        <v>23290</v>
      </c>
      <c r="B9577" s="681" t="s">
        <v>23291</v>
      </c>
      <c r="C9577" s="680" t="s">
        <v>23292</v>
      </c>
      <c r="D9577" s="680" t="s">
        <v>46460</v>
      </c>
    </row>
    <row r="9578" spans="1:4" ht="16.5" thickTop="1" thickBot="1" x14ac:dyDescent="0.3">
      <c r="A9578" s="680" t="s">
        <v>6539</v>
      </c>
      <c r="B9578" s="681" t="s">
        <v>23293</v>
      </c>
      <c r="C9578" s="680" t="s">
        <v>6540</v>
      </c>
      <c r="D9578" s="680" t="s">
        <v>6541</v>
      </c>
    </row>
    <row r="9579" spans="1:4" ht="16.5" thickTop="1" thickBot="1" x14ac:dyDescent="0.3">
      <c r="A9579" s="680" t="s">
        <v>23294</v>
      </c>
      <c r="B9579" s="681" t="s">
        <v>23295</v>
      </c>
      <c r="C9579" s="680" t="s">
        <v>23296</v>
      </c>
      <c r="D9579" s="680" t="s">
        <v>46461</v>
      </c>
    </row>
    <row r="9580" spans="1:4" ht="46.5" thickTop="1" thickBot="1" x14ac:dyDescent="0.3">
      <c r="A9580" s="681" t="s">
        <v>23297</v>
      </c>
      <c r="B9580" s="681" t="s">
        <v>23297</v>
      </c>
      <c r="C9580" s="681" t="s">
        <v>23298</v>
      </c>
      <c r="D9580" s="681" t="s">
        <v>46462</v>
      </c>
    </row>
    <row r="9581" spans="1:4" ht="16.5" thickTop="1" thickBot="1" x14ac:dyDescent="0.3">
      <c r="A9581" s="681" t="s">
        <v>23299</v>
      </c>
      <c r="B9581" s="681" t="s">
        <v>23300</v>
      </c>
      <c r="C9581" s="681" t="s">
        <v>23301</v>
      </c>
      <c r="D9581" s="681" t="s">
        <v>23301</v>
      </c>
    </row>
    <row r="9582" spans="1:4" ht="31.5" thickTop="1" thickBot="1" x14ac:dyDescent="0.3">
      <c r="A9582" s="681" t="s">
        <v>23302</v>
      </c>
      <c r="B9582" s="681" t="s">
        <v>23303</v>
      </c>
      <c r="C9582" s="681" t="s">
        <v>23304</v>
      </c>
      <c r="D9582" s="681" t="s">
        <v>46463</v>
      </c>
    </row>
    <row r="9583" spans="1:4" ht="31.5" thickTop="1" thickBot="1" x14ac:dyDescent="0.3">
      <c r="A9583" s="680" t="s">
        <v>23305</v>
      </c>
      <c r="B9583" s="692" t="s">
        <v>8728</v>
      </c>
      <c r="C9583" s="680" t="s">
        <v>23306</v>
      </c>
      <c r="D9583" s="680" t="s">
        <v>46464</v>
      </c>
    </row>
    <row r="9584" spans="1:4" ht="31.5" thickTop="1" thickBot="1" x14ac:dyDescent="0.3">
      <c r="A9584" s="680" t="s">
        <v>6542</v>
      </c>
      <c r="B9584" s="681" t="s">
        <v>23307</v>
      </c>
      <c r="C9584" s="680" t="s">
        <v>6543</v>
      </c>
      <c r="D9584" s="680" t="s">
        <v>6544</v>
      </c>
    </row>
    <row r="9585" spans="1:4" ht="16.5" thickTop="1" thickBot="1" x14ac:dyDescent="0.3">
      <c r="A9585" s="680" t="s">
        <v>23308</v>
      </c>
      <c r="B9585" s="681" t="s">
        <v>23309</v>
      </c>
      <c r="C9585" s="680" t="s">
        <v>23310</v>
      </c>
      <c r="D9585" s="680" t="s">
        <v>46465</v>
      </c>
    </row>
    <row r="9586" spans="1:4" ht="16.5" thickTop="1" thickBot="1" x14ac:dyDescent="0.3">
      <c r="A9586" s="681" t="s">
        <v>23311</v>
      </c>
      <c r="B9586" s="681" t="s">
        <v>23312</v>
      </c>
      <c r="C9586" s="681" t="s">
        <v>23313</v>
      </c>
      <c r="D9586" s="681" t="s">
        <v>46466</v>
      </c>
    </row>
    <row r="9587" spans="1:4" ht="61.5" thickTop="1" thickBot="1" x14ac:dyDescent="0.3">
      <c r="A9587" s="680" t="s">
        <v>23314</v>
      </c>
      <c r="B9587" s="681" t="s">
        <v>23314</v>
      </c>
      <c r="C9587" s="680" t="s">
        <v>23315</v>
      </c>
      <c r="D9587" s="680" t="s">
        <v>46467</v>
      </c>
    </row>
    <row r="9588" spans="1:4" ht="16.5" thickTop="1" thickBot="1" x14ac:dyDescent="0.3">
      <c r="A9588" s="680" t="s">
        <v>23316</v>
      </c>
      <c r="B9588" s="681" t="s">
        <v>23317</v>
      </c>
      <c r="C9588" s="680" t="s">
        <v>23318</v>
      </c>
      <c r="D9588" s="680" t="s">
        <v>46468</v>
      </c>
    </row>
    <row r="9589" spans="1:4" ht="46.5" thickTop="1" thickBot="1" x14ac:dyDescent="0.3">
      <c r="A9589" s="681" t="s">
        <v>23319</v>
      </c>
      <c r="B9589" s="681" t="s">
        <v>23320</v>
      </c>
      <c r="C9589" s="681" t="s">
        <v>23321</v>
      </c>
      <c r="D9589" s="681" t="s">
        <v>46469</v>
      </c>
    </row>
    <row r="9590" spans="1:4" ht="31.5" thickTop="1" thickBot="1" x14ac:dyDescent="0.3">
      <c r="A9590" s="681" t="s">
        <v>23322</v>
      </c>
      <c r="B9590" s="692" t="s">
        <v>8728</v>
      </c>
      <c r="C9590" s="681" t="s">
        <v>23323</v>
      </c>
      <c r="D9590" s="681" t="s">
        <v>46470</v>
      </c>
    </row>
    <row r="9591" spans="1:4" ht="16.5" thickTop="1" thickBot="1" x14ac:dyDescent="0.3">
      <c r="A9591" s="680" t="s">
        <v>23324</v>
      </c>
      <c r="B9591" s="681" t="s">
        <v>23325</v>
      </c>
      <c r="C9591" s="680" t="s">
        <v>23326</v>
      </c>
      <c r="D9591" s="680" t="s">
        <v>46471</v>
      </c>
    </row>
    <row r="9592" spans="1:4" ht="31.5" thickTop="1" thickBot="1" x14ac:dyDescent="0.3">
      <c r="A9592" s="680" t="s">
        <v>23327</v>
      </c>
      <c r="B9592" s="681" t="s">
        <v>23328</v>
      </c>
      <c r="C9592" s="680" t="s">
        <v>23329</v>
      </c>
      <c r="D9592" s="680" t="s">
        <v>46472</v>
      </c>
    </row>
    <row r="9593" spans="1:4" ht="16.5" thickTop="1" thickBot="1" x14ac:dyDescent="0.3">
      <c r="A9593" s="680" t="s">
        <v>23330</v>
      </c>
      <c r="B9593" s="692" t="s">
        <v>8728</v>
      </c>
      <c r="C9593" s="680" t="s">
        <v>23331</v>
      </c>
      <c r="D9593" s="680" t="s">
        <v>46473</v>
      </c>
    </row>
    <row r="9594" spans="1:4" ht="16.5" thickTop="1" thickBot="1" x14ac:dyDescent="0.3">
      <c r="A9594" s="680" t="s">
        <v>23332</v>
      </c>
      <c r="B9594" s="681" t="s">
        <v>23333</v>
      </c>
      <c r="C9594" s="680" t="s">
        <v>23334</v>
      </c>
      <c r="D9594" s="680" t="s">
        <v>46474</v>
      </c>
    </row>
    <row r="9595" spans="1:4" ht="16.5" thickTop="1" thickBot="1" x14ac:dyDescent="0.3">
      <c r="A9595" s="680" t="s">
        <v>23335</v>
      </c>
      <c r="B9595" s="681" t="s">
        <v>23336</v>
      </c>
      <c r="C9595" s="680" t="s">
        <v>23337</v>
      </c>
      <c r="D9595" s="680" t="s">
        <v>46475</v>
      </c>
    </row>
    <row r="9596" spans="1:4" ht="16.5" thickTop="1" thickBot="1" x14ac:dyDescent="0.3">
      <c r="A9596" s="681" t="s">
        <v>23338</v>
      </c>
      <c r="B9596" s="681" t="s">
        <v>23339</v>
      </c>
      <c r="C9596" s="681" t="s">
        <v>23340</v>
      </c>
      <c r="D9596" s="681" t="s">
        <v>46476</v>
      </c>
    </row>
    <row r="9597" spans="1:4" ht="16.5" thickTop="1" thickBot="1" x14ac:dyDescent="0.3">
      <c r="A9597" s="680" t="s">
        <v>23341</v>
      </c>
      <c r="B9597" s="681" t="s">
        <v>23342</v>
      </c>
      <c r="C9597" s="680" t="s">
        <v>23343</v>
      </c>
      <c r="D9597" s="680" t="s">
        <v>46477</v>
      </c>
    </row>
    <row r="9598" spans="1:4" ht="16.5" thickTop="1" thickBot="1" x14ac:dyDescent="0.3">
      <c r="A9598" s="681" t="s">
        <v>23344</v>
      </c>
      <c r="B9598" s="681" t="s">
        <v>23345</v>
      </c>
      <c r="C9598" s="681" t="s">
        <v>23346</v>
      </c>
      <c r="D9598" s="681" t="s">
        <v>46478</v>
      </c>
    </row>
    <row r="9599" spans="1:4" ht="16.5" thickTop="1" thickBot="1" x14ac:dyDescent="0.3">
      <c r="A9599" s="680" t="s">
        <v>23347</v>
      </c>
      <c r="B9599" s="681" t="s">
        <v>23348</v>
      </c>
      <c r="C9599" s="680" t="s">
        <v>23349</v>
      </c>
      <c r="D9599" s="680" t="s">
        <v>46479</v>
      </c>
    </row>
    <row r="9600" spans="1:4" ht="16.5" thickTop="1" thickBot="1" x14ac:dyDescent="0.3">
      <c r="A9600" s="681" t="s">
        <v>23350</v>
      </c>
      <c r="B9600" s="681" t="s">
        <v>23351</v>
      </c>
      <c r="C9600" s="681" t="s">
        <v>23352</v>
      </c>
      <c r="D9600" s="681" t="s">
        <v>46480</v>
      </c>
    </row>
    <row r="9601" spans="1:4" ht="16.5" thickTop="1" thickBot="1" x14ac:dyDescent="0.3">
      <c r="A9601" s="681" t="s">
        <v>23353</v>
      </c>
      <c r="B9601" s="681" t="s">
        <v>23354</v>
      </c>
      <c r="C9601" s="681" t="s">
        <v>23355</v>
      </c>
      <c r="D9601" s="681" t="s">
        <v>46481</v>
      </c>
    </row>
    <row r="9602" spans="1:4" ht="16.5" thickTop="1" thickBot="1" x14ac:dyDescent="0.3">
      <c r="A9602" s="680" t="s">
        <v>23356</v>
      </c>
      <c r="B9602" s="692" t="s">
        <v>8728</v>
      </c>
      <c r="C9602" s="680" t="s">
        <v>23357</v>
      </c>
      <c r="D9602" s="680" t="s">
        <v>46482</v>
      </c>
    </row>
    <row r="9603" spans="1:4" ht="31.5" thickTop="1" thickBot="1" x14ac:dyDescent="0.3">
      <c r="A9603" s="681" t="s">
        <v>23358</v>
      </c>
      <c r="B9603" s="692" t="s">
        <v>8728</v>
      </c>
      <c r="C9603" s="681" t="s">
        <v>23359</v>
      </c>
      <c r="D9603" s="681" t="s">
        <v>46483</v>
      </c>
    </row>
    <row r="9604" spans="1:4" ht="16.5" thickTop="1" thickBot="1" x14ac:dyDescent="0.3">
      <c r="A9604" s="680" t="s">
        <v>23360</v>
      </c>
      <c r="B9604" s="681" t="s">
        <v>23361</v>
      </c>
      <c r="C9604" s="680" t="s">
        <v>23362</v>
      </c>
      <c r="D9604" s="680" t="s">
        <v>46484</v>
      </c>
    </row>
    <row r="9605" spans="1:4" ht="16.5" thickTop="1" thickBot="1" x14ac:dyDescent="0.3">
      <c r="A9605" s="680" t="s">
        <v>23363</v>
      </c>
      <c r="B9605" s="692" t="s">
        <v>8728</v>
      </c>
      <c r="C9605" s="680" t="s">
        <v>23364</v>
      </c>
      <c r="D9605" s="680" t="s">
        <v>46485</v>
      </c>
    </row>
    <row r="9606" spans="1:4" ht="16.5" thickTop="1" thickBot="1" x14ac:dyDescent="0.3">
      <c r="A9606" s="680" t="s">
        <v>23365</v>
      </c>
      <c r="B9606" s="692" t="s">
        <v>8728</v>
      </c>
      <c r="C9606" s="680" t="s">
        <v>23366</v>
      </c>
      <c r="D9606" s="680" t="s">
        <v>46486</v>
      </c>
    </row>
    <row r="9607" spans="1:4" ht="16.5" thickTop="1" thickBot="1" x14ac:dyDescent="0.3">
      <c r="A9607" s="680" t="s">
        <v>23367</v>
      </c>
      <c r="B9607" s="681" t="s">
        <v>23368</v>
      </c>
      <c r="C9607" s="680" t="s">
        <v>23369</v>
      </c>
      <c r="D9607" s="680" t="s">
        <v>46487</v>
      </c>
    </row>
    <row r="9608" spans="1:4" ht="31.5" thickTop="1" thickBot="1" x14ac:dyDescent="0.3">
      <c r="A9608" s="681" t="s">
        <v>23370</v>
      </c>
      <c r="B9608" s="681" t="s">
        <v>23371</v>
      </c>
      <c r="C9608" s="681" t="s">
        <v>23372</v>
      </c>
      <c r="D9608" s="681" t="s">
        <v>46488</v>
      </c>
    </row>
    <row r="9609" spans="1:4" ht="16.5" thickTop="1" thickBot="1" x14ac:dyDescent="0.3">
      <c r="A9609" s="680" t="s">
        <v>23373</v>
      </c>
      <c r="B9609" s="692" t="s">
        <v>8728</v>
      </c>
      <c r="C9609" s="680" t="s">
        <v>23374</v>
      </c>
      <c r="D9609" s="680" t="s">
        <v>46489</v>
      </c>
    </row>
    <row r="9610" spans="1:4" ht="16.5" thickTop="1" thickBot="1" x14ac:dyDescent="0.3">
      <c r="A9610" s="680" t="s">
        <v>23375</v>
      </c>
      <c r="B9610" s="692" t="s">
        <v>8728</v>
      </c>
      <c r="C9610" s="680" t="s">
        <v>23376</v>
      </c>
      <c r="D9610" s="680" t="s">
        <v>46490</v>
      </c>
    </row>
    <row r="9611" spans="1:4" ht="16.5" thickTop="1" thickBot="1" x14ac:dyDescent="0.3">
      <c r="A9611" s="680" t="s">
        <v>23377</v>
      </c>
      <c r="B9611" s="681" t="s">
        <v>23378</v>
      </c>
      <c r="C9611" s="680" t="s">
        <v>23379</v>
      </c>
      <c r="D9611" s="680" t="s">
        <v>46491</v>
      </c>
    </row>
    <row r="9612" spans="1:4" ht="16.5" thickTop="1" thickBot="1" x14ac:dyDescent="0.3">
      <c r="A9612" s="680" t="s">
        <v>23380</v>
      </c>
      <c r="B9612" s="692" t="s">
        <v>8728</v>
      </c>
      <c r="C9612" s="680" t="s">
        <v>23381</v>
      </c>
      <c r="D9612" s="680" t="s">
        <v>46492</v>
      </c>
    </row>
    <row r="9613" spans="1:4" ht="16.5" thickTop="1" thickBot="1" x14ac:dyDescent="0.3">
      <c r="A9613" s="681" t="s">
        <v>23382</v>
      </c>
      <c r="B9613" s="681" t="s">
        <v>23383</v>
      </c>
      <c r="C9613" s="681" t="s">
        <v>23384</v>
      </c>
      <c r="D9613" s="681" t="s">
        <v>46493</v>
      </c>
    </row>
    <row r="9614" spans="1:4" ht="16.5" thickTop="1" thickBot="1" x14ac:dyDescent="0.3">
      <c r="A9614" s="680" t="s">
        <v>23385</v>
      </c>
      <c r="B9614" s="692" t="s">
        <v>8728</v>
      </c>
      <c r="C9614" s="680" t="s">
        <v>23386</v>
      </c>
      <c r="D9614" s="680" t="s">
        <v>46494</v>
      </c>
    </row>
    <row r="9615" spans="1:4" ht="16.5" thickTop="1" thickBot="1" x14ac:dyDescent="0.3">
      <c r="A9615" s="680" t="s">
        <v>23387</v>
      </c>
      <c r="B9615" s="681" t="s">
        <v>23388</v>
      </c>
      <c r="C9615" s="680" t="s">
        <v>23389</v>
      </c>
      <c r="D9615" s="680" t="s">
        <v>46495</v>
      </c>
    </row>
    <row r="9616" spans="1:4" ht="16.5" thickTop="1" thickBot="1" x14ac:dyDescent="0.3">
      <c r="A9616" s="681" t="s">
        <v>23390</v>
      </c>
      <c r="B9616" s="692" t="s">
        <v>8728</v>
      </c>
      <c r="C9616" s="681" t="s">
        <v>23391</v>
      </c>
      <c r="D9616" s="681" t="s">
        <v>46496</v>
      </c>
    </row>
    <row r="9617" spans="1:4" ht="16.5" thickTop="1" thickBot="1" x14ac:dyDescent="0.3">
      <c r="A9617" s="681" t="s">
        <v>23392</v>
      </c>
      <c r="B9617" s="681" t="s">
        <v>23393</v>
      </c>
      <c r="C9617" s="681" t="s">
        <v>23394</v>
      </c>
      <c r="D9617" s="681" t="s">
        <v>46497</v>
      </c>
    </row>
    <row r="9618" spans="1:4" ht="16.5" thickTop="1" thickBot="1" x14ac:dyDescent="0.3">
      <c r="A9618" s="680" t="s">
        <v>23395</v>
      </c>
      <c r="B9618" s="681" t="s">
        <v>23396</v>
      </c>
      <c r="C9618" s="680" t="s">
        <v>23397</v>
      </c>
      <c r="D9618" s="680" t="s">
        <v>46498</v>
      </c>
    </row>
    <row r="9619" spans="1:4" ht="31.5" thickTop="1" thickBot="1" x14ac:dyDescent="0.3">
      <c r="A9619" s="680" t="s">
        <v>23398</v>
      </c>
      <c r="B9619" s="681" t="s">
        <v>23399</v>
      </c>
      <c r="C9619" s="680" t="s">
        <v>23400</v>
      </c>
      <c r="D9619" s="680" t="s">
        <v>46499</v>
      </c>
    </row>
    <row r="9620" spans="1:4" ht="31.5" thickTop="1" thickBot="1" x14ac:dyDescent="0.3">
      <c r="A9620" s="680" t="s">
        <v>23401</v>
      </c>
      <c r="B9620" s="681" t="s">
        <v>23402</v>
      </c>
      <c r="C9620" s="680" t="s">
        <v>23403</v>
      </c>
      <c r="D9620" s="680" t="s">
        <v>46500</v>
      </c>
    </row>
    <row r="9621" spans="1:4" ht="16.5" thickTop="1" thickBot="1" x14ac:dyDescent="0.3">
      <c r="A9621" s="681" t="s">
        <v>23404</v>
      </c>
      <c r="B9621" s="692" t="s">
        <v>8728</v>
      </c>
      <c r="C9621" s="681" t="s">
        <v>23405</v>
      </c>
      <c r="D9621" s="681" t="s">
        <v>46501</v>
      </c>
    </row>
    <row r="9622" spans="1:4" ht="16.5" thickTop="1" thickBot="1" x14ac:dyDescent="0.3">
      <c r="A9622" s="680" t="s">
        <v>23406</v>
      </c>
      <c r="B9622" s="681" t="s">
        <v>23407</v>
      </c>
      <c r="C9622" s="680" t="s">
        <v>23408</v>
      </c>
      <c r="D9622" s="680" t="s">
        <v>46502</v>
      </c>
    </row>
    <row r="9623" spans="1:4" ht="16.5" thickTop="1" thickBot="1" x14ac:dyDescent="0.3">
      <c r="A9623" s="680" t="s">
        <v>23409</v>
      </c>
      <c r="B9623" s="681" t="s">
        <v>23410</v>
      </c>
      <c r="C9623" s="680" t="s">
        <v>23411</v>
      </c>
      <c r="D9623" s="680" t="s">
        <v>46503</v>
      </c>
    </row>
    <row r="9624" spans="1:4" ht="31.5" thickTop="1" thickBot="1" x14ac:dyDescent="0.3">
      <c r="A9624" s="680" t="s">
        <v>23412</v>
      </c>
      <c r="B9624" s="692" t="s">
        <v>8728</v>
      </c>
      <c r="C9624" s="680" t="s">
        <v>23413</v>
      </c>
      <c r="D9624" s="680" t="s">
        <v>46504</v>
      </c>
    </row>
    <row r="9625" spans="1:4" ht="16.5" thickTop="1" thickBot="1" x14ac:dyDescent="0.3">
      <c r="A9625" s="680" t="s">
        <v>23414</v>
      </c>
      <c r="B9625" s="681" t="s">
        <v>23415</v>
      </c>
      <c r="C9625" s="680" t="s">
        <v>23416</v>
      </c>
      <c r="D9625" s="680" t="s">
        <v>46505</v>
      </c>
    </row>
    <row r="9626" spans="1:4" ht="16.5" thickTop="1" thickBot="1" x14ac:dyDescent="0.3">
      <c r="A9626" s="681" t="s">
        <v>23417</v>
      </c>
      <c r="B9626" s="681" t="s">
        <v>23418</v>
      </c>
      <c r="C9626" s="681" t="s">
        <v>23419</v>
      </c>
      <c r="D9626" s="681" t="s">
        <v>46506</v>
      </c>
    </row>
    <row r="9627" spans="1:4" ht="16.5" thickTop="1" thickBot="1" x14ac:dyDescent="0.3">
      <c r="A9627" s="681" t="s">
        <v>23420</v>
      </c>
      <c r="B9627" s="681" t="s">
        <v>23421</v>
      </c>
      <c r="C9627" s="681" t="s">
        <v>23422</v>
      </c>
      <c r="D9627" s="681" t="s">
        <v>46507</v>
      </c>
    </row>
    <row r="9628" spans="1:4" ht="16.5" thickTop="1" thickBot="1" x14ac:dyDescent="0.3">
      <c r="A9628" s="680" t="s">
        <v>23423</v>
      </c>
      <c r="B9628" s="681" t="s">
        <v>23424</v>
      </c>
      <c r="C9628" s="680" t="s">
        <v>23425</v>
      </c>
      <c r="D9628" s="680" t="s">
        <v>46508</v>
      </c>
    </row>
    <row r="9629" spans="1:4" ht="16.5" thickTop="1" thickBot="1" x14ac:dyDescent="0.3">
      <c r="A9629" s="680" t="s">
        <v>23426</v>
      </c>
      <c r="B9629" s="681" t="s">
        <v>23427</v>
      </c>
      <c r="C9629" s="680" t="s">
        <v>23428</v>
      </c>
      <c r="D9629" s="680" t="s">
        <v>46509</v>
      </c>
    </row>
    <row r="9630" spans="1:4" ht="16.5" thickTop="1" thickBot="1" x14ac:dyDescent="0.3">
      <c r="A9630" s="681" t="s">
        <v>23429</v>
      </c>
      <c r="B9630" s="681" t="s">
        <v>23430</v>
      </c>
      <c r="C9630" s="681" t="s">
        <v>23431</v>
      </c>
      <c r="D9630" s="681" t="s">
        <v>46510</v>
      </c>
    </row>
    <row r="9631" spans="1:4" ht="16.5" thickTop="1" thickBot="1" x14ac:dyDescent="0.3">
      <c r="A9631" s="680" t="s">
        <v>23432</v>
      </c>
      <c r="B9631" s="681" t="s">
        <v>23433</v>
      </c>
      <c r="C9631" s="680" t="s">
        <v>23434</v>
      </c>
      <c r="D9631" s="680" t="s">
        <v>46511</v>
      </c>
    </row>
    <row r="9632" spans="1:4" ht="16.5" thickTop="1" thickBot="1" x14ac:dyDescent="0.3">
      <c r="A9632" s="681" t="s">
        <v>23435</v>
      </c>
      <c r="B9632" s="681" t="s">
        <v>23436</v>
      </c>
      <c r="C9632" s="681" t="s">
        <v>23437</v>
      </c>
      <c r="D9632" s="681" t="s">
        <v>46512</v>
      </c>
    </row>
    <row r="9633" spans="1:4" ht="16.5" thickTop="1" thickBot="1" x14ac:dyDescent="0.3">
      <c r="A9633" s="681" t="s">
        <v>23438</v>
      </c>
      <c r="B9633" s="692" t="s">
        <v>8728</v>
      </c>
      <c r="C9633" s="681" t="s">
        <v>23439</v>
      </c>
      <c r="D9633" s="681" t="s">
        <v>46513</v>
      </c>
    </row>
    <row r="9634" spans="1:4" ht="16.5" thickTop="1" thickBot="1" x14ac:dyDescent="0.3">
      <c r="A9634" s="681" t="s">
        <v>23440</v>
      </c>
      <c r="B9634" s="681" t="s">
        <v>23441</v>
      </c>
      <c r="C9634" s="681" t="s">
        <v>23442</v>
      </c>
      <c r="D9634" s="681" t="s">
        <v>46514</v>
      </c>
    </row>
    <row r="9635" spans="1:4" ht="16.5" thickTop="1" thickBot="1" x14ac:dyDescent="0.3">
      <c r="A9635" s="680" t="s">
        <v>23443</v>
      </c>
      <c r="B9635" s="681" t="s">
        <v>23444</v>
      </c>
      <c r="C9635" s="680" t="s">
        <v>23445</v>
      </c>
      <c r="D9635" s="680" t="s">
        <v>46515</v>
      </c>
    </row>
    <row r="9636" spans="1:4" ht="16.5" thickTop="1" thickBot="1" x14ac:dyDescent="0.3">
      <c r="A9636" s="681" t="s">
        <v>23446</v>
      </c>
      <c r="B9636" s="681" t="s">
        <v>23447</v>
      </c>
      <c r="C9636" s="681" t="s">
        <v>23448</v>
      </c>
      <c r="D9636" s="681" t="s">
        <v>23448</v>
      </c>
    </row>
    <row r="9637" spans="1:4" ht="16.5" thickTop="1" thickBot="1" x14ac:dyDescent="0.3">
      <c r="A9637" s="681" t="s">
        <v>23449</v>
      </c>
      <c r="B9637" s="681" t="s">
        <v>23450</v>
      </c>
      <c r="C9637" s="681" t="s">
        <v>23451</v>
      </c>
      <c r="D9637" s="681" t="s">
        <v>46516</v>
      </c>
    </row>
    <row r="9638" spans="1:4" ht="16.5" thickTop="1" thickBot="1" x14ac:dyDescent="0.3">
      <c r="A9638" s="680" t="s">
        <v>23452</v>
      </c>
      <c r="B9638" s="692" t="s">
        <v>8728</v>
      </c>
      <c r="C9638" s="680" t="s">
        <v>23453</v>
      </c>
      <c r="D9638" s="680" t="s">
        <v>46517</v>
      </c>
    </row>
    <row r="9639" spans="1:4" ht="16.5" thickTop="1" thickBot="1" x14ac:dyDescent="0.3">
      <c r="A9639" s="680" t="s">
        <v>6545</v>
      </c>
      <c r="B9639" s="692" t="s">
        <v>8728</v>
      </c>
      <c r="C9639" s="680" t="s">
        <v>23454</v>
      </c>
      <c r="D9639" s="680" t="s">
        <v>6547</v>
      </c>
    </row>
    <row r="9640" spans="1:4" ht="16.5" thickTop="1" thickBot="1" x14ac:dyDescent="0.3">
      <c r="A9640" s="681" t="s">
        <v>23455</v>
      </c>
      <c r="B9640" s="681" t="s">
        <v>23456</v>
      </c>
      <c r="C9640" s="681" t="s">
        <v>23457</v>
      </c>
      <c r="D9640" s="681" t="s">
        <v>46518</v>
      </c>
    </row>
    <row r="9641" spans="1:4" ht="16.5" thickTop="1" thickBot="1" x14ac:dyDescent="0.3">
      <c r="A9641" s="680" t="s">
        <v>23458</v>
      </c>
      <c r="B9641" s="681" t="s">
        <v>23459</v>
      </c>
      <c r="C9641" s="680" t="s">
        <v>23460</v>
      </c>
      <c r="D9641" s="680" t="s">
        <v>46519</v>
      </c>
    </row>
    <row r="9642" spans="1:4" ht="16.5" thickTop="1" thickBot="1" x14ac:dyDescent="0.3">
      <c r="A9642" s="680" t="s">
        <v>23461</v>
      </c>
      <c r="B9642" s="681" t="s">
        <v>23462</v>
      </c>
      <c r="C9642" s="680" t="s">
        <v>23463</v>
      </c>
      <c r="D9642" s="680" t="s">
        <v>46520</v>
      </c>
    </row>
    <row r="9643" spans="1:4" ht="31.5" thickTop="1" thickBot="1" x14ac:dyDescent="0.3">
      <c r="A9643" s="680" t="s">
        <v>23464</v>
      </c>
      <c r="B9643" s="681" t="s">
        <v>23465</v>
      </c>
      <c r="C9643" s="680" t="s">
        <v>23466</v>
      </c>
      <c r="D9643" s="680" t="s">
        <v>46521</v>
      </c>
    </row>
    <row r="9644" spans="1:4" ht="16.5" thickTop="1" thickBot="1" x14ac:dyDescent="0.3">
      <c r="A9644" s="680" t="s">
        <v>6548</v>
      </c>
      <c r="B9644" s="681" t="s">
        <v>23467</v>
      </c>
      <c r="C9644" s="680" t="s">
        <v>23468</v>
      </c>
      <c r="D9644" s="680" t="s">
        <v>6550</v>
      </c>
    </row>
    <row r="9645" spans="1:4" ht="16.5" thickTop="1" thickBot="1" x14ac:dyDescent="0.3">
      <c r="A9645" s="681" t="s">
        <v>23469</v>
      </c>
      <c r="B9645" s="681" t="s">
        <v>23470</v>
      </c>
      <c r="C9645" s="681" t="s">
        <v>23471</v>
      </c>
      <c r="D9645" s="681" t="s">
        <v>46522</v>
      </c>
    </row>
    <row r="9646" spans="1:4" ht="16.5" thickTop="1" thickBot="1" x14ac:dyDescent="0.3">
      <c r="A9646" s="681" t="s">
        <v>23472</v>
      </c>
      <c r="B9646" s="681" t="s">
        <v>23473</v>
      </c>
      <c r="C9646" s="681" t="s">
        <v>23474</v>
      </c>
      <c r="D9646" s="681" t="s">
        <v>46523</v>
      </c>
    </row>
    <row r="9647" spans="1:4" ht="16.5" thickTop="1" thickBot="1" x14ac:dyDescent="0.3">
      <c r="A9647" s="680" t="s">
        <v>23475</v>
      </c>
      <c r="B9647" s="681" t="s">
        <v>23476</v>
      </c>
      <c r="C9647" s="680" t="s">
        <v>23477</v>
      </c>
      <c r="D9647" s="680" t="s">
        <v>46524</v>
      </c>
    </row>
    <row r="9648" spans="1:4" ht="16.5" thickTop="1" thickBot="1" x14ac:dyDescent="0.3">
      <c r="A9648" s="681" t="s">
        <v>6551</v>
      </c>
      <c r="B9648" s="681" t="s">
        <v>23478</v>
      </c>
      <c r="C9648" s="681" t="s">
        <v>6552</v>
      </c>
      <c r="D9648" s="681" t="s">
        <v>6553</v>
      </c>
    </row>
    <row r="9649" spans="1:4" ht="31.5" thickTop="1" thickBot="1" x14ac:dyDescent="0.3">
      <c r="A9649" s="681" t="s">
        <v>23479</v>
      </c>
      <c r="B9649" s="681" t="s">
        <v>23480</v>
      </c>
      <c r="C9649" s="681" t="s">
        <v>23481</v>
      </c>
      <c r="D9649" s="681" t="s">
        <v>46525</v>
      </c>
    </row>
    <row r="9650" spans="1:4" ht="16.5" thickTop="1" thickBot="1" x14ac:dyDescent="0.3">
      <c r="A9650" s="681" t="s">
        <v>6554</v>
      </c>
      <c r="B9650" s="681" t="s">
        <v>23482</v>
      </c>
      <c r="C9650" s="681" t="s">
        <v>23483</v>
      </c>
      <c r="D9650" s="681" t="s">
        <v>23483</v>
      </c>
    </row>
    <row r="9651" spans="1:4" ht="31.5" thickTop="1" thickBot="1" x14ac:dyDescent="0.3">
      <c r="A9651" s="681" t="s">
        <v>23484</v>
      </c>
      <c r="B9651" s="681" t="s">
        <v>23485</v>
      </c>
      <c r="C9651" s="681" t="s">
        <v>23486</v>
      </c>
      <c r="D9651" s="681" t="s">
        <v>46526</v>
      </c>
    </row>
    <row r="9652" spans="1:4" ht="16.5" thickTop="1" thickBot="1" x14ac:dyDescent="0.3">
      <c r="A9652" s="681" t="s">
        <v>23487</v>
      </c>
      <c r="B9652" s="681" t="s">
        <v>23488</v>
      </c>
      <c r="C9652" s="681" t="s">
        <v>23489</v>
      </c>
      <c r="D9652" s="681" t="s">
        <v>46527</v>
      </c>
    </row>
    <row r="9653" spans="1:4" ht="16.5" thickTop="1" thickBot="1" x14ac:dyDescent="0.3">
      <c r="A9653" s="680" t="s">
        <v>6556</v>
      </c>
      <c r="B9653" s="681" t="s">
        <v>23490</v>
      </c>
      <c r="C9653" s="680" t="s">
        <v>6557</v>
      </c>
      <c r="D9653" s="680" t="s">
        <v>6558</v>
      </c>
    </row>
    <row r="9654" spans="1:4" ht="31.5" thickTop="1" thickBot="1" x14ac:dyDescent="0.3">
      <c r="A9654" s="680" t="s">
        <v>23491</v>
      </c>
      <c r="B9654" s="681" t="s">
        <v>23492</v>
      </c>
      <c r="C9654" s="680" t="s">
        <v>23493</v>
      </c>
      <c r="D9654" s="680" t="s">
        <v>46528</v>
      </c>
    </row>
    <row r="9655" spans="1:4" ht="16.5" thickTop="1" thickBot="1" x14ac:dyDescent="0.3">
      <c r="A9655" s="680" t="s">
        <v>23494</v>
      </c>
      <c r="B9655" s="692" t="s">
        <v>8728</v>
      </c>
      <c r="C9655" s="680" t="s">
        <v>23495</v>
      </c>
      <c r="D9655" s="680" t="s">
        <v>46529</v>
      </c>
    </row>
    <row r="9656" spans="1:4" ht="16.5" thickTop="1" thickBot="1" x14ac:dyDescent="0.3">
      <c r="A9656" s="681" t="s">
        <v>23496</v>
      </c>
      <c r="B9656" s="681" t="s">
        <v>23497</v>
      </c>
      <c r="C9656" s="681" t="s">
        <v>23498</v>
      </c>
      <c r="D9656" s="681" t="s">
        <v>46530</v>
      </c>
    </row>
    <row r="9657" spans="1:4" ht="16.5" thickTop="1" thickBot="1" x14ac:dyDescent="0.3">
      <c r="A9657" s="680" t="s">
        <v>23499</v>
      </c>
      <c r="B9657" s="681" t="s">
        <v>23500</v>
      </c>
      <c r="C9657" s="680" t="s">
        <v>23501</v>
      </c>
      <c r="D9657" s="680" t="s">
        <v>46531</v>
      </c>
    </row>
    <row r="9658" spans="1:4" ht="16.5" thickTop="1" thickBot="1" x14ac:dyDescent="0.3">
      <c r="A9658" s="680" t="s">
        <v>23502</v>
      </c>
      <c r="B9658" s="681" t="s">
        <v>23503</v>
      </c>
      <c r="C9658" s="680" t="s">
        <v>23504</v>
      </c>
      <c r="D9658" s="680" t="s">
        <v>46532</v>
      </c>
    </row>
    <row r="9659" spans="1:4" ht="16.5" thickTop="1" thickBot="1" x14ac:dyDescent="0.3">
      <c r="A9659" s="680" t="s">
        <v>23505</v>
      </c>
      <c r="B9659" s="681" t="s">
        <v>23506</v>
      </c>
      <c r="C9659" s="680" t="s">
        <v>23507</v>
      </c>
      <c r="D9659" s="680" t="s">
        <v>46533</v>
      </c>
    </row>
    <row r="9660" spans="1:4" ht="31.5" thickTop="1" thickBot="1" x14ac:dyDescent="0.3">
      <c r="A9660" s="680" t="s">
        <v>23508</v>
      </c>
      <c r="B9660" s="692" t="s">
        <v>8728</v>
      </c>
      <c r="C9660" s="680" t="s">
        <v>23509</v>
      </c>
      <c r="D9660" s="680" t="s">
        <v>46534</v>
      </c>
    </row>
    <row r="9661" spans="1:4" ht="31.5" thickTop="1" thickBot="1" x14ac:dyDescent="0.3">
      <c r="A9661" s="681" t="s">
        <v>23510</v>
      </c>
      <c r="B9661" s="681" t="s">
        <v>23511</v>
      </c>
      <c r="C9661" s="681" t="s">
        <v>23512</v>
      </c>
      <c r="D9661" s="681" t="s">
        <v>46535</v>
      </c>
    </row>
    <row r="9662" spans="1:4" ht="16.5" thickTop="1" thickBot="1" x14ac:dyDescent="0.3">
      <c r="A9662" s="681" t="s">
        <v>23513</v>
      </c>
      <c r="B9662" s="681" t="s">
        <v>23514</v>
      </c>
      <c r="C9662" s="681" t="s">
        <v>23515</v>
      </c>
      <c r="D9662" s="681" t="s">
        <v>46536</v>
      </c>
    </row>
    <row r="9663" spans="1:4" ht="16.5" thickTop="1" thickBot="1" x14ac:dyDescent="0.3">
      <c r="A9663" s="681" t="s">
        <v>23516</v>
      </c>
      <c r="B9663" s="681" t="s">
        <v>23517</v>
      </c>
      <c r="C9663" s="681" t="s">
        <v>23518</v>
      </c>
      <c r="D9663" s="681" t="s">
        <v>46537</v>
      </c>
    </row>
    <row r="9664" spans="1:4" ht="16.5" thickTop="1" thickBot="1" x14ac:dyDescent="0.3">
      <c r="A9664" s="681" t="s">
        <v>23519</v>
      </c>
      <c r="B9664" s="681" t="s">
        <v>23520</v>
      </c>
      <c r="C9664" s="681" t="s">
        <v>23521</v>
      </c>
      <c r="D9664" s="681" t="s">
        <v>46538</v>
      </c>
    </row>
    <row r="9665" spans="1:4" ht="16.5" thickTop="1" thickBot="1" x14ac:dyDescent="0.3">
      <c r="A9665" s="681" t="s">
        <v>23522</v>
      </c>
      <c r="B9665" s="681" t="s">
        <v>23523</v>
      </c>
      <c r="C9665" s="681" t="s">
        <v>23524</v>
      </c>
      <c r="D9665" s="681" t="s">
        <v>46539</v>
      </c>
    </row>
    <row r="9666" spans="1:4" ht="31.5" thickTop="1" thickBot="1" x14ac:dyDescent="0.3">
      <c r="A9666" s="680" t="s">
        <v>23525</v>
      </c>
      <c r="B9666" s="692" t="s">
        <v>8728</v>
      </c>
      <c r="C9666" s="680" t="s">
        <v>23526</v>
      </c>
      <c r="D9666" s="680" t="s">
        <v>46540</v>
      </c>
    </row>
    <row r="9667" spans="1:4" ht="31.5" thickTop="1" thickBot="1" x14ac:dyDescent="0.3">
      <c r="A9667" s="681" t="s">
        <v>23527</v>
      </c>
      <c r="B9667" s="681" t="s">
        <v>23528</v>
      </c>
      <c r="C9667" s="681" t="s">
        <v>23529</v>
      </c>
      <c r="D9667" s="681" t="s">
        <v>46541</v>
      </c>
    </row>
    <row r="9668" spans="1:4" ht="16.5" thickTop="1" thickBot="1" x14ac:dyDescent="0.3">
      <c r="A9668" s="680" t="s">
        <v>23530</v>
      </c>
      <c r="B9668" s="681" t="s">
        <v>23531</v>
      </c>
      <c r="C9668" s="680" t="s">
        <v>23532</v>
      </c>
      <c r="D9668" s="680" t="s">
        <v>46542</v>
      </c>
    </row>
    <row r="9669" spans="1:4" ht="16.5" thickTop="1" thickBot="1" x14ac:dyDescent="0.3">
      <c r="A9669" s="681" t="s">
        <v>23533</v>
      </c>
      <c r="B9669" s="681" t="s">
        <v>23534</v>
      </c>
      <c r="C9669" s="681" t="s">
        <v>23535</v>
      </c>
      <c r="D9669" s="681" t="s">
        <v>46543</v>
      </c>
    </row>
    <row r="9670" spans="1:4" ht="16.5" thickTop="1" thickBot="1" x14ac:dyDescent="0.3">
      <c r="A9670" s="681" t="s">
        <v>23536</v>
      </c>
      <c r="B9670" s="681" t="s">
        <v>23537</v>
      </c>
      <c r="C9670" s="681" t="s">
        <v>23538</v>
      </c>
      <c r="D9670" s="681" t="s">
        <v>46544</v>
      </c>
    </row>
    <row r="9671" spans="1:4" ht="16.5" thickTop="1" thickBot="1" x14ac:dyDescent="0.3">
      <c r="A9671" s="680" t="s">
        <v>23539</v>
      </c>
      <c r="B9671" s="681" t="s">
        <v>23540</v>
      </c>
      <c r="C9671" s="680" t="s">
        <v>23541</v>
      </c>
      <c r="D9671" s="680" t="s">
        <v>46545</v>
      </c>
    </row>
    <row r="9672" spans="1:4" ht="16.5" thickTop="1" thickBot="1" x14ac:dyDescent="0.3">
      <c r="A9672" s="681" t="s">
        <v>23542</v>
      </c>
      <c r="B9672" s="681" t="s">
        <v>23543</v>
      </c>
      <c r="C9672" s="681" t="s">
        <v>23544</v>
      </c>
      <c r="D9672" s="681" t="s">
        <v>46546</v>
      </c>
    </row>
    <row r="9673" spans="1:4" ht="16.5" thickTop="1" thickBot="1" x14ac:dyDescent="0.3">
      <c r="A9673" s="681" t="s">
        <v>23545</v>
      </c>
      <c r="B9673" s="681" t="s">
        <v>23546</v>
      </c>
      <c r="C9673" s="681" t="s">
        <v>23547</v>
      </c>
      <c r="D9673" s="681" t="s">
        <v>46547</v>
      </c>
    </row>
    <row r="9674" spans="1:4" ht="16.5" thickTop="1" thickBot="1" x14ac:dyDescent="0.3">
      <c r="A9674" s="681" t="s">
        <v>23548</v>
      </c>
      <c r="B9674" s="681" t="s">
        <v>23549</v>
      </c>
      <c r="C9674" s="681" t="s">
        <v>23550</v>
      </c>
      <c r="D9674" s="681" t="s">
        <v>46548</v>
      </c>
    </row>
    <row r="9675" spans="1:4" ht="16.5" thickTop="1" thickBot="1" x14ac:dyDescent="0.3">
      <c r="A9675" s="680" t="s">
        <v>23551</v>
      </c>
      <c r="B9675" s="681" t="s">
        <v>23552</v>
      </c>
      <c r="C9675" s="680" t="s">
        <v>23553</v>
      </c>
      <c r="D9675" s="680" t="s">
        <v>46549</v>
      </c>
    </row>
    <row r="9676" spans="1:4" ht="16.5" thickTop="1" thickBot="1" x14ac:dyDescent="0.3">
      <c r="A9676" s="680" t="s">
        <v>23554</v>
      </c>
      <c r="B9676" s="681" t="s">
        <v>23555</v>
      </c>
      <c r="C9676" s="680" t="s">
        <v>23556</v>
      </c>
      <c r="D9676" s="680" t="s">
        <v>46550</v>
      </c>
    </row>
    <row r="9677" spans="1:4" ht="31.5" thickTop="1" thickBot="1" x14ac:dyDescent="0.3">
      <c r="A9677" s="680" t="s">
        <v>23557</v>
      </c>
      <c r="B9677" s="681" t="s">
        <v>23558</v>
      </c>
      <c r="C9677" s="680" t="s">
        <v>23559</v>
      </c>
      <c r="D9677" s="680" t="s">
        <v>46551</v>
      </c>
    </row>
    <row r="9678" spans="1:4" ht="16.5" thickTop="1" thickBot="1" x14ac:dyDescent="0.3">
      <c r="A9678" s="680" t="s">
        <v>23560</v>
      </c>
      <c r="B9678" s="681" t="s">
        <v>23561</v>
      </c>
      <c r="C9678" s="680" t="s">
        <v>23562</v>
      </c>
      <c r="D9678" s="680" t="s">
        <v>23562</v>
      </c>
    </row>
    <row r="9679" spans="1:4" ht="16.5" thickTop="1" thickBot="1" x14ac:dyDescent="0.3">
      <c r="A9679" s="681" t="s">
        <v>6559</v>
      </c>
      <c r="B9679" s="681" t="s">
        <v>23563</v>
      </c>
      <c r="C9679" s="681" t="s">
        <v>6560</v>
      </c>
      <c r="D9679" s="681" t="s">
        <v>6561</v>
      </c>
    </row>
    <row r="9680" spans="1:4" ht="16.5" thickTop="1" thickBot="1" x14ac:dyDescent="0.3">
      <c r="A9680" s="681" t="s">
        <v>23564</v>
      </c>
      <c r="B9680" s="681" t="s">
        <v>23565</v>
      </c>
      <c r="C9680" s="681" t="s">
        <v>23566</v>
      </c>
      <c r="D9680" s="681" t="s">
        <v>46552</v>
      </c>
    </row>
    <row r="9681" spans="1:4" ht="31.5" thickTop="1" thickBot="1" x14ac:dyDescent="0.3">
      <c r="A9681" s="680" t="s">
        <v>23567</v>
      </c>
      <c r="B9681" s="681" t="s">
        <v>23568</v>
      </c>
      <c r="C9681" s="680" t="s">
        <v>23569</v>
      </c>
      <c r="D9681" s="680" t="s">
        <v>46553</v>
      </c>
    </row>
    <row r="9682" spans="1:4" ht="16.5" thickTop="1" thickBot="1" x14ac:dyDescent="0.3">
      <c r="A9682" s="681" t="s">
        <v>23570</v>
      </c>
      <c r="B9682" s="681" t="s">
        <v>23571</v>
      </c>
      <c r="C9682" s="681" t="s">
        <v>23572</v>
      </c>
      <c r="D9682" s="681" t="s">
        <v>46554</v>
      </c>
    </row>
    <row r="9683" spans="1:4" ht="31.5" thickTop="1" thickBot="1" x14ac:dyDescent="0.3">
      <c r="A9683" s="680" t="s">
        <v>23573</v>
      </c>
      <c r="B9683" s="681" t="s">
        <v>23574</v>
      </c>
      <c r="C9683" s="680" t="s">
        <v>23575</v>
      </c>
      <c r="D9683" s="680" t="s">
        <v>46555</v>
      </c>
    </row>
    <row r="9684" spans="1:4" ht="31.5" thickTop="1" thickBot="1" x14ac:dyDescent="0.3">
      <c r="A9684" s="681" t="s">
        <v>23576</v>
      </c>
      <c r="B9684" s="692" t="s">
        <v>8728</v>
      </c>
      <c r="C9684" s="681" t="s">
        <v>23577</v>
      </c>
      <c r="D9684" s="681" t="s">
        <v>46556</v>
      </c>
    </row>
    <row r="9685" spans="1:4" ht="16.5" thickTop="1" thickBot="1" x14ac:dyDescent="0.3">
      <c r="A9685" s="680" t="s">
        <v>23578</v>
      </c>
      <c r="B9685" s="681" t="s">
        <v>23579</v>
      </c>
      <c r="C9685" s="680" t="s">
        <v>23580</v>
      </c>
      <c r="D9685" s="680" t="s">
        <v>46557</v>
      </c>
    </row>
    <row r="9686" spans="1:4" ht="16.5" thickTop="1" thickBot="1" x14ac:dyDescent="0.3">
      <c r="A9686" s="681" t="s">
        <v>6562</v>
      </c>
      <c r="B9686" s="681" t="s">
        <v>23581</v>
      </c>
      <c r="C9686" s="681" t="s">
        <v>23582</v>
      </c>
      <c r="D9686" s="681" t="s">
        <v>6564</v>
      </c>
    </row>
    <row r="9687" spans="1:4" ht="16.5" thickTop="1" thickBot="1" x14ac:dyDescent="0.3">
      <c r="A9687" s="681" t="s">
        <v>46558</v>
      </c>
      <c r="B9687" s="692" t="s">
        <v>8728</v>
      </c>
      <c r="C9687" s="681" t="s">
        <v>46559</v>
      </c>
      <c r="D9687" s="681" t="s">
        <v>46560</v>
      </c>
    </row>
    <row r="9688" spans="1:4" ht="16.5" thickTop="1" thickBot="1" x14ac:dyDescent="0.3">
      <c r="A9688" s="681" t="s">
        <v>23583</v>
      </c>
      <c r="B9688" s="681" t="s">
        <v>23584</v>
      </c>
      <c r="C9688" s="681" t="s">
        <v>23585</v>
      </c>
      <c r="D9688" s="681" t="s">
        <v>46561</v>
      </c>
    </row>
    <row r="9689" spans="1:4" ht="31.5" thickTop="1" thickBot="1" x14ac:dyDescent="0.3">
      <c r="A9689" s="681" t="s">
        <v>23586</v>
      </c>
      <c r="B9689" s="681" t="s">
        <v>23587</v>
      </c>
      <c r="C9689" s="681" t="s">
        <v>23588</v>
      </c>
      <c r="D9689" s="681" t="s">
        <v>46562</v>
      </c>
    </row>
    <row r="9690" spans="1:4" ht="31.5" thickTop="1" thickBot="1" x14ac:dyDescent="0.3">
      <c r="A9690" s="680" t="s">
        <v>23589</v>
      </c>
      <c r="B9690" s="681" t="s">
        <v>23590</v>
      </c>
      <c r="C9690" s="680" t="s">
        <v>23591</v>
      </c>
      <c r="D9690" s="680" t="s">
        <v>46563</v>
      </c>
    </row>
    <row r="9691" spans="1:4" ht="16.5" thickTop="1" thickBot="1" x14ac:dyDescent="0.3">
      <c r="A9691" s="681" t="s">
        <v>23592</v>
      </c>
      <c r="B9691" s="681" t="s">
        <v>23593</v>
      </c>
      <c r="C9691" s="681" t="s">
        <v>23594</v>
      </c>
      <c r="D9691" s="681" t="s">
        <v>46564</v>
      </c>
    </row>
    <row r="9692" spans="1:4" ht="16.5" thickTop="1" thickBot="1" x14ac:dyDescent="0.3">
      <c r="A9692" s="681" t="s">
        <v>23595</v>
      </c>
      <c r="B9692" s="681" t="s">
        <v>23595</v>
      </c>
      <c r="C9692" s="681" t="s">
        <v>23596</v>
      </c>
      <c r="D9692" s="681" t="s">
        <v>46565</v>
      </c>
    </row>
    <row r="9693" spans="1:4" ht="16.5" thickTop="1" thickBot="1" x14ac:dyDescent="0.3">
      <c r="A9693" s="680" t="s">
        <v>23597</v>
      </c>
      <c r="B9693" s="681" t="s">
        <v>23598</v>
      </c>
      <c r="C9693" s="680" t="s">
        <v>23599</v>
      </c>
      <c r="D9693" s="680" t="s">
        <v>46566</v>
      </c>
    </row>
    <row r="9694" spans="1:4" ht="31.5" thickTop="1" thickBot="1" x14ac:dyDescent="0.3">
      <c r="A9694" s="681" t="s">
        <v>23600</v>
      </c>
      <c r="B9694" s="681" t="s">
        <v>23601</v>
      </c>
      <c r="C9694" s="681" t="s">
        <v>23602</v>
      </c>
      <c r="D9694" s="681" t="s">
        <v>46567</v>
      </c>
    </row>
    <row r="9695" spans="1:4" ht="16.5" thickTop="1" thickBot="1" x14ac:dyDescent="0.3">
      <c r="A9695" s="681" t="s">
        <v>23603</v>
      </c>
      <c r="B9695" s="681" t="s">
        <v>23604</v>
      </c>
      <c r="C9695" s="681" t="s">
        <v>23605</v>
      </c>
      <c r="D9695" s="681" t="s">
        <v>46568</v>
      </c>
    </row>
    <row r="9696" spans="1:4" ht="16.5" thickTop="1" thickBot="1" x14ac:dyDescent="0.3">
      <c r="A9696" s="680" t="s">
        <v>6565</v>
      </c>
      <c r="B9696" s="681" t="s">
        <v>23606</v>
      </c>
      <c r="C9696" s="680" t="s">
        <v>6566</v>
      </c>
      <c r="D9696" s="680" t="s">
        <v>6567</v>
      </c>
    </row>
    <row r="9697" spans="1:4" ht="16.5" thickTop="1" thickBot="1" x14ac:dyDescent="0.3">
      <c r="A9697" s="680" t="s">
        <v>23607</v>
      </c>
      <c r="B9697" s="681" t="s">
        <v>23608</v>
      </c>
      <c r="C9697" s="680" t="s">
        <v>23609</v>
      </c>
      <c r="D9697" s="680" t="s">
        <v>46569</v>
      </c>
    </row>
    <row r="9698" spans="1:4" ht="16.5" thickTop="1" thickBot="1" x14ac:dyDescent="0.3">
      <c r="A9698" s="680" t="s">
        <v>23610</v>
      </c>
      <c r="B9698" s="681" t="s">
        <v>23611</v>
      </c>
      <c r="C9698" s="680" t="s">
        <v>23612</v>
      </c>
      <c r="D9698" s="680" t="s">
        <v>46570</v>
      </c>
    </row>
    <row r="9699" spans="1:4" ht="16.5" thickTop="1" thickBot="1" x14ac:dyDescent="0.3">
      <c r="A9699" s="681" t="s">
        <v>23613</v>
      </c>
      <c r="B9699" s="681" t="s">
        <v>23614</v>
      </c>
      <c r="C9699" s="681" t="s">
        <v>23615</v>
      </c>
      <c r="D9699" s="681" t="s">
        <v>46571</v>
      </c>
    </row>
    <row r="9700" spans="1:4" ht="16.5" thickTop="1" thickBot="1" x14ac:dyDescent="0.3">
      <c r="A9700" s="681" t="s">
        <v>23616</v>
      </c>
      <c r="B9700" s="681" t="s">
        <v>23617</v>
      </c>
      <c r="C9700" s="681" t="s">
        <v>23618</v>
      </c>
      <c r="D9700" s="681" t="s">
        <v>46572</v>
      </c>
    </row>
    <row r="9701" spans="1:4" ht="31.5" thickTop="1" thickBot="1" x14ac:dyDescent="0.3">
      <c r="A9701" s="680" t="s">
        <v>23619</v>
      </c>
      <c r="B9701" s="681" t="s">
        <v>23620</v>
      </c>
      <c r="C9701" s="680" t="s">
        <v>23621</v>
      </c>
      <c r="D9701" s="680" t="s">
        <v>46573</v>
      </c>
    </row>
    <row r="9702" spans="1:4" ht="16.5" thickTop="1" thickBot="1" x14ac:dyDescent="0.3">
      <c r="A9702" s="680" t="s">
        <v>6568</v>
      </c>
      <c r="B9702" s="681" t="s">
        <v>23622</v>
      </c>
      <c r="C9702" s="680" t="s">
        <v>6569</v>
      </c>
      <c r="D9702" s="680" t="s">
        <v>6570</v>
      </c>
    </row>
    <row r="9703" spans="1:4" ht="31.5" thickTop="1" thickBot="1" x14ac:dyDescent="0.3">
      <c r="A9703" s="681" t="s">
        <v>23623</v>
      </c>
      <c r="B9703" s="681" t="s">
        <v>23624</v>
      </c>
      <c r="C9703" s="681" t="s">
        <v>23625</v>
      </c>
      <c r="D9703" s="681" t="s">
        <v>46574</v>
      </c>
    </row>
    <row r="9704" spans="1:4" ht="16.5" thickTop="1" thickBot="1" x14ac:dyDescent="0.3">
      <c r="A9704" s="680" t="s">
        <v>23626</v>
      </c>
      <c r="B9704" s="681" t="s">
        <v>23627</v>
      </c>
      <c r="C9704" s="680" t="s">
        <v>23628</v>
      </c>
      <c r="D9704" s="680" t="s">
        <v>46575</v>
      </c>
    </row>
    <row r="9705" spans="1:4" ht="31.5" thickTop="1" thickBot="1" x14ac:dyDescent="0.3">
      <c r="A9705" s="681" t="s">
        <v>23629</v>
      </c>
      <c r="B9705" s="681" t="s">
        <v>23630</v>
      </c>
      <c r="C9705" s="681" t="s">
        <v>23631</v>
      </c>
      <c r="D9705" s="681" t="s">
        <v>46576</v>
      </c>
    </row>
    <row r="9706" spans="1:4" ht="16.5" thickTop="1" thickBot="1" x14ac:dyDescent="0.3">
      <c r="A9706" s="681" t="s">
        <v>6571</v>
      </c>
      <c r="B9706" s="681" t="s">
        <v>23632</v>
      </c>
      <c r="C9706" s="681" t="s">
        <v>6572</v>
      </c>
      <c r="D9706" s="681" t="s">
        <v>6573</v>
      </c>
    </row>
    <row r="9707" spans="1:4" ht="16.5" thickTop="1" thickBot="1" x14ac:dyDescent="0.3">
      <c r="A9707" s="681" t="s">
        <v>6574</v>
      </c>
      <c r="B9707" s="681" t="s">
        <v>23633</v>
      </c>
      <c r="C9707" s="681" t="s">
        <v>23634</v>
      </c>
      <c r="D9707" s="681" t="s">
        <v>6576</v>
      </c>
    </row>
    <row r="9708" spans="1:4" ht="16.5" thickTop="1" thickBot="1" x14ac:dyDescent="0.3">
      <c r="A9708" s="681" t="s">
        <v>23635</v>
      </c>
      <c r="B9708" s="681" t="s">
        <v>23636</v>
      </c>
      <c r="C9708" s="681" t="s">
        <v>23637</v>
      </c>
      <c r="D9708" s="681" t="s">
        <v>23637</v>
      </c>
    </row>
    <row r="9709" spans="1:4" ht="16.5" thickTop="1" thickBot="1" x14ac:dyDescent="0.3">
      <c r="A9709" s="681" t="s">
        <v>23638</v>
      </c>
      <c r="B9709" s="681" t="s">
        <v>23639</v>
      </c>
      <c r="C9709" s="681" t="s">
        <v>23640</v>
      </c>
      <c r="D9709" s="681" t="s">
        <v>46577</v>
      </c>
    </row>
    <row r="9710" spans="1:4" ht="31.5" thickTop="1" thickBot="1" x14ac:dyDescent="0.3">
      <c r="A9710" s="680" t="s">
        <v>23641</v>
      </c>
      <c r="B9710" s="681" t="s">
        <v>23642</v>
      </c>
      <c r="C9710" s="680" t="s">
        <v>23643</v>
      </c>
      <c r="D9710" s="680" t="s">
        <v>46578</v>
      </c>
    </row>
    <row r="9711" spans="1:4" ht="16.5" thickTop="1" thickBot="1" x14ac:dyDescent="0.3">
      <c r="A9711" s="681" t="s">
        <v>23644</v>
      </c>
      <c r="B9711" s="681" t="s">
        <v>23645</v>
      </c>
      <c r="C9711" s="681" t="s">
        <v>23646</v>
      </c>
      <c r="D9711" s="681" t="s">
        <v>46579</v>
      </c>
    </row>
    <row r="9712" spans="1:4" ht="31.5" thickTop="1" thickBot="1" x14ac:dyDescent="0.3">
      <c r="A9712" s="680" t="s">
        <v>23647</v>
      </c>
      <c r="B9712" s="681" t="s">
        <v>23648</v>
      </c>
      <c r="C9712" s="680" t="s">
        <v>23649</v>
      </c>
      <c r="D9712" s="680" t="s">
        <v>46580</v>
      </c>
    </row>
    <row r="9713" spans="1:4" ht="31.5" thickTop="1" thickBot="1" x14ac:dyDescent="0.3">
      <c r="A9713" s="681" t="s">
        <v>23650</v>
      </c>
      <c r="B9713" s="692" t="s">
        <v>8728</v>
      </c>
      <c r="C9713" s="681" t="s">
        <v>23651</v>
      </c>
      <c r="D9713" s="681" t="s">
        <v>46581</v>
      </c>
    </row>
    <row r="9714" spans="1:4" ht="16.5" thickTop="1" thickBot="1" x14ac:dyDescent="0.3">
      <c r="A9714" s="681" t="s">
        <v>6577</v>
      </c>
      <c r="B9714" s="681" t="s">
        <v>23652</v>
      </c>
      <c r="C9714" s="681" t="s">
        <v>6578</v>
      </c>
      <c r="D9714" s="681" t="s">
        <v>6579</v>
      </c>
    </row>
    <row r="9715" spans="1:4" ht="16.5" thickTop="1" thickBot="1" x14ac:dyDescent="0.3">
      <c r="A9715" s="680" t="s">
        <v>23653</v>
      </c>
      <c r="B9715" s="681" t="s">
        <v>23654</v>
      </c>
      <c r="C9715" s="680" t="s">
        <v>23655</v>
      </c>
      <c r="D9715" s="680" t="s">
        <v>46582</v>
      </c>
    </row>
    <row r="9716" spans="1:4" ht="16.5" thickTop="1" thickBot="1" x14ac:dyDescent="0.3">
      <c r="A9716" s="681" t="s">
        <v>23656</v>
      </c>
      <c r="B9716" s="681" t="s">
        <v>23657</v>
      </c>
      <c r="C9716" s="681" t="s">
        <v>23658</v>
      </c>
      <c r="D9716" s="681" t="s">
        <v>46583</v>
      </c>
    </row>
    <row r="9717" spans="1:4" ht="31.5" thickTop="1" thickBot="1" x14ac:dyDescent="0.3">
      <c r="A9717" s="681" t="s">
        <v>23659</v>
      </c>
      <c r="B9717" s="692" t="s">
        <v>8728</v>
      </c>
      <c r="C9717" s="681" t="s">
        <v>23660</v>
      </c>
      <c r="D9717" s="681" t="s">
        <v>46584</v>
      </c>
    </row>
    <row r="9718" spans="1:4" ht="16.5" thickTop="1" thickBot="1" x14ac:dyDescent="0.3">
      <c r="A9718" s="680" t="s">
        <v>23661</v>
      </c>
      <c r="B9718" s="681" t="s">
        <v>23662</v>
      </c>
      <c r="C9718" s="680" t="s">
        <v>23663</v>
      </c>
      <c r="D9718" s="680" t="s">
        <v>46585</v>
      </c>
    </row>
    <row r="9719" spans="1:4" ht="31.5" thickTop="1" thickBot="1" x14ac:dyDescent="0.3">
      <c r="A9719" s="681" t="s">
        <v>23664</v>
      </c>
      <c r="B9719" s="681" t="s">
        <v>23665</v>
      </c>
      <c r="C9719" s="681" t="s">
        <v>23666</v>
      </c>
      <c r="D9719" s="681" t="s">
        <v>46586</v>
      </c>
    </row>
    <row r="9720" spans="1:4" ht="16.5" thickTop="1" thickBot="1" x14ac:dyDescent="0.3">
      <c r="A9720" s="680" t="s">
        <v>23667</v>
      </c>
      <c r="B9720" s="681" t="s">
        <v>23668</v>
      </c>
      <c r="C9720" s="680" t="s">
        <v>23669</v>
      </c>
      <c r="D9720" s="680" t="s">
        <v>46587</v>
      </c>
    </row>
    <row r="9721" spans="1:4" ht="16.5" thickTop="1" thickBot="1" x14ac:dyDescent="0.3">
      <c r="A9721" s="681" t="s">
        <v>23670</v>
      </c>
      <c r="B9721" s="681" t="s">
        <v>23671</v>
      </c>
      <c r="C9721" s="681" t="s">
        <v>23672</v>
      </c>
      <c r="D9721" s="681" t="s">
        <v>46588</v>
      </c>
    </row>
    <row r="9722" spans="1:4" ht="16.5" thickTop="1" thickBot="1" x14ac:dyDescent="0.3">
      <c r="A9722" s="680" t="s">
        <v>23673</v>
      </c>
      <c r="B9722" s="681" t="s">
        <v>23674</v>
      </c>
      <c r="C9722" s="680" t="s">
        <v>23675</v>
      </c>
      <c r="D9722" s="680" t="s">
        <v>46589</v>
      </c>
    </row>
    <row r="9723" spans="1:4" ht="16.5" thickTop="1" thickBot="1" x14ac:dyDescent="0.3">
      <c r="A9723" s="680" t="s">
        <v>23676</v>
      </c>
      <c r="B9723" s="692" t="s">
        <v>8728</v>
      </c>
      <c r="C9723" s="680" t="s">
        <v>23677</v>
      </c>
      <c r="D9723" s="680" t="s">
        <v>46590</v>
      </c>
    </row>
    <row r="9724" spans="1:4" ht="16.5" thickTop="1" thickBot="1" x14ac:dyDescent="0.3">
      <c r="A9724" s="680" t="s">
        <v>23678</v>
      </c>
      <c r="B9724" s="681" t="s">
        <v>23679</v>
      </c>
      <c r="C9724" s="680" t="s">
        <v>23680</v>
      </c>
      <c r="D9724" s="680" t="s">
        <v>46591</v>
      </c>
    </row>
    <row r="9725" spans="1:4" ht="31.5" thickTop="1" thickBot="1" x14ac:dyDescent="0.3">
      <c r="A9725" s="681" t="s">
        <v>23681</v>
      </c>
      <c r="B9725" s="681" t="s">
        <v>23682</v>
      </c>
      <c r="C9725" s="681" t="s">
        <v>23683</v>
      </c>
      <c r="D9725" s="681" t="s">
        <v>46592</v>
      </c>
    </row>
    <row r="9726" spans="1:4" ht="16.5" thickTop="1" thickBot="1" x14ac:dyDescent="0.3">
      <c r="A9726" s="680" t="s">
        <v>23684</v>
      </c>
      <c r="B9726" s="681" t="s">
        <v>23685</v>
      </c>
      <c r="C9726" s="680" t="s">
        <v>23686</v>
      </c>
      <c r="D9726" s="680" t="s">
        <v>46593</v>
      </c>
    </row>
    <row r="9727" spans="1:4" ht="31.5" thickTop="1" thickBot="1" x14ac:dyDescent="0.3">
      <c r="A9727" s="681" t="s">
        <v>23687</v>
      </c>
      <c r="B9727" s="681" t="s">
        <v>23688</v>
      </c>
      <c r="C9727" s="681" t="s">
        <v>23689</v>
      </c>
      <c r="D9727" s="681" t="s">
        <v>46594</v>
      </c>
    </row>
    <row r="9728" spans="1:4" ht="16.5" thickTop="1" thickBot="1" x14ac:dyDescent="0.3">
      <c r="A9728" s="680" t="s">
        <v>23690</v>
      </c>
      <c r="B9728" s="681" t="s">
        <v>23691</v>
      </c>
      <c r="C9728" s="680" t="s">
        <v>23692</v>
      </c>
      <c r="D9728" s="680" t="s">
        <v>46595</v>
      </c>
    </row>
    <row r="9729" spans="1:4" ht="31.5" thickTop="1" thickBot="1" x14ac:dyDescent="0.3">
      <c r="A9729" s="681" t="s">
        <v>23693</v>
      </c>
      <c r="B9729" s="681" t="s">
        <v>23694</v>
      </c>
      <c r="C9729" s="681" t="s">
        <v>23695</v>
      </c>
      <c r="D9729" s="681" t="s">
        <v>46596</v>
      </c>
    </row>
    <row r="9730" spans="1:4" ht="31.5" thickTop="1" thickBot="1" x14ac:dyDescent="0.3">
      <c r="A9730" s="680" t="s">
        <v>23696</v>
      </c>
      <c r="B9730" s="692" t="s">
        <v>8728</v>
      </c>
      <c r="C9730" s="680" t="s">
        <v>23697</v>
      </c>
      <c r="D9730" s="680" t="s">
        <v>46597</v>
      </c>
    </row>
    <row r="9731" spans="1:4" ht="16.5" thickTop="1" thickBot="1" x14ac:dyDescent="0.3">
      <c r="A9731" s="681" t="s">
        <v>23698</v>
      </c>
      <c r="B9731" s="681" t="s">
        <v>23699</v>
      </c>
      <c r="C9731" s="681" t="s">
        <v>23700</v>
      </c>
      <c r="D9731" s="681" t="s">
        <v>23700</v>
      </c>
    </row>
    <row r="9732" spans="1:4" ht="16.5" thickTop="1" thickBot="1" x14ac:dyDescent="0.3">
      <c r="A9732" s="680" t="s">
        <v>23701</v>
      </c>
      <c r="B9732" s="681" t="s">
        <v>23702</v>
      </c>
      <c r="C9732" s="680" t="s">
        <v>23703</v>
      </c>
      <c r="D9732" s="680" t="s">
        <v>46598</v>
      </c>
    </row>
    <row r="9733" spans="1:4" ht="16.5" thickTop="1" thickBot="1" x14ac:dyDescent="0.3">
      <c r="A9733" s="680" t="s">
        <v>23704</v>
      </c>
      <c r="B9733" s="681" t="s">
        <v>23704</v>
      </c>
      <c r="C9733" s="680" t="s">
        <v>23705</v>
      </c>
      <c r="D9733" s="680" t="s">
        <v>46599</v>
      </c>
    </row>
    <row r="9734" spans="1:4" ht="16.5" thickTop="1" thickBot="1" x14ac:dyDescent="0.3">
      <c r="A9734" s="680" t="s">
        <v>23706</v>
      </c>
      <c r="B9734" s="681" t="s">
        <v>23707</v>
      </c>
      <c r="C9734" s="680" t="s">
        <v>23708</v>
      </c>
      <c r="D9734" s="680" t="s">
        <v>46600</v>
      </c>
    </row>
    <row r="9735" spans="1:4" ht="16.5" thickTop="1" thickBot="1" x14ac:dyDescent="0.3">
      <c r="A9735" s="681" t="s">
        <v>23709</v>
      </c>
      <c r="B9735" s="681" t="s">
        <v>23710</v>
      </c>
      <c r="C9735" s="681" t="s">
        <v>23711</v>
      </c>
      <c r="D9735" s="681" t="s">
        <v>46601</v>
      </c>
    </row>
    <row r="9736" spans="1:4" ht="31.5" thickTop="1" thickBot="1" x14ac:dyDescent="0.3">
      <c r="A9736" s="681" t="s">
        <v>23712</v>
      </c>
      <c r="B9736" s="681" t="s">
        <v>23713</v>
      </c>
      <c r="C9736" s="681" t="s">
        <v>23714</v>
      </c>
      <c r="D9736" s="681" t="s">
        <v>46602</v>
      </c>
    </row>
    <row r="9737" spans="1:4" ht="31.5" thickTop="1" thickBot="1" x14ac:dyDescent="0.3">
      <c r="A9737" s="680" t="s">
        <v>23715</v>
      </c>
      <c r="B9737" s="681" t="s">
        <v>23716</v>
      </c>
      <c r="C9737" s="680" t="s">
        <v>23717</v>
      </c>
      <c r="D9737" s="680" t="s">
        <v>46603</v>
      </c>
    </row>
    <row r="9738" spans="1:4" ht="16.5" thickTop="1" thickBot="1" x14ac:dyDescent="0.3">
      <c r="A9738" s="680" t="s">
        <v>23718</v>
      </c>
      <c r="B9738" s="681" t="s">
        <v>23719</v>
      </c>
      <c r="C9738" s="680" t="s">
        <v>23720</v>
      </c>
      <c r="D9738" s="680" t="s">
        <v>46604</v>
      </c>
    </row>
    <row r="9739" spans="1:4" ht="16.5" thickTop="1" thickBot="1" x14ac:dyDescent="0.3">
      <c r="A9739" s="680" t="s">
        <v>23721</v>
      </c>
      <c r="B9739" s="692" t="s">
        <v>8728</v>
      </c>
      <c r="C9739" s="680" t="s">
        <v>23722</v>
      </c>
      <c r="D9739" s="680" t="s">
        <v>46605</v>
      </c>
    </row>
    <row r="9740" spans="1:4" ht="16.5" thickTop="1" thickBot="1" x14ac:dyDescent="0.3">
      <c r="A9740" s="680" t="s">
        <v>6580</v>
      </c>
      <c r="B9740" s="681" t="s">
        <v>23723</v>
      </c>
      <c r="C9740" s="680" t="s">
        <v>6581</v>
      </c>
      <c r="D9740" s="680" t="s">
        <v>6581</v>
      </c>
    </row>
    <row r="9741" spans="1:4" ht="16.5" thickTop="1" thickBot="1" x14ac:dyDescent="0.3">
      <c r="A9741" s="681" t="s">
        <v>23724</v>
      </c>
      <c r="B9741" s="681" t="s">
        <v>23725</v>
      </c>
      <c r="C9741" s="681" t="s">
        <v>23726</v>
      </c>
      <c r="D9741" s="681" t="s">
        <v>46606</v>
      </c>
    </row>
    <row r="9742" spans="1:4" ht="31.5" thickTop="1" thickBot="1" x14ac:dyDescent="0.3">
      <c r="A9742" s="681" t="s">
        <v>23727</v>
      </c>
      <c r="B9742" s="681" t="s">
        <v>23728</v>
      </c>
      <c r="C9742" s="681" t="s">
        <v>23729</v>
      </c>
      <c r="D9742" s="681" t="s">
        <v>46607</v>
      </c>
    </row>
    <row r="9743" spans="1:4" ht="16.5" thickTop="1" thickBot="1" x14ac:dyDescent="0.3">
      <c r="A9743" s="681" t="s">
        <v>23730</v>
      </c>
      <c r="B9743" s="681" t="s">
        <v>23731</v>
      </c>
      <c r="C9743" s="681" t="s">
        <v>23732</v>
      </c>
      <c r="D9743" s="681" t="s">
        <v>46608</v>
      </c>
    </row>
    <row r="9744" spans="1:4" ht="31.5" thickTop="1" thickBot="1" x14ac:dyDescent="0.3">
      <c r="A9744" s="680" t="s">
        <v>23733</v>
      </c>
      <c r="B9744" s="681" t="s">
        <v>23734</v>
      </c>
      <c r="C9744" s="680" t="s">
        <v>23735</v>
      </c>
      <c r="D9744" s="680" t="s">
        <v>46609</v>
      </c>
    </row>
    <row r="9745" spans="1:4" ht="16.5" thickTop="1" thickBot="1" x14ac:dyDescent="0.3">
      <c r="A9745" s="681" t="s">
        <v>23736</v>
      </c>
      <c r="B9745" s="681" t="s">
        <v>23737</v>
      </c>
      <c r="C9745" s="681" t="s">
        <v>23738</v>
      </c>
      <c r="D9745" s="681" t="s">
        <v>46610</v>
      </c>
    </row>
    <row r="9746" spans="1:4" ht="16.5" thickTop="1" thickBot="1" x14ac:dyDescent="0.3">
      <c r="A9746" s="680" t="s">
        <v>23739</v>
      </c>
      <c r="B9746" s="681" t="s">
        <v>23740</v>
      </c>
      <c r="C9746" s="680" t="s">
        <v>23741</v>
      </c>
      <c r="D9746" s="680" t="s">
        <v>46611</v>
      </c>
    </row>
    <row r="9747" spans="1:4" ht="16.5" thickTop="1" thickBot="1" x14ac:dyDescent="0.3">
      <c r="A9747" s="680" t="s">
        <v>23742</v>
      </c>
      <c r="B9747" s="681" t="s">
        <v>23742</v>
      </c>
      <c r="C9747" s="680" t="s">
        <v>23743</v>
      </c>
      <c r="D9747" s="680" t="s">
        <v>46612</v>
      </c>
    </row>
    <row r="9748" spans="1:4" ht="16.5" thickTop="1" thickBot="1" x14ac:dyDescent="0.3">
      <c r="A9748" s="680" t="s">
        <v>23744</v>
      </c>
      <c r="B9748" s="681" t="s">
        <v>23745</v>
      </c>
      <c r="C9748" s="680" t="s">
        <v>23746</v>
      </c>
      <c r="D9748" s="680" t="s">
        <v>46613</v>
      </c>
    </row>
    <row r="9749" spans="1:4" ht="16.5" thickTop="1" thickBot="1" x14ac:dyDescent="0.3">
      <c r="A9749" s="680" t="s">
        <v>23747</v>
      </c>
      <c r="B9749" s="681" t="s">
        <v>23748</v>
      </c>
      <c r="C9749" s="680" t="s">
        <v>23749</v>
      </c>
      <c r="D9749" s="680" t="s">
        <v>46614</v>
      </c>
    </row>
    <row r="9750" spans="1:4" ht="16.5" thickTop="1" thickBot="1" x14ac:dyDescent="0.3">
      <c r="A9750" s="681" t="s">
        <v>23750</v>
      </c>
      <c r="B9750" s="681" t="s">
        <v>23751</v>
      </c>
      <c r="C9750" s="681" t="s">
        <v>23752</v>
      </c>
      <c r="D9750" s="681" t="s">
        <v>46615</v>
      </c>
    </row>
    <row r="9751" spans="1:4" ht="31.5" thickTop="1" thickBot="1" x14ac:dyDescent="0.3">
      <c r="A9751" s="681" t="s">
        <v>6582</v>
      </c>
      <c r="B9751" s="692" t="s">
        <v>8728</v>
      </c>
      <c r="C9751" s="681" t="s">
        <v>6583</v>
      </c>
      <c r="D9751" s="681" t="s">
        <v>6584</v>
      </c>
    </row>
    <row r="9752" spans="1:4" ht="16.5" thickTop="1" thickBot="1" x14ac:dyDescent="0.3">
      <c r="A9752" s="681" t="s">
        <v>23753</v>
      </c>
      <c r="B9752" s="692" t="s">
        <v>8728</v>
      </c>
      <c r="C9752" s="681" t="s">
        <v>23754</v>
      </c>
      <c r="D9752" s="681" t="s">
        <v>46616</v>
      </c>
    </row>
    <row r="9753" spans="1:4" ht="16.5" thickTop="1" thickBot="1" x14ac:dyDescent="0.3">
      <c r="A9753" s="681" t="s">
        <v>23755</v>
      </c>
      <c r="B9753" s="681" t="s">
        <v>23756</v>
      </c>
      <c r="C9753" s="681" t="s">
        <v>23757</v>
      </c>
      <c r="D9753" s="681" t="s">
        <v>46617</v>
      </c>
    </row>
    <row r="9754" spans="1:4" ht="16.5" thickTop="1" thickBot="1" x14ac:dyDescent="0.3">
      <c r="A9754" s="680" t="s">
        <v>23758</v>
      </c>
      <c r="B9754" s="681" t="s">
        <v>23759</v>
      </c>
      <c r="C9754" s="680" t="s">
        <v>23760</v>
      </c>
      <c r="D9754" s="680" t="s">
        <v>46618</v>
      </c>
    </row>
    <row r="9755" spans="1:4" ht="16.5" thickTop="1" thickBot="1" x14ac:dyDescent="0.3">
      <c r="A9755" s="681" t="s">
        <v>23761</v>
      </c>
      <c r="B9755" s="681" t="s">
        <v>23762</v>
      </c>
      <c r="C9755" s="681" t="s">
        <v>23763</v>
      </c>
      <c r="D9755" s="681" t="s">
        <v>46619</v>
      </c>
    </row>
    <row r="9756" spans="1:4" ht="16.5" thickTop="1" thickBot="1" x14ac:dyDescent="0.3">
      <c r="A9756" s="680" t="s">
        <v>23764</v>
      </c>
      <c r="B9756" s="681" t="s">
        <v>23765</v>
      </c>
      <c r="C9756" s="680" t="s">
        <v>23766</v>
      </c>
      <c r="D9756" s="680" t="s">
        <v>46620</v>
      </c>
    </row>
    <row r="9757" spans="1:4" ht="31.5" thickTop="1" thickBot="1" x14ac:dyDescent="0.3">
      <c r="A9757" s="680" t="s">
        <v>23767</v>
      </c>
      <c r="B9757" s="692" t="s">
        <v>8728</v>
      </c>
      <c r="C9757" s="680" t="s">
        <v>23768</v>
      </c>
      <c r="D9757" s="680" t="s">
        <v>46621</v>
      </c>
    </row>
    <row r="9758" spans="1:4" ht="31.5" thickTop="1" thickBot="1" x14ac:dyDescent="0.3">
      <c r="A9758" s="680" t="s">
        <v>23769</v>
      </c>
      <c r="B9758" s="692" t="s">
        <v>8728</v>
      </c>
      <c r="C9758" s="680" t="s">
        <v>23770</v>
      </c>
      <c r="D9758" s="680" t="s">
        <v>46622</v>
      </c>
    </row>
    <row r="9759" spans="1:4" ht="31.5" thickTop="1" thickBot="1" x14ac:dyDescent="0.3">
      <c r="A9759" s="681" t="s">
        <v>23771</v>
      </c>
      <c r="B9759" s="692" t="s">
        <v>8728</v>
      </c>
      <c r="C9759" s="681" t="s">
        <v>23772</v>
      </c>
      <c r="D9759" s="681" t="s">
        <v>46623</v>
      </c>
    </row>
    <row r="9760" spans="1:4" ht="31.5" thickTop="1" thickBot="1" x14ac:dyDescent="0.3">
      <c r="A9760" s="680" t="s">
        <v>23773</v>
      </c>
      <c r="B9760" s="681" t="s">
        <v>23774</v>
      </c>
      <c r="C9760" s="680" t="s">
        <v>23775</v>
      </c>
      <c r="D9760" s="680" t="s">
        <v>46624</v>
      </c>
    </row>
    <row r="9761" spans="1:4" ht="31.5" thickTop="1" thickBot="1" x14ac:dyDescent="0.3">
      <c r="A9761" s="680" t="s">
        <v>23776</v>
      </c>
      <c r="B9761" s="681" t="s">
        <v>23776</v>
      </c>
      <c r="C9761" s="680" t="s">
        <v>23777</v>
      </c>
      <c r="D9761" s="680" t="s">
        <v>46625</v>
      </c>
    </row>
    <row r="9762" spans="1:4" ht="16.5" thickTop="1" thickBot="1" x14ac:dyDescent="0.3">
      <c r="A9762" s="680" t="s">
        <v>23778</v>
      </c>
      <c r="B9762" s="681" t="s">
        <v>23779</v>
      </c>
      <c r="C9762" s="680" t="s">
        <v>23780</v>
      </c>
      <c r="D9762" s="680" t="s">
        <v>23780</v>
      </c>
    </row>
    <row r="9763" spans="1:4" ht="16.5" thickTop="1" thickBot="1" x14ac:dyDescent="0.3">
      <c r="A9763" s="680" t="s">
        <v>23781</v>
      </c>
      <c r="B9763" s="681" t="s">
        <v>23782</v>
      </c>
      <c r="C9763" s="680" t="s">
        <v>23783</v>
      </c>
      <c r="D9763" s="680" t="s">
        <v>46626</v>
      </c>
    </row>
    <row r="9764" spans="1:4" ht="16.5" thickTop="1" thickBot="1" x14ac:dyDescent="0.3">
      <c r="A9764" s="680" t="s">
        <v>23784</v>
      </c>
      <c r="B9764" s="692" t="s">
        <v>8728</v>
      </c>
      <c r="C9764" s="680" t="s">
        <v>23785</v>
      </c>
      <c r="D9764" s="680" t="s">
        <v>46627</v>
      </c>
    </row>
    <row r="9765" spans="1:4" ht="16.5" thickTop="1" thickBot="1" x14ac:dyDescent="0.3">
      <c r="A9765" s="680" t="s">
        <v>23786</v>
      </c>
      <c r="B9765" s="681" t="s">
        <v>23787</v>
      </c>
      <c r="C9765" s="680" t="s">
        <v>23788</v>
      </c>
      <c r="D9765" s="680" t="s">
        <v>46628</v>
      </c>
    </row>
    <row r="9766" spans="1:4" ht="16.5" thickTop="1" thickBot="1" x14ac:dyDescent="0.3">
      <c r="A9766" s="680" t="s">
        <v>6585</v>
      </c>
      <c r="B9766" s="681" t="s">
        <v>23789</v>
      </c>
      <c r="C9766" s="680" t="s">
        <v>6586</v>
      </c>
      <c r="D9766" s="680" t="s">
        <v>6587</v>
      </c>
    </row>
    <row r="9767" spans="1:4" ht="31.5" thickTop="1" thickBot="1" x14ac:dyDescent="0.3">
      <c r="A9767" s="680" t="s">
        <v>23790</v>
      </c>
      <c r="B9767" s="681" t="s">
        <v>23791</v>
      </c>
      <c r="C9767" s="680" t="s">
        <v>23792</v>
      </c>
      <c r="D9767" s="680" t="s">
        <v>46629</v>
      </c>
    </row>
    <row r="9768" spans="1:4" ht="31.5" thickTop="1" thickBot="1" x14ac:dyDescent="0.3">
      <c r="A9768" s="681" t="s">
        <v>23793</v>
      </c>
      <c r="B9768" s="681" t="s">
        <v>23794</v>
      </c>
      <c r="C9768" s="681" t="s">
        <v>23795</v>
      </c>
      <c r="D9768" s="681" t="s">
        <v>46630</v>
      </c>
    </row>
    <row r="9769" spans="1:4" ht="16.5" thickTop="1" thickBot="1" x14ac:dyDescent="0.3">
      <c r="A9769" s="681" t="s">
        <v>23796</v>
      </c>
      <c r="B9769" s="681" t="s">
        <v>23797</v>
      </c>
      <c r="C9769" s="681" t="s">
        <v>23798</v>
      </c>
      <c r="D9769" s="681" t="s">
        <v>46631</v>
      </c>
    </row>
    <row r="9770" spans="1:4" ht="16.5" thickTop="1" thickBot="1" x14ac:dyDescent="0.3">
      <c r="A9770" s="680" t="s">
        <v>23799</v>
      </c>
      <c r="B9770" s="681" t="s">
        <v>23800</v>
      </c>
      <c r="C9770" s="680" t="s">
        <v>23801</v>
      </c>
      <c r="D9770" s="680" t="s">
        <v>46632</v>
      </c>
    </row>
    <row r="9771" spans="1:4" ht="16.5" thickTop="1" thickBot="1" x14ac:dyDescent="0.3">
      <c r="A9771" s="681" t="s">
        <v>23802</v>
      </c>
      <c r="B9771" s="681" t="s">
        <v>23803</v>
      </c>
      <c r="C9771" s="681" t="s">
        <v>23804</v>
      </c>
      <c r="D9771" s="681" t="s">
        <v>46633</v>
      </c>
    </row>
    <row r="9772" spans="1:4" ht="16.5" thickTop="1" thickBot="1" x14ac:dyDescent="0.3">
      <c r="A9772" s="680" t="s">
        <v>23805</v>
      </c>
      <c r="B9772" s="681" t="s">
        <v>23806</v>
      </c>
      <c r="C9772" s="680" t="s">
        <v>23807</v>
      </c>
      <c r="D9772" s="680" t="s">
        <v>46634</v>
      </c>
    </row>
    <row r="9773" spans="1:4" ht="16.5" thickTop="1" thickBot="1" x14ac:dyDescent="0.3">
      <c r="A9773" s="681" t="s">
        <v>23808</v>
      </c>
      <c r="B9773" s="681" t="s">
        <v>23809</v>
      </c>
      <c r="C9773" s="681" t="s">
        <v>23810</v>
      </c>
      <c r="D9773" s="681" t="s">
        <v>46635</v>
      </c>
    </row>
    <row r="9774" spans="1:4" ht="16.5" thickTop="1" thickBot="1" x14ac:dyDescent="0.3">
      <c r="A9774" s="681" t="s">
        <v>23811</v>
      </c>
      <c r="B9774" s="681" t="s">
        <v>23812</v>
      </c>
      <c r="C9774" s="681" t="s">
        <v>23813</v>
      </c>
      <c r="D9774" s="681" t="s">
        <v>46636</v>
      </c>
    </row>
    <row r="9775" spans="1:4" ht="16.5" thickTop="1" thickBot="1" x14ac:dyDescent="0.3">
      <c r="A9775" s="680" t="s">
        <v>23814</v>
      </c>
      <c r="B9775" s="681" t="s">
        <v>23815</v>
      </c>
      <c r="C9775" s="680" t="s">
        <v>23816</v>
      </c>
      <c r="D9775" s="680" t="s">
        <v>46637</v>
      </c>
    </row>
    <row r="9776" spans="1:4" ht="16.5" thickTop="1" thickBot="1" x14ac:dyDescent="0.3">
      <c r="A9776" s="680" t="s">
        <v>23817</v>
      </c>
      <c r="B9776" s="681" t="s">
        <v>23818</v>
      </c>
      <c r="C9776" s="680" t="s">
        <v>23819</v>
      </c>
      <c r="D9776" s="680" t="s">
        <v>46638</v>
      </c>
    </row>
    <row r="9777" spans="1:4" ht="16.5" thickTop="1" thickBot="1" x14ac:dyDescent="0.3">
      <c r="A9777" s="680" t="s">
        <v>6589</v>
      </c>
      <c r="B9777" s="681" t="s">
        <v>23820</v>
      </c>
      <c r="C9777" s="680" t="s">
        <v>6590</v>
      </c>
      <c r="D9777" s="680" t="s">
        <v>6591</v>
      </c>
    </row>
    <row r="9778" spans="1:4" ht="16.5" thickTop="1" thickBot="1" x14ac:dyDescent="0.3">
      <c r="A9778" s="681" t="s">
        <v>23821</v>
      </c>
      <c r="B9778" s="681" t="s">
        <v>23822</v>
      </c>
      <c r="C9778" s="681" t="s">
        <v>23823</v>
      </c>
      <c r="D9778" s="681" t="s">
        <v>46639</v>
      </c>
    </row>
    <row r="9779" spans="1:4" ht="31.5" thickTop="1" thickBot="1" x14ac:dyDescent="0.3">
      <c r="A9779" s="680" t="s">
        <v>23824</v>
      </c>
      <c r="B9779" s="681" t="s">
        <v>23825</v>
      </c>
      <c r="C9779" s="680" t="s">
        <v>23826</v>
      </c>
      <c r="D9779" s="680" t="s">
        <v>46640</v>
      </c>
    </row>
    <row r="9780" spans="1:4" ht="31.5" thickTop="1" thickBot="1" x14ac:dyDescent="0.3">
      <c r="A9780" s="680" t="s">
        <v>23827</v>
      </c>
      <c r="B9780" s="681" t="s">
        <v>23828</v>
      </c>
      <c r="C9780" s="680" t="s">
        <v>23829</v>
      </c>
      <c r="D9780" s="680" t="s">
        <v>46641</v>
      </c>
    </row>
    <row r="9781" spans="1:4" ht="16.5" thickTop="1" thickBot="1" x14ac:dyDescent="0.3">
      <c r="A9781" s="681" t="s">
        <v>23830</v>
      </c>
      <c r="B9781" s="681" t="s">
        <v>23831</v>
      </c>
      <c r="C9781" s="681" t="s">
        <v>23832</v>
      </c>
      <c r="D9781" s="681" t="s">
        <v>46642</v>
      </c>
    </row>
    <row r="9782" spans="1:4" ht="16.5" thickTop="1" thickBot="1" x14ac:dyDescent="0.3">
      <c r="A9782" s="681" t="s">
        <v>23833</v>
      </c>
      <c r="B9782" s="692" t="s">
        <v>8728</v>
      </c>
      <c r="C9782" s="681" t="s">
        <v>23834</v>
      </c>
      <c r="D9782" s="681" t="s">
        <v>23834</v>
      </c>
    </row>
    <row r="9783" spans="1:4" ht="16.5" thickTop="1" thickBot="1" x14ac:dyDescent="0.3">
      <c r="A9783" s="680" t="s">
        <v>23835</v>
      </c>
      <c r="B9783" s="681" t="s">
        <v>23836</v>
      </c>
      <c r="C9783" s="680" t="s">
        <v>495</v>
      </c>
      <c r="D9783" s="680" t="s">
        <v>46643</v>
      </c>
    </row>
    <row r="9784" spans="1:4" ht="16.5" thickTop="1" thickBot="1" x14ac:dyDescent="0.3">
      <c r="A9784" s="680" t="s">
        <v>23837</v>
      </c>
      <c r="B9784" s="681" t="s">
        <v>23838</v>
      </c>
      <c r="C9784" s="680" t="s">
        <v>23839</v>
      </c>
      <c r="D9784" s="680" t="s">
        <v>46644</v>
      </c>
    </row>
    <row r="9785" spans="1:4" ht="31.5" thickTop="1" thickBot="1" x14ac:dyDescent="0.3">
      <c r="A9785" s="680" t="s">
        <v>23840</v>
      </c>
      <c r="B9785" s="681" t="s">
        <v>23841</v>
      </c>
      <c r="C9785" s="680" t="s">
        <v>23842</v>
      </c>
      <c r="D9785" s="680" t="s">
        <v>46645</v>
      </c>
    </row>
    <row r="9786" spans="1:4" ht="31.5" thickTop="1" thickBot="1" x14ac:dyDescent="0.3">
      <c r="A9786" s="680" t="s">
        <v>23843</v>
      </c>
      <c r="B9786" s="681" t="s">
        <v>23844</v>
      </c>
      <c r="C9786" s="680" t="s">
        <v>23845</v>
      </c>
      <c r="D9786" s="680" t="s">
        <v>46646</v>
      </c>
    </row>
    <row r="9787" spans="1:4" ht="31.5" thickTop="1" thickBot="1" x14ac:dyDescent="0.3">
      <c r="A9787" s="680" t="s">
        <v>23846</v>
      </c>
      <c r="B9787" s="681" t="s">
        <v>23847</v>
      </c>
      <c r="C9787" s="680" t="s">
        <v>23848</v>
      </c>
      <c r="D9787" s="680" t="s">
        <v>46647</v>
      </c>
    </row>
    <row r="9788" spans="1:4" ht="31.5" thickTop="1" thickBot="1" x14ac:dyDescent="0.3">
      <c r="A9788" s="680" t="s">
        <v>23849</v>
      </c>
      <c r="B9788" s="681" t="s">
        <v>23850</v>
      </c>
      <c r="C9788" s="680" t="s">
        <v>23851</v>
      </c>
      <c r="D9788" s="680" t="s">
        <v>46648</v>
      </c>
    </row>
    <row r="9789" spans="1:4" ht="31.5" thickTop="1" thickBot="1" x14ac:dyDescent="0.3">
      <c r="A9789" s="680" t="s">
        <v>23852</v>
      </c>
      <c r="B9789" s="681" t="s">
        <v>23853</v>
      </c>
      <c r="C9789" s="680" t="s">
        <v>23854</v>
      </c>
      <c r="D9789" s="680" t="s">
        <v>46649</v>
      </c>
    </row>
    <row r="9790" spans="1:4" ht="31.5" thickTop="1" thickBot="1" x14ac:dyDescent="0.3">
      <c r="A9790" s="681" t="s">
        <v>23855</v>
      </c>
      <c r="B9790" s="681" t="s">
        <v>23856</v>
      </c>
      <c r="C9790" s="681" t="s">
        <v>23857</v>
      </c>
      <c r="D9790" s="681" t="s">
        <v>46650</v>
      </c>
    </row>
    <row r="9791" spans="1:4" ht="16.5" thickTop="1" thickBot="1" x14ac:dyDescent="0.3">
      <c r="A9791" s="680" t="s">
        <v>23858</v>
      </c>
      <c r="B9791" s="681" t="s">
        <v>23859</v>
      </c>
      <c r="C9791" s="680" t="s">
        <v>23860</v>
      </c>
      <c r="D9791" s="680" t="s">
        <v>46651</v>
      </c>
    </row>
    <row r="9792" spans="1:4" ht="16.5" thickTop="1" thickBot="1" x14ac:dyDescent="0.3">
      <c r="A9792" s="680" t="s">
        <v>23861</v>
      </c>
      <c r="B9792" s="692" t="s">
        <v>8728</v>
      </c>
      <c r="C9792" s="680" t="s">
        <v>23862</v>
      </c>
      <c r="D9792" s="680" t="s">
        <v>46652</v>
      </c>
    </row>
    <row r="9793" spans="1:4" ht="16.5" thickTop="1" thickBot="1" x14ac:dyDescent="0.3">
      <c r="A9793" s="681" t="s">
        <v>23863</v>
      </c>
      <c r="B9793" s="681" t="s">
        <v>23864</v>
      </c>
      <c r="C9793" s="681" t="s">
        <v>23865</v>
      </c>
      <c r="D9793" s="681" t="s">
        <v>46653</v>
      </c>
    </row>
    <row r="9794" spans="1:4" ht="16.5" thickTop="1" thickBot="1" x14ac:dyDescent="0.3">
      <c r="A9794" s="680" t="s">
        <v>23866</v>
      </c>
      <c r="B9794" s="681" t="s">
        <v>23867</v>
      </c>
      <c r="C9794" s="680" t="s">
        <v>23868</v>
      </c>
      <c r="D9794" s="680" t="s">
        <v>46654</v>
      </c>
    </row>
    <row r="9795" spans="1:4" ht="46.5" thickTop="1" thickBot="1" x14ac:dyDescent="0.3">
      <c r="A9795" s="680" t="s">
        <v>23869</v>
      </c>
      <c r="B9795" s="681" t="s">
        <v>23870</v>
      </c>
      <c r="C9795" s="680" t="s">
        <v>23871</v>
      </c>
      <c r="D9795" s="680" t="s">
        <v>46655</v>
      </c>
    </row>
    <row r="9796" spans="1:4" ht="16.5" thickTop="1" thickBot="1" x14ac:dyDescent="0.3">
      <c r="A9796" s="680" t="s">
        <v>23872</v>
      </c>
      <c r="B9796" s="681" t="s">
        <v>23873</v>
      </c>
      <c r="C9796" s="680" t="s">
        <v>23874</v>
      </c>
      <c r="D9796" s="680" t="s">
        <v>46656</v>
      </c>
    </row>
    <row r="9797" spans="1:4" ht="16.5" thickTop="1" thickBot="1" x14ac:dyDescent="0.3">
      <c r="A9797" s="681" t="s">
        <v>6592</v>
      </c>
      <c r="B9797" s="681" t="s">
        <v>23875</v>
      </c>
      <c r="C9797" s="681" t="s">
        <v>23876</v>
      </c>
      <c r="D9797" s="681" t="s">
        <v>46657</v>
      </c>
    </row>
    <row r="9798" spans="1:4" ht="16.5" thickTop="1" thickBot="1" x14ac:dyDescent="0.3">
      <c r="A9798" s="681" t="s">
        <v>6595</v>
      </c>
      <c r="B9798" s="681" t="s">
        <v>23877</v>
      </c>
      <c r="C9798" s="681" t="s">
        <v>6596</v>
      </c>
      <c r="D9798" s="681" t="s">
        <v>6597</v>
      </c>
    </row>
    <row r="9799" spans="1:4" ht="16.5" thickTop="1" thickBot="1" x14ac:dyDescent="0.3">
      <c r="A9799" s="680" t="s">
        <v>23878</v>
      </c>
      <c r="B9799" s="681" t="s">
        <v>23879</v>
      </c>
      <c r="C9799" s="680" t="s">
        <v>23880</v>
      </c>
      <c r="D9799" s="680" t="s">
        <v>23880</v>
      </c>
    </row>
    <row r="9800" spans="1:4" ht="16.5" thickTop="1" thickBot="1" x14ac:dyDescent="0.3">
      <c r="A9800" s="681" t="s">
        <v>23881</v>
      </c>
      <c r="B9800" s="681" t="s">
        <v>23882</v>
      </c>
      <c r="C9800" s="681" t="s">
        <v>23883</v>
      </c>
      <c r="D9800" s="681" t="s">
        <v>46658</v>
      </c>
    </row>
    <row r="9801" spans="1:4" ht="16.5" thickTop="1" thickBot="1" x14ac:dyDescent="0.3">
      <c r="A9801" s="680" t="s">
        <v>23884</v>
      </c>
      <c r="B9801" s="681" t="s">
        <v>23885</v>
      </c>
      <c r="C9801" s="680" t="s">
        <v>23886</v>
      </c>
      <c r="D9801" s="680" t="s">
        <v>46659</v>
      </c>
    </row>
    <row r="9802" spans="1:4" ht="16.5" thickTop="1" thickBot="1" x14ac:dyDescent="0.3">
      <c r="A9802" s="680" t="s">
        <v>23887</v>
      </c>
      <c r="B9802" s="681" t="s">
        <v>23888</v>
      </c>
      <c r="C9802" s="680" t="s">
        <v>23889</v>
      </c>
      <c r="D9802" s="680" t="s">
        <v>46660</v>
      </c>
    </row>
    <row r="9803" spans="1:4" ht="16.5" thickTop="1" thickBot="1" x14ac:dyDescent="0.3">
      <c r="A9803" s="680" t="s">
        <v>23890</v>
      </c>
      <c r="B9803" s="681" t="s">
        <v>23891</v>
      </c>
      <c r="C9803" s="680" t="s">
        <v>23892</v>
      </c>
      <c r="D9803" s="680" t="s">
        <v>46661</v>
      </c>
    </row>
    <row r="9804" spans="1:4" ht="16.5" thickTop="1" thickBot="1" x14ac:dyDescent="0.3">
      <c r="A9804" s="681" t="s">
        <v>23893</v>
      </c>
      <c r="B9804" s="681" t="s">
        <v>23894</v>
      </c>
      <c r="C9804" s="681" t="s">
        <v>23895</v>
      </c>
      <c r="D9804" s="681" t="s">
        <v>46662</v>
      </c>
    </row>
    <row r="9805" spans="1:4" ht="16.5" thickTop="1" thickBot="1" x14ac:dyDescent="0.3">
      <c r="A9805" s="681" t="s">
        <v>23896</v>
      </c>
      <c r="B9805" s="681" t="s">
        <v>23896</v>
      </c>
      <c r="C9805" s="681" t="s">
        <v>23897</v>
      </c>
      <c r="D9805" s="681" t="s">
        <v>46663</v>
      </c>
    </row>
    <row r="9806" spans="1:4" ht="16.5" thickTop="1" thickBot="1" x14ac:dyDescent="0.3">
      <c r="A9806" s="681" t="s">
        <v>23898</v>
      </c>
      <c r="B9806" s="681" t="s">
        <v>23899</v>
      </c>
      <c r="C9806" s="681" t="s">
        <v>23900</v>
      </c>
      <c r="D9806" s="681" t="s">
        <v>46664</v>
      </c>
    </row>
    <row r="9807" spans="1:4" ht="31.5" thickTop="1" thickBot="1" x14ac:dyDescent="0.3">
      <c r="A9807" s="680" t="s">
        <v>23901</v>
      </c>
      <c r="B9807" s="681" t="s">
        <v>23902</v>
      </c>
      <c r="C9807" s="680" t="s">
        <v>23903</v>
      </c>
      <c r="D9807" s="680" t="s">
        <v>46665</v>
      </c>
    </row>
    <row r="9808" spans="1:4" ht="16.5" thickTop="1" thickBot="1" x14ac:dyDescent="0.3">
      <c r="A9808" s="681" t="s">
        <v>23904</v>
      </c>
      <c r="B9808" s="692" t="s">
        <v>8728</v>
      </c>
      <c r="C9808" s="681" t="s">
        <v>23905</v>
      </c>
      <c r="D9808" s="681" t="s">
        <v>46666</v>
      </c>
    </row>
    <row r="9809" spans="1:4" ht="31.5" thickTop="1" thickBot="1" x14ac:dyDescent="0.3">
      <c r="A9809" s="681" t="s">
        <v>23906</v>
      </c>
      <c r="B9809" s="681" t="s">
        <v>23907</v>
      </c>
      <c r="C9809" s="681" t="s">
        <v>23908</v>
      </c>
      <c r="D9809" s="681" t="s">
        <v>46667</v>
      </c>
    </row>
    <row r="9810" spans="1:4" ht="31.5" thickTop="1" thickBot="1" x14ac:dyDescent="0.3">
      <c r="A9810" s="681" t="s">
        <v>6598</v>
      </c>
      <c r="B9810" s="681" t="s">
        <v>23909</v>
      </c>
      <c r="C9810" s="681" t="s">
        <v>6599</v>
      </c>
      <c r="D9810" s="681" t="s">
        <v>6600</v>
      </c>
    </row>
    <row r="9811" spans="1:4" ht="16.5" thickTop="1" thickBot="1" x14ac:dyDescent="0.3">
      <c r="A9811" s="681" t="s">
        <v>23910</v>
      </c>
      <c r="B9811" s="681" t="s">
        <v>23911</v>
      </c>
      <c r="C9811" s="681" t="s">
        <v>23912</v>
      </c>
      <c r="D9811" s="681" t="s">
        <v>46668</v>
      </c>
    </row>
    <row r="9812" spans="1:4" ht="16.5" thickTop="1" thickBot="1" x14ac:dyDescent="0.3">
      <c r="A9812" s="680" t="s">
        <v>6601</v>
      </c>
      <c r="B9812" s="681" t="s">
        <v>23913</v>
      </c>
      <c r="C9812" s="680" t="s">
        <v>6602</v>
      </c>
      <c r="D9812" s="680" t="s">
        <v>6602</v>
      </c>
    </row>
    <row r="9813" spans="1:4" ht="16.5" thickTop="1" thickBot="1" x14ac:dyDescent="0.3">
      <c r="A9813" s="681" t="s">
        <v>23914</v>
      </c>
      <c r="B9813" s="692" t="s">
        <v>8728</v>
      </c>
      <c r="C9813" s="681" t="s">
        <v>23915</v>
      </c>
      <c r="D9813" s="681" t="s">
        <v>46669</v>
      </c>
    </row>
    <row r="9814" spans="1:4" ht="16.5" thickTop="1" thickBot="1" x14ac:dyDescent="0.3">
      <c r="A9814" s="680" t="s">
        <v>23916</v>
      </c>
      <c r="B9814" s="692" t="s">
        <v>8728</v>
      </c>
      <c r="C9814" s="680" t="s">
        <v>23917</v>
      </c>
      <c r="D9814" s="680" t="s">
        <v>46670</v>
      </c>
    </row>
    <row r="9815" spans="1:4" ht="31.5" thickTop="1" thickBot="1" x14ac:dyDescent="0.3">
      <c r="A9815" s="681" t="s">
        <v>6603</v>
      </c>
      <c r="B9815" s="681" t="s">
        <v>23918</v>
      </c>
      <c r="C9815" s="681" t="s">
        <v>23919</v>
      </c>
      <c r="D9815" s="681" t="s">
        <v>6605</v>
      </c>
    </row>
    <row r="9816" spans="1:4" ht="16.5" thickTop="1" thickBot="1" x14ac:dyDescent="0.3">
      <c r="A9816" s="681" t="s">
        <v>23920</v>
      </c>
      <c r="B9816" s="681" t="s">
        <v>23921</v>
      </c>
      <c r="C9816" s="681" t="s">
        <v>23922</v>
      </c>
      <c r="D9816" s="681" t="s">
        <v>46671</v>
      </c>
    </row>
    <row r="9817" spans="1:4" ht="16.5" thickTop="1" thickBot="1" x14ac:dyDescent="0.3">
      <c r="A9817" s="680" t="s">
        <v>23923</v>
      </c>
      <c r="B9817" s="692" t="s">
        <v>8728</v>
      </c>
      <c r="C9817" s="680" t="s">
        <v>23924</v>
      </c>
      <c r="D9817" s="680" t="s">
        <v>46672</v>
      </c>
    </row>
    <row r="9818" spans="1:4" ht="16.5" thickTop="1" thickBot="1" x14ac:dyDescent="0.3">
      <c r="A9818" s="681" t="s">
        <v>6606</v>
      </c>
      <c r="B9818" s="681" t="s">
        <v>23925</v>
      </c>
      <c r="C9818" s="681" t="s">
        <v>6607</v>
      </c>
      <c r="D9818" s="681" t="s">
        <v>6608</v>
      </c>
    </row>
    <row r="9819" spans="1:4" ht="16.5" thickTop="1" thickBot="1" x14ac:dyDescent="0.3">
      <c r="A9819" s="681" t="s">
        <v>23926</v>
      </c>
      <c r="B9819" s="681" t="s">
        <v>23927</v>
      </c>
      <c r="C9819" s="681" t="s">
        <v>23928</v>
      </c>
      <c r="D9819" s="681" t="s">
        <v>46673</v>
      </c>
    </row>
    <row r="9820" spans="1:4" ht="16.5" thickTop="1" thickBot="1" x14ac:dyDescent="0.3">
      <c r="A9820" s="680" t="s">
        <v>23929</v>
      </c>
      <c r="B9820" s="681" t="s">
        <v>23930</v>
      </c>
      <c r="C9820" s="680" t="s">
        <v>23931</v>
      </c>
      <c r="D9820" s="680" t="s">
        <v>46674</v>
      </c>
    </row>
    <row r="9821" spans="1:4" ht="16.5" thickTop="1" thickBot="1" x14ac:dyDescent="0.3">
      <c r="A9821" s="681" t="s">
        <v>6609</v>
      </c>
      <c r="B9821" s="681" t="s">
        <v>23932</v>
      </c>
      <c r="C9821" s="681" t="s">
        <v>6610</v>
      </c>
      <c r="D9821" s="681" t="s">
        <v>6611</v>
      </c>
    </row>
    <row r="9822" spans="1:4" ht="16.5" thickTop="1" thickBot="1" x14ac:dyDescent="0.3">
      <c r="A9822" s="680" t="s">
        <v>23933</v>
      </c>
      <c r="B9822" s="681" t="s">
        <v>23934</v>
      </c>
      <c r="C9822" s="680" t="s">
        <v>23935</v>
      </c>
      <c r="D9822" s="680" t="s">
        <v>46675</v>
      </c>
    </row>
    <row r="9823" spans="1:4" ht="16.5" thickTop="1" thickBot="1" x14ac:dyDescent="0.3">
      <c r="A9823" s="680" t="s">
        <v>23936</v>
      </c>
      <c r="B9823" s="681" t="s">
        <v>23937</v>
      </c>
      <c r="C9823" s="680" t="s">
        <v>23938</v>
      </c>
      <c r="D9823" s="680" t="s">
        <v>46676</v>
      </c>
    </row>
    <row r="9824" spans="1:4" ht="16.5" thickTop="1" thickBot="1" x14ac:dyDescent="0.3">
      <c r="A9824" s="681" t="s">
        <v>6612</v>
      </c>
      <c r="B9824" s="681" t="s">
        <v>23939</v>
      </c>
      <c r="C9824" s="681" t="s">
        <v>6613</v>
      </c>
      <c r="D9824" s="681" t="s">
        <v>6614</v>
      </c>
    </row>
    <row r="9825" spans="1:4" ht="16.5" thickTop="1" thickBot="1" x14ac:dyDescent="0.3">
      <c r="A9825" s="681" t="s">
        <v>23940</v>
      </c>
      <c r="B9825" s="681" t="s">
        <v>23941</v>
      </c>
      <c r="C9825" s="681" t="s">
        <v>23942</v>
      </c>
      <c r="D9825" s="681" t="s">
        <v>46677</v>
      </c>
    </row>
    <row r="9826" spans="1:4" ht="16.5" thickTop="1" thickBot="1" x14ac:dyDescent="0.3">
      <c r="A9826" s="681" t="s">
        <v>23943</v>
      </c>
      <c r="B9826" s="681" t="s">
        <v>23944</v>
      </c>
      <c r="C9826" s="681" t="s">
        <v>23945</v>
      </c>
      <c r="D9826" s="681" t="s">
        <v>46678</v>
      </c>
    </row>
    <row r="9827" spans="1:4" ht="16.5" thickTop="1" thickBot="1" x14ac:dyDescent="0.3">
      <c r="A9827" s="681" t="s">
        <v>23946</v>
      </c>
      <c r="B9827" s="681" t="s">
        <v>23947</v>
      </c>
      <c r="C9827" s="681" t="s">
        <v>23948</v>
      </c>
      <c r="D9827" s="681" t="s">
        <v>46679</v>
      </c>
    </row>
    <row r="9828" spans="1:4" ht="16.5" thickTop="1" thickBot="1" x14ac:dyDescent="0.3">
      <c r="A9828" s="681" t="s">
        <v>23949</v>
      </c>
      <c r="B9828" s="681" t="s">
        <v>23950</v>
      </c>
      <c r="C9828" s="681" t="s">
        <v>23951</v>
      </c>
      <c r="D9828" s="681" t="s">
        <v>46680</v>
      </c>
    </row>
    <row r="9829" spans="1:4" ht="16.5" thickTop="1" thickBot="1" x14ac:dyDescent="0.3">
      <c r="A9829" s="681" t="s">
        <v>23952</v>
      </c>
      <c r="B9829" s="681" t="s">
        <v>23953</v>
      </c>
      <c r="C9829" s="681" t="s">
        <v>23954</v>
      </c>
      <c r="D9829" s="681" t="s">
        <v>46681</v>
      </c>
    </row>
    <row r="9830" spans="1:4" ht="16.5" thickTop="1" thickBot="1" x14ac:dyDescent="0.3">
      <c r="A9830" s="681" t="s">
        <v>23955</v>
      </c>
      <c r="B9830" s="692" t="s">
        <v>8728</v>
      </c>
      <c r="C9830" s="681" t="s">
        <v>23956</v>
      </c>
      <c r="D9830" s="681" t="s">
        <v>46682</v>
      </c>
    </row>
    <row r="9831" spans="1:4" ht="16.5" thickTop="1" thickBot="1" x14ac:dyDescent="0.3">
      <c r="A9831" s="680" t="s">
        <v>23957</v>
      </c>
      <c r="B9831" s="681" t="s">
        <v>23958</v>
      </c>
      <c r="C9831" s="680" t="s">
        <v>23959</v>
      </c>
      <c r="D9831" s="680" t="s">
        <v>46683</v>
      </c>
    </row>
    <row r="9832" spans="1:4" ht="31.5" thickTop="1" thickBot="1" x14ac:dyDescent="0.3">
      <c r="A9832" s="681" t="s">
        <v>23960</v>
      </c>
      <c r="B9832" s="681" t="s">
        <v>23961</v>
      </c>
      <c r="C9832" s="681" t="s">
        <v>23962</v>
      </c>
      <c r="D9832" s="681" t="s">
        <v>46684</v>
      </c>
    </row>
    <row r="9833" spans="1:4" ht="16.5" thickTop="1" thickBot="1" x14ac:dyDescent="0.3">
      <c r="A9833" s="681" t="s">
        <v>23963</v>
      </c>
      <c r="B9833" s="681" t="s">
        <v>23964</v>
      </c>
      <c r="C9833" s="681" t="s">
        <v>23965</v>
      </c>
      <c r="D9833" s="681" t="s">
        <v>46685</v>
      </c>
    </row>
    <row r="9834" spans="1:4" ht="16.5" thickTop="1" thickBot="1" x14ac:dyDescent="0.3">
      <c r="A9834" s="681" t="s">
        <v>23966</v>
      </c>
      <c r="B9834" s="681" t="s">
        <v>23967</v>
      </c>
      <c r="C9834" s="681" t="s">
        <v>23968</v>
      </c>
      <c r="D9834" s="681" t="s">
        <v>46686</v>
      </c>
    </row>
    <row r="9835" spans="1:4" ht="16.5" thickTop="1" thickBot="1" x14ac:dyDescent="0.3">
      <c r="A9835" s="681" t="s">
        <v>23969</v>
      </c>
      <c r="B9835" s="681" t="s">
        <v>23970</v>
      </c>
      <c r="C9835" s="681" t="s">
        <v>23971</v>
      </c>
      <c r="D9835" s="681" t="s">
        <v>46687</v>
      </c>
    </row>
    <row r="9836" spans="1:4" ht="31.5" thickTop="1" thickBot="1" x14ac:dyDescent="0.3">
      <c r="A9836" s="681" t="s">
        <v>23972</v>
      </c>
      <c r="B9836" s="681" t="s">
        <v>23973</v>
      </c>
      <c r="C9836" s="681" t="s">
        <v>23974</v>
      </c>
      <c r="D9836" s="681" t="s">
        <v>46688</v>
      </c>
    </row>
    <row r="9837" spans="1:4" ht="16.5" thickTop="1" thickBot="1" x14ac:dyDescent="0.3">
      <c r="A9837" s="681" t="s">
        <v>23975</v>
      </c>
      <c r="B9837" s="681" t="s">
        <v>23976</v>
      </c>
      <c r="C9837" s="681" t="s">
        <v>23977</v>
      </c>
      <c r="D9837" s="681" t="s">
        <v>23977</v>
      </c>
    </row>
    <row r="9838" spans="1:4" ht="16.5" thickTop="1" thickBot="1" x14ac:dyDescent="0.3">
      <c r="A9838" s="680" t="s">
        <v>23978</v>
      </c>
      <c r="B9838" s="681" t="s">
        <v>23979</v>
      </c>
      <c r="C9838" s="680" t="s">
        <v>23980</v>
      </c>
      <c r="D9838" s="680" t="s">
        <v>46689</v>
      </c>
    </row>
    <row r="9839" spans="1:4" ht="16.5" thickTop="1" thickBot="1" x14ac:dyDescent="0.3">
      <c r="A9839" s="681" t="s">
        <v>23981</v>
      </c>
      <c r="B9839" s="692" t="s">
        <v>8728</v>
      </c>
      <c r="C9839" s="681" t="s">
        <v>23982</v>
      </c>
      <c r="D9839" s="681" t="s">
        <v>46690</v>
      </c>
    </row>
    <row r="9840" spans="1:4" ht="31.5" thickTop="1" thickBot="1" x14ac:dyDescent="0.3">
      <c r="A9840" s="680" t="s">
        <v>23983</v>
      </c>
      <c r="B9840" s="681" t="s">
        <v>23984</v>
      </c>
      <c r="C9840" s="680" t="s">
        <v>23985</v>
      </c>
      <c r="D9840" s="680" t="s">
        <v>46691</v>
      </c>
    </row>
    <row r="9841" spans="1:4" ht="16.5" thickTop="1" thickBot="1" x14ac:dyDescent="0.3">
      <c r="A9841" s="681" t="s">
        <v>23986</v>
      </c>
      <c r="B9841" s="681" t="s">
        <v>23987</v>
      </c>
      <c r="C9841" s="681" t="s">
        <v>23988</v>
      </c>
      <c r="D9841" s="681" t="s">
        <v>46692</v>
      </c>
    </row>
    <row r="9842" spans="1:4" ht="16.5" thickTop="1" thickBot="1" x14ac:dyDescent="0.3">
      <c r="A9842" s="680" t="s">
        <v>23989</v>
      </c>
      <c r="B9842" s="681" t="s">
        <v>23990</v>
      </c>
      <c r="C9842" s="680" t="s">
        <v>23991</v>
      </c>
      <c r="D9842" s="680" t="s">
        <v>46693</v>
      </c>
    </row>
    <row r="9843" spans="1:4" ht="16.5" thickTop="1" thickBot="1" x14ac:dyDescent="0.3">
      <c r="A9843" s="680" t="s">
        <v>23992</v>
      </c>
      <c r="B9843" s="681" t="s">
        <v>23993</v>
      </c>
      <c r="C9843" s="680" t="s">
        <v>23994</v>
      </c>
      <c r="D9843" s="680" t="s">
        <v>46694</v>
      </c>
    </row>
    <row r="9844" spans="1:4" ht="16.5" thickTop="1" thickBot="1" x14ac:dyDescent="0.3">
      <c r="A9844" s="681" t="s">
        <v>23995</v>
      </c>
      <c r="B9844" s="681" t="s">
        <v>23996</v>
      </c>
      <c r="C9844" s="681" t="s">
        <v>23997</v>
      </c>
      <c r="D9844" s="681" t="s">
        <v>46695</v>
      </c>
    </row>
    <row r="9845" spans="1:4" ht="31.5" thickTop="1" thickBot="1" x14ac:dyDescent="0.3">
      <c r="A9845" s="681" t="s">
        <v>23998</v>
      </c>
      <c r="B9845" s="681" t="s">
        <v>23999</v>
      </c>
      <c r="C9845" s="681" t="s">
        <v>24000</v>
      </c>
      <c r="D9845" s="681" t="s">
        <v>46696</v>
      </c>
    </row>
    <row r="9846" spans="1:4" ht="16.5" thickTop="1" thickBot="1" x14ac:dyDescent="0.3">
      <c r="A9846" s="681" t="s">
        <v>6615</v>
      </c>
      <c r="B9846" s="681" t="s">
        <v>24001</v>
      </c>
      <c r="C9846" s="681" t="s">
        <v>6616</v>
      </c>
      <c r="D9846" s="681" t="s">
        <v>6617</v>
      </c>
    </row>
    <row r="9847" spans="1:4" ht="16.5" thickTop="1" thickBot="1" x14ac:dyDescent="0.3">
      <c r="A9847" s="681" t="s">
        <v>24002</v>
      </c>
      <c r="B9847" s="681" t="s">
        <v>24003</v>
      </c>
      <c r="C9847" s="681" t="s">
        <v>24004</v>
      </c>
      <c r="D9847" s="681" t="s">
        <v>46697</v>
      </c>
    </row>
    <row r="9848" spans="1:4" ht="16.5" thickTop="1" thickBot="1" x14ac:dyDescent="0.3">
      <c r="A9848" s="680" t="s">
        <v>24005</v>
      </c>
      <c r="B9848" s="692" t="s">
        <v>8728</v>
      </c>
      <c r="C9848" s="680" t="s">
        <v>24006</v>
      </c>
      <c r="D9848" s="680" t="s">
        <v>46698</v>
      </c>
    </row>
    <row r="9849" spans="1:4" ht="16.5" thickTop="1" thickBot="1" x14ac:dyDescent="0.3">
      <c r="A9849" s="680" t="s">
        <v>6618</v>
      </c>
      <c r="B9849" s="681" t="s">
        <v>24007</v>
      </c>
      <c r="C9849" s="680" t="s">
        <v>6619</v>
      </c>
      <c r="D9849" s="680" t="s">
        <v>6619</v>
      </c>
    </row>
    <row r="9850" spans="1:4" ht="16.5" thickTop="1" thickBot="1" x14ac:dyDescent="0.3">
      <c r="A9850" s="681" t="s">
        <v>24008</v>
      </c>
      <c r="B9850" s="681" t="s">
        <v>24009</v>
      </c>
      <c r="C9850" s="681" t="s">
        <v>24010</v>
      </c>
      <c r="D9850" s="681" t="s">
        <v>46699</v>
      </c>
    </row>
    <row r="9851" spans="1:4" ht="31.5" thickTop="1" thickBot="1" x14ac:dyDescent="0.3">
      <c r="A9851" s="681" t="s">
        <v>24011</v>
      </c>
      <c r="B9851" s="681" t="s">
        <v>24012</v>
      </c>
      <c r="C9851" s="681" t="s">
        <v>24013</v>
      </c>
      <c r="D9851" s="681" t="s">
        <v>46700</v>
      </c>
    </row>
    <row r="9852" spans="1:4" ht="46.5" thickTop="1" thickBot="1" x14ac:dyDescent="0.3">
      <c r="A9852" s="680" t="s">
        <v>24014</v>
      </c>
      <c r="B9852" s="681" t="s">
        <v>24015</v>
      </c>
      <c r="C9852" s="680" t="s">
        <v>24016</v>
      </c>
      <c r="D9852" s="680" t="s">
        <v>46701</v>
      </c>
    </row>
    <row r="9853" spans="1:4" ht="16.5" thickTop="1" thickBot="1" x14ac:dyDescent="0.3">
      <c r="A9853" s="680" t="s">
        <v>24017</v>
      </c>
      <c r="B9853" s="681" t="s">
        <v>24018</v>
      </c>
      <c r="C9853" s="680" t="s">
        <v>24019</v>
      </c>
      <c r="D9853" s="680" t="s">
        <v>46702</v>
      </c>
    </row>
    <row r="9854" spans="1:4" ht="16.5" thickTop="1" thickBot="1" x14ac:dyDescent="0.3">
      <c r="A9854" s="680" t="s">
        <v>24020</v>
      </c>
      <c r="B9854" s="681" t="s">
        <v>24021</v>
      </c>
      <c r="C9854" s="680" t="s">
        <v>24022</v>
      </c>
      <c r="D9854" s="680" t="s">
        <v>46703</v>
      </c>
    </row>
    <row r="9855" spans="1:4" ht="16.5" thickTop="1" thickBot="1" x14ac:dyDescent="0.3">
      <c r="A9855" s="680" t="s">
        <v>24023</v>
      </c>
      <c r="B9855" s="681" t="s">
        <v>24024</v>
      </c>
      <c r="C9855" s="680" t="s">
        <v>24025</v>
      </c>
      <c r="D9855" s="680" t="s">
        <v>46704</v>
      </c>
    </row>
    <row r="9856" spans="1:4" ht="16.5" thickTop="1" thickBot="1" x14ac:dyDescent="0.3">
      <c r="A9856" s="681" t="s">
        <v>24026</v>
      </c>
      <c r="B9856" s="681" t="s">
        <v>24027</v>
      </c>
      <c r="C9856" s="681" t="s">
        <v>24028</v>
      </c>
      <c r="D9856" s="681" t="s">
        <v>24028</v>
      </c>
    </row>
    <row r="9857" spans="1:4" ht="16.5" thickTop="1" thickBot="1" x14ac:dyDescent="0.3">
      <c r="A9857" s="680" t="s">
        <v>24029</v>
      </c>
      <c r="B9857" s="681" t="s">
        <v>24030</v>
      </c>
      <c r="C9857" s="680" t="s">
        <v>24031</v>
      </c>
      <c r="D9857" s="680" t="s">
        <v>46705</v>
      </c>
    </row>
    <row r="9858" spans="1:4" ht="31.5" thickTop="1" thickBot="1" x14ac:dyDescent="0.3">
      <c r="A9858" s="681" t="s">
        <v>24032</v>
      </c>
      <c r="B9858" s="681" t="s">
        <v>24032</v>
      </c>
      <c r="C9858" s="681" t="s">
        <v>24033</v>
      </c>
      <c r="D9858" s="681" t="s">
        <v>46706</v>
      </c>
    </row>
    <row r="9859" spans="1:4" ht="16.5" thickTop="1" thickBot="1" x14ac:dyDescent="0.3">
      <c r="A9859" s="680" t="s">
        <v>24034</v>
      </c>
      <c r="B9859" s="681" t="s">
        <v>24035</v>
      </c>
      <c r="C9859" s="680" t="s">
        <v>24036</v>
      </c>
      <c r="D9859" s="680" t="s">
        <v>46707</v>
      </c>
    </row>
    <row r="9860" spans="1:4" ht="16.5" thickTop="1" thickBot="1" x14ac:dyDescent="0.3">
      <c r="A9860" s="680" t="s">
        <v>6620</v>
      </c>
      <c r="B9860" s="681" t="s">
        <v>24037</v>
      </c>
      <c r="C9860" s="680" t="s">
        <v>6621</v>
      </c>
      <c r="D9860" s="680" t="s">
        <v>6622</v>
      </c>
    </row>
    <row r="9861" spans="1:4" ht="16.5" thickTop="1" thickBot="1" x14ac:dyDescent="0.3">
      <c r="A9861" s="681" t="s">
        <v>24038</v>
      </c>
      <c r="B9861" s="681" t="s">
        <v>24039</v>
      </c>
      <c r="C9861" s="681" t="s">
        <v>24040</v>
      </c>
      <c r="D9861" s="681" t="s">
        <v>46708</v>
      </c>
    </row>
    <row r="9862" spans="1:4" ht="31.5" thickTop="1" thickBot="1" x14ac:dyDescent="0.3">
      <c r="A9862" s="681" t="s">
        <v>24041</v>
      </c>
      <c r="B9862" s="681" t="s">
        <v>24042</v>
      </c>
      <c r="C9862" s="681" t="s">
        <v>24043</v>
      </c>
      <c r="D9862" s="681" t="s">
        <v>46709</v>
      </c>
    </row>
    <row r="9863" spans="1:4" ht="31.5" thickTop="1" thickBot="1" x14ac:dyDescent="0.3">
      <c r="A9863" s="681" t="s">
        <v>24044</v>
      </c>
      <c r="B9863" s="681" t="s">
        <v>24045</v>
      </c>
      <c r="C9863" s="681" t="s">
        <v>24046</v>
      </c>
      <c r="D9863" s="681" t="s">
        <v>46710</v>
      </c>
    </row>
    <row r="9864" spans="1:4" ht="16.5" thickTop="1" thickBot="1" x14ac:dyDescent="0.3">
      <c r="A9864" s="681" t="s">
        <v>24047</v>
      </c>
      <c r="B9864" s="681" t="s">
        <v>24048</v>
      </c>
      <c r="C9864" s="681" t="s">
        <v>24049</v>
      </c>
      <c r="D9864" s="681" t="s">
        <v>46711</v>
      </c>
    </row>
    <row r="9865" spans="1:4" ht="16.5" thickTop="1" thickBot="1" x14ac:dyDescent="0.3">
      <c r="A9865" s="681" t="s">
        <v>24050</v>
      </c>
      <c r="B9865" s="681" t="s">
        <v>24051</v>
      </c>
      <c r="C9865" s="681" t="s">
        <v>24052</v>
      </c>
      <c r="D9865" s="681" t="s">
        <v>46712</v>
      </c>
    </row>
    <row r="9866" spans="1:4" ht="16.5" thickTop="1" thickBot="1" x14ac:dyDescent="0.3">
      <c r="A9866" s="680" t="s">
        <v>24053</v>
      </c>
      <c r="B9866" s="681" t="s">
        <v>24054</v>
      </c>
      <c r="C9866" s="680" t="s">
        <v>24055</v>
      </c>
      <c r="D9866" s="680" t="s">
        <v>46713</v>
      </c>
    </row>
    <row r="9867" spans="1:4" ht="16.5" thickTop="1" thickBot="1" x14ac:dyDescent="0.3">
      <c r="A9867" s="681" t="s">
        <v>6625</v>
      </c>
      <c r="B9867" s="681" t="s">
        <v>24056</v>
      </c>
      <c r="C9867" s="681" t="s">
        <v>24057</v>
      </c>
      <c r="D9867" s="681" t="s">
        <v>6627</v>
      </c>
    </row>
    <row r="9868" spans="1:4" ht="16.5" thickTop="1" thickBot="1" x14ac:dyDescent="0.3">
      <c r="A9868" s="680" t="s">
        <v>24058</v>
      </c>
      <c r="B9868" s="681" t="s">
        <v>24058</v>
      </c>
      <c r="C9868" s="680" t="s">
        <v>24059</v>
      </c>
      <c r="D9868" s="680" t="s">
        <v>46714</v>
      </c>
    </row>
    <row r="9869" spans="1:4" ht="31.5" thickTop="1" thickBot="1" x14ac:dyDescent="0.3">
      <c r="A9869" s="681" t="s">
        <v>24060</v>
      </c>
      <c r="B9869" s="681" t="s">
        <v>24061</v>
      </c>
      <c r="C9869" s="681" t="s">
        <v>24062</v>
      </c>
      <c r="D9869" s="681" t="s">
        <v>46715</v>
      </c>
    </row>
    <row r="9870" spans="1:4" ht="16.5" thickTop="1" thickBot="1" x14ac:dyDescent="0.3">
      <c r="A9870" s="681" t="s">
        <v>24063</v>
      </c>
      <c r="B9870" s="681" t="s">
        <v>24064</v>
      </c>
      <c r="C9870" s="681" t="s">
        <v>24065</v>
      </c>
      <c r="D9870" s="681" t="s">
        <v>24065</v>
      </c>
    </row>
    <row r="9871" spans="1:4" ht="31.5" thickTop="1" thickBot="1" x14ac:dyDescent="0.3">
      <c r="A9871" s="680" t="s">
        <v>24066</v>
      </c>
      <c r="B9871" s="681" t="s">
        <v>24067</v>
      </c>
      <c r="C9871" s="680" t="s">
        <v>24068</v>
      </c>
      <c r="D9871" s="680" t="s">
        <v>46716</v>
      </c>
    </row>
    <row r="9872" spans="1:4" ht="16.5" thickTop="1" thickBot="1" x14ac:dyDescent="0.3">
      <c r="A9872" s="680" t="s">
        <v>24069</v>
      </c>
      <c r="B9872" s="681" t="s">
        <v>24070</v>
      </c>
      <c r="C9872" s="680" t="s">
        <v>24071</v>
      </c>
      <c r="D9872" s="680" t="s">
        <v>46717</v>
      </c>
    </row>
    <row r="9873" spans="1:4" ht="16.5" thickTop="1" thickBot="1" x14ac:dyDescent="0.3">
      <c r="A9873" s="681" t="s">
        <v>6628</v>
      </c>
      <c r="B9873" s="681" t="s">
        <v>24072</v>
      </c>
      <c r="C9873" s="681" t="s">
        <v>6629</v>
      </c>
      <c r="D9873" s="681" t="s">
        <v>6630</v>
      </c>
    </row>
    <row r="9874" spans="1:4" ht="31.5" thickTop="1" thickBot="1" x14ac:dyDescent="0.3">
      <c r="A9874" s="681" t="s">
        <v>24073</v>
      </c>
      <c r="B9874" s="681" t="s">
        <v>24074</v>
      </c>
      <c r="C9874" s="681" t="s">
        <v>24075</v>
      </c>
      <c r="D9874" s="681" t="s">
        <v>46718</v>
      </c>
    </row>
    <row r="9875" spans="1:4" ht="16.5" thickTop="1" thickBot="1" x14ac:dyDescent="0.3">
      <c r="A9875" s="680" t="s">
        <v>6631</v>
      </c>
      <c r="B9875" s="681" t="s">
        <v>24076</v>
      </c>
      <c r="C9875" s="680" t="s">
        <v>6632</v>
      </c>
      <c r="D9875" s="680" t="s">
        <v>6633</v>
      </c>
    </row>
    <row r="9876" spans="1:4" ht="16.5" thickTop="1" thickBot="1" x14ac:dyDescent="0.3">
      <c r="A9876" s="680" t="s">
        <v>24077</v>
      </c>
      <c r="B9876" s="692" t="s">
        <v>8728</v>
      </c>
      <c r="C9876" s="680" t="s">
        <v>24078</v>
      </c>
      <c r="D9876" s="680" t="s">
        <v>46719</v>
      </c>
    </row>
    <row r="9877" spans="1:4" ht="16.5" thickTop="1" thickBot="1" x14ac:dyDescent="0.3">
      <c r="A9877" s="680" t="s">
        <v>6634</v>
      </c>
      <c r="B9877" s="681" t="s">
        <v>24079</v>
      </c>
      <c r="C9877" s="680" t="s">
        <v>24080</v>
      </c>
      <c r="D9877" s="680" t="s">
        <v>6636</v>
      </c>
    </row>
    <row r="9878" spans="1:4" ht="31.5" thickTop="1" thickBot="1" x14ac:dyDescent="0.3">
      <c r="A9878" s="681" t="s">
        <v>6637</v>
      </c>
      <c r="B9878" s="681" t="s">
        <v>24081</v>
      </c>
      <c r="C9878" s="681" t="s">
        <v>6638</v>
      </c>
      <c r="D9878" s="681" t="s">
        <v>6639</v>
      </c>
    </row>
    <row r="9879" spans="1:4" ht="16.5" thickTop="1" thickBot="1" x14ac:dyDescent="0.3">
      <c r="A9879" s="681" t="s">
        <v>46720</v>
      </c>
      <c r="B9879" s="692" t="s">
        <v>8728</v>
      </c>
      <c r="C9879" s="681" t="s">
        <v>46721</v>
      </c>
      <c r="D9879" s="681" t="s">
        <v>46722</v>
      </c>
    </row>
    <row r="9880" spans="1:4" ht="16.5" thickTop="1" thickBot="1" x14ac:dyDescent="0.3">
      <c r="A9880" s="680" t="s">
        <v>24082</v>
      </c>
      <c r="B9880" s="681" t="s">
        <v>24083</v>
      </c>
      <c r="C9880" s="680" t="s">
        <v>24084</v>
      </c>
      <c r="D9880" s="680" t="s">
        <v>46723</v>
      </c>
    </row>
    <row r="9881" spans="1:4" ht="16.5" thickTop="1" thickBot="1" x14ac:dyDescent="0.3">
      <c r="A9881" s="680" t="s">
        <v>24085</v>
      </c>
      <c r="B9881" s="681" t="s">
        <v>24086</v>
      </c>
      <c r="C9881" s="680" t="s">
        <v>24087</v>
      </c>
      <c r="D9881" s="680" t="s">
        <v>46724</v>
      </c>
    </row>
    <row r="9882" spans="1:4" ht="16.5" thickTop="1" thickBot="1" x14ac:dyDescent="0.3">
      <c r="A9882" s="681" t="s">
        <v>24088</v>
      </c>
      <c r="B9882" s="681" t="s">
        <v>24089</v>
      </c>
      <c r="C9882" s="681" t="s">
        <v>24090</v>
      </c>
      <c r="D9882" s="681" t="s">
        <v>46725</v>
      </c>
    </row>
    <row r="9883" spans="1:4" ht="16.5" thickTop="1" thickBot="1" x14ac:dyDescent="0.3">
      <c r="A9883" s="681" t="s">
        <v>6640</v>
      </c>
      <c r="B9883" s="681" t="s">
        <v>24091</v>
      </c>
      <c r="C9883" s="681" t="s">
        <v>6641</v>
      </c>
      <c r="D9883" s="681" t="s">
        <v>6641</v>
      </c>
    </row>
    <row r="9884" spans="1:4" ht="31.5" thickTop="1" thickBot="1" x14ac:dyDescent="0.3">
      <c r="A9884" s="681" t="s">
        <v>24092</v>
      </c>
      <c r="B9884" s="681" t="s">
        <v>24093</v>
      </c>
      <c r="C9884" s="681" t="s">
        <v>24094</v>
      </c>
      <c r="D9884" s="681" t="s">
        <v>46726</v>
      </c>
    </row>
    <row r="9885" spans="1:4" ht="31.5" thickTop="1" thickBot="1" x14ac:dyDescent="0.3">
      <c r="A9885" s="680" t="s">
        <v>24095</v>
      </c>
      <c r="B9885" s="681" t="s">
        <v>24096</v>
      </c>
      <c r="C9885" s="680" t="s">
        <v>24097</v>
      </c>
      <c r="D9885" s="680" t="s">
        <v>46727</v>
      </c>
    </row>
    <row r="9886" spans="1:4" ht="16.5" thickTop="1" thickBot="1" x14ac:dyDescent="0.3">
      <c r="A9886" s="680" t="s">
        <v>24098</v>
      </c>
      <c r="B9886" s="681" t="s">
        <v>24099</v>
      </c>
      <c r="C9886" s="680" t="s">
        <v>24100</v>
      </c>
      <c r="D9886" s="680" t="s">
        <v>46728</v>
      </c>
    </row>
    <row r="9887" spans="1:4" ht="16.5" thickTop="1" thickBot="1" x14ac:dyDescent="0.3">
      <c r="A9887" s="680" t="s">
        <v>24101</v>
      </c>
      <c r="B9887" s="681" t="s">
        <v>24102</v>
      </c>
      <c r="C9887" s="680" t="s">
        <v>24103</v>
      </c>
      <c r="D9887" s="680" t="s">
        <v>46729</v>
      </c>
    </row>
    <row r="9888" spans="1:4" ht="16.5" thickTop="1" thickBot="1" x14ac:dyDescent="0.3">
      <c r="A9888" s="681" t="s">
        <v>24104</v>
      </c>
      <c r="B9888" s="681" t="s">
        <v>24105</v>
      </c>
      <c r="C9888" s="681" t="s">
        <v>24106</v>
      </c>
      <c r="D9888" s="681" t="s">
        <v>46730</v>
      </c>
    </row>
    <row r="9889" spans="1:4" ht="16.5" thickTop="1" thickBot="1" x14ac:dyDescent="0.3">
      <c r="A9889" s="680" t="s">
        <v>24107</v>
      </c>
      <c r="B9889" s="681" t="s">
        <v>24108</v>
      </c>
      <c r="C9889" s="680" t="s">
        <v>24109</v>
      </c>
      <c r="D9889" s="680" t="s">
        <v>46731</v>
      </c>
    </row>
    <row r="9890" spans="1:4" ht="16.5" thickTop="1" thickBot="1" x14ac:dyDescent="0.3">
      <c r="A9890" s="681" t="s">
        <v>24110</v>
      </c>
      <c r="B9890" s="681" t="s">
        <v>24111</v>
      </c>
      <c r="C9890" s="681" t="s">
        <v>24112</v>
      </c>
      <c r="D9890" s="681" t="s">
        <v>46732</v>
      </c>
    </row>
    <row r="9891" spans="1:4" ht="16.5" thickTop="1" thickBot="1" x14ac:dyDescent="0.3">
      <c r="A9891" s="681" t="s">
        <v>24113</v>
      </c>
      <c r="B9891" s="681" t="s">
        <v>24114</v>
      </c>
      <c r="C9891" s="681" t="s">
        <v>24115</v>
      </c>
      <c r="D9891" s="681" t="s">
        <v>46733</v>
      </c>
    </row>
    <row r="9892" spans="1:4" ht="46.5" thickTop="1" thickBot="1" x14ac:dyDescent="0.3">
      <c r="A9892" s="681" t="s">
        <v>24116</v>
      </c>
      <c r="B9892" s="681" t="s">
        <v>24117</v>
      </c>
      <c r="C9892" s="681" t="s">
        <v>24118</v>
      </c>
      <c r="D9892" s="681" t="s">
        <v>46734</v>
      </c>
    </row>
    <row r="9893" spans="1:4" ht="16.5" thickTop="1" thickBot="1" x14ac:dyDescent="0.3">
      <c r="A9893" s="681" t="s">
        <v>6642</v>
      </c>
      <c r="B9893" s="681" t="s">
        <v>24119</v>
      </c>
      <c r="C9893" s="681" t="s">
        <v>24120</v>
      </c>
      <c r="D9893" s="681" t="s">
        <v>6644</v>
      </c>
    </row>
    <row r="9894" spans="1:4" ht="16.5" thickTop="1" thickBot="1" x14ac:dyDescent="0.3">
      <c r="A9894" s="680" t="s">
        <v>24121</v>
      </c>
      <c r="B9894" s="681" t="s">
        <v>24122</v>
      </c>
      <c r="C9894" s="680" t="s">
        <v>24123</v>
      </c>
      <c r="D9894" s="680" t="s">
        <v>24123</v>
      </c>
    </row>
    <row r="9895" spans="1:4" ht="16.5" thickTop="1" thickBot="1" x14ac:dyDescent="0.3">
      <c r="A9895" s="680" t="s">
        <v>24124</v>
      </c>
      <c r="B9895" s="681" t="s">
        <v>24125</v>
      </c>
      <c r="C9895" s="680" t="s">
        <v>24126</v>
      </c>
      <c r="D9895" s="680" t="s">
        <v>46735</v>
      </c>
    </row>
    <row r="9896" spans="1:4" ht="16.5" thickTop="1" thickBot="1" x14ac:dyDescent="0.3">
      <c r="A9896" s="681" t="s">
        <v>6645</v>
      </c>
      <c r="B9896" s="681" t="s">
        <v>24127</v>
      </c>
      <c r="C9896" s="681" t="s">
        <v>6646</v>
      </c>
      <c r="D9896" s="681" t="s">
        <v>6647</v>
      </c>
    </row>
    <row r="9897" spans="1:4" ht="31.5" thickTop="1" thickBot="1" x14ac:dyDescent="0.3">
      <c r="A9897" s="680" t="s">
        <v>24128</v>
      </c>
      <c r="B9897" s="681" t="s">
        <v>24129</v>
      </c>
      <c r="C9897" s="680" t="s">
        <v>24130</v>
      </c>
      <c r="D9897" s="680" t="s">
        <v>46736</v>
      </c>
    </row>
    <row r="9898" spans="1:4" ht="31.5" thickTop="1" thickBot="1" x14ac:dyDescent="0.3">
      <c r="A9898" s="680" t="s">
        <v>24131</v>
      </c>
      <c r="B9898" s="681" t="s">
        <v>24132</v>
      </c>
      <c r="C9898" s="680" t="s">
        <v>24133</v>
      </c>
      <c r="D9898" s="680" t="s">
        <v>46737</v>
      </c>
    </row>
    <row r="9899" spans="1:4" ht="31.5" thickTop="1" thickBot="1" x14ac:dyDescent="0.3">
      <c r="A9899" s="680" t="s">
        <v>24134</v>
      </c>
      <c r="B9899" s="692" t="s">
        <v>8728</v>
      </c>
      <c r="C9899" s="680" t="s">
        <v>24135</v>
      </c>
      <c r="D9899" s="680" t="s">
        <v>46738</v>
      </c>
    </row>
    <row r="9900" spans="1:4" ht="16.5" thickTop="1" thickBot="1" x14ac:dyDescent="0.3">
      <c r="A9900" s="680" t="s">
        <v>24136</v>
      </c>
      <c r="B9900" s="692" t="s">
        <v>8728</v>
      </c>
      <c r="C9900" s="680" t="s">
        <v>24137</v>
      </c>
      <c r="D9900" s="680" t="s">
        <v>46739</v>
      </c>
    </row>
    <row r="9901" spans="1:4" ht="16.5" thickTop="1" thickBot="1" x14ac:dyDescent="0.3">
      <c r="A9901" s="681" t="s">
        <v>24138</v>
      </c>
      <c r="B9901" s="692" t="s">
        <v>8728</v>
      </c>
      <c r="C9901" s="681" t="s">
        <v>24139</v>
      </c>
      <c r="D9901" s="681" t="s">
        <v>46740</v>
      </c>
    </row>
    <row r="9902" spans="1:4" ht="16.5" thickTop="1" thickBot="1" x14ac:dyDescent="0.3">
      <c r="A9902" s="680" t="s">
        <v>24140</v>
      </c>
      <c r="B9902" s="681" t="s">
        <v>24141</v>
      </c>
      <c r="C9902" s="680" t="s">
        <v>24142</v>
      </c>
      <c r="D9902" s="680" t="s">
        <v>46741</v>
      </c>
    </row>
    <row r="9903" spans="1:4" ht="16.5" thickTop="1" thickBot="1" x14ac:dyDescent="0.3">
      <c r="A9903" s="680" t="s">
        <v>6648</v>
      </c>
      <c r="B9903" s="681" t="s">
        <v>24143</v>
      </c>
      <c r="C9903" s="680" t="s">
        <v>6649</v>
      </c>
      <c r="D9903" s="680" t="s">
        <v>6650</v>
      </c>
    </row>
    <row r="9904" spans="1:4" ht="16.5" thickTop="1" thickBot="1" x14ac:dyDescent="0.3">
      <c r="A9904" s="681" t="s">
        <v>24144</v>
      </c>
      <c r="B9904" s="681" t="s">
        <v>24145</v>
      </c>
      <c r="C9904" s="681" t="s">
        <v>24146</v>
      </c>
      <c r="D9904" s="681" t="s">
        <v>46742</v>
      </c>
    </row>
    <row r="9905" spans="1:4" ht="31.5" thickTop="1" thickBot="1" x14ac:dyDescent="0.3">
      <c r="A9905" s="680" t="s">
        <v>24147</v>
      </c>
      <c r="B9905" s="681" t="s">
        <v>24148</v>
      </c>
      <c r="C9905" s="680" t="s">
        <v>24149</v>
      </c>
      <c r="D9905" s="680" t="s">
        <v>46743</v>
      </c>
    </row>
    <row r="9906" spans="1:4" ht="31.5" thickTop="1" thickBot="1" x14ac:dyDescent="0.3">
      <c r="A9906" s="680" t="s">
        <v>24150</v>
      </c>
      <c r="B9906" s="681" t="s">
        <v>24151</v>
      </c>
      <c r="C9906" s="680" t="s">
        <v>24152</v>
      </c>
      <c r="D9906" s="680" t="s">
        <v>46744</v>
      </c>
    </row>
    <row r="9907" spans="1:4" ht="16.5" thickTop="1" thickBot="1" x14ac:dyDescent="0.3">
      <c r="A9907" s="681" t="s">
        <v>24153</v>
      </c>
      <c r="B9907" s="681" t="s">
        <v>24154</v>
      </c>
      <c r="C9907" s="681" t="s">
        <v>24155</v>
      </c>
      <c r="D9907" s="681" t="s">
        <v>46745</v>
      </c>
    </row>
    <row r="9908" spans="1:4" ht="16.5" thickTop="1" thickBot="1" x14ac:dyDescent="0.3">
      <c r="A9908" s="680" t="s">
        <v>24156</v>
      </c>
      <c r="B9908" s="681" t="s">
        <v>24157</v>
      </c>
      <c r="C9908" s="680" t="s">
        <v>24158</v>
      </c>
      <c r="D9908" s="680" t="s">
        <v>46746</v>
      </c>
    </row>
    <row r="9909" spans="1:4" ht="16.5" thickTop="1" thickBot="1" x14ac:dyDescent="0.3">
      <c r="A9909" s="681" t="s">
        <v>24159</v>
      </c>
      <c r="B9909" s="681" t="s">
        <v>24160</v>
      </c>
      <c r="C9909" s="681" t="s">
        <v>24161</v>
      </c>
      <c r="D9909" s="681" t="s">
        <v>46747</v>
      </c>
    </row>
    <row r="9910" spans="1:4" ht="31.5" thickTop="1" thickBot="1" x14ac:dyDescent="0.3">
      <c r="A9910" s="681" t="s">
        <v>24162</v>
      </c>
      <c r="B9910" s="681" t="s">
        <v>24163</v>
      </c>
      <c r="C9910" s="681" t="s">
        <v>24164</v>
      </c>
      <c r="D9910" s="681" t="s">
        <v>46748</v>
      </c>
    </row>
    <row r="9911" spans="1:4" ht="16.5" thickTop="1" thickBot="1" x14ac:dyDescent="0.3">
      <c r="A9911" s="681" t="s">
        <v>24165</v>
      </c>
      <c r="B9911" s="681" t="s">
        <v>24166</v>
      </c>
      <c r="C9911" s="681" t="s">
        <v>24167</v>
      </c>
      <c r="D9911" s="681" t="s">
        <v>46749</v>
      </c>
    </row>
    <row r="9912" spans="1:4" ht="31.5" thickTop="1" thickBot="1" x14ac:dyDescent="0.3">
      <c r="A9912" s="681" t="s">
        <v>24168</v>
      </c>
      <c r="B9912" s="681" t="s">
        <v>24169</v>
      </c>
      <c r="C9912" s="681" t="s">
        <v>24170</v>
      </c>
      <c r="D9912" s="681" t="s">
        <v>46750</v>
      </c>
    </row>
    <row r="9913" spans="1:4" ht="16.5" thickTop="1" thickBot="1" x14ac:dyDescent="0.3">
      <c r="A9913" s="680" t="s">
        <v>24171</v>
      </c>
      <c r="B9913" s="681" t="s">
        <v>24172</v>
      </c>
      <c r="C9913" s="680" t="s">
        <v>24173</v>
      </c>
      <c r="D9913" s="680" t="s">
        <v>46751</v>
      </c>
    </row>
    <row r="9914" spans="1:4" ht="16.5" thickTop="1" thickBot="1" x14ac:dyDescent="0.3">
      <c r="A9914" s="681" t="s">
        <v>24174</v>
      </c>
      <c r="B9914" s="681" t="s">
        <v>24175</v>
      </c>
      <c r="C9914" s="681" t="s">
        <v>24176</v>
      </c>
      <c r="D9914" s="681" t="s">
        <v>46752</v>
      </c>
    </row>
    <row r="9915" spans="1:4" ht="16.5" thickTop="1" thickBot="1" x14ac:dyDescent="0.3">
      <c r="A9915" s="681" t="s">
        <v>6651</v>
      </c>
      <c r="B9915" s="681" t="s">
        <v>24177</v>
      </c>
      <c r="C9915" s="681" t="s">
        <v>6652</v>
      </c>
      <c r="D9915" s="681" t="s">
        <v>6653</v>
      </c>
    </row>
    <row r="9916" spans="1:4" ht="31.5" thickTop="1" thickBot="1" x14ac:dyDescent="0.3">
      <c r="A9916" s="680" t="s">
        <v>24178</v>
      </c>
      <c r="B9916" s="692" t="s">
        <v>8728</v>
      </c>
      <c r="C9916" s="680" t="s">
        <v>24179</v>
      </c>
      <c r="D9916" s="680" t="s">
        <v>46753</v>
      </c>
    </row>
    <row r="9917" spans="1:4" ht="16.5" thickTop="1" thickBot="1" x14ac:dyDescent="0.3">
      <c r="A9917" s="681" t="s">
        <v>24180</v>
      </c>
      <c r="B9917" s="681" t="s">
        <v>24181</v>
      </c>
      <c r="C9917" s="681" t="s">
        <v>24182</v>
      </c>
      <c r="D9917" s="681" t="s">
        <v>46754</v>
      </c>
    </row>
    <row r="9918" spans="1:4" ht="16.5" thickTop="1" thickBot="1" x14ac:dyDescent="0.3">
      <c r="A9918" s="680" t="s">
        <v>6654</v>
      </c>
      <c r="B9918" s="681" t="s">
        <v>24183</v>
      </c>
      <c r="C9918" s="680" t="s">
        <v>6655</v>
      </c>
      <c r="D9918" s="680" t="s">
        <v>6656</v>
      </c>
    </row>
    <row r="9919" spans="1:4" ht="31.5" thickTop="1" thickBot="1" x14ac:dyDescent="0.3">
      <c r="A9919" s="681" t="s">
        <v>6658</v>
      </c>
      <c r="B9919" s="681" t="s">
        <v>24184</v>
      </c>
      <c r="C9919" s="681" t="s">
        <v>6659</v>
      </c>
      <c r="D9919" s="681" t="s">
        <v>6660</v>
      </c>
    </row>
    <row r="9920" spans="1:4" ht="16.5" thickTop="1" thickBot="1" x14ac:dyDescent="0.3">
      <c r="A9920" s="681" t="s">
        <v>24185</v>
      </c>
      <c r="B9920" s="681" t="s">
        <v>24186</v>
      </c>
      <c r="C9920" s="681" t="s">
        <v>24187</v>
      </c>
      <c r="D9920" s="681" t="s">
        <v>46755</v>
      </c>
    </row>
    <row r="9921" spans="1:4" ht="16.5" thickTop="1" thickBot="1" x14ac:dyDescent="0.3">
      <c r="A9921" s="681" t="s">
        <v>24188</v>
      </c>
      <c r="B9921" s="681" t="s">
        <v>24189</v>
      </c>
      <c r="C9921" s="681" t="s">
        <v>24190</v>
      </c>
      <c r="D9921" s="681" t="s">
        <v>46756</v>
      </c>
    </row>
    <row r="9922" spans="1:4" ht="31.5" thickTop="1" thickBot="1" x14ac:dyDescent="0.3">
      <c r="A9922" s="681" t="s">
        <v>24191</v>
      </c>
      <c r="B9922" s="681" t="s">
        <v>24192</v>
      </c>
      <c r="C9922" s="681" t="s">
        <v>24193</v>
      </c>
      <c r="D9922" s="681" t="s">
        <v>46757</v>
      </c>
    </row>
    <row r="9923" spans="1:4" ht="16.5" thickTop="1" thickBot="1" x14ac:dyDescent="0.3">
      <c r="A9923" s="680" t="s">
        <v>24194</v>
      </c>
      <c r="B9923" s="681" t="s">
        <v>24195</v>
      </c>
      <c r="C9923" s="680" t="s">
        <v>24196</v>
      </c>
      <c r="D9923" s="680" t="s">
        <v>46758</v>
      </c>
    </row>
    <row r="9924" spans="1:4" ht="31.5" thickTop="1" thickBot="1" x14ac:dyDescent="0.3">
      <c r="A9924" s="681" t="s">
        <v>24197</v>
      </c>
      <c r="B9924" s="681" t="s">
        <v>24198</v>
      </c>
      <c r="C9924" s="681" t="s">
        <v>24199</v>
      </c>
      <c r="D9924" s="681" t="s">
        <v>46759</v>
      </c>
    </row>
    <row r="9925" spans="1:4" ht="16.5" thickTop="1" thickBot="1" x14ac:dyDescent="0.3">
      <c r="A9925" s="680" t="s">
        <v>24200</v>
      </c>
      <c r="B9925" s="681" t="s">
        <v>24201</v>
      </c>
      <c r="C9925" s="680" t="s">
        <v>24202</v>
      </c>
      <c r="D9925" s="680" t="s">
        <v>46760</v>
      </c>
    </row>
    <row r="9926" spans="1:4" ht="16.5" thickTop="1" thickBot="1" x14ac:dyDescent="0.3">
      <c r="A9926" s="680" t="s">
        <v>24203</v>
      </c>
      <c r="B9926" s="681" t="s">
        <v>24204</v>
      </c>
      <c r="C9926" s="680" t="s">
        <v>24205</v>
      </c>
      <c r="D9926" s="680" t="s">
        <v>46761</v>
      </c>
    </row>
    <row r="9927" spans="1:4" ht="16.5" thickTop="1" thickBot="1" x14ac:dyDescent="0.3">
      <c r="A9927" s="681" t="s">
        <v>46762</v>
      </c>
      <c r="B9927" s="692" t="s">
        <v>8728</v>
      </c>
      <c r="C9927" s="681" t="s">
        <v>46763</v>
      </c>
      <c r="D9927" s="681" t="s">
        <v>46764</v>
      </c>
    </row>
    <row r="9928" spans="1:4" ht="16.5" thickTop="1" thickBot="1" x14ac:dyDescent="0.3">
      <c r="A9928" s="680" t="s">
        <v>24206</v>
      </c>
      <c r="B9928" s="681" t="s">
        <v>24207</v>
      </c>
      <c r="C9928" s="680" t="s">
        <v>24208</v>
      </c>
      <c r="D9928" s="680" t="s">
        <v>46765</v>
      </c>
    </row>
    <row r="9929" spans="1:4" ht="31.5" thickTop="1" thickBot="1" x14ac:dyDescent="0.3">
      <c r="A9929" s="680" t="s">
        <v>24209</v>
      </c>
      <c r="B9929" s="681" t="s">
        <v>24210</v>
      </c>
      <c r="C9929" s="680" t="s">
        <v>24211</v>
      </c>
      <c r="D9929" s="680" t="s">
        <v>46766</v>
      </c>
    </row>
    <row r="9930" spans="1:4" ht="16.5" thickTop="1" thickBot="1" x14ac:dyDescent="0.3">
      <c r="A9930" s="681" t="s">
        <v>24212</v>
      </c>
      <c r="B9930" s="681" t="s">
        <v>24213</v>
      </c>
      <c r="C9930" s="681" t="s">
        <v>24214</v>
      </c>
      <c r="D9930" s="681" t="s">
        <v>46767</v>
      </c>
    </row>
    <row r="9931" spans="1:4" ht="16.5" thickTop="1" thickBot="1" x14ac:dyDescent="0.3">
      <c r="A9931" s="681" t="s">
        <v>24215</v>
      </c>
      <c r="B9931" s="681" t="s">
        <v>24216</v>
      </c>
      <c r="C9931" s="681" t="s">
        <v>24217</v>
      </c>
      <c r="D9931" s="681" t="s">
        <v>46768</v>
      </c>
    </row>
    <row r="9932" spans="1:4" ht="16.5" thickTop="1" thickBot="1" x14ac:dyDescent="0.3">
      <c r="A9932" s="680" t="s">
        <v>24218</v>
      </c>
      <c r="B9932" s="681" t="s">
        <v>24219</v>
      </c>
      <c r="C9932" s="680" t="s">
        <v>24220</v>
      </c>
      <c r="D9932" s="680" t="s">
        <v>46769</v>
      </c>
    </row>
    <row r="9933" spans="1:4" ht="16.5" thickTop="1" thickBot="1" x14ac:dyDescent="0.3">
      <c r="A9933" s="681" t="s">
        <v>24221</v>
      </c>
      <c r="B9933" s="681" t="s">
        <v>24222</v>
      </c>
      <c r="C9933" s="681" t="s">
        <v>24223</v>
      </c>
      <c r="D9933" s="681" t="s">
        <v>46770</v>
      </c>
    </row>
    <row r="9934" spans="1:4" ht="16.5" thickTop="1" thickBot="1" x14ac:dyDescent="0.3">
      <c r="A9934" s="680" t="s">
        <v>24224</v>
      </c>
      <c r="B9934" s="681" t="s">
        <v>24225</v>
      </c>
      <c r="C9934" s="680" t="s">
        <v>24226</v>
      </c>
      <c r="D9934" s="680" t="s">
        <v>46771</v>
      </c>
    </row>
    <row r="9935" spans="1:4" ht="16.5" thickTop="1" thickBot="1" x14ac:dyDescent="0.3">
      <c r="A9935" s="680" t="s">
        <v>24227</v>
      </c>
      <c r="B9935" s="681" t="s">
        <v>24228</v>
      </c>
      <c r="C9935" s="680" t="s">
        <v>24229</v>
      </c>
      <c r="D9935" s="680" t="s">
        <v>46772</v>
      </c>
    </row>
    <row r="9936" spans="1:4" ht="16.5" thickTop="1" thickBot="1" x14ac:dyDescent="0.3">
      <c r="A9936" s="680" t="s">
        <v>24230</v>
      </c>
      <c r="B9936" s="681" t="s">
        <v>24231</v>
      </c>
      <c r="C9936" s="680" t="s">
        <v>24232</v>
      </c>
      <c r="D9936" s="680" t="s">
        <v>46773</v>
      </c>
    </row>
    <row r="9937" spans="1:4" ht="31.5" thickTop="1" thickBot="1" x14ac:dyDescent="0.3">
      <c r="A9937" s="681" t="s">
        <v>24233</v>
      </c>
      <c r="B9937" s="692" t="s">
        <v>8728</v>
      </c>
      <c r="C9937" s="681" t="s">
        <v>24234</v>
      </c>
      <c r="D9937" s="681" t="s">
        <v>46774</v>
      </c>
    </row>
    <row r="9938" spans="1:4" ht="16.5" thickTop="1" thickBot="1" x14ac:dyDescent="0.3">
      <c r="A9938" s="680" t="s">
        <v>24235</v>
      </c>
      <c r="B9938" s="681" t="s">
        <v>24236</v>
      </c>
      <c r="C9938" s="680" t="s">
        <v>24237</v>
      </c>
      <c r="D9938" s="680" t="s">
        <v>46775</v>
      </c>
    </row>
    <row r="9939" spans="1:4" ht="16.5" thickTop="1" thickBot="1" x14ac:dyDescent="0.3">
      <c r="A9939" s="681" t="s">
        <v>24238</v>
      </c>
      <c r="B9939" s="681" t="s">
        <v>24239</v>
      </c>
      <c r="C9939" s="681" t="s">
        <v>24240</v>
      </c>
      <c r="D9939" s="681" t="s">
        <v>46776</v>
      </c>
    </row>
    <row r="9940" spans="1:4" ht="16.5" thickTop="1" thickBot="1" x14ac:dyDescent="0.3">
      <c r="A9940" s="680" t="s">
        <v>24241</v>
      </c>
      <c r="B9940" s="681" t="s">
        <v>24242</v>
      </c>
      <c r="C9940" s="680" t="s">
        <v>24243</v>
      </c>
      <c r="D9940" s="680" t="s">
        <v>46777</v>
      </c>
    </row>
    <row r="9941" spans="1:4" ht="16.5" thickTop="1" thickBot="1" x14ac:dyDescent="0.3">
      <c r="A9941" s="680" t="s">
        <v>24244</v>
      </c>
      <c r="B9941" s="681" t="s">
        <v>24245</v>
      </c>
      <c r="C9941" s="680" t="s">
        <v>24246</v>
      </c>
      <c r="D9941" s="680" t="s">
        <v>46778</v>
      </c>
    </row>
    <row r="9942" spans="1:4" ht="16.5" thickTop="1" thickBot="1" x14ac:dyDescent="0.3">
      <c r="A9942" s="680" t="s">
        <v>24247</v>
      </c>
      <c r="B9942" s="681" t="s">
        <v>24247</v>
      </c>
      <c r="C9942" s="680" t="s">
        <v>24248</v>
      </c>
      <c r="D9942" s="680" t="s">
        <v>46779</v>
      </c>
    </row>
    <row r="9943" spans="1:4" ht="16.5" thickTop="1" thickBot="1" x14ac:dyDescent="0.3">
      <c r="A9943" s="680" t="s">
        <v>6661</v>
      </c>
      <c r="B9943" s="681" t="s">
        <v>24249</v>
      </c>
      <c r="C9943" s="680" t="s">
        <v>6662</v>
      </c>
      <c r="D9943" s="680" t="s">
        <v>6662</v>
      </c>
    </row>
    <row r="9944" spans="1:4" ht="16.5" thickTop="1" thickBot="1" x14ac:dyDescent="0.3">
      <c r="A9944" s="680" t="s">
        <v>24250</v>
      </c>
      <c r="B9944" s="681" t="s">
        <v>24251</v>
      </c>
      <c r="C9944" s="680" t="s">
        <v>24252</v>
      </c>
      <c r="D9944" s="680" t="s">
        <v>46780</v>
      </c>
    </row>
    <row r="9945" spans="1:4" ht="16.5" thickTop="1" thickBot="1" x14ac:dyDescent="0.3">
      <c r="A9945" s="680" t="s">
        <v>24253</v>
      </c>
      <c r="B9945" s="681" t="s">
        <v>24254</v>
      </c>
      <c r="C9945" s="680" t="s">
        <v>24255</v>
      </c>
      <c r="D9945" s="680" t="s">
        <v>46781</v>
      </c>
    </row>
    <row r="9946" spans="1:4" ht="16.5" thickTop="1" thickBot="1" x14ac:dyDescent="0.3">
      <c r="A9946" s="681" t="s">
        <v>6663</v>
      </c>
      <c r="B9946" s="681" t="s">
        <v>24256</v>
      </c>
      <c r="C9946" s="681" t="s">
        <v>6664</v>
      </c>
      <c r="D9946" s="681" t="s">
        <v>6665</v>
      </c>
    </row>
    <row r="9947" spans="1:4" ht="16.5" thickTop="1" thickBot="1" x14ac:dyDescent="0.3">
      <c r="A9947" s="681" t="s">
        <v>24257</v>
      </c>
      <c r="B9947" s="681" t="s">
        <v>24258</v>
      </c>
      <c r="C9947" s="681" t="s">
        <v>24259</v>
      </c>
      <c r="D9947" s="681" t="s">
        <v>46782</v>
      </c>
    </row>
    <row r="9948" spans="1:4" ht="16.5" thickTop="1" thickBot="1" x14ac:dyDescent="0.3">
      <c r="A9948" s="680" t="s">
        <v>24260</v>
      </c>
      <c r="B9948" s="692" t="s">
        <v>8728</v>
      </c>
      <c r="C9948" s="680" t="s">
        <v>24261</v>
      </c>
      <c r="D9948" s="680" t="s">
        <v>46783</v>
      </c>
    </row>
    <row r="9949" spans="1:4" ht="16.5" thickTop="1" thickBot="1" x14ac:dyDescent="0.3">
      <c r="A9949" s="681" t="s">
        <v>24262</v>
      </c>
      <c r="B9949" s="681" t="s">
        <v>24263</v>
      </c>
      <c r="C9949" s="681" t="s">
        <v>24264</v>
      </c>
      <c r="D9949" s="681" t="s">
        <v>46784</v>
      </c>
    </row>
    <row r="9950" spans="1:4" ht="16.5" thickTop="1" thickBot="1" x14ac:dyDescent="0.3">
      <c r="A9950" s="681" t="s">
        <v>24265</v>
      </c>
      <c r="B9950" s="681" t="s">
        <v>24266</v>
      </c>
      <c r="C9950" s="681" t="s">
        <v>24267</v>
      </c>
      <c r="D9950" s="681" t="s">
        <v>46785</v>
      </c>
    </row>
    <row r="9951" spans="1:4" ht="16.5" thickTop="1" thickBot="1" x14ac:dyDescent="0.3">
      <c r="A9951" s="680" t="s">
        <v>24268</v>
      </c>
      <c r="B9951" s="681" t="s">
        <v>24269</v>
      </c>
      <c r="C9951" s="680" t="s">
        <v>24270</v>
      </c>
      <c r="D9951" s="680" t="s">
        <v>46786</v>
      </c>
    </row>
    <row r="9952" spans="1:4" ht="16.5" thickTop="1" thickBot="1" x14ac:dyDescent="0.3">
      <c r="A9952" s="680" t="s">
        <v>24271</v>
      </c>
      <c r="B9952" s="681" t="s">
        <v>24272</v>
      </c>
      <c r="C9952" s="680" t="s">
        <v>24273</v>
      </c>
      <c r="D9952" s="680" t="s">
        <v>46787</v>
      </c>
    </row>
    <row r="9953" spans="1:4" ht="16.5" thickTop="1" thickBot="1" x14ac:dyDescent="0.3">
      <c r="A9953" s="681" t="s">
        <v>24274</v>
      </c>
      <c r="B9953" s="681" t="s">
        <v>24275</v>
      </c>
      <c r="C9953" s="681" t="s">
        <v>24276</v>
      </c>
      <c r="D9953" s="681" t="s">
        <v>46788</v>
      </c>
    </row>
    <row r="9954" spans="1:4" ht="16.5" thickTop="1" thickBot="1" x14ac:dyDescent="0.3">
      <c r="A9954" s="681" t="s">
        <v>6666</v>
      </c>
      <c r="B9954" s="681" t="s">
        <v>24277</v>
      </c>
      <c r="C9954" s="681" t="s">
        <v>6667</v>
      </c>
      <c r="D9954" s="681" t="s">
        <v>6668</v>
      </c>
    </row>
    <row r="9955" spans="1:4" ht="31.5" thickTop="1" thickBot="1" x14ac:dyDescent="0.3">
      <c r="A9955" s="680" t="s">
        <v>24278</v>
      </c>
      <c r="B9955" s="681" t="s">
        <v>24279</v>
      </c>
      <c r="C9955" s="680" t="s">
        <v>24280</v>
      </c>
      <c r="D9955" s="680" t="s">
        <v>46789</v>
      </c>
    </row>
    <row r="9956" spans="1:4" ht="31.5" thickTop="1" thickBot="1" x14ac:dyDescent="0.3">
      <c r="A9956" s="681" t="s">
        <v>24281</v>
      </c>
      <c r="B9956" s="681" t="s">
        <v>24282</v>
      </c>
      <c r="C9956" s="681" t="s">
        <v>24283</v>
      </c>
      <c r="D9956" s="681" t="s">
        <v>46790</v>
      </c>
    </row>
    <row r="9957" spans="1:4" ht="16.5" thickTop="1" thickBot="1" x14ac:dyDescent="0.3">
      <c r="A9957" s="680" t="s">
        <v>24284</v>
      </c>
      <c r="B9957" s="681" t="s">
        <v>24285</v>
      </c>
      <c r="C9957" s="680" t="s">
        <v>24286</v>
      </c>
      <c r="D9957" s="680" t="s">
        <v>46791</v>
      </c>
    </row>
    <row r="9958" spans="1:4" ht="16.5" thickTop="1" thickBot="1" x14ac:dyDescent="0.3">
      <c r="A9958" s="680" t="s">
        <v>24287</v>
      </c>
      <c r="B9958" s="681" t="s">
        <v>24288</v>
      </c>
      <c r="C9958" s="680" t="s">
        <v>24289</v>
      </c>
      <c r="D9958" s="680" t="s">
        <v>24289</v>
      </c>
    </row>
    <row r="9959" spans="1:4" ht="16.5" thickTop="1" thickBot="1" x14ac:dyDescent="0.3">
      <c r="A9959" s="680" t="s">
        <v>24290</v>
      </c>
      <c r="B9959" s="681" t="s">
        <v>24291</v>
      </c>
      <c r="C9959" s="680" t="s">
        <v>24292</v>
      </c>
      <c r="D9959" s="680" t="s">
        <v>46792</v>
      </c>
    </row>
    <row r="9960" spans="1:4" ht="31.5" thickTop="1" thickBot="1" x14ac:dyDescent="0.3">
      <c r="A9960" s="681" t="s">
        <v>24293</v>
      </c>
      <c r="B9960" s="681" t="s">
        <v>24294</v>
      </c>
      <c r="C9960" s="681" t="s">
        <v>24295</v>
      </c>
      <c r="D9960" s="681" t="s">
        <v>46793</v>
      </c>
    </row>
    <row r="9961" spans="1:4" ht="16.5" thickTop="1" thickBot="1" x14ac:dyDescent="0.3">
      <c r="A9961" s="680" t="s">
        <v>24296</v>
      </c>
      <c r="B9961" s="681" t="s">
        <v>24297</v>
      </c>
      <c r="C9961" s="680" t="s">
        <v>24298</v>
      </c>
      <c r="D9961" s="680" t="s">
        <v>46794</v>
      </c>
    </row>
    <row r="9962" spans="1:4" ht="16.5" thickTop="1" thickBot="1" x14ac:dyDescent="0.3">
      <c r="A9962" s="680" t="s">
        <v>24299</v>
      </c>
      <c r="B9962" s="681" t="s">
        <v>24300</v>
      </c>
      <c r="C9962" s="680" t="s">
        <v>24301</v>
      </c>
      <c r="D9962" s="680" t="s">
        <v>46795</v>
      </c>
    </row>
    <row r="9963" spans="1:4" ht="16.5" thickTop="1" thickBot="1" x14ac:dyDescent="0.3">
      <c r="A9963" s="680" t="s">
        <v>24302</v>
      </c>
      <c r="B9963" s="681" t="s">
        <v>24303</v>
      </c>
      <c r="C9963" s="680" t="s">
        <v>24304</v>
      </c>
      <c r="D9963" s="680" t="s">
        <v>46796</v>
      </c>
    </row>
    <row r="9964" spans="1:4" ht="16.5" thickTop="1" thickBot="1" x14ac:dyDescent="0.3">
      <c r="A9964" s="681" t="s">
        <v>24305</v>
      </c>
      <c r="B9964" s="681" t="s">
        <v>24306</v>
      </c>
      <c r="C9964" s="681" t="s">
        <v>24307</v>
      </c>
      <c r="D9964" s="681" t="s">
        <v>46797</v>
      </c>
    </row>
    <row r="9965" spans="1:4" ht="31.5" thickTop="1" thickBot="1" x14ac:dyDescent="0.3">
      <c r="A9965" s="680" t="s">
        <v>24308</v>
      </c>
      <c r="B9965" s="681" t="s">
        <v>24309</v>
      </c>
      <c r="C9965" s="680" t="s">
        <v>24310</v>
      </c>
      <c r="D9965" s="680" t="s">
        <v>46798</v>
      </c>
    </row>
    <row r="9966" spans="1:4" ht="31.5" thickTop="1" thickBot="1" x14ac:dyDescent="0.3">
      <c r="A9966" s="680" t="s">
        <v>24311</v>
      </c>
      <c r="B9966" s="681" t="s">
        <v>24312</v>
      </c>
      <c r="C9966" s="680" t="s">
        <v>24313</v>
      </c>
      <c r="D9966" s="680" t="s">
        <v>46799</v>
      </c>
    </row>
    <row r="9967" spans="1:4" ht="16.5" thickTop="1" thickBot="1" x14ac:dyDescent="0.3">
      <c r="A9967" s="680" t="s">
        <v>24314</v>
      </c>
      <c r="B9967" s="681" t="s">
        <v>24315</v>
      </c>
      <c r="C9967" s="680" t="s">
        <v>24316</v>
      </c>
      <c r="D9967" s="680" t="s">
        <v>46800</v>
      </c>
    </row>
    <row r="9968" spans="1:4" ht="31.5" thickTop="1" thickBot="1" x14ac:dyDescent="0.3">
      <c r="A9968" s="681" t="s">
        <v>24317</v>
      </c>
      <c r="B9968" s="681" t="s">
        <v>24318</v>
      </c>
      <c r="C9968" s="681" t="s">
        <v>24319</v>
      </c>
      <c r="D9968" s="681" t="s">
        <v>46801</v>
      </c>
    </row>
    <row r="9969" spans="1:4" ht="16.5" thickTop="1" thickBot="1" x14ac:dyDescent="0.3">
      <c r="A9969" s="681" t="s">
        <v>24320</v>
      </c>
      <c r="B9969" s="681" t="s">
        <v>24321</v>
      </c>
      <c r="C9969" s="681" t="s">
        <v>24322</v>
      </c>
      <c r="D9969" s="681" t="s">
        <v>46802</v>
      </c>
    </row>
    <row r="9970" spans="1:4" ht="16.5" thickTop="1" thickBot="1" x14ac:dyDescent="0.3">
      <c r="A9970" s="681" t="s">
        <v>24323</v>
      </c>
      <c r="B9970" s="681" t="s">
        <v>24324</v>
      </c>
      <c r="C9970" s="681" t="s">
        <v>24325</v>
      </c>
      <c r="D9970" s="681" t="s">
        <v>46803</v>
      </c>
    </row>
    <row r="9971" spans="1:4" ht="16.5" thickTop="1" thickBot="1" x14ac:dyDescent="0.3">
      <c r="A9971" s="680" t="s">
        <v>24326</v>
      </c>
      <c r="B9971" s="692" t="s">
        <v>8728</v>
      </c>
      <c r="C9971" s="680" t="s">
        <v>24327</v>
      </c>
      <c r="D9971" s="680" t="s">
        <v>46804</v>
      </c>
    </row>
    <row r="9972" spans="1:4" ht="16.5" thickTop="1" thickBot="1" x14ac:dyDescent="0.3">
      <c r="A9972" s="681" t="s">
        <v>24328</v>
      </c>
      <c r="B9972" s="692" t="s">
        <v>8728</v>
      </c>
      <c r="C9972" s="681" t="s">
        <v>24329</v>
      </c>
      <c r="D9972" s="681" t="s">
        <v>46805</v>
      </c>
    </row>
    <row r="9973" spans="1:4" ht="16.5" thickTop="1" thickBot="1" x14ac:dyDescent="0.3">
      <c r="A9973" s="680" t="s">
        <v>6669</v>
      </c>
      <c r="B9973" s="681" t="s">
        <v>24330</v>
      </c>
      <c r="C9973" s="680" t="s">
        <v>24331</v>
      </c>
      <c r="D9973" s="680" t="s">
        <v>6671</v>
      </c>
    </row>
    <row r="9974" spans="1:4" ht="31.5" thickTop="1" thickBot="1" x14ac:dyDescent="0.3">
      <c r="A9974" s="680" t="s">
        <v>24332</v>
      </c>
      <c r="B9974" s="681" t="s">
        <v>24333</v>
      </c>
      <c r="C9974" s="680" t="s">
        <v>24334</v>
      </c>
      <c r="D9974" s="680" t="s">
        <v>46806</v>
      </c>
    </row>
    <row r="9975" spans="1:4" ht="16.5" thickTop="1" thickBot="1" x14ac:dyDescent="0.3">
      <c r="A9975" s="680" t="s">
        <v>24335</v>
      </c>
      <c r="B9975" s="681" t="s">
        <v>24336</v>
      </c>
      <c r="C9975" s="680" t="s">
        <v>24337</v>
      </c>
      <c r="D9975" s="680" t="s">
        <v>24337</v>
      </c>
    </row>
    <row r="9976" spans="1:4" ht="16.5" thickTop="1" thickBot="1" x14ac:dyDescent="0.3">
      <c r="A9976" s="680" t="s">
        <v>24338</v>
      </c>
      <c r="B9976" s="692" t="s">
        <v>8728</v>
      </c>
      <c r="C9976" s="680" t="s">
        <v>24339</v>
      </c>
      <c r="D9976" s="680" t="s">
        <v>46807</v>
      </c>
    </row>
    <row r="9977" spans="1:4" ht="31.5" thickTop="1" thickBot="1" x14ac:dyDescent="0.3">
      <c r="A9977" s="681" t="s">
        <v>24340</v>
      </c>
      <c r="B9977" s="681" t="s">
        <v>24341</v>
      </c>
      <c r="C9977" s="681" t="s">
        <v>24342</v>
      </c>
      <c r="D9977" s="681" t="s">
        <v>46808</v>
      </c>
    </row>
    <row r="9978" spans="1:4" ht="16.5" thickTop="1" thickBot="1" x14ac:dyDescent="0.3">
      <c r="A9978" s="680" t="s">
        <v>24343</v>
      </c>
      <c r="B9978" s="681" t="s">
        <v>24344</v>
      </c>
      <c r="C9978" s="680" t="s">
        <v>24345</v>
      </c>
      <c r="D9978" s="680" t="s">
        <v>46809</v>
      </c>
    </row>
    <row r="9979" spans="1:4" ht="16.5" thickTop="1" thickBot="1" x14ac:dyDescent="0.3">
      <c r="A9979" s="681" t="s">
        <v>6672</v>
      </c>
      <c r="B9979" s="681" t="s">
        <v>24346</v>
      </c>
      <c r="C9979" s="681" t="s">
        <v>6673</v>
      </c>
      <c r="D9979" s="681" t="s">
        <v>6673</v>
      </c>
    </row>
    <row r="9980" spans="1:4" ht="16.5" thickTop="1" thickBot="1" x14ac:dyDescent="0.3">
      <c r="A9980" s="681" t="s">
        <v>24347</v>
      </c>
      <c r="B9980" s="681" t="s">
        <v>24348</v>
      </c>
      <c r="C9980" s="681" t="s">
        <v>24349</v>
      </c>
      <c r="D9980" s="681" t="s">
        <v>46810</v>
      </c>
    </row>
    <row r="9981" spans="1:4" ht="16.5" thickTop="1" thickBot="1" x14ac:dyDescent="0.3">
      <c r="A9981" s="681" t="s">
        <v>24350</v>
      </c>
      <c r="B9981" s="681" t="s">
        <v>24351</v>
      </c>
      <c r="C9981" s="681" t="s">
        <v>24352</v>
      </c>
      <c r="D9981" s="681" t="s">
        <v>46811</v>
      </c>
    </row>
    <row r="9982" spans="1:4" ht="16.5" thickTop="1" thickBot="1" x14ac:dyDescent="0.3">
      <c r="A9982" s="680" t="s">
        <v>24353</v>
      </c>
      <c r="B9982" s="681" t="s">
        <v>24354</v>
      </c>
      <c r="C9982" s="680" t="s">
        <v>24355</v>
      </c>
      <c r="D9982" s="680" t="s">
        <v>46812</v>
      </c>
    </row>
    <row r="9983" spans="1:4" ht="16.5" thickTop="1" thickBot="1" x14ac:dyDescent="0.3">
      <c r="A9983" s="681" t="s">
        <v>24356</v>
      </c>
      <c r="B9983" s="681" t="s">
        <v>24357</v>
      </c>
      <c r="C9983" s="681" t="s">
        <v>24358</v>
      </c>
      <c r="D9983" s="681" t="s">
        <v>46813</v>
      </c>
    </row>
    <row r="9984" spans="1:4" ht="31.5" thickTop="1" thickBot="1" x14ac:dyDescent="0.3">
      <c r="A9984" s="681" t="s">
        <v>24359</v>
      </c>
      <c r="B9984" s="681" t="s">
        <v>24360</v>
      </c>
      <c r="C9984" s="681" t="s">
        <v>24361</v>
      </c>
      <c r="D9984" s="681" t="s">
        <v>46814</v>
      </c>
    </row>
    <row r="9985" spans="1:4" ht="16.5" thickTop="1" thickBot="1" x14ac:dyDescent="0.3">
      <c r="A9985" s="681" t="s">
        <v>24362</v>
      </c>
      <c r="B9985" s="681" t="s">
        <v>24363</v>
      </c>
      <c r="C9985" s="681" t="s">
        <v>24364</v>
      </c>
      <c r="D9985" s="681" t="s">
        <v>46815</v>
      </c>
    </row>
    <row r="9986" spans="1:4" ht="16.5" thickTop="1" thickBot="1" x14ac:dyDescent="0.3">
      <c r="A9986" s="681" t="s">
        <v>24365</v>
      </c>
      <c r="B9986" s="681" t="s">
        <v>24366</v>
      </c>
      <c r="C9986" s="681" t="s">
        <v>24367</v>
      </c>
      <c r="D9986" s="681" t="s">
        <v>46816</v>
      </c>
    </row>
    <row r="9987" spans="1:4" ht="16.5" thickTop="1" thickBot="1" x14ac:dyDescent="0.3">
      <c r="A9987" s="680" t="s">
        <v>24368</v>
      </c>
      <c r="B9987" s="681" t="s">
        <v>24369</v>
      </c>
      <c r="C9987" s="680" t="s">
        <v>24370</v>
      </c>
      <c r="D9987" s="680" t="s">
        <v>46817</v>
      </c>
    </row>
    <row r="9988" spans="1:4" ht="31.5" thickTop="1" thickBot="1" x14ac:dyDescent="0.3">
      <c r="A9988" s="680" t="s">
        <v>6674</v>
      </c>
      <c r="B9988" s="681" t="s">
        <v>24371</v>
      </c>
      <c r="C9988" s="680" t="s">
        <v>24372</v>
      </c>
      <c r="D9988" s="680" t="s">
        <v>6676</v>
      </c>
    </row>
    <row r="9989" spans="1:4" ht="16.5" thickTop="1" thickBot="1" x14ac:dyDescent="0.3">
      <c r="A9989" s="681" t="s">
        <v>24373</v>
      </c>
      <c r="B9989" s="681" t="s">
        <v>24374</v>
      </c>
      <c r="C9989" s="681" t="s">
        <v>24375</v>
      </c>
      <c r="D9989" s="681" t="s">
        <v>46818</v>
      </c>
    </row>
    <row r="9990" spans="1:4" ht="16.5" thickTop="1" thickBot="1" x14ac:dyDescent="0.3">
      <c r="A9990" s="681" t="s">
        <v>24376</v>
      </c>
      <c r="B9990" s="681" t="s">
        <v>24377</v>
      </c>
      <c r="C9990" s="681" t="s">
        <v>24378</v>
      </c>
      <c r="D9990" s="681" t="s">
        <v>46819</v>
      </c>
    </row>
    <row r="9991" spans="1:4" ht="16.5" thickTop="1" thickBot="1" x14ac:dyDescent="0.3">
      <c r="A9991" s="681" t="s">
        <v>24379</v>
      </c>
      <c r="B9991" s="681" t="s">
        <v>24380</v>
      </c>
      <c r="C9991" s="681" t="s">
        <v>24381</v>
      </c>
      <c r="D9991" s="681" t="s">
        <v>46820</v>
      </c>
    </row>
    <row r="9992" spans="1:4" ht="16.5" thickTop="1" thickBot="1" x14ac:dyDescent="0.3">
      <c r="A9992" s="681" t="s">
        <v>24382</v>
      </c>
      <c r="B9992" s="681" t="s">
        <v>24383</v>
      </c>
      <c r="C9992" s="681" t="s">
        <v>24384</v>
      </c>
      <c r="D9992" s="681" t="s">
        <v>24384</v>
      </c>
    </row>
    <row r="9993" spans="1:4" ht="31.5" thickTop="1" thickBot="1" x14ac:dyDescent="0.3">
      <c r="A9993" s="681" t="s">
        <v>24385</v>
      </c>
      <c r="B9993" s="681" t="s">
        <v>24386</v>
      </c>
      <c r="C9993" s="681" t="s">
        <v>24387</v>
      </c>
      <c r="D9993" s="681" t="s">
        <v>46821</v>
      </c>
    </row>
    <row r="9994" spans="1:4" ht="16.5" thickTop="1" thickBot="1" x14ac:dyDescent="0.3">
      <c r="A9994" s="680" t="s">
        <v>24388</v>
      </c>
      <c r="B9994" s="681" t="s">
        <v>24389</v>
      </c>
      <c r="C9994" s="680" t="s">
        <v>24390</v>
      </c>
      <c r="D9994" s="680" t="s">
        <v>46822</v>
      </c>
    </row>
    <row r="9995" spans="1:4" ht="31.5" thickTop="1" thickBot="1" x14ac:dyDescent="0.3">
      <c r="A9995" s="681" t="s">
        <v>24391</v>
      </c>
      <c r="B9995" s="692" t="s">
        <v>8728</v>
      </c>
      <c r="C9995" s="681" t="s">
        <v>24392</v>
      </c>
      <c r="D9995" s="681" t="s">
        <v>46823</v>
      </c>
    </row>
    <row r="9996" spans="1:4" ht="31.5" thickTop="1" thickBot="1" x14ac:dyDescent="0.3">
      <c r="A9996" s="681" t="s">
        <v>24393</v>
      </c>
      <c r="B9996" s="681" t="s">
        <v>24394</v>
      </c>
      <c r="C9996" s="681" t="s">
        <v>24395</v>
      </c>
      <c r="D9996" s="681" t="s">
        <v>46824</v>
      </c>
    </row>
    <row r="9997" spans="1:4" ht="16.5" thickTop="1" thickBot="1" x14ac:dyDescent="0.3">
      <c r="A9997" s="681" t="s">
        <v>24396</v>
      </c>
      <c r="B9997" s="681" t="s">
        <v>24397</v>
      </c>
      <c r="C9997" s="681" t="s">
        <v>24398</v>
      </c>
      <c r="D9997" s="681" t="s">
        <v>46825</v>
      </c>
    </row>
    <row r="9998" spans="1:4" ht="16.5" thickTop="1" thickBot="1" x14ac:dyDescent="0.3">
      <c r="A9998" s="680" t="s">
        <v>24399</v>
      </c>
      <c r="B9998" s="681" t="s">
        <v>24400</v>
      </c>
      <c r="C9998" s="680" t="s">
        <v>24401</v>
      </c>
      <c r="D9998" s="680" t="s">
        <v>46826</v>
      </c>
    </row>
    <row r="9999" spans="1:4" ht="16.5" thickTop="1" thickBot="1" x14ac:dyDescent="0.3">
      <c r="A9999" s="680" t="s">
        <v>24402</v>
      </c>
      <c r="B9999" s="681" t="s">
        <v>24403</v>
      </c>
      <c r="C9999" s="680" t="s">
        <v>24404</v>
      </c>
      <c r="D9999" s="680" t="s">
        <v>46827</v>
      </c>
    </row>
    <row r="10000" spans="1:4" ht="16.5" thickTop="1" thickBot="1" x14ac:dyDescent="0.3">
      <c r="A10000" s="681" t="s">
        <v>6677</v>
      </c>
      <c r="B10000" s="681" t="s">
        <v>24405</v>
      </c>
      <c r="C10000" s="681" t="s">
        <v>24406</v>
      </c>
      <c r="D10000" s="681" t="s">
        <v>6679</v>
      </c>
    </row>
    <row r="10001" spans="1:4" ht="16.5" thickTop="1" thickBot="1" x14ac:dyDescent="0.3">
      <c r="A10001" s="680" t="s">
        <v>24407</v>
      </c>
      <c r="B10001" s="681" t="s">
        <v>24408</v>
      </c>
      <c r="C10001" s="680" t="s">
        <v>24409</v>
      </c>
      <c r="D10001" s="680" t="s">
        <v>24409</v>
      </c>
    </row>
    <row r="10002" spans="1:4" ht="16.5" thickTop="1" thickBot="1" x14ac:dyDescent="0.3">
      <c r="A10002" s="680" t="s">
        <v>24410</v>
      </c>
      <c r="B10002" s="681" t="s">
        <v>24411</v>
      </c>
      <c r="C10002" s="680" t="s">
        <v>24412</v>
      </c>
      <c r="D10002" s="680" t="s">
        <v>46828</v>
      </c>
    </row>
    <row r="10003" spans="1:4" ht="16.5" thickTop="1" thickBot="1" x14ac:dyDescent="0.3">
      <c r="A10003" s="681" t="s">
        <v>24413</v>
      </c>
      <c r="B10003" s="692" t="s">
        <v>8728</v>
      </c>
      <c r="C10003" s="681" t="s">
        <v>24414</v>
      </c>
      <c r="D10003" s="681" t="s">
        <v>46829</v>
      </c>
    </row>
    <row r="10004" spans="1:4" ht="31.5" thickTop="1" thickBot="1" x14ac:dyDescent="0.3">
      <c r="A10004" s="680" t="s">
        <v>24415</v>
      </c>
      <c r="B10004" s="681" t="s">
        <v>24416</v>
      </c>
      <c r="C10004" s="680" t="s">
        <v>24417</v>
      </c>
      <c r="D10004" s="680" t="s">
        <v>46830</v>
      </c>
    </row>
    <row r="10005" spans="1:4" ht="16.5" thickTop="1" thickBot="1" x14ac:dyDescent="0.3">
      <c r="A10005" s="680" t="s">
        <v>6680</v>
      </c>
      <c r="B10005" s="681" t="s">
        <v>24418</v>
      </c>
      <c r="C10005" s="680" t="s">
        <v>24419</v>
      </c>
      <c r="D10005" s="680" t="s">
        <v>6682</v>
      </c>
    </row>
    <row r="10006" spans="1:4" ht="16.5" thickTop="1" thickBot="1" x14ac:dyDescent="0.3">
      <c r="A10006" s="681" t="s">
        <v>6683</v>
      </c>
      <c r="B10006" s="681" t="s">
        <v>24420</v>
      </c>
      <c r="C10006" s="681" t="s">
        <v>6684</v>
      </c>
      <c r="D10006" s="681" t="s">
        <v>6684</v>
      </c>
    </row>
    <row r="10007" spans="1:4" ht="16.5" thickTop="1" thickBot="1" x14ac:dyDescent="0.3">
      <c r="A10007" s="681" t="s">
        <v>6686</v>
      </c>
      <c r="B10007" s="681" t="s">
        <v>24421</v>
      </c>
      <c r="C10007" s="681" t="s">
        <v>6687</v>
      </c>
      <c r="D10007" s="681" t="s">
        <v>6688</v>
      </c>
    </row>
    <row r="10008" spans="1:4" ht="31.5" thickTop="1" thickBot="1" x14ac:dyDescent="0.3">
      <c r="A10008" s="681" t="s">
        <v>24422</v>
      </c>
      <c r="B10008" s="681" t="s">
        <v>24423</v>
      </c>
      <c r="C10008" s="681" t="s">
        <v>24424</v>
      </c>
      <c r="D10008" s="681" t="s">
        <v>46831</v>
      </c>
    </row>
    <row r="10009" spans="1:4" ht="16.5" thickTop="1" thickBot="1" x14ac:dyDescent="0.3">
      <c r="A10009" s="680" t="s">
        <v>24425</v>
      </c>
      <c r="B10009" s="681" t="s">
        <v>24426</v>
      </c>
      <c r="C10009" s="680" t="s">
        <v>24427</v>
      </c>
      <c r="D10009" s="680" t="s">
        <v>46832</v>
      </c>
    </row>
    <row r="10010" spans="1:4" ht="31.5" thickTop="1" thickBot="1" x14ac:dyDescent="0.3">
      <c r="A10010" s="681" t="s">
        <v>24428</v>
      </c>
      <c r="B10010" s="681" t="s">
        <v>24429</v>
      </c>
      <c r="C10010" s="681" t="s">
        <v>24430</v>
      </c>
      <c r="D10010" s="681" t="s">
        <v>46833</v>
      </c>
    </row>
    <row r="10011" spans="1:4" ht="31.5" thickTop="1" thickBot="1" x14ac:dyDescent="0.3">
      <c r="A10011" s="680" t="s">
        <v>24431</v>
      </c>
      <c r="B10011" s="681" t="s">
        <v>24432</v>
      </c>
      <c r="C10011" s="680" t="s">
        <v>24433</v>
      </c>
      <c r="D10011" s="680" t="s">
        <v>46834</v>
      </c>
    </row>
    <row r="10012" spans="1:4" ht="16.5" thickTop="1" thickBot="1" x14ac:dyDescent="0.3">
      <c r="A10012" s="680" t="s">
        <v>24434</v>
      </c>
      <c r="B10012" s="681" t="s">
        <v>24435</v>
      </c>
      <c r="C10012" s="680" t="s">
        <v>24436</v>
      </c>
      <c r="D10012" s="680" t="s">
        <v>46835</v>
      </c>
    </row>
    <row r="10013" spans="1:4" ht="16.5" thickTop="1" thickBot="1" x14ac:dyDescent="0.3">
      <c r="A10013" s="681" t="s">
        <v>24437</v>
      </c>
      <c r="B10013" s="681" t="s">
        <v>24438</v>
      </c>
      <c r="C10013" s="681" t="s">
        <v>24439</v>
      </c>
      <c r="D10013" s="681" t="s">
        <v>46836</v>
      </c>
    </row>
    <row r="10014" spans="1:4" ht="16.5" thickTop="1" thickBot="1" x14ac:dyDescent="0.3">
      <c r="A10014" s="681" t="s">
        <v>6689</v>
      </c>
      <c r="B10014" s="681" t="s">
        <v>24440</v>
      </c>
      <c r="C10014" s="681" t="s">
        <v>6690</v>
      </c>
      <c r="D10014" s="681" t="s">
        <v>6691</v>
      </c>
    </row>
    <row r="10015" spans="1:4" ht="16.5" thickTop="1" thickBot="1" x14ac:dyDescent="0.3">
      <c r="A10015" s="680" t="s">
        <v>6692</v>
      </c>
      <c r="B10015" s="681" t="s">
        <v>24441</v>
      </c>
      <c r="C10015" s="680" t="s">
        <v>6693</v>
      </c>
      <c r="D10015" s="680" t="s">
        <v>6693</v>
      </c>
    </row>
    <row r="10016" spans="1:4" ht="31.5" thickTop="1" thickBot="1" x14ac:dyDescent="0.3">
      <c r="A10016" s="680" t="s">
        <v>24442</v>
      </c>
      <c r="B10016" s="681" t="s">
        <v>24443</v>
      </c>
      <c r="C10016" s="680" t="s">
        <v>24444</v>
      </c>
      <c r="D10016" s="680" t="s">
        <v>46837</v>
      </c>
    </row>
    <row r="10017" spans="1:4" ht="16.5" thickTop="1" thickBot="1" x14ac:dyDescent="0.3">
      <c r="A10017" s="681" t="s">
        <v>24445</v>
      </c>
      <c r="B10017" s="681" t="s">
        <v>24446</v>
      </c>
      <c r="C10017" s="681" t="s">
        <v>24447</v>
      </c>
      <c r="D10017" s="681" t="s">
        <v>46838</v>
      </c>
    </row>
    <row r="10018" spans="1:4" ht="16.5" thickTop="1" thickBot="1" x14ac:dyDescent="0.3">
      <c r="A10018" s="680" t="s">
        <v>24448</v>
      </c>
      <c r="B10018" s="681" t="s">
        <v>24449</v>
      </c>
      <c r="C10018" s="680" t="s">
        <v>24450</v>
      </c>
      <c r="D10018" s="680" t="s">
        <v>24450</v>
      </c>
    </row>
    <row r="10019" spans="1:4" ht="16.5" thickTop="1" thickBot="1" x14ac:dyDescent="0.3">
      <c r="A10019" s="681" t="s">
        <v>6694</v>
      </c>
      <c r="B10019" s="681" t="s">
        <v>24451</v>
      </c>
      <c r="C10019" s="681" t="s">
        <v>6695</v>
      </c>
      <c r="D10019" s="681" t="s">
        <v>6696</v>
      </c>
    </row>
    <row r="10020" spans="1:4" ht="16.5" thickTop="1" thickBot="1" x14ac:dyDescent="0.3">
      <c r="A10020" s="680" t="s">
        <v>24452</v>
      </c>
      <c r="B10020" s="681" t="s">
        <v>24453</v>
      </c>
      <c r="C10020" s="680" t="s">
        <v>24454</v>
      </c>
      <c r="D10020" s="680" t="s">
        <v>46839</v>
      </c>
    </row>
    <row r="10021" spans="1:4" ht="16.5" thickTop="1" thickBot="1" x14ac:dyDescent="0.3">
      <c r="A10021" s="681" t="s">
        <v>24455</v>
      </c>
      <c r="B10021" s="681" t="s">
        <v>24456</v>
      </c>
      <c r="C10021" s="681" t="s">
        <v>24457</v>
      </c>
      <c r="D10021" s="681" t="s">
        <v>46840</v>
      </c>
    </row>
    <row r="10022" spans="1:4" ht="16.5" thickTop="1" thickBot="1" x14ac:dyDescent="0.3">
      <c r="A10022" s="681" t="s">
        <v>24458</v>
      </c>
      <c r="B10022" s="681" t="s">
        <v>24459</v>
      </c>
      <c r="C10022" s="681" t="s">
        <v>24460</v>
      </c>
      <c r="D10022" s="681" t="s">
        <v>46841</v>
      </c>
    </row>
    <row r="10023" spans="1:4" ht="16.5" thickTop="1" thickBot="1" x14ac:dyDescent="0.3">
      <c r="A10023" s="680" t="s">
        <v>24461</v>
      </c>
      <c r="B10023" s="681" t="s">
        <v>24462</v>
      </c>
      <c r="C10023" s="680" t="s">
        <v>24463</v>
      </c>
      <c r="D10023" s="680" t="s">
        <v>46842</v>
      </c>
    </row>
    <row r="10024" spans="1:4" ht="16.5" thickTop="1" thickBot="1" x14ac:dyDescent="0.3">
      <c r="A10024" s="681" t="s">
        <v>24464</v>
      </c>
      <c r="B10024" s="681" t="s">
        <v>24465</v>
      </c>
      <c r="C10024" s="681" t="s">
        <v>24466</v>
      </c>
      <c r="D10024" s="681" t="s">
        <v>46843</v>
      </c>
    </row>
    <row r="10025" spans="1:4" ht="16.5" thickTop="1" thickBot="1" x14ac:dyDescent="0.3">
      <c r="A10025" s="680" t="s">
        <v>24467</v>
      </c>
      <c r="B10025" s="681" t="s">
        <v>24468</v>
      </c>
      <c r="C10025" s="680" t="s">
        <v>24469</v>
      </c>
      <c r="D10025" s="680" t="s">
        <v>46844</v>
      </c>
    </row>
    <row r="10026" spans="1:4" ht="16.5" thickTop="1" thickBot="1" x14ac:dyDescent="0.3">
      <c r="A10026" s="680" t="s">
        <v>24470</v>
      </c>
      <c r="B10026" s="681" t="s">
        <v>24471</v>
      </c>
      <c r="C10026" s="680" t="s">
        <v>24472</v>
      </c>
      <c r="D10026" s="680" t="s">
        <v>46845</v>
      </c>
    </row>
    <row r="10027" spans="1:4" ht="16.5" thickTop="1" thickBot="1" x14ac:dyDescent="0.3">
      <c r="A10027" s="680" t="s">
        <v>24473</v>
      </c>
      <c r="B10027" s="692" t="s">
        <v>8728</v>
      </c>
      <c r="C10027" s="680" t="s">
        <v>24474</v>
      </c>
      <c r="D10027" s="680" t="s">
        <v>46846</v>
      </c>
    </row>
    <row r="10028" spans="1:4" ht="31.5" thickTop="1" thickBot="1" x14ac:dyDescent="0.3">
      <c r="A10028" s="680" t="s">
        <v>24475</v>
      </c>
      <c r="B10028" s="681" t="s">
        <v>24476</v>
      </c>
      <c r="C10028" s="680" t="s">
        <v>24477</v>
      </c>
      <c r="D10028" s="680" t="s">
        <v>46847</v>
      </c>
    </row>
    <row r="10029" spans="1:4" ht="16.5" thickTop="1" thickBot="1" x14ac:dyDescent="0.3">
      <c r="A10029" s="681" t="s">
        <v>24478</v>
      </c>
      <c r="B10029" s="681" t="s">
        <v>24479</v>
      </c>
      <c r="C10029" s="681" t="s">
        <v>24480</v>
      </c>
      <c r="D10029" s="681" t="s">
        <v>46848</v>
      </c>
    </row>
    <row r="10030" spans="1:4" ht="16.5" thickTop="1" thickBot="1" x14ac:dyDescent="0.3">
      <c r="A10030" s="681" t="s">
        <v>24481</v>
      </c>
      <c r="B10030" s="681" t="s">
        <v>24482</v>
      </c>
      <c r="C10030" s="681" t="s">
        <v>24483</v>
      </c>
      <c r="D10030" s="681" t="s">
        <v>46849</v>
      </c>
    </row>
    <row r="10031" spans="1:4" ht="16.5" thickTop="1" thickBot="1" x14ac:dyDescent="0.3">
      <c r="A10031" s="681" t="s">
        <v>24484</v>
      </c>
      <c r="B10031" s="681" t="s">
        <v>24485</v>
      </c>
      <c r="C10031" s="681" t="s">
        <v>24486</v>
      </c>
      <c r="D10031" s="681" t="s">
        <v>46850</v>
      </c>
    </row>
    <row r="10032" spans="1:4" ht="16.5" thickTop="1" thickBot="1" x14ac:dyDescent="0.3">
      <c r="A10032" s="681" t="s">
        <v>24487</v>
      </c>
      <c r="B10032" s="681" t="s">
        <v>24488</v>
      </c>
      <c r="C10032" s="681" t="s">
        <v>24489</v>
      </c>
      <c r="D10032" s="681" t="s">
        <v>46851</v>
      </c>
    </row>
    <row r="10033" spans="1:4" ht="16.5" thickTop="1" thickBot="1" x14ac:dyDescent="0.3">
      <c r="A10033" s="681" t="s">
        <v>24490</v>
      </c>
      <c r="B10033" s="692" t="s">
        <v>8728</v>
      </c>
      <c r="C10033" s="681" t="s">
        <v>24491</v>
      </c>
      <c r="D10033" s="681" t="s">
        <v>46852</v>
      </c>
    </row>
    <row r="10034" spans="1:4" ht="16.5" thickTop="1" thickBot="1" x14ac:dyDescent="0.3">
      <c r="A10034" s="680" t="s">
        <v>24492</v>
      </c>
      <c r="B10034" s="681" t="s">
        <v>24493</v>
      </c>
      <c r="C10034" s="680" t="s">
        <v>24494</v>
      </c>
      <c r="D10034" s="680" t="s">
        <v>46853</v>
      </c>
    </row>
    <row r="10035" spans="1:4" ht="16.5" thickTop="1" thickBot="1" x14ac:dyDescent="0.3">
      <c r="A10035" s="681" t="s">
        <v>24495</v>
      </c>
      <c r="B10035" s="681" t="s">
        <v>24496</v>
      </c>
      <c r="C10035" s="681" t="s">
        <v>24497</v>
      </c>
      <c r="D10035" s="681" t="s">
        <v>46854</v>
      </c>
    </row>
    <row r="10036" spans="1:4" ht="31.5" thickTop="1" thickBot="1" x14ac:dyDescent="0.3">
      <c r="A10036" s="681" t="s">
        <v>24498</v>
      </c>
      <c r="B10036" s="681" t="s">
        <v>24499</v>
      </c>
      <c r="C10036" s="681" t="s">
        <v>24500</v>
      </c>
      <c r="D10036" s="681" t="s">
        <v>46855</v>
      </c>
    </row>
    <row r="10037" spans="1:4" ht="16.5" thickTop="1" thickBot="1" x14ac:dyDescent="0.3">
      <c r="A10037" s="680" t="s">
        <v>24501</v>
      </c>
      <c r="B10037" s="681" t="s">
        <v>24502</v>
      </c>
      <c r="C10037" s="680" t="s">
        <v>24503</v>
      </c>
      <c r="D10037" s="680" t="s">
        <v>46856</v>
      </c>
    </row>
    <row r="10038" spans="1:4" ht="31.5" thickTop="1" thickBot="1" x14ac:dyDescent="0.3">
      <c r="A10038" s="680" t="s">
        <v>24504</v>
      </c>
      <c r="B10038" s="692" t="s">
        <v>8728</v>
      </c>
      <c r="C10038" s="680" t="s">
        <v>24505</v>
      </c>
      <c r="D10038" s="680" t="s">
        <v>46857</v>
      </c>
    </row>
    <row r="10039" spans="1:4" ht="16.5" thickTop="1" thickBot="1" x14ac:dyDescent="0.3">
      <c r="A10039" s="681" t="s">
        <v>24506</v>
      </c>
      <c r="B10039" s="681" t="s">
        <v>24507</v>
      </c>
      <c r="C10039" s="681" t="s">
        <v>24508</v>
      </c>
      <c r="D10039" s="681" t="s">
        <v>46858</v>
      </c>
    </row>
    <row r="10040" spans="1:4" ht="16.5" thickTop="1" thickBot="1" x14ac:dyDescent="0.3">
      <c r="A10040" s="681" t="s">
        <v>24509</v>
      </c>
      <c r="B10040" s="681" t="s">
        <v>24510</v>
      </c>
      <c r="C10040" s="681" t="s">
        <v>24511</v>
      </c>
      <c r="D10040" s="681" t="s">
        <v>46859</v>
      </c>
    </row>
    <row r="10041" spans="1:4" ht="31.5" thickTop="1" thickBot="1" x14ac:dyDescent="0.3">
      <c r="A10041" s="681" t="s">
        <v>24512</v>
      </c>
      <c r="B10041" s="692" t="s">
        <v>8728</v>
      </c>
      <c r="C10041" s="681" t="s">
        <v>24513</v>
      </c>
      <c r="D10041" s="681" t="s">
        <v>46860</v>
      </c>
    </row>
    <row r="10042" spans="1:4" ht="31.5" thickTop="1" thickBot="1" x14ac:dyDescent="0.3">
      <c r="A10042" s="681" t="s">
        <v>24514</v>
      </c>
      <c r="B10042" s="681" t="s">
        <v>24515</v>
      </c>
      <c r="C10042" s="681" t="s">
        <v>24516</v>
      </c>
      <c r="D10042" s="681" t="s">
        <v>46861</v>
      </c>
    </row>
    <row r="10043" spans="1:4" ht="16.5" thickTop="1" thickBot="1" x14ac:dyDescent="0.3">
      <c r="A10043" s="681" t="s">
        <v>24517</v>
      </c>
      <c r="B10043" s="681" t="s">
        <v>24518</v>
      </c>
      <c r="C10043" s="681" t="s">
        <v>24519</v>
      </c>
      <c r="D10043" s="681" t="s">
        <v>46862</v>
      </c>
    </row>
    <row r="10044" spans="1:4" ht="16.5" thickTop="1" thickBot="1" x14ac:dyDescent="0.3">
      <c r="A10044" s="681" t="s">
        <v>24520</v>
      </c>
      <c r="B10044" s="681" t="s">
        <v>24521</v>
      </c>
      <c r="C10044" s="681" t="s">
        <v>24522</v>
      </c>
      <c r="D10044" s="681" t="s">
        <v>46863</v>
      </c>
    </row>
    <row r="10045" spans="1:4" ht="31.5" thickTop="1" thickBot="1" x14ac:dyDescent="0.3">
      <c r="A10045" s="681" t="s">
        <v>24523</v>
      </c>
      <c r="B10045" s="681" t="s">
        <v>24524</v>
      </c>
      <c r="C10045" s="681" t="s">
        <v>24525</v>
      </c>
      <c r="D10045" s="681" t="s">
        <v>46864</v>
      </c>
    </row>
    <row r="10046" spans="1:4" ht="16.5" thickTop="1" thickBot="1" x14ac:dyDescent="0.3">
      <c r="A10046" s="680" t="s">
        <v>24526</v>
      </c>
      <c r="B10046" s="681" t="s">
        <v>24527</v>
      </c>
      <c r="C10046" s="680" t="s">
        <v>24528</v>
      </c>
      <c r="D10046" s="680" t="s">
        <v>46865</v>
      </c>
    </row>
    <row r="10047" spans="1:4" ht="31.5" thickTop="1" thickBot="1" x14ac:dyDescent="0.3">
      <c r="A10047" s="680" t="s">
        <v>24529</v>
      </c>
      <c r="B10047" s="692" t="s">
        <v>8728</v>
      </c>
      <c r="C10047" s="680" t="s">
        <v>24530</v>
      </c>
      <c r="D10047" s="680" t="s">
        <v>46866</v>
      </c>
    </row>
    <row r="10048" spans="1:4" ht="16.5" thickTop="1" thickBot="1" x14ac:dyDescent="0.3">
      <c r="A10048" s="681" t="s">
        <v>24531</v>
      </c>
      <c r="B10048" s="681" t="s">
        <v>24532</v>
      </c>
      <c r="C10048" s="681" t="s">
        <v>24533</v>
      </c>
      <c r="D10048" s="681" t="s">
        <v>46867</v>
      </c>
    </row>
    <row r="10049" spans="1:4" ht="16.5" thickTop="1" thickBot="1" x14ac:dyDescent="0.3">
      <c r="A10049" s="680" t="s">
        <v>24534</v>
      </c>
      <c r="B10049" s="681" t="s">
        <v>24535</v>
      </c>
      <c r="C10049" s="680" t="s">
        <v>24536</v>
      </c>
      <c r="D10049" s="680" t="s">
        <v>46868</v>
      </c>
    </row>
    <row r="10050" spans="1:4" ht="16.5" thickTop="1" thickBot="1" x14ac:dyDescent="0.3">
      <c r="A10050" s="680" t="s">
        <v>24537</v>
      </c>
      <c r="B10050" s="681" t="s">
        <v>24538</v>
      </c>
      <c r="C10050" s="680" t="s">
        <v>24539</v>
      </c>
      <c r="D10050" s="680" t="s">
        <v>46869</v>
      </c>
    </row>
    <row r="10051" spans="1:4" ht="16.5" thickTop="1" thickBot="1" x14ac:dyDescent="0.3">
      <c r="A10051" s="681" t="s">
        <v>24540</v>
      </c>
      <c r="B10051" s="692" t="s">
        <v>8728</v>
      </c>
      <c r="C10051" s="681" t="s">
        <v>24541</v>
      </c>
      <c r="D10051" s="681" t="s">
        <v>46870</v>
      </c>
    </row>
    <row r="10052" spans="1:4" ht="16.5" thickTop="1" thickBot="1" x14ac:dyDescent="0.3">
      <c r="A10052" s="681" t="s">
        <v>24542</v>
      </c>
      <c r="B10052" s="681" t="s">
        <v>24543</v>
      </c>
      <c r="C10052" s="681" t="s">
        <v>24544</v>
      </c>
      <c r="D10052" s="681" t="s">
        <v>46871</v>
      </c>
    </row>
    <row r="10053" spans="1:4" ht="16.5" thickTop="1" thickBot="1" x14ac:dyDescent="0.3">
      <c r="A10053" s="681" t="s">
        <v>24545</v>
      </c>
      <c r="B10053" s="681" t="s">
        <v>24546</v>
      </c>
      <c r="C10053" s="681" t="s">
        <v>24547</v>
      </c>
      <c r="D10053" s="681" t="s">
        <v>46872</v>
      </c>
    </row>
    <row r="10054" spans="1:4" ht="16.5" thickTop="1" thickBot="1" x14ac:dyDescent="0.3">
      <c r="A10054" s="681" t="s">
        <v>24548</v>
      </c>
      <c r="B10054" s="681" t="s">
        <v>24549</v>
      </c>
      <c r="C10054" s="681" t="s">
        <v>24550</v>
      </c>
      <c r="D10054" s="681" t="s">
        <v>46873</v>
      </c>
    </row>
    <row r="10055" spans="1:4" ht="16.5" thickTop="1" thickBot="1" x14ac:dyDescent="0.3">
      <c r="A10055" s="680" t="s">
        <v>24551</v>
      </c>
      <c r="B10055" s="681" t="s">
        <v>24552</v>
      </c>
      <c r="C10055" s="680" t="s">
        <v>24553</v>
      </c>
      <c r="D10055" s="680" t="s">
        <v>24553</v>
      </c>
    </row>
    <row r="10056" spans="1:4" ht="16.5" thickTop="1" thickBot="1" x14ac:dyDescent="0.3">
      <c r="A10056" s="681" t="s">
        <v>24554</v>
      </c>
      <c r="B10056" s="681" t="s">
        <v>24555</v>
      </c>
      <c r="C10056" s="681" t="s">
        <v>24556</v>
      </c>
      <c r="D10056" s="681" t="s">
        <v>46874</v>
      </c>
    </row>
    <row r="10057" spans="1:4" ht="16.5" thickTop="1" thickBot="1" x14ac:dyDescent="0.3">
      <c r="A10057" s="680" t="s">
        <v>24557</v>
      </c>
      <c r="B10057" s="681" t="s">
        <v>24558</v>
      </c>
      <c r="C10057" s="680" t="s">
        <v>24559</v>
      </c>
      <c r="D10057" s="680" t="s">
        <v>46875</v>
      </c>
    </row>
    <row r="10058" spans="1:4" ht="16.5" thickTop="1" thickBot="1" x14ac:dyDescent="0.3">
      <c r="A10058" s="680" t="s">
        <v>24560</v>
      </c>
      <c r="B10058" s="681" t="s">
        <v>24561</v>
      </c>
      <c r="C10058" s="680" t="s">
        <v>24562</v>
      </c>
      <c r="D10058" s="680" t="s">
        <v>46876</v>
      </c>
    </row>
    <row r="10059" spans="1:4" ht="16.5" thickTop="1" thickBot="1" x14ac:dyDescent="0.3">
      <c r="A10059" s="681" t="s">
        <v>24563</v>
      </c>
      <c r="B10059" s="681" t="s">
        <v>24564</v>
      </c>
      <c r="C10059" s="681" t="s">
        <v>24565</v>
      </c>
      <c r="D10059" s="681" t="s">
        <v>46877</v>
      </c>
    </row>
    <row r="10060" spans="1:4" ht="16.5" thickTop="1" thickBot="1" x14ac:dyDescent="0.3">
      <c r="A10060" s="681" t="s">
        <v>24566</v>
      </c>
      <c r="B10060" s="681" t="s">
        <v>24567</v>
      </c>
      <c r="C10060" s="681" t="s">
        <v>24568</v>
      </c>
      <c r="D10060" s="681" t="s">
        <v>46878</v>
      </c>
    </row>
    <row r="10061" spans="1:4" ht="16.5" thickTop="1" thickBot="1" x14ac:dyDescent="0.3">
      <c r="A10061" s="681" t="s">
        <v>24569</v>
      </c>
      <c r="B10061" s="681" t="s">
        <v>24570</v>
      </c>
      <c r="C10061" s="681" t="s">
        <v>24571</v>
      </c>
      <c r="D10061" s="681" t="s">
        <v>46879</v>
      </c>
    </row>
    <row r="10062" spans="1:4" ht="16.5" thickTop="1" thickBot="1" x14ac:dyDescent="0.3">
      <c r="A10062" s="681" t="s">
        <v>24572</v>
      </c>
      <c r="B10062" s="681" t="s">
        <v>24573</v>
      </c>
      <c r="C10062" s="681" t="s">
        <v>24574</v>
      </c>
      <c r="D10062" s="681" t="s">
        <v>46880</v>
      </c>
    </row>
    <row r="10063" spans="1:4" ht="31.5" thickTop="1" thickBot="1" x14ac:dyDescent="0.3">
      <c r="A10063" s="681" t="s">
        <v>6697</v>
      </c>
      <c r="B10063" s="681" t="s">
        <v>24575</v>
      </c>
      <c r="C10063" s="681" t="s">
        <v>6698</v>
      </c>
      <c r="D10063" s="681" t="s">
        <v>6699</v>
      </c>
    </row>
    <row r="10064" spans="1:4" ht="16.5" thickTop="1" thickBot="1" x14ac:dyDescent="0.3">
      <c r="A10064" s="680" t="s">
        <v>24576</v>
      </c>
      <c r="B10064" s="681" t="s">
        <v>24577</v>
      </c>
      <c r="C10064" s="680" t="s">
        <v>24578</v>
      </c>
      <c r="D10064" s="680" t="s">
        <v>46881</v>
      </c>
    </row>
    <row r="10065" spans="1:4" ht="16.5" thickTop="1" thickBot="1" x14ac:dyDescent="0.3">
      <c r="A10065" s="680" t="s">
        <v>6700</v>
      </c>
      <c r="B10065" s="681" t="s">
        <v>24579</v>
      </c>
      <c r="C10065" s="680" t="s">
        <v>6701</v>
      </c>
      <c r="D10065" s="680" t="s">
        <v>6702</v>
      </c>
    </row>
    <row r="10066" spans="1:4" ht="31.5" thickTop="1" thickBot="1" x14ac:dyDescent="0.3">
      <c r="A10066" s="680" t="s">
        <v>24580</v>
      </c>
      <c r="B10066" s="681" t="s">
        <v>24581</v>
      </c>
      <c r="C10066" s="680" t="s">
        <v>24582</v>
      </c>
      <c r="D10066" s="680" t="s">
        <v>46882</v>
      </c>
    </row>
    <row r="10067" spans="1:4" ht="31.5" thickTop="1" thickBot="1" x14ac:dyDescent="0.3">
      <c r="A10067" s="680" t="s">
        <v>24583</v>
      </c>
      <c r="B10067" s="681" t="s">
        <v>24584</v>
      </c>
      <c r="C10067" s="680" t="s">
        <v>24585</v>
      </c>
      <c r="D10067" s="680" t="s">
        <v>46883</v>
      </c>
    </row>
    <row r="10068" spans="1:4" ht="16.5" thickTop="1" thickBot="1" x14ac:dyDescent="0.3">
      <c r="A10068" s="681" t="s">
        <v>24586</v>
      </c>
      <c r="B10068" s="681" t="s">
        <v>24587</v>
      </c>
      <c r="C10068" s="681" t="s">
        <v>24588</v>
      </c>
      <c r="D10068" s="681" t="s">
        <v>46884</v>
      </c>
    </row>
    <row r="10069" spans="1:4" ht="31.5" thickTop="1" thickBot="1" x14ac:dyDescent="0.3">
      <c r="A10069" s="680" t="s">
        <v>6703</v>
      </c>
      <c r="B10069" s="681" t="s">
        <v>24589</v>
      </c>
      <c r="C10069" s="680" t="s">
        <v>6704</v>
      </c>
      <c r="D10069" s="680" t="s">
        <v>6705</v>
      </c>
    </row>
    <row r="10070" spans="1:4" ht="16.5" thickTop="1" thickBot="1" x14ac:dyDescent="0.3">
      <c r="A10070" s="680" t="s">
        <v>6706</v>
      </c>
      <c r="B10070" s="681" t="s">
        <v>24590</v>
      </c>
      <c r="C10070" s="680" t="s">
        <v>6707</v>
      </c>
      <c r="D10070" s="680" t="s">
        <v>6708</v>
      </c>
    </row>
    <row r="10071" spans="1:4" ht="31.5" thickTop="1" thickBot="1" x14ac:dyDescent="0.3">
      <c r="A10071" s="680" t="s">
        <v>24591</v>
      </c>
      <c r="B10071" s="681" t="s">
        <v>24592</v>
      </c>
      <c r="C10071" s="680" t="s">
        <v>24593</v>
      </c>
      <c r="D10071" s="680" t="s">
        <v>46885</v>
      </c>
    </row>
    <row r="10072" spans="1:4" ht="16.5" thickTop="1" thickBot="1" x14ac:dyDescent="0.3">
      <c r="A10072" s="681" t="s">
        <v>24594</v>
      </c>
      <c r="B10072" s="681" t="s">
        <v>24595</v>
      </c>
      <c r="C10072" s="681" t="s">
        <v>24596</v>
      </c>
      <c r="D10072" s="681" t="s">
        <v>46886</v>
      </c>
    </row>
    <row r="10073" spans="1:4" ht="16.5" thickTop="1" thickBot="1" x14ac:dyDescent="0.3">
      <c r="A10073" s="680" t="s">
        <v>24597</v>
      </c>
      <c r="B10073" s="681" t="s">
        <v>24598</v>
      </c>
      <c r="C10073" s="680" t="s">
        <v>24599</v>
      </c>
      <c r="D10073" s="680" t="s">
        <v>46887</v>
      </c>
    </row>
    <row r="10074" spans="1:4" ht="16.5" thickTop="1" thickBot="1" x14ac:dyDescent="0.3">
      <c r="A10074" s="681" t="s">
        <v>24600</v>
      </c>
      <c r="B10074" s="681" t="s">
        <v>24601</v>
      </c>
      <c r="C10074" s="681" t="s">
        <v>24602</v>
      </c>
      <c r="D10074" s="681" t="s">
        <v>24602</v>
      </c>
    </row>
    <row r="10075" spans="1:4" ht="31.5" thickTop="1" thickBot="1" x14ac:dyDescent="0.3">
      <c r="A10075" s="680" t="s">
        <v>24603</v>
      </c>
      <c r="B10075" s="681" t="s">
        <v>24604</v>
      </c>
      <c r="C10075" s="680" t="s">
        <v>24605</v>
      </c>
      <c r="D10075" s="680" t="s">
        <v>46888</v>
      </c>
    </row>
    <row r="10076" spans="1:4" ht="16.5" thickTop="1" thickBot="1" x14ac:dyDescent="0.3">
      <c r="A10076" s="681" t="s">
        <v>24606</v>
      </c>
      <c r="B10076" s="681" t="s">
        <v>24607</v>
      </c>
      <c r="C10076" s="681" t="s">
        <v>24608</v>
      </c>
      <c r="D10076" s="681" t="s">
        <v>24608</v>
      </c>
    </row>
    <row r="10077" spans="1:4" ht="16.5" thickTop="1" thickBot="1" x14ac:dyDescent="0.3">
      <c r="A10077" s="680" t="s">
        <v>24609</v>
      </c>
      <c r="B10077" s="681" t="s">
        <v>24610</v>
      </c>
      <c r="C10077" s="680" t="s">
        <v>24611</v>
      </c>
      <c r="D10077" s="680" t="s">
        <v>46889</v>
      </c>
    </row>
    <row r="10078" spans="1:4" ht="31.5" thickTop="1" thickBot="1" x14ac:dyDescent="0.3">
      <c r="A10078" s="681" t="s">
        <v>24612</v>
      </c>
      <c r="B10078" s="681" t="s">
        <v>24613</v>
      </c>
      <c r="C10078" s="681" t="s">
        <v>24614</v>
      </c>
      <c r="D10078" s="681" t="s">
        <v>46890</v>
      </c>
    </row>
    <row r="10079" spans="1:4" ht="16.5" thickTop="1" thickBot="1" x14ac:dyDescent="0.3">
      <c r="A10079" s="681" t="s">
        <v>24615</v>
      </c>
      <c r="B10079" s="681" t="s">
        <v>24616</v>
      </c>
      <c r="C10079" s="681" t="s">
        <v>24617</v>
      </c>
      <c r="D10079" s="681" t="s">
        <v>46891</v>
      </c>
    </row>
    <row r="10080" spans="1:4" ht="16.5" thickTop="1" thickBot="1" x14ac:dyDescent="0.3">
      <c r="A10080" s="680" t="s">
        <v>24618</v>
      </c>
      <c r="B10080" s="681" t="s">
        <v>24619</v>
      </c>
      <c r="C10080" s="680" t="s">
        <v>24620</v>
      </c>
      <c r="D10080" s="680" t="s">
        <v>46892</v>
      </c>
    </row>
    <row r="10081" spans="1:4" ht="16.5" thickTop="1" thickBot="1" x14ac:dyDescent="0.3">
      <c r="A10081" s="680" t="s">
        <v>6709</v>
      </c>
      <c r="B10081" s="681" t="s">
        <v>24621</v>
      </c>
      <c r="C10081" s="680" t="s">
        <v>6710</v>
      </c>
      <c r="D10081" s="680" t="s">
        <v>6711</v>
      </c>
    </row>
    <row r="10082" spans="1:4" ht="16.5" thickTop="1" thickBot="1" x14ac:dyDescent="0.3">
      <c r="A10082" s="681" t="s">
        <v>24622</v>
      </c>
      <c r="B10082" s="681" t="s">
        <v>24623</v>
      </c>
      <c r="C10082" s="681" t="s">
        <v>24624</v>
      </c>
      <c r="D10082" s="681" t="s">
        <v>46893</v>
      </c>
    </row>
    <row r="10083" spans="1:4" ht="16.5" thickTop="1" thickBot="1" x14ac:dyDescent="0.3">
      <c r="A10083" s="681" t="s">
        <v>24625</v>
      </c>
      <c r="B10083" s="681" t="s">
        <v>24626</v>
      </c>
      <c r="C10083" s="681" t="s">
        <v>24627</v>
      </c>
      <c r="D10083" s="681" t="s">
        <v>46894</v>
      </c>
    </row>
    <row r="10084" spans="1:4" ht="16.5" thickTop="1" thickBot="1" x14ac:dyDescent="0.3">
      <c r="A10084" s="680" t="s">
        <v>24628</v>
      </c>
      <c r="B10084" s="681" t="s">
        <v>24629</v>
      </c>
      <c r="C10084" s="680" t="s">
        <v>24630</v>
      </c>
      <c r="D10084" s="680" t="s">
        <v>46895</v>
      </c>
    </row>
    <row r="10085" spans="1:4" ht="31.5" thickTop="1" thickBot="1" x14ac:dyDescent="0.3">
      <c r="A10085" s="681" t="s">
        <v>24631</v>
      </c>
      <c r="B10085" s="681" t="s">
        <v>24632</v>
      </c>
      <c r="C10085" s="681" t="s">
        <v>24633</v>
      </c>
      <c r="D10085" s="681" t="s">
        <v>46896</v>
      </c>
    </row>
    <row r="10086" spans="1:4" ht="16.5" thickTop="1" thickBot="1" x14ac:dyDescent="0.3">
      <c r="A10086" s="681" t="s">
        <v>24634</v>
      </c>
      <c r="B10086" s="681" t="s">
        <v>24635</v>
      </c>
      <c r="C10086" s="681" t="s">
        <v>24636</v>
      </c>
      <c r="D10086" s="681" t="s">
        <v>24636</v>
      </c>
    </row>
    <row r="10087" spans="1:4" ht="16.5" thickTop="1" thickBot="1" x14ac:dyDescent="0.3">
      <c r="A10087" s="681" t="s">
        <v>24637</v>
      </c>
      <c r="B10087" s="681" t="s">
        <v>24638</v>
      </c>
      <c r="C10087" s="681" t="s">
        <v>24639</v>
      </c>
      <c r="D10087" s="681" t="s">
        <v>46897</v>
      </c>
    </row>
    <row r="10088" spans="1:4" ht="46.5" thickTop="1" thickBot="1" x14ac:dyDescent="0.3">
      <c r="A10088" s="681" t="s">
        <v>6712</v>
      </c>
      <c r="B10088" s="681" t="s">
        <v>24640</v>
      </c>
      <c r="C10088" s="681" t="s">
        <v>6713</v>
      </c>
      <c r="D10088" s="681" t="s">
        <v>6714</v>
      </c>
    </row>
    <row r="10089" spans="1:4" ht="31.5" thickTop="1" thickBot="1" x14ac:dyDescent="0.3">
      <c r="A10089" s="680" t="s">
        <v>24641</v>
      </c>
      <c r="B10089" s="681" t="s">
        <v>24642</v>
      </c>
      <c r="C10089" s="680" t="s">
        <v>24643</v>
      </c>
      <c r="D10089" s="680" t="s">
        <v>46898</v>
      </c>
    </row>
    <row r="10090" spans="1:4" ht="16.5" thickTop="1" thickBot="1" x14ac:dyDescent="0.3">
      <c r="A10090" s="681" t="s">
        <v>24644</v>
      </c>
      <c r="B10090" s="681" t="s">
        <v>24645</v>
      </c>
      <c r="C10090" s="681" t="s">
        <v>24646</v>
      </c>
      <c r="D10090" s="681" t="s">
        <v>46899</v>
      </c>
    </row>
    <row r="10091" spans="1:4" ht="16.5" thickTop="1" thickBot="1" x14ac:dyDescent="0.3">
      <c r="A10091" s="680" t="s">
        <v>24647</v>
      </c>
      <c r="B10091" s="681" t="s">
        <v>24648</v>
      </c>
      <c r="C10091" s="680" t="s">
        <v>24649</v>
      </c>
      <c r="D10091" s="680" t="s">
        <v>46900</v>
      </c>
    </row>
    <row r="10092" spans="1:4" ht="16.5" thickTop="1" thickBot="1" x14ac:dyDescent="0.3">
      <c r="A10092" s="680" t="s">
        <v>6715</v>
      </c>
      <c r="B10092" s="681" t="s">
        <v>24650</v>
      </c>
      <c r="C10092" s="680" t="s">
        <v>6716</v>
      </c>
      <c r="D10092" s="680" t="s">
        <v>6717</v>
      </c>
    </row>
    <row r="10093" spans="1:4" ht="16.5" thickTop="1" thickBot="1" x14ac:dyDescent="0.3">
      <c r="A10093" s="680" t="s">
        <v>24651</v>
      </c>
      <c r="B10093" s="681" t="s">
        <v>24652</v>
      </c>
      <c r="C10093" s="680" t="s">
        <v>24653</v>
      </c>
      <c r="D10093" s="680" t="s">
        <v>46901</v>
      </c>
    </row>
    <row r="10094" spans="1:4" ht="16.5" thickTop="1" thickBot="1" x14ac:dyDescent="0.3">
      <c r="A10094" s="681" t="s">
        <v>24654</v>
      </c>
      <c r="B10094" s="681" t="s">
        <v>24655</v>
      </c>
      <c r="C10094" s="681" t="s">
        <v>24656</v>
      </c>
      <c r="D10094" s="681" t="s">
        <v>46902</v>
      </c>
    </row>
    <row r="10095" spans="1:4" ht="16.5" thickTop="1" thickBot="1" x14ac:dyDescent="0.3">
      <c r="A10095" s="681" t="s">
        <v>24657</v>
      </c>
      <c r="B10095" s="681" t="s">
        <v>24658</v>
      </c>
      <c r="C10095" s="681" t="s">
        <v>24659</v>
      </c>
      <c r="D10095" s="681" t="s">
        <v>46903</v>
      </c>
    </row>
    <row r="10096" spans="1:4" ht="16.5" thickTop="1" thickBot="1" x14ac:dyDescent="0.3">
      <c r="A10096" s="681" t="s">
        <v>24660</v>
      </c>
      <c r="B10096" s="681" t="s">
        <v>24661</v>
      </c>
      <c r="C10096" s="681" t="s">
        <v>24662</v>
      </c>
      <c r="D10096" s="681" t="s">
        <v>46904</v>
      </c>
    </row>
    <row r="10097" spans="1:4" ht="16.5" thickTop="1" thickBot="1" x14ac:dyDescent="0.3">
      <c r="A10097" s="681" t="s">
        <v>24663</v>
      </c>
      <c r="B10097" s="681" t="s">
        <v>24664</v>
      </c>
      <c r="C10097" s="681" t="s">
        <v>24665</v>
      </c>
      <c r="D10097" s="681" t="s">
        <v>46905</v>
      </c>
    </row>
    <row r="10098" spans="1:4" ht="16.5" thickTop="1" thickBot="1" x14ac:dyDescent="0.3">
      <c r="A10098" s="680" t="s">
        <v>24666</v>
      </c>
      <c r="B10098" s="681" t="s">
        <v>24667</v>
      </c>
      <c r="C10098" s="680" t="s">
        <v>24668</v>
      </c>
      <c r="D10098" s="680" t="s">
        <v>46906</v>
      </c>
    </row>
    <row r="10099" spans="1:4" ht="16.5" thickTop="1" thickBot="1" x14ac:dyDescent="0.3">
      <c r="A10099" s="680" t="s">
        <v>24669</v>
      </c>
      <c r="B10099" s="681" t="s">
        <v>24670</v>
      </c>
      <c r="C10099" s="680" t="s">
        <v>24671</v>
      </c>
      <c r="D10099" s="680" t="s">
        <v>46907</v>
      </c>
    </row>
    <row r="10100" spans="1:4" ht="16.5" thickTop="1" thickBot="1" x14ac:dyDescent="0.3">
      <c r="A10100" s="680" t="s">
        <v>24672</v>
      </c>
      <c r="B10100" s="681" t="s">
        <v>24673</v>
      </c>
      <c r="C10100" s="680" t="s">
        <v>24674</v>
      </c>
      <c r="D10100" s="680" t="s">
        <v>46908</v>
      </c>
    </row>
    <row r="10101" spans="1:4" ht="16.5" thickTop="1" thickBot="1" x14ac:dyDescent="0.3">
      <c r="A10101" s="680" t="s">
        <v>24675</v>
      </c>
      <c r="B10101" s="681" t="s">
        <v>24676</v>
      </c>
      <c r="C10101" s="680" t="s">
        <v>24677</v>
      </c>
      <c r="D10101" s="680" t="s">
        <v>46909</v>
      </c>
    </row>
    <row r="10102" spans="1:4" ht="31.5" thickTop="1" thickBot="1" x14ac:dyDescent="0.3">
      <c r="A10102" s="680" t="s">
        <v>24678</v>
      </c>
      <c r="B10102" s="681" t="s">
        <v>24679</v>
      </c>
      <c r="C10102" s="680" t="s">
        <v>24680</v>
      </c>
      <c r="D10102" s="680" t="s">
        <v>46910</v>
      </c>
    </row>
    <row r="10103" spans="1:4" ht="16.5" thickTop="1" thickBot="1" x14ac:dyDescent="0.3">
      <c r="A10103" s="681" t="s">
        <v>24681</v>
      </c>
      <c r="B10103" s="681" t="s">
        <v>24682</v>
      </c>
      <c r="C10103" s="681" t="s">
        <v>24683</v>
      </c>
      <c r="D10103" s="681" t="s">
        <v>46911</v>
      </c>
    </row>
    <row r="10104" spans="1:4" ht="16.5" thickTop="1" thickBot="1" x14ac:dyDescent="0.3">
      <c r="A10104" s="681" t="s">
        <v>24684</v>
      </c>
      <c r="B10104" s="681" t="s">
        <v>24685</v>
      </c>
      <c r="C10104" s="681" t="s">
        <v>24686</v>
      </c>
      <c r="D10104" s="681" t="s">
        <v>46912</v>
      </c>
    </row>
    <row r="10105" spans="1:4" ht="16.5" thickTop="1" thickBot="1" x14ac:dyDescent="0.3">
      <c r="A10105" s="680" t="s">
        <v>24687</v>
      </c>
      <c r="B10105" s="681" t="s">
        <v>24688</v>
      </c>
      <c r="C10105" s="680" t="s">
        <v>24689</v>
      </c>
      <c r="D10105" s="680" t="s">
        <v>46913</v>
      </c>
    </row>
    <row r="10106" spans="1:4" ht="16.5" thickTop="1" thickBot="1" x14ac:dyDescent="0.3">
      <c r="A10106" s="681" t="s">
        <v>24690</v>
      </c>
      <c r="B10106" s="681" t="s">
        <v>24691</v>
      </c>
      <c r="C10106" s="681" t="s">
        <v>24692</v>
      </c>
      <c r="D10106" s="681" t="s">
        <v>46914</v>
      </c>
    </row>
    <row r="10107" spans="1:4" ht="16.5" thickTop="1" thickBot="1" x14ac:dyDescent="0.3">
      <c r="A10107" s="680" t="s">
        <v>24693</v>
      </c>
      <c r="B10107" s="681" t="s">
        <v>24694</v>
      </c>
      <c r="C10107" s="680" t="s">
        <v>24695</v>
      </c>
      <c r="D10107" s="680" t="s">
        <v>46915</v>
      </c>
    </row>
    <row r="10108" spans="1:4" ht="31.5" thickTop="1" thickBot="1" x14ac:dyDescent="0.3">
      <c r="A10108" s="681" t="s">
        <v>24696</v>
      </c>
      <c r="B10108" s="681" t="s">
        <v>24697</v>
      </c>
      <c r="C10108" s="681" t="s">
        <v>24698</v>
      </c>
      <c r="D10108" s="681" t="s">
        <v>46916</v>
      </c>
    </row>
    <row r="10109" spans="1:4" ht="16.5" thickTop="1" thickBot="1" x14ac:dyDescent="0.3">
      <c r="A10109" s="681" t="s">
        <v>24699</v>
      </c>
      <c r="B10109" s="681" t="s">
        <v>24700</v>
      </c>
      <c r="C10109" s="681" t="s">
        <v>24701</v>
      </c>
      <c r="D10109" s="681" t="s">
        <v>46917</v>
      </c>
    </row>
    <row r="10110" spans="1:4" ht="16.5" thickTop="1" thickBot="1" x14ac:dyDescent="0.3">
      <c r="A10110" s="680" t="s">
        <v>24702</v>
      </c>
      <c r="B10110" s="681" t="s">
        <v>24703</v>
      </c>
      <c r="C10110" s="680" t="s">
        <v>24704</v>
      </c>
      <c r="D10110" s="680" t="s">
        <v>46918</v>
      </c>
    </row>
    <row r="10111" spans="1:4" ht="16.5" thickTop="1" thickBot="1" x14ac:dyDescent="0.3">
      <c r="A10111" s="681" t="s">
        <v>46919</v>
      </c>
      <c r="B10111" s="692" t="s">
        <v>8728</v>
      </c>
      <c r="C10111" s="681" t="s">
        <v>46920</v>
      </c>
      <c r="D10111" s="681" t="s">
        <v>46921</v>
      </c>
    </row>
    <row r="10112" spans="1:4" ht="31.5" thickTop="1" thickBot="1" x14ac:dyDescent="0.3">
      <c r="A10112" s="681" t="s">
        <v>24705</v>
      </c>
      <c r="B10112" s="681" t="s">
        <v>24706</v>
      </c>
      <c r="C10112" s="681" t="s">
        <v>24707</v>
      </c>
      <c r="D10112" s="681" t="s">
        <v>46922</v>
      </c>
    </row>
    <row r="10113" spans="1:4" ht="31.5" thickTop="1" thickBot="1" x14ac:dyDescent="0.3">
      <c r="A10113" s="680" t="s">
        <v>24708</v>
      </c>
      <c r="B10113" s="681" t="s">
        <v>24709</v>
      </c>
      <c r="C10113" s="680" t="s">
        <v>24710</v>
      </c>
      <c r="D10113" s="680" t="s">
        <v>46923</v>
      </c>
    </row>
    <row r="10114" spans="1:4" ht="16.5" thickTop="1" thickBot="1" x14ac:dyDescent="0.3">
      <c r="A10114" s="681" t="s">
        <v>24711</v>
      </c>
      <c r="B10114" s="681" t="s">
        <v>24712</v>
      </c>
      <c r="C10114" s="681" t="s">
        <v>24713</v>
      </c>
      <c r="D10114" s="681" t="s">
        <v>46924</v>
      </c>
    </row>
    <row r="10115" spans="1:4" ht="16.5" thickTop="1" thickBot="1" x14ac:dyDescent="0.3">
      <c r="A10115" s="681" t="s">
        <v>24714</v>
      </c>
      <c r="B10115" s="681" t="s">
        <v>17397</v>
      </c>
      <c r="C10115" s="681" t="s">
        <v>24715</v>
      </c>
      <c r="D10115" s="681" t="s">
        <v>46925</v>
      </c>
    </row>
    <row r="10116" spans="1:4" ht="31.5" thickTop="1" thickBot="1" x14ac:dyDescent="0.3">
      <c r="A10116" s="681" t="s">
        <v>24716</v>
      </c>
      <c r="B10116" s="681" t="s">
        <v>24717</v>
      </c>
      <c r="C10116" s="681" t="s">
        <v>24718</v>
      </c>
      <c r="D10116" s="681" t="s">
        <v>46926</v>
      </c>
    </row>
    <row r="10117" spans="1:4" ht="16.5" thickTop="1" thickBot="1" x14ac:dyDescent="0.3">
      <c r="A10117" s="680" t="s">
        <v>6718</v>
      </c>
      <c r="B10117" s="681" t="s">
        <v>24719</v>
      </c>
      <c r="C10117" s="680" t="s">
        <v>6719</v>
      </c>
      <c r="D10117" s="680" t="s">
        <v>6720</v>
      </c>
    </row>
    <row r="10118" spans="1:4" ht="16.5" thickTop="1" thickBot="1" x14ac:dyDescent="0.3">
      <c r="A10118" s="680" t="s">
        <v>24720</v>
      </c>
      <c r="B10118" s="681" t="s">
        <v>24721</v>
      </c>
      <c r="C10118" s="680" t="s">
        <v>24722</v>
      </c>
      <c r="D10118" s="680" t="s">
        <v>46927</v>
      </c>
    </row>
    <row r="10119" spans="1:4" ht="31.5" thickTop="1" thickBot="1" x14ac:dyDescent="0.3">
      <c r="A10119" s="681" t="s">
        <v>24723</v>
      </c>
      <c r="B10119" s="681" t="s">
        <v>24724</v>
      </c>
      <c r="C10119" s="681" t="s">
        <v>24725</v>
      </c>
      <c r="D10119" s="681" t="s">
        <v>46928</v>
      </c>
    </row>
    <row r="10120" spans="1:4" ht="16.5" thickTop="1" thickBot="1" x14ac:dyDescent="0.3">
      <c r="A10120" s="680" t="s">
        <v>24726</v>
      </c>
      <c r="B10120" s="681" t="s">
        <v>24727</v>
      </c>
      <c r="C10120" s="680" t="s">
        <v>24728</v>
      </c>
      <c r="D10120" s="680" t="s">
        <v>24728</v>
      </c>
    </row>
    <row r="10121" spans="1:4" ht="31.5" thickTop="1" thickBot="1" x14ac:dyDescent="0.3">
      <c r="A10121" s="680" t="s">
        <v>24729</v>
      </c>
      <c r="B10121" s="692" t="s">
        <v>8728</v>
      </c>
      <c r="C10121" s="680" t="s">
        <v>24730</v>
      </c>
      <c r="D10121" s="680" t="s">
        <v>46929</v>
      </c>
    </row>
    <row r="10122" spans="1:4" ht="16.5" thickTop="1" thickBot="1" x14ac:dyDescent="0.3">
      <c r="A10122" s="681" t="s">
        <v>6721</v>
      </c>
      <c r="B10122" s="681" t="s">
        <v>24731</v>
      </c>
      <c r="C10122" s="681" t="s">
        <v>6722</v>
      </c>
      <c r="D10122" s="681" t="s">
        <v>6723</v>
      </c>
    </row>
    <row r="10123" spans="1:4" ht="31.5" thickTop="1" thickBot="1" x14ac:dyDescent="0.3">
      <c r="A10123" s="680" t="s">
        <v>24732</v>
      </c>
      <c r="B10123" s="681" t="s">
        <v>24733</v>
      </c>
      <c r="C10123" s="680" t="s">
        <v>24734</v>
      </c>
      <c r="D10123" s="680" t="s">
        <v>46930</v>
      </c>
    </row>
    <row r="10124" spans="1:4" ht="16.5" thickTop="1" thickBot="1" x14ac:dyDescent="0.3">
      <c r="A10124" s="681" t="s">
        <v>24735</v>
      </c>
      <c r="B10124" s="681" t="s">
        <v>24736</v>
      </c>
      <c r="C10124" s="681" t="s">
        <v>24737</v>
      </c>
      <c r="D10124" s="681" t="s">
        <v>46931</v>
      </c>
    </row>
    <row r="10125" spans="1:4" ht="16.5" thickTop="1" thickBot="1" x14ac:dyDescent="0.3">
      <c r="A10125" s="681" t="s">
        <v>24738</v>
      </c>
      <c r="B10125" s="681" t="s">
        <v>24739</v>
      </c>
      <c r="C10125" s="681" t="s">
        <v>24740</v>
      </c>
      <c r="D10125" s="681" t="s">
        <v>46932</v>
      </c>
    </row>
    <row r="10126" spans="1:4" ht="16.5" thickTop="1" thickBot="1" x14ac:dyDescent="0.3">
      <c r="A10126" s="681" t="s">
        <v>6724</v>
      </c>
      <c r="B10126" s="692" t="s">
        <v>8728</v>
      </c>
      <c r="C10126" s="681" t="s">
        <v>6725</v>
      </c>
      <c r="D10126" s="681" t="s">
        <v>6726</v>
      </c>
    </row>
    <row r="10127" spans="1:4" ht="31.5" thickTop="1" thickBot="1" x14ac:dyDescent="0.3">
      <c r="A10127" s="681" t="s">
        <v>6727</v>
      </c>
      <c r="B10127" s="681" t="s">
        <v>24741</v>
      </c>
      <c r="C10127" s="681" t="s">
        <v>6728</v>
      </c>
      <c r="D10127" s="681" t="s">
        <v>6729</v>
      </c>
    </row>
    <row r="10128" spans="1:4" ht="16.5" thickTop="1" thickBot="1" x14ac:dyDescent="0.3">
      <c r="A10128" s="681" t="s">
        <v>24742</v>
      </c>
      <c r="B10128" s="681" t="s">
        <v>24743</v>
      </c>
      <c r="C10128" s="681" t="s">
        <v>24744</v>
      </c>
      <c r="D10128" s="681" t="s">
        <v>46933</v>
      </c>
    </row>
    <row r="10129" spans="1:4" ht="31.5" thickTop="1" thickBot="1" x14ac:dyDescent="0.3">
      <c r="A10129" s="680" t="s">
        <v>24745</v>
      </c>
      <c r="B10129" s="681" t="s">
        <v>24746</v>
      </c>
      <c r="C10129" s="680" t="s">
        <v>24747</v>
      </c>
      <c r="D10129" s="680" t="s">
        <v>46934</v>
      </c>
    </row>
    <row r="10130" spans="1:4" ht="16.5" thickTop="1" thickBot="1" x14ac:dyDescent="0.3">
      <c r="A10130" s="681" t="s">
        <v>24748</v>
      </c>
      <c r="B10130" s="692" t="s">
        <v>8728</v>
      </c>
      <c r="C10130" s="681" t="s">
        <v>24749</v>
      </c>
      <c r="D10130" s="681" t="s">
        <v>46935</v>
      </c>
    </row>
    <row r="10131" spans="1:4" ht="16.5" thickTop="1" thickBot="1" x14ac:dyDescent="0.3">
      <c r="A10131" s="681" t="s">
        <v>24750</v>
      </c>
      <c r="B10131" s="681" t="s">
        <v>24751</v>
      </c>
      <c r="C10131" s="681" t="s">
        <v>24752</v>
      </c>
      <c r="D10131" s="681" t="s">
        <v>46936</v>
      </c>
    </row>
    <row r="10132" spans="1:4" ht="16.5" thickTop="1" thickBot="1" x14ac:dyDescent="0.3">
      <c r="A10132" s="680" t="s">
        <v>24753</v>
      </c>
      <c r="B10132" s="681" t="s">
        <v>24754</v>
      </c>
      <c r="C10132" s="680" t="s">
        <v>24755</v>
      </c>
      <c r="D10132" s="680" t="s">
        <v>46937</v>
      </c>
    </row>
    <row r="10133" spans="1:4" ht="16.5" thickTop="1" thickBot="1" x14ac:dyDescent="0.3">
      <c r="A10133" s="680" t="s">
        <v>24756</v>
      </c>
      <c r="B10133" s="681" t="s">
        <v>24757</v>
      </c>
      <c r="C10133" s="680" t="s">
        <v>24758</v>
      </c>
      <c r="D10133" s="680" t="s">
        <v>46938</v>
      </c>
    </row>
    <row r="10134" spans="1:4" ht="31.5" thickTop="1" thickBot="1" x14ac:dyDescent="0.3">
      <c r="A10134" s="681" t="s">
        <v>24759</v>
      </c>
      <c r="B10134" s="681" t="s">
        <v>24760</v>
      </c>
      <c r="C10134" s="681" t="s">
        <v>24761</v>
      </c>
      <c r="D10134" s="681" t="s">
        <v>46939</v>
      </c>
    </row>
    <row r="10135" spans="1:4" ht="16.5" thickTop="1" thickBot="1" x14ac:dyDescent="0.3">
      <c r="A10135" s="680" t="s">
        <v>24762</v>
      </c>
      <c r="B10135" s="681" t="s">
        <v>24763</v>
      </c>
      <c r="C10135" s="680" t="s">
        <v>24764</v>
      </c>
      <c r="D10135" s="680" t="s">
        <v>46940</v>
      </c>
    </row>
    <row r="10136" spans="1:4" ht="31.5" thickTop="1" thickBot="1" x14ac:dyDescent="0.3">
      <c r="A10136" s="680" t="s">
        <v>24765</v>
      </c>
      <c r="B10136" s="681" t="s">
        <v>24766</v>
      </c>
      <c r="C10136" s="680" t="s">
        <v>24767</v>
      </c>
      <c r="D10136" s="680" t="s">
        <v>46941</v>
      </c>
    </row>
    <row r="10137" spans="1:4" ht="16.5" thickTop="1" thickBot="1" x14ac:dyDescent="0.3">
      <c r="A10137" s="680" t="s">
        <v>24768</v>
      </c>
      <c r="B10137" s="681" t="s">
        <v>24769</v>
      </c>
      <c r="C10137" s="680" t="s">
        <v>24770</v>
      </c>
      <c r="D10137" s="680" t="s">
        <v>46942</v>
      </c>
    </row>
    <row r="10138" spans="1:4" ht="16.5" thickTop="1" thickBot="1" x14ac:dyDescent="0.3">
      <c r="A10138" s="680" t="s">
        <v>24771</v>
      </c>
      <c r="B10138" s="681" t="s">
        <v>24772</v>
      </c>
      <c r="C10138" s="680" t="s">
        <v>24773</v>
      </c>
      <c r="D10138" s="680" t="s">
        <v>46943</v>
      </c>
    </row>
    <row r="10139" spans="1:4" ht="31.5" thickTop="1" thickBot="1" x14ac:dyDescent="0.3">
      <c r="A10139" s="680" t="s">
        <v>24774</v>
      </c>
      <c r="B10139" s="681" t="s">
        <v>24775</v>
      </c>
      <c r="C10139" s="680" t="s">
        <v>24776</v>
      </c>
      <c r="D10139" s="680" t="s">
        <v>46944</v>
      </c>
    </row>
    <row r="10140" spans="1:4" ht="16.5" thickTop="1" thickBot="1" x14ac:dyDescent="0.3">
      <c r="A10140" s="680" t="s">
        <v>24777</v>
      </c>
      <c r="B10140" s="681" t="s">
        <v>24778</v>
      </c>
      <c r="C10140" s="680" t="s">
        <v>24779</v>
      </c>
      <c r="D10140" s="680" t="s">
        <v>46945</v>
      </c>
    </row>
    <row r="10141" spans="1:4" ht="31.5" thickTop="1" thickBot="1" x14ac:dyDescent="0.3">
      <c r="A10141" s="680" t="s">
        <v>24780</v>
      </c>
      <c r="B10141" s="681" t="s">
        <v>24781</v>
      </c>
      <c r="C10141" s="680" t="s">
        <v>24782</v>
      </c>
      <c r="D10141" s="680" t="s">
        <v>46946</v>
      </c>
    </row>
    <row r="10142" spans="1:4" ht="16.5" thickTop="1" thickBot="1" x14ac:dyDescent="0.3">
      <c r="A10142" s="680" t="s">
        <v>24783</v>
      </c>
      <c r="B10142" s="681" t="s">
        <v>24784</v>
      </c>
      <c r="C10142" s="680" t="s">
        <v>24785</v>
      </c>
      <c r="D10142" s="680" t="s">
        <v>24785</v>
      </c>
    </row>
    <row r="10143" spans="1:4" ht="16.5" thickTop="1" thickBot="1" x14ac:dyDescent="0.3">
      <c r="A10143" s="680" t="s">
        <v>24786</v>
      </c>
      <c r="B10143" s="681" t="s">
        <v>24787</v>
      </c>
      <c r="C10143" s="680" t="s">
        <v>24788</v>
      </c>
      <c r="D10143" s="680" t="s">
        <v>46947</v>
      </c>
    </row>
    <row r="10144" spans="1:4" ht="16.5" thickTop="1" thickBot="1" x14ac:dyDescent="0.3">
      <c r="A10144" s="680" t="s">
        <v>24789</v>
      </c>
      <c r="B10144" s="681" t="s">
        <v>24790</v>
      </c>
      <c r="C10144" s="680" t="s">
        <v>24791</v>
      </c>
      <c r="D10144" s="680" t="s">
        <v>46948</v>
      </c>
    </row>
    <row r="10145" spans="1:4" ht="16.5" thickTop="1" thickBot="1" x14ac:dyDescent="0.3">
      <c r="A10145" s="680" t="s">
        <v>6732</v>
      </c>
      <c r="B10145" s="692" t="s">
        <v>8728</v>
      </c>
      <c r="C10145" s="680" t="s">
        <v>6733</v>
      </c>
      <c r="D10145" s="680" t="s">
        <v>6734</v>
      </c>
    </row>
    <row r="10146" spans="1:4" ht="31.5" thickTop="1" thickBot="1" x14ac:dyDescent="0.3">
      <c r="A10146" s="680" t="s">
        <v>24792</v>
      </c>
      <c r="B10146" s="681" t="s">
        <v>9546</v>
      </c>
      <c r="C10146" s="680" t="s">
        <v>24793</v>
      </c>
      <c r="D10146" s="680" t="s">
        <v>46949</v>
      </c>
    </row>
    <row r="10147" spans="1:4" ht="16.5" thickTop="1" thickBot="1" x14ac:dyDescent="0.3">
      <c r="A10147" s="681" t="s">
        <v>24794</v>
      </c>
      <c r="B10147" s="681" t="s">
        <v>24795</v>
      </c>
      <c r="C10147" s="681" t="s">
        <v>24796</v>
      </c>
      <c r="D10147" s="681" t="s">
        <v>46950</v>
      </c>
    </row>
    <row r="10148" spans="1:4" ht="16.5" thickTop="1" thickBot="1" x14ac:dyDescent="0.3">
      <c r="A10148" s="681" t="s">
        <v>24797</v>
      </c>
      <c r="B10148" s="681" t="s">
        <v>24798</v>
      </c>
      <c r="C10148" s="681" t="s">
        <v>24799</v>
      </c>
      <c r="D10148" s="681" t="s">
        <v>24799</v>
      </c>
    </row>
    <row r="10149" spans="1:4" ht="16.5" thickTop="1" thickBot="1" x14ac:dyDescent="0.3">
      <c r="A10149" s="681" t="s">
        <v>24800</v>
      </c>
      <c r="B10149" s="681" t="s">
        <v>24801</v>
      </c>
      <c r="C10149" s="681" t="s">
        <v>24802</v>
      </c>
      <c r="D10149" s="681" t="s">
        <v>46951</v>
      </c>
    </row>
    <row r="10150" spans="1:4" ht="16.5" thickTop="1" thickBot="1" x14ac:dyDescent="0.3">
      <c r="A10150" s="680" t="s">
        <v>24803</v>
      </c>
      <c r="B10150" s="681" t="s">
        <v>24804</v>
      </c>
      <c r="C10150" s="680" t="s">
        <v>24805</v>
      </c>
      <c r="D10150" s="680" t="s">
        <v>46952</v>
      </c>
    </row>
    <row r="10151" spans="1:4" ht="16.5" thickTop="1" thickBot="1" x14ac:dyDescent="0.3">
      <c r="A10151" s="681" t="s">
        <v>24806</v>
      </c>
      <c r="B10151" s="681" t="s">
        <v>24807</v>
      </c>
      <c r="C10151" s="681" t="s">
        <v>24808</v>
      </c>
      <c r="D10151" s="681" t="s">
        <v>46953</v>
      </c>
    </row>
    <row r="10152" spans="1:4" ht="16.5" thickTop="1" thickBot="1" x14ac:dyDescent="0.3">
      <c r="A10152" s="680" t="s">
        <v>24809</v>
      </c>
      <c r="B10152" s="681" t="s">
        <v>24810</v>
      </c>
      <c r="C10152" s="680" t="s">
        <v>24811</v>
      </c>
      <c r="D10152" s="680" t="s">
        <v>46954</v>
      </c>
    </row>
    <row r="10153" spans="1:4" ht="16.5" thickTop="1" thickBot="1" x14ac:dyDescent="0.3">
      <c r="A10153" s="680" t="s">
        <v>6735</v>
      </c>
      <c r="B10153" s="681" t="s">
        <v>24812</v>
      </c>
      <c r="C10153" s="680" t="s">
        <v>6736</v>
      </c>
      <c r="D10153" s="680" t="s">
        <v>6737</v>
      </c>
    </row>
    <row r="10154" spans="1:4" ht="31.5" thickTop="1" thickBot="1" x14ac:dyDescent="0.3">
      <c r="A10154" s="680" t="s">
        <v>6738</v>
      </c>
      <c r="B10154" s="681" t="s">
        <v>24813</v>
      </c>
      <c r="C10154" s="680" t="s">
        <v>6739</v>
      </c>
      <c r="D10154" s="680" t="s">
        <v>6740</v>
      </c>
    </row>
    <row r="10155" spans="1:4" ht="16.5" thickTop="1" thickBot="1" x14ac:dyDescent="0.3">
      <c r="A10155" s="681" t="s">
        <v>24814</v>
      </c>
      <c r="B10155" s="681" t="s">
        <v>24815</v>
      </c>
      <c r="C10155" s="681" t="s">
        <v>24816</v>
      </c>
      <c r="D10155" s="681" t="s">
        <v>46955</v>
      </c>
    </row>
    <row r="10156" spans="1:4" ht="16.5" thickTop="1" thickBot="1" x14ac:dyDescent="0.3">
      <c r="A10156" s="680" t="s">
        <v>24817</v>
      </c>
      <c r="B10156" s="681" t="s">
        <v>24818</v>
      </c>
      <c r="C10156" s="680" t="s">
        <v>24819</v>
      </c>
      <c r="D10156" s="680" t="s">
        <v>46956</v>
      </c>
    </row>
    <row r="10157" spans="1:4" ht="31.5" thickTop="1" thickBot="1" x14ac:dyDescent="0.3">
      <c r="A10157" s="681" t="s">
        <v>24820</v>
      </c>
      <c r="B10157" s="681" t="s">
        <v>24821</v>
      </c>
      <c r="C10157" s="681" t="s">
        <v>24822</v>
      </c>
      <c r="D10157" s="681" t="s">
        <v>46957</v>
      </c>
    </row>
    <row r="10158" spans="1:4" ht="16.5" thickTop="1" thickBot="1" x14ac:dyDescent="0.3">
      <c r="A10158" s="680" t="s">
        <v>6742</v>
      </c>
      <c r="B10158" s="681" t="s">
        <v>24823</v>
      </c>
      <c r="C10158" s="680" t="s">
        <v>6743</v>
      </c>
      <c r="D10158" s="680" t="s">
        <v>6744</v>
      </c>
    </row>
    <row r="10159" spans="1:4" ht="16.5" thickTop="1" thickBot="1" x14ac:dyDescent="0.3">
      <c r="A10159" s="680" t="s">
        <v>24824</v>
      </c>
      <c r="B10159" s="681" t="s">
        <v>24825</v>
      </c>
      <c r="C10159" s="680" t="s">
        <v>24826</v>
      </c>
      <c r="D10159" s="680" t="s">
        <v>46958</v>
      </c>
    </row>
    <row r="10160" spans="1:4" ht="16.5" thickTop="1" thickBot="1" x14ac:dyDescent="0.3">
      <c r="A10160" s="681" t="s">
        <v>24827</v>
      </c>
      <c r="B10160" s="681" t="s">
        <v>24828</v>
      </c>
      <c r="C10160" s="681" t="s">
        <v>24829</v>
      </c>
      <c r="D10160" s="681" t="s">
        <v>46959</v>
      </c>
    </row>
    <row r="10161" spans="1:4" ht="16.5" thickTop="1" thickBot="1" x14ac:dyDescent="0.3">
      <c r="A10161" s="680" t="s">
        <v>24830</v>
      </c>
      <c r="B10161" s="681" t="s">
        <v>24831</v>
      </c>
      <c r="C10161" s="680" t="s">
        <v>24832</v>
      </c>
      <c r="D10161" s="680" t="s">
        <v>46960</v>
      </c>
    </row>
    <row r="10162" spans="1:4" ht="16.5" thickTop="1" thickBot="1" x14ac:dyDescent="0.3">
      <c r="A10162" s="681" t="s">
        <v>24833</v>
      </c>
      <c r="B10162" s="681" t="s">
        <v>24834</v>
      </c>
      <c r="C10162" s="681" t="s">
        <v>24835</v>
      </c>
      <c r="D10162" s="681" t="s">
        <v>46961</v>
      </c>
    </row>
    <row r="10163" spans="1:4" ht="16.5" thickTop="1" thickBot="1" x14ac:dyDescent="0.3">
      <c r="A10163" s="681" t="s">
        <v>24836</v>
      </c>
      <c r="B10163" s="681" t="s">
        <v>24837</v>
      </c>
      <c r="C10163" s="681" t="s">
        <v>24838</v>
      </c>
      <c r="D10163" s="681" t="s">
        <v>46962</v>
      </c>
    </row>
    <row r="10164" spans="1:4" ht="16.5" thickTop="1" thickBot="1" x14ac:dyDescent="0.3">
      <c r="A10164" s="680" t="s">
        <v>24839</v>
      </c>
      <c r="B10164" s="681" t="s">
        <v>24840</v>
      </c>
      <c r="C10164" s="680" t="s">
        <v>24841</v>
      </c>
      <c r="D10164" s="680" t="s">
        <v>46963</v>
      </c>
    </row>
    <row r="10165" spans="1:4" ht="31.5" thickTop="1" thickBot="1" x14ac:dyDescent="0.3">
      <c r="A10165" s="680" t="s">
        <v>24842</v>
      </c>
      <c r="B10165" s="681" t="s">
        <v>24843</v>
      </c>
      <c r="C10165" s="680" t="s">
        <v>24844</v>
      </c>
      <c r="D10165" s="680" t="s">
        <v>46964</v>
      </c>
    </row>
    <row r="10166" spans="1:4" ht="16.5" thickTop="1" thickBot="1" x14ac:dyDescent="0.3">
      <c r="A10166" s="681" t="s">
        <v>24845</v>
      </c>
      <c r="B10166" s="681" t="s">
        <v>24846</v>
      </c>
      <c r="C10166" s="681" t="s">
        <v>24847</v>
      </c>
      <c r="D10166" s="681" t="s">
        <v>46965</v>
      </c>
    </row>
    <row r="10167" spans="1:4" ht="16.5" thickTop="1" thickBot="1" x14ac:dyDescent="0.3">
      <c r="A10167" s="681" t="s">
        <v>24848</v>
      </c>
      <c r="B10167" s="681" t="s">
        <v>24849</v>
      </c>
      <c r="C10167" s="681" t="s">
        <v>24850</v>
      </c>
      <c r="D10167" s="681" t="s">
        <v>46966</v>
      </c>
    </row>
    <row r="10168" spans="1:4" ht="16.5" thickTop="1" thickBot="1" x14ac:dyDescent="0.3">
      <c r="A10168" s="680" t="s">
        <v>24851</v>
      </c>
      <c r="B10168" s="692" t="s">
        <v>8728</v>
      </c>
      <c r="C10168" s="680" t="s">
        <v>24852</v>
      </c>
      <c r="D10168" s="680" t="s">
        <v>46967</v>
      </c>
    </row>
    <row r="10169" spans="1:4" ht="16.5" thickTop="1" thickBot="1" x14ac:dyDescent="0.3">
      <c r="A10169" s="680" t="s">
        <v>24853</v>
      </c>
      <c r="B10169" s="681" t="s">
        <v>24854</v>
      </c>
      <c r="C10169" s="680" t="s">
        <v>24855</v>
      </c>
      <c r="D10169" s="680" t="s">
        <v>46968</v>
      </c>
    </row>
    <row r="10170" spans="1:4" ht="31.5" thickTop="1" thickBot="1" x14ac:dyDescent="0.3">
      <c r="A10170" s="680" t="s">
        <v>24856</v>
      </c>
      <c r="B10170" s="681" t="s">
        <v>24857</v>
      </c>
      <c r="C10170" s="680" t="s">
        <v>24858</v>
      </c>
      <c r="D10170" s="680" t="s">
        <v>46969</v>
      </c>
    </row>
    <row r="10171" spans="1:4" ht="31.5" thickTop="1" thickBot="1" x14ac:dyDescent="0.3">
      <c r="A10171" s="681" t="s">
        <v>24859</v>
      </c>
      <c r="B10171" s="681" t="s">
        <v>24860</v>
      </c>
      <c r="C10171" s="681" t="s">
        <v>24861</v>
      </c>
      <c r="D10171" s="681" t="s">
        <v>46970</v>
      </c>
    </row>
    <row r="10172" spans="1:4" ht="31.5" thickTop="1" thickBot="1" x14ac:dyDescent="0.3">
      <c r="A10172" s="680" t="s">
        <v>24862</v>
      </c>
      <c r="B10172" s="681" t="s">
        <v>24863</v>
      </c>
      <c r="C10172" s="680" t="s">
        <v>24864</v>
      </c>
      <c r="D10172" s="680" t="s">
        <v>46971</v>
      </c>
    </row>
    <row r="10173" spans="1:4" ht="16.5" thickTop="1" thickBot="1" x14ac:dyDescent="0.3">
      <c r="A10173" s="680" t="s">
        <v>24865</v>
      </c>
      <c r="B10173" s="681" t="s">
        <v>24866</v>
      </c>
      <c r="C10173" s="680" t="s">
        <v>24867</v>
      </c>
      <c r="D10173" s="680" t="s">
        <v>46972</v>
      </c>
    </row>
    <row r="10174" spans="1:4" ht="16.5" thickTop="1" thickBot="1" x14ac:dyDescent="0.3">
      <c r="A10174" s="681" t="s">
        <v>24868</v>
      </c>
      <c r="B10174" s="681" t="s">
        <v>24869</v>
      </c>
      <c r="C10174" s="681" t="s">
        <v>24870</v>
      </c>
      <c r="D10174" s="681" t="s">
        <v>46973</v>
      </c>
    </row>
    <row r="10175" spans="1:4" ht="16.5" thickTop="1" thickBot="1" x14ac:dyDescent="0.3">
      <c r="A10175" s="680" t="s">
        <v>6745</v>
      </c>
      <c r="B10175" s="681" t="s">
        <v>24871</v>
      </c>
      <c r="C10175" s="680" t="s">
        <v>6746</v>
      </c>
      <c r="D10175" s="680" t="s">
        <v>6747</v>
      </c>
    </row>
    <row r="10176" spans="1:4" ht="16.5" thickTop="1" thickBot="1" x14ac:dyDescent="0.3">
      <c r="A10176" s="681" t="s">
        <v>6748</v>
      </c>
      <c r="B10176" s="681" t="s">
        <v>24872</v>
      </c>
      <c r="C10176" s="681" t="s">
        <v>6749</v>
      </c>
      <c r="D10176" s="681" t="s">
        <v>6750</v>
      </c>
    </row>
    <row r="10177" spans="1:4" ht="31.5" thickTop="1" thickBot="1" x14ac:dyDescent="0.3">
      <c r="A10177" s="681" t="s">
        <v>24873</v>
      </c>
      <c r="B10177" s="681" t="s">
        <v>24874</v>
      </c>
      <c r="C10177" s="681" t="s">
        <v>24875</v>
      </c>
      <c r="D10177" s="681" t="s">
        <v>46974</v>
      </c>
    </row>
    <row r="10178" spans="1:4" ht="16.5" thickTop="1" thickBot="1" x14ac:dyDescent="0.3">
      <c r="A10178" s="680" t="s">
        <v>6751</v>
      </c>
      <c r="B10178" s="681" t="s">
        <v>24876</v>
      </c>
      <c r="C10178" s="680" t="s">
        <v>6752</v>
      </c>
      <c r="D10178" s="680" t="s">
        <v>6753</v>
      </c>
    </row>
    <row r="10179" spans="1:4" ht="16.5" thickTop="1" thickBot="1" x14ac:dyDescent="0.3">
      <c r="A10179" s="680" t="s">
        <v>24877</v>
      </c>
      <c r="B10179" s="681" t="s">
        <v>24878</v>
      </c>
      <c r="C10179" s="680" t="s">
        <v>24879</v>
      </c>
      <c r="D10179" s="680" t="s">
        <v>46975</v>
      </c>
    </row>
    <row r="10180" spans="1:4" ht="16.5" thickTop="1" thickBot="1" x14ac:dyDescent="0.3">
      <c r="A10180" s="681" t="s">
        <v>24880</v>
      </c>
      <c r="B10180" s="681" t="s">
        <v>24881</v>
      </c>
      <c r="C10180" s="681" t="s">
        <v>24882</v>
      </c>
      <c r="D10180" s="681" t="s">
        <v>46976</v>
      </c>
    </row>
    <row r="10181" spans="1:4" ht="16.5" thickTop="1" thickBot="1" x14ac:dyDescent="0.3">
      <c r="A10181" s="680" t="s">
        <v>24883</v>
      </c>
      <c r="B10181" s="681" t="s">
        <v>24884</v>
      </c>
      <c r="C10181" s="680" t="s">
        <v>24885</v>
      </c>
      <c r="D10181" s="680" t="s">
        <v>46977</v>
      </c>
    </row>
    <row r="10182" spans="1:4" ht="16.5" thickTop="1" thickBot="1" x14ac:dyDescent="0.3">
      <c r="A10182" s="681" t="s">
        <v>24886</v>
      </c>
      <c r="B10182" s="681" t="s">
        <v>33369</v>
      </c>
      <c r="C10182" s="681" t="s">
        <v>24887</v>
      </c>
      <c r="D10182" s="681" t="s">
        <v>46978</v>
      </c>
    </row>
    <row r="10183" spans="1:4" ht="31.5" thickTop="1" thickBot="1" x14ac:dyDescent="0.3">
      <c r="A10183" s="681" t="s">
        <v>24888</v>
      </c>
      <c r="B10183" s="681" t="s">
        <v>24889</v>
      </c>
      <c r="C10183" s="681" t="s">
        <v>24890</v>
      </c>
      <c r="D10183" s="681" t="s">
        <v>46979</v>
      </c>
    </row>
    <row r="10184" spans="1:4" ht="31.5" thickTop="1" thickBot="1" x14ac:dyDescent="0.3">
      <c r="A10184" s="680" t="s">
        <v>24891</v>
      </c>
      <c r="B10184" s="681" t="s">
        <v>24892</v>
      </c>
      <c r="C10184" s="680" t="s">
        <v>24893</v>
      </c>
      <c r="D10184" s="680" t="s">
        <v>46980</v>
      </c>
    </row>
    <row r="10185" spans="1:4" ht="16.5" thickTop="1" thickBot="1" x14ac:dyDescent="0.3">
      <c r="A10185" s="680" t="s">
        <v>24894</v>
      </c>
      <c r="B10185" s="681" t="s">
        <v>24895</v>
      </c>
      <c r="C10185" s="680" t="s">
        <v>24896</v>
      </c>
      <c r="D10185" s="680" t="s">
        <v>46981</v>
      </c>
    </row>
    <row r="10186" spans="1:4" ht="16.5" thickTop="1" thickBot="1" x14ac:dyDescent="0.3">
      <c r="A10186" s="681" t="s">
        <v>24897</v>
      </c>
      <c r="B10186" s="681" t="s">
        <v>24898</v>
      </c>
      <c r="C10186" s="681" t="s">
        <v>24899</v>
      </c>
      <c r="D10186" s="681" t="s">
        <v>46982</v>
      </c>
    </row>
    <row r="10187" spans="1:4" ht="16.5" thickTop="1" thickBot="1" x14ac:dyDescent="0.3">
      <c r="A10187" s="680" t="s">
        <v>24900</v>
      </c>
      <c r="B10187" s="681" t="s">
        <v>24901</v>
      </c>
      <c r="C10187" s="680" t="s">
        <v>24902</v>
      </c>
      <c r="D10187" s="680" t="s">
        <v>46983</v>
      </c>
    </row>
    <row r="10188" spans="1:4" ht="16.5" thickTop="1" thickBot="1" x14ac:dyDescent="0.3">
      <c r="A10188" s="680" t="s">
        <v>24903</v>
      </c>
      <c r="B10188" s="681" t="s">
        <v>24904</v>
      </c>
      <c r="C10188" s="680" t="s">
        <v>24905</v>
      </c>
      <c r="D10188" s="680" t="s">
        <v>46984</v>
      </c>
    </row>
    <row r="10189" spans="1:4" ht="16.5" thickTop="1" thickBot="1" x14ac:dyDescent="0.3">
      <c r="A10189" s="680" t="s">
        <v>24906</v>
      </c>
      <c r="B10189" s="681" t="s">
        <v>24907</v>
      </c>
      <c r="C10189" s="680" t="s">
        <v>24908</v>
      </c>
      <c r="D10189" s="680" t="s">
        <v>46985</v>
      </c>
    </row>
    <row r="10190" spans="1:4" ht="16.5" thickTop="1" thickBot="1" x14ac:dyDescent="0.3">
      <c r="A10190" s="681" t="s">
        <v>24909</v>
      </c>
      <c r="B10190" s="681" t="s">
        <v>24910</v>
      </c>
      <c r="C10190" s="681" t="s">
        <v>24911</v>
      </c>
      <c r="D10190" s="681" t="s">
        <v>46986</v>
      </c>
    </row>
    <row r="10191" spans="1:4" ht="16.5" thickTop="1" thickBot="1" x14ac:dyDescent="0.3">
      <c r="A10191" s="681" t="s">
        <v>24912</v>
      </c>
      <c r="B10191" s="681" t="s">
        <v>24913</v>
      </c>
      <c r="C10191" s="681" t="s">
        <v>24914</v>
      </c>
      <c r="D10191" s="681" t="s">
        <v>46987</v>
      </c>
    </row>
    <row r="10192" spans="1:4" ht="16.5" thickTop="1" thickBot="1" x14ac:dyDescent="0.3">
      <c r="A10192" s="681" t="s">
        <v>24915</v>
      </c>
      <c r="B10192" s="681" t="s">
        <v>24916</v>
      </c>
      <c r="C10192" s="681" t="s">
        <v>24917</v>
      </c>
      <c r="D10192" s="681" t="s">
        <v>46988</v>
      </c>
    </row>
    <row r="10193" spans="1:4" ht="16.5" thickTop="1" thickBot="1" x14ac:dyDescent="0.3">
      <c r="A10193" s="680" t="s">
        <v>24918</v>
      </c>
      <c r="B10193" s="681" t="s">
        <v>24919</v>
      </c>
      <c r="C10193" s="680" t="s">
        <v>24920</v>
      </c>
      <c r="D10193" s="680" t="s">
        <v>46989</v>
      </c>
    </row>
    <row r="10194" spans="1:4" ht="31.5" thickTop="1" thickBot="1" x14ac:dyDescent="0.3">
      <c r="A10194" s="681" t="s">
        <v>24921</v>
      </c>
      <c r="B10194" s="681" t="s">
        <v>24922</v>
      </c>
      <c r="C10194" s="681" t="s">
        <v>24923</v>
      </c>
      <c r="D10194" s="681" t="s">
        <v>46990</v>
      </c>
    </row>
    <row r="10195" spans="1:4" ht="16.5" thickTop="1" thickBot="1" x14ac:dyDescent="0.3">
      <c r="A10195" s="681" t="s">
        <v>24924</v>
      </c>
      <c r="B10195" s="681" t="s">
        <v>24925</v>
      </c>
      <c r="C10195" s="681" t="s">
        <v>24926</v>
      </c>
      <c r="D10195" s="681" t="s">
        <v>46991</v>
      </c>
    </row>
    <row r="10196" spans="1:4" ht="16.5" thickTop="1" thickBot="1" x14ac:dyDescent="0.3">
      <c r="A10196" s="680" t="s">
        <v>24927</v>
      </c>
      <c r="B10196" s="681" t="s">
        <v>24928</v>
      </c>
      <c r="C10196" s="680" t="s">
        <v>24929</v>
      </c>
      <c r="D10196" s="680" t="s">
        <v>46992</v>
      </c>
    </row>
    <row r="10197" spans="1:4" ht="46.5" thickTop="1" thickBot="1" x14ac:dyDescent="0.3">
      <c r="A10197" s="680" t="s">
        <v>24930</v>
      </c>
      <c r="B10197" s="681" t="s">
        <v>24931</v>
      </c>
      <c r="C10197" s="680" t="s">
        <v>24932</v>
      </c>
      <c r="D10197" s="680" t="s">
        <v>46993</v>
      </c>
    </row>
    <row r="10198" spans="1:4" ht="16.5" thickTop="1" thickBot="1" x14ac:dyDescent="0.3">
      <c r="A10198" s="681" t="s">
        <v>24933</v>
      </c>
      <c r="B10198" s="681" t="s">
        <v>24934</v>
      </c>
      <c r="C10198" s="681" t="s">
        <v>24935</v>
      </c>
      <c r="D10198" s="681" t="s">
        <v>46994</v>
      </c>
    </row>
    <row r="10199" spans="1:4" ht="31.5" thickTop="1" thickBot="1" x14ac:dyDescent="0.3">
      <c r="A10199" s="680" t="s">
        <v>6754</v>
      </c>
      <c r="B10199" s="681" t="s">
        <v>24936</v>
      </c>
      <c r="C10199" s="680" t="s">
        <v>6755</v>
      </c>
      <c r="D10199" s="680" t="s">
        <v>6756</v>
      </c>
    </row>
    <row r="10200" spans="1:4" ht="16.5" thickTop="1" thickBot="1" x14ac:dyDescent="0.3">
      <c r="A10200" s="680" t="s">
        <v>24937</v>
      </c>
      <c r="B10200" s="681" t="s">
        <v>24938</v>
      </c>
      <c r="C10200" s="680" t="s">
        <v>24939</v>
      </c>
      <c r="D10200" s="680" t="s">
        <v>46995</v>
      </c>
    </row>
    <row r="10201" spans="1:4" ht="31.5" thickTop="1" thickBot="1" x14ac:dyDescent="0.3">
      <c r="A10201" s="681" t="s">
        <v>24940</v>
      </c>
      <c r="B10201" s="681" t="s">
        <v>24941</v>
      </c>
      <c r="C10201" s="681" t="s">
        <v>24942</v>
      </c>
      <c r="D10201" s="681" t="s">
        <v>46996</v>
      </c>
    </row>
    <row r="10202" spans="1:4" ht="31.5" thickTop="1" thickBot="1" x14ac:dyDescent="0.3">
      <c r="A10202" s="680" t="s">
        <v>24943</v>
      </c>
      <c r="B10202" s="681" t="s">
        <v>24944</v>
      </c>
      <c r="C10202" s="680" t="s">
        <v>24945</v>
      </c>
      <c r="D10202" s="680" t="s">
        <v>46997</v>
      </c>
    </row>
    <row r="10203" spans="1:4" ht="31.5" thickTop="1" thickBot="1" x14ac:dyDescent="0.3">
      <c r="A10203" s="681" t="s">
        <v>24946</v>
      </c>
      <c r="B10203" s="681" t="s">
        <v>24947</v>
      </c>
      <c r="C10203" s="681" t="s">
        <v>24948</v>
      </c>
      <c r="D10203" s="681" t="s">
        <v>46998</v>
      </c>
    </row>
    <row r="10204" spans="1:4" ht="16.5" thickTop="1" thickBot="1" x14ac:dyDescent="0.3">
      <c r="A10204" s="681" t="s">
        <v>24949</v>
      </c>
      <c r="B10204" s="681" t="s">
        <v>24950</v>
      </c>
      <c r="C10204" s="681" t="s">
        <v>24951</v>
      </c>
      <c r="D10204" s="681" t="s">
        <v>46999</v>
      </c>
    </row>
    <row r="10205" spans="1:4" ht="16.5" thickTop="1" thickBot="1" x14ac:dyDescent="0.3">
      <c r="A10205" s="681" t="s">
        <v>24952</v>
      </c>
      <c r="B10205" s="681" t="s">
        <v>24953</v>
      </c>
      <c r="C10205" s="681" t="s">
        <v>24954</v>
      </c>
      <c r="D10205" s="681" t="s">
        <v>47000</v>
      </c>
    </row>
    <row r="10206" spans="1:4" ht="16.5" thickTop="1" thickBot="1" x14ac:dyDescent="0.3">
      <c r="A10206" s="681" t="s">
        <v>6758</v>
      </c>
      <c r="B10206" s="681" t="s">
        <v>24955</v>
      </c>
      <c r="C10206" s="681" t="s">
        <v>24956</v>
      </c>
      <c r="D10206" s="681" t="s">
        <v>6760</v>
      </c>
    </row>
    <row r="10207" spans="1:4" ht="16.5" thickTop="1" thickBot="1" x14ac:dyDescent="0.3">
      <c r="A10207" s="681" t="s">
        <v>24957</v>
      </c>
      <c r="B10207" s="681" t="s">
        <v>24958</v>
      </c>
      <c r="C10207" s="681" t="s">
        <v>24959</v>
      </c>
      <c r="D10207" s="681" t="s">
        <v>47001</v>
      </c>
    </row>
    <row r="10208" spans="1:4" ht="31.5" thickTop="1" thickBot="1" x14ac:dyDescent="0.3">
      <c r="A10208" s="681" t="s">
        <v>24960</v>
      </c>
      <c r="B10208" s="681" t="s">
        <v>24961</v>
      </c>
      <c r="C10208" s="681" t="s">
        <v>24962</v>
      </c>
      <c r="D10208" s="681" t="s">
        <v>47002</v>
      </c>
    </row>
    <row r="10209" spans="1:4" ht="16.5" thickTop="1" thickBot="1" x14ac:dyDescent="0.3">
      <c r="A10209" s="681" t="s">
        <v>24963</v>
      </c>
      <c r="B10209" s="681" t="s">
        <v>24964</v>
      </c>
      <c r="C10209" s="681" t="s">
        <v>24965</v>
      </c>
      <c r="D10209" s="681" t="s">
        <v>47003</v>
      </c>
    </row>
    <row r="10210" spans="1:4" ht="16.5" thickTop="1" thickBot="1" x14ac:dyDescent="0.3">
      <c r="A10210" s="680" t="s">
        <v>24966</v>
      </c>
      <c r="B10210" s="681" t="s">
        <v>24967</v>
      </c>
      <c r="C10210" s="680" t="s">
        <v>24968</v>
      </c>
      <c r="D10210" s="680" t="s">
        <v>47004</v>
      </c>
    </row>
    <row r="10211" spans="1:4" ht="16.5" thickTop="1" thickBot="1" x14ac:dyDescent="0.3">
      <c r="A10211" s="681" t="s">
        <v>24969</v>
      </c>
      <c r="B10211" s="681" t="s">
        <v>24970</v>
      </c>
      <c r="C10211" s="681" t="s">
        <v>24971</v>
      </c>
      <c r="D10211" s="681" t="s">
        <v>47005</v>
      </c>
    </row>
    <row r="10212" spans="1:4" ht="16.5" thickTop="1" thickBot="1" x14ac:dyDescent="0.3">
      <c r="A10212" s="681" t="s">
        <v>24972</v>
      </c>
      <c r="B10212" s="681" t="s">
        <v>24973</v>
      </c>
      <c r="C10212" s="681" t="s">
        <v>24974</v>
      </c>
      <c r="D10212" s="681" t="s">
        <v>47006</v>
      </c>
    </row>
    <row r="10213" spans="1:4" ht="16.5" thickTop="1" thickBot="1" x14ac:dyDescent="0.3">
      <c r="A10213" s="681" t="s">
        <v>24975</v>
      </c>
      <c r="B10213" s="681" t="s">
        <v>24976</v>
      </c>
      <c r="C10213" s="681" t="s">
        <v>24977</v>
      </c>
      <c r="D10213" s="681" t="s">
        <v>47007</v>
      </c>
    </row>
    <row r="10214" spans="1:4" ht="16.5" thickTop="1" thickBot="1" x14ac:dyDescent="0.3">
      <c r="A10214" s="680" t="s">
        <v>24978</v>
      </c>
      <c r="B10214" s="681" t="s">
        <v>24979</v>
      </c>
      <c r="C10214" s="680" t="s">
        <v>24980</v>
      </c>
      <c r="D10214" s="680" t="s">
        <v>47008</v>
      </c>
    </row>
    <row r="10215" spans="1:4" ht="16.5" thickTop="1" thickBot="1" x14ac:dyDescent="0.3">
      <c r="A10215" s="680" t="s">
        <v>24981</v>
      </c>
      <c r="B10215" s="681" t="s">
        <v>24982</v>
      </c>
      <c r="C10215" s="680" t="s">
        <v>24983</v>
      </c>
      <c r="D10215" s="680" t="s">
        <v>47009</v>
      </c>
    </row>
    <row r="10216" spans="1:4" ht="16.5" thickTop="1" thickBot="1" x14ac:dyDescent="0.3">
      <c r="A10216" s="681" t="s">
        <v>24984</v>
      </c>
      <c r="B10216" s="681" t="s">
        <v>24985</v>
      </c>
      <c r="C10216" s="681" t="s">
        <v>24986</v>
      </c>
      <c r="D10216" s="681" t="s">
        <v>47010</v>
      </c>
    </row>
    <row r="10217" spans="1:4" ht="16.5" thickTop="1" thickBot="1" x14ac:dyDescent="0.3">
      <c r="A10217" s="681" t="s">
        <v>24987</v>
      </c>
      <c r="B10217" s="681" t="s">
        <v>24988</v>
      </c>
      <c r="C10217" s="681" t="s">
        <v>24989</v>
      </c>
      <c r="D10217" s="681" t="s">
        <v>47011</v>
      </c>
    </row>
    <row r="10218" spans="1:4" ht="16.5" thickTop="1" thickBot="1" x14ac:dyDescent="0.3">
      <c r="A10218" s="681" t="s">
        <v>24990</v>
      </c>
      <c r="B10218" s="681" t="s">
        <v>24991</v>
      </c>
      <c r="C10218" s="681" t="s">
        <v>24992</v>
      </c>
      <c r="D10218" s="681" t="s">
        <v>47012</v>
      </c>
    </row>
    <row r="10219" spans="1:4" ht="16.5" thickTop="1" thickBot="1" x14ac:dyDescent="0.3">
      <c r="A10219" s="681" t="s">
        <v>24993</v>
      </c>
      <c r="B10219" s="681" t="s">
        <v>24994</v>
      </c>
      <c r="C10219" s="681" t="s">
        <v>24995</v>
      </c>
      <c r="D10219" s="681" t="s">
        <v>47013</v>
      </c>
    </row>
    <row r="10220" spans="1:4" ht="16.5" thickTop="1" thickBot="1" x14ac:dyDescent="0.3">
      <c r="A10220" s="681" t="s">
        <v>24996</v>
      </c>
      <c r="B10220" s="681" t="s">
        <v>24997</v>
      </c>
      <c r="C10220" s="681" t="s">
        <v>24998</v>
      </c>
      <c r="D10220" s="681" t="s">
        <v>47014</v>
      </c>
    </row>
    <row r="10221" spans="1:4" ht="31.5" thickTop="1" thickBot="1" x14ac:dyDescent="0.3">
      <c r="A10221" s="681" t="s">
        <v>24999</v>
      </c>
      <c r="B10221" s="681" t="s">
        <v>25000</v>
      </c>
      <c r="C10221" s="681" t="s">
        <v>25001</v>
      </c>
      <c r="D10221" s="681" t="s">
        <v>47015</v>
      </c>
    </row>
    <row r="10222" spans="1:4" ht="31.5" thickTop="1" thickBot="1" x14ac:dyDescent="0.3">
      <c r="A10222" s="681" t="s">
        <v>25002</v>
      </c>
      <c r="B10222" s="681" t="s">
        <v>25003</v>
      </c>
      <c r="C10222" s="681" t="s">
        <v>25004</v>
      </c>
      <c r="D10222" s="681" t="s">
        <v>47016</v>
      </c>
    </row>
    <row r="10223" spans="1:4" ht="31.5" thickTop="1" thickBot="1" x14ac:dyDescent="0.3">
      <c r="A10223" s="681" t="s">
        <v>25005</v>
      </c>
      <c r="B10223" s="681" t="s">
        <v>25006</v>
      </c>
      <c r="C10223" s="681" t="s">
        <v>25007</v>
      </c>
      <c r="D10223" s="681" t="s">
        <v>47017</v>
      </c>
    </row>
    <row r="10224" spans="1:4" ht="16.5" thickTop="1" thickBot="1" x14ac:dyDescent="0.3">
      <c r="A10224" s="680" t="s">
        <v>25008</v>
      </c>
      <c r="B10224" s="681" t="s">
        <v>25009</v>
      </c>
      <c r="C10224" s="680" t="s">
        <v>25010</v>
      </c>
      <c r="D10224" s="680" t="s">
        <v>47018</v>
      </c>
    </row>
    <row r="10225" spans="1:4" ht="31.5" thickTop="1" thickBot="1" x14ac:dyDescent="0.3">
      <c r="A10225" s="681" t="s">
        <v>25011</v>
      </c>
      <c r="B10225" s="681" t="s">
        <v>25012</v>
      </c>
      <c r="C10225" s="681" t="s">
        <v>25013</v>
      </c>
      <c r="D10225" s="681" t="s">
        <v>47019</v>
      </c>
    </row>
    <row r="10226" spans="1:4" ht="16.5" thickTop="1" thickBot="1" x14ac:dyDescent="0.3">
      <c r="A10226" s="680" t="s">
        <v>25014</v>
      </c>
      <c r="B10226" s="681" t="s">
        <v>25015</v>
      </c>
      <c r="C10226" s="680" t="s">
        <v>25016</v>
      </c>
      <c r="D10226" s="680" t="s">
        <v>47020</v>
      </c>
    </row>
    <row r="10227" spans="1:4" ht="16.5" thickTop="1" thickBot="1" x14ac:dyDescent="0.3">
      <c r="A10227" s="681" t="s">
        <v>25017</v>
      </c>
      <c r="B10227" s="681" t="s">
        <v>25018</v>
      </c>
      <c r="C10227" s="681" t="s">
        <v>25019</v>
      </c>
      <c r="D10227" s="681" t="s">
        <v>47021</v>
      </c>
    </row>
    <row r="10228" spans="1:4" ht="31.5" thickTop="1" thickBot="1" x14ac:dyDescent="0.3">
      <c r="A10228" s="681" t="s">
        <v>25020</v>
      </c>
      <c r="B10228" s="681" t="s">
        <v>25021</v>
      </c>
      <c r="C10228" s="681" t="s">
        <v>25022</v>
      </c>
      <c r="D10228" s="681" t="s">
        <v>47022</v>
      </c>
    </row>
    <row r="10229" spans="1:4" ht="16.5" thickTop="1" thickBot="1" x14ac:dyDescent="0.3">
      <c r="A10229" s="681" t="s">
        <v>25023</v>
      </c>
      <c r="B10229" s="681" t="s">
        <v>25024</v>
      </c>
      <c r="C10229" s="681" t="s">
        <v>25025</v>
      </c>
      <c r="D10229" s="681" t="s">
        <v>47023</v>
      </c>
    </row>
    <row r="10230" spans="1:4" ht="16.5" thickTop="1" thickBot="1" x14ac:dyDescent="0.3">
      <c r="A10230" s="680" t="s">
        <v>25026</v>
      </c>
      <c r="B10230" s="681" t="s">
        <v>25027</v>
      </c>
      <c r="C10230" s="680" t="s">
        <v>25028</v>
      </c>
      <c r="D10230" s="680" t="s">
        <v>47024</v>
      </c>
    </row>
    <row r="10231" spans="1:4" ht="16.5" thickTop="1" thickBot="1" x14ac:dyDescent="0.3">
      <c r="A10231" s="681" t="s">
        <v>25029</v>
      </c>
      <c r="B10231" s="681" t="s">
        <v>25030</v>
      </c>
      <c r="C10231" s="681" t="s">
        <v>25031</v>
      </c>
      <c r="D10231" s="681" t="s">
        <v>47025</v>
      </c>
    </row>
    <row r="10232" spans="1:4" ht="16.5" thickTop="1" thickBot="1" x14ac:dyDescent="0.3">
      <c r="A10232" s="680" t="s">
        <v>25032</v>
      </c>
      <c r="B10232" s="681" t="s">
        <v>25033</v>
      </c>
      <c r="C10232" s="680" t="s">
        <v>25034</v>
      </c>
      <c r="D10232" s="680" t="s">
        <v>47026</v>
      </c>
    </row>
    <row r="10233" spans="1:4" ht="16.5" thickTop="1" thickBot="1" x14ac:dyDescent="0.3">
      <c r="A10233" s="680" t="s">
        <v>25035</v>
      </c>
      <c r="B10233" s="681" t="s">
        <v>25036</v>
      </c>
      <c r="C10233" s="680" t="s">
        <v>25037</v>
      </c>
      <c r="D10233" s="680" t="s">
        <v>47027</v>
      </c>
    </row>
    <row r="10234" spans="1:4" ht="16.5" thickTop="1" thickBot="1" x14ac:dyDescent="0.3">
      <c r="A10234" s="680" t="s">
        <v>25038</v>
      </c>
      <c r="B10234" s="681" t="s">
        <v>25039</v>
      </c>
      <c r="C10234" s="680" t="s">
        <v>25040</v>
      </c>
      <c r="D10234" s="680" t="s">
        <v>47028</v>
      </c>
    </row>
    <row r="10235" spans="1:4" ht="16.5" thickTop="1" thickBot="1" x14ac:dyDescent="0.3">
      <c r="A10235" s="680" t="s">
        <v>25041</v>
      </c>
      <c r="B10235" s="681" t="s">
        <v>25042</v>
      </c>
      <c r="C10235" s="680" t="s">
        <v>25043</v>
      </c>
      <c r="D10235" s="680" t="s">
        <v>47029</v>
      </c>
    </row>
    <row r="10236" spans="1:4" ht="16.5" thickTop="1" thickBot="1" x14ac:dyDescent="0.3">
      <c r="A10236" s="681" t="s">
        <v>25044</v>
      </c>
      <c r="B10236" s="681" t="s">
        <v>25045</v>
      </c>
      <c r="C10236" s="681" t="s">
        <v>25046</v>
      </c>
      <c r="D10236" s="681" t="s">
        <v>47030</v>
      </c>
    </row>
    <row r="10237" spans="1:4" ht="16.5" thickTop="1" thickBot="1" x14ac:dyDescent="0.3">
      <c r="A10237" s="681" t="s">
        <v>25047</v>
      </c>
      <c r="B10237" s="681" t="s">
        <v>25048</v>
      </c>
      <c r="C10237" s="681" t="s">
        <v>25049</v>
      </c>
      <c r="D10237" s="681" t="s">
        <v>47031</v>
      </c>
    </row>
    <row r="10238" spans="1:4" ht="31.5" thickTop="1" thickBot="1" x14ac:dyDescent="0.3">
      <c r="A10238" s="681" t="s">
        <v>6761</v>
      </c>
      <c r="B10238" s="681" t="s">
        <v>25050</v>
      </c>
      <c r="C10238" s="681" t="s">
        <v>25051</v>
      </c>
      <c r="D10238" s="681" t="s">
        <v>6763</v>
      </c>
    </row>
    <row r="10239" spans="1:4" ht="16.5" thickTop="1" thickBot="1" x14ac:dyDescent="0.3">
      <c r="A10239" s="680" t="s">
        <v>25052</v>
      </c>
      <c r="B10239" s="692" t="s">
        <v>8728</v>
      </c>
      <c r="C10239" s="680" t="s">
        <v>25053</v>
      </c>
      <c r="D10239" s="680" t="s">
        <v>47032</v>
      </c>
    </row>
    <row r="10240" spans="1:4" ht="16.5" thickTop="1" thickBot="1" x14ac:dyDescent="0.3">
      <c r="A10240" s="680" t="s">
        <v>25054</v>
      </c>
      <c r="B10240" s="681" t="s">
        <v>25055</v>
      </c>
      <c r="C10240" s="680" t="s">
        <v>25056</v>
      </c>
      <c r="D10240" s="680" t="s">
        <v>47033</v>
      </c>
    </row>
    <row r="10241" spans="1:4" ht="16.5" thickTop="1" thickBot="1" x14ac:dyDescent="0.3">
      <c r="A10241" s="681" t="s">
        <v>6764</v>
      </c>
      <c r="B10241" s="681" t="s">
        <v>25057</v>
      </c>
      <c r="C10241" s="681" t="s">
        <v>6765</v>
      </c>
      <c r="D10241" s="681" t="s">
        <v>6766</v>
      </c>
    </row>
    <row r="10242" spans="1:4" ht="16.5" thickTop="1" thickBot="1" x14ac:dyDescent="0.3">
      <c r="A10242" s="680" t="s">
        <v>25058</v>
      </c>
      <c r="B10242" s="681" t="s">
        <v>25058</v>
      </c>
      <c r="C10242" s="680" t="s">
        <v>25059</v>
      </c>
      <c r="D10242" s="680" t="s">
        <v>47034</v>
      </c>
    </row>
    <row r="10243" spans="1:4" ht="16.5" thickTop="1" thickBot="1" x14ac:dyDescent="0.3">
      <c r="A10243" s="680" t="s">
        <v>25060</v>
      </c>
      <c r="B10243" s="681" t="s">
        <v>25061</v>
      </c>
      <c r="C10243" s="680" t="s">
        <v>25062</v>
      </c>
      <c r="D10243" s="680" t="s">
        <v>47035</v>
      </c>
    </row>
    <row r="10244" spans="1:4" ht="16.5" thickTop="1" thickBot="1" x14ac:dyDescent="0.3">
      <c r="A10244" s="681" t="s">
        <v>6767</v>
      </c>
      <c r="B10244" s="681" t="s">
        <v>25063</v>
      </c>
      <c r="C10244" s="681" t="s">
        <v>25064</v>
      </c>
      <c r="D10244" s="681" t="s">
        <v>6769</v>
      </c>
    </row>
    <row r="10245" spans="1:4" ht="16.5" thickTop="1" thickBot="1" x14ac:dyDescent="0.3">
      <c r="A10245" s="681" t="s">
        <v>25065</v>
      </c>
      <c r="B10245" s="681" t="s">
        <v>25066</v>
      </c>
      <c r="C10245" s="681" t="s">
        <v>25067</v>
      </c>
      <c r="D10245" s="681" t="s">
        <v>47036</v>
      </c>
    </row>
    <row r="10246" spans="1:4" ht="16.5" thickTop="1" thickBot="1" x14ac:dyDescent="0.3">
      <c r="A10246" s="680" t="s">
        <v>25068</v>
      </c>
      <c r="B10246" s="681" t="s">
        <v>25069</v>
      </c>
      <c r="C10246" s="680" t="s">
        <v>25070</v>
      </c>
      <c r="D10246" s="680" t="s">
        <v>47037</v>
      </c>
    </row>
    <row r="10247" spans="1:4" ht="16.5" thickTop="1" thickBot="1" x14ac:dyDescent="0.3">
      <c r="A10247" s="680" t="s">
        <v>25071</v>
      </c>
      <c r="B10247" s="681" t="s">
        <v>25072</v>
      </c>
      <c r="C10247" s="680" t="s">
        <v>25073</v>
      </c>
      <c r="D10247" s="680" t="s">
        <v>47038</v>
      </c>
    </row>
    <row r="10248" spans="1:4" ht="16.5" thickTop="1" thickBot="1" x14ac:dyDescent="0.3">
      <c r="A10248" s="681" t="s">
        <v>25074</v>
      </c>
      <c r="B10248" s="681" t="s">
        <v>25075</v>
      </c>
      <c r="C10248" s="681" t="s">
        <v>25076</v>
      </c>
      <c r="D10248" s="681" t="s">
        <v>47039</v>
      </c>
    </row>
    <row r="10249" spans="1:4" ht="31.5" thickTop="1" thickBot="1" x14ac:dyDescent="0.3">
      <c r="A10249" s="681" t="s">
        <v>25077</v>
      </c>
      <c r="B10249" s="681" t="s">
        <v>25078</v>
      </c>
      <c r="C10249" s="681" t="s">
        <v>25079</v>
      </c>
      <c r="D10249" s="681" t="s">
        <v>47040</v>
      </c>
    </row>
    <row r="10250" spans="1:4" ht="31.5" thickTop="1" thickBot="1" x14ac:dyDescent="0.3">
      <c r="A10250" s="681" t="s">
        <v>25080</v>
      </c>
      <c r="B10250" s="681" t="s">
        <v>25081</v>
      </c>
      <c r="C10250" s="681" t="s">
        <v>25082</v>
      </c>
      <c r="D10250" s="681" t="s">
        <v>47041</v>
      </c>
    </row>
    <row r="10251" spans="1:4" ht="16.5" thickTop="1" thickBot="1" x14ac:dyDescent="0.3">
      <c r="A10251" s="680" t="s">
        <v>25083</v>
      </c>
      <c r="B10251" s="681" t="s">
        <v>25084</v>
      </c>
      <c r="C10251" s="680" t="s">
        <v>25085</v>
      </c>
      <c r="D10251" s="680" t="s">
        <v>47042</v>
      </c>
    </row>
    <row r="10252" spans="1:4" ht="16.5" thickTop="1" thickBot="1" x14ac:dyDescent="0.3">
      <c r="A10252" s="680" t="s">
        <v>25086</v>
      </c>
      <c r="B10252" s="681" t="s">
        <v>25087</v>
      </c>
      <c r="C10252" s="680" t="s">
        <v>25088</v>
      </c>
      <c r="D10252" s="680" t="s">
        <v>47043</v>
      </c>
    </row>
    <row r="10253" spans="1:4" ht="16.5" thickTop="1" thickBot="1" x14ac:dyDescent="0.3">
      <c r="A10253" s="681" t="s">
        <v>25089</v>
      </c>
      <c r="B10253" s="681" t="s">
        <v>25090</v>
      </c>
      <c r="C10253" s="681" t="s">
        <v>25091</v>
      </c>
      <c r="D10253" s="681" t="s">
        <v>47044</v>
      </c>
    </row>
    <row r="10254" spans="1:4" ht="16.5" thickTop="1" thickBot="1" x14ac:dyDescent="0.3">
      <c r="A10254" s="680" t="s">
        <v>25092</v>
      </c>
      <c r="B10254" s="681" t="s">
        <v>25093</v>
      </c>
      <c r="C10254" s="680" t="s">
        <v>25094</v>
      </c>
      <c r="D10254" s="680" t="s">
        <v>47045</v>
      </c>
    </row>
    <row r="10255" spans="1:4" ht="46.5" thickTop="1" thickBot="1" x14ac:dyDescent="0.3">
      <c r="A10255" s="680" t="s">
        <v>25095</v>
      </c>
      <c r="B10255" s="681" t="s">
        <v>25096</v>
      </c>
      <c r="C10255" s="680" t="s">
        <v>25097</v>
      </c>
      <c r="D10255" s="680" t="s">
        <v>47046</v>
      </c>
    </row>
    <row r="10256" spans="1:4" ht="46.5" thickTop="1" thickBot="1" x14ac:dyDescent="0.3">
      <c r="A10256" s="681" t="s">
        <v>25098</v>
      </c>
      <c r="B10256" s="681" t="s">
        <v>25099</v>
      </c>
      <c r="C10256" s="681" t="s">
        <v>25100</v>
      </c>
      <c r="D10256" s="681" t="s">
        <v>47047</v>
      </c>
    </row>
    <row r="10257" spans="1:4" ht="31.5" thickTop="1" thickBot="1" x14ac:dyDescent="0.3">
      <c r="A10257" s="680" t="s">
        <v>25101</v>
      </c>
      <c r="B10257" s="692" t="s">
        <v>8728</v>
      </c>
      <c r="C10257" s="680" t="s">
        <v>25102</v>
      </c>
      <c r="D10257" s="680" t="s">
        <v>47048</v>
      </c>
    </row>
    <row r="10258" spans="1:4" ht="16.5" thickTop="1" thickBot="1" x14ac:dyDescent="0.3">
      <c r="A10258" s="681" t="s">
        <v>25103</v>
      </c>
      <c r="B10258" s="692" t="s">
        <v>8728</v>
      </c>
      <c r="C10258" s="681" t="s">
        <v>25104</v>
      </c>
      <c r="D10258" s="681" t="s">
        <v>47049</v>
      </c>
    </row>
    <row r="10259" spans="1:4" ht="16.5" thickTop="1" thickBot="1" x14ac:dyDescent="0.3">
      <c r="A10259" s="680" t="s">
        <v>25105</v>
      </c>
      <c r="B10259" s="681" t="s">
        <v>25105</v>
      </c>
      <c r="C10259" s="680" t="s">
        <v>25106</v>
      </c>
      <c r="D10259" s="680" t="s">
        <v>47050</v>
      </c>
    </row>
    <row r="10260" spans="1:4" ht="16.5" thickTop="1" thickBot="1" x14ac:dyDescent="0.3">
      <c r="A10260" s="680" t="s">
        <v>25107</v>
      </c>
      <c r="B10260" s="681" t="s">
        <v>25107</v>
      </c>
      <c r="C10260" s="680" t="s">
        <v>25108</v>
      </c>
      <c r="D10260" s="680" t="s">
        <v>25108</v>
      </c>
    </row>
    <row r="10261" spans="1:4" ht="31.5" thickTop="1" thickBot="1" x14ac:dyDescent="0.3">
      <c r="A10261" s="680" t="s">
        <v>25109</v>
      </c>
      <c r="B10261" s="681" t="s">
        <v>25110</v>
      </c>
      <c r="C10261" s="680" t="s">
        <v>25111</v>
      </c>
      <c r="D10261" s="680" t="s">
        <v>47051</v>
      </c>
    </row>
    <row r="10262" spans="1:4" ht="31.5" thickTop="1" thickBot="1" x14ac:dyDescent="0.3">
      <c r="A10262" s="681" t="s">
        <v>25112</v>
      </c>
      <c r="B10262" s="681" t="s">
        <v>25113</v>
      </c>
      <c r="C10262" s="681" t="s">
        <v>25114</v>
      </c>
      <c r="D10262" s="681" t="s">
        <v>47052</v>
      </c>
    </row>
    <row r="10263" spans="1:4" ht="16.5" thickTop="1" thickBot="1" x14ac:dyDescent="0.3">
      <c r="A10263" s="681" t="s">
        <v>25115</v>
      </c>
      <c r="B10263" s="681" t="s">
        <v>25116</v>
      </c>
      <c r="C10263" s="681" t="s">
        <v>25117</v>
      </c>
      <c r="D10263" s="681" t="s">
        <v>25117</v>
      </c>
    </row>
    <row r="10264" spans="1:4" ht="46.5" thickTop="1" thickBot="1" x14ac:dyDescent="0.3">
      <c r="A10264" s="680" t="s">
        <v>25118</v>
      </c>
      <c r="B10264" s="681" t="s">
        <v>25119</v>
      </c>
      <c r="C10264" s="680" t="s">
        <v>25120</v>
      </c>
      <c r="D10264" s="680" t="s">
        <v>47053</v>
      </c>
    </row>
    <row r="10265" spans="1:4" ht="16.5" thickTop="1" thickBot="1" x14ac:dyDescent="0.3">
      <c r="A10265" s="680" t="s">
        <v>25121</v>
      </c>
      <c r="B10265" s="681" t="s">
        <v>25122</v>
      </c>
      <c r="C10265" s="680" t="s">
        <v>25123</v>
      </c>
      <c r="D10265" s="680" t="s">
        <v>47054</v>
      </c>
    </row>
    <row r="10266" spans="1:4" ht="16.5" thickTop="1" thickBot="1" x14ac:dyDescent="0.3">
      <c r="A10266" s="681" t="s">
        <v>25124</v>
      </c>
      <c r="B10266" s="681" t="s">
        <v>25125</v>
      </c>
      <c r="C10266" s="681" t="s">
        <v>25126</v>
      </c>
      <c r="D10266" s="681" t="s">
        <v>47055</v>
      </c>
    </row>
    <row r="10267" spans="1:4" ht="16.5" thickTop="1" thickBot="1" x14ac:dyDescent="0.3">
      <c r="A10267" s="680" t="s">
        <v>25127</v>
      </c>
      <c r="B10267" s="681" t="s">
        <v>25128</v>
      </c>
      <c r="C10267" s="680" t="s">
        <v>25129</v>
      </c>
      <c r="D10267" s="680" t="s">
        <v>47056</v>
      </c>
    </row>
    <row r="10268" spans="1:4" ht="16.5" thickTop="1" thickBot="1" x14ac:dyDescent="0.3">
      <c r="A10268" s="680" t="s">
        <v>25130</v>
      </c>
      <c r="B10268" s="681" t="s">
        <v>25131</v>
      </c>
      <c r="C10268" s="680" t="s">
        <v>25132</v>
      </c>
      <c r="D10268" s="680" t="s">
        <v>47057</v>
      </c>
    </row>
    <row r="10269" spans="1:4" ht="16.5" thickTop="1" thickBot="1" x14ac:dyDescent="0.3">
      <c r="A10269" s="681" t="s">
        <v>25133</v>
      </c>
      <c r="B10269" s="681" t="s">
        <v>25134</v>
      </c>
      <c r="C10269" s="681" t="s">
        <v>25135</v>
      </c>
      <c r="D10269" s="681" t="s">
        <v>47058</v>
      </c>
    </row>
    <row r="10270" spans="1:4" ht="16.5" thickTop="1" thickBot="1" x14ac:dyDescent="0.3">
      <c r="A10270" s="681" t="s">
        <v>25136</v>
      </c>
      <c r="B10270" s="681" t="s">
        <v>25137</v>
      </c>
      <c r="C10270" s="681" t="s">
        <v>25138</v>
      </c>
      <c r="D10270" s="681" t="s">
        <v>47059</v>
      </c>
    </row>
    <row r="10271" spans="1:4" ht="31.5" thickTop="1" thickBot="1" x14ac:dyDescent="0.3">
      <c r="A10271" s="680" t="s">
        <v>25139</v>
      </c>
      <c r="B10271" s="681" t="s">
        <v>25140</v>
      </c>
      <c r="C10271" s="680" t="s">
        <v>25141</v>
      </c>
      <c r="D10271" s="680" t="s">
        <v>47060</v>
      </c>
    </row>
    <row r="10272" spans="1:4" ht="16.5" thickTop="1" thickBot="1" x14ac:dyDescent="0.3">
      <c r="A10272" s="680" t="s">
        <v>25142</v>
      </c>
      <c r="B10272" s="681" t="s">
        <v>25143</v>
      </c>
      <c r="C10272" s="680" t="s">
        <v>25144</v>
      </c>
      <c r="D10272" s="680" t="s">
        <v>47061</v>
      </c>
    </row>
    <row r="10273" spans="1:4" ht="16.5" thickTop="1" thickBot="1" x14ac:dyDescent="0.3">
      <c r="A10273" s="681" t="s">
        <v>25145</v>
      </c>
      <c r="B10273" s="681" t="s">
        <v>25146</v>
      </c>
      <c r="C10273" s="681" t="s">
        <v>25147</v>
      </c>
      <c r="D10273" s="681" t="s">
        <v>47062</v>
      </c>
    </row>
    <row r="10274" spans="1:4" ht="31.5" thickTop="1" thickBot="1" x14ac:dyDescent="0.3">
      <c r="A10274" s="680" t="s">
        <v>25148</v>
      </c>
      <c r="B10274" s="681" t="s">
        <v>25149</v>
      </c>
      <c r="C10274" s="680" t="s">
        <v>25150</v>
      </c>
      <c r="D10274" s="680" t="s">
        <v>47063</v>
      </c>
    </row>
    <row r="10275" spans="1:4" ht="16.5" thickTop="1" thickBot="1" x14ac:dyDescent="0.3">
      <c r="A10275" s="681" t="s">
        <v>25151</v>
      </c>
      <c r="B10275" s="681" t="s">
        <v>25151</v>
      </c>
      <c r="C10275" s="681" t="s">
        <v>25152</v>
      </c>
      <c r="D10275" s="681" t="s">
        <v>25152</v>
      </c>
    </row>
    <row r="10276" spans="1:4" ht="31.5" thickTop="1" thickBot="1" x14ac:dyDescent="0.3">
      <c r="A10276" s="681" t="s">
        <v>25153</v>
      </c>
      <c r="B10276" s="681" t="s">
        <v>25154</v>
      </c>
      <c r="C10276" s="681" t="s">
        <v>25155</v>
      </c>
      <c r="D10276" s="681" t="s">
        <v>47064</v>
      </c>
    </row>
    <row r="10277" spans="1:4" ht="16.5" thickTop="1" thickBot="1" x14ac:dyDescent="0.3">
      <c r="A10277" s="680" t="s">
        <v>25156</v>
      </c>
      <c r="B10277" s="681" t="s">
        <v>25157</v>
      </c>
      <c r="C10277" s="680" t="s">
        <v>25158</v>
      </c>
      <c r="D10277" s="680" t="s">
        <v>47065</v>
      </c>
    </row>
    <row r="10278" spans="1:4" ht="16.5" thickTop="1" thickBot="1" x14ac:dyDescent="0.3">
      <c r="A10278" s="680" t="s">
        <v>25159</v>
      </c>
      <c r="B10278" s="681" t="s">
        <v>25160</v>
      </c>
      <c r="C10278" s="680" t="s">
        <v>25161</v>
      </c>
      <c r="D10278" s="680" t="s">
        <v>25161</v>
      </c>
    </row>
    <row r="10279" spans="1:4" ht="16.5" thickTop="1" thickBot="1" x14ac:dyDescent="0.3">
      <c r="A10279" s="681" t="s">
        <v>25162</v>
      </c>
      <c r="B10279" s="681" t="s">
        <v>25163</v>
      </c>
      <c r="C10279" s="681" t="s">
        <v>25164</v>
      </c>
      <c r="D10279" s="681" t="s">
        <v>47066</v>
      </c>
    </row>
    <row r="10280" spans="1:4" ht="31.5" thickTop="1" thickBot="1" x14ac:dyDescent="0.3">
      <c r="A10280" s="681" t="s">
        <v>25165</v>
      </c>
      <c r="B10280" s="681" t="s">
        <v>25166</v>
      </c>
      <c r="C10280" s="681" t="s">
        <v>25167</v>
      </c>
      <c r="D10280" s="681" t="s">
        <v>47067</v>
      </c>
    </row>
    <row r="10281" spans="1:4" ht="16.5" thickTop="1" thickBot="1" x14ac:dyDescent="0.3">
      <c r="A10281" s="680" t="s">
        <v>25168</v>
      </c>
      <c r="B10281" s="681" t="s">
        <v>25169</v>
      </c>
      <c r="C10281" s="680" t="s">
        <v>25170</v>
      </c>
      <c r="D10281" s="680" t="s">
        <v>47068</v>
      </c>
    </row>
    <row r="10282" spans="1:4" ht="31.5" thickTop="1" thickBot="1" x14ac:dyDescent="0.3">
      <c r="A10282" s="681" t="s">
        <v>25171</v>
      </c>
      <c r="B10282" s="681" t="s">
        <v>25172</v>
      </c>
      <c r="C10282" s="681" t="s">
        <v>25173</v>
      </c>
      <c r="D10282" s="681" t="s">
        <v>47069</v>
      </c>
    </row>
    <row r="10283" spans="1:4" ht="16.5" thickTop="1" thickBot="1" x14ac:dyDescent="0.3">
      <c r="A10283" s="680" t="s">
        <v>25174</v>
      </c>
      <c r="B10283" s="681" t="s">
        <v>25175</v>
      </c>
      <c r="C10283" s="680" t="s">
        <v>25176</v>
      </c>
      <c r="D10283" s="680" t="s">
        <v>47070</v>
      </c>
    </row>
    <row r="10284" spans="1:4" ht="16.5" thickTop="1" thickBot="1" x14ac:dyDescent="0.3">
      <c r="A10284" s="680" t="s">
        <v>25177</v>
      </c>
      <c r="B10284" s="681" t="s">
        <v>25178</v>
      </c>
      <c r="C10284" s="680" t="s">
        <v>25179</v>
      </c>
      <c r="D10284" s="680" t="s">
        <v>47071</v>
      </c>
    </row>
    <row r="10285" spans="1:4" ht="16.5" thickTop="1" thickBot="1" x14ac:dyDescent="0.3">
      <c r="A10285" s="681" t="s">
        <v>25180</v>
      </c>
      <c r="B10285" s="681" t="s">
        <v>25181</v>
      </c>
      <c r="C10285" s="681" t="s">
        <v>25182</v>
      </c>
      <c r="D10285" s="681" t="s">
        <v>47072</v>
      </c>
    </row>
    <row r="10286" spans="1:4" ht="31.5" thickTop="1" thickBot="1" x14ac:dyDescent="0.3">
      <c r="A10286" s="680" t="s">
        <v>25183</v>
      </c>
      <c r="B10286" s="681" t="s">
        <v>25184</v>
      </c>
      <c r="C10286" s="680" t="s">
        <v>25185</v>
      </c>
      <c r="D10286" s="680" t="s">
        <v>47073</v>
      </c>
    </row>
    <row r="10287" spans="1:4" ht="16.5" thickTop="1" thickBot="1" x14ac:dyDescent="0.3">
      <c r="A10287" s="680" t="s">
        <v>25186</v>
      </c>
      <c r="B10287" s="681" t="s">
        <v>25187</v>
      </c>
      <c r="C10287" s="680" t="s">
        <v>25188</v>
      </c>
      <c r="D10287" s="680" t="s">
        <v>47074</v>
      </c>
    </row>
    <row r="10288" spans="1:4" ht="31.5" thickTop="1" thickBot="1" x14ac:dyDescent="0.3">
      <c r="A10288" s="681" t="s">
        <v>25189</v>
      </c>
      <c r="B10288" s="681" t="s">
        <v>25190</v>
      </c>
      <c r="C10288" s="681" t="s">
        <v>25191</v>
      </c>
      <c r="D10288" s="681" t="s">
        <v>47075</v>
      </c>
    </row>
    <row r="10289" spans="1:4" ht="31.5" thickTop="1" thickBot="1" x14ac:dyDescent="0.3">
      <c r="A10289" s="680" t="s">
        <v>25192</v>
      </c>
      <c r="B10289" s="681" t="s">
        <v>25193</v>
      </c>
      <c r="C10289" s="680" t="s">
        <v>25194</v>
      </c>
      <c r="D10289" s="680" t="s">
        <v>47076</v>
      </c>
    </row>
    <row r="10290" spans="1:4" ht="16.5" thickTop="1" thickBot="1" x14ac:dyDescent="0.3">
      <c r="A10290" s="681" t="s">
        <v>25195</v>
      </c>
      <c r="B10290" s="681" t="s">
        <v>25196</v>
      </c>
      <c r="C10290" s="681" t="s">
        <v>25197</v>
      </c>
      <c r="D10290" s="681" t="s">
        <v>47077</v>
      </c>
    </row>
    <row r="10291" spans="1:4" ht="16.5" thickTop="1" thickBot="1" x14ac:dyDescent="0.3">
      <c r="A10291" s="681" t="s">
        <v>6770</v>
      </c>
      <c r="B10291" s="681" t="s">
        <v>25198</v>
      </c>
      <c r="C10291" s="681" t="s">
        <v>6771</v>
      </c>
      <c r="D10291" s="681" t="s">
        <v>6772</v>
      </c>
    </row>
    <row r="10292" spans="1:4" ht="31.5" thickTop="1" thickBot="1" x14ac:dyDescent="0.3">
      <c r="A10292" s="681" t="s">
        <v>25199</v>
      </c>
      <c r="B10292" s="681" t="s">
        <v>25200</v>
      </c>
      <c r="C10292" s="681" t="s">
        <v>25201</v>
      </c>
      <c r="D10292" s="681" t="s">
        <v>47078</v>
      </c>
    </row>
    <row r="10293" spans="1:4" ht="16.5" thickTop="1" thickBot="1" x14ac:dyDescent="0.3">
      <c r="A10293" s="681" t="s">
        <v>25202</v>
      </c>
      <c r="B10293" s="681" t="s">
        <v>25203</v>
      </c>
      <c r="C10293" s="681" t="s">
        <v>25204</v>
      </c>
      <c r="D10293" s="681" t="s">
        <v>47079</v>
      </c>
    </row>
    <row r="10294" spans="1:4" ht="16.5" thickTop="1" thickBot="1" x14ac:dyDescent="0.3">
      <c r="A10294" s="680" t="s">
        <v>25205</v>
      </c>
      <c r="B10294" s="681" t="s">
        <v>25206</v>
      </c>
      <c r="C10294" s="680" t="s">
        <v>25207</v>
      </c>
      <c r="D10294" s="680" t="s">
        <v>25207</v>
      </c>
    </row>
    <row r="10295" spans="1:4" ht="16.5" thickTop="1" thickBot="1" x14ac:dyDescent="0.3">
      <c r="A10295" s="681" t="s">
        <v>25208</v>
      </c>
      <c r="B10295" s="681" t="s">
        <v>25209</v>
      </c>
      <c r="C10295" s="681" t="s">
        <v>25210</v>
      </c>
      <c r="D10295" s="681" t="s">
        <v>47080</v>
      </c>
    </row>
    <row r="10296" spans="1:4" ht="16.5" thickTop="1" thickBot="1" x14ac:dyDescent="0.3">
      <c r="A10296" s="681" t="s">
        <v>25211</v>
      </c>
      <c r="B10296" s="681" t="s">
        <v>25212</v>
      </c>
      <c r="C10296" s="681" t="s">
        <v>25213</v>
      </c>
      <c r="D10296" s="681" t="s">
        <v>47081</v>
      </c>
    </row>
    <row r="10297" spans="1:4" ht="16.5" thickTop="1" thickBot="1" x14ac:dyDescent="0.3">
      <c r="A10297" s="680" t="s">
        <v>6773</v>
      </c>
      <c r="B10297" s="681" t="s">
        <v>25214</v>
      </c>
      <c r="C10297" s="680" t="s">
        <v>6774</v>
      </c>
      <c r="D10297" s="680" t="s">
        <v>6775</v>
      </c>
    </row>
    <row r="10298" spans="1:4" ht="16.5" thickTop="1" thickBot="1" x14ac:dyDescent="0.3">
      <c r="A10298" s="681" t="s">
        <v>25215</v>
      </c>
      <c r="B10298" s="681" t="s">
        <v>25216</v>
      </c>
      <c r="C10298" s="681" t="s">
        <v>25217</v>
      </c>
      <c r="D10298" s="681" t="s">
        <v>47082</v>
      </c>
    </row>
    <row r="10299" spans="1:4" ht="16.5" thickTop="1" thickBot="1" x14ac:dyDescent="0.3">
      <c r="A10299" s="680" t="s">
        <v>25218</v>
      </c>
      <c r="B10299" s="681" t="s">
        <v>25219</v>
      </c>
      <c r="C10299" s="680" t="s">
        <v>25220</v>
      </c>
      <c r="D10299" s="680" t="s">
        <v>25220</v>
      </c>
    </row>
    <row r="10300" spans="1:4" ht="16.5" thickTop="1" thickBot="1" x14ac:dyDescent="0.3">
      <c r="A10300" s="680" t="s">
        <v>25221</v>
      </c>
      <c r="B10300" s="681" t="s">
        <v>25222</v>
      </c>
      <c r="C10300" s="680" t="s">
        <v>25223</v>
      </c>
      <c r="D10300" s="680" t="s">
        <v>47083</v>
      </c>
    </row>
    <row r="10301" spans="1:4" ht="16.5" thickTop="1" thickBot="1" x14ac:dyDescent="0.3">
      <c r="A10301" s="680" t="s">
        <v>25224</v>
      </c>
      <c r="B10301" s="681" t="s">
        <v>25225</v>
      </c>
      <c r="C10301" s="680" t="s">
        <v>25226</v>
      </c>
      <c r="D10301" s="680" t="s">
        <v>47084</v>
      </c>
    </row>
    <row r="10302" spans="1:4" ht="16.5" thickTop="1" thickBot="1" x14ac:dyDescent="0.3">
      <c r="A10302" s="680" t="s">
        <v>25227</v>
      </c>
      <c r="B10302" s="681" t="s">
        <v>25228</v>
      </c>
      <c r="C10302" s="680" t="s">
        <v>25229</v>
      </c>
      <c r="D10302" s="680" t="s">
        <v>47085</v>
      </c>
    </row>
    <row r="10303" spans="1:4" ht="16.5" thickTop="1" thickBot="1" x14ac:dyDescent="0.3">
      <c r="A10303" s="680" t="s">
        <v>25230</v>
      </c>
      <c r="B10303" s="681" t="s">
        <v>25231</v>
      </c>
      <c r="C10303" s="680" t="s">
        <v>25232</v>
      </c>
      <c r="D10303" s="680" t="s">
        <v>47086</v>
      </c>
    </row>
    <row r="10304" spans="1:4" ht="31.5" thickTop="1" thickBot="1" x14ac:dyDescent="0.3">
      <c r="A10304" s="681" t="s">
        <v>25233</v>
      </c>
      <c r="B10304" s="681" t="s">
        <v>25234</v>
      </c>
      <c r="C10304" s="681" t="s">
        <v>25235</v>
      </c>
      <c r="D10304" s="681" t="s">
        <v>47087</v>
      </c>
    </row>
    <row r="10305" spans="1:4" ht="31.5" thickTop="1" thickBot="1" x14ac:dyDescent="0.3">
      <c r="A10305" s="681" t="s">
        <v>25236</v>
      </c>
      <c r="B10305" s="692" t="s">
        <v>8728</v>
      </c>
      <c r="C10305" s="681" t="s">
        <v>25237</v>
      </c>
      <c r="D10305" s="681" t="s">
        <v>47088</v>
      </c>
    </row>
    <row r="10306" spans="1:4" ht="16.5" thickTop="1" thickBot="1" x14ac:dyDescent="0.3">
      <c r="A10306" s="681" t="s">
        <v>25238</v>
      </c>
      <c r="B10306" s="681" t="s">
        <v>25239</v>
      </c>
      <c r="C10306" s="681" t="s">
        <v>25240</v>
      </c>
      <c r="D10306" s="681" t="s">
        <v>47089</v>
      </c>
    </row>
    <row r="10307" spans="1:4" ht="31.5" thickTop="1" thickBot="1" x14ac:dyDescent="0.3">
      <c r="A10307" s="681" t="s">
        <v>25241</v>
      </c>
      <c r="B10307" s="681" t="s">
        <v>25242</v>
      </c>
      <c r="C10307" s="681" t="s">
        <v>25243</v>
      </c>
      <c r="D10307" s="681" t="s">
        <v>47090</v>
      </c>
    </row>
    <row r="10308" spans="1:4" ht="16.5" thickTop="1" thickBot="1" x14ac:dyDescent="0.3">
      <c r="A10308" s="681" t="s">
        <v>25244</v>
      </c>
      <c r="B10308" s="681" t="s">
        <v>25245</v>
      </c>
      <c r="C10308" s="681" t="s">
        <v>25246</v>
      </c>
      <c r="D10308" s="681" t="s">
        <v>47091</v>
      </c>
    </row>
    <row r="10309" spans="1:4" ht="31.5" thickTop="1" thickBot="1" x14ac:dyDescent="0.3">
      <c r="A10309" s="681" t="s">
        <v>25247</v>
      </c>
      <c r="B10309" s="681" t="s">
        <v>25248</v>
      </c>
      <c r="C10309" s="681" t="s">
        <v>25249</v>
      </c>
      <c r="D10309" s="681" t="s">
        <v>47092</v>
      </c>
    </row>
    <row r="10310" spans="1:4" ht="16.5" thickTop="1" thickBot="1" x14ac:dyDescent="0.3">
      <c r="A10310" s="680" t="s">
        <v>25250</v>
      </c>
      <c r="B10310" s="692" t="s">
        <v>8728</v>
      </c>
      <c r="C10310" s="680" t="s">
        <v>25251</v>
      </c>
      <c r="D10310" s="680" t="s">
        <v>47093</v>
      </c>
    </row>
    <row r="10311" spans="1:4" ht="16.5" thickTop="1" thickBot="1" x14ac:dyDescent="0.3">
      <c r="A10311" s="681" t="s">
        <v>25252</v>
      </c>
      <c r="B10311" s="681" t="s">
        <v>25253</v>
      </c>
      <c r="C10311" s="681" t="s">
        <v>25254</v>
      </c>
      <c r="D10311" s="681" t="s">
        <v>25254</v>
      </c>
    </row>
    <row r="10312" spans="1:4" ht="16.5" thickTop="1" thickBot="1" x14ac:dyDescent="0.3">
      <c r="A10312" s="681" t="s">
        <v>25255</v>
      </c>
      <c r="B10312" s="681" t="s">
        <v>25256</v>
      </c>
      <c r="C10312" s="681" t="s">
        <v>25257</v>
      </c>
      <c r="D10312" s="681" t="s">
        <v>47094</v>
      </c>
    </row>
    <row r="10313" spans="1:4" ht="16.5" thickTop="1" thickBot="1" x14ac:dyDescent="0.3">
      <c r="A10313" s="680" t="s">
        <v>25258</v>
      </c>
      <c r="B10313" s="681" t="s">
        <v>25259</v>
      </c>
      <c r="C10313" s="680" t="s">
        <v>25260</v>
      </c>
      <c r="D10313" s="680" t="s">
        <v>47095</v>
      </c>
    </row>
    <row r="10314" spans="1:4" ht="16.5" thickTop="1" thickBot="1" x14ac:dyDescent="0.3">
      <c r="A10314" s="681" t="s">
        <v>25261</v>
      </c>
      <c r="B10314" s="681" t="s">
        <v>25262</v>
      </c>
      <c r="C10314" s="681" t="s">
        <v>25263</v>
      </c>
      <c r="D10314" s="681" t="s">
        <v>47096</v>
      </c>
    </row>
    <row r="10315" spans="1:4" ht="31.5" thickTop="1" thickBot="1" x14ac:dyDescent="0.3">
      <c r="A10315" s="680" t="s">
        <v>6776</v>
      </c>
      <c r="B10315" s="681" t="s">
        <v>25264</v>
      </c>
      <c r="C10315" s="680" t="s">
        <v>6777</v>
      </c>
      <c r="D10315" s="680" t="s">
        <v>6778</v>
      </c>
    </row>
    <row r="10316" spans="1:4" ht="16.5" thickTop="1" thickBot="1" x14ac:dyDescent="0.3">
      <c r="A10316" s="681" t="s">
        <v>25265</v>
      </c>
      <c r="B10316" s="681" t="s">
        <v>25266</v>
      </c>
      <c r="C10316" s="681" t="s">
        <v>25267</v>
      </c>
      <c r="D10316" s="681" t="s">
        <v>47097</v>
      </c>
    </row>
    <row r="10317" spans="1:4" ht="31.5" thickTop="1" thickBot="1" x14ac:dyDescent="0.3">
      <c r="A10317" s="680" t="s">
        <v>25268</v>
      </c>
      <c r="B10317" s="681" t="s">
        <v>25269</v>
      </c>
      <c r="C10317" s="680" t="s">
        <v>25270</v>
      </c>
      <c r="D10317" s="680" t="s">
        <v>47098</v>
      </c>
    </row>
    <row r="10318" spans="1:4" ht="16.5" thickTop="1" thickBot="1" x14ac:dyDescent="0.3">
      <c r="A10318" s="681" t="s">
        <v>25271</v>
      </c>
      <c r="B10318" s="681" t="s">
        <v>25272</v>
      </c>
      <c r="C10318" s="681" t="s">
        <v>25273</v>
      </c>
      <c r="D10318" s="681" t="s">
        <v>25273</v>
      </c>
    </row>
    <row r="10319" spans="1:4" ht="16.5" thickTop="1" thickBot="1" x14ac:dyDescent="0.3">
      <c r="A10319" s="680" t="s">
        <v>25274</v>
      </c>
      <c r="B10319" s="681" t="s">
        <v>25275</v>
      </c>
      <c r="C10319" s="680" t="s">
        <v>25276</v>
      </c>
      <c r="D10319" s="680" t="s">
        <v>47099</v>
      </c>
    </row>
    <row r="10320" spans="1:4" ht="16.5" thickTop="1" thickBot="1" x14ac:dyDescent="0.3">
      <c r="A10320" s="681" t="s">
        <v>25277</v>
      </c>
      <c r="B10320" s="681" t="s">
        <v>25278</v>
      </c>
      <c r="C10320" s="681" t="s">
        <v>25279</v>
      </c>
      <c r="D10320" s="681" t="s">
        <v>47100</v>
      </c>
    </row>
    <row r="10321" spans="1:4" ht="16.5" thickTop="1" thickBot="1" x14ac:dyDescent="0.3">
      <c r="A10321" s="680" t="s">
        <v>25280</v>
      </c>
      <c r="B10321" s="681" t="s">
        <v>25281</v>
      </c>
      <c r="C10321" s="680" t="s">
        <v>25282</v>
      </c>
      <c r="D10321" s="680" t="s">
        <v>47101</v>
      </c>
    </row>
    <row r="10322" spans="1:4" ht="16.5" thickTop="1" thickBot="1" x14ac:dyDescent="0.3">
      <c r="A10322" s="681" t="s">
        <v>25283</v>
      </c>
      <c r="B10322" s="681" t="s">
        <v>25284</v>
      </c>
      <c r="C10322" s="681" t="s">
        <v>25285</v>
      </c>
      <c r="D10322" s="681" t="s">
        <v>47102</v>
      </c>
    </row>
    <row r="10323" spans="1:4" ht="16.5" thickTop="1" thickBot="1" x14ac:dyDescent="0.3">
      <c r="A10323" s="681" t="s">
        <v>6779</v>
      </c>
      <c r="B10323" s="681" t="s">
        <v>25286</v>
      </c>
      <c r="C10323" s="681" t="s">
        <v>6780</v>
      </c>
      <c r="D10323" s="681" t="s">
        <v>6781</v>
      </c>
    </row>
    <row r="10324" spans="1:4" ht="16.5" thickTop="1" thickBot="1" x14ac:dyDescent="0.3">
      <c r="A10324" s="681" t="s">
        <v>25287</v>
      </c>
      <c r="B10324" s="681" t="s">
        <v>25288</v>
      </c>
      <c r="C10324" s="681" t="s">
        <v>25289</v>
      </c>
      <c r="D10324" s="681" t="s">
        <v>47103</v>
      </c>
    </row>
    <row r="10325" spans="1:4" ht="16.5" thickTop="1" thickBot="1" x14ac:dyDescent="0.3">
      <c r="A10325" s="680" t="s">
        <v>25290</v>
      </c>
      <c r="B10325" s="681" t="s">
        <v>25291</v>
      </c>
      <c r="C10325" s="680" t="s">
        <v>25292</v>
      </c>
      <c r="D10325" s="680" t="s">
        <v>47104</v>
      </c>
    </row>
    <row r="10326" spans="1:4" ht="16.5" thickTop="1" thickBot="1" x14ac:dyDescent="0.3">
      <c r="A10326" s="681" t="s">
        <v>25293</v>
      </c>
      <c r="B10326" s="681" t="s">
        <v>25294</v>
      </c>
      <c r="C10326" s="681" t="s">
        <v>25295</v>
      </c>
      <c r="D10326" s="681" t="s">
        <v>47105</v>
      </c>
    </row>
    <row r="10327" spans="1:4" ht="31.5" thickTop="1" thickBot="1" x14ac:dyDescent="0.3">
      <c r="A10327" s="680" t="s">
        <v>25296</v>
      </c>
      <c r="B10327" s="681" t="s">
        <v>25297</v>
      </c>
      <c r="C10327" s="680" t="s">
        <v>25298</v>
      </c>
      <c r="D10327" s="680" t="s">
        <v>47106</v>
      </c>
    </row>
    <row r="10328" spans="1:4" ht="16.5" thickTop="1" thickBot="1" x14ac:dyDescent="0.3">
      <c r="A10328" s="680" t="s">
        <v>25299</v>
      </c>
      <c r="B10328" s="681" t="s">
        <v>25300</v>
      </c>
      <c r="C10328" s="680" t="s">
        <v>25301</v>
      </c>
      <c r="D10328" s="680" t="s">
        <v>47107</v>
      </c>
    </row>
    <row r="10329" spans="1:4" ht="16.5" thickTop="1" thickBot="1" x14ac:dyDescent="0.3">
      <c r="A10329" s="680" t="s">
        <v>25302</v>
      </c>
      <c r="B10329" s="692" t="s">
        <v>8728</v>
      </c>
      <c r="C10329" s="680" t="s">
        <v>25303</v>
      </c>
      <c r="D10329" s="680" t="s">
        <v>47108</v>
      </c>
    </row>
    <row r="10330" spans="1:4" ht="16.5" thickTop="1" thickBot="1" x14ac:dyDescent="0.3">
      <c r="A10330" s="681" t="s">
        <v>25304</v>
      </c>
      <c r="B10330" s="681" t="s">
        <v>25305</v>
      </c>
      <c r="C10330" s="681" t="s">
        <v>25306</v>
      </c>
      <c r="D10330" s="681" t="s">
        <v>25306</v>
      </c>
    </row>
    <row r="10331" spans="1:4" ht="31.5" thickTop="1" thickBot="1" x14ac:dyDescent="0.3">
      <c r="A10331" s="681" t="s">
        <v>25307</v>
      </c>
      <c r="B10331" s="681" t="s">
        <v>25308</v>
      </c>
      <c r="C10331" s="681" t="s">
        <v>25309</v>
      </c>
      <c r="D10331" s="681" t="s">
        <v>47109</v>
      </c>
    </row>
    <row r="10332" spans="1:4" ht="31.5" thickTop="1" thickBot="1" x14ac:dyDescent="0.3">
      <c r="A10332" s="681" t="s">
        <v>25310</v>
      </c>
      <c r="B10332" s="681" t="s">
        <v>25311</v>
      </c>
      <c r="C10332" s="681" t="s">
        <v>25312</v>
      </c>
      <c r="D10332" s="681" t="s">
        <v>47110</v>
      </c>
    </row>
    <row r="10333" spans="1:4" ht="16.5" thickTop="1" thickBot="1" x14ac:dyDescent="0.3">
      <c r="A10333" s="680" t="s">
        <v>25313</v>
      </c>
      <c r="B10333" s="681" t="s">
        <v>25314</v>
      </c>
      <c r="C10333" s="680" t="s">
        <v>25315</v>
      </c>
      <c r="D10333" s="680" t="s">
        <v>47111</v>
      </c>
    </row>
    <row r="10334" spans="1:4" ht="31.5" thickTop="1" thickBot="1" x14ac:dyDescent="0.3">
      <c r="A10334" s="680" t="s">
        <v>25316</v>
      </c>
      <c r="B10334" s="681" t="s">
        <v>25317</v>
      </c>
      <c r="C10334" s="680" t="s">
        <v>25318</v>
      </c>
      <c r="D10334" s="680" t="s">
        <v>47112</v>
      </c>
    </row>
    <row r="10335" spans="1:4" ht="31.5" thickTop="1" thickBot="1" x14ac:dyDescent="0.3">
      <c r="A10335" s="681" t="s">
        <v>25319</v>
      </c>
      <c r="B10335" s="681" t="s">
        <v>25320</v>
      </c>
      <c r="C10335" s="681" t="s">
        <v>25321</v>
      </c>
      <c r="D10335" s="681" t="s">
        <v>47113</v>
      </c>
    </row>
    <row r="10336" spans="1:4" ht="16.5" thickTop="1" thickBot="1" x14ac:dyDescent="0.3">
      <c r="A10336" s="681" t="s">
        <v>25322</v>
      </c>
      <c r="B10336" s="681" t="s">
        <v>25323</v>
      </c>
      <c r="C10336" s="681" t="s">
        <v>25324</v>
      </c>
      <c r="D10336" s="681" t="s">
        <v>47114</v>
      </c>
    </row>
    <row r="10337" spans="1:4" ht="16.5" thickTop="1" thickBot="1" x14ac:dyDescent="0.3">
      <c r="A10337" s="681" t="s">
        <v>25325</v>
      </c>
      <c r="B10337" s="681" t="s">
        <v>25326</v>
      </c>
      <c r="C10337" s="681" t="s">
        <v>25327</v>
      </c>
      <c r="D10337" s="681" t="s">
        <v>47115</v>
      </c>
    </row>
    <row r="10338" spans="1:4" ht="16.5" thickTop="1" thickBot="1" x14ac:dyDescent="0.3">
      <c r="A10338" s="681" t="s">
        <v>25328</v>
      </c>
      <c r="B10338" s="692" t="s">
        <v>8728</v>
      </c>
      <c r="C10338" s="681" t="s">
        <v>25329</v>
      </c>
      <c r="D10338" s="681" t="s">
        <v>47116</v>
      </c>
    </row>
    <row r="10339" spans="1:4" ht="31.5" thickTop="1" thickBot="1" x14ac:dyDescent="0.3">
      <c r="A10339" s="680" t="s">
        <v>25330</v>
      </c>
      <c r="B10339" s="681" t="s">
        <v>25331</v>
      </c>
      <c r="C10339" s="680" t="s">
        <v>25332</v>
      </c>
      <c r="D10339" s="680" t="s">
        <v>47117</v>
      </c>
    </row>
    <row r="10340" spans="1:4" ht="31.5" thickTop="1" thickBot="1" x14ac:dyDescent="0.3">
      <c r="A10340" s="681" t="s">
        <v>25333</v>
      </c>
      <c r="B10340" s="681" t="s">
        <v>25334</v>
      </c>
      <c r="C10340" s="681" t="s">
        <v>25335</v>
      </c>
      <c r="D10340" s="681" t="s">
        <v>47118</v>
      </c>
    </row>
    <row r="10341" spans="1:4" ht="16.5" thickTop="1" thickBot="1" x14ac:dyDescent="0.3">
      <c r="A10341" s="681" t="s">
        <v>25336</v>
      </c>
      <c r="B10341" s="681" t="s">
        <v>25337</v>
      </c>
      <c r="C10341" s="681" t="s">
        <v>25338</v>
      </c>
      <c r="D10341" s="681" t="s">
        <v>47119</v>
      </c>
    </row>
    <row r="10342" spans="1:4" ht="16.5" thickTop="1" thickBot="1" x14ac:dyDescent="0.3">
      <c r="A10342" s="681" t="s">
        <v>25339</v>
      </c>
      <c r="B10342" s="681" t="s">
        <v>25339</v>
      </c>
      <c r="C10342" s="681" t="s">
        <v>25340</v>
      </c>
      <c r="D10342" s="681" t="s">
        <v>47120</v>
      </c>
    </row>
    <row r="10343" spans="1:4" ht="16.5" thickTop="1" thickBot="1" x14ac:dyDescent="0.3">
      <c r="A10343" s="680" t="s">
        <v>25341</v>
      </c>
      <c r="B10343" s="681" t="s">
        <v>25342</v>
      </c>
      <c r="C10343" s="680" t="s">
        <v>25343</v>
      </c>
      <c r="D10343" s="680" t="s">
        <v>25343</v>
      </c>
    </row>
    <row r="10344" spans="1:4" ht="31.5" thickTop="1" thickBot="1" x14ac:dyDescent="0.3">
      <c r="A10344" s="680" t="s">
        <v>25344</v>
      </c>
      <c r="B10344" s="681" t="s">
        <v>25345</v>
      </c>
      <c r="C10344" s="680" t="s">
        <v>25346</v>
      </c>
      <c r="D10344" s="680" t="s">
        <v>47121</v>
      </c>
    </row>
    <row r="10345" spans="1:4" ht="16.5" thickTop="1" thickBot="1" x14ac:dyDescent="0.3">
      <c r="A10345" s="680" t="s">
        <v>25347</v>
      </c>
      <c r="B10345" s="681" t="s">
        <v>25348</v>
      </c>
      <c r="C10345" s="680" t="s">
        <v>25349</v>
      </c>
      <c r="D10345" s="680" t="s">
        <v>47122</v>
      </c>
    </row>
    <row r="10346" spans="1:4" ht="31.5" thickTop="1" thickBot="1" x14ac:dyDescent="0.3">
      <c r="A10346" s="681" t="s">
        <v>25350</v>
      </c>
      <c r="B10346" s="681" t="s">
        <v>25351</v>
      </c>
      <c r="C10346" s="681" t="s">
        <v>25352</v>
      </c>
      <c r="D10346" s="681" t="s">
        <v>47123</v>
      </c>
    </row>
    <row r="10347" spans="1:4" ht="16.5" thickTop="1" thickBot="1" x14ac:dyDescent="0.3">
      <c r="A10347" s="680" t="s">
        <v>25353</v>
      </c>
      <c r="B10347" s="681" t="s">
        <v>25354</v>
      </c>
      <c r="C10347" s="680" t="s">
        <v>25355</v>
      </c>
      <c r="D10347" s="680" t="s">
        <v>47124</v>
      </c>
    </row>
    <row r="10348" spans="1:4" ht="16.5" thickTop="1" thickBot="1" x14ac:dyDescent="0.3">
      <c r="A10348" s="680" t="s">
        <v>25356</v>
      </c>
      <c r="B10348" s="681" t="s">
        <v>25357</v>
      </c>
      <c r="C10348" s="680" t="s">
        <v>25358</v>
      </c>
      <c r="D10348" s="680" t="s">
        <v>47125</v>
      </c>
    </row>
    <row r="10349" spans="1:4" ht="16.5" thickTop="1" thickBot="1" x14ac:dyDescent="0.3">
      <c r="A10349" s="680" t="s">
        <v>25359</v>
      </c>
      <c r="B10349" s="681" t="s">
        <v>25360</v>
      </c>
      <c r="C10349" s="680" t="s">
        <v>25361</v>
      </c>
      <c r="D10349" s="680" t="s">
        <v>25361</v>
      </c>
    </row>
    <row r="10350" spans="1:4" ht="16.5" thickTop="1" thickBot="1" x14ac:dyDescent="0.3">
      <c r="A10350" s="681" t="s">
        <v>25362</v>
      </c>
      <c r="B10350" s="681" t="s">
        <v>25363</v>
      </c>
      <c r="C10350" s="681" t="s">
        <v>25364</v>
      </c>
      <c r="D10350" s="681" t="s">
        <v>47126</v>
      </c>
    </row>
    <row r="10351" spans="1:4" ht="16.5" thickTop="1" thickBot="1" x14ac:dyDescent="0.3">
      <c r="A10351" s="681" t="s">
        <v>25365</v>
      </c>
      <c r="B10351" s="681" t="s">
        <v>25366</v>
      </c>
      <c r="C10351" s="681" t="s">
        <v>25367</v>
      </c>
      <c r="D10351" s="681" t="s">
        <v>25367</v>
      </c>
    </row>
    <row r="10352" spans="1:4" ht="16.5" thickTop="1" thickBot="1" x14ac:dyDescent="0.3">
      <c r="A10352" s="680" t="s">
        <v>6782</v>
      </c>
      <c r="B10352" s="681" t="s">
        <v>25368</v>
      </c>
      <c r="C10352" s="680" t="s">
        <v>25369</v>
      </c>
      <c r="D10352" s="680" t="s">
        <v>6784</v>
      </c>
    </row>
    <row r="10353" spans="1:4" ht="31.5" thickTop="1" thickBot="1" x14ac:dyDescent="0.3">
      <c r="A10353" s="681" t="s">
        <v>6785</v>
      </c>
      <c r="B10353" s="681" t="s">
        <v>25370</v>
      </c>
      <c r="C10353" s="681" t="s">
        <v>25371</v>
      </c>
      <c r="D10353" s="681" t="s">
        <v>6787</v>
      </c>
    </row>
    <row r="10354" spans="1:4" ht="16.5" thickTop="1" thickBot="1" x14ac:dyDescent="0.3">
      <c r="A10354" s="680" t="s">
        <v>25372</v>
      </c>
      <c r="B10354" s="681" t="s">
        <v>25373</v>
      </c>
      <c r="C10354" s="680" t="s">
        <v>25374</v>
      </c>
      <c r="D10354" s="680" t="s">
        <v>47127</v>
      </c>
    </row>
    <row r="10355" spans="1:4" ht="16.5" thickTop="1" thickBot="1" x14ac:dyDescent="0.3">
      <c r="A10355" s="681" t="s">
        <v>25375</v>
      </c>
      <c r="B10355" s="681" t="s">
        <v>25376</v>
      </c>
      <c r="C10355" s="681" t="s">
        <v>25377</v>
      </c>
      <c r="D10355" s="681" t="s">
        <v>47128</v>
      </c>
    </row>
    <row r="10356" spans="1:4" ht="16.5" thickTop="1" thickBot="1" x14ac:dyDescent="0.3">
      <c r="A10356" s="680" t="s">
        <v>25378</v>
      </c>
      <c r="B10356" s="681" t="s">
        <v>25379</v>
      </c>
      <c r="C10356" s="680" t="s">
        <v>25380</v>
      </c>
      <c r="D10356" s="680" t="s">
        <v>47129</v>
      </c>
    </row>
    <row r="10357" spans="1:4" ht="16.5" thickTop="1" thickBot="1" x14ac:dyDescent="0.3">
      <c r="A10357" s="681" t="s">
        <v>25381</v>
      </c>
      <c r="B10357" s="681" t="s">
        <v>25382</v>
      </c>
      <c r="C10357" s="681" t="s">
        <v>25383</v>
      </c>
      <c r="D10357" s="681" t="s">
        <v>47130</v>
      </c>
    </row>
    <row r="10358" spans="1:4" ht="16.5" thickTop="1" thickBot="1" x14ac:dyDescent="0.3">
      <c r="A10358" s="680" t="s">
        <v>47131</v>
      </c>
      <c r="B10358" s="692" t="s">
        <v>8728</v>
      </c>
      <c r="C10358" s="680" t="s">
        <v>47132</v>
      </c>
      <c r="D10358" s="680" t="s">
        <v>47133</v>
      </c>
    </row>
    <row r="10359" spans="1:4" ht="46.5" thickTop="1" thickBot="1" x14ac:dyDescent="0.3">
      <c r="A10359" s="680" t="s">
        <v>25384</v>
      </c>
      <c r="B10359" s="692" t="s">
        <v>8728</v>
      </c>
      <c r="C10359" s="680" t="s">
        <v>25385</v>
      </c>
      <c r="D10359" s="680" t="s">
        <v>47134</v>
      </c>
    </row>
    <row r="10360" spans="1:4" ht="16.5" thickTop="1" thickBot="1" x14ac:dyDescent="0.3">
      <c r="A10360" s="681" t="s">
        <v>25386</v>
      </c>
      <c r="B10360" s="681" t="s">
        <v>25387</v>
      </c>
      <c r="C10360" s="681" t="s">
        <v>25388</v>
      </c>
      <c r="D10360" s="681" t="s">
        <v>47135</v>
      </c>
    </row>
    <row r="10361" spans="1:4" ht="16.5" thickTop="1" thickBot="1" x14ac:dyDescent="0.3">
      <c r="A10361" s="680" t="s">
        <v>25389</v>
      </c>
      <c r="B10361" s="681" t="s">
        <v>25390</v>
      </c>
      <c r="C10361" s="680" t="s">
        <v>25391</v>
      </c>
      <c r="D10361" s="680" t="s">
        <v>47136</v>
      </c>
    </row>
    <row r="10362" spans="1:4" ht="16.5" thickTop="1" thickBot="1" x14ac:dyDescent="0.3">
      <c r="A10362" s="681" t="s">
        <v>25392</v>
      </c>
      <c r="B10362" s="692" t="s">
        <v>8728</v>
      </c>
      <c r="C10362" s="681" t="s">
        <v>25393</v>
      </c>
      <c r="D10362" s="681" t="s">
        <v>47137</v>
      </c>
    </row>
    <row r="10363" spans="1:4" ht="16.5" thickTop="1" thickBot="1" x14ac:dyDescent="0.3">
      <c r="A10363" s="681" t="s">
        <v>25394</v>
      </c>
      <c r="B10363" s="681" t="s">
        <v>25395</v>
      </c>
      <c r="C10363" s="681" t="s">
        <v>25396</v>
      </c>
      <c r="D10363" s="681" t="s">
        <v>47138</v>
      </c>
    </row>
    <row r="10364" spans="1:4" ht="16.5" thickTop="1" thickBot="1" x14ac:dyDescent="0.3">
      <c r="A10364" s="681" t="s">
        <v>25397</v>
      </c>
      <c r="B10364" s="681" t="s">
        <v>25397</v>
      </c>
      <c r="C10364" s="681" t="s">
        <v>25398</v>
      </c>
      <c r="D10364" s="681" t="s">
        <v>47139</v>
      </c>
    </row>
    <row r="10365" spans="1:4" ht="16.5" thickTop="1" thickBot="1" x14ac:dyDescent="0.3">
      <c r="A10365" s="681" t="s">
        <v>25399</v>
      </c>
      <c r="B10365" s="681" t="s">
        <v>25400</v>
      </c>
      <c r="C10365" s="681" t="s">
        <v>25401</v>
      </c>
      <c r="D10365" s="681" t="s">
        <v>47140</v>
      </c>
    </row>
    <row r="10366" spans="1:4" ht="31.5" thickTop="1" thickBot="1" x14ac:dyDescent="0.3">
      <c r="A10366" s="680" t="s">
        <v>25402</v>
      </c>
      <c r="B10366" s="681" t="s">
        <v>25403</v>
      </c>
      <c r="C10366" s="680" t="s">
        <v>25404</v>
      </c>
      <c r="D10366" s="680" t="s">
        <v>47141</v>
      </c>
    </row>
    <row r="10367" spans="1:4" ht="16.5" thickTop="1" thickBot="1" x14ac:dyDescent="0.3">
      <c r="A10367" s="680" t="s">
        <v>25405</v>
      </c>
      <c r="B10367" s="692" t="s">
        <v>8728</v>
      </c>
      <c r="C10367" s="680" t="s">
        <v>25406</v>
      </c>
      <c r="D10367" s="680" t="s">
        <v>25406</v>
      </c>
    </row>
    <row r="10368" spans="1:4" ht="31.5" thickTop="1" thickBot="1" x14ac:dyDescent="0.3">
      <c r="A10368" s="681" t="s">
        <v>6788</v>
      </c>
      <c r="B10368" s="681" t="s">
        <v>25407</v>
      </c>
      <c r="C10368" s="681" t="s">
        <v>6789</v>
      </c>
      <c r="D10368" s="681" t="s">
        <v>6790</v>
      </c>
    </row>
    <row r="10369" spans="1:4" ht="16.5" thickTop="1" thickBot="1" x14ac:dyDescent="0.3">
      <c r="A10369" s="680" t="s">
        <v>25408</v>
      </c>
      <c r="B10369" s="692" t="s">
        <v>8728</v>
      </c>
      <c r="C10369" s="680" t="s">
        <v>25409</v>
      </c>
      <c r="D10369" s="680" t="s">
        <v>47142</v>
      </c>
    </row>
    <row r="10370" spans="1:4" ht="16.5" thickTop="1" thickBot="1" x14ac:dyDescent="0.3">
      <c r="A10370" s="680" t="s">
        <v>25410</v>
      </c>
      <c r="B10370" s="681" t="s">
        <v>25410</v>
      </c>
      <c r="C10370" s="680" t="s">
        <v>25411</v>
      </c>
      <c r="D10370" s="680" t="s">
        <v>47143</v>
      </c>
    </row>
    <row r="10371" spans="1:4" ht="16.5" thickTop="1" thickBot="1" x14ac:dyDescent="0.3">
      <c r="A10371" s="681" t="s">
        <v>25412</v>
      </c>
      <c r="B10371" s="681" t="s">
        <v>25413</v>
      </c>
      <c r="C10371" s="681" t="s">
        <v>25414</v>
      </c>
      <c r="D10371" s="681" t="s">
        <v>25414</v>
      </c>
    </row>
    <row r="10372" spans="1:4" ht="16.5" thickTop="1" thickBot="1" x14ac:dyDescent="0.3">
      <c r="A10372" s="681" t="s">
        <v>25415</v>
      </c>
      <c r="B10372" s="681" t="s">
        <v>25416</v>
      </c>
      <c r="C10372" s="681" t="s">
        <v>25417</v>
      </c>
      <c r="D10372" s="681" t="s">
        <v>47144</v>
      </c>
    </row>
    <row r="10373" spans="1:4" ht="16.5" thickTop="1" thickBot="1" x14ac:dyDescent="0.3">
      <c r="A10373" s="680" t="s">
        <v>25418</v>
      </c>
      <c r="B10373" s="681" t="s">
        <v>25419</v>
      </c>
      <c r="C10373" s="680" t="s">
        <v>25420</v>
      </c>
      <c r="D10373" s="680" t="s">
        <v>47145</v>
      </c>
    </row>
    <row r="10374" spans="1:4" ht="16.5" thickTop="1" thickBot="1" x14ac:dyDescent="0.3">
      <c r="A10374" s="680" t="s">
        <v>25421</v>
      </c>
      <c r="B10374" s="692" t="s">
        <v>8728</v>
      </c>
      <c r="C10374" s="680" t="s">
        <v>25422</v>
      </c>
      <c r="D10374" s="680" t="s">
        <v>47146</v>
      </c>
    </row>
    <row r="10375" spans="1:4" ht="31.5" thickTop="1" thickBot="1" x14ac:dyDescent="0.3">
      <c r="A10375" s="681" t="s">
        <v>25423</v>
      </c>
      <c r="B10375" s="681" t="s">
        <v>25423</v>
      </c>
      <c r="C10375" s="681" t="s">
        <v>25424</v>
      </c>
      <c r="D10375" s="681" t="s">
        <v>47147</v>
      </c>
    </row>
    <row r="10376" spans="1:4" ht="16.5" thickTop="1" thickBot="1" x14ac:dyDescent="0.3">
      <c r="A10376" s="680" t="s">
        <v>25425</v>
      </c>
      <c r="B10376" s="681" t="s">
        <v>25425</v>
      </c>
      <c r="C10376" s="680" t="s">
        <v>25426</v>
      </c>
      <c r="D10376" s="680" t="s">
        <v>47148</v>
      </c>
    </row>
    <row r="10377" spans="1:4" ht="16.5" thickTop="1" thickBot="1" x14ac:dyDescent="0.3">
      <c r="A10377" s="680" t="s">
        <v>25427</v>
      </c>
      <c r="B10377" s="681" t="s">
        <v>25428</v>
      </c>
      <c r="C10377" s="680" t="s">
        <v>25429</v>
      </c>
      <c r="D10377" s="680" t="s">
        <v>47149</v>
      </c>
    </row>
    <row r="10378" spans="1:4" ht="16.5" thickTop="1" thickBot="1" x14ac:dyDescent="0.3">
      <c r="A10378" s="680" t="s">
        <v>25430</v>
      </c>
      <c r="B10378" s="681" t="s">
        <v>25431</v>
      </c>
      <c r="C10378" s="680" t="s">
        <v>25432</v>
      </c>
      <c r="D10378" s="680" t="s">
        <v>47150</v>
      </c>
    </row>
    <row r="10379" spans="1:4" ht="31.5" thickTop="1" thickBot="1" x14ac:dyDescent="0.3">
      <c r="A10379" s="680" t="s">
        <v>25433</v>
      </c>
      <c r="B10379" s="692" t="s">
        <v>8728</v>
      </c>
      <c r="C10379" s="680" t="s">
        <v>25434</v>
      </c>
      <c r="D10379" s="680" t="s">
        <v>47151</v>
      </c>
    </row>
    <row r="10380" spans="1:4" ht="46.5" thickTop="1" thickBot="1" x14ac:dyDescent="0.3">
      <c r="A10380" s="681" t="s">
        <v>25435</v>
      </c>
      <c r="B10380" s="681" t="s">
        <v>25436</v>
      </c>
      <c r="C10380" s="681" t="s">
        <v>25437</v>
      </c>
      <c r="D10380" s="681" t="s">
        <v>47152</v>
      </c>
    </row>
    <row r="10381" spans="1:4" ht="16.5" thickTop="1" thickBot="1" x14ac:dyDescent="0.3">
      <c r="A10381" s="681" t="s">
        <v>25438</v>
      </c>
      <c r="B10381" s="692" t="s">
        <v>8728</v>
      </c>
      <c r="C10381" s="681" t="s">
        <v>25439</v>
      </c>
      <c r="D10381" s="681" t="s">
        <v>25439</v>
      </c>
    </row>
    <row r="10382" spans="1:4" ht="16.5" thickTop="1" thickBot="1" x14ac:dyDescent="0.3">
      <c r="A10382" s="681" t="s">
        <v>47153</v>
      </c>
      <c r="B10382" s="692" t="s">
        <v>8728</v>
      </c>
      <c r="C10382" s="681" t="s">
        <v>47154</v>
      </c>
      <c r="D10382" s="681" t="s">
        <v>47155</v>
      </c>
    </row>
    <row r="10383" spans="1:4" ht="16.5" thickTop="1" thickBot="1" x14ac:dyDescent="0.3">
      <c r="A10383" s="680" t="s">
        <v>25440</v>
      </c>
      <c r="B10383" s="681" t="s">
        <v>25441</v>
      </c>
      <c r="C10383" s="680" t="s">
        <v>25442</v>
      </c>
      <c r="D10383" s="680" t="s">
        <v>47156</v>
      </c>
    </row>
    <row r="10384" spans="1:4" ht="16.5" thickTop="1" thickBot="1" x14ac:dyDescent="0.3">
      <c r="A10384" s="680" t="s">
        <v>25443</v>
      </c>
      <c r="B10384" s="681" t="s">
        <v>25444</v>
      </c>
      <c r="C10384" s="680" t="s">
        <v>25445</v>
      </c>
      <c r="D10384" s="680" t="s">
        <v>47157</v>
      </c>
    </row>
    <row r="10385" spans="1:4" ht="31.5" thickTop="1" thickBot="1" x14ac:dyDescent="0.3">
      <c r="A10385" s="681" t="s">
        <v>25446</v>
      </c>
      <c r="B10385" s="681" t="s">
        <v>25447</v>
      </c>
      <c r="C10385" s="681" t="s">
        <v>25448</v>
      </c>
      <c r="D10385" s="681" t="s">
        <v>47158</v>
      </c>
    </row>
    <row r="10386" spans="1:4" ht="31.5" thickTop="1" thickBot="1" x14ac:dyDescent="0.3">
      <c r="A10386" s="680" t="s">
        <v>25449</v>
      </c>
      <c r="B10386" s="681" t="s">
        <v>25450</v>
      </c>
      <c r="C10386" s="680" t="s">
        <v>25451</v>
      </c>
      <c r="D10386" s="680" t="s">
        <v>47159</v>
      </c>
    </row>
    <row r="10387" spans="1:4" ht="16.5" thickTop="1" thickBot="1" x14ac:dyDescent="0.3">
      <c r="A10387" s="681" t="s">
        <v>25452</v>
      </c>
      <c r="B10387" s="681" t="s">
        <v>25453</v>
      </c>
      <c r="C10387" s="681" t="s">
        <v>25454</v>
      </c>
      <c r="D10387" s="681" t="s">
        <v>47160</v>
      </c>
    </row>
    <row r="10388" spans="1:4" ht="16.5" thickTop="1" thickBot="1" x14ac:dyDescent="0.3">
      <c r="A10388" s="681" t="s">
        <v>25455</v>
      </c>
      <c r="B10388" s="681" t="s">
        <v>25456</v>
      </c>
      <c r="C10388" s="681" t="s">
        <v>25457</v>
      </c>
      <c r="D10388" s="681" t="s">
        <v>25457</v>
      </c>
    </row>
    <row r="10389" spans="1:4" ht="31.5" thickTop="1" thickBot="1" x14ac:dyDescent="0.3">
      <c r="A10389" s="681" t="s">
        <v>25458</v>
      </c>
      <c r="B10389" s="681" t="s">
        <v>25459</v>
      </c>
      <c r="C10389" s="681" t="s">
        <v>25460</v>
      </c>
      <c r="D10389" s="681" t="s">
        <v>47161</v>
      </c>
    </row>
    <row r="10390" spans="1:4" ht="16.5" thickTop="1" thickBot="1" x14ac:dyDescent="0.3">
      <c r="A10390" s="681" t="s">
        <v>25461</v>
      </c>
      <c r="B10390" s="681" t="s">
        <v>25462</v>
      </c>
      <c r="C10390" s="681" t="s">
        <v>25463</v>
      </c>
      <c r="D10390" s="681" t="s">
        <v>47162</v>
      </c>
    </row>
    <row r="10391" spans="1:4" ht="31.5" thickTop="1" thickBot="1" x14ac:dyDescent="0.3">
      <c r="A10391" s="681" t="s">
        <v>25464</v>
      </c>
      <c r="B10391" s="681" t="s">
        <v>25465</v>
      </c>
      <c r="C10391" s="681" t="s">
        <v>25466</v>
      </c>
      <c r="D10391" s="681" t="s">
        <v>47163</v>
      </c>
    </row>
    <row r="10392" spans="1:4" ht="16.5" thickTop="1" thickBot="1" x14ac:dyDescent="0.3">
      <c r="A10392" s="680" t="s">
        <v>25467</v>
      </c>
      <c r="B10392" s="681" t="s">
        <v>25468</v>
      </c>
      <c r="C10392" s="680" t="s">
        <v>25469</v>
      </c>
      <c r="D10392" s="680" t="s">
        <v>47164</v>
      </c>
    </row>
    <row r="10393" spans="1:4" ht="16.5" thickTop="1" thickBot="1" x14ac:dyDescent="0.3">
      <c r="A10393" s="681" t="s">
        <v>25470</v>
      </c>
      <c r="B10393" s="681" t="s">
        <v>25471</v>
      </c>
      <c r="C10393" s="681" t="s">
        <v>25472</v>
      </c>
      <c r="D10393" s="681" t="s">
        <v>47165</v>
      </c>
    </row>
    <row r="10394" spans="1:4" ht="31.5" thickTop="1" thickBot="1" x14ac:dyDescent="0.3">
      <c r="A10394" s="681" t="s">
        <v>25473</v>
      </c>
      <c r="B10394" s="681" t="s">
        <v>25474</v>
      </c>
      <c r="C10394" s="681" t="s">
        <v>25475</v>
      </c>
      <c r="D10394" s="681" t="s">
        <v>47166</v>
      </c>
    </row>
    <row r="10395" spans="1:4" ht="16.5" thickTop="1" thickBot="1" x14ac:dyDescent="0.3">
      <c r="A10395" s="680" t="s">
        <v>25476</v>
      </c>
      <c r="B10395" s="681" t="s">
        <v>25477</v>
      </c>
      <c r="C10395" s="680" t="s">
        <v>25478</v>
      </c>
      <c r="D10395" s="680" t="s">
        <v>47167</v>
      </c>
    </row>
    <row r="10396" spans="1:4" ht="16.5" thickTop="1" thickBot="1" x14ac:dyDescent="0.3">
      <c r="A10396" s="680" t="s">
        <v>25479</v>
      </c>
      <c r="B10396" s="681" t="s">
        <v>25479</v>
      </c>
      <c r="C10396" s="680" t="s">
        <v>25480</v>
      </c>
      <c r="D10396" s="680" t="s">
        <v>47168</v>
      </c>
    </row>
    <row r="10397" spans="1:4" ht="31.5" thickTop="1" thickBot="1" x14ac:dyDescent="0.3">
      <c r="A10397" s="680" t="s">
        <v>25481</v>
      </c>
      <c r="B10397" s="681" t="s">
        <v>25482</v>
      </c>
      <c r="C10397" s="680" t="s">
        <v>25483</v>
      </c>
      <c r="D10397" s="680" t="s">
        <v>47169</v>
      </c>
    </row>
    <row r="10398" spans="1:4" ht="31.5" thickTop="1" thickBot="1" x14ac:dyDescent="0.3">
      <c r="A10398" s="680" t="s">
        <v>25484</v>
      </c>
      <c r="B10398" s="681" t="s">
        <v>25485</v>
      </c>
      <c r="C10398" s="680" t="s">
        <v>25486</v>
      </c>
      <c r="D10398" s="680" t="s">
        <v>47170</v>
      </c>
    </row>
    <row r="10399" spans="1:4" ht="16.5" thickTop="1" thickBot="1" x14ac:dyDescent="0.3">
      <c r="A10399" s="681" t="s">
        <v>25487</v>
      </c>
      <c r="B10399" s="681" t="s">
        <v>25488</v>
      </c>
      <c r="C10399" s="681" t="s">
        <v>25489</v>
      </c>
      <c r="D10399" s="681" t="s">
        <v>47171</v>
      </c>
    </row>
    <row r="10400" spans="1:4" ht="31.5" thickTop="1" thickBot="1" x14ac:dyDescent="0.3">
      <c r="A10400" s="681" t="s">
        <v>25490</v>
      </c>
      <c r="B10400" s="681" t="s">
        <v>25491</v>
      </c>
      <c r="C10400" s="681" t="s">
        <v>25492</v>
      </c>
      <c r="D10400" s="681" t="s">
        <v>47172</v>
      </c>
    </row>
    <row r="10401" spans="1:4" ht="16.5" thickTop="1" thickBot="1" x14ac:dyDescent="0.3">
      <c r="A10401" s="681" t="s">
        <v>25493</v>
      </c>
      <c r="B10401" s="692" t="s">
        <v>8728</v>
      </c>
      <c r="C10401" s="681" t="s">
        <v>25494</v>
      </c>
      <c r="D10401" s="681" t="s">
        <v>47173</v>
      </c>
    </row>
    <row r="10402" spans="1:4" ht="16.5" thickTop="1" thickBot="1" x14ac:dyDescent="0.3">
      <c r="A10402" s="681" t="s">
        <v>25495</v>
      </c>
      <c r="B10402" s="681" t="s">
        <v>25496</v>
      </c>
      <c r="C10402" s="681" t="s">
        <v>25497</v>
      </c>
      <c r="D10402" s="681" t="s">
        <v>47174</v>
      </c>
    </row>
    <row r="10403" spans="1:4" ht="16.5" thickTop="1" thickBot="1" x14ac:dyDescent="0.3">
      <c r="A10403" s="681" t="s">
        <v>25498</v>
      </c>
      <c r="B10403" s="692" t="s">
        <v>8728</v>
      </c>
      <c r="C10403" s="681" t="s">
        <v>25499</v>
      </c>
      <c r="D10403" s="681" t="s">
        <v>47175</v>
      </c>
    </row>
    <row r="10404" spans="1:4" ht="31.5" thickTop="1" thickBot="1" x14ac:dyDescent="0.3">
      <c r="A10404" s="680" t="s">
        <v>25500</v>
      </c>
      <c r="B10404" s="681" t="s">
        <v>25500</v>
      </c>
      <c r="C10404" s="680" t="s">
        <v>25501</v>
      </c>
      <c r="D10404" s="680" t="s">
        <v>47176</v>
      </c>
    </row>
    <row r="10405" spans="1:4" ht="16.5" thickTop="1" thickBot="1" x14ac:dyDescent="0.3">
      <c r="A10405" s="680" t="s">
        <v>25502</v>
      </c>
      <c r="B10405" s="681" t="s">
        <v>25503</v>
      </c>
      <c r="C10405" s="680" t="s">
        <v>25504</v>
      </c>
      <c r="D10405" s="680" t="s">
        <v>47177</v>
      </c>
    </row>
    <row r="10406" spans="1:4" ht="16.5" thickTop="1" thickBot="1" x14ac:dyDescent="0.3">
      <c r="A10406" s="680" t="s">
        <v>25505</v>
      </c>
      <c r="B10406" s="681" t="s">
        <v>25506</v>
      </c>
      <c r="C10406" s="680" t="s">
        <v>25507</v>
      </c>
      <c r="D10406" s="680" t="s">
        <v>47178</v>
      </c>
    </row>
    <row r="10407" spans="1:4" ht="16.5" thickTop="1" thickBot="1" x14ac:dyDescent="0.3">
      <c r="A10407" s="681" t="s">
        <v>25508</v>
      </c>
      <c r="B10407" s="681" t="s">
        <v>25509</v>
      </c>
      <c r="C10407" s="681" t="s">
        <v>25510</v>
      </c>
      <c r="D10407" s="681" t="s">
        <v>47179</v>
      </c>
    </row>
    <row r="10408" spans="1:4" ht="16.5" thickTop="1" thickBot="1" x14ac:dyDescent="0.3">
      <c r="A10408" s="681" t="s">
        <v>6791</v>
      </c>
      <c r="B10408" s="681" t="s">
        <v>25511</v>
      </c>
      <c r="C10408" s="681" t="s">
        <v>25512</v>
      </c>
      <c r="D10408" s="681" t="s">
        <v>6793</v>
      </c>
    </row>
    <row r="10409" spans="1:4" ht="16.5" thickTop="1" thickBot="1" x14ac:dyDescent="0.3">
      <c r="A10409" s="680" t="s">
        <v>25513</v>
      </c>
      <c r="B10409" s="692" t="s">
        <v>8728</v>
      </c>
      <c r="C10409" s="680" t="s">
        <v>25514</v>
      </c>
      <c r="D10409" s="680" t="s">
        <v>25514</v>
      </c>
    </row>
    <row r="10410" spans="1:4" ht="16.5" thickTop="1" thickBot="1" x14ac:dyDescent="0.3">
      <c r="A10410" s="680" t="s">
        <v>25515</v>
      </c>
      <c r="B10410" s="681" t="s">
        <v>25515</v>
      </c>
      <c r="C10410" s="680" t="s">
        <v>25516</v>
      </c>
      <c r="D10410" s="680" t="s">
        <v>47180</v>
      </c>
    </row>
    <row r="10411" spans="1:4" ht="16.5" thickTop="1" thickBot="1" x14ac:dyDescent="0.3">
      <c r="A10411" s="681" t="s">
        <v>25517</v>
      </c>
      <c r="B10411" s="681" t="s">
        <v>25518</v>
      </c>
      <c r="C10411" s="681" t="s">
        <v>25519</v>
      </c>
      <c r="D10411" s="681" t="s">
        <v>47181</v>
      </c>
    </row>
    <row r="10412" spans="1:4" ht="16.5" thickTop="1" thickBot="1" x14ac:dyDescent="0.3">
      <c r="A10412" s="680" t="s">
        <v>25520</v>
      </c>
      <c r="B10412" s="681" t="s">
        <v>25521</v>
      </c>
      <c r="C10412" s="680" t="s">
        <v>25522</v>
      </c>
      <c r="D10412" s="680" t="s">
        <v>47182</v>
      </c>
    </row>
    <row r="10413" spans="1:4" ht="16.5" thickTop="1" thickBot="1" x14ac:dyDescent="0.3">
      <c r="A10413" s="680" t="s">
        <v>25523</v>
      </c>
      <c r="B10413" s="681" t="s">
        <v>25524</v>
      </c>
      <c r="C10413" s="680" t="s">
        <v>25525</v>
      </c>
      <c r="D10413" s="680" t="s">
        <v>47183</v>
      </c>
    </row>
    <row r="10414" spans="1:4" ht="31.5" thickTop="1" thickBot="1" x14ac:dyDescent="0.3">
      <c r="A10414" s="680" t="s">
        <v>25526</v>
      </c>
      <c r="B10414" s="681" t="s">
        <v>25527</v>
      </c>
      <c r="C10414" s="680" t="s">
        <v>25528</v>
      </c>
      <c r="D10414" s="680" t="s">
        <v>47184</v>
      </c>
    </row>
    <row r="10415" spans="1:4" ht="16.5" thickTop="1" thickBot="1" x14ac:dyDescent="0.3">
      <c r="A10415" s="681" t="s">
        <v>25529</v>
      </c>
      <c r="B10415" s="681" t="s">
        <v>25530</v>
      </c>
      <c r="C10415" s="681" t="s">
        <v>25531</v>
      </c>
      <c r="D10415" s="681" t="s">
        <v>47185</v>
      </c>
    </row>
    <row r="10416" spans="1:4" ht="31.5" thickTop="1" thickBot="1" x14ac:dyDescent="0.3">
      <c r="A10416" s="681" t="s">
        <v>25532</v>
      </c>
      <c r="B10416" s="681" t="s">
        <v>25533</v>
      </c>
      <c r="C10416" s="681" t="s">
        <v>25534</v>
      </c>
      <c r="D10416" s="681" t="s">
        <v>47186</v>
      </c>
    </row>
    <row r="10417" spans="1:4" ht="16.5" thickTop="1" thickBot="1" x14ac:dyDescent="0.3">
      <c r="A10417" s="681" t="s">
        <v>6794</v>
      </c>
      <c r="B10417" s="681" t="s">
        <v>25535</v>
      </c>
      <c r="C10417" s="681" t="s">
        <v>25536</v>
      </c>
      <c r="D10417" s="681" t="s">
        <v>6796</v>
      </c>
    </row>
    <row r="10418" spans="1:4" ht="16.5" thickTop="1" thickBot="1" x14ac:dyDescent="0.3">
      <c r="A10418" s="681" t="s">
        <v>25537</v>
      </c>
      <c r="B10418" s="681" t="s">
        <v>25538</v>
      </c>
      <c r="C10418" s="681" t="s">
        <v>25539</v>
      </c>
      <c r="D10418" s="681" t="s">
        <v>47187</v>
      </c>
    </row>
    <row r="10419" spans="1:4" ht="16.5" thickTop="1" thickBot="1" x14ac:dyDescent="0.3">
      <c r="A10419" s="680" t="s">
        <v>25540</v>
      </c>
      <c r="B10419" s="681" t="s">
        <v>25541</v>
      </c>
      <c r="C10419" s="680" t="s">
        <v>25542</v>
      </c>
      <c r="D10419" s="680" t="s">
        <v>47188</v>
      </c>
    </row>
    <row r="10420" spans="1:4" ht="31.5" thickTop="1" thickBot="1" x14ac:dyDescent="0.3">
      <c r="A10420" s="681" t="s">
        <v>25543</v>
      </c>
      <c r="B10420" s="681" t="s">
        <v>25544</v>
      </c>
      <c r="C10420" s="681" t="s">
        <v>25545</v>
      </c>
      <c r="D10420" s="681" t="s">
        <v>47189</v>
      </c>
    </row>
    <row r="10421" spans="1:4" ht="16.5" thickTop="1" thickBot="1" x14ac:dyDescent="0.3">
      <c r="A10421" s="681" t="s">
        <v>25546</v>
      </c>
      <c r="B10421" s="681" t="s">
        <v>25547</v>
      </c>
      <c r="C10421" s="681" t="s">
        <v>25548</v>
      </c>
      <c r="D10421" s="681" t="s">
        <v>47190</v>
      </c>
    </row>
    <row r="10422" spans="1:4" ht="16.5" thickTop="1" thickBot="1" x14ac:dyDescent="0.3">
      <c r="A10422" s="680" t="s">
        <v>25549</v>
      </c>
      <c r="B10422" s="681" t="s">
        <v>25550</v>
      </c>
      <c r="C10422" s="680" t="s">
        <v>25551</v>
      </c>
      <c r="D10422" s="680" t="s">
        <v>47191</v>
      </c>
    </row>
    <row r="10423" spans="1:4" ht="16.5" thickTop="1" thickBot="1" x14ac:dyDescent="0.3">
      <c r="A10423" s="681" t="s">
        <v>25552</v>
      </c>
      <c r="B10423" s="681" t="s">
        <v>25553</v>
      </c>
      <c r="C10423" s="681" t="s">
        <v>25554</v>
      </c>
      <c r="D10423" s="681" t="s">
        <v>47192</v>
      </c>
    </row>
    <row r="10424" spans="1:4" ht="16.5" thickTop="1" thickBot="1" x14ac:dyDescent="0.3">
      <c r="A10424" s="680" t="s">
        <v>25555</v>
      </c>
      <c r="B10424" s="681" t="s">
        <v>23234</v>
      </c>
      <c r="C10424" s="680" t="s">
        <v>25556</v>
      </c>
      <c r="D10424" s="680" t="s">
        <v>47193</v>
      </c>
    </row>
    <row r="10425" spans="1:4" ht="16.5" thickTop="1" thickBot="1" x14ac:dyDescent="0.3">
      <c r="A10425" s="681" t="s">
        <v>25557</v>
      </c>
      <c r="B10425" s="681" t="s">
        <v>25557</v>
      </c>
      <c r="C10425" s="681" t="s">
        <v>25558</v>
      </c>
      <c r="D10425" s="681" t="s">
        <v>25558</v>
      </c>
    </row>
    <row r="10426" spans="1:4" ht="16.5" thickTop="1" thickBot="1" x14ac:dyDescent="0.3">
      <c r="A10426" s="680" t="s">
        <v>6797</v>
      </c>
      <c r="B10426" s="681" t="s">
        <v>25559</v>
      </c>
      <c r="C10426" s="680" t="s">
        <v>6798</v>
      </c>
      <c r="D10426" s="680" t="s">
        <v>6798</v>
      </c>
    </row>
    <row r="10427" spans="1:4" ht="16.5" thickTop="1" thickBot="1" x14ac:dyDescent="0.3">
      <c r="A10427" s="680" t="s">
        <v>25560</v>
      </c>
      <c r="B10427" s="681" t="s">
        <v>25561</v>
      </c>
      <c r="C10427" s="680" t="s">
        <v>25562</v>
      </c>
      <c r="D10427" s="680" t="s">
        <v>25562</v>
      </c>
    </row>
    <row r="10428" spans="1:4" ht="16.5" thickTop="1" thickBot="1" x14ac:dyDescent="0.3">
      <c r="A10428" s="680" t="s">
        <v>25563</v>
      </c>
      <c r="B10428" s="681" t="s">
        <v>25564</v>
      </c>
      <c r="C10428" s="680" t="s">
        <v>25565</v>
      </c>
      <c r="D10428" s="680" t="s">
        <v>47194</v>
      </c>
    </row>
    <row r="10429" spans="1:4" ht="16.5" thickTop="1" thickBot="1" x14ac:dyDescent="0.3">
      <c r="A10429" s="680" t="s">
        <v>25566</v>
      </c>
      <c r="B10429" s="681" t="s">
        <v>25567</v>
      </c>
      <c r="C10429" s="680" t="s">
        <v>25568</v>
      </c>
      <c r="D10429" s="680" t="s">
        <v>47195</v>
      </c>
    </row>
    <row r="10430" spans="1:4" ht="16.5" thickTop="1" thickBot="1" x14ac:dyDescent="0.3">
      <c r="A10430" s="680" t="s">
        <v>25569</v>
      </c>
      <c r="B10430" s="681" t="s">
        <v>25570</v>
      </c>
      <c r="C10430" s="680" t="s">
        <v>25571</v>
      </c>
      <c r="D10430" s="680" t="s">
        <v>47196</v>
      </c>
    </row>
    <row r="10431" spans="1:4" ht="16.5" thickTop="1" thickBot="1" x14ac:dyDescent="0.3">
      <c r="A10431" s="681" t="s">
        <v>25572</v>
      </c>
      <c r="B10431" s="681" t="s">
        <v>25573</v>
      </c>
      <c r="C10431" s="681" t="s">
        <v>25574</v>
      </c>
      <c r="D10431" s="681" t="s">
        <v>47197</v>
      </c>
    </row>
    <row r="10432" spans="1:4" ht="16.5" thickTop="1" thickBot="1" x14ac:dyDescent="0.3">
      <c r="A10432" s="680" t="s">
        <v>6799</v>
      </c>
      <c r="B10432" s="681" t="s">
        <v>25575</v>
      </c>
      <c r="C10432" s="680" t="s">
        <v>6800</v>
      </c>
      <c r="D10432" s="680" t="s">
        <v>6801</v>
      </c>
    </row>
    <row r="10433" spans="1:4" ht="16.5" thickTop="1" thickBot="1" x14ac:dyDescent="0.3">
      <c r="A10433" s="680" t="s">
        <v>25576</v>
      </c>
      <c r="B10433" s="681" t="s">
        <v>25577</v>
      </c>
      <c r="C10433" s="680" t="s">
        <v>25578</v>
      </c>
      <c r="D10433" s="680" t="s">
        <v>47198</v>
      </c>
    </row>
    <row r="10434" spans="1:4" ht="16.5" thickTop="1" thickBot="1" x14ac:dyDescent="0.3">
      <c r="A10434" s="681" t="s">
        <v>25579</v>
      </c>
      <c r="B10434" s="681" t="s">
        <v>25580</v>
      </c>
      <c r="C10434" s="681" t="s">
        <v>25581</v>
      </c>
      <c r="D10434" s="681" t="s">
        <v>47199</v>
      </c>
    </row>
    <row r="10435" spans="1:4" ht="16.5" thickTop="1" thickBot="1" x14ac:dyDescent="0.3">
      <c r="A10435" s="681" t="s">
        <v>25582</v>
      </c>
      <c r="B10435" s="681" t="s">
        <v>25583</v>
      </c>
      <c r="C10435" s="681" t="s">
        <v>25584</v>
      </c>
      <c r="D10435" s="681" t="s">
        <v>47200</v>
      </c>
    </row>
    <row r="10436" spans="1:4" ht="31.5" thickTop="1" thickBot="1" x14ac:dyDescent="0.3">
      <c r="A10436" s="681" t="s">
        <v>25585</v>
      </c>
      <c r="B10436" s="681" t="s">
        <v>25586</v>
      </c>
      <c r="C10436" s="681" t="s">
        <v>25587</v>
      </c>
      <c r="D10436" s="681" t="s">
        <v>47201</v>
      </c>
    </row>
    <row r="10437" spans="1:4" ht="31.5" thickTop="1" thickBot="1" x14ac:dyDescent="0.3">
      <c r="A10437" s="681" t="s">
        <v>25588</v>
      </c>
      <c r="B10437" s="681" t="s">
        <v>25589</v>
      </c>
      <c r="C10437" s="681" t="s">
        <v>25590</v>
      </c>
      <c r="D10437" s="681" t="s">
        <v>47202</v>
      </c>
    </row>
    <row r="10438" spans="1:4" ht="16.5" thickTop="1" thickBot="1" x14ac:dyDescent="0.3">
      <c r="A10438" s="680" t="s">
        <v>6802</v>
      </c>
      <c r="B10438" s="681" t="s">
        <v>25591</v>
      </c>
      <c r="C10438" s="680" t="s">
        <v>6803</v>
      </c>
      <c r="D10438" s="680" t="s">
        <v>6804</v>
      </c>
    </row>
    <row r="10439" spans="1:4" ht="16.5" thickTop="1" thickBot="1" x14ac:dyDescent="0.3">
      <c r="A10439" s="680" t="s">
        <v>25592</v>
      </c>
      <c r="B10439" s="681" t="s">
        <v>25593</v>
      </c>
      <c r="C10439" s="680" t="s">
        <v>25594</v>
      </c>
      <c r="D10439" s="680" t="s">
        <v>47203</v>
      </c>
    </row>
    <row r="10440" spans="1:4" ht="16.5" thickTop="1" thickBot="1" x14ac:dyDescent="0.3">
      <c r="A10440" s="680" t="s">
        <v>6805</v>
      </c>
      <c r="B10440" s="681" t="s">
        <v>25595</v>
      </c>
      <c r="C10440" s="680" t="s">
        <v>6806</v>
      </c>
      <c r="D10440" s="680" t="s">
        <v>6807</v>
      </c>
    </row>
    <row r="10441" spans="1:4" ht="16.5" thickTop="1" thickBot="1" x14ac:dyDescent="0.3">
      <c r="A10441" s="681" t="s">
        <v>25596</v>
      </c>
      <c r="B10441" s="681" t="s">
        <v>25597</v>
      </c>
      <c r="C10441" s="681" t="s">
        <v>25598</v>
      </c>
      <c r="D10441" s="681" t="s">
        <v>47204</v>
      </c>
    </row>
    <row r="10442" spans="1:4" ht="16.5" thickTop="1" thickBot="1" x14ac:dyDescent="0.3">
      <c r="A10442" s="680" t="s">
        <v>25599</v>
      </c>
      <c r="B10442" s="681" t="s">
        <v>25600</v>
      </c>
      <c r="C10442" s="680" t="s">
        <v>25601</v>
      </c>
      <c r="D10442" s="680" t="s">
        <v>47205</v>
      </c>
    </row>
    <row r="10443" spans="1:4" ht="16.5" thickTop="1" thickBot="1" x14ac:dyDescent="0.3">
      <c r="A10443" s="681" t="s">
        <v>6808</v>
      </c>
      <c r="B10443" s="681" t="s">
        <v>25602</v>
      </c>
      <c r="C10443" s="681" t="s">
        <v>6809</v>
      </c>
      <c r="D10443" s="681" t="s">
        <v>6809</v>
      </c>
    </row>
    <row r="10444" spans="1:4" ht="16.5" thickTop="1" thickBot="1" x14ac:dyDescent="0.3">
      <c r="A10444" s="681" t="s">
        <v>25603</v>
      </c>
      <c r="B10444" s="681" t="s">
        <v>25604</v>
      </c>
      <c r="C10444" s="681" t="s">
        <v>25605</v>
      </c>
      <c r="D10444" s="681" t="s">
        <v>47206</v>
      </c>
    </row>
    <row r="10445" spans="1:4" ht="31.5" thickTop="1" thickBot="1" x14ac:dyDescent="0.3">
      <c r="A10445" s="681" t="s">
        <v>25606</v>
      </c>
      <c r="B10445" s="692" t="s">
        <v>8728</v>
      </c>
      <c r="C10445" s="681" t="s">
        <v>25607</v>
      </c>
      <c r="D10445" s="681" t="s">
        <v>47207</v>
      </c>
    </row>
    <row r="10446" spans="1:4" ht="16.5" thickTop="1" thickBot="1" x14ac:dyDescent="0.3">
      <c r="A10446" s="681" t="s">
        <v>25608</v>
      </c>
      <c r="B10446" s="681" t="s">
        <v>25609</v>
      </c>
      <c r="C10446" s="681" t="s">
        <v>25610</v>
      </c>
      <c r="D10446" s="681" t="s">
        <v>47208</v>
      </c>
    </row>
    <row r="10447" spans="1:4" ht="16.5" thickTop="1" thickBot="1" x14ac:dyDescent="0.3">
      <c r="A10447" s="680" t="s">
        <v>25611</v>
      </c>
      <c r="B10447" s="681" t="s">
        <v>25612</v>
      </c>
      <c r="C10447" s="680" t="s">
        <v>25613</v>
      </c>
      <c r="D10447" s="680" t="s">
        <v>47209</v>
      </c>
    </row>
    <row r="10448" spans="1:4" ht="31.5" thickTop="1" thickBot="1" x14ac:dyDescent="0.3">
      <c r="A10448" s="680" t="s">
        <v>25614</v>
      </c>
      <c r="B10448" s="681" t="s">
        <v>25615</v>
      </c>
      <c r="C10448" s="680" t="s">
        <v>25616</v>
      </c>
      <c r="D10448" s="680" t="s">
        <v>47210</v>
      </c>
    </row>
    <row r="10449" spans="1:4" ht="16.5" thickTop="1" thickBot="1" x14ac:dyDescent="0.3">
      <c r="A10449" s="681" t="s">
        <v>25617</v>
      </c>
      <c r="B10449" s="681" t="s">
        <v>25618</v>
      </c>
      <c r="C10449" s="681" t="s">
        <v>25619</v>
      </c>
      <c r="D10449" s="681" t="s">
        <v>47211</v>
      </c>
    </row>
    <row r="10450" spans="1:4" ht="16.5" thickTop="1" thickBot="1" x14ac:dyDescent="0.3">
      <c r="A10450" s="681" t="s">
        <v>25620</v>
      </c>
      <c r="B10450" s="681" t="s">
        <v>25621</v>
      </c>
      <c r="C10450" s="681" t="s">
        <v>25622</v>
      </c>
      <c r="D10450" s="681" t="s">
        <v>47212</v>
      </c>
    </row>
    <row r="10451" spans="1:4" ht="16.5" thickTop="1" thickBot="1" x14ac:dyDescent="0.3">
      <c r="A10451" s="681" t="s">
        <v>25623</v>
      </c>
      <c r="B10451" s="681" t="s">
        <v>25624</v>
      </c>
      <c r="C10451" s="681" t="s">
        <v>25625</v>
      </c>
      <c r="D10451" s="681" t="s">
        <v>47213</v>
      </c>
    </row>
    <row r="10452" spans="1:4" ht="16.5" thickTop="1" thickBot="1" x14ac:dyDescent="0.3">
      <c r="A10452" s="681" t="s">
        <v>25626</v>
      </c>
      <c r="B10452" s="681" t="s">
        <v>25627</v>
      </c>
      <c r="C10452" s="681" t="s">
        <v>25628</v>
      </c>
      <c r="D10452" s="681" t="s">
        <v>47214</v>
      </c>
    </row>
    <row r="10453" spans="1:4" ht="31.5" thickTop="1" thickBot="1" x14ac:dyDescent="0.3">
      <c r="A10453" s="680" t="s">
        <v>25629</v>
      </c>
      <c r="B10453" s="681" t="s">
        <v>25630</v>
      </c>
      <c r="C10453" s="680" t="s">
        <v>25631</v>
      </c>
      <c r="D10453" s="680" t="s">
        <v>47215</v>
      </c>
    </row>
    <row r="10454" spans="1:4" ht="16.5" thickTop="1" thickBot="1" x14ac:dyDescent="0.3">
      <c r="A10454" s="680" t="s">
        <v>25632</v>
      </c>
      <c r="B10454" s="681" t="s">
        <v>25633</v>
      </c>
      <c r="C10454" s="680" t="s">
        <v>25634</v>
      </c>
      <c r="D10454" s="680" t="s">
        <v>47216</v>
      </c>
    </row>
    <row r="10455" spans="1:4" ht="16.5" thickTop="1" thickBot="1" x14ac:dyDescent="0.3">
      <c r="A10455" s="681" t="s">
        <v>25635</v>
      </c>
      <c r="B10455" s="681" t="s">
        <v>25636</v>
      </c>
      <c r="C10455" s="681" t="s">
        <v>25637</v>
      </c>
      <c r="D10455" s="681" t="s">
        <v>47217</v>
      </c>
    </row>
    <row r="10456" spans="1:4" ht="16.5" thickTop="1" thickBot="1" x14ac:dyDescent="0.3">
      <c r="A10456" s="681" t="s">
        <v>25638</v>
      </c>
      <c r="B10456" s="681" t="s">
        <v>25639</v>
      </c>
      <c r="C10456" s="681" t="s">
        <v>25640</v>
      </c>
      <c r="D10456" s="681" t="s">
        <v>47218</v>
      </c>
    </row>
    <row r="10457" spans="1:4" ht="16.5" thickTop="1" thickBot="1" x14ac:dyDescent="0.3">
      <c r="A10457" s="681" t="s">
        <v>25641</v>
      </c>
      <c r="B10457" s="681" t="s">
        <v>25642</v>
      </c>
      <c r="C10457" s="681" t="s">
        <v>25643</v>
      </c>
      <c r="D10457" s="681" t="s">
        <v>47219</v>
      </c>
    </row>
    <row r="10458" spans="1:4" ht="16.5" thickTop="1" thickBot="1" x14ac:dyDescent="0.3">
      <c r="A10458" s="681" t="s">
        <v>25644</v>
      </c>
      <c r="B10458" s="681" t="s">
        <v>25645</v>
      </c>
      <c r="C10458" s="681" t="s">
        <v>25646</v>
      </c>
      <c r="D10458" s="681" t="s">
        <v>25646</v>
      </c>
    </row>
    <row r="10459" spans="1:4" ht="16.5" thickTop="1" thickBot="1" x14ac:dyDescent="0.3">
      <c r="A10459" s="680" t="s">
        <v>25647</v>
      </c>
      <c r="B10459" s="681" t="s">
        <v>25648</v>
      </c>
      <c r="C10459" s="680" t="s">
        <v>25649</v>
      </c>
      <c r="D10459" s="680" t="s">
        <v>47220</v>
      </c>
    </row>
    <row r="10460" spans="1:4" ht="16.5" thickTop="1" thickBot="1" x14ac:dyDescent="0.3">
      <c r="A10460" s="681" t="s">
        <v>25650</v>
      </c>
      <c r="B10460" s="681" t="s">
        <v>25651</v>
      </c>
      <c r="C10460" s="681" t="s">
        <v>25652</v>
      </c>
      <c r="D10460" s="681" t="s">
        <v>47221</v>
      </c>
    </row>
    <row r="10461" spans="1:4" ht="16.5" thickTop="1" thickBot="1" x14ac:dyDescent="0.3">
      <c r="A10461" s="680" t="s">
        <v>25653</v>
      </c>
      <c r="B10461" s="681" t="s">
        <v>25654</v>
      </c>
      <c r="C10461" s="680" t="s">
        <v>25655</v>
      </c>
      <c r="D10461" s="680" t="s">
        <v>47222</v>
      </c>
    </row>
    <row r="10462" spans="1:4" ht="16.5" thickTop="1" thickBot="1" x14ac:dyDescent="0.3">
      <c r="A10462" s="680" t="s">
        <v>25656</v>
      </c>
      <c r="B10462" s="681" t="s">
        <v>25657</v>
      </c>
      <c r="C10462" s="680" t="s">
        <v>25658</v>
      </c>
      <c r="D10462" s="680" t="s">
        <v>25658</v>
      </c>
    </row>
    <row r="10463" spans="1:4" ht="16.5" thickTop="1" thickBot="1" x14ac:dyDescent="0.3">
      <c r="A10463" s="681" t="s">
        <v>6810</v>
      </c>
      <c r="B10463" s="681" t="s">
        <v>25659</v>
      </c>
      <c r="C10463" s="681" t="s">
        <v>6811</v>
      </c>
      <c r="D10463" s="681" t="s">
        <v>6812</v>
      </c>
    </row>
    <row r="10464" spans="1:4" ht="16.5" thickTop="1" thickBot="1" x14ac:dyDescent="0.3">
      <c r="A10464" s="681" t="s">
        <v>6813</v>
      </c>
      <c r="B10464" s="681" t="s">
        <v>25660</v>
      </c>
      <c r="C10464" s="681" t="s">
        <v>6814</v>
      </c>
      <c r="D10464" s="681" t="s">
        <v>6815</v>
      </c>
    </row>
    <row r="10465" spans="1:4" ht="16.5" thickTop="1" thickBot="1" x14ac:dyDescent="0.3">
      <c r="A10465" s="681" t="s">
        <v>25661</v>
      </c>
      <c r="B10465" s="681" t="s">
        <v>25662</v>
      </c>
      <c r="C10465" s="681" t="s">
        <v>25663</v>
      </c>
      <c r="D10465" s="681" t="s">
        <v>47223</v>
      </c>
    </row>
    <row r="10466" spans="1:4" ht="16.5" thickTop="1" thickBot="1" x14ac:dyDescent="0.3">
      <c r="A10466" s="680" t="s">
        <v>25664</v>
      </c>
      <c r="B10466" s="681" t="s">
        <v>25665</v>
      </c>
      <c r="C10466" s="680" t="s">
        <v>25666</v>
      </c>
      <c r="D10466" s="680" t="s">
        <v>47224</v>
      </c>
    </row>
    <row r="10467" spans="1:4" ht="46.5" thickTop="1" thickBot="1" x14ac:dyDescent="0.3">
      <c r="A10467" s="681" t="s">
        <v>6816</v>
      </c>
      <c r="B10467" s="681" t="s">
        <v>25667</v>
      </c>
      <c r="C10467" s="681" t="s">
        <v>25668</v>
      </c>
      <c r="D10467" s="681" t="s">
        <v>47225</v>
      </c>
    </row>
    <row r="10468" spans="1:4" ht="16.5" thickTop="1" thickBot="1" x14ac:dyDescent="0.3">
      <c r="A10468" s="680" t="s">
        <v>25669</v>
      </c>
      <c r="B10468" s="681" t="s">
        <v>25670</v>
      </c>
      <c r="C10468" s="680" t="s">
        <v>25671</v>
      </c>
      <c r="D10468" s="680" t="s">
        <v>47226</v>
      </c>
    </row>
    <row r="10469" spans="1:4" ht="31.5" thickTop="1" thickBot="1" x14ac:dyDescent="0.3">
      <c r="A10469" s="680" t="s">
        <v>25672</v>
      </c>
      <c r="B10469" s="681" t="s">
        <v>25673</v>
      </c>
      <c r="C10469" s="680" t="s">
        <v>25674</v>
      </c>
      <c r="D10469" s="680" t="s">
        <v>47227</v>
      </c>
    </row>
    <row r="10470" spans="1:4" ht="31.5" thickTop="1" thickBot="1" x14ac:dyDescent="0.3">
      <c r="A10470" s="681" t="s">
        <v>25675</v>
      </c>
      <c r="B10470" s="681" t="s">
        <v>25676</v>
      </c>
      <c r="C10470" s="681" t="s">
        <v>25677</v>
      </c>
      <c r="D10470" s="681" t="s">
        <v>47228</v>
      </c>
    </row>
    <row r="10471" spans="1:4" ht="16.5" thickTop="1" thickBot="1" x14ac:dyDescent="0.3">
      <c r="A10471" s="680" t="s">
        <v>25678</v>
      </c>
      <c r="B10471" s="681" t="s">
        <v>25679</v>
      </c>
      <c r="C10471" s="680" t="s">
        <v>25680</v>
      </c>
      <c r="D10471" s="680" t="s">
        <v>47229</v>
      </c>
    </row>
    <row r="10472" spans="1:4" ht="16.5" thickTop="1" thickBot="1" x14ac:dyDescent="0.3">
      <c r="A10472" s="680" t="s">
        <v>25681</v>
      </c>
      <c r="B10472" s="681" t="s">
        <v>25682</v>
      </c>
      <c r="C10472" s="680" t="s">
        <v>25683</v>
      </c>
      <c r="D10472" s="680" t="s">
        <v>47230</v>
      </c>
    </row>
    <row r="10473" spans="1:4" ht="16.5" thickTop="1" thickBot="1" x14ac:dyDescent="0.3">
      <c r="A10473" s="680" t="s">
        <v>25684</v>
      </c>
      <c r="B10473" s="681" t="s">
        <v>25685</v>
      </c>
      <c r="C10473" s="680" t="s">
        <v>25686</v>
      </c>
      <c r="D10473" s="680" t="s">
        <v>47231</v>
      </c>
    </row>
    <row r="10474" spans="1:4" ht="31.5" thickTop="1" thickBot="1" x14ac:dyDescent="0.3">
      <c r="A10474" s="680" t="s">
        <v>25687</v>
      </c>
      <c r="B10474" s="681" t="s">
        <v>25688</v>
      </c>
      <c r="C10474" s="680" t="s">
        <v>25689</v>
      </c>
      <c r="D10474" s="680" t="s">
        <v>47232</v>
      </c>
    </row>
    <row r="10475" spans="1:4" ht="16.5" thickTop="1" thickBot="1" x14ac:dyDescent="0.3">
      <c r="A10475" s="680" t="s">
        <v>25690</v>
      </c>
      <c r="B10475" s="681" t="s">
        <v>25691</v>
      </c>
      <c r="C10475" s="680" t="s">
        <v>25692</v>
      </c>
      <c r="D10475" s="680" t="s">
        <v>47233</v>
      </c>
    </row>
    <row r="10476" spans="1:4" ht="46.5" thickTop="1" thickBot="1" x14ac:dyDescent="0.3">
      <c r="A10476" s="681" t="s">
        <v>25693</v>
      </c>
      <c r="B10476" s="681" t="s">
        <v>25694</v>
      </c>
      <c r="C10476" s="681" t="s">
        <v>25695</v>
      </c>
      <c r="D10476" s="681" t="s">
        <v>47234</v>
      </c>
    </row>
    <row r="10477" spans="1:4" ht="16.5" thickTop="1" thickBot="1" x14ac:dyDescent="0.3">
      <c r="A10477" s="680" t="s">
        <v>25696</v>
      </c>
      <c r="B10477" s="681" t="s">
        <v>25697</v>
      </c>
      <c r="C10477" s="680" t="s">
        <v>25698</v>
      </c>
      <c r="D10477" s="680" t="s">
        <v>47235</v>
      </c>
    </row>
    <row r="10478" spans="1:4" ht="16.5" thickTop="1" thickBot="1" x14ac:dyDescent="0.3">
      <c r="A10478" s="681" t="s">
        <v>25699</v>
      </c>
      <c r="B10478" s="681" t="s">
        <v>25700</v>
      </c>
      <c r="C10478" s="681" t="s">
        <v>25701</v>
      </c>
      <c r="D10478" s="681" t="s">
        <v>47236</v>
      </c>
    </row>
    <row r="10479" spans="1:4" ht="16.5" thickTop="1" thickBot="1" x14ac:dyDescent="0.3">
      <c r="A10479" s="681" t="s">
        <v>25702</v>
      </c>
      <c r="B10479" s="692" t="s">
        <v>8728</v>
      </c>
      <c r="C10479" s="681" t="s">
        <v>25703</v>
      </c>
      <c r="D10479" s="681" t="s">
        <v>47237</v>
      </c>
    </row>
    <row r="10480" spans="1:4" ht="16.5" thickTop="1" thickBot="1" x14ac:dyDescent="0.3">
      <c r="A10480" s="680" t="s">
        <v>25704</v>
      </c>
      <c r="B10480" s="681" t="s">
        <v>25705</v>
      </c>
      <c r="C10480" s="680" t="s">
        <v>25706</v>
      </c>
      <c r="D10480" s="680" t="s">
        <v>47238</v>
      </c>
    </row>
    <row r="10481" spans="1:4" ht="16.5" thickTop="1" thickBot="1" x14ac:dyDescent="0.3">
      <c r="A10481" s="680" t="s">
        <v>25707</v>
      </c>
      <c r="B10481" s="681" t="s">
        <v>25708</v>
      </c>
      <c r="C10481" s="680" t="s">
        <v>25709</v>
      </c>
      <c r="D10481" s="680" t="s">
        <v>47239</v>
      </c>
    </row>
    <row r="10482" spans="1:4" ht="16.5" thickTop="1" thickBot="1" x14ac:dyDescent="0.3">
      <c r="A10482" s="681" t="s">
        <v>25710</v>
      </c>
      <c r="B10482" s="681" t="s">
        <v>25711</v>
      </c>
      <c r="C10482" s="681" t="s">
        <v>25712</v>
      </c>
      <c r="D10482" s="681" t="s">
        <v>47240</v>
      </c>
    </row>
    <row r="10483" spans="1:4" ht="16.5" thickTop="1" thickBot="1" x14ac:dyDescent="0.3">
      <c r="A10483" s="681" t="s">
        <v>25713</v>
      </c>
      <c r="B10483" s="692" t="s">
        <v>8728</v>
      </c>
      <c r="C10483" s="681" t="s">
        <v>25714</v>
      </c>
      <c r="D10483" s="681" t="s">
        <v>47241</v>
      </c>
    </row>
    <row r="10484" spans="1:4" ht="16.5" thickTop="1" thickBot="1" x14ac:dyDescent="0.3">
      <c r="A10484" s="680" t="s">
        <v>25715</v>
      </c>
      <c r="B10484" s="681" t="s">
        <v>25716</v>
      </c>
      <c r="C10484" s="680" t="s">
        <v>25717</v>
      </c>
      <c r="D10484" s="680" t="s">
        <v>47242</v>
      </c>
    </row>
    <row r="10485" spans="1:4" ht="16.5" thickTop="1" thickBot="1" x14ac:dyDescent="0.3">
      <c r="A10485" s="681" t="s">
        <v>6819</v>
      </c>
      <c r="B10485" s="681" t="s">
        <v>25718</v>
      </c>
      <c r="C10485" s="681" t="s">
        <v>6820</v>
      </c>
      <c r="D10485" s="681" t="s">
        <v>6821</v>
      </c>
    </row>
    <row r="10486" spans="1:4" ht="31.5" thickTop="1" thickBot="1" x14ac:dyDescent="0.3">
      <c r="A10486" s="681" t="s">
        <v>25719</v>
      </c>
      <c r="B10486" s="681" t="s">
        <v>25720</v>
      </c>
      <c r="C10486" s="681" t="s">
        <v>25721</v>
      </c>
      <c r="D10486" s="681" t="s">
        <v>47243</v>
      </c>
    </row>
    <row r="10487" spans="1:4" ht="16.5" thickTop="1" thickBot="1" x14ac:dyDescent="0.3">
      <c r="A10487" s="680" t="s">
        <v>25722</v>
      </c>
      <c r="B10487" s="681" t="s">
        <v>25723</v>
      </c>
      <c r="C10487" s="680" t="s">
        <v>25724</v>
      </c>
      <c r="D10487" s="680" t="s">
        <v>47244</v>
      </c>
    </row>
    <row r="10488" spans="1:4" ht="16.5" thickTop="1" thickBot="1" x14ac:dyDescent="0.3">
      <c r="A10488" s="681" t="s">
        <v>25725</v>
      </c>
      <c r="B10488" s="681" t="s">
        <v>25725</v>
      </c>
      <c r="C10488" s="681" t="s">
        <v>25726</v>
      </c>
      <c r="D10488" s="681" t="s">
        <v>25726</v>
      </c>
    </row>
    <row r="10489" spans="1:4" ht="16.5" thickTop="1" thickBot="1" x14ac:dyDescent="0.3">
      <c r="A10489" s="681" t="s">
        <v>25727</v>
      </c>
      <c r="B10489" s="681" t="s">
        <v>25728</v>
      </c>
      <c r="C10489" s="681" t="s">
        <v>25729</v>
      </c>
      <c r="D10489" s="681" t="s">
        <v>47245</v>
      </c>
    </row>
    <row r="10490" spans="1:4" ht="16.5" thickTop="1" thickBot="1" x14ac:dyDescent="0.3">
      <c r="A10490" s="680" t="s">
        <v>25730</v>
      </c>
      <c r="B10490" s="681" t="s">
        <v>25731</v>
      </c>
      <c r="C10490" s="680" t="s">
        <v>25732</v>
      </c>
      <c r="D10490" s="680" t="s">
        <v>47246</v>
      </c>
    </row>
    <row r="10491" spans="1:4" ht="16.5" thickTop="1" thickBot="1" x14ac:dyDescent="0.3">
      <c r="A10491" s="681" t="s">
        <v>25733</v>
      </c>
      <c r="B10491" s="681" t="s">
        <v>25734</v>
      </c>
      <c r="C10491" s="681" t="s">
        <v>25735</v>
      </c>
      <c r="D10491" s="681" t="s">
        <v>47247</v>
      </c>
    </row>
    <row r="10492" spans="1:4" ht="16.5" thickTop="1" thickBot="1" x14ac:dyDescent="0.3">
      <c r="A10492" s="681" t="s">
        <v>25736</v>
      </c>
      <c r="B10492" s="681" t="s">
        <v>25737</v>
      </c>
      <c r="C10492" s="681" t="s">
        <v>25738</v>
      </c>
      <c r="D10492" s="681" t="s">
        <v>47248</v>
      </c>
    </row>
    <row r="10493" spans="1:4" ht="16.5" thickTop="1" thickBot="1" x14ac:dyDescent="0.3">
      <c r="A10493" s="680" t="s">
        <v>25739</v>
      </c>
      <c r="B10493" s="681" t="s">
        <v>25740</v>
      </c>
      <c r="C10493" s="680" t="s">
        <v>25741</v>
      </c>
      <c r="D10493" s="680" t="s">
        <v>47249</v>
      </c>
    </row>
    <row r="10494" spans="1:4" ht="16.5" thickTop="1" thickBot="1" x14ac:dyDescent="0.3">
      <c r="A10494" s="681" t="s">
        <v>25742</v>
      </c>
      <c r="B10494" s="681" t="s">
        <v>25743</v>
      </c>
      <c r="C10494" s="681" t="s">
        <v>25744</v>
      </c>
      <c r="D10494" s="681" t="s">
        <v>47250</v>
      </c>
    </row>
    <row r="10495" spans="1:4" ht="16.5" thickTop="1" thickBot="1" x14ac:dyDescent="0.3">
      <c r="A10495" s="680" t="s">
        <v>25745</v>
      </c>
      <c r="B10495" s="681" t="s">
        <v>25746</v>
      </c>
      <c r="C10495" s="680" t="s">
        <v>25747</v>
      </c>
      <c r="D10495" s="680" t="s">
        <v>47251</v>
      </c>
    </row>
    <row r="10496" spans="1:4" ht="16.5" thickTop="1" thickBot="1" x14ac:dyDescent="0.3">
      <c r="A10496" s="681" t="s">
        <v>25748</v>
      </c>
      <c r="B10496" s="681" t="s">
        <v>25749</v>
      </c>
      <c r="C10496" s="681" t="s">
        <v>25750</v>
      </c>
      <c r="D10496" s="681" t="s">
        <v>47252</v>
      </c>
    </row>
    <row r="10497" spans="1:4" ht="31.5" thickTop="1" thickBot="1" x14ac:dyDescent="0.3">
      <c r="A10497" s="680" t="s">
        <v>25751</v>
      </c>
      <c r="B10497" s="681" t="s">
        <v>25752</v>
      </c>
      <c r="C10497" s="680" t="s">
        <v>25753</v>
      </c>
      <c r="D10497" s="680" t="s">
        <v>47253</v>
      </c>
    </row>
    <row r="10498" spans="1:4" ht="16.5" thickTop="1" thickBot="1" x14ac:dyDescent="0.3">
      <c r="A10498" s="681" t="s">
        <v>25754</v>
      </c>
      <c r="B10498" s="681" t="s">
        <v>25755</v>
      </c>
      <c r="C10498" s="681" t="s">
        <v>25756</v>
      </c>
      <c r="D10498" s="681" t="s">
        <v>47254</v>
      </c>
    </row>
    <row r="10499" spans="1:4" ht="31.5" thickTop="1" thickBot="1" x14ac:dyDescent="0.3">
      <c r="A10499" s="681" t="s">
        <v>25757</v>
      </c>
      <c r="B10499" s="681" t="s">
        <v>25758</v>
      </c>
      <c r="C10499" s="681" t="s">
        <v>25759</v>
      </c>
      <c r="D10499" s="681" t="s">
        <v>47255</v>
      </c>
    </row>
    <row r="10500" spans="1:4" ht="16.5" thickTop="1" thickBot="1" x14ac:dyDescent="0.3">
      <c r="A10500" s="681" t="s">
        <v>6822</v>
      </c>
      <c r="B10500" s="681" t="s">
        <v>25760</v>
      </c>
      <c r="C10500" s="681" t="s">
        <v>6823</v>
      </c>
      <c r="D10500" s="681" t="s">
        <v>6824</v>
      </c>
    </row>
    <row r="10501" spans="1:4" ht="16.5" thickTop="1" thickBot="1" x14ac:dyDescent="0.3">
      <c r="A10501" s="680" t="s">
        <v>25761</v>
      </c>
      <c r="B10501" s="681" t="s">
        <v>25762</v>
      </c>
      <c r="C10501" s="680" t="s">
        <v>25763</v>
      </c>
      <c r="D10501" s="680" t="s">
        <v>47256</v>
      </c>
    </row>
    <row r="10502" spans="1:4" ht="16.5" thickTop="1" thickBot="1" x14ac:dyDescent="0.3">
      <c r="A10502" s="680" t="s">
        <v>25764</v>
      </c>
      <c r="B10502" s="681" t="s">
        <v>25765</v>
      </c>
      <c r="C10502" s="680" t="s">
        <v>25766</v>
      </c>
      <c r="D10502" s="680" t="s">
        <v>47257</v>
      </c>
    </row>
    <row r="10503" spans="1:4" ht="16.5" thickTop="1" thickBot="1" x14ac:dyDescent="0.3">
      <c r="A10503" s="681" t="s">
        <v>25767</v>
      </c>
      <c r="B10503" s="681" t="s">
        <v>25768</v>
      </c>
      <c r="C10503" s="681" t="s">
        <v>25769</v>
      </c>
      <c r="D10503" s="681" t="s">
        <v>25769</v>
      </c>
    </row>
    <row r="10504" spans="1:4" ht="16.5" thickTop="1" thickBot="1" x14ac:dyDescent="0.3">
      <c r="A10504" s="680" t="s">
        <v>25770</v>
      </c>
      <c r="B10504" s="681" t="s">
        <v>25771</v>
      </c>
      <c r="C10504" s="680" t="s">
        <v>25772</v>
      </c>
      <c r="D10504" s="680" t="s">
        <v>47258</v>
      </c>
    </row>
    <row r="10505" spans="1:4" ht="31.5" thickTop="1" thickBot="1" x14ac:dyDescent="0.3">
      <c r="A10505" s="680" t="s">
        <v>25773</v>
      </c>
      <c r="B10505" s="681" t="s">
        <v>25774</v>
      </c>
      <c r="C10505" s="680" t="s">
        <v>25775</v>
      </c>
      <c r="D10505" s="680" t="s">
        <v>47259</v>
      </c>
    </row>
    <row r="10506" spans="1:4" ht="16.5" thickTop="1" thickBot="1" x14ac:dyDescent="0.3">
      <c r="A10506" s="681" t="s">
        <v>25776</v>
      </c>
      <c r="B10506" s="681" t="s">
        <v>25777</v>
      </c>
      <c r="C10506" s="681" t="s">
        <v>25778</v>
      </c>
      <c r="D10506" s="681" t="s">
        <v>47260</v>
      </c>
    </row>
    <row r="10507" spans="1:4" ht="16.5" thickTop="1" thickBot="1" x14ac:dyDescent="0.3">
      <c r="A10507" s="680" t="s">
        <v>25779</v>
      </c>
      <c r="B10507" s="681" t="s">
        <v>25780</v>
      </c>
      <c r="C10507" s="680" t="s">
        <v>25781</v>
      </c>
      <c r="D10507" s="680" t="s">
        <v>47261</v>
      </c>
    </row>
    <row r="10508" spans="1:4" ht="16.5" thickTop="1" thickBot="1" x14ac:dyDescent="0.3">
      <c r="A10508" s="681" t="s">
        <v>25782</v>
      </c>
      <c r="B10508" s="681" t="s">
        <v>25783</v>
      </c>
      <c r="C10508" s="681" t="s">
        <v>25784</v>
      </c>
      <c r="D10508" s="681" t="s">
        <v>47262</v>
      </c>
    </row>
    <row r="10509" spans="1:4" ht="16.5" thickTop="1" thickBot="1" x14ac:dyDescent="0.3">
      <c r="A10509" s="681" t="s">
        <v>25785</v>
      </c>
      <c r="B10509" s="681" t="s">
        <v>25786</v>
      </c>
      <c r="C10509" s="681" t="s">
        <v>25787</v>
      </c>
      <c r="D10509" s="681" t="s">
        <v>47263</v>
      </c>
    </row>
    <row r="10510" spans="1:4" ht="16.5" thickTop="1" thickBot="1" x14ac:dyDescent="0.3">
      <c r="A10510" s="680" t="s">
        <v>25788</v>
      </c>
      <c r="B10510" s="681" t="s">
        <v>25788</v>
      </c>
      <c r="C10510" s="680" t="s">
        <v>25789</v>
      </c>
      <c r="D10510" s="680" t="s">
        <v>47264</v>
      </c>
    </row>
    <row r="10511" spans="1:4" ht="16.5" thickTop="1" thickBot="1" x14ac:dyDescent="0.3">
      <c r="A10511" s="681" t="s">
        <v>25790</v>
      </c>
      <c r="B10511" s="681" t="s">
        <v>25791</v>
      </c>
      <c r="C10511" s="681" t="s">
        <v>25792</v>
      </c>
      <c r="D10511" s="681" t="s">
        <v>47265</v>
      </c>
    </row>
    <row r="10512" spans="1:4" ht="16.5" thickTop="1" thickBot="1" x14ac:dyDescent="0.3">
      <c r="A10512" s="680" t="s">
        <v>25793</v>
      </c>
      <c r="B10512" s="681" t="s">
        <v>25794</v>
      </c>
      <c r="C10512" s="680" t="s">
        <v>25795</v>
      </c>
      <c r="D10512" s="680" t="s">
        <v>47266</v>
      </c>
    </row>
    <row r="10513" spans="1:4" ht="16.5" thickTop="1" thickBot="1" x14ac:dyDescent="0.3">
      <c r="A10513" s="681" t="s">
        <v>25796</v>
      </c>
      <c r="B10513" s="681" t="s">
        <v>25797</v>
      </c>
      <c r="C10513" s="681" t="s">
        <v>25798</v>
      </c>
      <c r="D10513" s="681" t="s">
        <v>47267</v>
      </c>
    </row>
    <row r="10514" spans="1:4" ht="16.5" thickTop="1" thickBot="1" x14ac:dyDescent="0.3">
      <c r="A10514" s="680" t="s">
        <v>25799</v>
      </c>
      <c r="B10514" s="681" t="s">
        <v>25800</v>
      </c>
      <c r="C10514" s="680" t="s">
        <v>25801</v>
      </c>
      <c r="D10514" s="680" t="s">
        <v>47268</v>
      </c>
    </row>
    <row r="10515" spans="1:4" ht="16.5" thickTop="1" thickBot="1" x14ac:dyDescent="0.3">
      <c r="A10515" s="680" t="s">
        <v>25802</v>
      </c>
      <c r="B10515" s="681" t="s">
        <v>25803</v>
      </c>
      <c r="C10515" s="680" t="s">
        <v>25804</v>
      </c>
      <c r="D10515" s="680" t="s">
        <v>47269</v>
      </c>
    </row>
    <row r="10516" spans="1:4" ht="16.5" thickTop="1" thickBot="1" x14ac:dyDescent="0.3">
      <c r="A10516" s="680" t="s">
        <v>25805</v>
      </c>
      <c r="B10516" s="681" t="s">
        <v>25806</v>
      </c>
      <c r="C10516" s="680" t="s">
        <v>25807</v>
      </c>
      <c r="D10516" s="680" t="s">
        <v>47270</v>
      </c>
    </row>
    <row r="10517" spans="1:4" ht="31.5" thickTop="1" thickBot="1" x14ac:dyDescent="0.3">
      <c r="A10517" s="681" t="s">
        <v>25808</v>
      </c>
      <c r="B10517" s="681" t="s">
        <v>25809</v>
      </c>
      <c r="C10517" s="681" t="s">
        <v>25810</v>
      </c>
      <c r="D10517" s="681" t="s">
        <v>47271</v>
      </c>
    </row>
    <row r="10518" spans="1:4" ht="16.5" thickTop="1" thickBot="1" x14ac:dyDescent="0.3">
      <c r="A10518" s="680" t="s">
        <v>25811</v>
      </c>
      <c r="B10518" s="681" t="s">
        <v>25812</v>
      </c>
      <c r="C10518" s="680" t="s">
        <v>25813</v>
      </c>
      <c r="D10518" s="680" t="s">
        <v>47272</v>
      </c>
    </row>
    <row r="10519" spans="1:4" ht="16.5" thickTop="1" thickBot="1" x14ac:dyDescent="0.3">
      <c r="A10519" s="681" t="s">
        <v>25814</v>
      </c>
      <c r="B10519" s="681" t="s">
        <v>25815</v>
      </c>
      <c r="C10519" s="681" t="s">
        <v>25816</v>
      </c>
      <c r="D10519" s="681" t="s">
        <v>47273</v>
      </c>
    </row>
    <row r="10520" spans="1:4" ht="16.5" thickTop="1" thickBot="1" x14ac:dyDescent="0.3">
      <c r="A10520" s="680" t="s">
        <v>25817</v>
      </c>
      <c r="B10520" s="681" t="s">
        <v>25818</v>
      </c>
      <c r="C10520" s="680" t="s">
        <v>25819</v>
      </c>
      <c r="D10520" s="680" t="s">
        <v>47274</v>
      </c>
    </row>
    <row r="10521" spans="1:4" ht="16.5" thickTop="1" thickBot="1" x14ac:dyDescent="0.3">
      <c r="A10521" s="680" t="s">
        <v>25820</v>
      </c>
      <c r="B10521" s="681" t="s">
        <v>25821</v>
      </c>
      <c r="C10521" s="680" t="s">
        <v>25822</v>
      </c>
      <c r="D10521" s="680" t="s">
        <v>47275</v>
      </c>
    </row>
    <row r="10522" spans="1:4" ht="16.5" thickTop="1" thickBot="1" x14ac:dyDescent="0.3">
      <c r="A10522" s="681" t="s">
        <v>25823</v>
      </c>
      <c r="B10522" s="681" t="s">
        <v>25824</v>
      </c>
      <c r="C10522" s="681" t="s">
        <v>25825</v>
      </c>
      <c r="D10522" s="681" t="s">
        <v>47276</v>
      </c>
    </row>
    <row r="10523" spans="1:4" ht="31.5" thickTop="1" thickBot="1" x14ac:dyDescent="0.3">
      <c r="A10523" s="680" t="s">
        <v>25826</v>
      </c>
      <c r="B10523" s="681" t="s">
        <v>25827</v>
      </c>
      <c r="C10523" s="680" t="s">
        <v>25828</v>
      </c>
      <c r="D10523" s="680" t="s">
        <v>47277</v>
      </c>
    </row>
    <row r="10524" spans="1:4" ht="16.5" thickTop="1" thickBot="1" x14ac:dyDescent="0.3">
      <c r="A10524" s="681" t="s">
        <v>25829</v>
      </c>
      <c r="B10524" s="681" t="s">
        <v>25830</v>
      </c>
      <c r="C10524" s="681" t="s">
        <v>25831</v>
      </c>
      <c r="D10524" s="681" t="s">
        <v>47278</v>
      </c>
    </row>
    <row r="10525" spans="1:4" ht="16.5" thickTop="1" thickBot="1" x14ac:dyDescent="0.3">
      <c r="A10525" s="681" t="s">
        <v>25832</v>
      </c>
      <c r="B10525" s="681" t="s">
        <v>25833</v>
      </c>
      <c r="C10525" s="681" t="s">
        <v>25834</v>
      </c>
      <c r="D10525" s="681" t="s">
        <v>47279</v>
      </c>
    </row>
    <row r="10526" spans="1:4" ht="31.5" thickTop="1" thickBot="1" x14ac:dyDescent="0.3">
      <c r="A10526" s="680" t="s">
        <v>25835</v>
      </c>
      <c r="B10526" s="681" t="s">
        <v>25835</v>
      </c>
      <c r="C10526" s="680" t="s">
        <v>25836</v>
      </c>
      <c r="D10526" s="680" t="s">
        <v>47280</v>
      </c>
    </row>
    <row r="10527" spans="1:4" ht="31.5" thickTop="1" thickBot="1" x14ac:dyDescent="0.3">
      <c r="A10527" s="680" t="s">
        <v>25837</v>
      </c>
      <c r="B10527" s="681" t="s">
        <v>25838</v>
      </c>
      <c r="C10527" s="680" t="s">
        <v>25839</v>
      </c>
      <c r="D10527" s="680" t="s">
        <v>47281</v>
      </c>
    </row>
    <row r="10528" spans="1:4" ht="16.5" thickTop="1" thickBot="1" x14ac:dyDescent="0.3">
      <c r="A10528" s="681" t="s">
        <v>25840</v>
      </c>
      <c r="B10528" s="681" t="s">
        <v>25841</v>
      </c>
      <c r="C10528" s="681" t="s">
        <v>25842</v>
      </c>
      <c r="D10528" s="681" t="s">
        <v>47282</v>
      </c>
    </row>
    <row r="10529" spans="1:4" ht="16.5" thickTop="1" thickBot="1" x14ac:dyDescent="0.3">
      <c r="A10529" s="681" t="s">
        <v>25843</v>
      </c>
      <c r="B10529" s="692" t="s">
        <v>8728</v>
      </c>
      <c r="C10529" s="681" t="s">
        <v>25844</v>
      </c>
      <c r="D10529" s="681" t="s">
        <v>47283</v>
      </c>
    </row>
    <row r="10530" spans="1:4" ht="31.5" thickTop="1" thickBot="1" x14ac:dyDescent="0.3">
      <c r="A10530" s="680" t="s">
        <v>25845</v>
      </c>
      <c r="B10530" s="681" t="s">
        <v>25846</v>
      </c>
      <c r="C10530" s="680" t="s">
        <v>25847</v>
      </c>
      <c r="D10530" s="680" t="s">
        <v>47284</v>
      </c>
    </row>
    <row r="10531" spans="1:4" ht="16.5" thickTop="1" thickBot="1" x14ac:dyDescent="0.3">
      <c r="A10531" s="680" t="s">
        <v>25848</v>
      </c>
      <c r="B10531" s="681" t="s">
        <v>25849</v>
      </c>
      <c r="C10531" s="680" t="s">
        <v>25850</v>
      </c>
      <c r="D10531" s="680" t="s">
        <v>47285</v>
      </c>
    </row>
    <row r="10532" spans="1:4" ht="46.5" thickTop="1" thickBot="1" x14ac:dyDescent="0.3">
      <c r="A10532" s="681" t="s">
        <v>25851</v>
      </c>
      <c r="B10532" s="681" t="s">
        <v>25852</v>
      </c>
      <c r="C10532" s="681" t="s">
        <v>25853</v>
      </c>
      <c r="D10532" s="681" t="s">
        <v>47286</v>
      </c>
    </row>
    <row r="10533" spans="1:4" ht="46.5" thickTop="1" thickBot="1" x14ac:dyDescent="0.3">
      <c r="A10533" s="680" t="s">
        <v>25854</v>
      </c>
      <c r="B10533" s="681" t="s">
        <v>25855</v>
      </c>
      <c r="C10533" s="680" t="s">
        <v>25856</v>
      </c>
      <c r="D10533" s="680" t="s">
        <v>47287</v>
      </c>
    </row>
    <row r="10534" spans="1:4" ht="46.5" thickTop="1" thickBot="1" x14ac:dyDescent="0.3">
      <c r="A10534" s="681" t="s">
        <v>25857</v>
      </c>
      <c r="B10534" s="681" t="s">
        <v>25858</v>
      </c>
      <c r="C10534" s="681" t="s">
        <v>25859</v>
      </c>
      <c r="D10534" s="681" t="s">
        <v>47288</v>
      </c>
    </row>
    <row r="10535" spans="1:4" ht="46.5" thickTop="1" thickBot="1" x14ac:dyDescent="0.3">
      <c r="A10535" s="680" t="s">
        <v>25860</v>
      </c>
      <c r="B10535" s="681" t="s">
        <v>25861</v>
      </c>
      <c r="C10535" s="680" t="s">
        <v>25862</v>
      </c>
      <c r="D10535" s="680" t="s">
        <v>47289</v>
      </c>
    </row>
    <row r="10536" spans="1:4" ht="46.5" thickTop="1" thickBot="1" x14ac:dyDescent="0.3">
      <c r="A10536" s="681" t="s">
        <v>25863</v>
      </c>
      <c r="B10536" s="681" t="s">
        <v>25864</v>
      </c>
      <c r="C10536" s="681" t="s">
        <v>25865</v>
      </c>
      <c r="D10536" s="681" t="s">
        <v>47290</v>
      </c>
    </row>
    <row r="10537" spans="1:4" ht="46.5" thickTop="1" thickBot="1" x14ac:dyDescent="0.3">
      <c r="A10537" s="680" t="s">
        <v>25866</v>
      </c>
      <c r="B10537" s="681" t="s">
        <v>25867</v>
      </c>
      <c r="C10537" s="680" t="s">
        <v>25868</v>
      </c>
      <c r="D10537" s="680" t="s">
        <v>47291</v>
      </c>
    </row>
    <row r="10538" spans="1:4" ht="46.5" thickTop="1" thickBot="1" x14ac:dyDescent="0.3">
      <c r="A10538" s="681" t="s">
        <v>25869</v>
      </c>
      <c r="B10538" s="681" t="s">
        <v>25870</v>
      </c>
      <c r="C10538" s="681" t="s">
        <v>25871</v>
      </c>
      <c r="D10538" s="681" t="s">
        <v>47292</v>
      </c>
    </row>
    <row r="10539" spans="1:4" ht="16.5" thickTop="1" thickBot="1" x14ac:dyDescent="0.3">
      <c r="A10539" s="680" t="s">
        <v>25872</v>
      </c>
      <c r="B10539" s="681" t="s">
        <v>25873</v>
      </c>
      <c r="C10539" s="680" t="s">
        <v>25874</v>
      </c>
      <c r="D10539" s="680" t="s">
        <v>47293</v>
      </c>
    </row>
    <row r="10540" spans="1:4" ht="16.5" thickTop="1" thickBot="1" x14ac:dyDescent="0.3">
      <c r="A10540" s="681" t="s">
        <v>25875</v>
      </c>
      <c r="B10540" s="681" t="s">
        <v>25876</v>
      </c>
      <c r="C10540" s="681" t="s">
        <v>25877</v>
      </c>
      <c r="D10540" s="681" t="s">
        <v>47294</v>
      </c>
    </row>
    <row r="10541" spans="1:4" ht="16.5" thickTop="1" thickBot="1" x14ac:dyDescent="0.3">
      <c r="A10541" s="681" t="s">
        <v>25878</v>
      </c>
      <c r="B10541" s="681" t="s">
        <v>25879</v>
      </c>
      <c r="C10541" s="681" t="s">
        <v>25880</v>
      </c>
      <c r="D10541" s="681" t="s">
        <v>25880</v>
      </c>
    </row>
    <row r="10542" spans="1:4" ht="16.5" thickTop="1" thickBot="1" x14ac:dyDescent="0.3">
      <c r="A10542" s="680" t="s">
        <v>25881</v>
      </c>
      <c r="B10542" s="681" t="s">
        <v>25882</v>
      </c>
      <c r="C10542" s="680" t="s">
        <v>25883</v>
      </c>
      <c r="D10542" s="680" t="s">
        <v>47295</v>
      </c>
    </row>
    <row r="10543" spans="1:4" ht="16.5" thickTop="1" thickBot="1" x14ac:dyDescent="0.3">
      <c r="A10543" s="680" t="s">
        <v>25884</v>
      </c>
      <c r="B10543" s="681" t="s">
        <v>25885</v>
      </c>
      <c r="C10543" s="680" t="s">
        <v>25886</v>
      </c>
      <c r="D10543" s="680" t="s">
        <v>47296</v>
      </c>
    </row>
    <row r="10544" spans="1:4" ht="16.5" thickTop="1" thickBot="1" x14ac:dyDescent="0.3">
      <c r="A10544" s="680" t="s">
        <v>25887</v>
      </c>
      <c r="B10544" s="681" t="s">
        <v>25888</v>
      </c>
      <c r="C10544" s="680" t="s">
        <v>25889</v>
      </c>
      <c r="D10544" s="680" t="s">
        <v>47297</v>
      </c>
    </row>
    <row r="10545" spans="1:4" ht="16.5" thickTop="1" thickBot="1" x14ac:dyDescent="0.3">
      <c r="A10545" s="680" t="s">
        <v>25890</v>
      </c>
      <c r="B10545" s="681" t="s">
        <v>25891</v>
      </c>
      <c r="C10545" s="680" t="s">
        <v>25892</v>
      </c>
      <c r="D10545" s="680" t="s">
        <v>47298</v>
      </c>
    </row>
    <row r="10546" spans="1:4" ht="16.5" thickTop="1" thickBot="1" x14ac:dyDescent="0.3">
      <c r="A10546" s="680" t="s">
        <v>25893</v>
      </c>
      <c r="B10546" s="681" t="s">
        <v>25894</v>
      </c>
      <c r="C10546" s="680" t="s">
        <v>25895</v>
      </c>
      <c r="D10546" s="680" t="s">
        <v>47299</v>
      </c>
    </row>
    <row r="10547" spans="1:4" ht="16.5" thickTop="1" thickBot="1" x14ac:dyDescent="0.3">
      <c r="A10547" s="681" t="s">
        <v>25896</v>
      </c>
      <c r="B10547" s="681" t="s">
        <v>25897</v>
      </c>
      <c r="C10547" s="681" t="s">
        <v>25898</v>
      </c>
      <c r="D10547" s="681" t="s">
        <v>47300</v>
      </c>
    </row>
    <row r="10548" spans="1:4" ht="16.5" thickTop="1" thickBot="1" x14ac:dyDescent="0.3">
      <c r="A10548" s="680" t="s">
        <v>25899</v>
      </c>
      <c r="B10548" s="681" t="s">
        <v>25900</v>
      </c>
      <c r="C10548" s="680" t="s">
        <v>25901</v>
      </c>
      <c r="D10548" s="680" t="s">
        <v>47301</v>
      </c>
    </row>
    <row r="10549" spans="1:4" ht="16.5" thickTop="1" thickBot="1" x14ac:dyDescent="0.3">
      <c r="A10549" s="680" t="s">
        <v>25902</v>
      </c>
      <c r="B10549" s="681" t="s">
        <v>25903</v>
      </c>
      <c r="C10549" s="680" t="s">
        <v>25904</v>
      </c>
      <c r="D10549" s="680" t="s">
        <v>47302</v>
      </c>
    </row>
    <row r="10550" spans="1:4" ht="16.5" thickTop="1" thickBot="1" x14ac:dyDescent="0.3">
      <c r="A10550" s="681" t="s">
        <v>6825</v>
      </c>
      <c r="B10550" s="681" t="s">
        <v>25905</v>
      </c>
      <c r="C10550" s="681" t="s">
        <v>6826</v>
      </c>
      <c r="D10550" s="681" t="s">
        <v>6827</v>
      </c>
    </row>
    <row r="10551" spans="1:4" ht="16.5" thickTop="1" thickBot="1" x14ac:dyDescent="0.3">
      <c r="A10551" s="680" t="s">
        <v>25906</v>
      </c>
      <c r="B10551" s="692" t="s">
        <v>8728</v>
      </c>
      <c r="C10551" s="680" t="s">
        <v>25907</v>
      </c>
      <c r="D10551" s="680" t="s">
        <v>47303</v>
      </c>
    </row>
    <row r="10552" spans="1:4" ht="31.5" thickTop="1" thickBot="1" x14ac:dyDescent="0.3">
      <c r="A10552" s="681" t="s">
        <v>25908</v>
      </c>
      <c r="B10552" s="681" t="s">
        <v>25909</v>
      </c>
      <c r="C10552" s="681" t="s">
        <v>25910</v>
      </c>
      <c r="D10552" s="681" t="s">
        <v>47304</v>
      </c>
    </row>
    <row r="10553" spans="1:4" ht="16.5" thickTop="1" thickBot="1" x14ac:dyDescent="0.3">
      <c r="A10553" s="681" t="s">
        <v>25911</v>
      </c>
      <c r="B10553" s="681" t="s">
        <v>25912</v>
      </c>
      <c r="C10553" s="681" t="s">
        <v>25913</v>
      </c>
      <c r="D10553" s="681" t="s">
        <v>47305</v>
      </c>
    </row>
    <row r="10554" spans="1:4" ht="16.5" thickTop="1" thickBot="1" x14ac:dyDescent="0.3">
      <c r="A10554" s="680" t="s">
        <v>25914</v>
      </c>
      <c r="B10554" s="681" t="s">
        <v>25915</v>
      </c>
      <c r="C10554" s="680" t="s">
        <v>25916</v>
      </c>
      <c r="D10554" s="680" t="s">
        <v>47306</v>
      </c>
    </row>
    <row r="10555" spans="1:4" ht="31.5" thickTop="1" thickBot="1" x14ac:dyDescent="0.3">
      <c r="A10555" s="681" t="s">
        <v>25917</v>
      </c>
      <c r="B10555" s="681" t="s">
        <v>25918</v>
      </c>
      <c r="C10555" s="681" t="s">
        <v>25919</v>
      </c>
      <c r="D10555" s="681" t="s">
        <v>47307</v>
      </c>
    </row>
    <row r="10556" spans="1:4" ht="16.5" thickTop="1" thickBot="1" x14ac:dyDescent="0.3">
      <c r="A10556" s="681" t="s">
        <v>25920</v>
      </c>
      <c r="B10556" s="681" t="s">
        <v>25921</v>
      </c>
      <c r="C10556" s="681" t="s">
        <v>25922</v>
      </c>
      <c r="D10556" s="681" t="s">
        <v>47308</v>
      </c>
    </row>
    <row r="10557" spans="1:4" ht="16.5" thickTop="1" thickBot="1" x14ac:dyDescent="0.3">
      <c r="A10557" s="681" t="s">
        <v>25923</v>
      </c>
      <c r="B10557" s="681" t="s">
        <v>25924</v>
      </c>
      <c r="C10557" s="681" t="s">
        <v>25925</v>
      </c>
      <c r="D10557" s="681" t="s">
        <v>47309</v>
      </c>
    </row>
    <row r="10558" spans="1:4" ht="31.5" thickTop="1" thickBot="1" x14ac:dyDescent="0.3">
      <c r="A10558" s="680" t="s">
        <v>6828</v>
      </c>
      <c r="B10558" s="681" t="s">
        <v>25926</v>
      </c>
      <c r="C10558" s="680" t="s">
        <v>6829</v>
      </c>
      <c r="D10558" s="680" t="s">
        <v>6830</v>
      </c>
    </row>
    <row r="10559" spans="1:4" ht="16.5" thickTop="1" thickBot="1" x14ac:dyDescent="0.3">
      <c r="A10559" s="681" t="s">
        <v>25927</v>
      </c>
      <c r="B10559" s="681" t="s">
        <v>25928</v>
      </c>
      <c r="C10559" s="681" t="s">
        <v>25929</v>
      </c>
      <c r="D10559" s="681" t="s">
        <v>47310</v>
      </c>
    </row>
    <row r="10560" spans="1:4" ht="16.5" thickTop="1" thickBot="1" x14ac:dyDescent="0.3">
      <c r="A10560" s="681" t="s">
        <v>25930</v>
      </c>
      <c r="B10560" s="681" t="s">
        <v>25931</v>
      </c>
      <c r="C10560" s="681" t="s">
        <v>25932</v>
      </c>
      <c r="D10560" s="681" t="s">
        <v>47311</v>
      </c>
    </row>
    <row r="10561" spans="1:4" ht="16.5" thickTop="1" thickBot="1" x14ac:dyDescent="0.3">
      <c r="A10561" s="681" t="s">
        <v>25933</v>
      </c>
      <c r="B10561" s="681" t="s">
        <v>25934</v>
      </c>
      <c r="C10561" s="681" t="s">
        <v>25935</v>
      </c>
      <c r="D10561" s="681" t="s">
        <v>47312</v>
      </c>
    </row>
    <row r="10562" spans="1:4" ht="16.5" thickTop="1" thickBot="1" x14ac:dyDescent="0.3">
      <c r="A10562" s="680" t="s">
        <v>6831</v>
      </c>
      <c r="B10562" s="681" t="s">
        <v>25936</v>
      </c>
      <c r="C10562" s="680" t="s">
        <v>25937</v>
      </c>
      <c r="D10562" s="680" t="s">
        <v>6833</v>
      </c>
    </row>
    <row r="10563" spans="1:4" ht="31.5" thickTop="1" thickBot="1" x14ac:dyDescent="0.3">
      <c r="A10563" s="681" t="s">
        <v>6834</v>
      </c>
      <c r="B10563" s="681" t="s">
        <v>25938</v>
      </c>
      <c r="C10563" s="681" t="s">
        <v>6835</v>
      </c>
      <c r="D10563" s="681" t="s">
        <v>6836</v>
      </c>
    </row>
    <row r="10564" spans="1:4" ht="16.5" thickTop="1" thickBot="1" x14ac:dyDescent="0.3">
      <c r="A10564" s="680" t="s">
        <v>25939</v>
      </c>
      <c r="B10564" s="681" t="s">
        <v>25940</v>
      </c>
      <c r="C10564" s="680" t="s">
        <v>25941</v>
      </c>
      <c r="D10564" s="680" t="s">
        <v>47313</v>
      </c>
    </row>
    <row r="10565" spans="1:4" ht="16.5" thickTop="1" thickBot="1" x14ac:dyDescent="0.3">
      <c r="A10565" s="681" t="s">
        <v>25942</v>
      </c>
      <c r="B10565" s="692" t="s">
        <v>8728</v>
      </c>
      <c r="C10565" s="681" t="s">
        <v>25943</v>
      </c>
      <c r="D10565" s="681" t="s">
        <v>47314</v>
      </c>
    </row>
    <row r="10566" spans="1:4" ht="31.5" thickTop="1" thickBot="1" x14ac:dyDescent="0.3">
      <c r="A10566" s="681" t="s">
        <v>25944</v>
      </c>
      <c r="B10566" s="681" t="s">
        <v>25945</v>
      </c>
      <c r="C10566" s="681" t="s">
        <v>25946</v>
      </c>
      <c r="D10566" s="681" t="s">
        <v>47315</v>
      </c>
    </row>
    <row r="10567" spans="1:4" ht="16.5" thickTop="1" thickBot="1" x14ac:dyDescent="0.3">
      <c r="A10567" s="680" t="s">
        <v>25947</v>
      </c>
      <c r="B10567" s="681" t="s">
        <v>25948</v>
      </c>
      <c r="C10567" s="680" t="s">
        <v>25949</v>
      </c>
      <c r="D10567" s="680" t="s">
        <v>47316</v>
      </c>
    </row>
    <row r="10568" spans="1:4" ht="16.5" thickTop="1" thickBot="1" x14ac:dyDescent="0.3">
      <c r="A10568" s="681" t="s">
        <v>25950</v>
      </c>
      <c r="B10568" s="681" t="s">
        <v>25951</v>
      </c>
      <c r="C10568" s="681" t="s">
        <v>25952</v>
      </c>
      <c r="D10568" s="681" t="s">
        <v>47317</v>
      </c>
    </row>
    <row r="10569" spans="1:4" ht="16.5" thickTop="1" thickBot="1" x14ac:dyDescent="0.3">
      <c r="A10569" s="681" t="s">
        <v>25953</v>
      </c>
      <c r="B10569" s="681" t="s">
        <v>25954</v>
      </c>
      <c r="C10569" s="681" t="s">
        <v>25955</v>
      </c>
      <c r="D10569" s="681" t="s">
        <v>47318</v>
      </c>
    </row>
    <row r="10570" spans="1:4" ht="31.5" thickTop="1" thickBot="1" x14ac:dyDescent="0.3">
      <c r="A10570" s="681" t="s">
        <v>25956</v>
      </c>
      <c r="B10570" s="681" t="s">
        <v>25957</v>
      </c>
      <c r="C10570" s="681" t="s">
        <v>25958</v>
      </c>
      <c r="D10570" s="681" t="s">
        <v>47319</v>
      </c>
    </row>
    <row r="10571" spans="1:4" ht="16.5" thickTop="1" thickBot="1" x14ac:dyDescent="0.3">
      <c r="A10571" s="680" t="s">
        <v>25959</v>
      </c>
      <c r="B10571" s="681" t="s">
        <v>25960</v>
      </c>
      <c r="C10571" s="680" t="s">
        <v>25961</v>
      </c>
      <c r="D10571" s="680" t="s">
        <v>47320</v>
      </c>
    </row>
    <row r="10572" spans="1:4" ht="16.5" thickTop="1" thickBot="1" x14ac:dyDescent="0.3">
      <c r="A10572" s="680" t="s">
        <v>25962</v>
      </c>
      <c r="B10572" s="681" t="s">
        <v>25963</v>
      </c>
      <c r="C10572" s="680" t="s">
        <v>25964</v>
      </c>
      <c r="D10572" s="680" t="s">
        <v>47321</v>
      </c>
    </row>
    <row r="10573" spans="1:4" ht="31.5" thickTop="1" thickBot="1" x14ac:dyDescent="0.3">
      <c r="A10573" s="681" t="s">
        <v>25965</v>
      </c>
      <c r="B10573" s="681" t="s">
        <v>25966</v>
      </c>
      <c r="C10573" s="681" t="s">
        <v>25967</v>
      </c>
      <c r="D10573" s="681" t="s">
        <v>47322</v>
      </c>
    </row>
    <row r="10574" spans="1:4" ht="16.5" thickTop="1" thickBot="1" x14ac:dyDescent="0.3">
      <c r="A10574" s="680" t="s">
        <v>25968</v>
      </c>
      <c r="B10574" s="692" t="s">
        <v>8728</v>
      </c>
      <c r="C10574" s="680" t="s">
        <v>25969</v>
      </c>
      <c r="D10574" s="680" t="s">
        <v>47323</v>
      </c>
    </row>
    <row r="10575" spans="1:4" ht="16.5" thickTop="1" thickBot="1" x14ac:dyDescent="0.3">
      <c r="A10575" s="680" t="s">
        <v>25970</v>
      </c>
      <c r="B10575" s="681" t="s">
        <v>25971</v>
      </c>
      <c r="C10575" s="680" t="s">
        <v>25972</v>
      </c>
      <c r="D10575" s="680" t="s">
        <v>47324</v>
      </c>
    </row>
    <row r="10576" spans="1:4" ht="16.5" thickTop="1" thickBot="1" x14ac:dyDescent="0.3">
      <c r="A10576" s="680" t="s">
        <v>25973</v>
      </c>
      <c r="B10576" s="681" t="s">
        <v>25974</v>
      </c>
      <c r="C10576" s="680" t="s">
        <v>25975</v>
      </c>
      <c r="D10576" s="680" t="s">
        <v>47325</v>
      </c>
    </row>
    <row r="10577" spans="1:4" ht="16.5" thickTop="1" thickBot="1" x14ac:dyDescent="0.3">
      <c r="A10577" s="680" t="s">
        <v>25976</v>
      </c>
      <c r="B10577" s="681" t="s">
        <v>25977</v>
      </c>
      <c r="C10577" s="680" t="s">
        <v>25978</v>
      </c>
      <c r="D10577" s="680" t="s">
        <v>47326</v>
      </c>
    </row>
    <row r="10578" spans="1:4" ht="16.5" thickTop="1" thickBot="1" x14ac:dyDescent="0.3">
      <c r="A10578" s="681" t="s">
        <v>25979</v>
      </c>
      <c r="B10578" s="681" t="s">
        <v>25980</v>
      </c>
      <c r="C10578" s="681" t="s">
        <v>25981</v>
      </c>
      <c r="D10578" s="681" t="s">
        <v>47327</v>
      </c>
    </row>
    <row r="10579" spans="1:4" ht="16.5" thickTop="1" thickBot="1" x14ac:dyDescent="0.3">
      <c r="A10579" s="680" t="s">
        <v>25982</v>
      </c>
      <c r="B10579" s="681" t="s">
        <v>25983</v>
      </c>
      <c r="C10579" s="680" t="s">
        <v>25984</v>
      </c>
      <c r="D10579" s="680" t="s">
        <v>47328</v>
      </c>
    </row>
    <row r="10580" spans="1:4" ht="16.5" thickTop="1" thickBot="1" x14ac:dyDescent="0.3">
      <c r="A10580" s="681" t="s">
        <v>25985</v>
      </c>
      <c r="B10580" s="681" t="s">
        <v>25986</v>
      </c>
      <c r="C10580" s="681" t="s">
        <v>25987</v>
      </c>
      <c r="D10580" s="681" t="s">
        <v>25987</v>
      </c>
    </row>
    <row r="10581" spans="1:4" ht="16.5" thickTop="1" thickBot="1" x14ac:dyDescent="0.3">
      <c r="A10581" s="681" t="s">
        <v>25988</v>
      </c>
      <c r="B10581" s="681" t="s">
        <v>25989</v>
      </c>
      <c r="C10581" s="681" t="s">
        <v>25990</v>
      </c>
      <c r="D10581" s="681" t="s">
        <v>47329</v>
      </c>
    </row>
    <row r="10582" spans="1:4" ht="16.5" thickTop="1" thickBot="1" x14ac:dyDescent="0.3">
      <c r="A10582" s="680" t="s">
        <v>6837</v>
      </c>
      <c r="B10582" s="681" t="s">
        <v>25991</v>
      </c>
      <c r="C10582" s="680" t="s">
        <v>6838</v>
      </c>
      <c r="D10582" s="680" t="s">
        <v>6839</v>
      </c>
    </row>
    <row r="10583" spans="1:4" ht="16.5" thickTop="1" thickBot="1" x14ac:dyDescent="0.3">
      <c r="A10583" s="681" t="s">
        <v>25992</v>
      </c>
      <c r="B10583" s="681" t="s">
        <v>25993</v>
      </c>
      <c r="C10583" s="681" t="s">
        <v>25994</v>
      </c>
      <c r="D10583" s="681" t="s">
        <v>47330</v>
      </c>
    </row>
    <row r="10584" spans="1:4" ht="16.5" thickTop="1" thickBot="1" x14ac:dyDescent="0.3">
      <c r="A10584" s="681" t="s">
        <v>25995</v>
      </c>
      <c r="B10584" s="681" t="s">
        <v>25996</v>
      </c>
      <c r="C10584" s="681" t="s">
        <v>25997</v>
      </c>
      <c r="D10584" s="681" t="s">
        <v>25997</v>
      </c>
    </row>
    <row r="10585" spans="1:4" ht="31.5" thickTop="1" thickBot="1" x14ac:dyDescent="0.3">
      <c r="A10585" s="680" t="s">
        <v>25998</v>
      </c>
      <c r="B10585" s="681" t="s">
        <v>25999</v>
      </c>
      <c r="C10585" s="680" t="s">
        <v>26000</v>
      </c>
      <c r="D10585" s="680" t="s">
        <v>47331</v>
      </c>
    </row>
    <row r="10586" spans="1:4" ht="16.5" thickTop="1" thickBot="1" x14ac:dyDescent="0.3">
      <c r="A10586" s="681" t="s">
        <v>26001</v>
      </c>
      <c r="B10586" s="681" t="s">
        <v>26002</v>
      </c>
      <c r="C10586" s="681" t="s">
        <v>26003</v>
      </c>
      <c r="D10586" s="681" t="s">
        <v>47332</v>
      </c>
    </row>
    <row r="10587" spans="1:4" ht="16.5" thickTop="1" thickBot="1" x14ac:dyDescent="0.3">
      <c r="A10587" s="681" t="s">
        <v>26004</v>
      </c>
      <c r="B10587" s="681" t="s">
        <v>26005</v>
      </c>
      <c r="C10587" s="681" t="s">
        <v>26006</v>
      </c>
      <c r="D10587" s="681" t="s">
        <v>47333</v>
      </c>
    </row>
    <row r="10588" spans="1:4" ht="16.5" thickTop="1" thickBot="1" x14ac:dyDescent="0.3">
      <c r="A10588" s="680" t="s">
        <v>6840</v>
      </c>
      <c r="B10588" s="681" t="s">
        <v>26007</v>
      </c>
      <c r="C10588" s="680" t="s">
        <v>26008</v>
      </c>
      <c r="D10588" s="680" t="s">
        <v>6842</v>
      </c>
    </row>
    <row r="10589" spans="1:4" ht="16.5" thickTop="1" thickBot="1" x14ac:dyDescent="0.3">
      <c r="A10589" s="680" t="s">
        <v>26009</v>
      </c>
      <c r="B10589" s="681" t="s">
        <v>26010</v>
      </c>
      <c r="C10589" s="680" t="s">
        <v>26011</v>
      </c>
      <c r="D10589" s="680" t="s">
        <v>47334</v>
      </c>
    </row>
    <row r="10590" spans="1:4" ht="16.5" thickTop="1" thickBot="1" x14ac:dyDescent="0.3">
      <c r="A10590" s="680" t="s">
        <v>26012</v>
      </c>
      <c r="B10590" s="681" t="s">
        <v>26013</v>
      </c>
      <c r="C10590" s="680" t="s">
        <v>26014</v>
      </c>
      <c r="D10590" s="680" t="s">
        <v>47335</v>
      </c>
    </row>
    <row r="10591" spans="1:4" ht="16.5" thickTop="1" thickBot="1" x14ac:dyDescent="0.3">
      <c r="A10591" s="681" t="s">
        <v>26015</v>
      </c>
      <c r="B10591" s="681" t="s">
        <v>26016</v>
      </c>
      <c r="C10591" s="681" t="s">
        <v>26017</v>
      </c>
      <c r="D10591" s="681" t="s">
        <v>47336</v>
      </c>
    </row>
    <row r="10592" spans="1:4" ht="16.5" thickTop="1" thickBot="1" x14ac:dyDescent="0.3">
      <c r="A10592" s="681" t="s">
        <v>26018</v>
      </c>
      <c r="B10592" s="681" t="s">
        <v>26019</v>
      </c>
      <c r="C10592" s="681" t="s">
        <v>26020</v>
      </c>
      <c r="D10592" s="681" t="s">
        <v>47337</v>
      </c>
    </row>
    <row r="10593" spans="1:4" ht="16.5" thickTop="1" thickBot="1" x14ac:dyDescent="0.3">
      <c r="A10593" s="680" t="s">
        <v>26021</v>
      </c>
      <c r="B10593" s="692" t="s">
        <v>8728</v>
      </c>
      <c r="C10593" s="680" t="s">
        <v>26022</v>
      </c>
      <c r="D10593" s="680" t="s">
        <v>47338</v>
      </c>
    </row>
    <row r="10594" spans="1:4" ht="16.5" thickTop="1" thickBot="1" x14ac:dyDescent="0.3">
      <c r="A10594" s="681" t="s">
        <v>26023</v>
      </c>
      <c r="B10594" s="681" t="s">
        <v>26024</v>
      </c>
      <c r="C10594" s="681" t="s">
        <v>26025</v>
      </c>
      <c r="D10594" s="681" t="s">
        <v>47339</v>
      </c>
    </row>
    <row r="10595" spans="1:4" ht="16.5" thickTop="1" thickBot="1" x14ac:dyDescent="0.3">
      <c r="A10595" s="680" t="s">
        <v>26026</v>
      </c>
      <c r="B10595" s="692" t="s">
        <v>8728</v>
      </c>
      <c r="C10595" s="680" t="s">
        <v>26027</v>
      </c>
      <c r="D10595" s="680" t="s">
        <v>26027</v>
      </c>
    </row>
    <row r="10596" spans="1:4" ht="16.5" thickTop="1" thickBot="1" x14ac:dyDescent="0.3">
      <c r="A10596" s="680" t="s">
        <v>26028</v>
      </c>
      <c r="B10596" s="692" t="s">
        <v>8728</v>
      </c>
      <c r="C10596" s="680" t="s">
        <v>26029</v>
      </c>
      <c r="D10596" s="680" t="s">
        <v>47340</v>
      </c>
    </row>
    <row r="10597" spans="1:4" ht="16.5" thickTop="1" thickBot="1" x14ac:dyDescent="0.3">
      <c r="A10597" s="681" t="s">
        <v>6843</v>
      </c>
      <c r="B10597" s="681" t="s">
        <v>26030</v>
      </c>
      <c r="C10597" s="681" t="s">
        <v>26031</v>
      </c>
      <c r="D10597" s="681" t="s">
        <v>6845</v>
      </c>
    </row>
    <row r="10598" spans="1:4" ht="16.5" thickTop="1" thickBot="1" x14ac:dyDescent="0.3">
      <c r="A10598" s="680" t="s">
        <v>26032</v>
      </c>
      <c r="B10598" s="681" t="s">
        <v>26033</v>
      </c>
      <c r="C10598" s="680" t="s">
        <v>26034</v>
      </c>
      <c r="D10598" s="680" t="s">
        <v>47341</v>
      </c>
    </row>
    <row r="10599" spans="1:4" ht="31.5" thickTop="1" thickBot="1" x14ac:dyDescent="0.3">
      <c r="A10599" s="681" t="s">
        <v>26035</v>
      </c>
      <c r="B10599" s="681" t="s">
        <v>26036</v>
      </c>
      <c r="C10599" s="681" t="s">
        <v>26037</v>
      </c>
      <c r="D10599" s="681" t="s">
        <v>47342</v>
      </c>
    </row>
    <row r="10600" spans="1:4" ht="31.5" thickTop="1" thickBot="1" x14ac:dyDescent="0.3">
      <c r="A10600" s="680" t="s">
        <v>26038</v>
      </c>
      <c r="B10600" s="681" t="s">
        <v>26039</v>
      </c>
      <c r="C10600" s="680" t="s">
        <v>26040</v>
      </c>
      <c r="D10600" s="680" t="s">
        <v>47343</v>
      </c>
    </row>
    <row r="10601" spans="1:4" ht="16.5" thickTop="1" thickBot="1" x14ac:dyDescent="0.3">
      <c r="A10601" s="680" t="s">
        <v>26041</v>
      </c>
      <c r="B10601" s="681" t="s">
        <v>26042</v>
      </c>
      <c r="C10601" s="680" t="s">
        <v>26043</v>
      </c>
      <c r="D10601" s="680" t="s">
        <v>26043</v>
      </c>
    </row>
    <row r="10602" spans="1:4" ht="31.5" thickTop="1" thickBot="1" x14ac:dyDescent="0.3">
      <c r="A10602" s="680" t="s">
        <v>26044</v>
      </c>
      <c r="B10602" s="681" t="s">
        <v>26045</v>
      </c>
      <c r="C10602" s="680" t="s">
        <v>26046</v>
      </c>
      <c r="D10602" s="680" t="s">
        <v>47344</v>
      </c>
    </row>
    <row r="10603" spans="1:4" ht="31.5" thickTop="1" thickBot="1" x14ac:dyDescent="0.3">
      <c r="A10603" s="681" t="s">
        <v>26047</v>
      </c>
      <c r="B10603" s="681" t="s">
        <v>26048</v>
      </c>
      <c r="C10603" s="681" t="s">
        <v>26049</v>
      </c>
      <c r="D10603" s="681" t="s">
        <v>47345</v>
      </c>
    </row>
    <row r="10604" spans="1:4" ht="16.5" thickTop="1" thickBot="1" x14ac:dyDescent="0.3">
      <c r="A10604" s="681" t="s">
        <v>26050</v>
      </c>
      <c r="B10604" s="681" t="s">
        <v>26051</v>
      </c>
      <c r="C10604" s="681" t="s">
        <v>26052</v>
      </c>
      <c r="D10604" s="681" t="s">
        <v>47346</v>
      </c>
    </row>
    <row r="10605" spans="1:4" ht="16.5" thickTop="1" thickBot="1" x14ac:dyDescent="0.3">
      <c r="A10605" s="681" t="s">
        <v>26053</v>
      </c>
      <c r="B10605" s="681" t="s">
        <v>26054</v>
      </c>
      <c r="C10605" s="681" t="s">
        <v>26055</v>
      </c>
      <c r="D10605" s="681" t="s">
        <v>47347</v>
      </c>
    </row>
    <row r="10606" spans="1:4" ht="16.5" thickTop="1" thickBot="1" x14ac:dyDescent="0.3">
      <c r="A10606" s="680" t="s">
        <v>26056</v>
      </c>
      <c r="B10606" s="681" t="s">
        <v>26057</v>
      </c>
      <c r="C10606" s="680" t="s">
        <v>26058</v>
      </c>
      <c r="D10606" s="680" t="s">
        <v>47348</v>
      </c>
    </row>
    <row r="10607" spans="1:4" ht="31.5" thickTop="1" thickBot="1" x14ac:dyDescent="0.3">
      <c r="A10607" s="680" t="s">
        <v>26059</v>
      </c>
      <c r="B10607" s="681" t="s">
        <v>26060</v>
      </c>
      <c r="C10607" s="680" t="s">
        <v>26061</v>
      </c>
      <c r="D10607" s="680" t="s">
        <v>47349</v>
      </c>
    </row>
    <row r="10608" spans="1:4" ht="46.5" thickTop="1" thickBot="1" x14ac:dyDescent="0.3">
      <c r="A10608" s="680" t="s">
        <v>26062</v>
      </c>
      <c r="B10608" s="681" t="s">
        <v>26063</v>
      </c>
      <c r="C10608" s="680" t="s">
        <v>26064</v>
      </c>
      <c r="D10608" s="680" t="s">
        <v>47350</v>
      </c>
    </row>
    <row r="10609" spans="1:4" ht="31.5" thickTop="1" thickBot="1" x14ac:dyDescent="0.3">
      <c r="A10609" s="681" t="s">
        <v>26065</v>
      </c>
      <c r="B10609" s="681" t="s">
        <v>26066</v>
      </c>
      <c r="C10609" s="681" t="s">
        <v>26067</v>
      </c>
      <c r="D10609" s="681" t="s">
        <v>47351</v>
      </c>
    </row>
    <row r="10610" spans="1:4" ht="16.5" thickTop="1" thickBot="1" x14ac:dyDescent="0.3">
      <c r="A10610" s="680" t="s">
        <v>26068</v>
      </c>
      <c r="B10610" s="681" t="s">
        <v>26069</v>
      </c>
      <c r="C10610" s="680" t="s">
        <v>26070</v>
      </c>
      <c r="D10610" s="680" t="s">
        <v>47352</v>
      </c>
    </row>
    <row r="10611" spans="1:4" ht="16.5" thickTop="1" thickBot="1" x14ac:dyDescent="0.3">
      <c r="A10611" s="680" t="s">
        <v>26071</v>
      </c>
      <c r="B10611" s="681" t="s">
        <v>26072</v>
      </c>
      <c r="C10611" s="680" t="s">
        <v>26073</v>
      </c>
      <c r="D10611" s="680" t="s">
        <v>47353</v>
      </c>
    </row>
    <row r="10612" spans="1:4" ht="16.5" thickTop="1" thickBot="1" x14ac:dyDescent="0.3">
      <c r="A10612" s="681" t="s">
        <v>26074</v>
      </c>
      <c r="B10612" s="681" t="s">
        <v>26075</v>
      </c>
      <c r="C10612" s="681" t="s">
        <v>26076</v>
      </c>
      <c r="D10612" s="681" t="s">
        <v>47354</v>
      </c>
    </row>
    <row r="10613" spans="1:4" ht="16.5" thickTop="1" thickBot="1" x14ac:dyDescent="0.3">
      <c r="A10613" s="681" t="s">
        <v>26077</v>
      </c>
      <c r="B10613" s="681" t="s">
        <v>26078</v>
      </c>
      <c r="C10613" s="681" t="s">
        <v>26079</v>
      </c>
      <c r="D10613" s="681" t="s">
        <v>47355</v>
      </c>
    </row>
    <row r="10614" spans="1:4" ht="16.5" thickTop="1" thickBot="1" x14ac:dyDescent="0.3">
      <c r="A10614" s="681" t="s">
        <v>26080</v>
      </c>
      <c r="B10614" s="681" t="s">
        <v>26081</v>
      </c>
      <c r="C10614" s="681" t="s">
        <v>26082</v>
      </c>
      <c r="D10614" s="681" t="s">
        <v>47356</v>
      </c>
    </row>
    <row r="10615" spans="1:4" ht="16.5" thickTop="1" thickBot="1" x14ac:dyDescent="0.3">
      <c r="A10615" s="680" t="s">
        <v>26083</v>
      </c>
      <c r="B10615" s="681" t="s">
        <v>26084</v>
      </c>
      <c r="C10615" s="680" t="s">
        <v>26085</v>
      </c>
      <c r="D10615" s="680" t="s">
        <v>47357</v>
      </c>
    </row>
    <row r="10616" spans="1:4" ht="16.5" thickTop="1" thickBot="1" x14ac:dyDescent="0.3">
      <c r="A10616" s="681" t="s">
        <v>26086</v>
      </c>
      <c r="B10616" s="681" t="s">
        <v>26087</v>
      </c>
      <c r="C10616" s="681" t="s">
        <v>26088</v>
      </c>
      <c r="D10616" s="681" t="s">
        <v>47358</v>
      </c>
    </row>
    <row r="10617" spans="1:4" ht="16.5" thickTop="1" thickBot="1" x14ac:dyDescent="0.3">
      <c r="A10617" s="680" t="s">
        <v>26089</v>
      </c>
      <c r="B10617" s="681" t="s">
        <v>26090</v>
      </c>
      <c r="C10617" s="680" t="s">
        <v>26091</v>
      </c>
      <c r="D10617" s="680" t="s">
        <v>47359</v>
      </c>
    </row>
    <row r="10618" spans="1:4" ht="16.5" thickTop="1" thickBot="1" x14ac:dyDescent="0.3">
      <c r="A10618" s="681" t="s">
        <v>26092</v>
      </c>
      <c r="B10618" s="681" t="s">
        <v>26093</v>
      </c>
      <c r="C10618" s="681" t="s">
        <v>26094</v>
      </c>
      <c r="D10618" s="681" t="s">
        <v>47360</v>
      </c>
    </row>
    <row r="10619" spans="1:4" ht="16.5" thickTop="1" thickBot="1" x14ac:dyDescent="0.3">
      <c r="A10619" s="681" t="s">
        <v>6846</v>
      </c>
      <c r="B10619" s="681" t="s">
        <v>26095</v>
      </c>
      <c r="C10619" s="681" t="s">
        <v>6847</v>
      </c>
      <c r="D10619" s="681" t="s">
        <v>6848</v>
      </c>
    </row>
    <row r="10620" spans="1:4" ht="16.5" thickTop="1" thickBot="1" x14ac:dyDescent="0.3">
      <c r="A10620" s="680" t="s">
        <v>26096</v>
      </c>
      <c r="B10620" s="681" t="s">
        <v>26097</v>
      </c>
      <c r="C10620" s="680" t="s">
        <v>26098</v>
      </c>
      <c r="D10620" s="680" t="s">
        <v>47361</v>
      </c>
    </row>
    <row r="10621" spans="1:4" ht="16.5" thickTop="1" thickBot="1" x14ac:dyDescent="0.3">
      <c r="A10621" s="681" t="s">
        <v>26099</v>
      </c>
      <c r="B10621" s="681" t="s">
        <v>26100</v>
      </c>
      <c r="C10621" s="681" t="s">
        <v>26101</v>
      </c>
      <c r="D10621" s="681" t="s">
        <v>47362</v>
      </c>
    </row>
    <row r="10622" spans="1:4" ht="16.5" thickTop="1" thickBot="1" x14ac:dyDescent="0.3">
      <c r="A10622" s="681" t="s">
        <v>26102</v>
      </c>
      <c r="B10622" s="681" t="s">
        <v>26103</v>
      </c>
      <c r="C10622" s="681" t="s">
        <v>26104</v>
      </c>
      <c r="D10622" s="681" t="s">
        <v>47363</v>
      </c>
    </row>
    <row r="10623" spans="1:4" ht="16.5" thickTop="1" thickBot="1" x14ac:dyDescent="0.3">
      <c r="A10623" s="681" t="s">
        <v>26105</v>
      </c>
      <c r="B10623" s="681" t="s">
        <v>26106</v>
      </c>
      <c r="C10623" s="681" t="s">
        <v>26107</v>
      </c>
      <c r="D10623" s="681" t="s">
        <v>47364</v>
      </c>
    </row>
    <row r="10624" spans="1:4" ht="16.5" thickTop="1" thickBot="1" x14ac:dyDescent="0.3">
      <c r="A10624" s="680" t="s">
        <v>26108</v>
      </c>
      <c r="B10624" s="681" t="s">
        <v>26109</v>
      </c>
      <c r="C10624" s="680" t="s">
        <v>26110</v>
      </c>
      <c r="D10624" s="680" t="s">
        <v>47365</v>
      </c>
    </row>
    <row r="10625" spans="1:4" ht="31.5" thickTop="1" thickBot="1" x14ac:dyDescent="0.3">
      <c r="A10625" s="680" t="s">
        <v>26111</v>
      </c>
      <c r="B10625" s="681" t="s">
        <v>26112</v>
      </c>
      <c r="C10625" s="680" t="s">
        <v>26113</v>
      </c>
      <c r="D10625" s="680" t="s">
        <v>47366</v>
      </c>
    </row>
    <row r="10626" spans="1:4" ht="16.5" thickTop="1" thickBot="1" x14ac:dyDescent="0.3">
      <c r="A10626" s="680" t="s">
        <v>26114</v>
      </c>
      <c r="B10626" s="681" t="s">
        <v>26115</v>
      </c>
      <c r="C10626" s="680" t="s">
        <v>26116</v>
      </c>
      <c r="D10626" s="680" t="s">
        <v>47367</v>
      </c>
    </row>
    <row r="10627" spans="1:4" ht="16.5" thickTop="1" thickBot="1" x14ac:dyDescent="0.3">
      <c r="A10627" s="681" t="s">
        <v>26117</v>
      </c>
      <c r="B10627" s="681" t="s">
        <v>26118</v>
      </c>
      <c r="C10627" s="681" t="s">
        <v>26119</v>
      </c>
      <c r="D10627" s="681" t="s">
        <v>47368</v>
      </c>
    </row>
    <row r="10628" spans="1:4" ht="16.5" thickTop="1" thickBot="1" x14ac:dyDescent="0.3">
      <c r="A10628" s="681" t="s">
        <v>6849</v>
      </c>
      <c r="B10628" s="681" t="s">
        <v>26120</v>
      </c>
      <c r="C10628" s="681" t="s">
        <v>6850</v>
      </c>
      <c r="D10628" s="681" t="s">
        <v>6851</v>
      </c>
    </row>
    <row r="10629" spans="1:4" ht="16.5" thickTop="1" thickBot="1" x14ac:dyDescent="0.3">
      <c r="A10629" s="681" t="s">
        <v>26121</v>
      </c>
      <c r="B10629" s="681" t="s">
        <v>26122</v>
      </c>
      <c r="C10629" s="681" t="s">
        <v>26123</v>
      </c>
      <c r="D10629" s="681" t="s">
        <v>47369</v>
      </c>
    </row>
    <row r="10630" spans="1:4" ht="16.5" thickTop="1" thickBot="1" x14ac:dyDescent="0.3">
      <c r="A10630" s="681" t="s">
        <v>26124</v>
      </c>
      <c r="B10630" s="681" t="s">
        <v>26125</v>
      </c>
      <c r="C10630" s="681" t="s">
        <v>26126</v>
      </c>
      <c r="D10630" s="681" t="s">
        <v>47370</v>
      </c>
    </row>
    <row r="10631" spans="1:4" ht="16.5" thickTop="1" thickBot="1" x14ac:dyDescent="0.3">
      <c r="A10631" s="680" t="s">
        <v>6852</v>
      </c>
      <c r="B10631" s="681" t="s">
        <v>26127</v>
      </c>
      <c r="C10631" s="680" t="s">
        <v>6853</v>
      </c>
      <c r="D10631" s="680" t="s">
        <v>6854</v>
      </c>
    </row>
    <row r="10632" spans="1:4" ht="16.5" thickTop="1" thickBot="1" x14ac:dyDescent="0.3">
      <c r="A10632" s="681" t="s">
        <v>26128</v>
      </c>
      <c r="B10632" s="681" t="s">
        <v>26129</v>
      </c>
      <c r="C10632" s="681" t="s">
        <v>26130</v>
      </c>
      <c r="D10632" s="681" t="s">
        <v>47371</v>
      </c>
    </row>
    <row r="10633" spans="1:4" ht="16.5" thickTop="1" thickBot="1" x14ac:dyDescent="0.3">
      <c r="A10633" s="681" t="s">
        <v>26131</v>
      </c>
      <c r="B10633" s="681" t="s">
        <v>26132</v>
      </c>
      <c r="C10633" s="681" t="s">
        <v>26133</v>
      </c>
      <c r="D10633" s="681" t="s">
        <v>47372</v>
      </c>
    </row>
    <row r="10634" spans="1:4" ht="16.5" thickTop="1" thickBot="1" x14ac:dyDescent="0.3">
      <c r="A10634" s="680" t="s">
        <v>26134</v>
      </c>
      <c r="B10634" s="681" t="s">
        <v>26135</v>
      </c>
      <c r="C10634" s="680" t="s">
        <v>26136</v>
      </c>
      <c r="D10634" s="680" t="s">
        <v>47373</v>
      </c>
    </row>
    <row r="10635" spans="1:4" ht="31.5" thickTop="1" thickBot="1" x14ac:dyDescent="0.3">
      <c r="A10635" s="680" t="s">
        <v>26137</v>
      </c>
      <c r="B10635" s="681" t="s">
        <v>26138</v>
      </c>
      <c r="C10635" s="680" t="s">
        <v>26139</v>
      </c>
      <c r="D10635" s="680" t="s">
        <v>47374</v>
      </c>
    </row>
    <row r="10636" spans="1:4" ht="16.5" thickTop="1" thickBot="1" x14ac:dyDescent="0.3">
      <c r="A10636" s="681" t="s">
        <v>26140</v>
      </c>
      <c r="B10636" s="681" t="s">
        <v>26141</v>
      </c>
      <c r="C10636" s="681" t="s">
        <v>26142</v>
      </c>
      <c r="D10636" s="681" t="s">
        <v>47375</v>
      </c>
    </row>
    <row r="10637" spans="1:4" ht="16.5" thickTop="1" thickBot="1" x14ac:dyDescent="0.3">
      <c r="A10637" s="680" t="s">
        <v>26143</v>
      </c>
      <c r="B10637" s="681" t="s">
        <v>26144</v>
      </c>
      <c r="C10637" s="680" t="s">
        <v>26145</v>
      </c>
      <c r="D10637" s="680" t="s">
        <v>47376</v>
      </c>
    </row>
    <row r="10638" spans="1:4" ht="16.5" thickTop="1" thickBot="1" x14ac:dyDescent="0.3">
      <c r="A10638" s="680" t="s">
        <v>26146</v>
      </c>
      <c r="B10638" s="681" t="s">
        <v>26147</v>
      </c>
      <c r="C10638" s="680" t="s">
        <v>26148</v>
      </c>
      <c r="D10638" s="680" t="s">
        <v>47377</v>
      </c>
    </row>
    <row r="10639" spans="1:4" ht="16.5" thickTop="1" thickBot="1" x14ac:dyDescent="0.3">
      <c r="A10639" s="680" t="s">
        <v>26149</v>
      </c>
      <c r="B10639" s="681" t="s">
        <v>26150</v>
      </c>
      <c r="C10639" s="680" t="s">
        <v>26151</v>
      </c>
      <c r="D10639" s="680" t="s">
        <v>47378</v>
      </c>
    </row>
    <row r="10640" spans="1:4" ht="16.5" thickTop="1" thickBot="1" x14ac:dyDescent="0.3">
      <c r="A10640" s="680" t="s">
        <v>26152</v>
      </c>
      <c r="B10640" s="681" t="s">
        <v>26153</v>
      </c>
      <c r="C10640" s="680" t="s">
        <v>26154</v>
      </c>
      <c r="D10640" s="680" t="s">
        <v>47379</v>
      </c>
    </row>
    <row r="10641" spans="1:4" ht="16.5" thickTop="1" thickBot="1" x14ac:dyDescent="0.3">
      <c r="A10641" s="681" t="s">
        <v>26155</v>
      </c>
      <c r="B10641" s="681" t="s">
        <v>26156</v>
      </c>
      <c r="C10641" s="681" t="s">
        <v>26157</v>
      </c>
      <c r="D10641" s="681" t="s">
        <v>47380</v>
      </c>
    </row>
    <row r="10642" spans="1:4" ht="31.5" thickTop="1" thickBot="1" x14ac:dyDescent="0.3">
      <c r="A10642" s="680" t="s">
        <v>6855</v>
      </c>
      <c r="B10642" s="681" t="s">
        <v>26158</v>
      </c>
      <c r="C10642" s="680" t="s">
        <v>6856</v>
      </c>
      <c r="D10642" s="680" t="s">
        <v>6857</v>
      </c>
    </row>
    <row r="10643" spans="1:4" ht="16.5" thickTop="1" thickBot="1" x14ac:dyDescent="0.3">
      <c r="A10643" s="680" t="s">
        <v>26159</v>
      </c>
      <c r="B10643" s="681" t="s">
        <v>26160</v>
      </c>
      <c r="C10643" s="680" t="s">
        <v>26161</v>
      </c>
      <c r="D10643" s="680" t="s">
        <v>47381</v>
      </c>
    </row>
    <row r="10644" spans="1:4" ht="16.5" thickTop="1" thickBot="1" x14ac:dyDescent="0.3">
      <c r="A10644" s="680" t="s">
        <v>26162</v>
      </c>
      <c r="B10644" s="681" t="s">
        <v>26163</v>
      </c>
      <c r="C10644" s="680" t="s">
        <v>26164</v>
      </c>
      <c r="D10644" s="680" t="s">
        <v>47382</v>
      </c>
    </row>
    <row r="10645" spans="1:4" ht="31.5" thickTop="1" thickBot="1" x14ac:dyDescent="0.3">
      <c r="A10645" s="681" t="s">
        <v>26165</v>
      </c>
      <c r="B10645" s="681" t="s">
        <v>26166</v>
      </c>
      <c r="C10645" s="681" t="s">
        <v>26167</v>
      </c>
      <c r="D10645" s="681" t="s">
        <v>47383</v>
      </c>
    </row>
    <row r="10646" spans="1:4" ht="31.5" thickTop="1" thickBot="1" x14ac:dyDescent="0.3">
      <c r="A10646" s="680" t="s">
        <v>6858</v>
      </c>
      <c r="B10646" s="681" t="s">
        <v>26168</v>
      </c>
      <c r="C10646" s="680" t="s">
        <v>6859</v>
      </c>
      <c r="D10646" s="680" t="s">
        <v>6860</v>
      </c>
    </row>
    <row r="10647" spans="1:4" ht="16.5" thickTop="1" thickBot="1" x14ac:dyDescent="0.3">
      <c r="A10647" s="681" t="s">
        <v>6861</v>
      </c>
      <c r="B10647" s="681" t="s">
        <v>26169</v>
      </c>
      <c r="C10647" s="681" t="s">
        <v>6862</v>
      </c>
      <c r="D10647" s="681" t="s">
        <v>6863</v>
      </c>
    </row>
    <row r="10648" spans="1:4" ht="16.5" thickTop="1" thickBot="1" x14ac:dyDescent="0.3">
      <c r="A10648" s="681" t="s">
        <v>26170</v>
      </c>
      <c r="B10648" s="681" t="s">
        <v>26171</v>
      </c>
      <c r="C10648" s="681" t="s">
        <v>26172</v>
      </c>
      <c r="D10648" s="681" t="s">
        <v>47384</v>
      </c>
    </row>
    <row r="10649" spans="1:4" ht="16.5" thickTop="1" thickBot="1" x14ac:dyDescent="0.3">
      <c r="A10649" s="681" t="s">
        <v>26173</v>
      </c>
      <c r="B10649" s="681" t="s">
        <v>26174</v>
      </c>
      <c r="C10649" s="681" t="s">
        <v>26175</v>
      </c>
      <c r="D10649" s="681" t="s">
        <v>47385</v>
      </c>
    </row>
    <row r="10650" spans="1:4" ht="16.5" thickTop="1" thickBot="1" x14ac:dyDescent="0.3">
      <c r="A10650" s="680" t="s">
        <v>6864</v>
      </c>
      <c r="B10650" s="692" t="s">
        <v>8728</v>
      </c>
      <c r="C10650" s="680" t="s">
        <v>6865</v>
      </c>
      <c r="D10650" s="680" t="s">
        <v>6866</v>
      </c>
    </row>
    <row r="10651" spans="1:4" ht="16.5" thickTop="1" thickBot="1" x14ac:dyDescent="0.3">
      <c r="A10651" s="681" t="s">
        <v>26176</v>
      </c>
      <c r="B10651" s="681" t="s">
        <v>26177</v>
      </c>
      <c r="C10651" s="681" t="s">
        <v>26178</v>
      </c>
      <c r="D10651" s="681" t="s">
        <v>26178</v>
      </c>
    </row>
    <row r="10652" spans="1:4" ht="16.5" thickTop="1" thickBot="1" x14ac:dyDescent="0.3">
      <c r="A10652" s="681" t="s">
        <v>26179</v>
      </c>
      <c r="B10652" s="681" t="s">
        <v>26180</v>
      </c>
      <c r="C10652" s="681" t="s">
        <v>26181</v>
      </c>
      <c r="D10652" s="681" t="s">
        <v>47386</v>
      </c>
    </row>
    <row r="10653" spans="1:4" ht="16.5" thickTop="1" thickBot="1" x14ac:dyDescent="0.3">
      <c r="A10653" s="681" t="s">
        <v>26182</v>
      </c>
      <c r="B10653" s="681" t="s">
        <v>26183</v>
      </c>
      <c r="C10653" s="681" t="s">
        <v>26184</v>
      </c>
      <c r="D10653" s="681" t="s">
        <v>47387</v>
      </c>
    </row>
    <row r="10654" spans="1:4" ht="31.5" thickTop="1" thickBot="1" x14ac:dyDescent="0.3">
      <c r="A10654" s="680" t="s">
        <v>26185</v>
      </c>
      <c r="B10654" s="681" t="s">
        <v>26186</v>
      </c>
      <c r="C10654" s="680" t="s">
        <v>26187</v>
      </c>
      <c r="D10654" s="680" t="s">
        <v>47388</v>
      </c>
    </row>
    <row r="10655" spans="1:4" ht="16.5" thickTop="1" thickBot="1" x14ac:dyDescent="0.3">
      <c r="A10655" s="680" t="s">
        <v>26188</v>
      </c>
      <c r="B10655" s="681" t="s">
        <v>26189</v>
      </c>
      <c r="C10655" s="680" t="s">
        <v>26190</v>
      </c>
      <c r="D10655" s="680" t="s">
        <v>47389</v>
      </c>
    </row>
    <row r="10656" spans="1:4" ht="46.5" thickTop="1" thickBot="1" x14ac:dyDescent="0.3">
      <c r="A10656" s="680" t="s">
        <v>26191</v>
      </c>
      <c r="B10656" s="681" t="s">
        <v>26192</v>
      </c>
      <c r="C10656" s="680" t="s">
        <v>26193</v>
      </c>
      <c r="D10656" s="680" t="s">
        <v>47390</v>
      </c>
    </row>
    <row r="10657" spans="1:4" ht="16.5" thickTop="1" thickBot="1" x14ac:dyDescent="0.3">
      <c r="A10657" s="681" t="s">
        <v>6868</v>
      </c>
      <c r="B10657" s="681" t="s">
        <v>26194</v>
      </c>
      <c r="C10657" s="681" t="s">
        <v>6869</v>
      </c>
      <c r="D10657" s="681" t="s">
        <v>6870</v>
      </c>
    </row>
    <row r="10658" spans="1:4" ht="16.5" thickTop="1" thickBot="1" x14ac:dyDescent="0.3">
      <c r="A10658" s="681" t="s">
        <v>26195</v>
      </c>
      <c r="B10658" s="681" t="s">
        <v>26196</v>
      </c>
      <c r="C10658" s="681" t="s">
        <v>26197</v>
      </c>
      <c r="D10658" s="681" t="s">
        <v>26197</v>
      </c>
    </row>
    <row r="10659" spans="1:4" ht="31.5" thickTop="1" thickBot="1" x14ac:dyDescent="0.3">
      <c r="A10659" s="681" t="s">
        <v>26198</v>
      </c>
      <c r="B10659" s="681" t="s">
        <v>26199</v>
      </c>
      <c r="C10659" s="681" t="s">
        <v>26200</v>
      </c>
      <c r="D10659" s="681" t="s">
        <v>47391</v>
      </c>
    </row>
    <row r="10660" spans="1:4" ht="16.5" thickTop="1" thickBot="1" x14ac:dyDescent="0.3">
      <c r="A10660" s="680" t="s">
        <v>26201</v>
      </c>
      <c r="B10660" s="681" t="s">
        <v>26202</v>
      </c>
      <c r="C10660" s="680" t="s">
        <v>26203</v>
      </c>
      <c r="D10660" s="680" t="s">
        <v>26203</v>
      </c>
    </row>
    <row r="10661" spans="1:4" ht="16.5" thickTop="1" thickBot="1" x14ac:dyDescent="0.3">
      <c r="A10661" s="680" t="s">
        <v>26204</v>
      </c>
      <c r="B10661" s="681" t="s">
        <v>26205</v>
      </c>
      <c r="C10661" s="680" t="s">
        <v>26206</v>
      </c>
      <c r="D10661" s="680" t="s">
        <v>47392</v>
      </c>
    </row>
    <row r="10662" spans="1:4" ht="16.5" thickTop="1" thickBot="1" x14ac:dyDescent="0.3">
      <c r="A10662" s="681" t="s">
        <v>26207</v>
      </c>
      <c r="B10662" s="681" t="s">
        <v>26208</v>
      </c>
      <c r="C10662" s="681" t="s">
        <v>26209</v>
      </c>
      <c r="D10662" s="681" t="s">
        <v>47393</v>
      </c>
    </row>
    <row r="10663" spans="1:4" ht="16.5" thickTop="1" thickBot="1" x14ac:dyDescent="0.3">
      <c r="A10663" s="680" t="s">
        <v>26210</v>
      </c>
      <c r="B10663" s="681" t="s">
        <v>26211</v>
      </c>
      <c r="C10663" s="680" t="s">
        <v>26212</v>
      </c>
      <c r="D10663" s="680" t="s">
        <v>47394</v>
      </c>
    </row>
    <row r="10664" spans="1:4" ht="31.5" thickTop="1" thickBot="1" x14ac:dyDescent="0.3">
      <c r="A10664" s="681" t="s">
        <v>26213</v>
      </c>
      <c r="B10664" s="681" t="s">
        <v>26214</v>
      </c>
      <c r="C10664" s="681" t="s">
        <v>26215</v>
      </c>
      <c r="D10664" s="681" t="s">
        <v>47395</v>
      </c>
    </row>
    <row r="10665" spans="1:4" ht="16.5" thickTop="1" thickBot="1" x14ac:dyDescent="0.3">
      <c r="A10665" s="681" t="s">
        <v>26216</v>
      </c>
      <c r="B10665" s="681" t="s">
        <v>26217</v>
      </c>
      <c r="C10665" s="681" t="s">
        <v>26218</v>
      </c>
      <c r="D10665" s="681" t="s">
        <v>47396</v>
      </c>
    </row>
    <row r="10666" spans="1:4" ht="31.5" thickTop="1" thickBot="1" x14ac:dyDescent="0.3">
      <c r="A10666" s="680" t="s">
        <v>26219</v>
      </c>
      <c r="B10666" s="681" t="s">
        <v>26220</v>
      </c>
      <c r="C10666" s="680" t="s">
        <v>26221</v>
      </c>
      <c r="D10666" s="680" t="s">
        <v>47397</v>
      </c>
    </row>
    <row r="10667" spans="1:4" ht="16.5" thickTop="1" thickBot="1" x14ac:dyDescent="0.3">
      <c r="A10667" s="681" t="s">
        <v>26222</v>
      </c>
      <c r="B10667" s="681" t="s">
        <v>26223</v>
      </c>
      <c r="C10667" s="681" t="s">
        <v>26224</v>
      </c>
      <c r="D10667" s="681" t="s">
        <v>47398</v>
      </c>
    </row>
    <row r="10668" spans="1:4" ht="31.5" thickTop="1" thickBot="1" x14ac:dyDescent="0.3">
      <c r="A10668" s="681" t="s">
        <v>26225</v>
      </c>
      <c r="B10668" s="681" t="s">
        <v>26226</v>
      </c>
      <c r="C10668" s="681" t="s">
        <v>26227</v>
      </c>
      <c r="D10668" s="681" t="s">
        <v>47399</v>
      </c>
    </row>
    <row r="10669" spans="1:4" ht="31.5" thickTop="1" thickBot="1" x14ac:dyDescent="0.3">
      <c r="A10669" s="680" t="s">
        <v>26228</v>
      </c>
      <c r="B10669" s="692" t="s">
        <v>8728</v>
      </c>
      <c r="C10669" s="680" t="s">
        <v>26229</v>
      </c>
      <c r="D10669" s="680" t="s">
        <v>47400</v>
      </c>
    </row>
    <row r="10670" spans="1:4" ht="16.5" thickTop="1" thickBot="1" x14ac:dyDescent="0.3">
      <c r="A10670" s="680" t="s">
        <v>26230</v>
      </c>
      <c r="B10670" s="681" t="s">
        <v>26231</v>
      </c>
      <c r="C10670" s="680" t="s">
        <v>26232</v>
      </c>
      <c r="D10670" s="680" t="s">
        <v>47401</v>
      </c>
    </row>
    <row r="10671" spans="1:4" ht="31.5" thickTop="1" thickBot="1" x14ac:dyDescent="0.3">
      <c r="A10671" s="680" t="s">
        <v>26233</v>
      </c>
      <c r="B10671" s="681" t="s">
        <v>26234</v>
      </c>
      <c r="C10671" s="680" t="s">
        <v>26235</v>
      </c>
      <c r="D10671" s="680" t="s">
        <v>47402</v>
      </c>
    </row>
    <row r="10672" spans="1:4" ht="31.5" thickTop="1" thickBot="1" x14ac:dyDescent="0.3">
      <c r="A10672" s="681" t="s">
        <v>6871</v>
      </c>
      <c r="B10672" s="681" t="s">
        <v>26236</v>
      </c>
      <c r="C10672" s="681" t="s">
        <v>6872</v>
      </c>
      <c r="D10672" s="681" t="s">
        <v>6873</v>
      </c>
    </row>
    <row r="10673" spans="1:4" ht="31.5" thickTop="1" thickBot="1" x14ac:dyDescent="0.3">
      <c r="A10673" s="681" t="s">
        <v>26237</v>
      </c>
      <c r="B10673" s="681" t="s">
        <v>26238</v>
      </c>
      <c r="C10673" s="681" t="s">
        <v>26239</v>
      </c>
      <c r="D10673" s="681" t="s">
        <v>47403</v>
      </c>
    </row>
    <row r="10674" spans="1:4" ht="31.5" thickTop="1" thickBot="1" x14ac:dyDescent="0.3">
      <c r="A10674" s="680" t="s">
        <v>26240</v>
      </c>
      <c r="B10674" s="681" t="s">
        <v>26241</v>
      </c>
      <c r="C10674" s="680" t="s">
        <v>26242</v>
      </c>
      <c r="D10674" s="680" t="s">
        <v>47404</v>
      </c>
    </row>
    <row r="10675" spans="1:4" ht="16.5" thickTop="1" thickBot="1" x14ac:dyDescent="0.3">
      <c r="A10675" s="680" t="s">
        <v>26243</v>
      </c>
      <c r="B10675" s="692" t="s">
        <v>8728</v>
      </c>
      <c r="C10675" s="680" t="s">
        <v>26244</v>
      </c>
      <c r="D10675" s="680" t="s">
        <v>47405</v>
      </c>
    </row>
    <row r="10676" spans="1:4" ht="16.5" thickTop="1" thickBot="1" x14ac:dyDescent="0.3">
      <c r="A10676" s="681" t="s">
        <v>6874</v>
      </c>
      <c r="B10676" s="681" t="s">
        <v>26245</v>
      </c>
      <c r="C10676" s="681" t="s">
        <v>6875</v>
      </c>
      <c r="D10676" s="681" t="s">
        <v>6876</v>
      </c>
    </row>
    <row r="10677" spans="1:4" ht="16.5" thickTop="1" thickBot="1" x14ac:dyDescent="0.3">
      <c r="A10677" s="681" t="s">
        <v>6878</v>
      </c>
      <c r="B10677" s="681" t="s">
        <v>26246</v>
      </c>
      <c r="C10677" s="681" t="s">
        <v>6879</v>
      </c>
      <c r="D10677" s="681" t="s">
        <v>6880</v>
      </c>
    </row>
    <row r="10678" spans="1:4" ht="16.5" thickTop="1" thickBot="1" x14ac:dyDescent="0.3">
      <c r="A10678" s="681" t="s">
        <v>26247</v>
      </c>
      <c r="B10678" s="681" t="s">
        <v>26248</v>
      </c>
      <c r="C10678" s="681" t="s">
        <v>26249</v>
      </c>
      <c r="D10678" s="681" t="s">
        <v>47406</v>
      </c>
    </row>
    <row r="10679" spans="1:4" ht="16.5" thickTop="1" thickBot="1" x14ac:dyDescent="0.3">
      <c r="A10679" s="681" t="s">
        <v>26250</v>
      </c>
      <c r="B10679" s="681" t="s">
        <v>26251</v>
      </c>
      <c r="C10679" s="681" t="s">
        <v>26252</v>
      </c>
      <c r="D10679" s="681" t="s">
        <v>47407</v>
      </c>
    </row>
    <row r="10680" spans="1:4" ht="16.5" thickTop="1" thickBot="1" x14ac:dyDescent="0.3">
      <c r="A10680" s="680" t="s">
        <v>26253</v>
      </c>
      <c r="B10680" s="681" t="s">
        <v>26254</v>
      </c>
      <c r="C10680" s="680" t="s">
        <v>26255</v>
      </c>
      <c r="D10680" s="680" t="s">
        <v>47408</v>
      </c>
    </row>
    <row r="10681" spans="1:4" ht="16.5" thickTop="1" thickBot="1" x14ac:dyDescent="0.3">
      <c r="A10681" s="680" t="s">
        <v>26256</v>
      </c>
      <c r="B10681" s="681" t="s">
        <v>26257</v>
      </c>
      <c r="C10681" s="680" t="s">
        <v>26258</v>
      </c>
      <c r="D10681" s="680" t="s">
        <v>47409</v>
      </c>
    </row>
    <row r="10682" spans="1:4" ht="31.5" thickTop="1" thickBot="1" x14ac:dyDescent="0.3">
      <c r="A10682" s="680" t="s">
        <v>26259</v>
      </c>
      <c r="B10682" s="681" t="s">
        <v>26260</v>
      </c>
      <c r="C10682" s="680" t="s">
        <v>26261</v>
      </c>
      <c r="D10682" s="680" t="s">
        <v>47410</v>
      </c>
    </row>
    <row r="10683" spans="1:4" ht="16.5" thickTop="1" thickBot="1" x14ac:dyDescent="0.3">
      <c r="A10683" s="681" t="s">
        <v>6881</v>
      </c>
      <c r="B10683" s="681" t="s">
        <v>26262</v>
      </c>
      <c r="C10683" s="681" t="s">
        <v>6882</v>
      </c>
      <c r="D10683" s="681" t="s">
        <v>6883</v>
      </c>
    </row>
    <row r="10684" spans="1:4" ht="16.5" thickTop="1" thickBot="1" x14ac:dyDescent="0.3">
      <c r="A10684" s="681" t="s">
        <v>26263</v>
      </c>
      <c r="B10684" s="681" t="s">
        <v>26264</v>
      </c>
      <c r="C10684" s="681" t="s">
        <v>26265</v>
      </c>
      <c r="D10684" s="681" t="s">
        <v>47411</v>
      </c>
    </row>
    <row r="10685" spans="1:4" ht="16.5" thickTop="1" thickBot="1" x14ac:dyDescent="0.3">
      <c r="A10685" s="681" t="s">
        <v>26266</v>
      </c>
      <c r="B10685" s="681" t="s">
        <v>26267</v>
      </c>
      <c r="C10685" s="681" t="s">
        <v>26268</v>
      </c>
      <c r="D10685" s="681" t="s">
        <v>47412</v>
      </c>
    </row>
    <row r="10686" spans="1:4" ht="16.5" thickTop="1" thickBot="1" x14ac:dyDescent="0.3">
      <c r="A10686" s="680" t="s">
        <v>26269</v>
      </c>
      <c r="B10686" s="681" t="s">
        <v>26270</v>
      </c>
      <c r="C10686" s="680" t="s">
        <v>26271</v>
      </c>
      <c r="D10686" s="680" t="s">
        <v>47413</v>
      </c>
    </row>
    <row r="10687" spans="1:4" ht="16.5" thickTop="1" thickBot="1" x14ac:dyDescent="0.3">
      <c r="A10687" s="680" t="s">
        <v>47414</v>
      </c>
      <c r="B10687" s="692" t="s">
        <v>8728</v>
      </c>
      <c r="C10687" s="680" t="s">
        <v>47415</v>
      </c>
      <c r="D10687" s="680" t="s">
        <v>47416</v>
      </c>
    </row>
    <row r="10688" spans="1:4" ht="16.5" thickTop="1" thickBot="1" x14ac:dyDescent="0.3">
      <c r="A10688" s="681" t="s">
        <v>26272</v>
      </c>
      <c r="B10688" s="681" t="s">
        <v>26273</v>
      </c>
      <c r="C10688" s="681" t="s">
        <v>26274</v>
      </c>
      <c r="D10688" s="681" t="s">
        <v>47417</v>
      </c>
    </row>
    <row r="10689" spans="1:4" ht="16.5" thickTop="1" thickBot="1" x14ac:dyDescent="0.3">
      <c r="A10689" s="680" t="s">
        <v>6884</v>
      </c>
      <c r="B10689" s="681" t="s">
        <v>26275</v>
      </c>
      <c r="C10689" s="680" t="s">
        <v>26276</v>
      </c>
      <c r="D10689" s="680" t="s">
        <v>6886</v>
      </c>
    </row>
    <row r="10690" spans="1:4" ht="16.5" thickTop="1" thickBot="1" x14ac:dyDescent="0.3">
      <c r="A10690" s="680" t="s">
        <v>6887</v>
      </c>
      <c r="B10690" s="681" t="s">
        <v>26277</v>
      </c>
      <c r="C10690" s="680" t="s">
        <v>6888</v>
      </c>
      <c r="D10690" s="680" t="s">
        <v>6889</v>
      </c>
    </row>
    <row r="10691" spans="1:4" ht="16.5" thickTop="1" thickBot="1" x14ac:dyDescent="0.3">
      <c r="A10691" s="681" t="s">
        <v>26278</v>
      </c>
      <c r="B10691" s="681" t="s">
        <v>26279</v>
      </c>
      <c r="C10691" s="681" t="s">
        <v>26280</v>
      </c>
      <c r="D10691" s="681" t="s">
        <v>47418</v>
      </c>
    </row>
    <row r="10692" spans="1:4" ht="16.5" thickTop="1" thickBot="1" x14ac:dyDescent="0.3">
      <c r="A10692" s="680" t="s">
        <v>6890</v>
      </c>
      <c r="B10692" s="681" t="s">
        <v>26281</v>
      </c>
      <c r="C10692" s="680" t="s">
        <v>6891</v>
      </c>
      <c r="D10692" s="680" t="s">
        <v>6892</v>
      </c>
    </row>
    <row r="10693" spans="1:4" ht="16.5" thickTop="1" thickBot="1" x14ac:dyDescent="0.3">
      <c r="A10693" s="681" t="s">
        <v>26282</v>
      </c>
      <c r="B10693" s="681" t="s">
        <v>26283</v>
      </c>
      <c r="C10693" s="681" t="s">
        <v>26284</v>
      </c>
      <c r="D10693" s="681" t="s">
        <v>47419</v>
      </c>
    </row>
    <row r="10694" spans="1:4" ht="16.5" thickTop="1" thickBot="1" x14ac:dyDescent="0.3">
      <c r="A10694" s="681" t="s">
        <v>26285</v>
      </c>
      <c r="B10694" s="681" t="s">
        <v>26286</v>
      </c>
      <c r="C10694" s="681" t="s">
        <v>26287</v>
      </c>
      <c r="D10694" s="681" t="s">
        <v>47420</v>
      </c>
    </row>
    <row r="10695" spans="1:4" ht="16.5" thickTop="1" thickBot="1" x14ac:dyDescent="0.3">
      <c r="A10695" s="681" t="s">
        <v>6895</v>
      </c>
      <c r="B10695" s="681" t="s">
        <v>26288</v>
      </c>
      <c r="C10695" s="681" t="s">
        <v>6896</v>
      </c>
      <c r="D10695" s="681" t="s">
        <v>6897</v>
      </c>
    </row>
    <row r="10696" spans="1:4" ht="16.5" thickTop="1" thickBot="1" x14ac:dyDescent="0.3">
      <c r="A10696" s="681" t="s">
        <v>26289</v>
      </c>
      <c r="B10696" s="681" t="s">
        <v>26290</v>
      </c>
      <c r="C10696" s="681" t="s">
        <v>26291</v>
      </c>
      <c r="D10696" s="681" t="s">
        <v>47421</v>
      </c>
    </row>
    <row r="10697" spans="1:4" ht="16.5" thickTop="1" thickBot="1" x14ac:dyDescent="0.3">
      <c r="A10697" s="680" t="s">
        <v>26292</v>
      </c>
      <c r="B10697" s="681" t="s">
        <v>26293</v>
      </c>
      <c r="C10697" s="680" t="s">
        <v>26294</v>
      </c>
      <c r="D10697" s="680" t="s">
        <v>47422</v>
      </c>
    </row>
    <row r="10698" spans="1:4" ht="16.5" thickTop="1" thickBot="1" x14ac:dyDescent="0.3">
      <c r="A10698" s="680" t="s">
        <v>26295</v>
      </c>
      <c r="B10698" s="681" t="s">
        <v>26296</v>
      </c>
      <c r="C10698" s="680" t="s">
        <v>26297</v>
      </c>
      <c r="D10698" s="680" t="s">
        <v>47423</v>
      </c>
    </row>
    <row r="10699" spans="1:4" ht="31.5" thickTop="1" thickBot="1" x14ac:dyDescent="0.3">
      <c r="A10699" s="681" t="s">
        <v>26298</v>
      </c>
      <c r="B10699" s="681" t="s">
        <v>26299</v>
      </c>
      <c r="C10699" s="681" t="s">
        <v>26300</v>
      </c>
      <c r="D10699" s="681" t="s">
        <v>47424</v>
      </c>
    </row>
    <row r="10700" spans="1:4" ht="16.5" thickTop="1" thickBot="1" x14ac:dyDescent="0.3">
      <c r="A10700" s="681" t="s">
        <v>26301</v>
      </c>
      <c r="B10700" s="681" t="s">
        <v>26302</v>
      </c>
      <c r="C10700" s="681" t="s">
        <v>26303</v>
      </c>
      <c r="D10700" s="681" t="s">
        <v>47425</v>
      </c>
    </row>
    <row r="10701" spans="1:4" ht="31.5" thickTop="1" thickBot="1" x14ac:dyDescent="0.3">
      <c r="A10701" s="681" t="s">
        <v>6898</v>
      </c>
      <c r="B10701" s="692" t="s">
        <v>8728</v>
      </c>
      <c r="C10701" s="681" t="s">
        <v>6899</v>
      </c>
      <c r="D10701" s="681" t="s">
        <v>6900</v>
      </c>
    </row>
    <row r="10702" spans="1:4" ht="16.5" thickTop="1" thickBot="1" x14ac:dyDescent="0.3">
      <c r="A10702" s="681" t="s">
        <v>26304</v>
      </c>
      <c r="B10702" s="681" t="s">
        <v>26305</v>
      </c>
      <c r="C10702" s="681" t="s">
        <v>26306</v>
      </c>
      <c r="D10702" s="681" t="s">
        <v>26306</v>
      </c>
    </row>
    <row r="10703" spans="1:4" ht="16.5" thickTop="1" thickBot="1" x14ac:dyDescent="0.3">
      <c r="A10703" s="680" t="s">
        <v>6901</v>
      </c>
      <c r="B10703" s="681" t="s">
        <v>26307</v>
      </c>
      <c r="C10703" s="680" t="s">
        <v>6902</v>
      </c>
      <c r="D10703" s="680" t="s">
        <v>6903</v>
      </c>
    </row>
    <row r="10704" spans="1:4" ht="31.5" thickTop="1" thickBot="1" x14ac:dyDescent="0.3">
      <c r="A10704" s="681" t="s">
        <v>26308</v>
      </c>
      <c r="B10704" s="681" t="s">
        <v>26309</v>
      </c>
      <c r="C10704" s="681" t="s">
        <v>26310</v>
      </c>
      <c r="D10704" s="681" t="s">
        <v>47426</v>
      </c>
    </row>
    <row r="10705" spans="1:4" ht="16.5" thickTop="1" thickBot="1" x14ac:dyDescent="0.3">
      <c r="A10705" s="680" t="s">
        <v>26311</v>
      </c>
      <c r="B10705" s="681" t="s">
        <v>26312</v>
      </c>
      <c r="C10705" s="680" t="s">
        <v>26313</v>
      </c>
      <c r="D10705" s="680" t="s">
        <v>47427</v>
      </c>
    </row>
    <row r="10706" spans="1:4" ht="16.5" thickTop="1" thickBot="1" x14ac:dyDescent="0.3">
      <c r="A10706" s="680" t="s">
        <v>26314</v>
      </c>
      <c r="B10706" s="681" t="s">
        <v>26315</v>
      </c>
      <c r="C10706" s="680" t="s">
        <v>26316</v>
      </c>
      <c r="D10706" s="680" t="s">
        <v>47428</v>
      </c>
    </row>
    <row r="10707" spans="1:4" ht="16.5" thickTop="1" thickBot="1" x14ac:dyDescent="0.3">
      <c r="A10707" s="681" t="s">
        <v>26317</v>
      </c>
      <c r="B10707" s="681" t="s">
        <v>26318</v>
      </c>
      <c r="C10707" s="681" t="s">
        <v>26319</v>
      </c>
      <c r="D10707" s="681" t="s">
        <v>47429</v>
      </c>
    </row>
    <row r="10708" spans="1:4" ht="16.5" thickTop="1" thickBot="1" x14ac:dyDescent="0.3">
      <c r="A10708" s="681" t="s">
        <v>26320</v>
      </c>
      <c r="B10708" s="681" t="s">
        <v>26321</v>
      </c>
      <c r="C10708" s="681" t="s">
        <v>26322</v>
      </c>
      <c r="D10708" s="681" t="s">
        <v>26322</v>
      </c>
    </row>
    <row r="10709" spans="1:4" ht="16.5" thickTop="1" thickBot="1" x14ac:dyDescent="0.3">
      <c r="A10709" s="680" t="s">
        <v>26323</v>
      </c>
      <c r="B10709" s="681" t="s">
        <v>26324</v>
      </c>
      <c r="C10709" s="680" t="s">
        <v>26325</v>
      </c>
      <c r="D10709" s="680" t="s">
        <v>47430</v>
      </c>
    </row>
    <row r="10710" spans="1:4" ht="16.5" thickTop="1" thickBot="1" x14ac:dyDescent="0.3">
      <c r="A10710" s="680" t="s">
        <v>26326</v>
      </c>
      <c r="B10710" s="681" t="s">
        <v>26327</v>
      </c>
      <c r="C10710" s="680" t="s">
        <v>26328</v>
      </c>
      <c r="D10710" s="680" t="s">
        <v>47431</v>
      </c>
    </row>
    <row r="10711" spans="1:4" ht="16.5" thickTop="1" thickBot="1" x14ac:dyDescent="0.3">
      <c r="A10711" s="681" t="s">
        <v>26329</v>
      </c>
      <c r="B10711" s="681" t="s">
        <v>26330</v>
      </c>
      <c r="C10711" s="681" t="s">
        <v>26331</v>
      </c>
      <c r="D10711" s="681" t="s">
        <v>47432</v>
      </c>
    </row>
    <row r="10712" spans="1:4" ht="16.5" thickTop="1" thickBot="1" x14ac:dyDescent="0.3">
      <c r="A10712" s="680" t="s">
        <v>26332</v>
      </c>
      <c r="B10712" s="681" t="s">
        <v>26333</v>
      </c>
      <c r="C10712" s="680" t="s">
        <v>26334</v>
      </c>
      <c r="D10712" s="680" t="s">
        <v>47433</v>
      </c>
    </row>
    <row r="10713" spans="1:4" ht="31.5" thickTop="1" thickBot="1" x14ac:dyDescent="0.3">
      <c r="A10713" s="680" t="s">
        <v>26335</v>
      </c>
      <c r="B10713" s="681" t="s">
        <v>26336</v>
      </c>
      <c r="C10713" s="680" t="s">
        <v>26337</v>
      </c>
      <c r="D10713" s="680" t="s">
        <v>47434</v>
      </c>
    </row>
    <row r="10714" spans="1:4" ht="16.5" thickTop="1" thickBot="1" x14ac:dyDescent="0.3">
      <c r="A10714" s="680" t="s">
        <v>26338</v>
      </c>
      <c r="B10714" s="681" t="s">
        <v>26339</v>
      </c>
      <c r="C10714" s="680" t="s">
        <v>26340</v>
      </c>
      <c r="D10714" s="680" t="s">
        <v>47435</v>
      </c>
    </row>
    <row r="10715" spans="1:4" ht="16.5" thickTop="1" thickBot="1" x14ac:dyDescent="0.3">
      <c r="A10715" s="680" t="s">
        <v>26341</v>
      </c>
      <c r="B10715" s="681" t="s">
        <v>26342</v>
      </c>
      <c r="C10715" s="680" t="s">
        <v>26343</v>
      </c>
      <c r="D10715" s="680" t="s">
        <v>47436</v>
      </c>
    </row>
    <row r="10716" spans="1:4" ht="16.5" thickTop="1" thickBot="1" x14ac:dyDescent="0.3">
      <c r="A10716" s="680" t="s">
        <v>26344</v>
      </c>
      <c r="B10716" s="681" t="s">
        <v>26345</v>
      </c>
      <c r="C10716" s="680" t="s">
        <v>26346</v>
      </c>
      <c r="D10716" s="680" t="s">
        <v>47437</v>
      </c>
    </row>
    <row r="10717" spans="1:4" ht="16.5" thickTop="1" thickBot="1" x14ac:dyDescent="0.3">
      <c r="A10717" s="680" t="s">
        <v>26347</v>
      </c>
      <c r="B10717" s="681" t="s">
        <v>26348</v>
      </c>
      <c r="C10717" s="680" t="s">
        <v>26349</v>
      </c>
      <c r="D10717" s="680" t="s">
        <v>47438</v>
      </c>
    </row>
    <row r="10718" spans="1:4" ht="16.5" thickTop="1" thickBot="1" x14ac:dyDescent="0.3">
      <c r="A10718" s="680" t="s">
        <v>26350</v>
      </c>
      <c r="B10718" s="681" t="s">
        <v>26351</v>
      </c>
      <c r="C10718" s="680" t="s">
        <v>26352</v>
      </c>
      <c r="D10718" s="680" t="s">
        <v>47439</v>
      </c>
    </row>
    <row r="10719" spans="1:4" ht="16.5" thickTop="1" thickBot="1" x14ac:dyDescent="0.3">
      <c r="A10719" s="680" t="s">
        <v>6904</v>
      </c>
      <c r="B10719" s="681" t="s">
        <v>26353</v>
      </c>
      <c r="C10719" s="680" t="s">
        <v>6905</v>
      </c>
      <c r="D10719" s="680" t="s">
        <v>6906</v>
      </c>
    </row>
    <row r="10720" spans="1:4" ht="16.5" thickTop="1" thickBot="1" x14ac:dyDescent="0.3">
      <c r="A10720" s="680" t="s">
        <v>6907</v>
      </c>
      <c r="B10720" s="681" t="s">
        <v>26354</v>
      </c>
      <c r="C10720" s="680" t="s">
        <v>6908</v>
      </c>
      <c r="D10720" s="680" t="s">
        <v>6909</v>
      </c>
    </row>
    <row r="10721" spans="1:4" ht="16.5" thickTop="1" thickBot="1" x14ac:dyDescent="0.3">
      <c r="A10721" s="680" t="s">
        <v>26355</v>
      </c>
      <c r="B10721" s="681" t="s">
        <v>26356</v>
      </c>
      <c r="C10721" s="680" t="s">
        <v>26357</v>
      </c>
      <c r="D10721" s="680" t="s">
        <v>47440</v>
      </c>
    </row>
    <row r="10722" spans="1:4" ht="31.5" thickTop="1" thickBot="1" x14ac:dyDescent="0.3">
      <c r="A10722" s="681" t="s">
        <v>6910</v>
      </c>
      <c r="B10722" s="681" t="s">
        <v>26358</v>
      </c>
      <c r="C10722" s="681" t="s">
        <v>6911</v>
      </c>
      <c r="D10722" s="681" t="s">
        <v>6912</v>
      </c>
    </row>
    <row r="10723" spans="1:4" ht="16.5" thickTop="1" thickBot="1" x14ac:dyDescent="0.3">
      <c r="A10723" s="681" t="s">
        <v>6914</v>
      </c>
      <c r="B10723" s="681" t="s">
        <v>26359</v>
      </c>
      <c r="C10723" s="681" t="s">
        <v>6915</v>
      </c>
      <c r="D10723" s="681" t="s">
        <v>6916</v>
      </c>
    </row>
    <row r="10724" spans="1:4" ht="16.5" thickTop="1" thickBot="1" x14ac:dyDescent="0.3">
      <c r="A10724" s="680" t="s">
        <v>6917</v>
      </c>
      <c r="B10724" s="681" t="s">
        <v>26360</v>
      </c>
      <c r="C10724" s="680" t="s">
        <v>26361</v>
      </c>
      <c r="D10724" s="680" t="s">
        <v>6919</v>
      </c>
    </row>
    <row r="10725" spans="1:4" ht="16.5" thickTop="1" thickBot="1" x14ac:dyDescent="0.3">
      <c r="A10725" s="681" t="s">
        <v>26362</v>
      </c>
      <c r="B10725" s="692" t="s">
        <v>8728</v>
      </c>
      <c r="C10725" s="681" t="s">
        <v>26363</v>
      </c>
      <c r="D10725" s="681" t="s">
        <v>47441</v>
      </c>
    </row>
    <row r="10726" spans="1:4" ht="16.5" thickTop="1" thickBot="1" x14ac:dyDescent="0.3">
      <c r="A10726" s="680" t="s">
        <v>26364</v>
      </c>
      <c r="B10726" s="681" t="s">
        <v>26365</v>
      </c>
      <c r="C10726" s="680" t="s">
        <v>26366</v>
      </c>
      <c r="D10726" s="680" t="s">
        <v>47442</v>
      </c>
    </row>
    <row r="10727" spans="1:4" ht="31.5" thickTop="1" thickBot="1" x14ac:dyDescent="0.3">
      <c r="A10727" s="681" t="s">
        <v>6920</v>
      </c>
      <c r="B10727" s="681" t="s">
        <v>26367</v>
      </c>
      <c r="C10727" s="681" t="s">
        <v>6921</v>
      </c>
      <c r="D10727" s="681" t="s">
        <v>6922</v>
      </c>
    </row>
    <row r="10728" spans="1:4" ht="31.5" thickTop="1" thickBot="1" x14ac:dyDescent="0.3">
      <c r="A10728" s="681" t="s">
        <v>6923</v>
      </c>
      <c r="B10728" s="681" t="s">
        <v>26368</v>
      </c>
      <c r="C10728" s="681" t="s">
        <v>6924</v>
      </c>
      <c r="D10728" s="681" t="s">
        <v>6925</v>
      </c>
    </row>
    <row r="10729" spans="1:4" ht="16.5" thickTop="1" thickBot="1" x14ac:dyDescent="0.3">
      <c r="A10729" s="681" t="s">
        <v>26369</v>
      </c>
      <c r="B10729" s="681" t="s">
        <v>26370</v>
      </c>
      <c r="C10729" s="681" t="s">
        <v>26371</v>
      </c>
      <c r="D10729" s="681" t="s">
        <v>47443</v>
      </c>
    </row>
    <row r="10730" spans="1:4" ht="16.5" thickTop="1" thickBot="1" x14ac:dyDescent="0.3">
      <c r="A10730" s="680" t="s">
        <v>26372</v>
      </c>
      <c r="B10730" s="681" t="s">
        <v>26373</v>
      </c>
      <c r="C10730" s="680" t="s">
        <v>26374</v>
      </c>
      <c r="D10730" s="680" t="s">
        <v>47444</v>
      </c>
    </row>
    <row r="10731" spans="1:4" ht="16.5" thickTop="1" thickBot="1" x14ac:dyDescent="0.3">
      <c r="A10731" s="680" t="s">
        <v>26375</v>
      </c>
      <c r="B10731" s="681" t="s">
        <v>26376</v>
      </c>
      <c r="C10731" s="680" t="s">
        <v>26377</v>
      </c>
      <c r="D10731" s="680" t="s">
        <v>47445</v>
      </c>
    </row>
    <row r="10732" spans="1:4" ht="16.5" thickTop="1" thickBot="1" x14ac:dyDescent="0.3">
      <c r="A10732" s="681" t="s">
        <v>6926</v>
      </c>
      <c r="B10732" s="692" t="s">
        <v>8728</v>
      </c>
      <c r="C10732" s="681" t="s">
        <v>6927</v>
      </c>
      <c r="D10732" s="681" t="s">
        <v>6928</v>
      </c>
    </row>
    <row r="10733" spans="1:4" ht="16.5" thickTop="1" thickBot="1" x14ac:dyDescent="0.3">
      <c r="A10733" s="680" t="s">
        <v>26378</v>
      </c>
      <c r="B10733" s="681" t="s">
        <v>26379</v>
      </c>
      <c r="C10733" s="680" t="s">
        <v>26380</v>
      </c>
      <c r="D10733" s="680" t="s">
        <v>47446</v>
      </c>
    </row>
    <row r="10734" spans="1:4" ht="16.5" thickTop="1" thickBot="1" x14ac:dyDescent="0.3">
      <c r="A10734" s="681" t="s">
        <v>26381</v>
      </c>
      <c r="B10734" s="681" t="s">
        <v>26382</v>
      </c>
      <c r="C10734" s="681" t="s">
        <v>26383</v>
      </c>
      <c r="D10734" s="681" t="s">
        <v>47447</v>
      </c>
    </row>
    <row r="10735" spans="1:4" ht="16.5" thickTop="1" thickBot="1" x14ac:dyDescent="0.3">
      <c r="A10735" s="681" t="s">
        <v>26384</v>
      </c>
      <c r="B10735" s="681" t="s">
        <v>26385</v>
      </c>
      <c r="C10735" s="681" t="s">
        <v>26386</v>
      </c>
      <c r="D10735" s="681" t="s">
        <v>47448</v>
      </c>
    </row>
    <row r="10736" spans="1:4" ht="16.5" thickTop="1" thickBot="1" x14ac:dyDescent="0.3">
      <c r="A10736" s="681" t="s">
        <v>26387</v>
      </c>
      <c r="B10736" s="681" t="s">
        <v>26388</v>
      </c>
      <c r="C10736" s="681" t="s">
        <v>26389</v>
      </c>
      <c r="D10736" s="681" t="s">
        <v>47449</v>
      </c>
    </row>
    <row r="10737" spans="1:4" ht="16.5" thickTop="1" thickBot="1" x14ac:dyDescent="0.3">
      <c r="A10737" s="681" t="s">
        <v>26390</v>
      </c>
      <c r="B10737" s="692" t="s">
        <v>8728</v>
      </c>
      <c r="C10737" s="681" t="s">
        <v>26391</v>
      </c>
      <c r="D10737" s="681" t="s">
        <v>47450</v>
      </c>
    </row>
    <row r="10738" spans="1:4" ht="16.5" thickTop="1" thickBot="1" x14ac:dyDescent="0.3">
      <c r="A10738" s="680" t="s">
        <v>26392</v>
      </c>
      <c r="B10738" s="681" t="s">
        <v>26393</v>
      </c>
      <c r="C10738" s="680" t="s">
        <v>26394</v>
      </c>
      <c r="D10738" s="680" t="s">
        <v>47451</v>
      </c>
    </row>
    <row r="10739" spans="1:4" ht="31.5" thickTop="1" thickBot="1" x14ac:dyDescent="0.3">
      <c r="A10739" s="681" t="s">
        <v>26395</v>
      </c>
      <c r="B10739" s="681" t="s">
        <v>26396</v>
      </c>
      <c r="C10739" s="681" t="s">
        <v>26397</v>
      </c>
      <c r="D10739" s="681" t="s">
        <v>47452</v>
      </c>
    </row>
    <row r="10740" spans="1:4" ht="31.5" thickTop="1" thickBot="1" x14ac:dyDescent="0.3">
      <c r="A10740" s="680" t="s">
        <v>26398</v>
      </c>
      <c r="B10740" s="681" t="s">
        <v>26399</v>
      </c>
      <c r="C10740" s="680" t="s">
        <v>26400</v>
      </c>
      <c r="D10740" s="680" t="s">
        <v>47453</v>
      </c>
    </row>
    <row r="10741" spans="1:4" ht="16.5" thickTop="1" thickBot="1" x14ac:dyDescent="0.3">
      <c r="A10741" s="680" t="s">
        <v>26401</v>
      </c>
      <c r="B10741" s="681" t="s">
        <v>26402</v>
      </c>
      <c r="C10741" s="680" t="s">
        <v>26403</v>
      </c>
      <c r="D10741" s="680" t="s">
        <v>47454</v>
      </c>
    </row>
    <row r="10742" spans="1:4" ht="16.5" thickTop="1" thickBot="1" x14ac:dyDescent="0.3">
      <c r="A10742" s="680" t="s">
        <v>26404</v>
      </c>
      <c r="B10742" s="681" t="s">
        <v>26405</v>
      </c>
      <c r="C10742" s="680" t="s">
        <v>26406</v>
      </c>
      <c r="D10742" s="680" t="s">
        <v>47455</v>
      </c>
    </row>
    <row r="10743" spans="1:4" ht="16.5" thickTop="1" thickBot="1" x14ac:dyDescent="0.3">
      <c r="A10743" s="680" t="s">
        <v>26407</v>
      </c>
      <c r="B10743" s="681" t="s">
        <v>26408</v>
      </c>
      <c r="C10743" s="680" t="s">
        <v>26409</v>
      </c>
      <c r="D10743" s="680" t="s">
        <v>47456</v>
      </c>
    </row>
    <row r="10744" spans="1:4" ht="16.5" thickTop="1" thickBot="1" x14ac:dyDescent="0.3">
      <c r="A10744" s="680" t="s">
        <v>6929</v>
      </c>
      <c r="B10744" s="681" t="s">
        <v>26410</v>
      </c>
      <c r="C10744" s="680" t="s">
        <v>6930</v>
      </c>
      <c r="D10744" s="680" t="s">
        <v>6931</v>
      </c>
    </row>
    <row r="10745" spans="1:4" ht="16.5" thickTop="1" thickBot="1" x14ac:dyDescent="0.3">
      <c r="A10745" s="681" t="s">
        <v>26411</v>
      </c>
      <c r="B10745" s="681" t="s">
        <v>26412</v>
      </c>
      <c r="C10745" s="681" t="s">
        <v>26413</v>
      </c>
      <c r="D10745" s="681" t="s">
        <v>47457</v>
      </c>
    </row>
    <row r="10746" spans="1:4" ht="16.5" thickTop="1" thickBot="1" x14ac:dyDescent="0.3">
      <c r="A10746" s="680" t="s">
        <v>26414</v>
      </c>
      <c r="B10746" s="681" t="s">
        <v>26414</v>
      </c>
      <c r="C10746" s="680" t="s">
        <v>26415</v>
      </c>
      <c r="D10746" s="680" t="s">
        <v>47458</v>
      </c>
    </row>
    <row r="10747" spans="1:4" ht="31.5" thickTop="1" thickBot="1" x14ac:dyDescent="0.3">
      <c r="A10747" s="681" t="s">
        <v>6932</v>
      </c>
      <c r="B10747" s="681" t="s">
        <v>26416</v>
      </c>
      <c r="C10747" s="681" t="s">
        <v>26417</v>
      </c>
      <c r="D10747" s="681" t="s">
        <v>6934</v>
      </c>
    </row>
    <row r="10748" spans="1:4" ht="31.5" thickTop="1" thickBot="1" x14ac:dyDescent="0.3">
      <c r="A10748" s="680" t="s">
        <v>26418</v>
      </c>
      <c r="B10748" s="681" t="s">
        <v>26419</v>
      </c>
      <c r="C10748" s="680" t="s">
        <v>26420</v>
      </c>
      <c r="D10748" s="680" t="s">
        <v>47459</v>
      </c>
    </row>
    <row r="10749" spans="1:4" ht="16.5" thickTop="1" thickBot="1" x14ac:dyDescent="0.3">
      <c r="A10749" s="680" t="s">
        <v>26421</v>
      </c>
      <c r="B10749" s="681" t="s">
        <v>26422</v>
      </c>
      <c r="C10749" s="680" t="s">
        <v>26423</v>
      </c>
      <c r="D10749" s="680" t="s">
        <v>47460</v>
      </c>
    </row>
    <row r="10750" spans="1:4" ht="16.5" thickTop="1" thickBot="1" x14ac:dyDescent="0.3">
      <c r="A10750" s="680" t="s">
        <v>26424</v>
      </c>
      <c r="B10750" s="681" t="s">
        <v>26425</v>
      </c>
      <c r="C10750" s="680" t="s">
        <v>26426</v>
      </c>
      <c r="D10750" s="680" t="s">
        <v>47461</v>
      </c>
    </row>
    <row r="10751" spans="1:4" ht="16.5" thickTop="1" thickBot="1" x14ac:dyDescent="0.3">
      <c r="A10751" s="680" t="s">
        <v>26427</v>
      </c>
      <c r="B10751" s="681" t="s">
        <v>26428</v>
      </c>
      <c r="C10751" s="680" t="s">
        <v>26429</v>
      </c>
      <c r="D10751" s="680" t="s">
        <v>47462</v>
      </c>
    </row>
    <row r="10752" spans="1:4" ht="16.5" thickTop="1" thickBot="1" x14ac:dyDescent="0.3">
      <c r="A10752" s="681" t="s">
        <v>26430</v>
      </c>
      <c r="B10752" s="681" t="s">
        <v>26431</v>
      </c>
      <c r="C10752" s="681" t="s">
        <v>26432</v>
      </c>
      <c r="D10752" s="681" t="s">
        <v>47463</v>
      </c>
    </row>
    <row r="10753" spans="1:4" ht="16.5" thickTop="1" thickBot="1" x14ac:dyDescent="0.3">
      <c r="A10753" s="681" t="s">
        <v>26433</v>
      </c>
      <c r="B10753" s="681" t="s">
        <v>26434</v>
      </c>
      <c r="C10753" s="681" t="s">
        <v>26435</v>
      </c>
      <c r="D10753" s="681" t="s">
        <v>47464</v>
      </c>
    </row>
    <row r="10754" spans="1:4" ht="16.5" thickTop="1" thickBot="1" x14ac:dyDescent="0.3">
      <c r="A10754" s="680" t="s">
        <v>26436</v>
      </c>
      <c r="B10754" s="681" t="s">
        <v>26437</v>
      </c>
      <c r="C10754" s="680" t="s">
        <v>26438</v>
      </c>
      <c r="D10754" s="680" t="s">
        <v>47465</v>
      </c>
    </row>
    <row r="10755" spans="1:4" ht="31.5" thickTop="1" thickBot="1" x14ac:dyDescent="0.3">
      <c r="A10755" s="681" t="s">
        <v>6935</v>
      </c>
      <c r="B10755" s="681" t="s">
        <v>26439</v>
      </c>
      <c r="C10755" s="681" t="s">
        <v>6936</v>
      </c>
      <c r="D10755" s="681" t="s">
        <v>6937</v>
      </c>
    </row>
    <row r="10756" spans="1:4" ht="16.5" thickTop="1" thickBot="1" x14ac:dyDescent="0.3">
      <c r="A10756" s="681" t="s">
        <v>26440</v>
      </c>
      <c r="B10756" s="681" t="s">
        <v>26441</v>
      </c>
      <c r="C10756" s="681" t="s">
        <v>26442</v>
      </c>
      <c r="D10756" s="681" t="s">
        <v>47466</v>
      </c>
    </row>
    <row r="10757" spans="1:4" ht="16.5" thickTop="1" thickBot="1" x14ac:dyDescent="0.3">
      <c r="A10757" s="681" t="s">
        <v>26443</v>
      </c>
      <c r="B10757" s="681" t="s">
        <v>26444</v>
      </c>
      <c r="C10757" s="681" t="s">
        <v>26445</v>
      </c>
      <c r="D10757" s="681" t="s">
        <v>47467</v>
      </c>
    </row>
    <row r="10758" spans="1:4" ht="16.5" thickTop="1" thickBot="1" x14ac:dyDescent="0.3">
      <c r="A10758" s="680" t="s">
        <v>26446</v>
      </c>
      <c r="B10758" s="681" t="s">
        <v>26447</v>
      </c>
      <c r="C10758" s="680" t="s">
        <v>26448</v>
      </c>
      <c r="D10758" s="680" t="s">
        <v>26448</v>
      </c>
    </row>
    <row r="10759" spans="1:4" ht="16.5" thickTop="1" thickBot="1" x14ac:dyDescent="0.3">
      <c r="A10759" s="681" t="s">
        <v>26449</v>
      </c>
      <c r="B10759" s="681" t="s">
        <v>26450</v>
      </c>
      <c r="C10759" s="681" t="s">
        <v>26451</v>
      </c>
      <c r="D10759" s="681" t="s">
        <v>47468</v>
      </c>
    </row>
    <row r="10760" spans="1:4" ht="16.5" thickTop="1" thickBot="1" x14ac:dyDescent="0.3">
      <c r="A10760" s="680" t="s">
        <v>26452</v>
      </c>
      <c r="B10760" s="681" t="s">
        <v>26453</v>
      </c>
      <c r="C10760" s="680" t="s">
        <v>26454</v>
      </c>
      <c r="D10760" s="680" t="s">
        <v>47469</v>
      </c>
    </row>
    <row r="10761" spans="1:4" ht="16.5" thickTop="1" thickBot="1" x14ac:dyDescent="0.3">
      <c r="A10761" s="680" t="s">
        <v>26455</v>
      </c>
      <c r="B10761" s="681" t="s">
        <v>26456</v>
      </c>
      <c r="C10761" s="680" t="s">
        <v>26457</v>
      </c>
      <c r="D10761" s="680" t="s">
        <v>47470</v>
      </c>
    </row>
    <row r="10762" spans="1:4" ht="16.5" thickTop="1" thickBot="1" x14ac:dyDescent="0.3">
      <c r="A10762" s="680" t="s">
        <v>26458</v>
      </c>
      <c r="B10762" s="681" t="s">
        <v>26459</v>
      </c>
      <c r="C10762" s="680" t="s">
        <v>26460</v>
      </c>
      <c r="D10762" s="680" t="s">
        <v>47471</v>
      </c>
    </row>
    <row r="10763" spans="1:4" ht="16.5" thickTop="1" thickBot="1" x14ac:dyDescent="0.3">
      <c r="A10763" s="681" t="s">
        <v>26461</v>
      </c>
      <c r="B10763" s="681" t="s">
        <v>26462</v>
      </c>
      <c r="C10763" s="681" t="s">
        <v>26463</v>
      </c>
      <c r="D10763" s="681" t="s">
        <v>47472</v>
      </c>
    </row>
    <row r="10764" spans="1:4" ht="16.5" thickTop="1" thickBot="1" x14ac:dyDescent="0.3">
      <c r="A10764" s="680" t="s">
        <v>26464</v>
      </c>
      <c r="B10764" s="681" t="s">
        <v>26465</v>
      </c>
      <c r="C10764" s="680" t="s">
        <v>26466</v>
      </c>
      <c r="D10764" s="680" t="s">
        <v>47473</v>
      </c>
    </row>
    <row r="10765" spans="1:4" ht="16.5" thickTop="1" thickBot="1" x14ac:dyDescent="0.3">
      <c r="A10765" s="681" t="s">
        <v>6938</v>
      </c>
      <c r="B10765" s="681" t="s">
        <v>26467</v>
      </c>
      <c r="C10765" s="681" t="s">
        <v>6939</v>
      </c>
      <c r="D10765" s="681" t="s">
        <v>6940</v>
      </c>
    </row>
    <row r="10766" spans="1:4" ht="31.5" thickTop="1" thickBot="1" x14ac:dyDescent="0.3">
      <c r="A10766" s="680" t="s">
        <v>26468</v>
      </c>
      <c r="B10766" s="681" t="s">
        <v>26469</v>
      </c>
      <c r="C10766" s="680" t="s">
        <v>26470</v>
      </c>
      <c r="D10766" s="680" t="s">
        <v>47474</v>
      </c>
    </row>
    <row r="10767" spans="1:4" ht="31.5" thickTop="1" thickBot="1" x14ac:dyDescent="0.3">
      <c r="A10767" s="681" t="s">
        <v>6941</v>
      </c>
      <c r="B10767" s="681" t="s">
        <v>26471</v>
      </c>
      <c r="C10767" s="681" t="s">
        <v>6942</v>
      </c>
      <c r="D10767" s="681" t="s">
        <v>6943</v>
      </c>
    </row>
    <row r="10768" spans="1:4" ht="16.5" thickTop="1" thickBot="1" x14ac:dyDescent="0.3">
      <c r="A10768" s="680" t="s">
        <v>26472</v>
      </c>
      <c r="B10768" s="681" t="s">
        <v>26473</v>
      </c>
      <c r="C10768" s="680" t="s">
        <v>26474</v>
      </c>
      <c r="D10768" s="680" t="s">
        <v>47475</v>
      </c>
    </row>
    <row r="10769" spans="1:4" ht="16.5" thickTop="1" thickBot="1" x14ac:dyDescent="0.3">
      <c r="A10769" s="680" t="s">
        <v>26475</v>
      </c>
      <c r="B10769" s="681" t="s">
        <v>26476</v>
      </c>
      <c r="C10769" s="680" t="s">
        <v>26477</v>
      </c>
      <c r="D10769" s="680" t="s">
        <v>47476</v>
      </c>
    </row>
    <row r="10770" spans="1:4" ht="16.5" thickTop="1" thickBot="1" x14ac:dyDescent="0.3">
      <c r="A10770" s="681" t="s">
        <v>6944</v>
      </c>
      <c r="B10770" s="681" t="s">
        <v>26478</v>
      </c>
      <c r="C10770" s="681" t="s">
        <v>26479</v>
      </c>
      <c r="D10770" s="681" t="s">
        <v>6946</v>
      </c>
    </row>
    <row r="10771" spans="1:4" ht="16.5" thickTop="1" thickBot="1" x14ac:dyDescent="0.3">
      <c r="A10771" s="681" t="s">
        <v>6947</v>
      </c>
      <c r="B10771" s="681" t="s">
        <v>26480</v>
      </c>
      <c r="C10771" s="681" t="s">
        <v>6948</v>
      </c>
      <c r="D10771" s="681" t="s">
        <v>6949</v>
      </c>
    </row>
    <row r="10772" spans="1:4" ht="16.5" thickTop="1" thickBot="1" x14ac:dyDescent="0.3">
      <c r="A10772" s="680" t="s">
        <v>6950</v>
      </c>
      <c r="B10772" s="681" t="s">
        <v>26481</v>
      </c>
      <c r="C10772" s="680" t="s">
        <v>6951</v>
      </c>
      <c r="D10772" s="680" t="s">
        <v>6952</v>
      </c>
    </row>
    <row r="10773" spans="1:4" ht="16.5" thickTop="1" thickBot="1" x14ac:dyDescent="0.3">
      <c r="A10773" s="681" t="s">
        <v>26482</v>
      </c>
      <c r="B10773" s="681" t="s">
        <v>26483</v>
      </c>
      <c r="C10773" s="681" t="s">
        <v>26484</v>
      </c>
      <c r="D10773" s="681" t="s">
        <v>47477</v>
      </c>
    </row>
    <row r="10774" spans="1:4" ht="16.5" thickTop="1" thickBot="1" x14ac:dyDescent="0.3">
      <c r="A10774" s="680" t="s">
        <v>26485</v>
      </c>
      <c r="B10774" s="681" t="s">
        <v>26486</v>
      </c>
      <c r="C10774" s="680" t="s">
        <v>26487</v>
      </c>
      <c r="D10774" s="680" t="s">
        <v>47478</v>
      </c>
    </row>
    <row r="10775" spans="1:4" ht="16.5" thickTop="1" thickBot="1" x14ac:dyDescent="0.3">
      <c r="A10775" s="680" t="s">
        <v>26488</v>
      </c>
      <c r="B10775" s="681" t="s">
        <v>26489</v>
      </c>
      <c r="C10775" s="680" t="s">
        <v>26490</v>
      </c>
      <c r="D10775" s="680" t="s">
        <v>47479</v>
      </c>
    </row>
    <row r="10776" spans="1:4" ht="16.5" thickTop="1" thickBot="1" x14ac:dyDescent="0.3">
      <c r="A10776" s="680" t="s">
        <v>6953</v>
      </c>
      <c r="B10776" s="681" t="s">
        <v>26491</v>
      </c>
      <c r="C10776" s="680" t="s">
        <v>6954</v>
      </c>
      <c r="D10776" s="680" t="s">
        <v>6955</v>
      </c>
    </row>
    <row r="10777" spans="1:4" ht="16.5" thickTop="1" thickBot="1" x14ac:dyDescent="0.3">
      <c r="A10777" s="681" t="s">
        <v>26492</v>
      </c>
      <c r="B10777" s="681" t="s">
        <v>26493</v>
      </c>
      <c r="C10777" s="681" t="s">
        <v>26494</v>
      </c>
      <c r="D10777" s="681" t="s">
        <v>47480</v>
      </c>
    </row>
    <row r="10778" spans="1:4" ht="31.5" thickTop="1" thickBot="1" x14ac:dyDescent="0.3">
      <c r="A10778" s="681" t="s">
        <v>26495</v>
      </c>
      <c r="B10778" s="681" t="s">
        <v>26496</v>
      </c>
      <c r="C10778" s="681" t="s">
        <v>26497</v>
      </c>
      <c r="D10778" s="681" t="s">
        <v>47481</v>
      </c>
    </row>
    <row r="10779" spans="1:4" ht="31.5" thickTop="1" thickBot="1" x14ac:dyDescent="0.3">
      <c r="A10779" s="680" t="s">
        <v>26498</v>
      </c>
      <c r="B10779" s="681" t="s">
        <v>26499</v>
      </c>
      <c r="C10779" s="680" t="s">
        <v>26500</v>
      </c>
      <c r="D10779" s="680" t="s">
        <v>47482</v>
      </c>
    </row>
    <row r="10780" spans="1:4" ht="31.5" thickTop="1" thickBot="1" x14ac:dyDescent="0.3">
      <c r="A10780" s="680" t="s">
        <v>26501</v>
      </c>
      <c r="B10780" s="681" t="s">
        <v>26502</v>
      </c>
      <c r="C10780" s="680" t="s">
        <v>26503</v>
      </c>
      <c r="D10780" s="680" t="s">
        <v>47483</v>
      </c>
    </row>
    <row r="10781" spans="1:4" ht="31.5" thickTop="1" thickBot="1" x14ac:dyDescent="0.3">
      <c r="A10781" s="681" t="s">
        <v>26504</v>
      </c>
      <c r="B10781" s="681" t="s">
        <v>26505</v>
      </c>
      <c r="C10781" s="681" t="s">
        <v>26506</v>
      </c>
      <c r="D10781" s="681" t="s">
        <v>47484</v>
      </c>
    </row>
    <row r="10782" spans="1:4" ht="16.5" thickTop="1" thickBot="1" x14ac:dyDescent="0.3">
      <c r="A10782" s="680" t="s">
        <v>26507</v>
      </c>
      <c r="B10782" s="681" t="s">
        <v>26508</v>
      </c>
      <c r="C10782" s="680" t="s">
        <v>26509</v>
      </c>
      <c r="D10782" s="680" t="s">
        <v>47485</v>
      </c>
    </row>
    <row r="10783" spans="1:4" ht="31.5" thickTop="1" thickBot="1" x14ac:dyDescent="0.3">
      <c r="A10783" s="681" t="s">
        <v>26510</v>
      </c>
      <c r="B10783" s="681" t="s">
        <v>26511</v>
      </c>
      <c r="C10783" s="681" t="s">
        <v>26512</v>
      </c>
      <c r="D10783" s="681" t="s">
        <v>47486</v>
      </c>
    </row>
    <row r="10784" spans="1:4" ht="31.5" thickTop="1" thickBot="1" x14ac:dyDescent="0.3">
      <c r="A10784" s="681" t="s">
        <v>26513</v>
      </c>
      <c r="B10784" s="692" t="s">
        <v>8728</v>
      </c>
      <c r="C10784" s="681" t="s">
        <v>26514</v>
      </c>
      <c r="D10784" s="681" t="s">
        <v>47487</v>
      </c>
    </row>
    <row r="10785" spans="1:4" ht="31.5" thickTop="1" thickBot="1" x14ac:dyDescent="0.3">
      <c r="A10785" s="680" t="s">
        <v>26515</v>
      </c>
      <c r="B10785" s="681" t="s">
        <v>26516</v>
      </c>
      <c r="C10785" s="680" t="s">
        <v>26517</v>
      </c>
      <c r="D10785" s="680" t="s">
        <v>47488</v>
      </c>
    </row>
    <row r="10786" spans="1:4" ht="31.5" thickTop="1" thickBot="1" x14ac:dyDescent="0.3">
      <c r="A10786" s="681" t="s">
        <v>26518</v>
      </c>
      <c r="B10786" s="692" t="s">
        <v>8728</v>
      </c>
      <c r="C10786" s="681" t="s">
        <v>26519</v>
      </c>
      <c r="D10786" s="681" t="s">
        <v>47489</v>
      </c>
    </row>
    <row r="10787" spans="1:4" ht="31.5" thickTop="1" thickBot="1" x14ac:dyDescent="0.3">
      <c r="A10787" s="680" t="s">
        <v>26520</v>
      </c>
      <c r="B10787" s="692" t="s">
        <v>8728</v>
      </c>
      <c r="C10787" s="680" t="s">
        <v>26521</v>
      </c>
      <c r="D10787" s="680" t="s">
        <v>47490</v>
      </c>
    </row>
    <row r="10788" spans="1:4" ht="31.5" thickTop="1" thickBot="1" x14ac:dyDescent="0.3">
      <c r="A10788" s="680" t="s">
        <v>6956</v>
      </c>
      <c r="B10788" s="681" t="s">
        <v>26522</v>
      </c>
      <c r="C10788" s="680" t="s">
        <v>6957</v>
      </c>
      <c r="D10788" s="680" t="s">
        <v>6958</v>
      </c>
    </row>
    <row r="10789" spans="1:4" ht="16.5" thickTop="1" thickBot="1" x14ac:dyDescent="0.3">
      <c r="A10789" s="680" t="s">
        <v>26523</v>
      </c>
      <c r="B10789" s="692" t="s">
        <v>8728</v>
      </c>
      <c r="C10789" s="680" t="s">
        <v>26524</v>
      </c>
      <c r="D10789" s="680" t="s">
        <v>47491</v>
      </c>
    </row>
    <row r="10790" spans="1:4" ht="16.5" thickTop="1" thickBot="1" x14ac:dyDescent="0.3">
      <c r="A10790" s="681" t="s">
        <v>6959</v>
      </c>
      <c r="B10790" s="681" t="s">
        <v>26525</v>
      </c>
      <c r="C10790" s="681" t="s">
        <v>6960</v>
      </c>
      <c r="D10790" s="681" t="s">
        <v>6960</v>
      </c>
    </row>
    <row r="10791" spans="1:4" ht="16.5" thickTop="1" thickBot="1" x14ac:dyDescent="0.3">
      <c r="A10791" s="680" t="s">
        <v>26526</v>
      </c>
      <c r="B10791" s="681" t="s">
        <v>26527</v>
      </c>
      <c r="C10791" s="680" t="s">
        <v>26528</v>
      </c>
      <c r="D10791" s="680" t="s">
        <v>47492</v>
      </c>
    </row>
    <row r="10792" spans="1:4" ht="16.5" thickTop="1" thickBot="1" x14ac:dyDescent="0.3">
      <c r="A10792" s="680" t="s">
        <v>26529</v>
      </c>
      <c r="B10792" s="681" t="s">
        <v>26530</v>
      </c>
      <c r="C10792" s="680" t="s">
        <v>26531</v>
      </c>
      <c r="D10792" s="680" t="s">
        <v>47493</v>
      </c>
    </row>
    <row r="10793" spans="1:4" ht="16.5" thickTop="1" thickBot="1" x14ac:dyDescent="0.3">
      <c r="A10793" s="681" t="s">
        <v>26532</v>
      </c>
      <c r="B10793" s="681" t="s">
        <v>26533</v>
      </c>
      <c r="C10793" s="681" t="s">
        <v>26534</v>
      </c>
      <c r="D10793" s="681" t="s">
        <v>47494</v>
      </c>
    </row>
    <row r="10794" spans="1:4" ht="31.5" thickTop="1" thickBot="1" x14ac:dyDescent="0.3">
      <c r="A10794" s="681" t="s">
        <v>26535</v>
      </c>
      <c r="B10794" s="681" t="s">
        <v>26536</v>
      </c>
      <c r="C10794" s="681" t="s">
        <v>26537</v>
      </c>
      <c r="D10794" s="681" t="s">
        <v>47495</v>
      </c>
    </row>
    <row r="10795" spans="1:4" ht="16.5" thickTop="1" thickBot="1" x14ac:dyDescent="0.3">
      <c r="A10795" s="681" t="s">
        <v>26538</v>
      </c>
      <c r="B10795" s="681" t="s">
        <v>26539</v>
      </c>
      <c r="C10795" s="681" t="s">
        <v>26540</v>
      </c>
      <c r="D10795" s="681" t="s">
        <v>47496</v>
      </c>
    </row>
    <row r="10796" spans="1:4" ht="16.5" thickTop="1" thickBot="1" x14ac:dyDescent="0.3">
      <c r="A10796" s="681" t="s">
        <v>26541</v>
      </c>
      <c r="B10796" s="681" t="s">
        <v>26542</v>
      </c>
      <c r="C10796" s="681" t="s">
        <v>26543</v>
      </c>
      <c r="D10796" s="681" t="s">
        <v>47497</v>
      </c>
    </row>
    <row r="10797" spans="1:4" ht="16.5" thickTop="1" thickBot="1" x14ac:dyDescent="0.3">
      <c r="A10797" s="681" t="s">
        <v>26544</v>
      </c>
      <c r="B10797" s="681" t="s">
        <v>26545</v>
      </c>
      <c r="C10797" s="681" t="s">
        <v>26546</v>
      </c>
      <c r="D10797" s="681" t="s">
        <v>47498</v>
      </c>
    </row>
    <row r="10798" spans="1:4" ht="16.5" thickTop="1" thickBot="1" x14ac:dyDescent="0.3">
      <c r="A10798" s="681" t="s">
        <v>26547</v>
      </c>
      <c r="B10798" s="681" t="s">
        <v>26548</v>
      </c>
      <c r="C10798" s="681" t="s">
        <v>26549</v>
      </c>
      <c r="D10798" s="681" t="s">
        <v>26549</v>
      </c>
    </row>
    <row r="10799" spans="1:4" ht="16.5" thickTop="1" thickBot="1" x14ac:dyDescent="0.3">
      <c r="A10799" s="681" t="s">
        <v>26550</v>
      </c>
      <c r="B10799" s="681" t="s">
        <v>26551</v>
      </c>
      <c r="C10799" s="681" t="s">
        <v>26552</v>
      </c>
      <c r="D10799" s="681" t="s">
        <v>47499</v>
      </c>
    </row>
    <row r="10800" spans="1:4" ht="31.5" thickTop="1" thickBot="1" x14ac:dyDescent="0.3">
      <c r="A10800" s="681" t="s">
        <v>26553</v>
      </c>
      <c r="B10800" s="692" t="s">
        <v>8728</v>
      </c>
      <c r="C10800" s="681" t="s">
        <v>26554</v>
      </c>
      <c r="D10800" s="681" t="s">
        <v>47500</v>
      </c>
    </row>
    <row r="10801" spans="1:4" ht="16.5" thickTop="1" thickBot="1" x14ac:dyDescent="0.3">
      <c r="A10801" s="680" t="s">
        <v>26555</v>
      </c>
      <c r="B10801" s="681" t="s">
        <v>26556</v>
      </c>
      <c r="C10801" s="680" t="s">
        <v>26557</v>
      </c>
      <c r="D10801" s="680" t="s">
        <v>47501</v>
      </c>
    </row>
    <row r="10802" spans="1:4" ht="16.5" thickTop="1" thickBot="1" x14ac:dyDescent="0.3">
      <c r="A10802" s="681" t="s">
        <v>26558</v>
      </c>
      <c r="B10802" s="681" t="s">
        <v>26559</v>
      </c>
      <c r="C10802" s="681" t="s">
        <v>26560</v>
      </c>
      <c r="D10802" s="681" t="s">
        <v>47502</v>
      </c>
    </row>
    <row r="10803" spans="1:4" ht="16.5" thickTop="1" thickBot="1" x14ac:dyDescent="0.3">
      <c r="A10803" s="681" t="s">
        <v>26561</v>
      </c>
      <c r="B10803" s="681" t="s">
        <v>26562</v>
      </c>
      <c r="C10803" s="681" t="s">
        <v>26563</v>
      </c>
      <c r="D10803" s="681" t="s">
        <v>47503</v>
      </c>
    </row>
    <row r="10804" spans="1:4" ht="16.5" thickTop="1" thickBot="1" x14ac:dyDescent="0.3">
      <c r="A10804" s="681" t="s">
        <v>26564</v>
      </c>
      <c r="B10804" s="681" t="s">
        <v>26565</v>
      </c>
      <c r="C10804" s="681" t="s">
        <v>26566</v>
      </c>
      <c r="D10804" s="681" t="s">
        <v>26566</v>
      </c>
    </row>
    <row r="10805" spans="1:4" ht="16.5" thickTop="1" thickBot="1" x14ac:dyDescent="0.3">
      <c r="A10805" s="680" t="s">
        <v>26567</v>
      </c>
      <c r="B10805" s="681" t="s">
        <v>26568</v>
      </c>
      <c r="C10805" s="680" t="s">
        <v>26569</v>
      </c>
      <c r="D10805" s="680" t="s">
        <v>47504</v>
      </c>
    </row>
    <row r="10806" spans="1:4" ht="16.5" thickTop="1" thickBot="1" x14ac:dyDescent="0.3">
      <c r="A10806" s="680" t="s">
        <v>26570</v>
      </c>
      <c r="B10806" s="681" t="s">
        <v>26571</v>
      </c>
      <c r="C10806" s="680" t="s">
        <v>26572</v>
      </c>
      <c r="D10806" s="680" t="s">
        <v>47505</v>
      </c>
    </row>
    <row r="10807" spans="1:4" ht="16.5" thickTop="1" thickBot="1" x14ac:dyDescent="0.3">
      <c r="A10807" s="681" t="s">
        <v>26573</v>
      </c>
      <c r="B10807" s="681" t="s">
        <v>26574</v>
      </c>
      <c r="C10807" s="681" t="s">
        <v>26575</v>
      </c>
      <c r="D10807" s="681" t="s">
        <v>47506</v>
      </c>
    </row>
    <row r="10808" spans="1:4" ht="16.5" thickTop="1" thickBot="1" x14ac:dyDescent="0.3">
      <c r="A10808" s="680" t="s">
        <v>26576</v>
      </c>
      <c r="B10808" s="681" t="s">
        <v>26577</v>
      </c>
      <c r="C10808" s="680" t="s">
        <v>26578</v>
      </c>
      <c r="D10808" s="680" t="s">
        <v>47507</v>
      </c>
    </row>
    <row r="10809" spans="1:4" ht="16.5" thickTop="1" thickBot="1" x14ac:dyDescent="0.3">
      <c r="A10809" s="680" t="s">
        <v>26579</v>
      </c>
      <c r="B10809" s="681" t="s">
        <v>26580</v>
      </c>
      <c r="C10809" s="680" t="s">
        <v>26581</v>
      </c>
      <c r="D10809" s="680" t="s">
        <v>47508</v>
      </c>
    </row>
    <row r="10810" spans="1:4" ht="16.5" thickTop="1" thickBot="1" x14ac:dyDescent="0.3">
      <c r="A10810" s="681" t="s">
        <v>26582</v>
      </c>
      <c r="B10810" s="681" t="s">
        <v>26583</v>
      </c>
      <c r="C10810" s="681" t="s">
        <v>26584</v>
      </c>
      <c r="D10810" s="681" t="s">
        <v>47509</v>
      </c>
    </row>
    <row r="10811" spans="1:4" ht="16.5" thickTop="1" thickBot="1" x14ac:dyDescent="0.3">
      <c r="A10811" s="681" t="s">
        <v>26585</v>
      </c>
      <c r="B10811" s="681" t="s">
        <v>26586</v>
      </c>
      <c r="C10811" s="681" t="s">
        <v>26587</v>
      </c>
      <c r="D10811" s="681" t="s">
        <v>47510</v>
      </c>
    </row>
    <row r="10812" spans="1:4" ht="16.5" thickTop="1" thickBot="1" x14ac:dyDescent="0.3">
      <c r="A10812" s="681" t="s">
        <v>26588</v>
      </c>
      <c r="B10812" s="681" t="s">
        <v>26589</v>
      </c>
      <c r="C10812" s="681" t="s">
        <v>26590</v>
      </c>
      <c r="D10812" s="681" t="s">
        <v>47511</v>
      </c>
    </row>
    <row r="10813" spans="1:4" ht="16.5" thickTop="1" thickBot="1" x14ac:dyDescent="0.3">
      <c r="A10813" s="681" t="s">
        <v>26591</v>
      </c>
      <c r="B10813" s="681" t="s">
        <v>26592</v>
      </c>
      <c r="C10813" s="681" t="s">
        <v>26593</v>
      </c>
      <c r="D10813" s="681" t="s">
        <v>47512</v>
      </c>
    </row>
    <row r="10814" spans="1:4" ht="16.5" thickTop="1" thickBot="1" x14ac:dyDescent="0.3">
      <c r="A10814" s="680" t="s">
        <v>6961</v>
      </c>
      <c r="B10814" s="681" t="s">
        <v>26594</v>
      </c>
      <c r="C10814" s="680" t="s">
        <v>6962</v>
      </c>
      <c r="D10814" s="680" t="s">
        <v>6963</v>
      </c>
    </row>
    <row r="10815" spans="1:4" ht="16.5" thickTop="1" thickBot="1" x14ac:dyDescent="0.3">
      <c r="A10815" s="680" t="s">
        <v>26595</v>
      </c>
      <c r="B10815" s="692" t="s">
        <v>8728</v>
      </c>
      <c r="C10815" s="680" t="s">
        <v>26596</v>
      </c>
      <c r="D10815" s="680" t="s">
        <v>47513</v>
      </c>
    </row>
    <row r="10816" spans="1:4" ht="16.5" thickTop="1" thickBot="1" x14ac:dyDescent="0.3">
      <c r="A10816" s="680" t="s">
        <v>26597</v>
      </c>
      <c r="B10816" s="681" t="s">
        <v>26598</v>
      </c>
      <c r="C10816" s="680" t="s">
        <v>26599</v>
      </c>
      <c r="D10816" s="680" t="s">
        <v>47514</v>
      </c>
    </row>
    <row r="10817" spans="1:4" ht="16.5" thickTop="1" thickBot="1" x14ac:dyDescent="0.3">
      <c r="A10817" s="680" t="s">
        <v>6964</v>
      </c>
      <c r="B10817" s="681" t="s">
        <v>26600</v>
      </c>
      <c r="C10817" s="680" t="s">
        <v>6965</v>
      </c>
      <c r="D10817" s="680" t="s">
        <v>6965</v>
      </c>
    </row>
    <row r="10818" spans="1:4" ht="16.5" thickTop="1" thickBot="1" x14ac:dyDescent="0.3">
      <c r="A10818" s="680" t="s">
        <v>26601</v>
      </c>
      <c r="B10818" s="681" t="s">
        <v>26602</v>
      </c>
      <c r="C10818" s="680" t="s">
        <v>26603</v>
      </c>
      <c r="D10818" s="680" t="s">
        <v>47515</v>
      </c>
    </row>
    <row r="10819" spans="1:4" ht="16.5" thickTop="1" thickBot="1" x14ac:dyDescent="0.3">
      <c r="A10819" s="680" t="s">
        <v>26604</v>
      </c>
      <c r="B10819" s="681" t="s">
        <v>26605</v>
      </c>
      <c r="C10819" s="680" t="s">
        <v>26606</v>
      </c>
      <c r="D10819" s="680" t="s">
        <v>47516</v>
      </c>
    </row>
    <row r="10820" spans="1:4" ht="16.5" thickTop="1" thickBot="1" x14ac:dyDescent="0.3">
      <c r="A10820" s="680" t="s">
        <v>26607</v>
      </c>
      <c r="B10820" s="681" t="s">
        <v>26608</v>
      </c>
      <c r="C10820" s="680" t="s">
        <v>26609</v>
      </c>
      <c r="D10820" s="680" t="s">
        <v>47517</v>
      </c>
    </row>
    <row r="10821" spans="1:4" ht="31.5" thickTop="1" thickBot="1" x14ac:dyDescent="0.3">
      <c r="A10821" s="680" t="s">
        <v>26610</v>
      </c>
      <c r="B10821" s="681" t="s">
        <v>26611</v>
      </c>
      <c r="C10821" s="680" t="s">
        <v>26612</v>
      </c>
      <c r="D10821" s="680" t="s">
        <v>47518</v>
      </c>
    </row>
    <row r="10822" spans="1:4" ht="31.5" thickTop="1" thickBot="1" x14ac:dyDescent="0.3">
      <c r="A10822" s="681" t="s">
        <v>26613</v>
      </c>
      <c r="B10822" s="681" t="s">
        <v>26614</v>
      </c>
      <c r="C10822" s="681" t="s">
        <v>26615</v>
      </c>
      <c r="D10822" s="681" t="s">
        <v>47519</v>
      </c>
    </row>
    <row r="10823" spans="1:4" ht="16.5" thickTop="1" thickBot="1" x14ac:dyDescent="0.3">
      <c r="A10823" s="680" t="s">
        <v>26616</v>
      </c>
      <c r="B10823" s="681" t="s">
        <v>26617</v>
      </c>
      <c r="C10823" s="680" t="s">
        <v>26618</v>
      </c>
      <c r="D10823" s="680" t="s">
        <v>47520</v>
      </c>
    </row>
    <row r="10824" spans="1:4" ht="16.5" thickTop="1" thickBot="1" x14ac:dyDescent="0.3">
      <c r="A10824" s="681" t="s">
        <v>26619</v>
      </c>
      <c r="B10824" s="681" t="s">
        <v>26620</v>
      </c>
      <c r="C10824" s="681" t="s">
        <v>26621</v>
      </c>
      <c r="D10824" s="681" t="s">
        <v>47521</v>
      </c>
    </row>
    <row r="10825" spans="1:4" ht="16.5" thickTop="1" thickBot="1" x14ac:dyDescent="0.3">
      <c r="A10825" s="680" t="s">
        <v>26622</v>
      </c>
      <c r="B10825" s="681" t="s">
        <v>26623</v>
      </c>
      <c r="C10825" s="680" t="s">
        <v>26624</v>
      </c>
      <c r="D10825" s="680" t="s">
        <v>47522</v>
      </c>
    </row>
    <row r="10826" spans="1:4" ht="16.5" thickTop="1" thickBot="1" x14ac:dyDescent="0.3">
      <c r="A10826" s="681" t="s">
        <v>26625</v>
      </c>
      <c r="B10826" s="681" t="s">
        <v>26626</v>
      </c>
      <c r="C10826" s="681" t="s">
        <v>26627</v>
      </c>
      <c r="D10826" s="681" t="s">
        <v>47523</v>
      </c>
    </row>
    <row r="10827" spans="1:4" ht="16.5" thickTop="1" thickBot="1" x14ac:dyDescent="0.3">
      <c r="A10827" s="681" t="s">
        <v>26628</v>
      </c>
      <c r="B10827" s="681" t="s">
        <v>26629</v>
      </c>
      <c r="C10827" s="681" t="s">
        <v>26630</v>
      </c>
      <c r="D10827" s="681" t="s">
        <v>47524</v>
      </c>
    </row>
    <row r="10828" spans="1:4" ht="31.5" thickTop="1" thickBot="1" x14ac:dyDescent="0.3">
      <c r="A10828" s="680" t="s">
        <v>26631</v>
      </c>
      <c r="B10828" s="681" t="s">
        <v>26632</v>
      </c>
      <c r="C10828" s="680" t="s">
        <v>26633</v>
      </c>
      <c r="D10828" s="680" t="s">
        <v>47525</v>
      </c>
    </row>
    <row r="10829" spans="1:4" ht="16.5" thickTop="1" thickBot="1" x14ac:dyDescent="0.3">
      <c r="A10829" s="681" t="s">
        <v>26634</v>
      </c>
      <c r="B10829" s="681" t="s">
        <v>26635</v>
      </c>
      <c r="C10829" s="681" t="s">
        <v>26636</v>
      </c>
      <c r="D10829" s="681" t="s">
        <v>26636</v>
      </c>
    </row>
    <row r="10830" spans="1:4" ht="31.5" thickTop="1" thickBot="1" x14ac:dyDescent="0.3">
      <c r="A10830" s="681" t="s">
        <v>26637</v>
      </c>
      <c r="B10830" s="681" t="s">
        <v>26638</v>
      </c>
      <c r="C10830" s="681" t="s">
        <v>26639</v>
      </c>
      <c r="D10830" s="681" t="s">
        <v>47526</v>
      </c>
    </row>
    <row r="10831" spans="1:4" ht="16.5" thickTop="1" thickBot="1" x14ac:dyDescent="0.3">
      <c r="A10831" s="681" t="s">
        <v>26640</v>
      </c>
      <c r="B10831" s="681" t="s">
        <v>26641</v>
      </c>
      <c r="C10831" s="681" t="s">
        <v>26642</v>
      </c>
      <c r="D10831" s="681" t="s">
        <v>47527</v>
      </c>
    </row>
    <row r="10832" spans="1:4" ht="16.5" thickTop="1" thickBot="1" x14ac:dyDescent="0.3">
      <c r="A10832" s="680" t="s">
        <v>26643</v>
      </c>
      <c r="B10832" s="681" t="s">
        <v>26644</v>
      </c>
      <c r="C10832" s="680" t="s">
        <v>26645</v>
      </c>
      <c r="D10832" s="680" t="s">
        <v>47528</v>
      </c>
    </row>
    <row r="10833" spans="1:4" ht="16.5" thickTop="1" thickBot="1" x14ac:dyDescent="0.3">
      <c r="A10833" s="681" t="s">
        <v>6966</v>
      </c>
      <c r="B10833" s="681" t="s">
        <v>26646</v>
      </c>
      <c r="C10833" s="681" t="s">
        <v>6967</v>
      </c>
      <c r="D10833" s="681" t="s">
        <v>6968</v>
      </c>
    </row>
    <row r="10834" spans="1:4" ht="16.5" thickTop="1" thickBot="1" x14ac:dyDescent="0.3">
      <c r="A10834" s="680" t="s">
        <v>26647</v>
      </c>
      <c r="B10834" s="681" t="s">
        <v>26648</v>
      </c>
      <c r="C10834" s="680" t="s">
        <v>26649</v>
      </c>
      <c r="D10834" s="680" t="s">
        <v>47529</v>
      </c>
    </row>
    <row r="10835" spans="1:4" ht="16.5" thickTop="1" thickBot="1" x14ac:dyDescent="0.3">
      <c r="A10835" s="680" t="s">
        <v>26650</v>
      </c>
      <c r="B10835" s="692" t="s">
        <v>8728</v>
      </c>
      <c r="C10835" s="680" t="s">
        <v>26651</v>
      </c>
      <c r="D10835" s="680" t="s">
        <v>47530</v>
      </c>
    </row>
    <row r="10836" spans="1:4" ht="16.5" thickTop="1" thickBot="1" x14ac:dyDescent="0.3">
      <c r="A10836" s="680" t="s">
        <v>26652</v>
      </c>
      <c r="B10836" s="692" t="s">
        <v>8728</v>
      </c>
      <c r="C10836" s="680" t="s">
        <v>26653</v>
      </c>
      <c r="D10836" s="680" t="s">
        <v>47531</v>
      </c>
    </row>
    <row r="10837" spans="1:4" ht="16.5" thickTop="1" thickBot="1" x14ac:dyDescent="0.3">
      <c r="A10837" s="681" t="s">
        <v>26654</v>
      </c>
      <c r="B10837" s="681" t="s">
        <v>26655</v>
      </c>
      <c r="C10837" s="681" t="s">
        <v>26656</v>
      </c>
      <c r="D10837" s="681" t="s">
        <v>47532</v>
      </c>
    </row>
    <row r="10838" spans="1:4" ht="16.5" thickTop="1" thickBot="1" x14ac:dyDescent="0.3">
      <c r="A10838" s="681" t="s">
        <v>26657</v>
      </c>
      <c r="B10838" s="681" t="s">
        <v>26658</v>
      </c>
      <c r="C10838" s="681" t="s">
        <v>26659</v>
      </c>
      <c r="D10838" s="681" t="s">
        <v>47533</v>
      </c>
    </row>
    <row r="10839" spans="1:4" ht="16.5" thickTop="1" thickBot="1" x14ac:dyDescent="0.3">
      <c r="A10839" s="680" t="s">
        <v>26660</v>
      </c>
      <c r="B10839" s="681" t="s">
        <v>26661</v>
      </c>
      <c r="C10839" s="680" t="s">
        <v>26662</v>
      </c>
      <c r="D10839" s="680" t="s">
        <v>47534</v>
      </c>
    </row>
    <row r="10840" spans="1:4" ht="16.5" thickTop="1" thickBot="1" x14ac:dyDescent="0.3">
      <c r="A10840" s="680" t="s">
        <v>26663</v>
      </c>
      <c r="B10840" s="681" t="s">
        <v>26664</v>
      </c>
      <c r="C10840" s="680" t="s">
        <v>26665</v>
      </c>
      <c r="D10840" s="680" t="s">
        <v>47535</v>
      </c>
    </row>
    <row r="10841" spans="1:4" ht="16.5" thickTop="1" thickBot="1" x14ac:dyDescent="0.3">
      <c r="A10841" s="680" t="s">
        <v>6969</v>
      </c>
      <c r="B10841" s="692" t="s">
        <v>8728</v>
      </c>
      <c r="C10841" s="680" t="s">
        <v>6970</v>
      </c>
      <c r="D10841" s="680" t="s">
        <v>6971</v>
      </c>
    </row>
    <row r="10842" spans="1:4" ht="16.5" thickTop="1" thickBot="1" x14ac:dyDescent="0.3">
      <c r="A10842" s="680" t="s">
        <v>26666</v>
      </c>
      <c r="B10842" s="681" t="s">
        <v>26667</v>
      </c>
      <c r="C10842" s="680" t="s">
        <v>26668</v>
      </c>
      <c r="D10842" s="680" t="s">
        <v>26668</v>
      </c>
    </row>
    <row r="10843" spans="1:4" ht="16.5" thickTop="1" thickBot="1" x14ac:dyDescent="0.3">
      <c r="A10843" s="681" t="s">
        <v>26669</v>
      </c>
      <c r="B10843" s="681" t="s">
        <v>26670</v>
      </c>
      <c r="C10843" s="681" t="s">
        <v>26671</v>
      </c>
      <c r="D10843" s="681" t="s">
        <v>47536</v>
      </c>
    </row>
    <row r="10844" spans="1:4" ht="16.5" thickTop="1" thickBot="1" x14ac:dyDescent="0.3">
      <c r="A10844" s="680" t="s">
        <v>26672</v>
      </c>
      <c r="B10844" s="681" t="s">
        <v>26673</v>
      </c>
      <c r="C10844" s="680" t="s">
        <v>26674</v>
      </c>
      <c r="D10844" s="680" t="s">
        <v>47537</v>
      </c>
    </row>
    <row r="10845" spans="1:4" ht="31.5" thickTop="1" thickBot="1" x14ac:dyDescent="0.3">
      <c r="A10845" s="681" t="s">
        <v>26675</v>
      </c>
      <c r="B10845" s="692" t="s">
        <v>8728</v>
      </c>
      <c r="C10845" s="681" t="s">
        <v>26676</v>
      </c>
      <c r="D10845" s="681" t="s">
        <v>47538</v>
      </c>
    </row>
    <row r="10846" spans="1:4" ht="16.5" thickTop="1" thickBot="1" x14ac:dyDescent="0.3">
      <c r="A10846" s="680" t="s">
        <v>26677</v>
      </c>
      <c r="B10846" s="681" t="s">
        <v>26678</v>
      </c>
      <c r="C10846" s="680" t="s">
        <v>26679</v>
      </c>
      <c r="D10846" s="680" t="s">
        <v>47539</v>
      </c>
    </row>
    <row r="10847" spans="1:4" ht="16.5" thickTop="1" thickBot="1" x14ac:dyDescent="0.3">
      <c r="A10847" s="680" t="s">
        <v>26680</v>
      </c>
      <c r="B10847" s="681" t="s">
        <v>26681</v>
      </c>
      <c r="C10847" s="680" t="s">
        <v>26682</v>
      </c>
      <c r="D10847" s="680" t="s">
        <v>47540</v>
      </c>
    </row>
    <row r="10848" spans="1:4" ht="16.5" thickTop="1" thickBot="1" x14ac:dyDescent="0.3">
      <c r="A10848" s="681" t="s">
        <v>26683</v>
      </c>
      <c r="B10848" s="692" t="s">
        <v>8728</v>
      </c>
      <c r="C10848" s="681" t="s">
        <v>26684</v>
      </c>
      <c r="D10848" s="681" t="s">
        <v>26684</v>
      </c>
    </row>
    <row r="10849" spans="1:4" ht="31.5" thickTop="1" thickBot="1" x14ac:dyDescent="0.3">
      <c r="A10849" s="681" t="s">
        <v>26685</v>
      </c>
      <c r="B10849" s="681" t="s">
        <v>26686</v>
      </c>
      <c r="C10849" s="681" t="s">
        <v>26687</v>
      </c>
      <c r="D10849" s="681" t="s">
        <v>47541</v>
      </c>
    </row>
    <row r="10850" spans="1:4" ht="16.5" thickTop="1" thickBot="1" x14ac:dyDescent="0.3">
      <c r="A10850" s="681" t="s">
        <v>26688</v>
      </c>
      <c r="B10850" s="681" t="s">
        <v>26689</v>
      </c>
      <c r="C10850" s="681" t="s">
        <v>26690</v>
      </c>
      <c r="D10850" s="681" t="s">
        <v>47542</v>
      </c>
    </row>
    <row r="10851" spans="1:4" ht="16.5" thickTop="1" thickBot="1" x14ac:dyDescent="0.3">
      <c r="A10851" s="680" t="s">
        <v>26691</v>
      </c>
      <c r="B10851" s="681" t="s">
        <v>26692</v>
      </c>
      <c r="C10851" s="680" t="s">
        <v>26693</v>
      </c>
      <c r="D10851" s="680" t="s">
        <v>47543</v>
      </c>
    </row>
    <row r="10852" spans="1:4" ht="16.5" thickTop="1" thickBot="1" x14ac:dyDescent="0.3">
      <c r="A10852" s="681" t="s">
        <v>26694</v>
      </c>
      <c r="B10852" s="681" t="s">
        <v>26695</v>
      </c>
      <c r="C10852" s="681" t="s">
        <v>26696</v>
      </c>
      <c r="D10852" s="681" t="s">
        <v>47544</v>
      </c>
    </row>
    <row r="10853" spans="1:4" ht="16.5" thickTop="1" thickBot="1" x14ac:dyDescent="0.3">
      <c r="A10853" s="681" t="s">
        <v>26697</v>
      </c>
      <c r="B10853" s="681" t="s">
        <v>26698</v>
      </c>
      <c r="C10853" s="681" t="s">
        <v>26699</v>
      </c>
      <c r="D10853" s="681" t="s">
        <v>47545</v>
      </c>
    </row>
    <row r="10854" spans="1:4" ht="16.5" thickTop="1" thickBot="1" x14ac:dyDescent="0.3">
      <c r="A10854" s="680" t="s">
        <v>26700</v>
      </c>
      <c r="B10854" s="681" t="s">
        <v>26701</v>
      </c>
      <c r="C10854" s="680" t="s">
        <v>26702</v>
      </c>
      <c r="D10854" s="680" t="s">
        <v>47546</v>
      </c>
    </row>
    <row r="10855" spans="1:4" ht="16.5" thickTop="1" thickBot="1" x14ac:dyDescent="0.3">
      <c r="A10855" s="681" t="s">
        <v>26703</v>
      </c>
      <c r="B10855" s="681" t="s">
        <v>26704</v>
      </c>
      <c r="C10855" s="681" t="s">
        <v>26705</v>
      </c>
      <c r="D10855" s="681" t="s">
        <v>47547</v>
      </c>
    </row>
    <row r="10856" spans="1:4" ht="16.5" thickTop="1" thickBot="1" x14ac:dyDescent="0.3">
      <c r="A10856" s="680" t="s">
        <v>6972</v>
      </c>
      <c r="B10856" s="681" t="s">
        <v>26706</v>
      </c>
      <c r="C10856" s="680" t="s">
        <v>6973</v>
      </c>
      <c r="D10856" s="680" t="s">
        <v>6973</v>
      </c>
    </row>
    <row r="10857" spans="1:4" ht="16.5" thickTop="1" thickBot="1" x14ac:dyDescent="0.3">
      <c r="A10857" s="680" t="s">
        <v>26707</v>
      </c>
      <c r="B10857" s="681" t="s">
        <v>26708</v>
      </c>
      <c r="C10857" s="680" t="s">
        <v>26709</v>
      </c>
      <c r="D10857" s="680" t="s">
        <v>47548</v>
      </c>
    </row>
    <row r="10858" spans="1:4" ht="16.5" thickTop="1" thickBot="1" x14ac:dyDescent="0.3">
      <c r="A10858" s="681" t="s">
        <v>26710</v>
      </c>
      <c r="B10858" s="692" t="s">
        <v>8728</v>
      </c>
      <c r="C10858" s="681" t="s">
        <v>26711</v>
      </c>
      <c r="D10858" s="681" t="s">
        <v>47549</v>
      </c>
    </row>
    <row r="10859" spans="1:4" ht="16.5" thickTop="1" thickBot="1" x14ac:dyDescent="0.3">
      <c r="A10859" s="681" t="s">
        <v>26712</v>
      </c>
      <c r="B10859" s="681" t="s">
        <v>26713</v>
      </c>
      <c r="C10859" s="681" t="s">
        <v>26714</v>
      </c>
      <c r="D10859" s="681" t="s">
        <v>47550</v>
      </c>
    </row>
    <row r="10860" spans="1:4" ht="16.5" thickTop="1" thickBot="1" x14ac:dyDescent="0.3">
      <c r="A10860" s="680" t="s">
        <v>26715</v>
      </c>
      <c r="B10860" s="681" t="s">
        <v>26716</v>
      </c>
      <c r="C10860" s="680" t="s">
        <v>26717</v>
      </c>
      <c r="D10860" s="680" t="s">
        <v>26717</v>
      </c>
    </row>
    <row r="10861" spans="1:4" ht="31.5" thickTop="1" thickBot="1" x14ac:dyDescent="0.3">
      <c r="A10861" s="681" t="s">
        <v>6974</v>
      </c>
      <c r="B10861" s="681" t="s">
        <v>26718</v>
      </c>
      <c r="C10861" s="681" t="s">
        <v>6975</v>
      </c>
      <c r="D10861" s="681" t="s">
        <v>6976</v>
      </c>
    </row>
    <row r="10862" spans="1:4" ht="31.5" thickTop="1" thickBot="1" x14ac:dyDescent="0.3">
      <c r="A10862" s="680" t="s">
        <v>26719</v>
      </c>
      <c r="B10862" s="681" t="s">
        <v>26720</v>
      </c>
      <c r="C10862" s="680" t="s">
        <v>26721</v>
      </c>
      <c r="D10862" s="680" t="s">
        <v>47551</v>
      </c>
    </row>
    <row r="10863" spans="1:4" ht="16.5" thickTop="1" thickBot="1" x14ac:dyDescent="0.3">
      <c r="A10863" s="680" t="s">
        <v>26722</v>
      </c>
      <c r="B10863" s="681" t="s">
        <v>26723</v>
      </c>
      <c r="C10863" s="680" t="s">
        <v>26724</v>
      </c>
      <c r="D10863" s="680" t="s">
        <v>47552</v>
      </c>
    </row>
    <row r="10864" spans="1:4" ht="16.5" thickTop="1" thickBot="1" x14ac:dyDescent="0.3">
      <c r="A10864" s="681" t="s">
        <v>26725</v>
      </c>
      <c r="B10864" s="681" t="s">
        <v>26726</v>
      </c>
      <c r="C10864" s="681" t="s">
        <v>26727</v>
      </c>
      <c r="D10864" s="681" t="s">
        <v>47553</v>
      </c>
    </row>
    <row r="10865" spans="1:4" ht="16.5" thickTop="1" thickBot="1" x14ac:dyDescent="0.3">
      <c r="A10865" s="680" t="s">
        <v>26728</v>
      </c>
      <c r="B10865" s="681" t="s">
        <v>26729</v>
      </c>
      <c r="C10865" s="680" t="s">
        <v>26730</v>
      </c>
      <c r="D10865" s="680" t="s">
        <v>26730</v>
      </c>
    </row>
    <row r="10866" spans="1:4" ht="16.5" thickTop="1" thickBot="1" x14ac:dyDescent="0.3">
      <c r="A10866" s="680" t="s">
        <v>26731</v>
      </c>
      <c r="B10866" s="681" t="s">
        <v>26732</v>
      </c>
      <c r="C10866" s="680" t="s">
        <v>26733</v>
      </c>
      <c r="D10866" s="680" t="s">
        <v>47554</v>
      </c>
    </row>
    <row r="10867" spans="1:4" ht="16.5" thickTop="1" thickBot="1" x14ac:dyDescent="0.3">
      <c r="A10867" s="680" t="s">
        <v>26734</v>
      </c>
      <c r="B10867" s="681" t="s">
        <v>26735</v>
      </c>
      <c r="C10867" s="680" t="s">
        <v>26736</v>
      </c>
      <c r="D10867" s="680" t="s">
        <v>47555</v>
      </c>
    </row>
    <row r="10868" spans="1:4" ht="31.5" thickTop="1" thickBot="1" x14ac:dyDescent="0.3">
      <c r="A10868" s="680" t="s">
        <v>26737</v>
      </c>
      <c r="B10868" s="681" t="s">
        <v>26738</v>
      </c>
      <c r="C10868" s="680" t="s">
        <v>26739</v>
      </c>
      <c r="D10868" s="680" t="s">
        <v>47556</v>
      </c>
    </row>
    <row r="10869" spans="1:4" ht="16.5" thickTop="1" thickBot="1" x14ac:dyDescent="0.3">
      <c r="A10869" s="680" t="s">
        <v>26740</v>
      </c>
      <c r="B10869" s="681" t="s">
        <v>26741</v>
      </c>
      <c r="C10869" s="680" t="s">
        <v>26742</v>
      </c>
      <c r="D10869" s="680" t="s">
        <v>47557</v>
      </c>
    </row>
    <row r="10870" spans="1:4" ht="16.5" thickTop="1" thickBot="1" x14ac:dyDescent="0.3">
      <c r="A10870" s="680" t="s">
        <v>6978</v>
      </c>
      <c r="B10870" s="681" t="s">
        <v>26743</v>
      </c>
      <c r="C10870" s="680" t="s">
        <v>6979</v>
      </c>
      <c r="D10870" s="680" t="s">
        <v>6980</v>
      </c>
    </row>
    <row r="10871" spans="1:4" ht="16.5" thickTop="1" thickBot="1" x14ac:dyDescent="0.3">
      <c r="A10871" s="680" t="s">
        <v>26744</v>
      </c>
      <c r="B10871" s="692" t="s">
        <v>8728</v>
      </c>
      <c r="C10871" s="680" t="s">
        <v>26745</v>
      </c>
      <c r="D10871" s="680" t="s">
        <v>47558</v>
      </c>
    </row>
    <row r="10872" spans="1:4" ht="16.5" thickTop="1" thickBot="1" x14ac:dyDescent="0.3">
      <c r="A10872" s="680" t="s">
        <v>26746</v>
      </c>
      <c r="B10872" s="681" t="s">
        <v>26747</v>
      </c>
      <c r="C10872" s="680" t="s">
        <v>26748</v>
      </c>
      <c r="D10872" s="680" t="s">
        <v>47559</v>
      </c>
    </row>
    <row r="10873" spans="1:4" ht="16.5" thickTop="1" thickBot="1" x14ac:dyDescent="0.3">
      <c r="A10873" s="681" t="s">
        <v>26749</v>
      </c>
      <c r="B10873" s="692" t="s">
        <v>8728</v>
      </c>
      <c r="C10873" s="681" t="s">
        <v>26750</v>
      </c>
      <c r="D10873" s="681" t="s">
        <v>47560</v>
      </c>
    </row>
    <row r="10874" spans="1:4" ht="16.5" thickTop="1" thickBot="1" x14ac:dyDescent="0.3">
      <c r="A10874" s="681" t="s">
        <v>26751</v>
      </c>
      <c r="B10874" s="681" t="s">
        <v>26752</v>
      </c>
      <c r="C10874" s="681" t="s">
        <v>26753</v>
      </c>
      <c r="D10874" s="681" t="s">
        <v>47561</v>
      </c>
    </row>
    <row r="10875" spans="1:4" ht="16.5" thickTop="1" thickBot="1" x14ac:dyDescent="0.3">
      <c r="A10875" s="680" t="s">
        <v>26754</v>
      </c>
      <c r="B10875" s="681" t="s">
        <v>26755</v>
      </c>
      <c r="C10875" s="680" t="s">
        <v>26756</v>
      </c>
      <c r="D10875" s="680" t="s">
        <v>47562</v>
      </c>
    </row>
    <row r="10876" spans="1:4" ht="16.5" thickTop="1" thickBot="1" x14ac:dyDescent="0.3">
      <c r="A10876" s="681" t="s">
        <v>26757</v>
      </c>
      <c r="B10876" s="681" t="s">
        <v>26758</v>
      </c>
      <c r="C10876" s="681" t="s">
        <v>26759</v>
      </c>
      <c r="D10876" s="681" t="s">
        <v>47563</v>
      </c>
    </row>
    <row r="10877" spans="1:4" ht="16.5" thickTop="1" thickBot="1" x14ac:dyDescent="0.3">
      <c r="A10877" s="681" t="s">
        <v>26760</v>
      </c>
      <c r="B10877" s="681" t="s">
        <v>26761</v>
      </c>
      <c r="C10877" s="681" t="s">
        <v>26762</v>
      </c>
      <c r="D10877" s="681" t="s">
        <v>47564</v>
      </c>
    </row>
    <row r="10878" spans="1:4" ht="16.5" thickTop="1" thickBot="1" x14ac:dyDescent="0.3">
      <c r="A10878" s="681" t="s">
        <v>26763</v>
      </c>
      <c r="B10878" s="692" t="s">
        <v>8728</v>
      </c>
      <c r="C10878" s="681" t="s">
        <v>26764</v>
      </c>
      <c r="D10878" s="681" t="s">
        <v>47565</v>
      </c>
    </row>
    <row r="10879" spans="1:4" ht="16.5" thickTop="1" thickBot="1" x14ac:dyDescent="0.3">
      <c r="A10879" s="681" t="s">
        <v>26765</v>
      </c>
      <c r="B10879" s="681" t="s">
        <v>26766</v>
      </c>
      <c r="C10879" s="681" t="s">
        <v>26767</v>
      </c>
      <c r="D10879" s="681" t="s">
        <v>47566</v>
      </c>
    </row>
    <row r="10880" spans="1:4" ht="31.5" thickTop="1" thickBot="1" x14ac:dyDescent="0.3">
      <c r="A10880" s="681" t="s">
        <v>26768</v>
      </c>
      <c r="B10880" s="692" t="s">
        <v>8728</v>
      </c>
      <c r="C10880" s="681" t="s">
        <v>26769</v>
      </c>
      <c r="D10880" s="681" t="s">
        <v>47567</v>
      </c>
    </row>
    <row r="10881" spans="1:4" ht="16.5" thickTop="1" thickBot="1" x14ac:dyDescent="0.3">
      <c r="A10881" s="680" t="s">
        <v>26770</v>
      </c>
      <c r="B10881" s="692" t="s">
        <v>8728</v>
      </c>
      <c r="C10881" s="680" t="s">
        <v>26771</v>
      </c>
      <c r="D10881" s="680" t="s">
        <v>47568</v>
      </c>
    </row>
    <row r="10882" spans="1:4" ht="16.5" thickTop="1" thickBot="1" x14ac:dyDescent="0.3">
      <c r="A10882" s="681" t="s">
        <v>26772</v>
      </c>
      <c r="B10882" s="681" t="s">
        <v>26773</v>
      </c>
      <c r="C10882" s="681" t="s">
        <v>26774</v>
      </c>
      <c r="D10882" s="681" t="s">
        <v>47569</v>
      </c>
    </row>
    <row r="10883" spans="1:4" ht="16.5" thickTop="1" thickBot="1" x14ac:dyDescent="0.3">
      <c r="A10883" s="681" t="s">
        <v>26775</v>
      </c>
      <c r="B10883" s="681" t="s">
        <v>26776</v>
      </c>
      <c r="C10883" s="681" t="s">
        <v>26777</v>
      </c>
      <c r="D10883" s="681" t="s">
        <v>47570</v>
      </c>
    </row>
    <row r="10884" spans="1:4" ht="31.5" thickTop="1" thickBot="1" x14ac:dyDescent="0.3">
      <c r="A10884" s="681" t="s">
        <v>26778</v>
      </c>
      <c r="B10884" s="681" t="s">
        <v>26779</v>
      </c>
      <c r="C10884" s="681" t="s">
        <v>26780</v>
      </c>
      <c r="D10884" s="681" t="s">
        <v>47571</v>
      </c>
    </row>
    <row r="10885" spans="1:4" ht="31.5" thickTop="1" thickBot="1" x14ac:dyDescent="0.3">
      <c r="A10885" s="681" t="s">
        <v>26781</v>
      </c>
      <c r="B10885" s="692" t="s">
        <v>8728</v>
      </c>
      <c r="C10885" s="681" t="s">
        <v>26782</v>
      </c>
      <c r="D10885" s="681" t="s">
        <v>47572</v>
      </c>
    </row>
    <row r="10886" spans="1:4" ht="16.5" thickTop="1" thickBot="1" x14ac:dyDescent="0.3">
      <c r="A10886" s="681" t="s">
        <v>26783</v>
      </c>
      <c r="B10886" s="692" t="s">
        <v>8728</v>
      </c>
      <c r="C10886" s="681" t="s">
        <v>26784</v>
      </c>
      <c r="D10886" s="681" t="s">
        <v>47573</v>
      </c>
    </row>
    <row r="10887" spans="1:4" ht="16.5" thickTop="1" thickBot="1" x14ac:dyDescent="0.3">
      <c r="A10887" s="680" t="s">
        <v>26785</v>
      </c>
      <c r="B10887" s="681" t="s">
        <v>26786</v>
      </c>
      <c r="C10887" s="680" t="s">
        <v>26787</v>
      </c>
      <c r="D10887" s="680" t="s">
        <v>47574</v>
      </c>
    </row>
    <row r="10888" spans="1:4" ht="16.5" thickTop="1" thickBot="1" x14ac:dyDescent="0.3">
      <c r="A10888" s="680" t="s">
        <v>26788</v>
      </c>
      <c r="B10888" s="681" t="s">
        <v>26789</v>
      </c>
      <c r="C10888" s="680" t="s">
        <v>26790</v>
      </c>
      <c r="D10888" s="680" t="s">
        <v>47575</v>
      </c>
    </row>
    <row r="10889" spans="1:4" ht="16.5" thickTop="1" thickBot="1" x14ac:dyDescent="0.3">
      <c r="A10889" s="680" t="s">
        <v>26791</v>
      </c>
      <c r="B10889" s="681" t="s">
        <v>26792</v>
      </c>
      <c r="C10889" s="680" t="s">
        <v>26793</v>
      </c>
      <c r="D10889" s="680" t="s">
        <v>47576</v>
      </c>
    </row>
    <row r="10890" spans="1:4" ht="31.5" thickTop="1" thickBot="1" x14ac:dyDescent="0.3">
      <c r="A10890" s="681" t="s">
        <v>26794</v>
      </c>
      <c r="B10890" s="681" t="s">
        <v>26795</v>
      </c>
      <c r="C10890" s="681" t="s">
        <v>26796</v>
      </c>
      <c r="D10890" s="681" t="s">
        <v>47577</v>
      </c>
    </row>
    <row r="10891" spans="1:4" ht="16.5" thickTop="1" thickBot="1" x14ac:dyDescent="0.3">
      <c r="A10891" s="681" t="s">
        <v>26797</v>
      </c>
      <c r="B10891" s="681" t="s">
        <v>26798</v>
      </c>
      <c r="C10891" s="681" t="s">
        <v>26799</v>
      </c>
      <c r="D10891" s="681" t="s">
        <v>47578</v>
      </c>
    </row>
    <row r="10892" spans="1:4" ht="16.5" thickTop="1" thickBot="1" x14ac:dyDescent="0.3">
      <c r="A10892" s="681" t="s">
        <v>26800</v>
      </c>
      <c r="B10892" s="681" t="s">
        <v>26801</v>
      </c>
      <c r="C10892" s="681" t="s">
        <v>26802</v>
      </c>
      <c r="D10892" s="681" t="s">
        <v>47579</v>
      </c>
    </row>
    <row r="10893" spans="1:4" ht="31.5" thickTop="1" thickBot="1" x14ac:dyDescent="0.3">
      <c r="A10893" s="681" t="s">
        <v>26803</v>
      </c>
      <c r="B10893" s="681" t="s">
        <v>26804</v>
      </c>
      <c r="C10893" s="681" t="s">
        <v>26805</v>
      </c>
      <c r="D10893" s="681" t="s">
        <v>47580</v>
      </c>
    </row>
    <row r="10894" spans="1:4" ht="16.5" thickTop="1" thickBot="1" x14ac:dyDescent="0.3">
      <c r="A10894" s="680" t="s">
        <v>26806</v>
      </c>
      <c r="B10894" s="681" t="s">
        <v>26806</v>
      </c>
      <c r="C10894" s="680" t="s">
        <v>26807</v>
      </c>
      <c r="D10894" s="680" t="s">
        <v>47581</v>
      </c>
    </row>
    <row r="10895" spans="1:4" ht="31.5" thickTop="1" thickBot="1" x14ac:dyDescent="0.3">
      <c r="A10895" s="681" t="s">
        <v>26808</v>
      </c>
      <c r="B10895" s="692" t="s">
        <v>8728</v>
      </c>
      <c r="C10895" s="681" t="s">
        <v>26809</v>
      </c>
      <c r="D10895" s="681" t="s">
        <v>47582</v>
      </c>
    </row>
    <row r="10896" spans="1:4" ht="16.5" thickTop="1" thickBot="1" x14ac:dyDescent="0.3">
      <c r="A10896" s="680" t="s">
        <v>26810</v>
      </c>
      <c r="B10896" s="681" t="s">
        <v>26811</v>
      </c>
      <c r="C10896" s="680" t="s">
        <v>26812</v>
      </c>
      <c r="D10896" s="680" t="s">
        <v>47583</v>
      </c>
    </row>
    <row r="10897" spans="1:4" ht="31.5" thickTop="1" thickBot="1" x14ac:dyDescent="0.3">
      <c r="A10897" s="680" t="s">
        <v>26813</v>
      </c>
      <c r="B10897" s="681" t="s">
        <v>26814</v>
      </c>
      <c r="C10897" s="680" t="s">
        <v>26815</v>
      </c>
      <c r="D10897" s="680" t="s">
        <v>47584</v>
      </c>
    </row>
    <row r="10898" spans="1:4" ht="16.5" thickTop="1" thickBot="1" x14ac:dyDescent="0.3">
      <c r="A10898" s="680" t="s">
        <v>26816</v>
      </c>
      <c r="B10898" s="692" t="s">
        <v>8728</v>
      </c>
      <c r="C10898" s="680" t="s">
        <v>26817</v>
      </c>
      <c r="D10898" s="680" t="s">
        <v>47585</v>
      </c>
    </row>
    <row r="10899" spans="1:4" ht="16.5" thickTop="1" thickBot="1" x14ac:dyDescent="0.3">
      <c r="A10899" s="680" t="s">
        <v>26818</v>
      </c>
      <c r="B10899" s="681" t="s">
        <v>26819</v>
      </c>
      <c r="C10899" s="680" t="s">
        <v>26820</v>
      </c>
      <c r="D10899" s="680" t="s">
        <v>47586</v>
      </c>
    </row>
    <row r="10900" spans="1:4" ht="16.5" thickTop="1" thickBot="1" x14ac:dyDescent="0.3">
      <c r="A10900" s="681" t="s">
        <v>26821</v>
      </c>
      <c r="B10900" s="692" t="s">
        <v>8728</v>
      </c>
      <c r="C10900" s="681" t="s">
        <v>26822</v>
      </c>
      <c r="D10900" s="681" t="s">
        <v>47587</v>
      </c>
    </row>
    <row r="10901" spans="1:4" ht="16.5" thickTop="1" thickBot="1" x14ac:dyDescent="0.3">
      <c r="A10901" s="681" t="s">
        <v>26823</v>
      </c>
      <c r="B10901" s="681" t="s">
        <v>26824</v>
      </c>
      <c r="C10901" s="681" t="s">
        <v>26825</v>
      </c>
      <c r="D10901" s="681" t="s">
        <v>47588</v>
      </c>
    </row>
    <row r="10902" spans="1:4" ht="16.5" thickTop="1" thickBot="1" x14ac:dyDescent="0.3">
      <c r="A10902" s="681" t="s">
        <v>26826</v>
      </c>
      <c r="B10902" s="692" t="s">
        <v>8728</v>
      </c>
      <c r="C10902" s="681" t="s">
        <v>26827</v>
      </c>
      <c r="D10902" s="681" t="s">
        <v>47589</v>
      </c>
    </row>
    <row r="10903" spans="1:4" ht="16.5" thickTop="1" thickBot="1" x14ac:dyDescent="0.3">
      <c r="A10903" s="680" t="s">
        <v>26828</v>
      </c>
      <c r="B10903" s="692" t="s">
        <v>8728</v>
      </c>
      <c r="C10903" s="680" t="s">
        <v>26829</v>
      </c>
      <c r="D10903" s="680" t="s">
        <v>47590</v>
      </c>
    </row>
    <row r="10904" spans="1:4" ht="16.5" thickTop="1" thickBot="1" x14ac:dyDescent="0.3">
      <c r="A10904" s="681" t="s">
        <v>26830</v>
      </c>
      <c r="B10904" s="681" t="s">
        <v>26831</v>
      </c>
      <c r="C10904" s="681" t="s">
        <v>26832</v>
      </c>
      <c r="D10904" s="681" t="s">
        <v>47591</v>
      </c>
    </row>
    <row r="10905" spans="1:4" ht="16.5" thickTop="1" thickBot="1" x14ac:dyDescent="0.3">
      <c r="A10905" s="680" t="s">
        <v>26833</v>
      </c>
      <c r="B10905" s="681" t="s">
        <v>26834</v>
      </c>
      <c r="C10905" s="680" t="s">
        <v>26835</v>
      </c>
      <c r="D10905" s="680" t="s">
        <v>47592</v>
      </c>
    </row>
    <row r="10906" spans="1:4" ht="31.5" thickTop="1" thickBot="1" x14ac:dyDescent="0.3">
      <c r="A10906" s="680" t="s">
        <v>26836</v>
      </c>
      <c r="B10906" s="681" t="s">
        <v>26837</v>
      </c>
      <c r="C10906" s="680" t="s">
        <v>26838</v>
      </c>
      <c r="D10906" s="680" t="s">
        <v>47593</v>
      </c>
    </row>
    <row r="10907" spans="1:4" ht="16.5" thickTop="1" thickBot="1" x14ac:dyDescent="0.3">
      <c r="A10907" s="681" t="s">
        <v>26839</v>
      </c>
      <c r="B10907" s="681" t="s">
        <v>26840</v>
      </c>
      <c r="C10907" s="681" t="s">
        <v>26841</v>
      </c>
      <c r="D10907" s="681" t="s">
        <v>47594</v>
      </c>
    </row>
    <row r="10908" spans="1:4" ht="31.5" thickTop="1" thickBot="1" x14ac:dyDescent="0.3">
      <c r="A10908" s="681" t="s">
        <v>26842</v>
      </c>
      <c r="B10908" s="681" t="s">
        <v>26842</v>
      </c>
      <c r="C10908" s="681" t="s">
        <v>26843</v>
      </c>
      <c r="D10908" s="681" t="s">
        <v>47595</v>
      </c>
    </row>
    <row r="10909" spans="1:4" ht="16.5" thickTop="1" thickBot="1" x14ac:dyDescent="0.3">
      <c r="A10909" s="680" t="s">
        <v>26844</v>
      </c>
      <c r="B10909" s="681" t="s">
        <v>26845</v>
      </c>
      <c r="C10909" s="680" t="s">
        <v>26846</v>
      </c>
      <c r="D10909" s="680" t="s">
        <v>47596</v>
      </c>
    </row>
    <row r="10910" spans="1:4" ht="16.5" thickTop="1" thickBot="1" x14ac:dyDescent="0.3">
      <c r="A10910" s="680" t="s">
        <v>47597</v>
      </c>
      <c r="B10910" s="692" t="s">
        <v>8728</v>
      </c>
      <c r="C10910" s="680" t="s">
        <v>47598</v>
      </c>
      <c r="D10910" s="680" t="s">
        <v>47599</v>
      </c>
    </row>
    <row r="10911" spans="1:4" ht="16.5" thickTop="1" thickBot="1" x14ac:dyDescent="0.3">
      <c r="A10911" s="680" t="s">
        <v>26847</v>
      </c>
      <c r="B10911" s="681" t="s">
        <v>26848</v>
      </c>
      <c r="C10911" s="680" t="s">
        <v>26849</v>
      </c>
      <c r="D10911" s="680" t="s">
        <v>47600</v>
      </c>
    </row>
    <row r="10912" spans="1:4" ht="16.5" thickTop="1" thickBot="1" x14ac:dyDescent="0.3">
      <c r="A10912" s="680" t="s">
        <v>26850</v>
      </c>
      <c r="B10912" s="681" t="s">
        <v>26851</v>
      </c>
      <c r="C10912" s="680" t="s">
        <v>26852</v>
      </c>
      <c r="D10912" s="680" t="s">
        <v>47601</v>
      </c>
    </row>
    <row r="10913" spans="1:4" ht="16.5" thickTop="1" thickBot="1" x14ac:dyDescent="0.3">
      <c r="A10913" s="680" t="s">
        <v>26853</v>
      </c>
      <c r="B10913" s="681" t="s">
        <v>26854</v>
      </c>
      <c r="C10913" s="680" t="s">
        <v>26855</v>
      </c>
      <c r="D10913" s="680" t="s">
        <v>47602</v>
      </c>
    </row>
    <row r="10914" spans="1:4" ht="16.5" thickTop="1" thickBot="1" x14ac:dyDescent="0.3">
      <c r="A10914" s="680" t="s">
        <v>26856</v>
      </c>
      <c r="B10914" s="681" t="s">
        <v>26856</v>
      </c>
      <c r="C10914" s="680" t="s">
        <v>26857</v>
      </c>
      <c r="D10914" s="680" t="s">
        <v>47603</v>
      </c>
    </row>
    <row r="10915" spans="1:4" ht="16.5" thickTop="1" thickBot="1" x14ac:dyDescent="0.3">
      <c r="A10915" s="681" t="s">
        <v>26858</v>
      </c>
      <c r="B10915" s="681" t="s">
        <v>26859</v>
      </c>
      <c r="C10915" s="681" t="s">
        <v>26860</v>
      </c>
      <c r="D10915" s="681" t="s">
        <v>47604</v>
      </c>
    </row>
    <row r="10916" spans="1:4" ht="16.5" thickTop="1" thickBot="1" x14ac:dyDescent="0.3">
      <c r="A10916" s="681" t="s">
        <v>26861</v>
      </c>
      <c r="B10916" s="692" t="s">
        <v>8728</v>
      </c>
      <c r="C10916" s="681" t="s">
        <v>26862</v>
      </c>
      <c r="D10916" s="681" t="s">
        <v>47605</v>
      </c>
    </row>
    <row r="10917" spans="1:4" ht="16.5" thickTop="1" thickBot="1" x14ac:dyDescent="0.3">
      <c r="A10917" s="681" t="s">
        <v>26863</v>
      </c>
      <c r="B10917" s="681" t="s">
        <v>26864</v>
      </c>
      <c r="C10917" s="681" t="s">
        <v>26865</v>
      </c>
      <c r="D10917" s="681" t="s">
        <v>47606</v>
      </c>
    </row>
    <row r="10918" spans="1:4" ht="16.5" thickTop="1" thickBot="1" x14ac:dyDescent="0.3">
      <c r="A10918" s="681" t="s">
        <v>26866</v>
      </c>
      <c r="B10918" s="681" t="s">
        <v>26867</v>
      </c>
      <c r="C10918" s="681" t="s">
        <v>26868</v>
      </c>
      <c r="D10918" s="681" t="s">
        <v>47607</v>
      </c>
    </row>
    <row r="10919" spans="1:4" ht="16.5" thickTop="1" thickBot="1" x14ac:dyDescent="0.3">
      <c r="A10919" s="681" t="s">
        <v>26869</v>
      </c>
      <c r="B10919" s="681" t="s">
        <v>26870</v>
      </c>
      <c r="C10919" s="681" t="s">
        <v>26871</v>
      </c>
      <c r="D10919" s="681" t="s">
        <v>47608</v>
      </c>
    </row>
    <row r="10920" spans="1:4" ht="16.5" thickTop="1" thickBot="1" x14ac:dyDescent="0.3">
      <c r="A10920" s="680" t="s">
        <v>26872</v>
      </c>
      <c r="B10920" s="681" t="s">
        <v>26873</v>
      </c>
      <c r="C10920" s="680" t="s">
        <v>26874</v>
      </c>
      <c r="D10920" s="680" t="s">
        <v>47609</v>
      </c>
    </row>
    <row r="10921" spans="1:4" ht="16.5" thickTop="1" thickBot="1" x14ac:dyDescent="0.3">
      <c r="A10921" s="680" t="s">
        <v>26875</v>
      </c>
      <c r="B10921" s="681" t="s">
        <v>26876</v>
      </c>
      <c r="C10921" s="680" t="s">
        <v>26877</v>
      </c>
      <c r="D10921" s="680" t="s">
        <v>47610</v>
      </c>
    </row>
    <row r="10922" spans="1:4" ht="16.5" thickTop="1" thickBot="1" x14ac:dyDescent="0.3">
      <c r="A10922" s="680" t="s">
        <v>26878</v>
      </c>
      <c r="B10922" s="681" t="s">
        <v>26878</v>
      </c>
      <c r="C10922" s="680" t="s">
        <v>26879</v>
      </c>
      <c r="D10922" s="680" t="s">
        <v>47611</v>
      </c>
    </row>
    <row r="10923" spans="1:4" ht="16.5" thickTop="1" thickBot="1" x14ac:dyDescent="0.3">
      <c r="A10923" s="680" t="s">
        <v>26880</v>
      </c>
      <c r="B10923" s="681" t="s">
        <v>26881</v>
      </c>
      <c r="C10923" s="680" t="s">
        <v>26882</v>
      </c>
      <c r="D10923" s="680" t="s">
        <v>47612</v>
      </c>
    </row>
    <row r="10924" spans="1:4" ht="16.5" thickTop="1" thickBot="1" x14ac:dyDescent="0.3">
      <c r="A10924" s="681" t="s">
        <v>26883</v>
      </c>
      <c r="B10924" s="681" t="s">
        <v>26883</v>
      </c>
      <c r="C10924" s="681" t="s">
        <v>26884</v>
      </c>
      <c r="D10924" s="681" t="s">
        <v>47613</v>
      </c>
    </row>
    <row r="10925" spans="1:4" ht="16.5" thickTop="1" thickBot="1" x14ac:dyDescent="0.3">
      <c r="A10925" s="681" t="s">
        <v>26885</v>
      </c>
      <c r="B10925" s="692" t="s">
        <v>8728</v>
      </c>
      <c r="C10925" s="681" t="s">
        <v>26886</v>
      </c>
      <c r="D10925" s="681" t="s">
        <v>47614</v>
      </c>
    </row>
    <row r="10926" spans="1:4" ht="16.5" thickTop="1" thickBot="1" x14ac:dyDescent="0.3">
      <c r="A10926" s="680" t="s">
        <v>26887</v>
      </c>
      <c r="B10926" s="681" t="s">
        <v>26888</v>
      </c>
      <c r="C10926" s="680" t="s">
        <v>26889</v>
      </c>
      <c r="D10926" s="680" t="s">
        <v>47615</v>
      </c>
    </row>
    <row r="10927" spans="1:4" ht="16.5" thickTop="1" thickBot="1" x14ac:dyDescent="0.3">
      <c r="A10927" s="680" t="s">
        <v>26890</v>
      </c>
      <c r="B10927" s="681" t="s">
        <v>26891</v>
      </c>
      <c r="C10927" s="680" t="s">
        <v>26892</v>
      </c>
      <c r="D10927" s="680" t="s">
        <v>47616</v>
      </c>
    </row>
    <row r="10928" spans="1:4" ht="16.5" thickTop="1" thickBot="1" x14ac:dyDescent="0.3">
      <c r="A10928" s="681" t="s">
        <v>26893</v>
      </c>
      <c r="B10928" s="681" t="s">
        <v>26894</v>
      </c>
      <c r="C10928" s="681" t="s">
        <v>26895</v>
      </c>
      <c r="D10928" s="681" t="s">
        <v>47617</v>
      </c>
    </row>
    <row r="10929" spans="1:4" ht="16.5" thickTop="1" thickBot="1" x14ac:dyDescent="0.3">
      <c r="A10929" s="681" t="s">
        <v>26896</v>
      </c>
      <c r="B10929" s="692" t="s">
        <v>8728</v>
      </c>
      <c r="C10929" s="681" t="s">
        <v>26897</v>
      </c>
      <c r="D10929" s="681" t="s">
        <v>47618</v>
      </c>
    </row>
    <row r="10930" spans="1:4" ht="31.5" thickTop="1" thickBot="1" x14ac:dyDescent="0.3">
      <c r="A10930" s="680" t="s">
        <v>26898</v>
      </c>
      <c r="B10930" s="681" t="s">
        <v>26899</v>
      </c>
      <c r="C10930" s="680" t="s">
        <v>26900</v>
      </c>
      <c r="D10930" s="680" t="s">
        <v>47619</v>
      </c>
    </row>
    <row r="10931" spans="1:4" ht="16.5" thickTop="1" thickBot="1" x14ac:dyDescent="0.3">
      <c r="A10931" s="680" t="s">
        <v>26901</v>
      </c>
      <c r="B10931" s="681" t="s">
        <v>26902</v>
      </c>
      <c r="C10931" s="680" t="s">
        <v>26903</v>
      </c>
      <c r="D10931" s="680" t="s">
        <v>47620</v>
      </c>
    </row>
    <row r="10932" spans="1:4" ht="16.5" thickTop="1" thickBot="1" x14ac:dyDescent="0.3">
      <c r="A10932" s="680" t="s">
        <v>26904</v>
      </c>
      <c r="B10932" s="681" t="s">
        <v>39543</v>
      </c>
      <c r="C10932" s="680" t="s">
        <v>26906</v>
      </c>
      <c r="D10932" s="680" t="s">
        <v>47621</v>
      </c>
    </row>
    <row r="10933" spans="1:4" ht="31.5" thickTop="1" thickBot="1" x14ac:dyDescent="0.3">
      <c r="A10933" s="681" t="s">
        <v>26907</v>
      </c>
      <c r="B10933" s="681" t="s">
        <v>26908</v>
      </c>
      <c r="C10933" s="681" t="s">
        <v>26909</v>
      </c>
      <c r="D10933" s="681" t="s">
        <v>47622</v>
      </c>
    </row>
    <row r="10934" spans="1:4" ht="31.5" thickTop="1" thickBot="1" x14ac:dyDescent="0.3">
      <c r="A10934" s="681" t="s">
        <v>26910</v>
      </c>
      <c r="B10934" s="681" t="s">
        <v>26911</v>
      </c>
      <c r="C10934" s="681" t="s">
        <v>26912</v>
      </c>
      <c r="D10934" s="681" t="s">
        <v>47623</v>
      </c>
    </row>
    <row r="10935" spans="1:4" ht="16.5" thickTop="1" thickBot="1" x14ac:dyDescent="0.3">
      <c r="A10935" s="681" t="s">
        <v>26913</v>
      </c>
      <c r="B10935" s="681" t="s">
        <v>26914</v>
      </c>
      <c r="C10935" s="681" t="s">
        <v>26915</v>
      </c>
      <c r="D10935" s="681" t="s">
        <v>47624</v>
      </c>
    </row>
    <row r="10936" spans="1:4" ht="16.5" thickTop="1" thickBot="1" x14ac:dyDescent="0.3">
      <c r="A10936" s="680" t="s">
        <v>26916</v>
      </c>
      <c r="B10936" s="681" t="s">
        <v>26917</v>
      </c>
      <c r="C10936" s="680" t="s">
        <v>26918</v>
      </c>
      <c r="D10936" s="680" t="s">
        <v>47625</v>
      </c>
    </row>
    <row r="10937" spans="1:4" ht="16.5" thickTop="1" thickBot="1" x14ac:dyDescent="0.3">
      <c r="A10937" s="680" t="s">
        <v>26919</v>
      </c>
      <c r="B10937" s="681" t="s">
        <v>26920</v>
      </c>
      <c r="C10937" s="680" t="s">
        <v>26921</v>
      </c>
      <c r="D10937" s="680" t="s">
        <v>47626</v>
      </c>
    </row>
    <row r="10938" spans="1:4" ht="31.5" thickTop="1" thickBot="1" x14ac:dyDescent="0.3">
      <c r="A10938" s="680" t="s">
        <v>26922</v>
      </c>
      <c r="B10938" s="692" t="s">
        <v>8728</v>
      </c>
      <c r="C10938" s="680" t="s">
        <v>26923</v>
      </c>
      <c r="D10938" s="680" t="s">
        <v>47627</v>
      </c>
    </row>
    <row r="10939" spans="1:4" ht="16.5" thickTop="1" thickBot="1" x14ac:dyDescent="0.3">
      <c r="A10939" s="680" t="s">
        <v>26924</v>
      </c>
      <c r="B10939" s="692" t="s">
        <v>8728</v>
      </c>
      <c r="C10939" s="680" t="s">
        <v>26925</v>
      </c>
      <c r="D10939" s="680" t="s">
        <v>47628</v>
      </c>
    </row>
    <row r="10940" spans="1:4" ht="31.5" thickTop="1" thickBot="1" x14ac:dyDescent="0.3">
      <c r="A10940" s="681" t="s">
        <v>26926</v>
      </c>
      <c r="B10940" s="681" t="s">
        <v>26927</v>
      </c>
      <c r="C10940" s="681" t="s">
        <v>26928</v>
      </c>
      <c r="D10940" s="681" t="s">
        <v>47629</v>
      </c>
    </row>
    <row r="10941" spans="1:4" ht="31.5" thickTop="1" thickBot="1" x14ac:dyDescent="0.3">
      <c r="A10941" s="680" t="s">
        <v>26929</v>
      </c>
      <c r="B10941" s="681" t="s">
        <v>26930</v>
      </c>
      <c r="C10941" s="680" t="s">
        <v>26931</v>
      </c>
      <c r="D10941" s="680" t="s">
        <v>47630</v>
      </c>
    </row>
    <row r="10942" spans="1:4" ht="16.5" thickTop="1" thickBot="1" x14ac:dyDescent="0.3">
      <c r="A10942" s="681" t="s">
        <v>6981</v>
      </c>
      <c r="B10942" s="681" t="s">
        <v>26932</v>
      </c>
      <c r="C10942" s="681" t="s">
        <v>6982</v>
      </c>
      <c r="D10942" s="681" t="s">
        <v>6983</v>
      </c>
    </row>
    <row r="10943" spans="1:4" ht="16.5" thickTop="1" thickBot="1" x14ac:dyDescent="0.3">
      <c r="A10943" s="680" t="s">
        <v>26933</v>
      </c>
      <c r="B10943" s="692" t="s">
        <v>8728</v>
      </c>
      <c r="C10943" s="680" t="s">
        <v>26934</v>
      </c>
      <c r="D10943" s="680" t="s">
        <v>47631</v>
      </c>
    </row>
    <row r="10944" spans="1:4" ht="16.5" thickTop="1" thickBot="1" x14ac:dyDescent="0.3">
      <c r="A10944" s="681" t="s">
        <v>26935</v>
      </c>
      <c r="B10944" s="681" t="s">
        <v>26935</v>
      </c>
      <c r="C10944" s="681" t="s">
        <v>26936</v>
      </c>
      <c r="D10944" s="681" t="s">
        <v>47632</v>
      </c>
    </row>
    <row r="10945" spans="1:4" ht="16.5" thickTop="1" thickBot="1" x14ac:dyDescent="0.3">
      <c r="A10945" s="680" t="s">
        <v>26937</v>
      </c>
      <c r="B10945" s="692" t="s">
        <v>8728</v>
      </c>
      <c r="C10945" s="680" t="s">
        <v>26938</v>
      </c>
      <c r="D10945" s="680" t="s">
        <v>47633</v>
      </c>
    </row>
    <row r="10946" spans="1:4" ht="31.5" thickTop="1" thickBot="1" x14ac:dyDescent="0.3">
      <c r="A10946" s="680" t="s">
        <v>26939</v>
      </c>
      <c r="B10946" s="681" t="s">
        <v>26940</v>
      </c>
      <c r="C10946" s="680" t="s">
        <v>26941</v>
      </c>
      <c r="D10946" s="680" t="s">
        <v>47634</v>
      </c>
    </row>
    <row r="10947" spans="1:4" ht="16.5" thickTop="1" thickBot="1" x14ac:dyDescent="0.3">
      <c r="A10947" s="681" t="s">
        <v>26942</v>
      </c>
      <c r="B10947" s="692" t="s">
        <v>8728</v>
      </c>
      <c r="C10947" s="681" t="s">
        <v>26943</v>
      </c>
      <c r="D10947" s="681" t="s">
        <v>47635</v>
      </c>
    </row>
    <row r="10948" spans="1:4" ht="31.5" thickTop="1" thickBot="1" x14ac:dyDescent="0.3">
      <c r="A10948" s="680" t="s">
        <v>26944</v>
      </c>
      <c r="B10948" s="681" t="s">
        <v>26944</v>
      </c>
      <c r="C10948" s="680" t="s">
        <v>26945</v>
      </c>
      <c r="D10948" s="680" t="s">
        <v>47636</v>
      </c>
    </row>
    <row r="10949" spans="1:4" ht="16.5" thickTop="1" thickBot="1" x14ac:dyDescent="0.3">
      <c r="A10949" s="680" t="s">
        <v>26946</v>
      </c>
      <c r="B10949" s="692" t="s">
        <v>8728</v>
      </c>
      <c r="C10949" s="680" t="s">
        <v>26947</v>
      </c>
      <c r="D10949" s="680" t="s">
        <v>47637</v>
      </c>
    </row>
    <row r="10950" spans="1:4" ht="16.5" thickTop="1" thickBot="1" x14ac:dyDescent="0.3">
      <c r="A10950" s="681" t="s">
        <v>26948</v>
      </c>
      <c r="B10950" s="692" t="s">
        <v>8728</v>
      </c>
      <c r="C10950" s="681" t="s">
        <v>26949</v>
      </c>
      <c r="D10950" s="681" t="s">
        <v>47638</v>
      </c>
    </row>
    <row r="10951" spans="1:4" ht="16.5" thickTop="1" thickBot="1" x14ac:dyDescent="0.3">
      <c r="A10951" s="681" t="s">
        <v>26950</v>
      </c>
      <c r="B10951" s="681" t="s">
        <v>26951</v>
      </c>
      <c r="C10951" s="681" t="s">
        <v>26952</v>
      </c>
      <c r="D10951" s="681" t="s">
        <v>47639</v>
      </c>
    </row>
    <row r="10952" spans="1:4" ht="16.5" thickTop="1" thickBot="1" x14ac:dyDescent="0.3">
      <c r="A10952" s="680" t="s">
        <v>26953</v>
      </c>
      <c r="B10952" s="692" t="s">
        <v>8728</v>
      </c>
      <c r="C10952" s="680" t="s">
        <v>26954</v>
      </c>
      <c r="D10952" s="680" t="s">
        <v>47640</v>
      </c>
    </row>
    <row r="10953" spans="1:4" ht="31.5" thickTop="1" thickBot="1" x14ac:dyDescent="0.3">
      <c r="A10953" s="681" t="s">
        <v>26955</v>
      </c>
      <c r="B10953" s="681" t="s">
        <v>26956</v>
      </c>
      <c r="C10953" s="681" t="s">
        <v>26957</v>
      </c>
      <c r="D10953" s="681" t="s">
        <v>47641</v>
      </c>
    </row>
    <row r="10954" spans="1:4" ht="16.5" thickTop="1" thickBot="1" x14ac:dyDescent="0.3">
      <c r="A10954" s="680" t="s">
        <v>26958</v>
      </c>
      <c r="B10954" s="681" t="s">
        <v>26959</v>
      </c>
      <c r="C10954" s="680" t="s">
        <v>26960</v>
      </c>
      <c r="D10954" s="680" t="s">
        <v>47642</v>
      </c>
    </row>
    <row r="10955" spans="1:4" ht="16.5" thickTop="1" thickBot="1" x14ac:dyDescent="0.3">
      <c r="A10955" s="681" t="s">
        <v>26961</v>
      </c>
      <c r="B10955" s="692" t="s">
        <v>8728</v>
      </c>
      <c r="C10955" s="681" t="s">
        <v>26962</v>
      </c>
      <c r="D10955" s="681" t="s">
        <v>47643</v>
      </c>
    </row>
    <row r="10956" spans="1:4" ht="16.5" thickTop="1" thickBot="1" x14ac:dyDescent="0.3">
      <c r="A10956" s="680" t="s">
        <v>26963</v>
      </c>
      <c r="B10956" s="692" t="s">
        <v>8728</v>
      </c>
      <c r="C10956" s="680" t="s">
        <v>26965</v>
      </c>
      <c r="D10956" s="680" t="s">
        <v>47644</v>
      </c>
    </row>
    <row r="10957" spans="1:4" ht="16.5" thickTop="1" thickBot="1" x14ac:dyDescent="0.3">
      <c r="A10957" s="680" t="s">
        <v>26966</v>
      </c>
      <c r="B10957" s="681" t="s">
        <v>26967</v>
      </c>
      <c r="C10957" s="680" t="s">
        <v>26968</v>
      </c>
      <c r="D10957" s="680" t="s">
        <v>47645</v>
      </c>
    </row>
    <row r="10958" spans="1:4" ht="16.5" thickTop="1" thickBot="1" x14ac:dyDescent="0.3">
      <c r="A10958" s="681" t="s">
        <v>26969</v>
      </c>
      <c r="B10958" s="681" t="s">
        <v>26970</v>
      </c>
      <c r="C10958" s="681" t="s">
        <v>26971</v>
      </c>
      <c r="D10958" s="681" t="s">
        <v>26971</v>
      </c>
    </row>
    <row r="10959" spans="1:4" ht="16.5" thickTop="1" thickBot="1" x14ac:dyDescent="0.3">
      <c r="A10959" s="681" t="s">
        <v>6984</v>
      </c>
      <c r="B10959" s="681" t="s">
        <v>26972</v>
      </c>
      <c r="C10959" s="681" t="s">
        <v>6985</v>
      </c>
      <c r="D10959" s="681" t="s">
        <v>6986</v>
      </c>
    </row>
    <row r="10960" spans="1:4" ht="16.5" thickTop="1" thickBot="1" x14ac:dyDescent="0.3">
      <c r="A10960" s="680" t="s">
        <v>26973</v>
      </c>
      <c r="B10960" s="681" t="s">
        <v>26974</v>
      </c>
      <c r="C10960" s="680" t="s">
        <v>26975</v>
      </c>
      <c r="D10960" s="680" t="s">
        <v>47646</v>
      </c>
    </row>
    <row r="10961" spans="1:4" ht="16.5" thickTop="1" thickBot="1" x14ac:dyDescent="0.3">
      <c r="A10961" s="680" t="s">
        <v>26976</v>
      </c>
      <c r="B10961" s="681" t="s">
        <v>26976</v>
      </c>
      <c r="C10961" s="680" t="s">
        <v>26977</v>
      </c>
      <c r="D10961" s="680" t="s">
        <v>47647</v>
      </c>
    </row>
    <row r="10962" spans="1:4" ht="16.5" thickTop="1" thickBot="1" x14ac:dyDescent="0.3">
      <c r="A10962" s="680" t="s">
        <v>26978</v>
      </c>
      <c r="B10962" s="681" t="s">
        <v>26979</v>
      </c>
      <c r="C10962" s="680" t="s">
        <v>26980</v>
      </c>
      <c r="D10962" s="680" t="s">
        <v>47648</v>
      </c>
    </row>
    <row r="10963" spans="1:4" ht="16.5" thickTop="1" thickBot="1" x14ac:dyDescent="0.3">
      <c r="A10963" s="680" t="s">
        <v>26981</v>
      </c>
      <c r="B10963" s="681" t="s">
        <v>26982</v>
      </c>
      <c r="C10963" s="680" t="s">
        <v>26983</v>
      </c>
      <c r="D10963" s="680" t="s">
        <v>47649</v>
      </c>
    </row>
    <row r="10964" spans="1:4" ht="16.5" thickTop="1" thickBot="1" x14ac:dyDescent="0.3">
      <c r="A10964" s="680" t="s">
        <v>26984</v>
      </c>
      <c r="B10964" s="681" t="s">
        <v>26984</v>
      </c>
      <c r="C10964" s="680" t="s">
        <v>26985</v>
      </c>
      <c r="D10964" s="680" t="s">
        <v>47650</v>
      </c>
    </row>
    <row r="10965" spans="1:4" ht="16.5" thickTop="1" thickBot="1" x14ac:dyDescent="0.3">
      <c r="A10965" s="681" t="s">
        <v>47651</v>
      </c>
      <c r="B10965" s="692" t="s">
        <v>8728</v>
      </c>
      <c r="C10965" s="681" t="s">
        <v>47652</v>
      </c>
      <c r="D10965" s="681" t="s">
        <v>47653</v>
      </c>
    </row>
    <row r="10966" spans="1:4" ht="16.5" thickTop="1" thickBot="1" x14ac:dyDescent="0.3">
      <c r="A10966" s="681" t="s">
        <v>26986</v>
      </c>
      <c r="B10966" s="681" t="s">
        <v>26987</v>
      </c>
      <c r="C10966" s="681" t="s">
        <v>26988</v>
      </c>
      <c r="D10966" s="681" t="s">
        <v>47654</v>
      </c>
    </row>
    <row r="10967" spans="1:4" ht="16.5" thickTop="1" thickBot="1" x14ac:dyDescent="0.3">
      <c r="A10967" s="681" t="s">
        <v>26989</v>
      </c>
      <c r="B10967" s="681" t="s">
        <v>26990</v>
      </c>
      <c r="C10967" s="681" t="s">
        <v>26991</v>
      </c>
      <c r="D10967" s="681" t="s">
        <v>47655</v>
      </c>
    </row>
    <row r="10968" spans="1:4" ht="31.5" thickTop="1" thickBot="1" x14ac:dyDescent="0.3">
      <c r="A10968" s="681" t="s">
        <v>26992</v>
      </c>
      <c r="B10968" s="692" t="s">
        <v>8728</v>
      </c>
      <c r="C10968" s="681" t="s">
        <v>26993</v>
      </c>
      <c r="D10968" s="681" t="s">
        <v>47656</v>
      </c>
    </row>
    <row r="10969" spans="1:4" ht="16.5" thickTop="1" thickBot="1" x14ac:dyDescent="0.3">
      <c r="A10969" s="680" t="s">
        <v>26994</v>
      </c>
      <c r="B10969" s="681" t="s">
        <v>26995</v>
      </c>
      <c r="C10969" s="680" t="s">
        <v>26996</v>
      </c>
      <c r="D10969" s="680" t="s">
        <v>47657</v>
      </c>
    </row>
    <row r="10970" spans="1:4" ht="16.5" thickTop="1" thickBot="1" x14ac:dyDescent="0.3">
      <c r="A10970" s="681" t="s">
        <v>26997</v>
      </c>
      <c r="B10970" s="681" t="s">
        <v>26998</v>
      </c>
      <c r="C10970" s="681" t="s">
        <v>26999</v>
      </c>
      <c r="D10970" s="681" t="s">
        <v>47658</v>
      </c>
    </row>
    <row r="10971" spans="1:4" ht="16.5" thickTop="1" thickBot="1" x14ac:dyDescent="0.3">
      <c r="A10971" s="681" t="s">
        <v>27000</v>
      </c>
      <c r="B10971" s="681" t="s">
        <v>27001</v>
      </c>
      <c r="C10971" s="681" t="s">
        <v>27002</v>
      </c>
      <c r="D10971" s="681" t="s">
        <v>27002</v>
      </c>
    </row>
    <row r="10972" spans="1:4" ht="16.5" thickTop="1" thickBot="1" x14ac:dyDescent="0.3">
      <c r="A10972" s="681" t="s">
        <v>27003</v>
      </c>
      <c r="B10972" s="692" t="s">
        <v>8728</v>
      </c>
      <c r="C10972" s="681" t="s">
        <v>27004</v>
      </c>
      <c r="D10972" s="681" t="s">
        <v>47659</v>
      </c>
    </row>
    <row r="10973" spans="1:4" ht="16.5" thickTop="1" thickBot="1" x14ac:dyDescent="0.3">
      <c r="A10973" s="680" t="s">
        <v>27005</v>
      </c>
      <c r="B10973" s="681" t="s">
        <v>27005</v>
      </c>
      <c r="C10973" s="680" t="s">
        <v>27006</v>
      </c>
      <c r="D10973" s="680" t="s">
        <v>47660</v>
      </c>
    </row>
    <row r="10974" spans="1:4" ht="16.5" thickTop="1" thickBot="1" x14ac:dyDescent="0.3">
      <c r="A10974" s="681" t="s">
        <v>27007</v>
      </c>
      <c r="B10974" s="681" t="s">
        <v>27008</v>
      </c>
      <c r="C10974" s="681" t="s">
        <v>27009</v>
      </c>
      <c r="D10974" s="681" t="s">
        <v>47661</v>
      </c>
    </row>
    <row r="10975" spans="1:4" ht="31.5" thickTop="1" thickBot="1" x14ac:dyDescent="0.3">
      <c r="A10975" s="681" t="s">
        <v>27010</v>
      </c>
      <c r="B10975" s="681" t="s">
        <v>26571</v>
      </c>
      <c r="C10975" s="681" t="s">
        <v>27011</v>
      </c>
      <c r="D10975" s="681" t="s">
        <v>47662</v>
      </c>
    </row>
    <row r="10976" spans="1:4" ht="16.5" thickTop="1" thickBot="1" x14ac:dyDescent="0.3">
      <c r="A10976" s="680" t="s">
        <v>27012</v>
      </c>
      <c r="B10976" s="692" t="s">
        <v>8728</v>
      </c>
      <c r="C10976" s="680" t="s">
        <v>27013</v>
      </c>
      <c r="D10976" s="680" t="s">
        <v>47663</v>
      </c>
    </row>
    <row r="10977" spans="1:4" ht="16.5" thickTop="1" thickBot="1" x14ac:dyDescent="0.3">
      <c r="A10977" s="681" t="s">
        <v>27014</v>
      </c>
      <c r="B10977" s="681" t="s">
        <v>27015</v>
      </c>
      <c r="C10977" s="681" t="s">
        <v>27016</v>
      </c>
      <c r="D10977" s="681" t="s">
        <v>47664</v>
      </c>
    </row>
    <row r="10978" spans="1:4" ht="16.5" thickTop="1" thickBot="1" x14ac:dyDescent="0.3">
      <c r="A10978" s="681" t="s">
        <v>27017</v>
      </c>
      <c r="B10978" s="681" t="s">
        <v>27017</v>
      </c>
      <c r="C10978" s="681" t="s">
        <v>27018</v>
      </c>
      <c r="D10978" s="681" t="s">
        <v>47665</v>
      </c>
    </row>
    <row r="10979" spans="1:4" ht="31.5" thickTop="1" thickBot="1" x14ac:dyDescent="0.3">
      <c r="A10979" s="680" t="s">
        <v>27019</v>
      </c>
      <c r="B10979" s="681" t="s">
        <v>27020</v>
      </c>
      <c r="C10979" s="680" t="s">
        <v>27021</v>
      </c>
      <c r="D10979" s="680" t="s">
        <v>47666</v>
      </c>
    </row>
    <row r="10980" spans="1:4" ht="31.5" thickTop="1" thickBot="1" x14ac:dyDescent="0.3">
      <c r="A10980" s="680" t="s">
        <v>27022</v>
      </c>
      <c r="B10980" s="681" t="s">
        <v>27023</v>
      </c>
      <c r="C10980" s="680" t="s">
        <v>27024</v>
      </c>
      <c r="D10980" s="680" t="s">
        <v>47667</v>
      </c>
    </row>
    <row r="10981" spans="1:4" ht="31.5" thickTop="1" thickBot="1" x14ac:dyDescent="0.3">
      <c r="A10981" s="681" t="s">
        <v>27025</v>
      </c>
      <c r="B10981" s="692" t="s">
        <v>8728</v>
      </c>
      <c r="C10981" s="681" t="s">
        <v>27026</v>
      </c>
      <c r="D10981" s="681" t="s">
        <v>47668</v>
      </c>
    </row>
    <row r="10982" spans="1:4" ht="31.5" thickTop="1" thickBot="1" x14ac:dyDescent="0.3">
      <c r="A10982" s="681" t="s">
        <v>27027</v>
      </c>
      <c r="B10982" s="681" t="s">
        <v>27028</v>
      </c>
      <c r="C10982" s="681" t="s">
        <v>27029</v>
      </c>
      <c r="D10982" s="681" t="s">
        <v>47669</v>
      </c>
    </row>
    <row r="10983" spans="1:4" ht="16.5" thickTop="1" thickBot="1" x14ac:dyDescent="0.3">
      <c r="A10983" s="680" t="s">
        <v>27030</v>
      </c>
      <c r="B10983" s="681" t="s">
        <v>27030</v>
      </c>
      <c r="C10983" s="680" t="s">
        <v>27031</v>
      </c>
      <c r="D10983" s="680" t="s">
        <v>47670</v>
      </c>
    </row>
    <row r="10984" spans="1:4" ht="16.5" thickTop="1" thickBot="1" x14ac:dyDescent="0.3">
      <c r="A10984" s="680" t="s">
        <v>27032</v>
      </c>
      <c r="B10984" s="692" t="s">
        <v>8728</v>
      </c>
      <c r="C10984" s="680" t="s">
        <v>27033</v>
      </c>
      <c r="D10984" s="680" t="s">
        <v>47671</v>
      </c>
    </row>
    <row r="10985" spans="1:4" ht="31.5" thickTop="1" thickBot="1" x14ac:dyDescent="0.3">
      <c r="A10985" s="680" t="s">
        <v>27034</v>
      </c>
      <c r="B10985" s="681" t="s">
        <v>27035</v>
      </c>
      <c r="C10985" s="680" t="s">
        <v>27036</v>
      </c>
      <c r="D10985" s="680" t="s">
        <v>47672</v>
      </c>
    </row>
    <row r="10986" spans="1:4" ht="31.5" thickTop="1" thickBot="1" x14ac:dyDescent="0.3">
      <c r="A10986" s="681" t="s">
        <v>27037</v>
      </c>
      <c r="B10986" s="681" t="s">
        <v>27038</v>
      </c>
      <c r="C10986" s="681" t="s">
        <v>27039</v>
      </c>
      <c r="D10986" s="681" t="s">
        <v>47673</v>
      </c>
    </row>
    <row r="10987" spans="1:4" ht="16.5" thickTop="1" thickBot="1" x14ac:dyDescent="0.3">
      <c r="A10987" s="680" t="s">
        <v>27040</v>
      </c>
      <c r="B10987" s="681" t="s">
        <v>27041</v>
      </c>
      <c r="C10987" s="680" t="s">
        <v>27042</v>
      </c>
      <c r="D10987" s="680" t="s">
        <v>47674</v>
      </c>
    </row>
    <row r="10988" spans="1:4" ht="16.5" thickTop="1" thickBot="1" x14ac:dyDescent="0.3">
      <c r="A10988" s="680" t="s">
        <v>27043</v>
      </c>
      <c r="B10988" s="681" t="s">
        <v>27043</v>
      </c>
      <c r="C10988" s="680" t="s">
        <v>27044</v>
      </c>
      <c r="D10988" s="680" t="s">
        <v>47675</v>
      </c>
    </row>
    <row r="10989" spans="1:4" ht="16.5" thickTop="1" thickBot="1" x14ac:dyDescent="0.3">
      <c r="A10989" s="680" t="s">
        <v>27045</v>
      </c>
      <c r="B10989" s="681" t="s">
        <v>27046</v>
      </c>
      <c r="C10989" s="680" t="s">
        <v>27047</v>
      </c>
      <c r="D10989" s="680" t="s">
        <v>47676</v>
      </c>
    </row>
    <row r="10990" spans="1:4" ht="31.5" thickTop="1" thickBot="1" x14ac:dyDescent="0.3">
      <c r="A10990" s="681" t="s">
        <v>6987</v>
      </c>
      <c r="B10990" s="681" t="s">
        <v>27048</v>
      </c>
      <c r="C10990" s="681" t="s">
        <v>6988</v>
      </c>
      <c r="D10990" s="681" t="s">
        <v>6989</v>
      </c>
    </row>
    <row r="10991" spans="1:4" ht="16.5" thickTop="1" thickBot="1" x14ac:dyDescent="0.3">
      <c r="A10991" s="681" t="s">
        <v>27049</v>
      </c>
      <c r="B10991" s="681" t="s">
        <v>27050</v>
      </c>
      <c r="C10991" s="681" t="s">
        <v>27051</v>
      </c>
      <c r="D10991" s="681" t="s">
        <v>47677</v>
      </c>
    </row>
    <row r="10992" spans="1:4" ht="16.5" thickTop="1" thickBot="1" x14ac:dyDescent="0.3">
      <c r="A10992" s="680" t="s">
        <v>27052</v>
      </c>
      <c r="B10992" s="692" t="s">
        <v>8728</v>
      </c>
      <c r="C10992" s="680" t="s">
        <v>27053</v>
      </c>
      <c r="D10992" s="680" t="s">
        <v>47678</v>
      </c>
    </row>
    <row r="10993" spans="1:4" ht="16.5" thickTop="1" thickBot="1" x14ac:dyDescent="0.3">
      <c r="A10993" s="680" t="s">
        <v>27054</v>
      </c>
      <c r="B10993" s="681" t="s">
        <v>27055</v>
      </c>
      <c r="C10993" s="680" t="s">
        <v>27056</v>
      </c>
      <c r="D10993" s="680" t="s">
        <v>47679</v>
      </c>
    </row>
    <row r="10994" spans="1:4" ht="31.5" thickTop="1" thickBot="1" x14ac:dyDescent="0.3">
      <c r="A10994" s="680" t="s">
        <v>27057</v>
      </c>
      <c r="B10994" s="692" t="s">
        <v>8728</v>
      </c>
      <c r="C10994" s="680" t="s">
        <v>27058</v>
      </c>
      <c r="D10994" s="680" t="s">
        <v>47680</v>
      </c>
    </row>
    <row r="10995" spans="1:4" ht="16.5" thickTop="1" thickBot="1" x14ac:dyDescent="0.3">
      <c r="A10995" s="680" t="s">
        <v>6992</v>
      </c>
      <c r="B10995" s="681" t="s">
        <v>27059</v>
      </c>
      <c r="C10995" s="680" t="s">
        <v>6993</v>
      </c>
      <c r="D10995" s="680" t="s">
        <v>6994</v>
      </c>
    </row>
    <row r="10996" spans="1:4" ht="16.5" thickTop="1" thickBot="1" x14ac:dyDescent="0.3">
      <c r="A10996" s="680" t="s">
        <v>27060</v>
      </c>
      <c r="B10996" s="681" t="s">
        <v>27060</v>
      </c>
      <c r="C10996" s="680" t="s">
        <v>27061</v>
      </c>
      <c r="D10996" s="680" t="s">
        <v>47681</v>
      </c>
    </row>
    <row r="10997" spans="1:4" ht="16.5" thickTop="1" thickBot="1" x14ac:dyDescent="0.3">
      <c r="A10997" s="680" t="s">
        <v>27062</v>
      </c>
      <c r="B10997" s="681" t="s">
        <v>27063</v>
      </c>
      <c r="C10997" s="680" t="s">
        <v>27064</v>
      </c>
      <c r="D10997" s="680" t="s">
        <v>47682</v>
      </c>
    </row>
    <row r="10998" spans="1:4" ht="16.5" thickTop="1" thickBot="1" x14ac:dyDescent="0.3">
      <c r="A10998" s="680" t="s">
        <v>27065</v>
      </c>
      <c r="B10998" s="681" t="s">
        <v>27066</v>
      </c>
      <c r="C10998" s="680" t="s">
        <v>27067</v>
      </c>
      <c r="D10998" s="680" t="s">
        <v>47683</v>
      </c>
    </row>
    <row r="10999" spans="1:4" ht="16.5" thickTop="1" thickBot="1" x14ac:dyDescent="0.3">
      <c r="A10999" s="680" t="s">
        <v>27068</v>
      </c>
      <c r="B10999" s="681" t="s">
        <v>27069</v>
      </c>
      <c r="C10999" s="680" t="s">
        <v>27070</v>
      </c>
      <c r="D10999" s="680" t="s">
        <v>47684</v>
      </c>
    </row>
    <row r="11000" spans="1:4" ht="31.5" thickTop="1" thickBot="1" x14ac:dyDescent="0.3">
      <c r="A11000" s="681" t="s">
        <v>27071</v>
      </c>
      <c r="B11000" s="681" t="s">
        <v>27072</v>
      </c>
      <c r="C11000" s="681" t="s">
        <v>27073</v>
      </c>
      <c r="D11000" s="681" t="s">
        <v>47685</v>
      </c>
    </row>
    <row r="11001" spans="1:4" ht="16.5" thickTop="1" thickBot="1" x14ac:dyDescent="0.3">
      <c r="A11001" s="680" t="s">
        <v>27074</v>
      </c>
      <c r="B11001" s="681" t="s">
        <v>27075</v>
      </c>
      <c r="C11001" s="680" t="s">
        <v>27076</v>
      </c>
      <c r="D11001" s="680" t="s">
        <v>47686</v>
      </c>
    </row>
    <row r="11002" spans="1:4" ht="31.5" thickTop="1" thickBot="1" x14ac:dyDescent="0.3">
      <c r="A11002" s="681" t="s">
        <v>27077</v>
      </c>
      <c r="B11002" s="681" t="s">
        <v>27078</v>
      </c>
      <c r="C11002" s="681" t="s">
        <v>27079</v>
      </c>
      <c r="D11002" s="681" t="s">
        <v>47687</v>
      </c>
    </row>
    <row r="11003" spans="1:4" ht="16.5" thickTop="1" thickBot="1" x14ac:dyDescent="0.3">
      <c r="A11003" s="680" t="s">
        <v>27080</v>
      </c>
      <c r="B11003" s="681" t="s">
        <v>27081</v>
      </c>
      <c r="C11003" s="680" t="s">
        <v>27082</v>
      </c>
      <c r="D11003" s="680" t="s">
        <v>47688</v>
      </c>
    </row>
    <row r="11004" spans="1:4" ht="31.5" thickTop="1" thickBot="1" x14ac:dyDescent="0.3">
      <c r="A11004" s="680" t="s">
        <v>27083</v>
      </c>
      <c r="B11004" s="692" t="s">
        <v>8728</v>
      </c>
      <c r="C11004" s="680" t="s">
        <v>27084</v>
      </c>
      <c r="D11004" s="680" t="s">
        <v>47689</v>
      </c>
    </row>
    <row r="11005" spans="1:4" ht="16.5" thickTop="1" thickBot="1" x14ac:dyDescent="0.3">
      <c r="A11005" s="681" t="s">
        <v>27085</v>
      </c>
      <c r="B11005" s="681" t="s">
        <v>27086</v>
      </c>
      <c r="C11005" s="681" t="s">
        <v>27087</v>
      </c>
      <c r="D11005" s="681" t="s">
        <v>47690</v>
      </c>
    </row>
    <row r="11006" spans="1:4" ht="16.5" thickTop="1" thickBot="1" x14ac:dyDescent="0.3">
      <c r="A11006" s="680" t="s">
        <v>27088</v>
      </c>
      <c r="B11006" s="692" t="s">
        <v>8728</v>
      </c>
      <c r="C11006" s="680" t="s">
        <v>27089</v>
      </c>
      <c r="D11006" s="680" t="s">
        <v>47691</v>
      </c>
    </row>
    <row r="11007" spans="1:4" ht="31.5" thickTop="1" thickBot="1" x14ac:dyDescent="0.3">
      <c r="A11007" s="681" t="s">
        <v>27090</v>
      </c>
      <c r="B11007" s="692" t="s">
        <v>8728</v>
      </c>
      <c r="C11007" s="681" t="s">
        <v>27091</v>
      </c>
      <c r="D11007" s="681" t="s">
        <v>47692</v>
      </c>
    </row>
    <row r="11008" spans="1:4" ht="31.5" thickTop="1" thickBot="1" x14ac:dyDescent="0.3">
      <c r="A11008" s="680" t="s">
        <v>27092</v>
      </c>
      <c r="B11008" s="681" t="s">
        <v>27093</v>
      </c>
      <c r="C11008" s="680" t="s">
        <v>27094</v>
      </c>
      <c r="D11008" s="680" t="s">
        <v>47693</v>
      </c>
    </row>
    <row r="11009" spans="1:4" ht="31.5" thickTop="1" thickBot="1" x14ac:dyDescent="0.3">
      <c r="A11009" s="681" t="s">
        <v>27095</v>
      </c>
      <c r="B11009" s="692" t="s">
        <v>8728</v>
      </c>
      <c r="C11009" s="681" t="s">
        <v>27096</v>
      </c>
      <c r="D11009" s="681" t="s">
        <v>47694</v>
      </c>
    </row>
    <row r="11010" spans="1:4" ht="31.5" thickTop="1" thickBot="1" x14ac:dyDescent="0.3">
      <c r="A11010" s="681" t="s">
        <v>27097</v>
      </c>
      <c r="B11010" s="681" t="s">
        <v>27098</v>
      </c>
      <c r="C11010" s="681" t="s">
        <v>27099</v>
      </c>
      <c r="D11010" s="681" t="s">
        <v>47695</v>
      </c>
    </row>
    <row r="11011" spans="1:4" ht="16.5" thickTop="1" thickBot="1" x14ac:dyDescent="0.3">
      <c r="A11011" s="680" t="s">
        <v>27100</v>
      </c>
      <c r="B11011" s="681" t="s">
        <v>27101</v>
      </c>
      <c r="C11011" s="680" t="s">
        <v>27102</v>
      </c>
      <c r="D11011" s="680" t="s">
        <v>47696</v>
      </c>
    </row>
    <row r="11012" spans="1:4" ht="31.5" thickTop="1" thickBot="1" x14ac:dyDescent="0.3">
      <c r="A11012" s="681" t="s">
        <v>27103</v>
      </c>
      <c r="B11012" s="681" t="s">
        <v>27104</v>
      </c>
      <c r="C11012" s="681" t="s">
        <v>27105</v>
      </c>
      <c r="D11012" s="681" t="s">
        <v>47697</v>
      </c>
    </row>
    <row r="11013" spans="1:4" ht="16.5" thickTop="1" thickBot="1" x14ac:dyDescent="0.3">
      <c r="A11013" s="680" t="s">
        <v>27106</v>
      </c>
      <c r="B11013" s="692" t="s">
        <v>8728</v>
      </c>
      <c r="C11013" s="680" t="s">
        <v>27107</v>
      </c>
      <c r="D11013" s="680" t="s">
        <v>47698</v>
      </c>
    </row>
    <row r="11014" spans="1:4" ht="31.5" thickTop="1" thickBot="1" x14ac:dyDescent="0.3">
      <c r="A11014" s="681" t="s">
        <v>27108</v>
      </c>
      <c r="B11014" s="681" t="s">
        <v>27109</v>
      </c>
      <c r="C11014" s="681" t="s">
        <v>27110</v>
      </c>
      <c r="D11014" s="681" t="s">
        <v>47699</v>
      </c>
    </row>
    <row r="11015" spans="1:4" ht="16.5" thickTop="1" thickBot="1" x14ac:dyDescent="0.3">
      <c r="A11015" s="681" t="s">
        <v>27111</v>
      </c>
      <c r="B11015" s="681" t="s">
        <v>27112</v>
      </c>
      <c r="C11015" s="681" t="s">
        <v>27113</v>
      </c>
      <c r="D11015" s="681" t="s">
        <v>47700</v>
      </c>
    </row>
    <row r="11016" spans="1:4" ht="16.5" thickTop="1" thickBot="1" x14ac:dyDescent="0.3">
      <c r="A11016" s="680" t="s">
        <v>27114</v>
      </c>
      <c r="B11016" s="692" t="s">
        <v>8728</v>
      </c>
      <c r="C11016" s="680" t="s">
        <v>27115</v>
      </c>
      <c r="D11016" s="680" t="s">
        <v>47701</v>
      </c>
    </row>
    <row r="11017" spans="1:4" ht="16.5" thickTop="1" thickBot="1" x14ac:dyDescent="0.3">
      <c r="A11017" s="680" t="s">
        <v>27116</v>
      </c>
      <c r="B11017" s="681" t="s">
        <v>27117</v>
      </c>
      <c r="C11017" s="680" t="s">
        <v>27118</v>
      </c>
      <c r="D11017" s="680" t="s">
        <v>47702</v>
      </c>
    </row>
    <row r="11018" spans="1:4" ht="16.5" thickTop="1" thickBot="1" x14ac:dyDescent="0.3">
      <c r="A11018" s="681" t="s">
        <v>27119</v>
      </c>
      <c r="B11018" s="681" t="s">
        <v>27120</v>
      </c>
      <c r="C11018" s="681" t="s">
        <v>27121</v>
      </c>
      <c r="D11018" s="681" t="s">
        <v>47703</v>
      </c>
    </row>
    <row r="11019" spans="1:4" ht="16.5" thickTop="1" thickBot="1" x14ac:dyDescent="0.3">
      <c r="A11019" s="680" t="s">
        <v>27122</v>
      </c>
      <c r="B11019" s="681" t="s">
        <v>27123</v>
      </c>
      <c r="C11019" s="680" t="s">
        <v>27124</v>
      </c>
      <c r="D11019" s="680" t="s">
        <v>47704</v>
      </c>
    </row>
    <row r="11020" spans="1:4" ht="31.5" thickTop="1" thickBot="1" x14ac:dyDescent="0.3">
      <c r="A11020" s="681" t="s">
        <v>27125</v>
      </c>
      <c r="B11020" s="681" t="s">
        <v>27126</v>
      </c>
      <c r="C11020" s="681" t="s">
        <v>27127</v>
      </c>
      <c r="D11020" s="681" t="s">
        <v>47705</v>
      </c>
    </row>
    <row r="11021" spans="1:4" ht="31.5" thickTop="1" thickBot="1" x14ac:dyDescent="0.3">
      <c r="A11021" s="680" t="s">
        <v>27128</v>
      </c>
      <c r="B11021" s="692" t="s">
        <v>8728</v>
      </c>
      <c r="C11021" s="680" t="s">
        <v>27129</v>
      </c>
      <c r="D11021" s="680" t="s">
        <v>47706</v>
      </c>
    </row>
    <row r="11022" spans="1:4" ht="16.5" thickTop="1" thickBot="1" x14ac:dyDescent="0.3">
      <c r="A11022" s="681" t="s">
        <v>27130</v>
      </c>
      <c r="B11022" s="681" t="s">
        <v>27131</v>
      </c>
      <c r="C11022" s="681" t="s">
        <v>27132</v>
      </c>
      <c r="D11022" s="681" t="s">
        <v>47707</v>
      </c>
    </row>
    <row r="11023" spans="1:4" ht="16.5" thickTop="1" thickBot="1" x14ac:dyDescent="0.3">
      <c r="A11023" s="681" t="s">
        <v>27133</v>
      </c>
      <c r="B11023" s="681" t="s">
        <v>27134</v>
      </c>
      <c r="C11023" s="681" t="s">
        <v>27135</v>
      </c>
      <c r="D11023" s="681" t="s">
        <v>47708</v>
      </c>
    </row>
    <row r="11024" spans="1:4" ht="16.5" thickTop="1" thickBot="1" x14ac:dyDescent="0.3">
      <c r="A11024" s="680" t="s">
        <v>27136</v>
      </c>
      <c r="B11024" s="681" t="s">
        <v>27136</v>
      </c>
      <c r="C11024" s="680" t="s">
        <v>27137</v>
      </c>
      <c r="D11024" s="680" t="s">
        <v>47709</v>
      </c>
    </row>
    <row r="11025" spans="1:4" ht="16.5" thickTop="1" thickBot="1" x14ac:dyDescent="0.3">
      <c r="A11025" s="681" t="s">
        <v>27138</v>
      </c>
      <c r="B11025" s="692" t="s">
        <v>8728</v>
      </c>
      <c r="C11025" s="681" t="s">
        <v>27139</v>
      </c>
      <c r="D11025" s="681" t="s">
        <v>27139</v>
      </c>
    </row>
    <row r="11026" spans="1:4" ht="16.5" thickTop="1" thickBot="1" x14ac:dyDescent="0.3">
      <c r="A11026" s="681" t="s">
        <v>27140</v>
      </c>
      <c r="B11026" s="692" t="s">
        <v>8728</v>
      </c>
      <c r="C11026" s="681" t="s">
        <v>27141</v>
      </c>
      <c r="D11026" s="681" t="s">
        <v>47710</v>
      </c>
    </row>
    <row r="11027" spans="1:4" ht="16.5" thickTop="1" thickBot="1" x14ac:dyDescent="0.3">
      <c r="A11027" s="680" t="s">
        <v>27142</v>
      </c>
      <c r="B11027" s="681" t="s">
        <v>27142</v>
      </c>
      <c r="C11027" s="680" t="s">
        <v>27143</v>
      </c>
      <c r="D11027" s="680" t="s">
        <v>47711</v>
      </c>
    </row>
    <row r="11028" spans="1:4" ht="16.5" thickTop="1" thickBot="1" x14ac:dyDescent="0.3">
      <c r="A11028" s="681" t="s">
        <v>27144</v>
      </c>
      <c r="B11028" s="681" t="s">
        <v>27145</v>
      </c>
      <c r="C11028" s="681" t="s">
        <v>27146</v>
      </c>
      <c r="D11028" s="681" t="s">
        <v>47712</v>
      </c>
    </row>
    <row r="11029" spans="1:4" ht="16.5" thickTop="1" thickBot="1" x14ac:dyDescent="0.3">
      <c r="A11029" s="681" t="s">
        <v>27147</v>
      </c>
      <c r="B11029" s="681" t="s">
        <v>27148</v>
      </c>
      <c r="C11029" s="681" t="s">
        <v>27149</v>
      </c>
      <c r="D11029" s="681" t="s">
        <v>27149</v>
      </c>
    </row>
    <row r="11030" spans="1:4" ht="16.5" thickTop="1" thickBot="1" x14ac:dyDescent="0.3">
      <c r="A11030" s="680" t="s">
        <v>27150</v>
      </c>
      <c r="B11030" s="681" t="s">
        <v>27151</v>
      </c>
      <c r="C11030" s="680" t="s">
        <v>27152</v>
      </c>
      <c r="D11030" s="680" t="s">
        <v>47713</v>
      </c>
    </row>
    <row r="11031" spans="1:4" ht="31.5" thickTop="1" thickBot="1" x14ac:dyDescent="0.3">
      <c r="A11031" s="680" t="s">
        <v>27153</v>
      </c>
      <c r="B11031" s="681" t="s">
        <v>27154</v>
      </c>
      <c r="C11031" s="680" t="s">
        <v>27155</v>
      </c>
      <c r="D11031" s="680" t="s">
        <v>47714</v>
      </c>
    </row>
    <row r="11032" spans="1:4" ht="16.5" thickTop="1" thickBot="1" x14ac:dyDescent="0.3">
      <c r="A11032" s="681" t="s">
        <v>6995</v>
      </c>
      <c r="B11032" s="681" t="s">
        <v>27156</v>
      </c>
      <c r="C11032" s="681" t="s">
        <v>6996</v>
      </c>
      <c r="D11032" s="681" t="s">
        <v>6997</v>
      </c>
    </row>
    <row r="11033" spans="1:4" ht="16.5" thickTop="1" thickBot="1" x14ac:dyDescent="0.3">
      <c r="A11033" s="680" t="s">
        <v>27157</v>
      </c>
      <c r="B11033" s="692" t="s">
        <v>8728</v>
      </c>
      <c r="C11033" s="680" t="s">
        <v>27158</v>
      </c>
      <c r="D11033" s="680" t="s">
        <v>47715</v>
      </c>
    </row>
    <row r="11034" spans="1:4" ht="31.5" thickTop="1" thickBot="1" x14ac:dyDescent="0.3">
      <c r="A11034" s="681" t="s">
        <v>27159</v>
      </c>
      <c r="B11034" s="692" t="s">
        <v>8728</v>
      </c>
      <c r="C11034" s="681" t="s">
        <v>27160</v>
      </c>
      <c r="D11034" s="681" t="s">
        <v>47716</v>
      </c>
    </row>
    <row r="11035" spans="1:4" ht="16.5" thickTop="1" thickBot="1" x14ac:dyDescent="0.3">
      <c r="A11035" s="680" t="s">
        <v>27161</v>
      </c>
      <c r="B11035" s="681" t="s">
        <v>27161</v>
      </c>
      <c r="C11035" s="680" t="s">
        <v>27162</v>
      </c>
      <c r="D11035" s="680" t="s">
        <v>47717</v>
      </c>
    </row>
    <row r="11036" spans="1:4" ht="16.5" thickTop="1" thickBot="1" x14ac:dyDescent="0.3">
      <c r="A11036" s="680" t="s">
        <v>27163</v>
      </c>
      <c r="B11036" s="692" t="s">
        <v>8728</v>
      </c>
      <c r="C11036" s="680" t="s">
        <v>27164</v>
      </c>
      <c r="D11036" s="680" t="s">
        <v>47718</v>
      </c>
    </row>
    <row r="11037" spans="1:4" ht="16.5" thickTop="1" thickBot="1" x14ac:dyDescent="0.3">
      <c r="A11037" s="680" t="s">
        <v>27165</v>
      </c>
      <c r="B11037" s="681" t="s">
        <v>27166</v>
      </c>
      <c r="C11037" s="680" t="s">
        <v>27167</v>
      </c>
      <c r="D11037" s="680" t="s">
        <v>47719</v>
      </c>
    </row>
    <row r="11038" spans="1:4" ht="16.5" thickTop="1" thickBot="1" x14ac:dyDescent="0.3">
      <c r="A11038" s="681" t="s">
        <v>27168</v>
      </c>
      <c r="B11038" s="681" t="s">
        <v>27169</v>
      </c>
      <c r="C11038" s="681" t="s">
        <v>27170</v>
      </c>
      <c r="D11038" s="681" t="s">
        <v>47720</v>
      </c>
    </row>
    <row r="11039" spans="1:4" ht="16.5" thickTop="1" thickBot="1" x14ac:dyDescent="0.3">
      <c r="A11039" s="680" t="s">
        <v>27171</v>
      </c>
      <c r="B11039" s="681" t="s">
        <v>27172</v>
      </c>
      <c r="C11039" s="680" t="s">
        <v>27173</v>
      </c>
      <c r="D11039" s="680" t="s">
        <v>47721</v>
      </c>
    </row>
    <row r="11040" spans="1:4" ht="16.5" thickTop="1" thickBot="1" x14ac:dyDescent="0.3">
      <c r="A11040" s="680" t="s">
        <v>27174</v>
      </c>
      <c r="B11040" s="681" t="s">
        <v>27175</v>
      </c>
      <c r="C11040" s="680" t="s">
        <v>27176</v>
      </c>
      <c r="D11040" s="680" t="s">
        <v>47722</v>
      </c>
    </row>
    <row r="11041" spans="1:4" ht="31.5" thickTop="1" thickBot="1" x14ac:dyDescent="0.3">
      <c r="A11041" s="680" t="s">
        <v>27177</v>
      </c>
      <c r="B11041" s="692" t="s">
        <v>8728</v>
      </c>
      <c r="C11041" s="680" t="s">
        <v>27178</v>
      </c>
      <c r="D11041" s="680" t="s">
        <v>47723</v>
      </c>
    </row>
    <row r="11042" spans="1:4" ht="16.5" thickTop="1" thickBot="1" x14ac:dyDescent="0.3">
      <c r="A11042" s="680" t="s">
        <v>27179</v>
      </c>
      <c r="B11042" s="681" t="s">
        <v>27180</v>
      </c>
      <c r="C11042" s="680" t="s">
        <v>27181</v>
      </c>
      <c r="D11042" s="680" t="s">
        <v>47724</v>
      </c>
    </row>
    <row r="11043" spans="1:4" ht="16.5" thickTop="1" thickBot="1" x14ac:dyDescent="0.3">
      <c r="A11043" s="680" t="s">
        <v>27182</v>
      </c>
      <c r="B11043" s="681" t="s">
        <v>27183</v>
      </c>
      <c r="C11043" s="680" t="s">
        <v>27184</v>
      </c>
      <c r="D11043" s="680" t="s">
        <v>47725</v>
      </c>
    </row>
    <row r="11044" spans="1:4" ht="16.5" thickTop="1" thickBot="1" x14ac:dyDescent="0.3">
      <c r="A11044" s="681" t="s">
        <v>27185</v>
      </c>
      <c r="B11044" s="681" t="s">
        <v>27186</v>
      </c>
      <c r="C11044" s="681" t="s">
        <v>27187</v>
      </c>
      <c r="D11044" s="681" t="s">
        <v>47726</v>
      </c>
    </row>
    <row r="11045" spans="1:4" ht="16.5" thickTop="1" thickBot="1" x14ac:dyDescent="0.3">
      <c r="A11045" s="680" t="s">
        <v>27188</v>
      </c>
      <c r="B11045" s="692" t="s">
        <v>8728</v>
      </c>
      <c r="C11045" s="680" t="s">
        <v>27189</v>
      </c>
      <c r="D11045" s="680" t="s">
        <v>47727</v>
      </c>
    </row>
    <row r="11046" spans="1:4" ht="16.5" thickTop="1" thickBot="1" x14ac:dyDescent="0.3">
      <c r="A11046" s="680" t="s">
        <v>6999</v>
      </c>
      <c r="B11046" s="681" t="s">
        <v>27190</v>
      </c>
      <c r="C11046" s="680" t="s">
        <v>7000</v>
      </c>
      <c r="D11046" s="680" t="s">
        <v>7001</v>
      </c>
    </row>
    <row r="11047" spans="1:4" ht="16.5" thickTop="1" thickBot="1" x14ac:dyDescent="0.3">
      <c r="A11047" s="680" t="s">
        <v>27191</v>
      </c>
      <c r="B11047" s="681" t="s">
        <v>27192</v>
      </c>
      <c r="C11047" s="680" t="s">
        <v>27193</v>
      </c>
      <c r="D11047" s="680" t="s">
        <v>27193</v>
      </c>
    </row>
    <row r="11048" spans="1:4" ht="16.5" thickTop="1" thickBot="1" x14ac:dyDescent="0.3">
      <c r="A11048" s="681" t="s">
        <v>27194</v>
      </c>
      <c r="B11048" s="681" t="s">
        <v>27195</v>
      </c>
      <c r="C11048" s="681" t="s">
        <v>27196</v>
      </c>
      <c r="D11048" s="681" t="s">
        <v>47728</v>
      </c>
    </row>
    <row r="11049" spans="1:4" ht="16.5" thickTop="1" thickBot="1" x14ac:dyDescent="0.3">
      <c r="A11049" s="680" t="s">
        <v>27197</v>
      </c>
      <c r="B11049" s="681" t="s">
        <v>27198</v>
      </c>
      <c r="C11049" s="680" t="s">
        <v>27199</v>
      </c>
      <c r="D11049" s="680" t="s">
        <v>47729</v>
      </c>
    </row>
    <row r="11050" spans="1:4" ht="16.5" thickTop="1" thickBot="1" x14ac:dyDescent="0.3">
      <c r="A11050" s="681" t="s">
        <v>27200</v>
      </c>
      <c r="B11050" s="681" t="s">
        <v>27201</v>
      </c>
      <c r="C11050" s="681" t="s">
        <v>27202</v>
      </c>
      <c r="D11050" s="681" t="s">
        <v>47730</v>
      </c>
    </row>
    <row r="11051" spans="1:4" ht="16.5" thickTop="1" thickBot="1" x14ac:dyDescent="0.3">
      <c r="A11051" s="680" t="s">
        <v>27203</v>
      </c>
      <c r="B11051" s="681" t="s">
        <v>27204</v>
      </c>
      <c r="C11051" s="680" t="s">
        <v>27205</v>
      </c>
      <c r="D11051" s="680" t="s">
        <v>47731</v>
      </c>
    </row>
    <row r="11052" spans="1:4" ht="31.5" thickTop="1" thickBot="1" x14ac:dyDescent="0.3">
      <c r="A11052" s="680" t="s">
        <v>27206</v>
      </c>
      <c r="B11052" s="681" t="s">
        <v>27207</v>
      </c>
      <c r="C11052" s="680" t="s">
        <v>27208</v>
      </c>
      <c r="D11052" s="680" t="s">
        <v>47732</v>
      </c>
    </row>
    <row r="11053" spans="1:4" ht="16.5" thickTop="1" thickBot="1" x14ac:dyDescent="0.3">
      <c r="A11053" s="681" t="s">
        <v>27209</v>
      </c>
      <c r="B11053" s="681" t="s">
        <v>27210</v>
      </c>
      <c r="C11053" s="681" t="s">
        <v>27211</v>
      </c>
      <c r="D11053" s="681" t="s">
        <v>47733</v>
      </c>
    </row>
    <row r="11054" spans="1:4" ht="31.5" thickTop="1" thickBot="1" x14ac:dyDescent="0.3">
      <c r="A11054" s="681" t="s">
        <v>27212</v>
      </c>
      <c r="B11054" s="681" t="s">
        <v>27213</v>
      </c>
      <c r="C11054" s="681" t="s">
        <v>27214</v>
      </c>
      <c r="D11054" s="681" t="s">
        <v>47734</v>
      </c>
    </row>
    <row r="11055" spans="1:4" ht="31.5" thickTop="1" thickBot="1" x14ac:dyDescent="0.3">
      <c r="A11055" s="680" t="s">
        <v>27215</v>
      </c>
      <c r="B11055" s="681" t="s">
        <v>27216</v>
      </c>
      <c r="C11055" s="680" t="s">
        <v>27217</v>
      </c>
      <c r="D11055" s="680" t="s">
        <v>47735</v>
      </c>
    </row>
    <row r="11056" spans="1:4" ht="46.5" thickTop="1" thickBot="1" x14ac:dyDescent="0.3">
      <c r="A11056" s="680" t="s">
        <v>27218</v>
      </c>
      <c r="B11056" s="692" t="s">
        <v>8728</v>
      </c>
      <c r="C11056" s="680" t="s">
        <v>27219</v>
      </c>
      <c r="D11056" s="680" t="s">
        <v>47736</v>
      </c>
    </row>
    <row r="11057" spans="1:4" ht="16.5" thickTop="1" thickBot="1" x14ac:dyDescent="0.3">
      <c r="A11057" s="680" t="s">
        <v>27220</v>
      </c>
      <c r="B11057" s="681" t="s">
        <v>27221</v>
      </c>
      <c r="C11057" s="680" t="s">
        <v>27222</v>
      </c>
      <c r="D11057" s="680" t="s">
        <v>47737</v>
      </c>
    </row>
    <row r="11058" spans="1:4" ht="16.5" thickTop="1" thickBot="1" x14ac:dyDescent="0.3">
      <c r="A11058" s="680" t="s">
        <v>27223</v>
      </c>
      <c r="B11058" s="681" t="s">
        <v>27223</v>
      </c>
      <c r="C11058" s="680" t="s">
        <v>27224</v>
      </c>
      <c r="D11058" s="680" t="s">
        <v>47738</v>
      </c>
    </row>
    <row r="11059" spans="1:4" ht="16.5" thickTop="1" thickBot="1" x14ac:dyDescent="0.3">
      <c r="A11059" s="681" t="s">
        <v>27225</v>
      </c>
      <c r="B11059" s="681" t="s">
        <v>27226</v>
      </c>
      <c r="C11059" s="681" t="s">
        <v>27227</v>
      </c>
      <c r="D11059" s="681" t="s">
        <v>47739</v>
      </c>
    </row>
    <row r="11060" spans="1:4" ht="16.5" thickTop="1" thickBot="1" x14ac:dyDescent="0.3">
      <c r="A11060" s="680" t="s">
        <v>27228</v>
      </c>
      <c r="B11060" s="692" t="s">
        <v>8728</v>
      </c>
      <c r="C11060" s="680" t="s">
        <v>27229</v>
      </c>
      <c r="D11060" s="680" t="s">
        <v>47740</v>
      </c>
    </row>
    <row r="11061" spans="1:4" ht="31.5" thickTop="1" thickBot="1" x14ac:dyDescent="0.3">
      <c r="A11061" s="680" t="s">
        <v>27230</v>
      </c>
      <c r="B11061" s="681" t="s">
        <v>27231</v>
      </c>
      <c r="C11061" s="680" t="s">
        <v>27232</v>
      </c>
      <c r="D11061" s="680" t="s">
        <v>47741</v>
      </c>
    </row>
    <row r="11062" spans="1:4" ht="16.5" thickTop="1" thickBot="1" x14ac:dyDescent="0.3">
      <c r="A11062" s="680" t="s">
        <v>27233</v>
      </c>
      <c r="B11062" s="681" t="s">
        <v>27234</v>
      </c>
      <c r="C11062" s="680" t="s">
        <v>27235</v>
      </c>
      <c r="D11062" s="680" t="s">
        <v>47742</v>
      </c>
    </row>
    <row r="11063" spans="1:4" ht="16.5" thickTop="1" thickBot="1" x14ac:dyDescent="0.3">
      <c r="A11063" s="680" t="s">
        <v>27236</v>
      </c>
      <c r="B11063" s="681" t="s">
        <v>27237</v>
      </c>
      <c r="C11063" s="680" t="s">
        <v>27238</v>
      </c>
      <c r="D11063" s="680" t="s">
        <v>47743</v>
      </c>
    </row>
    <row r="11064" spans="1:4" ht="16.5" thickTop="1" thickBot="1" x14ac:dyDescent="0.3">
      <c r="A11064" s="680" t="s">
        <v>27239</v>
      </c>
      <c r="B11064" s="681" t="s">
        <v>27240</v>
      </c>
      <c r="C11064" s="680" t="s">
        <v>27241</v>
      </c>
      <c r="D11064" s="680" t="s">
        <v>47744</v>
      </c>
    </row>
    <row r="11065" spans="1:4" ht="16.5" thickTop="1" thickBot="1" x14ac:dyDescent="0.3">
      <c r="A11065" s="681" t="s">
        <v>27242</v>
      </c>
      <c r="B11065" s="692" t="s">
        <v>8728</v>
      </c>
      <c r="C11065" s="681" t="s">
        <v>27243</v>
      </c>
      <c r="D11065" s="681" t="s">
        <v>47745</v>
      </c>
    </row>
    <row r="11066" spans="1:4" ht="31.5" thickTop="1" thickBot="1" x14ac:dyDescent="0.3">
      <c r="A11066" s="681" t="s">
        <v>27244</v>
      </c>
      <c r="B11066" s="681" t="s">
        <v>27245</v>
      </c>
      <c r="C11066" s="681" t="s">
        <v>27246</v>
      </c>
      <c r="D11066" s="681" t="s">
        <v>47746</v>
      </c>
    </row>
    <row r="11067" spans="1:4" ht="16.5" thickTop="1" thickBot="1" x14ac:dyDescent="0.3">
      <c r="A11067" s="680" t="s">
        <v>27247</v>
      </c>
      <c r="B11067" s="681" t="s">
        <v>27247</v>
      </c>
      <c r="C11067" s="680" t="s">
        <v>27248</v>
      </c>
      <c r="D11067" s="680" t="s">
        <v>47747</v>
      </c>
    </row>
    <row r="11068" spans="1:4" ht="16.5" thickTop="1" thickBot="1" x14ac:dyDescent="0.3">
      <c r="A11068" s="681" t="s">
        <v>27249</v>
      </c>
      <c r="B11068" s="681" t="s">
        <v>27250</v>
      </c>
      <c r="C11068" s="681" t="s">
        <v>27251</v>
      </c>
      <c r="D11068" s="681" t="s">
        <v>27251</v>
      </c>
    </row>
    <row r="11069" spans="1:4" ht="31.5" thickTop="1" thickBot="1" x14ac:dyDescent="0.3">
      <c r="A11069" s="680" t="s">
        <v>7002</v>
      </c>
      <c r="B11069" s="681" t="s">
        <v>27252</v>
      </c>
      <c r="C11069" s="680" t="s">
        <v>27253</v>
      </c>
      <c r="D11069" s="680" t="s">
        <v>7004</v>
      </c>
    </row>
    <row r="11070" spans="1:4" ht="31.5" thickTop="1" thickBot="1" x14ac:dyDescent="0.3">
      <c r="A11070" s="680" t="s">
        <v>27254</v>
      </c>
      <c r="B11070" s="692" t="s">
        <v>8728</v>
      </c>
      <c r="C11070" s="680" t="s">
        <v>27255</v>
      </c>
      <c r="D11070" s="680" t="s">
        <v>47748</v>
      </c>
    </row>
    <row r="11071" spans="1:4" ht="16.5" thickTop="1" thickBot="1" x14ac:dyDescent="0.3">
      <c r="A11071" s="681" t="s">
        <v>27256</v>
      </c>
      <c r="B11071" s="681" t="s">
        <v>27257</v>
      </c>
      <c r="C11071" s="681" t="s">
        <v>27258</v>
      </c>
      <c r="D11071" s="681" t="s">
        <v>47749</v>
      </c>
    </row>
    <row r="11072" spans="1:4" ht="31.5" thickTop="1" thickBot="1" x14ac:dyDescent="0.3">
      <c r="A11072" s="680" t="s">
        <v>27259</v>
      </c>
      <c r="B11072" s="681" t="s">
        <v>27260</v>
      </c>
      <c r="C11072" s="680" t="s">
        <v>27261</v>
      </c>
      <c r="D11072" s="680" t="s">
        <v>47750</v>
      </c>
    </row>
    <row r="11073" spans="1:4" ht="16.5" thickTop="1" thickBot="1" x14ac:dyDescent="0.3">
      <c r="A11073" s="681" t="s">
        <v>27262</v>
      </c>
      <c r="B11073" s="681" t="s">
        <v>27262</v>
      </c>
      <c r="C11073" s="681" t="s">
        <v>27263</v>
      </c>
      <c r="D11073" s="681" t="s">
        <v>47751</v>
      </c>
    </row>
    <row r="11074" spans="1:4" ht="16.5" thickTop="1" thickBot="1" x14ac:dyDescent="0.3">
      <c r="A11074" s="680" t="s">
        <v>27264</v>
      </c>
      <c r="B11074" s="681" t="s">
        <v>27265</v>
      </c>
      <c r="C11074" s="680" t="s">
        <v>27266</v>
      </c>
      <c r="D11074" s="680" t="s">
        <v>47752</v>
      </c>
    </row>
    <row r="11075" spans="1:4" ht="16.5" thickTop="1" thickBot="1" x14ac:dyDescent="0.3">
      <c r="A11075" s="681" t="s">
        <v>27267</v>
      </c>
      <c r="B11075" s="681" t="s">
        <v>27268</v>
      </c>
      <c r="C11075" s="681" t="s">
        <v>27269</v>
      </c>
      <c r="D11075" s="681" t="s">
        <v>47753</v>
      </c>
    </row>
    <row r="11076" spans="1:4" ht="31.5" thickTop="1" thickBot="1" x14ac:dyDescent="0.3">
      <c r="A11076" s="680" t="s">
        <v>27270</v>
      </c>
      <c r="B11076" s="681" t="s">
        <v>27271</v>
      </c>
      <c r="C11076" s="680" t="s">
        <v>27272</v>
      </c>
      <c r="D11076" s="680" t="s">
        <v>47754</v>
      </c>
    </row>
    <row r="11077" spans="1:4" ht="31.5" thickTop="1" thickBot="1" x14ac:dyDescent="0.3">
      <c r="A11077" s="681" t="s">
        <v>27273</v>
      </c>
      <c r="B11077" s="681" t="s">
        <v>27274</v>
      </c>
      <c r="C11077" s="681" t="s">
        <v>27275</v>
      </c>
      <c r="D11077" s="681" t="s">
        <v>47755</v>
      </c>
    </row>
    <row r="11078" spans="1:4" ht="16.5" thickTop="1" thickBot="1" x14ac:dyDescent="0.3">
      <c r="A11078" s="681" t="s">
        <v>27276</v>
      </c>
      <c r="B11078" s="681" t="s">
        <v>27277</v>
      </c>
      <c r="C11078" s="681" t="s">
        <v>27278</v>
      </c>
      <c r="D11078" s="681" t="s">
        <v>47756</v>
      </c>
    </row>
    <row r="11079" spans="1:4" ht="16.5" thickTop="1" thickBot="1" x14ac:dyDescent="0.3">
      <c r="A11079" s="681" t="s">
        <v>27279</v>
      </c>
      <c r="B11079" s="681" t="s">
        <v>27280</v>
      </c>
      <c r="C11079" s="681" t="s">
        <v>27281</v>
      </c>
      <c r="D11079" s="681" t="s">
        <v>47757</v>
      </c>
    </row>
    <row r="11080" spans="1:4" ht="31.5" thickTop="1" thickBot="1" x14ac:dyDescent="0.3">
      <c r="A11080" s="680" t="s">
        <v>27282</v>
      </c>
      <c r="B11080" s="692" t="s">
        <v>8728</v>
      </c>
      <c r="C11080" s="680" t="s">
        <v>27283</v>
      </c>
      <c r="D11080" s="680" t="s">
        <v>47758</v>
      </c>
    </row>
    <row r="11081" spans="1:4" ht="31.5" thickTop="1" thickBot="1" x14ac:dyDescent="0.3">
      <c r="A11081" s="680" t="s">
        <v>27284</v>
      </c>
      <c r="B11081" s="692" t="s">
        <v>8728</v>
      </c>
      <c r="C11081" s="680" t="s">
        <v>27285</v>
      </c>
      <c r="D11081" s="680" t="s">
        <v>47759</v>
      </c>
    </row>
    <row r="11082" spans="1:4" ht="16.5" thickTop="1" thickBot="1" x14ac:dyDescent="0.3">
      <c r="A11082" s="681" t="s">
        <v>27286</v>
      </c>
      <c r="B11082" s="681" t="s">
        <v>27287</v>
      </c>
      <c r="C11082" s="681" t="s">
        <v>27288</v>
      </c>
      <c r="D11082" s="681" t="s">
        <v>47760</v>
      </c>
    </row>
    <row r="11083" spans="1:4" ht="16.5" thickTop="1" thickBot="1" x14ac:dyDescent="0.3">
      <c r="A11083" s="681" t="s">
        <v>27289</v>
      </c>
      <c r="B11083" s="681" t="s">
        <v>27290</v>
      </c>
      <c r="C11083" s="681" t="s">
        <v>27291</v>
      </c>
      <c r="D11083" s="681" t="s">
        <v>47761</v>
      </c>
    </row>
    <row r="11084" spans="1:4" ht="16.5" thickTop="1" thickBot="1" x14ac:dyDescent="0.3">
      <c r="A11084" s="680" t="s">
        <v>27292</v>
      </c>
      <c r="B11084" s="681" t="s">
        <v>27293</v>
      </c>
      <c r="C11084" s="680" t="s">
        <v>27294</v>
      </c>
      <c r="D11084" s="680" t="s">
        <v>47762</v>
      </c>
    </row>
    <row r="11085" spans="1:4" ht="16.5" thickTop="1" thickBot="1" x14ac:dyDescent="0.3">
      <c r="A11085" s="681" t="s">
        <v>27295</v>
      </c>
      <c r="B11085" s="692" t="s">
        <v>8728</v>
      </c>
      <c r="C11085" s="681" t="s">
        <v>27296</v>
      </c>
      <c r="D11085" s="681" t="s">
        <v>47763</v>
      </c>
    </row>
    <row r="11086" spans="1:4" ht="16.5" thickTop="1" thickBot="1" x14ac:dyDescent="0.3">
      <c r="A11086" s="681" t="s">
        <v>27297</v>
      </c>
      <c r="B11086" s="681" t="s">
        <v>27298</v>
      </c>
      <c r="C11086" s="681" t="s">
        <v>27299</v>
      </c>
      <c r="D11086" s="681" t="s">
        <v>47764</v>
      </c>
    </row>
    <row r="11087" spans="1:4" ht="16.5" thickTop="1" thickBot="1" x14ac:dyDescent="0.3">
      <c r="A11087" s="680" t="s">
        <v>27300</v>
      </c>
      <c r="B11087" s="681" t="s">
        <v>27300</v>
      </c>
      <c r="C11087" s="680" t="s">
        <v>27301</v>
      </c>
      <c r="D11087" s="680" t="s">
        <v>47765</v>
      </c>
    </row>
    <row r="11088" spans="1:4" ht="16.5" thickTop="1" thickBot="1" x14ac:dyDescent="0.3">
      <c r="A11088" s="681" t="s">
        <v>27302</v>
      </c>
      <c r="B11088" s="681" t="s">
        <v>27303</v>
      </c>
      <c r="C11088" s="681" t="s">
        <v>27304</v>
      </c>
      <c r="D11088" s="681" t="s">
        <v>47766</v>
      </c>
    </row>
    <row r="11089" spans="1:4" ht="16.5" thickTop="1" thickBot="1" x14ac:dyDescent="0.3">
      <c r="A11089" s="681" t="s">
        <v>27305</v>
      </c>
      <c r="B11089" s="681" t="s">
        <v>27306</v>
      </c>
      <c r="C11089" s="681" t="s">
        <v>27307</v>
      </c>
      <c r="D11089" s="681" t="s">
        <v>47767</v>
      </c>
    </row>
    <row r="11090" spans="1:4" ht="16.5" thickTop="1" thickBot="1" x14ac:dyDescent="0.3">
      <c r="A11090" s="681" t="s">
        <v>27308</v>
      </c>
      <c r="B11090" s="681" t="s">
        <v>27309</v>
      </c>
      <c r="C11090" s="681" t="s">
        <v>27310</v>
      </c>
      <c r="D11090" s="681" t="s">
        <v>47768</v>
      </c>
    </row>
    <row r="11091" spans="1:4" ht="16.5" thickTop="1" thickBot="1" x14ac:dyDescent="0.3">
      <c r="A11091" s="680" t="s">
        <v>27311</v>
      </c>
      <c r="B11091" s="681" t="s">
        <v>27312</v>
      </c>
      <c r="C11091" s="680" t="s">
        <v>27313</v>
      </c>
      <c r="D11091" s="680" t="s">
        <v>47769</v>
      </c>
    </row>
    <row r="11092" spans="1:4" ht="16.5" thickTop="1" thickBot="1" x14ac:dyDescent="0.3">
      <c r="A11092" s="681" t="s">
        <v>27314</v>
      </c>
      <c r="B11092" s="692" t="s">
        <v>8728</v>
      </c>
      <c r="C11092" s="681" t="s">
        <v>27315</v>
      </c>
      <c r="D11092" s="681" t="s">
        <v>47770</v>
      </c>
    </row>
    <row r="11093" spans="1:4" ht="31.5" thickTop="1" thickBot="1" x14ac:dyDescent="0.3">
      <c r="A11093" s="681" t="s">
        <v>27316</v>
      </c>
      <c r="B11093" s="681" t="s">
        <v>27317</v>
      </c>
      <c r="C11093" s="681" t="s">
        <v>27318</v>
      </c>
      <c r="D11093" s="681" t="s">
        <v>47771</v>
      </c>
    </row>
    <row r="11094" spans="1:4" ht="46.5" thickTop="1" thickBot="1" x14ac:dyDescent="0.3">
      <c r="A11094" s="680" t="s">
        <v>27319</v>
      </c>
      <c r="B11094" s="681" t="s">
        <v>27319</v>
      </c>
      <c r="C11094" s="680" t="s">
        <v>27320</v>
      </c>
      <c r="D11094" s="680" t="s">
        <v>47772</v>
      </c>
    </row>
    <row r="11095" spans="1:4" ht="16.5" thickTop="1" thickBot="1" x14ac:dyDescent="0.3">
      <c r="A11095" s="680" t="s">
        <v>27321</v>
      </c>
      <c r="B11095" s="681" t="s">
        <v>27322</v>
      </c>
      <c r="C11095" s="680" t="s">
        <v>27323</v>
      </c>
      <c r="D11095" s="680" t="s">
        <v>47773</v>
      </c>
    </row>
    <row r="11096" spans="1:4" ht="31.5" thickTop="1" thickBot="1" x14ac:dyDescent="0.3">
      <c r="A11096" s="681" t="s">
        <v>27324</v>
      </c>
      <c r="B11096" s="681" t="s">
        <v>27325</v>
      </c>
      <c r="C11096" s="681" t="s">
        <v>27326</v>
      </c>
      <c r="D11096" s="681" t="s">
        <v>47774</v>
      </c>
    </row>
    <row r="11097" spans="1:4" ht="31.5" thickTop="1" thickBot="1" x14ac:dyDescent="0.3">
      <c r="A11097" s="681" t="s">
        <v>7005</v>
      </c>
      <c r="B11097" s="681" t="s">
        <v>27327</v>
      </c>
      <c r="C11097" s="681" t="s">
        <v>27328</v>
      </c>
      <c r="D11097" s="681" t="s">
        <v>47775</v>
      </c>
    </row>
    <row r="11098" spans="1:4" ht="31.5" thickTop="1" thickBot="1" x14ac:dyDescent="0.3">
      <c r="A11098" s="680" t="s">
        <v>27329</v>
      </c>
      <c r="B11098" s="681" t="s">
        <v>27330</v>
      </c>
      <c r="C11098" s="680" t="s">
        <v>27331</v>
      </c>
      <c r="D11098" s="680" t="s">
        <v>47776</v>
      </c>
    </row>
    <row r="11099" spans="1:4" ht="31.5" thickTop="1" thickBot="1" x14ac:dyDescent="0.3">
      <c r="A11099" s="681" t="s">
        <v>27332</v>
      </c>
      <c r="B11099" s="681" t="s">
        <v>27333</v>
      </c>
      <c r="C11099" s="681" t="s">
        <v>27334</v>
      </c>
      <c r="D11099" s="681" t="s">
        <v>47777</v>
      </c>
    </row>
    <row r="11100" spans="1:4" ht="16.5" thickTop="1" thickBot="1" x14ac:dyDescent="0.3">
      <c r="A11100" s="680" t="s">
        <v>27335</v>
      </c>
      <c r="B11100" s="681" t="s">
        <v>27336</v>
      </c>
      <c r="C11100" s="680" t="s">
        <v>27337</v>
      </c>
      <c r="D11100" s="680" t="s">
        <v>47778</v>
      </c>
    </row>
    <row r="11101" spans="1:4" ht="31.5" thickTop="1" thickBot="1" x14ac:dyDescent="0.3">
      <c r="A11101" s="680" t="s">
        <v>27338</v>
      </c>
      <c r="B11101" s="681" t="s">
        <v>27339</v>
      </c>
      <c r="C11101" s="680" t="s">
        <v>27340</v>
      </c>
      <c r="D11101" s="680" t="s">
        <v>47779</v>
      </c>
    </row>
    <row r="11102" spans="1:4" ht="16.5" thickTop="1" thickBot="1" x14ac:dyDescent="0.3">
      <c r="A11102" s="680" t="s">
        <v>27341</v>
      </c>
      <c r="B11102" s="681" t="s">
        <v>27342</v>
      </c>
      <c r="C11102" s="680" t="s">
        <v>27343</v>
      </c>
      <c r="D11102" s="680" t="s">
        <v>47780</v>
      </c>
    </row>
    <row r="11103" spans="1:4" ht="16.5" thickTop="1" thickBot="1" x14ac:dyDescent="0.3">
      <c r="A11103" s="680" t="s">
        <v>27344</v>
      </c>
      <c r="B11103" s="681" t="s">
        <v>27345</v>
      </c>
      <c r="C11103" s="680" t="s">
        <v>27346</v>
      </c>
      <c r="D11103" s="680" t="s">
        <v>47781</v>
      </c>
    </row>
    <row r="11104" spans="1:4" ht="16.5" thickTop="1" thickBot="1" x14ac:dyDescent="0.3">
      <c r="A11104" s="681" t="s">
        <v>27347</v>
      </c>
      <c r="B11104" s="681" t="s">
        <v>27348</v>
      </c>
      <c r="C11104" s="681" t="s">
        <v>27349</v>
      </c>
      <c r="D11104" s="681" t="s">
        <v>47782</v>
      </c>
    </row>
    <row r="11105" spans="1:4" ht="16.5" thickTop="1" thickBot="1" x14ac:dyDescent="0.3">
      <c r="A11105" s="680" t="s">
        <v>27350</v>
      </c>
      <c r="B11105" s="681" t="s">
        <v>27351</v>
      </c>
      <c r="C11105" s="680" t="s">
        <v>27352</v>
      </c>
      <c r="D11105" s="680" t="s">
        <v>47783</v>
      </c>
    </row>
    <row r="11106" spans="1:4" ht="16.5" thickTop="1" thickBot="1" x14ac:dyDescent="0.3">
      <c r="A11106" s="681" t="s">
        <v>27353</v>
      </c>
      <c r="B11106" s="681" t="s">
        <v>27354</v>
      </c>
      <c r="C11106" s="681" t="s">
        <v>27355</v>
      </c>
      <c r="D11106" s="681" t="s">
        <v>47784</v>
      </c>
    </row>
    <row r="11107" spans="1:4" ht="16.5" thickTop="1" thickBot="1" x14ac:dyDescent="0.3">
      <c r="A11107" s="681" t="s">
        <v>27356</v>
      </c>
      <c r="B11107" s="681" t="s">
        <v>27357</v>
      </c>
      <c r="C11107" s="681" t="s">
        <v>27358</v>
      </c>
      <c r="D11107" s="681" t="s">
        <v>47785</v>
      </c>
    </row>
    <row r="11108" spans="1:4" ht="16.5" thickTop="1" thickBot="1" x14ac:dyDescent="0.3">
      <c r="A11108" s="681" t="s">
        <v>27359</v>
      </c>
      <c r="B11108" s="681" t="s">
        <v>27360</v>
      </c>
      <c r="C11108" s="681" t="s">
        <v>27361</v>
      </c>
      <c r="D11108" s="681" t="s">
        <v>47786</v>
      </c>
    </row>
    <row r="11109" spans="1:4" ht="16.5" thickTop="1" thickBot="1" x14ac:dyDescent="0.3">
      <c r="A11109" s="680" t="s">
        <v>27362</v>
      </c>
      <c r="B11109" s="681" t="s">
        <v>27363</v>
      </c>
      <c r="C11109" s="680" t="s">
        <v>27364</v>
      </c>
      <c r="D11109" s="680" t="s">
        <v>47787</v>
      </c>
    </row>
    <row r="11110" spans="1:4" ht="16.5" thickTop="1" thickBot="1" x14ac:dyDescent="0.3">
      <c r="A11110" s="681" t="s">
        <v>27365</v>
      </c>
      <c r="B11110" s="681" t="s">
        <v>27366</v>
      </c>
      <c r="C11110" s="681" t="s">
        <v>27367</v>
      </c>
      <c r="D11110" s="681" t="s">
        <v>47788</v>
      </c>
    </row>
    <row r="11111" spans="1:4" ht="16.5" thickTop="1" thickBot="1" x14ac:dyDescent="0.3">
      <c r="A11111" s="680" t="s">
        <v>27368</v>
      </c>
      <c r="B11111" s="692" t="s">
        <v>8728</v>
      </c>
      <c r="C11111" s="680" t="s">
        <v>27369</v>
      </c>
      <c r="D11111" s="680" t="s">
        <v>47789</v>
      </c>
    </row>
    <row r="11112" spans="1:4" ht="16.5" thickTop="1" thickBot="1" x14ac:dyDescent="0.3">
      <c r="A11112" s="681" t="s">
        <v>27370</v>
      </c>
      <c r="B11112" s="692" t="s">
        <v>8728</v>
      </c>
      <c r="C11112" s="681" t="s">
        <v>27371</v>
      </c>
      <c r="D11112" s="681" t="s">
        <v>47790</v>
      </c>
    </row>
    <row r="11113" spans="1:4" ht="16.5" thickTop="1" thickBot="1" x14ac:dyDescent="0.3">
      <c r="A11113" s="681" t="s">
        <v>27372</v>
      </c>
      <c r="B11113" s="681" t="s">
        <v>27373</v>
      </c>
      <c r="C11113" s="681" t="s">
        <v>27374</v>
      </c>
      <c r="D11113" s="681" t="s">
        <v>47791</v>
      </c>
    </row>
    <row r="11114" spans="1:4" ht="16.5" thickTop="1" thickBot="1" x14ac:dyDescent="0.3">
      <c r="A11114" s="681" t="s">
        <v>27375</v>
      </c>
      <c r="B11114" s="692" t="s">
        <v>8728</v>
      </c>
      <c r="C11114" s="681" t="s">
        <v>27376</v>
      </c>
      <c r="D11114" s="681" t="s">
        <v>47792</v>
      </c>
    </row>
    <row r="11115" spans="1:4" ht="16.5" thickTop="1" thickBot="1" x14ac:dyDescent="0.3">
      <c r="A11115" s="681" t="s">
        <v>27377</v>
      </c>
      <c r="B11115" s="692" t="s">
        <v>8728</v>
      </c>
      <c r="C11115" s="681" t="s">
        <v>27378</v>
      </c>
      <c r="D11115" s="681" t="s">
        <v>47793</v>
      </c>
    </row>
    <row r="11116" spans="1:4" ht="31.5" thickTop="1" thickBot="1" x14ac:dyDescent="0.3">
      <c r="A11116" s="681" t="s">
        <v>27379</v>
      </c>
      <c r="B11116" s="681" t="s">
        <v>27380</v>
      </c>
      <c r="C11116" s="681" t="s">
        <v>27381</v>
      </c>
      <c r="D11116" s="681" t="s">
        <v>47794</v>
      </c>
    </row>
    <row r="11117" spans="1:4" ht="31.5" thickTop="1" thickBot="1" x14ac:dyDescent="0.3">
      <c r="A11117" s="681" t="s">
        <v>27382</v>
      </c>
      <c r="B11117" s="681" t="s">
        <v>27383</v>
      </c>
      <c r="C11117" s="681" t="s">
        <v>27384</v>
      </c>
      <c r="D11117" s="681" t="s">
        <v>47795</v>
      </c>
    </row>
    <row r="11118" spans="1:4" ht="31.5" thickTop="1" thickBot="1" x14ac:dyDescent="0.3">
      <c r="A11118" s="681" t="s">
        <v>27385</v>
      </c>
      <c r="B11118" s="681" t="s">
        <v>27386</v>
      </c>
      <c r="C11118" s="681" t="s">
        <v>27387</v>
      </c>
      <c r="D11118" s="681" t="s">
        <v>47796</v>
      </c>
    </row>
    <row r="11119" spans="1:4" ht="16.5" thickTop="1" thickBot="1" x14ac:dyDescent="0.3">
      <c r="A11119" s="681" t="s">
        <v>27388</v>
      </c>
      <c r="B11119" s="681" t="s">
        <v>27389</v>
      </c>
      <c r="C11119" s="681" t="s">
        <v>27390</v>
      </c>
      <c r="D11119" s="681" t="s">
        <v>47797</v>
      </c>
    </row>
    <row r="11120" spans="1:4" ht="16.5" thickTop="1" thickBot="1" x14ac:dyDescent="0.3">
      <c r="A11120" s="681" t="s">
        <v>27391</v>
      </c>
      <c r="B11120" s="681" t="s">
        <v>27392</v>
      </c>
      <c r="C11120" s="681" t="s">
        <v>27393</v>
      </c>
      <c r="D11120" s="681" t="s">
        <v>47798</v>
      </c>
    </row>
    <row r="11121" spans="1:4" ht="16.5" thickTop="1" thickBot="1" x14ac:dyDescent="0.3">
      <c r="A11121" s="681" t="s">
        <v>27394</v>
      </c>
      <c r="B11121" s="681" t="s">
        <v>27395</v>
      </c>
      <c r="C11121" s="681" t="s">
        <v>27396</v>
      </c>
      <c r="D11121" s="681" t="s">
        <v>47799</v>
      </c>
    </row>
    <row r="11122" spans="1:4" ht="16.5" thickTop="1" thickBot="1" x14ac:dyDescent="0.3">
      <c r="A11122" s="681" t="s">
        <v>27397</v>
      </c>
      <c r="B11122" s="681" t="s">
        <v>27398</v>
      </c>
      <c r="C11122" s="681" t="s">
        <v>27399</v>
      </c>
      <c r="D11122" s="681" t="s">
        <v>47800</v>
      </c>
    </row>
    <row r="11123" spans="1:4" ht="16.5" thickTop="1" thickBot="1" x14ac:dyDescent="0.3">
      <c r="A11123" s="681" t="s">
        <v>27400</v>
      </c>
      <c r="B11123" s="681" t="s">
        <v>27401</v>
      </c>
      <c r="C11123" s="681" t="s">
        <v>27402</v>
      </c>
      <c r="D11123" s="681" t="s">
        <v>47801</v>
      </c>
    </row>
    <row r="11124" spans="1:4" ht="16.5" thickTop="1" thickBot="1" x14ac:dyDescent="0.3">
      <c r="A11124" s="680" t="s">
        <v>27403</v>
      </c>
      <c r="B11124" s="681" t="s">
        <v>27403</v>
      </c>
      <c r="C11124" s="680" t="s">
        <v>27404</v>
      </c>
      <c r="D11124" s="680" t="s">
        <v>47802</v>
      </c>
    </row>
    <row r="11125" spans="1:4" ht="16.5" thickTop="1" thickBot="1" x14ac:dyDescent="0.3">
      <c r="A11125" s="681" t="s">
        <v>27405</v>
      </c>
      <c r="B11125" s="692" t="s">
        <v>8728</v>
      </c>
      <c r="C11125" s="681" t="s">
        <v>27406</v>
      </c>
      <c r="D11125" s="681" t="s">
        <v>47803</v>
      </c>
    </row>
    <row r="11126" spans="1:4" ht="16.5" thickTop="1" thickBot="1" x14ac:dyDescent="0.3">
      <c r="A11126" s="681" t="s">
        <v>27407</v>
      </c>
      <c r="B11126" s="681" t="s">
        <v>27408</v>
      </c>
      <c r="C11126" s="681" t="s">
        <v>492</v>
      </c>
      <c r="D11126" s="681" t="s">
        <v>47804</v>
      </c>
    </row>
    <row r="11127" spans="1:4" ht="16.5" thickTop="1" thickBot="1" x14ac:dyDescent="0.3">
      <c r="A11127" s="680" t="s">
        <v>27409</v>
      </c>
      <c r="B11127" s="681" t="s">
        <v>27409</v>
      </c>
      <c r="C11127" s="680" t="s">
        <v>27410</v>
      </c>
      <c r="D11127" s="680" t="s">
        <v>47805</v>
      </c>
    </row>
    <row r="11128" spans="1:4" ht="16.5" thickTop="1" thickBot="1" x14ac:dyDescent="0.3">
      <c r="A11128" s="680" t="s">
        <v>27411</v>
      </c>
      <c r="B11128" s="681" t="s">
        <v>27412</v>
      </c>
      <c r="C11128" s="680" t="s">
        <v>27413</v>
      </c>
      <c r="D11128" s="680" t="s">
        <v>47806</v>
      </c>
    </row>
    <row r="11129" spans="1:4" ht="31.5" thickTop="1" thickBot="1" x14ac:dyDescent="0.3">
      <c r="A11129" s="681" t="s">
        <v>27414</v>
      </c>
      <c r="B11129" s="681" t="s">
        <v>27415</v>
      </c>
      <c r="C11129" s="681" t="s">
        <v>27416</v>
      </c>
      <c r="D11129" s="681" t="s">
        <v>47807</v>
      </c>
    </row>
    <row r="11130" spans="1:4" ht="31.5" thickTop="1" thickBot="1" x14ac:dyDescent="0.3">
      <c r="A11130" s="681" t="s">
        <v>27417</v>
      </c>
      <c r="B11130" s="681" t="s">
        <v>27418</v>
      </c>
      <c r="C11130" s="681" t="s">
        <v>27419</v>
      </c>
      <c r="D11130" s="681" t="s">
        <v>47808</v>
      </c>
    </row>
    <row r="11131" spans="1:4" ht="31.5" thickTop="1" thickBot="1" x14ac:dyDescent="0.3">
      <c r="A11131" s="681" t="s">
        <v>27420</v>
      </c>
      <c r="B11131" s="681" t="s">
        <v>27421</v>
      </c>
      <c r="C11131" s="681" t="s">
        <v>27422</v>
      </c>
      <c r="D11131" s="681" t="s">
        <v>47809</v>
      </c>
    </row>
    <row r="11132" spans="1:4" ht="16.5" thickTop="1" thickBot="1" x14ac:dyDescent="0.3">
      <c r="A11132" s="681" t="s">
        <v>27423</v>
      </c>
      <c r="B11132" s="681" t="s">
        <v>40911</v>
      </c>
      <c r="C11132" s="681" t="s">
        <v>27424</v>
      </c>
      <c r="D11132" s="681" t="s">
        <v>47810</v>
      </c>
    </row>
    <row r="11133" spans="1:4" ht="16.5" thickTop="1" thickBot="1" x14ac:dyDescent="0.3">
      <c r="A11133" s="681" t="s">
        <v>27425</v>
      </c>
      <c r="B11133" s="681" t="s">
        <v>27426</v>
      </c>
      <c r="C11133" s="681" t="s">
        <v>27427</v>
      </c>
      <c r="D11133" s="681" t="s">
        <v>47811</v>
      </c>
    </row>
    <row r="11134" spans="1:4" ht="16.5" thickTop="1" thickBot="1" x14ac:dyDescent="0.3">
      <c r="A11134" s="680" t="s">
        <v>27428</v>
      </c>
      <c r="B11134" s="681" t="s">
        <v>27429</v>
      </c>
      <c r="C11134" s="680" t="s">
        <v>27430</v>
      </c>
      <c r="D11134" s="680" t="s">
        <v>47812</v>
      </c>
    </row>
    <row r="11135" spans="1:4" ht="31.5" thickTop="1" thickBot="1" x14ac:dyDescent="0.3">
      <c r="A11135" s="680" t="s">
        <v>27431</v>
      </c>
      <c r="B11135" s="681" t="s">
        <v>27432</v>
      </c>
      <c r="C11135" s="680" t="s">
        <v>27433</v>
      </c>
      <c r="D11135" s="680" t="s">
        <v>47813</v>
      </c>
    </row>
    <row r="11136" spans="1:4" ht="16.5" thickTop="1" thickBot="1" x14ac:dyDescent="0.3">
      <c r="A11136" s="680" t="s">
        <v>27434</v>
      </c>
      <c r="B11136" s="681" t="s">
        <v>27435</v>
      </c>
      <c r="C11136" s="680" t="s">
        <v>27436</v>
      </c>
      <c r="D11136" s="680" t="s">
        <v>47814</v>
      </c>
    </row>
    <row r="11137" spans="1:4" ht="16.5" thickTop="1" thickBot="1" x14ac:dyDescent="0.3">
      <c r="A11137" s="680" t="s">
        <v>27437</v>
      </c>
      <c r="B11137" s="681" t="s">
        <v>27437</v>
      </c>
      <c r="C11137" s="680" t="s">
        <v>27438</v>
      </c>
      <c r="D11137" s="680" t="s">
        <v>47815</v>
      </c>
    </row>
    <row r="11138" spans="1:4" ht="16.5" thickTop="1" thickBot="1" x14ac:dyDescent="0.3">
      <c r="A11138" s="680" t="s">
        <v>27439</v>
      </c>
      <c r="B11138" s="692" t="s">
        <v>8728</v>
      </c>
      <c r="C11138" s="680" t="s">
        <v>27440</v>
      </c>
      <c r="D11138" s="680" t="s">
        <v>27440</v>
      </c>
    </row>
    <row r="11139" spans="1:4" ht="16.5" thickTop="1" thickBot="1" x14ac:dyDescent="0.3">
      <c r="A11139" s="680" t="s">
        <v>27441</v>
      </c>
      <c r="B11139" s="692" t="s">
        <v>8728</v>
      </c>
      <c r="C11139" s="680" t="s">
        <v>27442</v>
      </c>
      <c r="D11139" s="680" t="s">
        <v>47816</v>
      </c>
    </row>
    <row r="11140" spans="1:4" ht="31.5" thickTop="1" thickBot="1" x14ac:dyDescent="0.3">
      <c r="A11140" s="681" t="s">
        <v>27443</v>
      </c>
      <c r="B11140" s="692" t="s">
        <v>8728</v>
      </c>
      <c r="C11140" s="681" t="s">
        <v>27444</v>
      </c>
      <c r="D11140" s="681" t="s">
        <v>47817</v>
      </c>
    </row>
    <row r="11141" spans="1:4" ht="31.5" thickTop="1" thickBot="1" x14ac:dyDescent="0.3">
      <c r="A11141" s="680" t="s">
        <v>27445</v>
      </c>
      <c r="B11141" s="681" t="s">
        <v>27446</v>
      </c>
      <c r="C11141" s="680" t="s">
        <v>27447</v>
      </c>
      <c r="D11141" s="680" t="s">
        <v>47818</v>
      </c>
    </row>
    <row r="11142" spans="1:4" ht="16.5" thickTop="1" thickBot="1" x14ac:dyDescent="0.3">
      <c r="A11142" s="680" t="s">
        <v>27448</v>
      </c>
      <c r="B11142" s="692" t="s">
        <v>8728</v>
      </c>
      <c r="C11142" s="680" t="s">
        <v>27449</v>
      </c>
      <c r="D11142" s="680" t="s">
        <v>47819</v>
      </c>
    </row>
    <row r="11143" spans="1:4" ht="16.5" thickTop="1" thickBot="1" x14ac:dyDescent="0.3">
      <c r="A11143" s="681" t="s">
        <v>47820</v>
      </c>
      <c r="B11143" s="692" t="s">
        <v>8728</v>
      </c>
      <c r="C11143" s="681" t="s">
        <v>47821</v>
      </c>
      <c r="D11143" s="681" t="s">
        <v>47822</v>
      </c>
    </row>
    <row r="11144" spans="1:4" ht="16.5" thickTop="1" thickBot="1" x14ac:dyDescent="0.3">
      <c r="A11144" s="680" t="s">
        <v>27450</v>
      </c>
      <c r="B11144" s="681" t="s">
        <v>27451</v>
      </c>
      <c r="C11144" s="680" t="s">
        <v>27452</v>
      </c>
      <c r="D11144" s="680" t="s">
        <v>47823</v>
      </c>
    </row>
    <row r="11145" spans="1:4" ht="16.5" thickTop="1" thickBot="1" x14ac:dyDescent="0.3">
      <c r="A11145" s="680" t="s">
        <v>7008</v>
      </c>
      <c r="B11145" s="681" t="s">
        <v>32803</v>
      </c>
      <c r="C11145" s="680" t="s">
        <v>7009</v>
      </c>
      <c r="D11145" s="680" t="s">
        <v>7010</v>
      </c>
    </row>
    <row r="11146" spans="1:4" ht="16.5" thickTop="1" thickBot="1" x14ac:dyDescent="0.3">
      <c r="A11146" s="681" t="s">
        <v>27453</v>
      </c>
      <c r="B11146" s="692" t="s">
        <v>8728</v>
      </c>
      <c r="C11146" s="681" t="s">
        <v>27454</v>
      </c>
      <c r="D11146" s="681" t="s">
        <v>47824</v>
      </c>
    </row>
    <row r="11147" spans="1:4" ht="16.5" thickTop="1" thickBot="1" x14ac:dyDescent="0.3">
      <c r="A11147" s="680" t="s">
        <v>27455</v>
      </c>
      <c r="B11147" s="681" t="s">
        <v>27456</v>
      </c>
      <c r="C11147" s="680" t="s">
        <v>27457</v>
      </c>
      <c r="D11147" s="680" t="s">
        <v>47825</v>
      </c>
    </row>
    <row r="11148" spans="1:4" ht="16.5" thickTop="1" thickBot="1" x14ac:dyDescent="0.3">
      <c r="A11148" s="680" t="s">
        <v>27458</v>
      </c>
      <c r="B11148" s="681" t="s">
        <v>27459</v>
      </c>
      <c r="C11148" s="680" t="s">
        <v>27460</v>
      </c>
      <c r="D11148" s="680" t="s">
        <v>47826</v>
      </c>
    </row>
    <row r="11149" spans="1:4" ht="16.5" thickTop="1" thickBot="1" x14ac:dyDescent="0.3">
      <c r="A11149" s="680" t="s">
        <v>27461</v>
      </c>
      <c r="B11149" s="681" t="s">
        <v>27462</v>
      </c>
      <c r="C11149" s="680" t="s">
        <v>27463</v>
      </c>
      <c r="D11149" s="680" t="s">
        <v>47827</v>
      </c>
    </row>
    <row r="11150" spans="1:4" ht="16.5" thickTop="1" thickBot="1" x14ac:dyDescent="0.3">
      <c r="A11150" s="680" t="s">
        <v>27464</v>
      </c>
      <c r="B11150" s="681" t="s">
        <v>40343</v>
      </c>
      <c r="C11150" s="680" t="s">
        <v>27466</v>
      </c>
      <c r="D11150" s="680" t="s">
        <v>47828</v>
      </c>
    </row>
    <row r="11151" spans="1:4" ht="16.5" thickTop="1" thickBot="1" x14ac:dyDescent="0.3">
      <c r="A11151" s="681" t="s">
        <v>27467</v>
      </c>
      <c r="B11151" s="681" t="s">
        <v>27468</v>
      </c>
      <c r="C11151" s="681" t="s">
        <v>27469</v>
      </c>
      <c r="D11151" s="681" t="s">
        <v>47829</v>
      </c>
    </row>
    <row r="11152" spans="1:4" ht="16.5" thickTop="1" thickBot="1" x14ac:dyDescent="0.3">
      <c r="A11152" s="680" t="s">
        <v>27470</v>
      </c>
      <c r="B11152" s="681" t="s">
        <v>27471</v>
      </c>
      <c r="C11152" s="680" t="s">
        <v>27472</v>
      </c>
      <c r="D11152" s="680" t="s">
        <v>47830</v>
      </c>
    </row>
    <row r="11153" spans="1:4" ht="16.5" thickTop="1" thickBot="1" x14ac:dyDescent="0.3">
      <c r="A11153" s="681" t="s">
        <v>27473</v>
      </c>
      <c r="B11153" s="692" t="s">
        <v>8728</v>
      </c>
      <c r="C11153" s="681" t="s">
        <v>27474</v>
      </c>
      <c r="D11153" s="681" t="s">
        <v>47831</v>
      </c>
    </row>
    <row r="11154" spans="1:4" ht="31.5" thickTop="1" thickBot="1" x14ac:dyDescent="0.3">
      <c r="A11154" s="680" t="s">
        <v>27475</v>
      </c>
      <c r="B11154" s="681" t="s">
        <v>27476</v>
      </c>
      <c r="C11154" s="680" t="s">
        <v>27477</v>
      </c>
      <c r="D11154" s="680" t="s">
        <v>47832</v>
      </c>
    </row>
    <row r="11155" spans="1:4" ht="31.5" thickTop="1" thickBot="1" x14ac:dyDescent="0.3">
      <c r="A11155" s="681" t="s">
        <v>27478</v>
      </c>
      <c r="B11155" s="692" t="s">
        <v>8728</v>
      </c>
      <c r="C11155" s="681" t="s">
        <v>27479</v>
      </c>
      <c r="D11155" s="681" t="s">
        <v>47833</v>
      </c>
    </row>
    <row r="11156" spans="1:4" ht="31.5" thickTop="1" thickBot="1" x14ac:dyDescent="0.3">
      <c r="A11156" s="680" t="s">
        <v>27480</v>
      </c>
      <c r="B11156" s="681" t="s">
        <v>27481</v>
      </c>
      <c r="C11156" s="680" t="s">
        <v>27482</v>
      </c>
      <c r="D11156" s="680" t="s">
        <v>47834</v>
      </c>
    </row>
    <row r="11157" spans="1:4" ht="16.5" thickTop="1" thickBot="1" x14ac:dyDescent="0.3">
      <c r="A11157" s="680" t="s">
        <v>27483</v>
      </c>
      <c r="B11157" s="681" t="s">
        <v>27484</v>
      </c>
      <c r="C11157" s="680" t="s">
        <v>27485</v>
      </c>
      <c r="D11157" s="680" t="s">
        <v>47835</v>
      </c>
    </row>
    <row r="11158" spans="1:4" ht="31.5" thickTop="1" thickBot="1" x14ac:dyDescent="0.3">
      <c r="A11158" s="680" t="s">
        <v>27486</v>
      </c>
      <c r="B11158" s="681" t="s">
        <v>27486</v>
      </c>
      <c r="C11158" s="680" t="s">
        <v>27487</v>
      </c>
      <c r="D11158" s="680" t="s">
        <v>47836</v>
      </c>
    </row>
    <row r="11159" spans="1:4" ht="16.5" thickTop="1" thickBot="1" x14ac:dyDescent="0.3">
      <c r="A11159" s="680" t="s">
        <v>27488</v>
      </c>
      <c r="B11159" s="681" t="s">
        <v>27489</v>
      </c>
      <c r="C11159" s="680" t="s">
        <v>27490</v>
      </c>
      <c r="D11159" s="680" t="s">
        <v>47837</v>
      </c>
    </row>
    <row r="11160" spans="1:4" ht="16.5" thickTop="1" thickBot="1" x14ac:dyDescent="0.3">
      <c r="A11160" s="681" t="s">
        <v>27491</v>
      </c>
      <c r="B11160" s="681" t="s">
        <v>27492</v>
      </c>
      <c r="C11160" s="681" t="s">
        <v>27493</v>
      </c>
      <c r="D11160" s="681" t="s">
        <v>47838</v>
      </c>
    </row>
    <row r="11161" spans="1:4" ht="16.5" thickTop="1" thickBot="1" x14ac:dyDescent="0.3">
      <c r="A11161" s="681" t="s">
        <v>27494</v>
      </c>
      <c r="B11161" s="681" t="s">
        <v>27495</v>
      </c>
      <c r="C11161" s="681" t="s">
        <v>27496</v>
      </c>
      <c r="D11161" s="681" t="s">
        <v>47839</v>
      </c>
    </row>
    <row r="11162" spans="1:4" ht="16.5" thickTop="1" thickBot="1" x14ac:dyDescent="0.3">
      <c r="A11162" s="681" t="s">
        <v>27497</v>
      </c>
      <c r="B11162" s="681" t="s">
        <v>27498</v>
      </c>
      <c r="C11162" s="681" t="s">
        <v>27499</v>
      </c>
      <c r="D11162" s="681" t="s">
        <v>47840</v>
      </c>
    </row>
    <row r="11163" spans="1:4" ht="16.5" thickTop="1" thickBot="1" x14ac:dyDescent="0.3">
      <c r="A11163" s="681" t="s">
        <v>27500</v>
      </c>
      <c r="B11163" s="681" t="s">
        <v>27500</v>
      </c>
      <c r="C11163" s="681" t="s">
        <v>27501</v>
      </c>
      <c r="D11163" s="681" t="s">
        <v>47841</v>
      </c>
    </row>
    <row r="11164" spans="1:4" ht="16.5" thickTop="1" thickBot="1" x14ac:dyDescent="0.3">
      <c r="A11164" s="681" t="s">
        <v>27502</v>
      </c>
      <c r="B11164" s="681" t="s">
        <v>27503</v>
      </c>
      <c r="C11164" s="681" t="s">
        <v>27504</v>
      </c>
      <c r="D11164" s="681" t="s">
        <v>47842</v>
      </c>
    </row>
    <row r="11165" spans="1:4" ht="16.5" thickTop="1" thickBot="1" x14ac:dyDescent="0.3">
      <c r="A11165" s="680" t="s">
        <v>27505</v>
      </c>
      <c r="B11165" s="681" t="s">
        <v>27506</v>
      </c>
      <c r="C11165" s="680" t="s">
        <v>27507</v>
      </c>
      <c r="D11165" s="680" t="s">
        <v>47843</v>
      </c>
    </row>
    <row r="11166" spans="1:4" ht="16.5" thickTop="1" thickBot="1" x14ac:dyDescent="0.3">
      <c r="A11166" s="680" t="s">
        <v>27508</v>
      </c>
      <c r="B11166" s="681" t="s">
        <v>27509</v>
      </c>
      <c r="C11166" s="680" t="s">
        <v>27510</v>
      </c>
      <c r="D11166" s="680" t="s">
        <v>47844</v>
      </c>
    </row>
    <row r="11167" spans="1:4" ht="16.5" thickTop="1" thickBot="1" x14ac:dyDescent="0.3">
      <c r="A11167" s="681" t="s">
        <v>27511</v>
      </c>
      <c r="B11167" s="681" t="s">
        <v>27512</v>
      </c>
      <c r="C11167" s="681" t="s">
        <v>27513</v>
      </c>
      <c r="D11167" s="681" t="s">
        <v>47845</v>
      </c>
    </row>
    <row r="11168" spans="1:4" ht="31.5" thickTop="1" thickBot="1" x14ac:dyDescent="0.3">
      <c r="A11168" s="681" t="s">
        <v>27514</v>
      </c>
      <c r="B11168" s="681" t="s">
        <v>27515</v>
      </c>
      <c r="C11168" s="681" t="s">
        <v>27516</v>
      </c>
      <c r="D11168" s="681" t="s">
        <v>47846</v>
      </c>
    </row>
    <row r="11169" spans="1:4" ht="16.5" thickTop="1" thickBot="1" x14ac:dyDescent="0.3">
      <c r="A11169" s="680" t="s">
        <v>27517</v>
      </c>
      <c r="B11169" s="681" t="s">
        <v>27518</v>
      </c>
      <c r="C11169" s="680" t="s">
        <v>27519</v>
      </c>
      <c r="D11169" s="680" t="s">
        <v>47847</v>
      </c>
    </row>
    <row r="11170" spans="1:4" ht="16.5" thickTop="1" thickBot="1" x14ac:dyDescent="0.3">
      <c r="A11170" s="681" t="s">
        <v>27520</v>
      </c>
      <c r="B11170" s="692" t="s">
        <v>8728</v>
      </c>
      <c r="C11170" s="681" t="s">
        <v>27521</v>
      </c>
      <c r="D11170" s="681" t="s">
        <v>47848</v>
      </c>
    </row>
    <row r="11171" spans="1:4" ht="31.5" thickTop="1" thickBot="1" x14ac:dyDescent="0.3">
      <c r="A11171" s="680" t="s">
        <v>27522</v>
      </c>
      <c r="B11171" s="681" t="s">
        <v>27523</v>
      </c>
      <c r="C11171" s="680" t="s">
        <v>27524</v>
      </c>
      <c r="D11171" s="680" t="s">
        <v>47849</v>
      </c>
    </row>
    <row r="11172" spans="1:4" ht="31.5" thickTop="1" thickBot="1" x14ac:dyDescent="0.3">
      <c r="A11172" s="680" t="s">
        <v>27525</v>
      </c>
      <c r="B11172" s="681" t="s">
        <v>27526</v>
      </c>
      <c r="C11172" s="680" t="s">
        <v>27527</v>
      </c>
      <c r="D11172" s="680" t="s">
        <v>47850</v>
      </c>
    </row>
    <row r="11173" spans="1:4" ht="16.5" thickTop="1" thickBot="1" x14ac:dyDescent="0.3">
      <c r="A11173" s="681" t="s">
        <v>27528</v>
      </c>
      <c r="B11173" s="681" t="s">
        <v>27529</v>
      </c>
      <c r="C11173" s="681" t="s">
        <v>27530</v>
      </c>
      <c r="D11173" s="681" t="s">
        <v>47851</v>
      </c>
    </row>
    <row r="11174" spans="1:4" ht="16.5" thickTop="1" thickBot="1" x14ac:dyDescent="0.3">
      <c r="A11174" s="680" t="s">
        <v>27531</v>
      </c>
      <c r="B11174" s="692" t="s">
        <v>8728</v>
      </c>
      <c r="C11174" s="680" t="s">
        <v>27532</v>
      </c>
      <c r="D11174" s="680" t="s">
        <v>47852</v>
      </c>
    </row>
    <row r="11175" spans="1:4" ht="16.5" thickTop="1" thickBot="1" x14ac:dyDescent="0.3">
      <c r="A11175" s="681" t="s">
        <v>27533</v>
      </c>
      <c r="B11175" s="681" t="s">
        <v>27534</v>
      </c>
      <c r="C11175" s="681" t="s">
        <v>27535</v>
      </c>
      <c r="D11175" s="681" t="s">
        <v>47853</v>
      </c>
    </row>
    <row r="11176" spans="1:4" ht="16.5" thickTop="1" thickBot="1" x14ac:dyDescent="0.3">
      <c r="A11176" s="680" t="s">
        <v>27536</v>
      </c>
      <c r="B11176" s="681" t="s">
        <v>27537</v>
      </c>
      <c r="C11176" s="680" t="s">
        <v>27538</v>
      </c>
      <c r="D11176" s="680" t="s">
        <v>47854</v>
      </c>
    </row>
    <row r="11177" spans="1:4" ht="16.5" thickTop="1" thickBot="1" x14ac:dyDescent="0.3">
      <c r="A11177" s="680" t="s">
        <v>27539</v>
      </c>
      <c r="B11177" s="681" t="s">
        <v>27540</v>
      </c>
      <c r="C11177" s="680" t="s">
        <v>27541</v>
      </c>
      <c r="D11177" s="680" t="s">
        <v>47855</v>
      </c>
    </row>
    <row r="11178" spans="1:4" ht="31.5" thickTop="1" thickBot="1" x14ac:dyDescent="0.3">
      <c r="A11178" s="681" t="s">
        <v>27542</v>
      </c>
      <c r="B11178" s="681" t="s">
        <v>27543</v>
      </c>
      <c r="C11178" s="681" t="s">
        <v>27544</v>
      </c>
      <c r="D11178" s="681" t="s">
        <v>47856</v>
      </c>
    </row>
    <row r="11179" spans="1:4" ht="16.5" thickTop="1" thickBot="1" x14ac:dyDescent="0.3">
      <c r="A11179" s="681" t="s">
        <v>27545</v>
      </c>
      <c r="B11179" s="681" t="s">
        <v>27546</v>
      </c>
      <c r="C11179" s="681" t="s">
        <v>27547</v>
      </c>
      <c r="D11179" s="681" t="s">
        <v>47857</v>
      </c>
    </row>
    <row r="11180" spans="1:4" ht="16.5" thickTop="1" thickBot="1" x14ac:dyDescent="0.3">
      <c r="A11180" s="680" t="s">
        <v>27548</v>
      </c>
      <c r="B11180" s="681" t="s">
        <v>27549</v>
      </c>
      <c r="C11180" s="680" t="s">
        <v>27550</v>
      </c>
      <c r="D11180" s="680" t="s">
        <v>47858</v>
      </c>
    </row>
    <row r="11181" spans="1:4" ht="16.5" thickTop="1" thickBot="1" x14ac:dyDescent="0.3">
      <c r="A11181" s="680" t="s">
        <v>27551</v>
      </c>
      <c r="B11181" s="681" t="s">
        <v>27552</v>
      </c>
      <c r="C11181" s="680" t="s">
        <v>27553</v>
      </c>
      <c r="D11181" s="680" t="s">
        <v>47859</v>
      </c>
    </row>
    <row r="11182" spans="1:4" ht="31.5" thickTop="1" thickBot="1" x14ac:dyDescent="0.3">
      <c r="A11182" s="680" t="s">
        <v>27554</v>
      </c>
      <c r="B11182" s="681" t="s">
        <v>27555</v>
      </c>
      <c r="C11182" s="680" t="s">
        <v>27556</v>
      </c>
      <c r="D11182" s="680" t="s">
        <v>47860</v>
      </c>
    </row>
    <row r="11183" spans="1:4" ht="16.5" thickTop="1" thickBot="1" x14ac:dyDescent="0.3">
      <c r="A11183" s="680" t="s">
        <v>27557</v>
      </c>
      <c r="B11183" s="681" t="s">
        <v>27558</v>
      </c>
      <c r="C11183" s="680" t="s">
        <v>27559</v>
      </c>
      <c r="D11183" s="680" t="s">
        <v>47861</v>
      </c>
    </row>
    <row r="11184" spans="1:4" ht="16.5" thickTop="1" thickBot="1" x14ac:dyDescent="0.3">
      <c r="A11184" s="681" t="s">
        <v>27560</v>
      </c>
      <c r="B11184" s="681" t="s">
        <v>27561</v>
      </c>
      <c r="C11184" s="681" t="s">
        <v>27562</v>
      </c>
      <c r="D11184" s="681" t="s">
        <v>47862</v>
      </c>
    </row>
    <row r="11185" spans="1:4" ht="16.5" thickTop="1" thickBot="1" x14ac:dyDescent="0.3">
      <c r="A11185" s="680" t="s">
        <v>27563</v>
      </c>
      <c r="B11185" s="681" t="s">
        <v>27564</v>
      </c>
      <c r="C11185" s="680" t="s">
        <v>27565</v>
      </c>
      <c r="D11185" s="680" t="s">
        <v>47863</v>
      </c>
    </row>
    <row r="11186" spans="1:4" ht="16.5" thickTop="1" thickBot="1" x14ac:dyDescent="0.3">
      <c r="A11186" s="680" t="s">
        <v>27566</v>
      </c>
      <c r="B11186" s="681" t="s">
        <v>27566</v>
      </c>
      <c r="C11186" s="680" t="s">
        <v>27567</v>
      </c>
      <c r="D11186" s="680" t="s">
        <v>47864</v>
      </c>
    </row>
    <row r="11187" spans="1:4" ht="16.5" thickTop="1" thickBot="1" x14ac:dyDescent="0.3">
      <c r="A11187" s="681" t="s">
        <v>27568</v>
      </c>
      <c r="B11187" s="681" t="s">
        <v>27569</v>
      </c>
      <c r="C11187" s="681" t="s">
        <v>27570</v>
      </c>
      <c r="D11187" s="681" t="s">
        <v>47865</v>
      </c>
    </row>
    <row r="11188" spans="1:4" ht="16.5" thickTop="1" thickBot="1" x14ac:dyDescent="0.3">
      <c r="A11188" s="681" t="s">
        <v>27571</v>
      </c>
      <c r="B11188" s="681" t="s">
        <v>27572</v>
      </c>
      <c r="C11188" s="681" t="s">
        <v>27573</v>
      </c>
      <c r="D11188" s="681" t="s">
        <v>47866</v>
      </c>
    </row>
    <row r="11189" spans="1:4" ht="16.5" thickTop="1" thickBot="1" x14ac:dyDescent="0.3">
      <c r="A11189" s="681" t="s">
        <v>27574</v>
      </c>
      <c r="B11189" s="681" t="s">
        <v>21926</v>
      </c>
      <c r="C11189" s="681" t="s">
        <v>27575</v>
      </c>
      <c r="D11189" s="681" t="s">
        <v>47867</v>
      </c>
    </row>
    <row r="11190" spans="1:4" ht="16.5" thickTop="1" thickBot="1" x14ac:dyDescent="0.3">
      <c r="A11190" s="681" t="s">
        <v>27576</v>
      </c>
      <c r="B11190" s="681" t="s">
        <v>27577</v>
      </c>
      <c r="C11190" s="681" t="s">
        <v>27578</v>
      </c>
      <c r="D11190" s="681" t="s">
        <v>47868</v>
      </c>
    </row>
    <row r="11191" spans="1:4" ht="16.5" thickTop="1" thickBot="1" x14ac:dyDescent="0.3">
      <c r="A11191" s="681" t="s">
        <v>27579</v>
      </c>
      <c r="B11191" s="692" t="s">
        <v>8728</v>
      </c>
      <c r="C11191" s="681" t="s">
        <v>27580</v>
      </c>
      <c r="D11191" s="681" t="s">
        <v>27580</v>
      </c>
    </row>
    <row r="11192" spans="1:4" ht="16.5" thickTop="1" thickBot="1" x14ac:dyDescent="0.3">
      <c r="A11192" s="681" t="s">
        <v>27581</v>
      </c>
      <c r="B11192" s="681" t="s">
        <v>27582</v>
      </c>
      <c r="C11192" s="681" t="s">
        <v>27583</v>
      </c>
      <c r="D11192" s="681" t="s">
        <v>47869</v>
      </c>
    </row>
    <row r="11193" spans="1:4" ht="16.5" thickTop="1" thickBot="1" x14ac:dyDescent="0.3">
      <c r="A11193" s="681" t="s">
        <v>27584</v>
      </c>
      <c r="B11193" s="681" t="s">
        <v>27585</v>
      </c>
      <c r="C11193" s="681" t="s">
        <v>27586</v>
      </c>
      <c r="D11193" s="681" t="s">
        <v>47870</v>
      </c>
    </row>
    <row r="11194" spans="1:4" ht="16.5" thickTop="1" thickBot="1" x14ac:dyDescent="0.3">
      <c r="A11194" s="680" t="s">
        <v>27587</v>
      </c>
      <c r="B11194" s="681" t="s">
        <v>27588</v>
      </c>
      <c r="C11194" s="680" t="s">
        <v>27589</v>
      </c>
      <c r="D11194" s="680" t="s">
        <v>47871</v>
      </c>
    </row>
    <row r="11195" spans="1:4" ht="16.5" thickTop="1" thickBot="1" x14ac:dyDescent="0.3">
      <c r="A11195" s="681" t="s">
        <v>27590</v>
      </c>
      <c r="B11195" s="681" t="s">
        <v>27591</v>
      </c>
      <c r="C11195" s="681" t="s">
        <v>27592</v>
      </c>
      <c r="D11195" s="681" t="s">
        <v>47872</v>
      </c>
    </row>
    <row r="11196" spans="1:4" ht="16.5" thickTop="1" thickBot="1" x14ac:dyDescent="0.3">
      <c r="A11196" s="680" t="s">
        <v>27593</v>
      </c>
      <c r="B11196" s="681" t="s">
        <v>27594</v>
      </c>
      <c r="C11196" s="680" t="s">
        <v>27595</v>
      </c>
      <c r="D11196" s="680" t="s">
        <v>47873</v>
      </c>
    </row>
    <row r="11197" spans="1:4" ht="31.5" thickTop="1" thickBot="1" x14ac:dyDescent="0.3">
      <c r="A11197" s="680" t="s">
        <v>7012</v>
      </c>
      <c r="B11197" s="681" t="s">
        <v>27596</v>
      </c>
      <c r="C11197" s="680" t="s">
        <v>27597</v>
      </c>
      <c r="D11197" s="680" t="s">
        <v>47874</v>
      </c>
    </row>
    <row r="11198" spans="1:4" ht="16.5" thickTop="1" thickBot="1" x14ac:dyDescent="0.3">
      <c r="A11198" s="681" t="s">
        <v>27598</v>
      </c>
      <c r="B11198" s="681" t="s">
        <v>27599</v>
      </c>
      <c r="C11198" s="681" t="s">
        <v>27600</v>
      </c>
      <c r="D11198" s="681" t="s">
        <v>47875</v>
      </c>
    </row>
    <row r="11199" spans="1:4" ht="16.5" thickTop="1" thickBot="1" x14ac:dyDescent="0.3">
      <c r="A11199" s="680" t="s">
        <v>27601</v>
      </c>
      <c r="B11199" s="681" t="s">
        <v>27602</v>
      </c>
      <c r="C11199" s="680" t="s">
        <v>27603</v>
      </c>
      <c r="D11199" s="680" t="s">
        <v>47876</v>
      </c>
    </row>
    <row r="11200" spans="1:4" ht="16.5" thickTop="1" thickBot="1" x14ac:dyDescent="0.3">
      <c r="A11200" s="680" t="s">
        <v>27604</v>
      </c>
      <c r="B11200" s="681" t="s">
        <v>27605</v>
      </c>
      <c r="C11200" s="680" t="s">
        <v>27606</v>
      </c>
      <c r="D11200" s="680" t="s">
        <v>47877</v>
      </c>
    </row>
    <row r="11201" spans="1:4" ht="16.5" thickTop="1" thickBot="1" x14ac:dyDescent="0.3">
      <c r="A11201" s="681" t="s">
        <v>27607</v>
      </c>
      <c r="B11201" s="681" t="s">
        <v>27608</v>
      </c>
      <c r="C11201" s="681" t="s">
        <v>27609</v>
      </c>
      <c r="D11201" s="681" t="s">
        <v>47878</v>
      </c>
    </row>
    <row r="11202" spans="1:4" ht="16.5" thickTop="1" thickBot="1" x14ac:dyDescent="0.3">
      <c r="A11202" s="680" t="s">
        <v>7015</v>
      </c>
      <c r="B11202" s="681" t="s">
        <v>27610</v>
      </c>
      <c r="C11202" s="680" t="s">
        <v>7016</v>
      </c>
      <c r="D11202" s="680" t="s">
        <v>7017</v>
      </c>
    </row>
    <row r="11203" spans="1:4" ht="16.5" thickTop="1" thickBot="1" x14ac:dyDescent="0.3">
      <c r="A11203" s="681" t="s">
        <v>27611</v>
      </c>
      <c r="B11203" s="681" t="s">
        <v>27612</v>
      </c>
      <c r="C11203" s="681" t="s">
        <v>27613</v>
      </c>
      <c r="D11203" s="681" t="s">
        <v>47879</v>
      </c>
    </row>
    <row r="11204" spans="1:4" ht="31.5" thickTop="1" thickBot="1" x14ac:dyDescent="0.3">
      <c r="A11204" s="680" t="s">
        <v>27614</v>
      </c>
      <c r="B11204" s="681" t="s">
        <v>27615</v>
      </c>
      <c r="C11204" s="680" t="s">
        <v>27616</v>
      </c>
      <c r="D11204" s="680" t="s">
        <v>47880</v>
      </c>
    </row>
    <row r="11205" spans="1:4" ht="16.5" thickTop="1" thickBot="1" x14ac:dyDescent="0.3">
      <c r="A11205" s="680" t="s">
        <v>7018</v>
      </c>
      <c r="B11205" s="681" t="s">
        <v>27617</v>
      </c>
      <c r="C11205" s="680" t="s">
        <v>7019</v>
      </c>
      <c r="D11205" s="680" t="s">
        <v>7019</v>
      </c>
    </row>
    <row r="11206" spans="1:4" ht="16.5" thickTop="1" thickBot="1" x14ac:dyDescent="0.3">
      <c r="A11206" s="680" t="s">
        <v>27618</v>
      </c>
      <c r="B11206" s="681" t="s">
        <v>27619</v>
      </c>
      <c r="C11206" s="680" t="s">
        <v>27620</v>
      </c>
      <c r="D11206" s="680" t="s">
        <v>47881</v>
      </c>
    </row>
    <row r="11207" spans="1:4" ht="16.5" thickTop="1" thickBot="1" x14ac:dyDescent="0.3">
      <c r="A11207" s="680" t="s">
        <v>27621</v>
      </c>
      <c r="B11207" s="681" t="s">
        <v>27622</v>
      </c>
      <c r="C11207" s="680" t="s">
        <v>27623</v>
      </c>
      <c r="D11207" s="680" t="s">
        <v>47882</v>
      </c>
    </row>
    <row r="11208" spans="1:4" ht="31.5" thickTop="1" thickBot="1" x14ac:dyDescent="0.3">
      <c r="A11208" s="681" t="s">
        <v>27624</v>
      </c>
      <c r="B11208" s="681" t="s">
        <v>27625</v>
      </c>
      <c r="C11208" s="681" t="s">
        <v>27626</v>
      </c>
      <c r="D11208" s="681" t="s">
        <v>47883</v>
      </c>
    </row>
    <row r="11209" spans="1:4" ht="16.5" thickTop="1" thickBot="1" x14ac:dyDescent="0.3">
      <c r="A11209" s="680" t="s">
        <v>27627</v>
      </c>
      <c r="B11209" s="681" t="s">
        <v>27628</v>
      </c>
      <c r="C11209" s="680" t="s">
        <v>27629</v>
      </c>
      <c r="D11209" s="680" t="s">
        <v>47884</v>
      </c>
    </row>
    <row r="11210" spans="1:4" ht="16.5" thickTop="1" thickBot="1" x14ac:dyDescent="0.3">
      <c r="A11210" s="681" t="s">
        <v>27630</v>
      </c>
      <c r="B11210" s="681" t="s">
        <v>27631</v>
      </c>
      <c r="C11210" s="681" t="s">
        <v>27632</v>
      </c>
      <c r="D11210" s="681" t="s">
        <v>47885</v>
      </c>
    </row>
    <row r="11211" spans="1:4" ht="16.5" thickTop="1" thickBot="1" x14ac:dyDescent="0.3">
      <c r="A11211" s="681" t="s">
        <v>27633</v>
      </c>
      <c r="B11211" s="681" t="s">
        <v>27634</v>
      </c>
      <c r="C11211" s="681" t="s">
        <v>27635</v>
      </c>
      <c r="D11211" s="681" t="s">
        <v>47886</v>
      </c>
    </row>
    <row r="11212" spans="1:4" ht="16.5" thickTop="1" thickBot="1" x14ac:dyDescent="0.3">
      <c r="A11212" s="680" t="s">
        <v>27636</v>
      </c>
      <c r="B11212" s="681" t="s">
        <v>27637</v>
      </c>
      <c r="C11212" s="680" t="s">
        <v>27638</v>
      </c>
      <c r="D11212" s="680" t="s">
        <v>47887</v>
      </c>
    </row>
    <row r="11213" spans="1:4" ht="16.5" thickTop="1" thickBot="1" x14ac:dyDescent="0.3">
      <c r="A11213" s="681" t="s">
        <v>7020</v>
      </c>
      <c r="B11213" s="681" t="s">
        <v>27639</v>
      </c>
      <c r="C11213" s="681" t="s">
        <v>7021</v>
      </c>
      <c r="D11213" s="681" t="s">
        <v>7022</v>
      </c>
    </row>
    <row r="11214" spans="1:4" ht="16.5" thickTop="1" thickBot="1" x14ac:dyDescent="0.3">
      <c r="A11214" s="681" t="s">
        <v>27640</v>
      </c>
      <c r="B11214" s="681" t="s">
        <v>27641</v>
      </c>
      <c r="C11214" s="681" t="s">
        <v>27642</v>
      </c>
      <c r="D11214" s="681" t="s">
        <v>47888</v>
      </c>
    </row>
    <row r="11215" spans="1:4" ht="16.5" thickTop="1" thickBot="1" x14ac:dyDescent="0.3">
      <c r="A11215" s="680" t="s">
        <v>27643</v>
      </c>
      <c r="B11215" s="681" t="s">
        <v>27644</v>
      </c>
      <c r="C11215" s="680" t="s">
        <v>27645</v>
      </c>
      <c r="D11215" s="680" t="s">
        <v>47889</v>
      </c>
    </row>
    <row r="11216" spans="1:4" ht="31.5" thickTop="1" thickBot="1" x14ac:dyDescent="0.3">
      <c r="A11216" s="681" t="s">
        <v>27646</v>
      </c>
      <c r="B11216" s="681" t="s">
        <v>27647</v>
      </c>
      <c r="C11216" s="681" t="s">
        <v>27648</v>
      </c>
      <c r="D11216" s="681" t="s">
        <v>47890</v>
      </c>
    </row>
    <row r="11217" spans="1:4" ht="31.5" thickTop="1" thickBot="1" x14ac:dyDescent="0.3">
      <c r="A11217" s="680" t="s">
        <v>27649</v>
      </c>
      <c r="B11217" s="681" t="s">
        <v>27650</v>
      </c>
      <c r="C11217" s="680" t="s">
        <v>27651</v>
      </c>
      <c r="D11217" s="680" t="s">
        <v>47891</v>
      </c>
    </row>
    <row r="11218" spans="1:4" ht="31.5" thickTop="1" thickBot="1" x14ac:dyDescent="0.3">
      <c r="A11218" s="680" t="s">
        <v>27652</v>
      </c>
      <c r="B11218" s="681" t="s">
        <v>27653</v>
      </c>
      <c r="C11218" s="680" t="s">
        <v>27654</v>
      </c>
      <c r="D11218" s="680" t="s">
        <v>47892</v>
      </c>
    </row>
    <row r="11219" spans="1:4" ht="31.5" thickTop="1" thickBot="1" x14ac:dyDescent="0.3">
      <c r="A11219" s="681" t="s">
        <v>7025</v>
      </c>
      <c r="B11219" s="681" t="s">
        <v>27655</v>
      </c>
      <c r="C11219" s="681" t="s">
        <v>7026</v>
      </c>
      <c r="D11219" s="681" t="s">
        <v>7027</v>
      </c>
    </row>
    <row r="11220" spans="1:4" ht="31.5" thickTop="1" thickBot="1" x14ac:dyDescent="0.3">
      <c r="A11220" s="680" t="s">
        <v>7028</v>
      </c>
      <c r="B11220" s="681" t="s">
        <v>27656</v>
      </c>
      <c r="C11220" s="680" t="s">
        <v>7029</v>
      </c>
      <c r="D11220" s="680" t="s">
        <v>7030</v>
      </c>
    </row>
    <row r="11221" spans="1:4" ht="16.5" thickTop="1" thickBot="1" x14ac:dyDescent="0.3">
      <c r="A11221" s="681" t="s">
        <v>27657</v>
      </c>
      <c r="B11221" s="681" t="s">
        <v>27658</v>
      </c>
      <c r="C11221" s="681" t="s">
        <v>27659</v>
      </c>
      <c r="D11221" s="681" t="s">
        <v>47893</v>
      </c>
    </row>
    <row r="11222" spans="1:4" ht="16.5" thickTop="1" thickBot="1" x14ac:dyDescent="0.3">
      <c r="A11222" s="680" t="s">
        <v>7031</v>
      </c>
      <c r="B11222" s="681" t="s">
        <v>27660</v>
      </c>
      <c r="C11222" s="680" t="s">
        <v>7032</v>
      </c>
      <c r="D11222" s="680" t="s">
        <v>7033</v>
      </c>
    </row>
    <row r="11223" spans="1:4" ht="31.5" thickTop="1" thickBot="1" x14ac:dyDescent="0.3">
      <c r="A11223" s="681" t="s">
        <v>27661</v>
      </c>
      <c r="B11223" s="681" t="s">
        <v>27662</v>
      </c>
      <c r="C11223" s="681" t="s">
        <v>27663</v>
      </c>
      <c r="D11223" s="681" t="s">
        <v>47894</v>
      </c>
    </row>
    <row r="11224" spans="1:4" ht="31.5" thickTop="1" thickBot="1" x14ac:dyDescent="0.3">
      <c r="A11224" s="681" t="s">
        <v>27664</v>
      </c>
      <c r="B11224" s="681" t="s">
        <v>27665</v>
      </c>
      <c r="C11224" s="681" t="s">
        <v>27666</v>
      </c>
      <c r="D11224" s="681" t="s">
        <v>47895</v>
      </c>
    </row>
    <row r="11225" spans="1:4" ht="16.5" thickTop="1" thickBot="1" x14ac:dyDescent="0.3">
      <c r="A11225" s="681" t="s">
        <v>7034</v>
      </c>
      <c r="B11225" s="681" t="s">
        <v>27667</v>
      </c>
      <c r="C11225" s="681" t="s">
        <v>27668</v>
      </c>
      <c r="D11225" s="681" t="s">
        <v>7036</v>
      </c>
    </row>
    <row r="11226" spans="1:4" ht="16.5" thickTop="1" thickBot="1" x14ac:dyDescent="0.3">
      <c r="A11226" s="680" t="s">
        <v>27669</v>
      </c>
      <c r="B11226" s="681" t="s">
        <v>27670</v>
      </c>
      <c r="C11226" s="680" t="s">
        <v>27671</v>
      </c>
      <c r="D11226" s="680" t="s">
        <v>47896</v>
      </c>
    </row>
    <row r="11227" spans="1:4" ht="16.5" thickTop="1" thickBot="1" x14ac:dyDescent="0.3">
      <c r="A11227" s="681" t="s">
        <v>27672</v>
      </c>
      <c r="B11227" s="681" t="s">
        <v>27673</v>
      </c>
      <c r="C11227" s="681" t="s">
        <v>27674</v>
      </c>
      <c r="D11227" s="681" t="s">
        <v>47897</v>
      </c>
    </row>
    <row r="11228" spans="1:4" ht="31.5" thickTop="1" thickBot="1" x14ac:dyDescent="0.3">
      <c r="A11228" s="681" t="s">
        <v>27675</v>
      </c>
      <c r="B11228" s="681" t="s">
        <v>27676</v>
      </c>
      <c r="C11228" s="681" t="s">
        <v>27677</v>
      </c>
      <c r="D11228" s="681" t="s">
        <v>47898</v>
      </c>
    </row>
    <row r="11229" spans="1:4" ht="16.5" thickTop="1" thickBot="1" x14ac:dyDescent="0.3">
      <c r="A11229" s="681" t="s">
        <v>27678</v>
      </c>
      <c r="B11229" s="681" t="s">
        <v>27679</v>
      </c>
      <c r="C11229" s="681" t="s">
        <v>27680</v>
      </c>
      <c r="D11229" s="681" t="s">
        <v>47899</v>
      </c>
    </row>
    <row r="11230" spans="1:4" ht="16.5" thickTop="1" thickBot="1" x14ac:dyDescent="0.3">
      <c r="A11230" s="680" t="s">
        <v>27681</v>
      </c>
      <c r="B11230" s="681" t="s">
        <v>27682</v>
      </c>
      <c r="C11230" s="680" t="s">
        <v>27683</v>
      </c>
      <c r="D11230" s="680" t="s">
        <v>47900</v>
      </c>
    </row>
    <row r="11231" spans="1:4" ht="31.5" thickTop="1" thickBot="1" x14ac:dyDescent="0.3">
      <c r="A11231" s="681" t="s">
        <v>7037</v>
      </c>
      <c r="B11231" s="681" t="s">
        <v>27684</v>
      </c>
      <c r="C11231" s="681" t="s">
        <v>7038</v>
      </c>
      <c r="D11231" s="681" t="s">
        <v>7039</v>
      </c>
    </row>
    <row r="11232" spans="1:4" ht="16.5" thickTop="1" thickBot="1" x14ac:dyDescent="0.3">
      <c r="A11232" s="680" t="s">
        <v>27685</v>
      </c>
      <c r="B11232" s="681" t="s">
        <v>27686</v>
      </c>
      <c r="C11232" s="680" t="s">
        <v>27687</v>
      </c>
      <c r="D11232" s="680" t="s">
        <v>47901</v>
      </c>
    </row>
    <row r="11233" spans="1:4" ht="16.5" thickTop="1" thickBot="1" x14ac:dyDescent="0.3">
      <c r="A11233" s="680" t="s">
        <v>27688</v>
      </c>
      <c r="B11233" s="681" t="s">
        <v>27689</v>
      </c>
      <c r="C11233" s="680" t="s">
        <v>27690</v>
      </c>
      <c r="D11233" s="680" t="s">
        <v>47902</v>
      </c>
    </row>
    <row r="11234" spans="1:4" ht="16.5" thickTop="1" thickBot="1" x14ac:dyDescent="0.3">
      <c r="A11234" s="681" t="s">
        <v>27691</v>
      </c>
      <c r="B11234" s="681" t="s">
        <v>27692</v>
      </c>
      <c r="C11234" s="681" t="s">
        <v>27693</v>
      </c>
      <c r="D11234" s="681" t="s">
        <v>47903</v>
      </c>
    </row>
    <row r="11235" spans="1:4" ht="31.5" thickTop="1" thickBot="1" x14ac:dyDescent="0.3">
      <c r="A11235" s="681" t="s">
        <v>27694</v>
      </c>
      <c r="B11235" s="681" t="s">
        <v>27695</v>
      </c>
      <c r="C11235" s="681" t="s">
        <v>27696</v>
      </c>
      <c r="D11235" s="681" t="s">
        <v>47904</v>
      </c>
    </row>
    <row r="11236" spans="1:4" ht="16.5" thickTop="1" thickBot="1" x14ac:dyDescent="0.3">
      <c r="A11236" s="680" t="s">
        <v>27697</v>
      </c>
      <c r="B11236" s="681" t="s">
        <v>27698</v>
      </c>
      <c r="C11236" s="680" t="s">
        <v>27699</v>
      </c>
      <c r="D11236" s="680" t="s">
        <v>47905</v>
      </c>
    </row>
    <row r="11237" spans="1:4" ht="16.5" thickTop="1" thickBot="1" x14ac:dyDescent="0.3">
      <c r="A11237" s="681" t="s">
        <v>47906</v>
      </c>
      <c r="B11237" s="692" t="s">
        <v>8728</v>
      </c>
      <c r="C11237" s="681" t="s">
        <v>47907</v>
      </c>
      <c r="D11237" s="681" t="s">
        <v>47908</v>
      </c>
    </row>
    <row r="11238" spans="1:4" ht="16.5" thickTop="1" thickBot="1" x14ac:dyDescent="0.3">
      <c r="A11238" s="681" t="s">
        <v>27700</v>
      </c>
      <c r="B11238" s="681" t="s">
        <v>27701</v>
      </c>
      <c r="C11238" s="681" t="s">
        <v>27702</v>
      </c>
      <c r="D11238" s="681" t="s">
        <v>47909</v>
      </c>
    </row>
    <row r="11239" spans="1:4" ht="31.5" thickTop="1" thickBot="1" x14ac:dyDescent="0.3">
      <c r="A11239" s="680" t="s">
        <v>27703</v>
      </c>
      <c r="B11239" s="681" t="s">
        <v>27704</v>
      </c>
      <c r="C11239" s="680" t="s">
        <v>27705</v>
      </c>
      <c r="D11239" s="680" t="s">
        <v>47910</v>
      </c>
    </row>
    <row r="11240" spans="1:4" ht="16.5" thickTop="1" thickBot="1" x14ac:dyDescent="0.3">
      <c r="A11240" s="681" t="s">
        <v>27706</v>
      </c>
      <c r="B11240" s="681" t="s">
        <v>27707</v>
      </c>
      <c r="C11240" s="681" t="s">
        <v>27708</v>
      </c>
      <c r="D11240" s="681" t="s">
        <v>47911</v>
      </c>
    </row>
    <row r="11241" spans="1:4" ht="16.5" thickTop="1" thickBot="1" x14ac:dyDescent="0.3">
      <c r="A11241" s="681" t="s">
        <v>27709</v>
      </c>
      <c r="B11241" s="681" t="s">
        <v>27710</v>
      </c>
      <c r="C11241" s="681" t="s">
        <v>27711</v>
      </c>
      <c r="D11241" s="681" t="s">
        <v>47912</v>
      </c>
    </row>
    <row r="11242" spans="1:4" ht="16.5" thickTop="1" thickBot="1" x14ac:dyDescent="0.3">
      <c r="A11242" s="680" t="s">
        <v>27712</v>
      </c>
      <c r="B11242" s="681" t="s">
        <v>27713</v>
      </c>
      <c r="C11242" s="680" t="s">
        <v>27714</v>
      </c>
      <c r="D11242" s="680" t="s">
        <v>47913</v>
      </c>
    </row>
    <row r="11243" spans="1:4" ht="16.5" thickTop="1" thickBot="1" x14ac:dyDescent="0.3">
      <c r="A11243" s="680" t="s">
        <v>27715</v>
      </c>
      <c r="B11243" s="681" t="s">
        <v>27716</v>
      </c>
      <c r="C11243" s="680" t="s">
        <v>27717</v>
      </c>
      <c r="D11243" s="680" t="s">
        <v>47914</v>
      </c>
    </row>
    <row r="11244" spans="1:4" ht="31.5" thickTop="1" thickBot="1" x14ac:dyDescent="0.3">
      <c r="A11244" s="680" t="s">
        <v>27718</v>
      </c>
      <c r="B11244" s="681" t="s">
        <v>27719</v>
      </c>
      <c r="C11244" s="680" t="s">
        <v>27720</v>
      </c>
      <c r="D11244" s="680" t="s">
        <v>47915</v>
      </c>
    </row>
    <row r="11245" spans="1:4" ht="31.5" thickTop="1" thickBot="1" x14ac:dyDescent="0.3">
      <c r="A11245" s="681" t="s">
        <v>27721</v>
      </c>
      <c r="B11245" s="681" t="s">
        <v>27722</v>
      </c>
      <c r="C11245" s="681" t="s">
        <v>27723</v>
      </c>
      <c r="D11245" s="681" t="s">
        <v>47916</v>
      </c>
    </row>
    <row r="11246" spans="1:4" ht="16.5" thickTop="1" thickBot="1" x14ac:dyDescent="0.3">
      <c r="A11246" s="680" t="s">
        <v>27724</v>
      </c>
      <c r="B11246" s="681" t="s">
        <v>27725</v>
      </c>
      <c r="C11246" s="680" t="s">
        <v>27726</v>
      </c>
      <c r="D11246" s="680" t="s">
        <v>47917</v>
      </c>
    </row>
    <row r="11247" spans="1:4" ht="16.5" thickTop="1" thickBot="1" x14ac:dyDescent="0.3">
      <c r="A11247" s="680" t="s">
        <v>27727</v>
      </c>
      <c r="B11247" s="681" t="s">
        <v>27728</v>
      </c>
      <c r="C11247" s="680" t="s">
        <v>27729</v>
      </c>
      <c r="D11247" s="680" t="s">
        <v>47918</v>
      </c>
    </row>
    <row r="11248" spans="1:4" ht="16.5" thickTop="1" thickBot="1" x14ac:dyDescent="0.3">
      <c r="A11248" s="680" t="s">
        <v>27730</v>
      </c>
      <c r="B11248" s="681" t="s">
        <v>27731</v>
      </c>
      <c r="C11248" s="680" t="s">
        <v>27732</v>
      </c>
      <c r="D11248" s="680" t="s">
        <v>47919</v>
      </c>
    </row>
    <row r="11249" spans="1:4" ht="16.5" thickTop="1" thickBot="1" x14ac:dyDescent="0.3">
      <c r="A11249" s="681" t="s">
        <v>27733</v>
      </c>
      <c r="B11249" s="681" t="s">
        <v>27734</v>
      </c>
      <c r="C11249" s="681" t="s">
        <v>27735</v>
      </c>
      <c r="D11249" s="681" t="s">
        <v>47920</v>
      </c>
    </row>
    <row r="11250" spans="1:4" ht="16.5" thickTop="1" thickBot="1" x14ac:dyDescent="0.3">
      <c r="A11250" s="681" t="s">
        <v>27736</v>
      </c>
      <c r="B11250" s="681" t="s">
        <v>27737</v>
      </c>
      <c r="C11250" s="681" t="s">
        <v>27738</v>
      </c>
      <c r="D11250" s="681" t="s">
        <v>47921</v>
      </c>
    </row>
    <row r="11251" spans="1:4" ht="16.5" thickTop="1" thickBot="1" x14ac:dyDescent="0.3">
      <c r="A11251" s="680" t="s">
        <v>47922</v>
      </c>
      <c r="B11251" s="692" t="s">
        <v>8728</v>
      </c>
      <c r="C11251" s="680" t="s">
        <v>47923</v>
      </c>
      <c r="D11251" s="680" t="s">
        <v>47924</v>
      </c>
    </row>
    <row r="11252" spans="1:4" ht="16.5" thickTop="1" thickBot="1" x14ac:dyDescent="0.3">
      <c r="A11252" s="681" t="s">
        <v>27739</v>
      </c>
      <c r="B11252" s="681" t="s">
        <v>27740</v>
      </c>
      <c r="C11252" s="681" t="s">
        <v>27741</v>
      </c>
      <c r="D11252" s="681" t="s">
        <v>47925</v>
      </c>
    </row>
    <row r="11253" spans="1:4" ht="31.5" thickTop="1" thickBot="1" x14ac:dyDescent="0.3">
      <c r="A11253" s="681" t="s">
        <v>27742</v>
      </c>
      <c r="B11253" s="692" t="s">
        <v>8728</v>
      </c>
      <c r="C11253" s="681" t="s">
        <v>27743</v>
      </c>
      <c r="D11253" s="681" t="s">
        <v>47926</v>
      </c>
    </row>
    <row r="11254" spans="1:4" ht="31.5" thickTop="1" thickBot="1" x14ac:dyDescent="0.3">
      <c r="A11254" s="681" t="s">
        <v>27744</v>
      </c>
      <c r="B11254" s="681" t="s">
        <v>27745</v>
      </c>
      <c r="C11254" s="681" t="s">
        <v>27746</v>
      </c>
      <c r="D11254" s="681" t="s">
        <v>47927</v>
      </c>
    </row>
    <row r="11255" spans="1:4" ht="31.5" thickTop="1" thickBot="1" x14ac:dyDescent="0.3">
      <c r="A11255" s="680" t="s">
        <v>27747</v>
      </c>
      <c r="B11255" s="681" t="s">
        <v>27748</v>
      </c>
      <c r="C11255" s="680" t="s">
        <v>27749</v>
      </c>
      <c r="D11255" s="680" t="s">
        <v>47928</v>
      </c>
    </row>
    <row r="11256" spans="1:4" ht="16.5" thickTop="1" thickBot="1" x14ac:dyDescent="0.3">
      <c r="A11256" s="681" t="s">
        <v>27750</v>
      </c>
      <c r="B11256" s="681" t="s">
        <v>27751</v>
      </c>
      <c r="C11256" s="681" t="s">
        <v>27752</v>
      </c>
      <c r="D11256" s="681" t="s">
        <v>47929</v>
      </c>
    </row>
    <row r="11257" spans="1:4" ht="16.5" thickTop="1" thickBot="1" x14ac:dyDescent="0.3">
      <c r="A11257" s="681" t="s">
        <v>27753</v>
      </c>
      <c r="B11257" s="681" t="s">
        <v>27754</v>
      </c>
      <c r="C11257" s="681" t="s">
        <v>27755</v>
      </c>
      <c r="D11257" s="681" t="s">
        <v>47930</v>
      </c>
    </row>
    <row r="11258" spans="1:4" ht="16.5" thickTop="1" thickBot="1" x14ac:dyDescent="0.3">
      <c r="A11258" s="681" t="s">
        <v>27756</v>
      </c>
      <c r="B11258" s="681" t="s">
        <v>27757</v>
      </c>
      <c r="C11258" s="681" t="s">
        <v>27758</v>
      </c>
      <c r="D11258" s="681" t="s">
        <v>47931</v>
      </c>
    </row>
    <row r="11259" spans="1:4" ht="16.5" thickTop="1" thickBot="1" x14ac:dyDescent="0.3">
      <c r="A11259" s="680" t="s">
        <v>27759</v>
      </c>
      <c r="B11259" s="681" t="s">
        <v>27760</v>
      </c>
      <c r="C11259" s="680" t="s">
        <v>27761</v>
      </c>
      <c r="D11259" s="680" t="s">
        <v>47932</v>
      </c>
    </row>
    <row r="11260" spans="1:4" ht="16.5" thickTop="1" thickBot="1" x14ac:dyDescent="0.3">
      <c r="A11260" s="681" t="s">
        <v>27762</v>
      </c>
      <c r="B11260" s="681" t="s">
        <v>27763</v>
      </c>
      <c r="C11260" s="681" t="s">
        <v>27764</v>
      </c>
      <c r="D11260" s="681" t="s">
        <v>47933</v>
      </c>
    </row>
    <row r="11261" spans="1:4" ht="16.5" thickTop="1" thickBot="1" x14ac:dyDescent="0.3">
      <c r="A11261" s="681" t="s">
        <v>7040</v>
      </c>
      <c r="B11261" s="681" t="s">
        <v>7040</v>
      </c>
      <c r="C11261" s="681" t="s">
        <v>27765</v>
      </c>
      <c r="D11261" s="681" t="s">
        <v>27765</v>
      </c>
    </row>
    <row r="11262" spans="1:4" ht="16.5" thickTop="1" thickBot="1" x14ac:dyDescent="0.3">
      <c r="A11262" s="681" t="s">
        <v>27766</v>
      </c>
      <c r="B11262" s="681" t="s">
        <v>27767</v>
      </c>
      <c r="C11262" s="681" t="s">
        <v>27768</v>
      </c>
      <c r="D11262" s="681" t="s">
        <v>47934</v>
      </c>
    </row>
    <row r="11263" spans="1:4" ht="16.5" thickTop="1" thickBot="1" x14ac:dyDescent="0.3">
      <c r="A11263" s="681" t="s">
        <v>27769</v>
      </c>
      <c r="B11263" s="681" t="s">
        <v>27770</v>
      </c>
      <c r="C11263" s="681" t="s">
        <v>27771</v>
      </c>
      <c r="D11263" s="681" t="s">
        <v>47935</v>
      </c>
    </row>
    <row r="11264" spans="1:4" ht="16.5" thickTop="1" thickBot="1" x14ac:dyDescent="0.3">
      <c r="A11264" s="681" t="s">
        <v>27772</v>
      </c>
      <c r="B11264" s="681" t="s">
        <v>27773</v>
      </c>
      <c r="C11264" s="681" t="s">
        <v>27774</v>
      </c>
      <c r="D11264" s="681" t="s">
        <v>47936</v>
      </c>
    </row>
    <row r="11265" spans="1:4" ht="16.5" thickTop="1" thickBot="1" x14ac:dyDescent="0.3">
      <c r="A11265" s="680" t="s">
        <v>27775</v>
      </c>
      <c r="B11265" s="681" t="s">
        <v>27776</v>
      </c>
      <c r="C11265" s="680" t="s">
        <v>27777</v>
      </c>
      <c r="D11265" s="680" t="s">
        <v>47937</v>
      </c>
    </row>
    <row r="11266" spans="1:4" ht="16.5" thickTop="1" thickBot="1" x14ac:dyDescent="0.3">
      <c r="A11266" s="680" t="s">
        <v>27778</v>
      </c>
      <c r="B11266" s="681" t="s">
        <v>27779</v>
      </c>
      <c r="C11266" s="680" t="s">
        <v>27780</v>
      </c>
      <c r="D11266" s="680" t="s">
        <v>47938</v>
      </c>
    </row>
    <row r="11267" spans="1:4" ht="16.5" thickTop="1" thickBot="1" x14ac:dyDescent="0.3">
      <c r="A11267" s="681" t="s">
        <v>27781</v>
      </c>
      <c r="B11267" s="681" t="s">
        <v>27782</v>
      </c>
      <c r="C11267" s="681" t="s">
        <v>27783</v>
      </c>
      <c r="D11267" s="681" t="s">
        <v>47939</v>
      </c>
    </row>
    <row r="11268" spans="1:4" ht="16.5" thickTop="1" thickBot="1" x14ac:dyDescent="0.3">
      <c r="A11268" s="680" t="s">
        <v>27784</v>
      </c>
      <c r="B11268" s="692" t="s">
        <v>8728</v>
      </c>
      <c r="C11268" s="680" t="s">
        <v>27785</v>
      </c>
      <c r="D11268" s="680" t="s">
        <v>47940</v>
      </c>
    </row>
    <row r="11269" spans="1:4" ht="31.5" thickTop="1" thickBot="1" x14ac:dyDescent="0.3">
      <c r="A11269" s="680" t="s">
        <v>7042</v>
      </c>
      <c r="B11269" s="692" t="s">
        <v>8728</v>
      </c>
      <c r="C11269" s="680" t="s">
        <v>7043</v>
      </c>
      <c r="D11269" s="680" t="s">
        <v>7044</v>
      </c>
    </row>
    <row r="11270" spans="1:4" ht="31.5" thickTop="1" thickBot="1" x14ac:dyDescent="0.3">
      <c r="A11270" s="681" t="s">
        <v>7045</v>
      </c>
      <c r="B11270" s="681" t="s">
        <v>27786</v>
      </c>
      <c r="C11270" s="681" t="s">
        <v>27787</v>
      </c>
      <c r="D11270" s="681" t="s">
        <v>47941</v>
      </c>
    </row>
    <row r="11271" spans="1:4" ht="16.5" thickTop="1" thickBot="1" x14ac:dyDescent="0.3">
      <c r="A11271" s="680" t="s">
        <v>27788</v>
      </c>
      <c r="B11271" s="681" t="s">
        <v>27789</v>
      </c>
      <c r="C11271" s="680" t="s">
        <v>27790</v>
      </c>
      <c r="D11271" s="680" t="s">
        <v>47942</v>
      </c>
    </row>
    <row r="11272" spans="1:4" ht="16.5" thickTop="1" thickBot="1" x14ac:dyDescent="0.3">
      <c r="A11272" s="681" t="s">
        <v>27791</v>
      </c>
      <c r="B11272" s="681" t="s">
        <v>27792</v>
      </c>
      <c r="C11272" s="681" t="s">
        <v>27793</v>
      </c>
      <c r="D11272" s="681" t="s">
        <v>47943</v>
      </c>
    </row>
    <row r="11273" spans="1:4" ht="16.5" thickTop="1" thickBot="1" x14ac:dyDescent="0.3">
      <c r="A11273" s="681" t="s">
        <v>27794</v>
      </c>
      <c r="B11273" s="681" t="s">
        <v>27795</v>
      </c>
      <c r="C11273" s="681" t="s">
        <v>27796</v>
      </c>
      <c r="D11273" s="681" t="s">
        <v>47944</v>
      </c>
    </row>
    <row r="11274" spans="1:4" ht="16.5" thickTop="1" thickBot="1" x14ac:dyDescent="0.3">
      <c r="A11274" s="681" t="s">
        <v>27797</v>
      </c>
      <c r="B11274" s="681" t="s">
        <v>27798</v>
      </c>
      <c r="C11274" s="681" t="s">
        <v>27799</v>
      </c>
      <c r="D11274" s="681" t="s">
        <v>47945</v>
      </c>
    </row>
    <row r="11275" spans="1:4" ht="16.5" thickTop="1" thickBot="1" x14ac:dyDescent="0.3">
      <c r="A11275" s="681" t="s">
        <v>27800</v>
      </c>
      <c r="B11275" s="681" t="s">
        <v>27801</v>
      </c>
      <c r="C11275" s="681" t="s">
        <v>27802</v>
      </c>
      <c r="D11275" s="681" t="s">
        <v>27802</v>
      </c>
    </row>
    <row r="11276" spans="1:4" ht="16.5" thickTop="1" thickBot="1" x14ac:dyDescent="0.3">
      <c r="A11276" s="680" t="s">
        <v>27803</v>
      </c>
      <c r="B11276" s="681" t="s">
        <v>27804</v>
      </c>
      <c r="C11276" s="680" t="s">
        <v>27805</v>
      </c>
      <c r="D11276" s="680" t="s">
        <v>47946</v>
      </c>
    </row>
    <row r="11277" spans="1:4" ht="16.5" thickTop="1" thickBot="1" x14ac:dyDescent="0.3">
      <c r="A11277" s="681" t="s">
        <v>27806</v>
      </c>
      <c r="B11277" s="692" t="s">
        <v>8728</v>
      </c>
      <c r="C11277" s="681" t="s">
        <v>27807</v>
      </c>
      <c r="D11277" s="681" t="s">
        <v>47947</v>
      </c>
    </row>
    <row r="11278" spans="1:4" ht="16.5" thickTop="1" thickBot="1" x14ac:dyDescent="0.3">
      <c r="A11278" s="681" t="s">
        <v>27808</v>
      </c>
      <c r="B11278" s="681" t="s">
        <v>27809</v>
      </c>
      <c r="C11278" s="681" t="s">
        <v>27810</v>
      </c>
      <c r="D11278" s="681" t="s">
        <v>47948</v>
      </c>
    </row>
    <row r="11279" spans="1:4" ht="16.5" thickTop="1" thickBot="1" x14ac:dyDescent="0.3">
      <c r="A11279" s="680" t="s">
        <v>27811</v>
      </c>
      <c r="B11279" s="681" t="s">
        <v>27812</v>
      </c>
      <c r="C11279" s="680" t="s">
        <v>27813</v>
      </c>
      <c r="D11279" s="680" t="s">
        <v>47949</v>
      </c>
    </row>
    <row r="11280" spans="1:4" ht="16.5" thickTop="1" thickBot="1" x14ac:dyDescent="0.3">
      <c r="A11280" s="681" t="s">
        <v>27814</v>
      </c>
      <c r="B11280" s="681" t="s">
        <v>27815</v>
      </c>
      <c r="C11280" s="681" t="s">
        <v>27816</v>
      </c>
      <c r="D11280" s="681" t="s">
        <v>47950</v>
      </c>
    </row>
    <row r="11281" spans="1:4" ht="16.5" thickTop="1" thickBot="1" x14ac:dyDescent="0.3">
      <c r="A11281" s="681" t="s">
        <v>27817</v>
      </c>
      <c r="B11281" s="681" t="s">
        <v>27817</v>
      </c>
      <c r="C11281" s="681" t="s">
        <v>27818</v>
      </c>
      <c r="D11281" s="681" t="s">
        <v>27818</v>
      </c>
    </row>
    <row r="11282" spans="1:4" ht="16.5" thickTop="1" thickBot="1" x14ac:dyDescent="0.3">
      <c r="A11282" s="680" t="s">
        <v>27819</v>
      </c>
      <c r="B11282" s="681" t="s">
        <v>27820</v>
      </c>
      <c r="C11282" s="680" t="s">
        <v>27821</v>
      </c>
      <c r="D11282" s="680" t="s">
        <v>47951</v>
      </c>
    </row>
    <row r="11283" spans="1:4" ht="16.5" thickTop="1" thickBot="1" x14ac:dyDescent="0.3">
      <c r="A11283" s="681" t="s">
        <v>27822</v>
      </c>
      <c r="B11283" s="681" t="s">
        <v>27823</v>
      </c>
      <c r="C11283" s="681" t="s">
        <v>27824</v>
      </c>
      <c r="D11283" s="681" t="s">
        <v>47952</v>
      </c>
    </row>
    <row r="11284" spans="1:4" ht="16.5" thickTop="1" thickBot="1" x14ac:dyDescent="0.3">
      <c r="A11284" s="681" t="s">
        <v>27825</v>
      </c>
      <c r="B11284" s="681" t="s">
        <v>27826</v>
      </c>
      <c r="C11284" s="681" t="s">
        <v>27827</v>
      </c>
      <c r="D11284" s="681" t="s">
        <v>47953</v>
      </c>
    </row>
    <row r="11285" spans="1:4" ht="16.5" thickTop="1" thickBot="1" x14ac:dyDescent="0.3">
      <c r="A11285" s="681" t="s">
        <v>27828</v>
      </c>
      <c r="B11285" s="681" t="s">
        <v>27829</v>
      </c>
      <c r="C11285" s="681" t="s">
        <v>27830</v>
      </c>
      <c r="D11285" s="681" t="s">
        <v>47954</v>
      </c>
    </row>
    <row r="11286" spans="1:4" ht="31.5" thickTop="1" thickBot="1" x14ac:dyDescent="0.3">
      <c r="A11286" s="680" t="s">
        <v>27831</v>
      </c>
      <c r="B11286" s="681" t="s">
        <v>27832</v>
      </c>
      <c r="C11286" s="680" t="s">
        <v>27833</v>
      </c>
      <c r="D11286" s="680" t="s">
        <v>47955</v>
      </c>
    </row>
    <row r="11287" spans="1:4" ht="31.5" thickTop="1" thickBot="1" x14ac:dyDescent="0.3">
      <c r="A11287" s="680" t="s">
        <v>27834</v>
      </c>
      <c r="B11287" s="681" t="s">
        <v>27835</v>
      </c>
      <c r="C11287" s="680" t="s">
        <v>27836</v>
      </c>
      <c r="D11287" s="680" t="s">
        <v>47956</v>
      </c>
    </row>
    <row r="11288" spans="1:4" ht="16.5" thickTop="1" thickBot="1" x14ac:dyDescent="0.3">
      <c r="A11288" s="680" t="s">
        <v>27837</v>
      </c>
      <c r="B11288" s="681" t="s">
        <v>27838</v>
      </c>
      <c r="C11288" s="680" t="s">
        <v>27839</v>
      </c>
      <c r="D11288" s="680" t="s">
        <v>47957</v>
      </c>
    </row>
    <row r="11289" spans="1:4" ht="31.5" thickTop="1" thickBot="1" x14ac:dyDescent="0.3">
      <c r="A11289" s="681" t="s">
        <v>27840</v>
      </c>
      <c r="B11289" s="681" t="s">
        <v>27841</v>
      </c>
      <c r="C11289" s="681" t="s">
        <v>27842</v>
      </c>
      <c r="D11289" s="681" t="s">
        <v>47958</v>
      </c>
    </row>
    <row r="11290" spans="1:4" ht="16.5" thickTop="1" thickBot="1" x14ac:dyDescent="0.3">
      <c r="A11290" s="681" t="s">
        <v>7048</v>
      </c>
      <c r="B11290" s="681" t="s">
        <v>27843</v>
      </c>
      <c r="C11290" s="681" t="s">
        <v>27844</v>
      </c>
      <c r="D11290" s="681" t="s">
        <v>27844</v>
      </c>
    </row>
    <row r="11291" spans="1:4" ht="31.5" thickTop="1" thickBot="1" x14ac:dyDescent="0.3">
      <c r="A11291" s="680" t="s">
        <v>27845</v>
      </c>
      <c r="B11291" s="681" t="s">
        <v>27846</v>
      </c>
      <c r="C11291" s="680" t="s">
        <v>27847</v>
      </c>
      <c r="D11291" s="680" t="s">
        <v>47959</v>
      </c>
    </row>
    <row r="11292" spans="1:4" ht="16.5" thickTop="1" thickBot="1" x14ac:dyDescent="0.3">
      <c r="A11292" s="681" t="s">
        <v>7050</v>
      </c>
      <c r="B11292" s="681" t="s">
        <v>27848</v>
      </c>
      <c r="C11292" s="681" t="s">
        <v>7051</v>
      </c>
      <c r="D11292" s="681" t="s">
        <v>7052</v>
      </c>
    </row>
    <row r="11293" spans="1:4" ht="16.5" thickTop="1" thickBot="1" x14ac:dyDescent="0.3">
      <c r="A11293" s="680" t="s">
        <v>27849</v>
      </c>
      <c r="B11293" s="681" t="s">
        <v>27850</v>
      </c>
      <c r="C11293" s="680" t="s">
        <v>27851</v>
      </c>
      <c r="D11293" s="680" t="s">
        <v>47960</v>
      </c>
    </row>
    <row r="11294" spans="1:4" ht="16.5" thickTop="1" thickBot="1" x14ac:dyDescent="0.3">
      <c r="A11294" s="681" t="s">
        <v>7053</v>
      </c>
      <c r="B11294" s="692" t="s">
        <v>8728</v>
      </c>
      <c r="C11294" s="681" t="s">
        <v>7054</v>
      </c>
      <c r="D11294" s="681" t="s">
        <v>7055</v>
      </c>
    </row>
    <row r="11295" spans="1:4" ht="31.5" thickTop="1" thickBot="1" x14ac:dyDescent="0.3">
      <c r="A11295" s="681" t="s">
        <v>27852</v>
      </c>
      <c r="B11295" s="681" t="s">
        <v>27853</v>
      </c>
      <c r="C11295" s="681" t="s">
        <v>27854</v>
      </c>
      <c r="D11295" s="681" t="s">
        <v>47961</v>
      </c>
    </row>
    <row r="11296" spans="1:4" ht="16.5" thickTop="1" thickBot="1" x14ac:dyDescent="0.3">
      <c r="A11296" s="681" t="s">
        <v>27855</v>
      </c>
      <c r="B11296" s="681" t="s">
        <v>27856</v>
      </c>
      <c r="C11296" s="681" t="s">
        <v>27857</v>
      </c>
      <c r="D11296" s="681" t="s">
        <v>47962</v>
      </c>
    </row>
    <row r="11297" spans="1:4" ht="16.5" thickTop="1" thickBot="1" x14ac:dyDescent="0.3">
      <c r="A11297" s="680" t="s">
        <v>7056</v>
      </c>
      <c r="B11297" s="692" t="s">
        <v>8728</v>
      </c>
      <c r="C11297" s="680" t="s">
        <v>7057</v>
      </c>
      <c r="D11297" s="680" t="s">
        <v>7058</v>
      </c>
    </row>
    <row r="11298" spans="1:4" ht="16.5" thickTop="1" thickBot="1" x14ac:dyDescent="0.3">
      <c r="A11298" s="681" t="s">
        <v>7059</v>
      </c>
      <c r="B11298" s="681" t="s">
        <v>27858</v>
      </c>
      <c r="C11298" s="681" t="s">
        <v>7060</v>
      </c>
      <c r="D11298" s="681" t="s">
        <v>7061</v>
      </c>
    </row>
    <row r="11299" spans="1:4" ht="31.5" thickTop="1" thickBot="1" x14ac:dyDescent="0.3">
      <c r="A11299" s="681" t="s">
        <v>27859</v>
      </c>
      <c r="B11299" s="681" t="s">
        <v>27859</v>
      </c>
      <c r="C11299" s="681" t="s">
        <v>27860</v>
      </c>
      <c r="D11299" s="681" t="s">
        <v>47963</v>
      </c>
    </row>
    <row r="11300" spans="1:4" ht="31.5" thickTop="1" thickBot="1" x14ac:dyDescent="0.3">
      <c r="A11300" s="681" t="s">
        <v>27861</v>
      </c>
      <c r="B11300" s="681" t="s">
        <v>27862</v>
      </c>
      <c r="C11300" s="681" t="s">
        <v>27863</v>
      </c>
      <c r="D11300" s="681" t="s">
        <v>47964</v>
      </c>
    </row>
    <row r="11301" spans="1:4" ht="16.5" thickTop="1" thickBot="1" x14ac:dyDescent="0.3">
      <c r="A11301" s="681" t="s">
        <v>27864</v>
      </c>
      <c r="B11301" s="681" t="s">
        <v>27865</v>
      </c>
      <c r="C11301" s="681" t="s">
        <v>27866</v>
      </c>
      <c r="D11301" s="681" t="s">
        <v>47965</v>
      </c>
    </row>
    <row r="11302" spans="1:4" ht="31.5" thickTop="1" thickBot="1" x14ac:dyDescent="0.3">
      <c r="A11302" s="680" t="s">
        <v>27867</v>
      </c>
      <c r="B11302" s="681" t="s">
        <v>27868</v>
      </c>
      <c r="C11302" s="680" t="s">
        <v>27869</v>
      </c>
      <c r="D11302" s="680" t="s">
        <v>47966</v>
      </c>
    </row>
    <row r="11303" spans="1:4" ht="16.5" thickTop="1" thickBot="1" x14ac:dyDescent="0.3">
      <c r="A11303" s="681" t="s">
        <v>27870</v>
      </c>
      <c r="B11303" s="681" t="s">
        <v>27871</v>
      </c>
      <c r="C11303" s="681" t="s">
        <v>27872</v>
      </c>
      <c r="D11303" s="681" t="s">
        <v>47967</v>
      </c>
    </row>
    <row r="11304" spans="1:4" ht="31.5" thickTop="1" thickBot="1" x14ac:dyDescent="0.3">
      <c r="A11304" s="681" t="s">
        <v>27873</v>
      </c>
      <c r="B11304" s="692" t="s">
        <v>8728</v>
      </c>
      <c r="C11304" s="681" t="s">
        <v>27874</v>
      </c>
      <c r="D11304" s="681" t="s">
        <v>47968</v>
      </c>
    </row>
    <row r="11305" spans="1:4" ht="16.5" thickTop="1" thickBot="1" x14ac:dyDescent="0.3">
      <c r="A11305" s="681" t="s">
        <v>27875</v>
      </c>
      <c r="B11305" s="681" t="s">
        <v>27876</v>
      </c>
      <c r="C11305" s="681" t="s">
        <v>27877</v>
      </c>
      <c r="D11305" s="681" t="s">
        <v>27877</v>
      </c>
    </row>
    <row r="11306" spans="1:4" ht="16.5" thickTop="1" thickBot="1" x14ac:dyDescent="0.3">
      <c r="A11306" s="681" t="s">
        <v>7062</v>
      </c>
      <c r="B11306" s="681" t="s">
        <v>27878</v>
      </c>
      <c r="C11306" s="681" t="s">
        <v>27879</v>
      </c>
      <c r="D11306" s="681" t="s">
        <v>7064</v>
      </c>
    </row>
    <row r="11307" spans="1:4" ht="16.5" thickTop="1" thickBot="1" x14ac:dyDescent="0.3">
      <c r="A11307" s="681" t="s">
        <v>27880</v>
      </c>
      <c r="B11307" s="681" t="s">
        <v>27881</v>
      </c>
      <c r="C11307" s="681" t="s">
        <v>27882</v>
      </c>
      <c r="D11307" s="681" t="s">
        <v>47969</v>
      </c>
    </row>
    <row r="11308" spans="1:4" ht="16.5" thickTop="1" thickBot="1" x14ac:dyDescent="0.3">
      <c r="A11308" s="680" t="s">
        <v>27883</v>
      </c>
      <c r="B11308" s="692" t="s">
        <v>8728</v>
      </c>
      <c r="C11308" s="680" t="s">
        <v>27884</v>
      </c>
      <c r="D11308" s="680" t="s">
        <v>47970</v>
      </c>
    </row>
    <row r="11309" spans="1:4" ht="16.5" thickTop="1" thickBot="1" x14ac:dyDescent="0.3">
      <c r="A11309" s="680" t="s">
        <v>27885</v>
      </c>
      <c r="B11309" s="681" t="s">
        <v>27886</v>
      </c>
      <c r="C11309" s="680" t="s">
        <v>27887</v>
      </c>
      <c r="D11309" s="680" t="s">
        <v>47971</v>
      </c>
    </row>
    <row r="11310" spans="1:4" ht="16.5" thickTop="1" thickBot="1" x14ac:dyDescent="0.3">
      <c r="A11310" s="681" t="s">
        <v>27888</v>
      </c>
      <c r="B11310" s="681" t="s">
        <v>27889</v>
      </c>
      <c r="C11310" s="681" t="s">
        <v>27890</v>
      </c>
      <c r="D11310" s="681" t="s">
        <v>47972</v>
      </c>
    </row>
    <row r="11311" spans="1:4" ht="31.5" thickTop="1" thickBot="1" x14ac:dyDescent="0.3">
      <c r="A11311" s="681" t="s">
        <v>27891</v>
      </c>
      <c r="B11311" s="681" t="s">
        <v>27892</v>
      </c>
      <c r="C11311" s="681" t="s">
        <v>27893</v>
      </c>
      <c r="D11311" s="681" t="s">
        <v>47973</v>
      </c>
    </row>
    <row r="11312" spans="1:4" ht="31.5" thickTop="1" thickBot="1" x14ac:dyDescent="0.3">
      <c r="A11312" s="680" t="s">
        <v>27894</v>
      </c>
      <c r="B11312" s="681" t="s">
        <v>27895</v>
      </c>
      <c r="C11312" s="680" t="s">
        <v>27896</v>
      </c>
      <c r="D11312" s="680" t="s">
        <v>47974</v>
      </c>
    </row>
    <row r="11313" spans="1:4" ht="31.5" thickTop="1" thickBot="1" x14ac:dyDescent="0.3">
      <c r="A11313" s="681" t="s">
        <v>27897</v>
      </c>
      <c r="B11313" s="681" t="s">
        <v>27898</v>
      </c>
      <c r="C11313" s="681" t="s">
        <v>27899</v>
      </c>
      <c r="D11313" s="681" t="s">
        <v>47975</v>
      </c>
    </row>
    <row r="11314" spans="1:4" ht="16.5" thickTop="1" thickBot="1" x14ac:dyDescent="0.3">
      <c r="A11314" s="680" t="s">
        <v>27900</v>
      </c>
      <c r="B11314" s="681" t="s">
        <v>27901</v>
      </c>
      <c r="C11314" s="680" t="s">
        <v>27902</v>
      </c>
      <c r="D11314" s="680" t="s">
        <v>47976</v>
      </c>
    </row>
    <row r="11315" spans="1:4" ht="16.5" thickTop="1" thickBot="1" x14ac:dyDescent="0.3">
      <c r="A11315" s="681" t="s">
        <v>27903</v>
      </c>
      <c r="B11315" s="681" t="s">
        <v>27904</v>
      </c>
      <c r="C11315" s="681" t="s">
        <v>27905</v>
      </c>
      <c r="D11315" s="681" t="s">
        <v>47977</v>
      </c>
    </row>
    <row r="11316" spans="1:4" ht="16.5" thickTop="1" thickBot="1" x14ac:dyDescent="0.3">
      <c r="A11316" s="681" t="s">
        <v>27906</v>
      </c>
      <c r="B11316" s="692" t="s">
        <v>8728</v>
      </c>
      <c r="C11316" s="681" t="s">
        <v>27907</v>
      </c>
      <c r="D11316" s="681" t="s">
        <v>47978</v>
      </c>
    </row>
    <row r="11317" spans="1:4" ht="16.5" thickTop="1" thickBot="1" x14ac:dyDescent="0.3">
      <c r="A11317" s="681" t="s">
        <v>27908</v>
      </c>
      <c r="B11317" s="681" t="s">
        <v>27909</v>
      </c>
      <c r="C11317" s="681" t="s">
        <v>27910</v>
      </c>
      <c r="D11317" s="681" t="s">
        <v>47979</v>
      </c>
    </row>
    <row r="11318" spans="1:4" ht="31.5" thickTop="1" thickBot="1" x14ac:dyDescent="0.3">
      <c r="A11318" s="681" t="s">
        <v>27911</v>
      </c>
      <c r="B11318" s="681" t="s">
        <v>27912</v>
      </c>
      <c r="C11318" s="681" t="s">
        <v>27913</v>
      </c>
      <c r="D11318" s="681" t="s">
        <v>47980</v>
      </c>
    </row>
    <row r="11319" spans="1:4" ht="31.5" thickTop="1" thickBot="1" x14ac:dyDescent="0.3">
      <c r="A11319" s="681" t="s">
        <v>7065</v>
      </c>
      <c r="B11319" s="681" t="s">
        <v>27914</v>
      </c>
      <c r="C11319" s="681" t="s">
        <v>7066</v>
      </c>
      <c r="D11319" s="681" t="s">
        <v>7067</v>
      </c>
    </row>
    <row r="11320" spans="1:4" ht="31.5" thickTop="1" thickBot="1" x14ac:dyDescent="0.3">
      <c r="A11320" s="681" t="s">
        <v>27915</v>
      </c>
      <c r="B11320" s="681" t="s">
        <v>27916</v>
      </c>
      <c r="C11320" s="681" t="s">
        <v>27917</v>
      </c>
      <c r="D11320" s="681" t="s">
        <v>47981</v>
      </c>
    </row>
    <row r="11321" spans="1:4" ht="31.5" thickTop="1" thickBot="1" x14ac:dyDescent="0.3">
      <c r="A11321" s="680" t="s">
        <v>27918</v>
      </c>
      <c r="B11321" s="681" t="s">
        <v>27919</v>
      </c>
      <c r="C11321" s="680" t="s">
        <v>27920</v>
      </c>
      <c r="D11321" s="680" t="s">
        <v>47982</v>
      </c>
    </row>
    <row r="11322" spans="1:4" ht="16.5" thickTop="1" thickBot="1" x14ac:dyDescent="0.3">
      <c r="A11322" s="680" t="s">
        <v>27921</v>
      </c>
      <c r="B11322" s="681" t="s">
        <v>27922</v>
      </c>
      <c r="C11322" s="680" t="s">
        <v>27923</v>
      </c>
      <c r="D11322" s="680" t="s">
        <v>47983</v>
      </c>
    </row>
    <row r="11323" spans="1:4" ht="16.5" thickTop="1" thickBot="1" x14ac:dyDescent="0.3">
      <c r="A11323" s="680" t="s">
        <v>27924</v>
      </c>
      <c r="B11323" s="681" t="s">
        <v>27925</v>
      </c>
      <c r="C11323" s="680" t="s">
        <v>27926</v>
      </c>
      <c r="D11323" s="680" t="s">
        <v>47984</v>
      </c>
    </row>
    <row r="11324" spans="1:4" ht="16.5" thickTop="1" thickBot="1" x14ac:dyDescent="0.3">
      <c r="A11324" s="680" t="s">
        <v>27927</v>
      </c>
      <c r="B11324" s="681" t="s">
        <v>27928</v>
      </c>
      <c r="C11324" s="680" t="s">
        <v>27929</v>
      </c>
      <c r="D11324" s="680" t="s">
        <v>27929</v>
      </c>
    </row>
    <row r="11325" spans="1:4" ht="16.5" thickTop="1" thickBot="1" x14ac:dyDescent="0.3">
      <c r="A11325" s="681" t="s">
        <v>27930</v>
      </c>
      <c r="B11325" s="681" t="s">
        <v>27931</v>
      </c>
      <c r="C11325" s="681" t="s">
        <v>27932</v>
      </c>
      <c r="D11325" s="681" t="s">
        <v>47985</v>
      </c>
    </row>
    <row r="11326" spans="1:4" ht="16.5" thickTop="1" thickBot="1" x14ac:dyDescent="0.3">
      <c r="A11326" s="681" t="s">
        <v>27933</v>
      </c>
      <c r="B11326" s="681" t="s">
        <v>27934</v>
      </c>
      <c r="C11326" s="681" t="s">
        <v>27935</v>
      </c>
      <c r="D11326" s="681" t="s">
        <v>47986</v>
      </c>
    </row>
    <row r="11327" spans="1:4" ht="16.5" thickTop="1" thickBot="1" x14ac:dyDescent="0.3">
      <c r="A11327" s="681" t="s">
        <v>27936</v>
      </c>
      <c r="B11327" s="681" t="s">
        <v>27937</v>
      </c>
      <c r="C11327" s="681" t="s">
        <v>27938</v>
      </c>
      <c r="D11327" s="681" t="s">
        <v>47987</v>
      </c>
    </row>
    <row r="11328" spans="1:4" ht="16.5" thickTop="1" thickBot="1" x14ac:dyDescent="0.3">
      <c r="A11328" s="681" t="s">
        <v>27939</v>
      </c>
      <c r="B11328" s="681" t="s">
        <v>27940</v>
      </c>
      <c r="C11328" s="681" t="s">
        <v>27941</v>
      </c>
      <c r="D11328" s="681" t="s">
        <v>47988</v>
      </c>
    </row>
    <row r="11329" spans="1:4" ht="16.5" thickTop="1" thickBot="1" x14ac:dyDescent="0.3">
      <c r="A11329" s="680" t="s">
        <v>27942</v>
      </c>
      <c r="B11329" s="681" t="s">
        <v>27943</v>
      </c>
      <c r="C11329" s="680" t="s">
        <v>27944</v>
      </c>
      <c r="D11329" s="680" t="s">
        <v>47989</v>
      </c>
    </row>
    <row r="11330" spans="1:4" ht="16.5" thickTop="1" thickBot="1" x14ac:dyDescent="0.3">
      <c r="A11330" s="680" t="s">
        <v>27945</v>
      </c>
      <c r="B11330" s="681" t="s">
        <v>27946</v>
      </c>
      <c r="C11330" s="680" t="s">
        <v>27947</v>
      </c>
      <c r="D11330" s="680" t="s">
        <v>47990</v>
      </c>
    </row>
    <row r="11331" spans="1:4" ht="31.5" thickTop="1" thickBot="1" x14ac:dyDescent="0.3">
      <c r="A11331" s="680" t="s">
        <v>7068</v>
      </c>
      <c r="B11331" s="681" t="s">
        <v>27948</v>
      </c>
      <c r="C11331" s="680" t="s">
        <v>27949</v>
      </c>
      <c r="D11331" s="680" t="s">
        <v>7070</v>
      </c>
    </row>
    <row r="11332" spans="1:4" ht="31.5" thickTop="1" thickBot="1" x14ac:dyDescent="0.3">
      <c r="A11332" s="680" t="s">
        <v>27950</v>
      </c>
      <c r="B11332" s="681" t="s">
        <v>27951</v>
      </c>
      <c r="C11332" s="680" t="s">
        <v>27952</v>
      </c>
      <c r="D11332" s="680" t="s">
        <v>47991</v>
      </c>
    </row>
    <row r="11333" spans="1:4" ht="31.5" thickTop="1" thickBot="1" x14ac:dyDescent="0.3">
      <c r="A11333" s="681" t="s">
        <v>27953</v>
      </c>
      <c r="B11333" s="681" t="s">
        <v>27954</v>
      </c>
      <c r="C11333" s="681" t="s">
        <v>27955</v>
      </c>
      <c r="D11333" s="681" t="s">
        <v>47992</v>
      </c>
    </row>
    <row r="11334" spans="1:4" ht="16.5" thickTop="1" thickBot="1" x14ac:dyDescent="0.3">
      <c r="A11334" s="681" t="s">
        <v>7071</v>
      </c>
      <c r="B11334" s="681" t="s">
        <v>27956</v>
      </c>
      <c r="C11334" s="681" t="s">
        <v>7072</v>
      </c>
      <c r="D11334" s="681" t="s">
        <v>7073</v>
      </c>
    </row>
    <row r="11335" spans="1:4" ht="16.5" thickTop="1" thickBot="1" x14ac:dyDescent="0.3">
      <c r="A11335" s="680" t="s">
        <v>27957</v>
      </c>
      <c r="B11335" s="681" t="s">
        <v>27958</v>
      </c>
      <c r="C11335" s="680" t="s">
        <v>27959</v>
      </c>
      <c r="D11335" s="680" t="s">
        <v>47993</v>
      </c>
    </row>
    <row r="11336" spans="1:4" ht="31.5" thickTop="1" thickBot="1" x14ac:dyDescent="0.3">
      <c r="A11336" s="681" t="s">
        <v>27960</v>
      </c>
      <c r="B11336" s="681" t="s">
        <v>27961</v>
      </c>
      <c r="C11336" s="681" t="s">
        <v>27962</v>
      </c>
      <c r="D11336" s="681" t="s">
        <v>47994</v>
      </c>
    </row>
    <row r="11337" spans="1:4" ht="16.5" thickTop="1" thickBot="1" x14ac:dyDescent="0.3">
      <c r="A11337" s="681" t="s">
        <v>7074</v>
      </c>
      <c r="B11337" s="681" t="s">
        <v>27963</v>
      </c>
      <c r="C11337" s="681" t="s">
        <v>7075</v>
      </c>
      <c r="D11337" s="681" t="s">
        <v>7076</v>
      </c>
    </row>
    <row r="11338" spans="1:4" ht="31.5" thickTop="1" thickBot="1" x14ac:dyDescent="0.3">
      <c r="A11338" s="681" t="s">
        <v>27964</v>
      </c>
      <c r="B11338" s="681" t="s">
        <v>27965</v>
      </c>
      <c r="C11338" s="681" t="s">
        <v>27966</v>
      </c>
      <c r="D11338" s="681" t="s">
        <v>47995</v>
      </c>
    </row>
    <row r="11339" spans="1:4" ht="31.5" thickTop="1" thickBot="1" x14ac:dyDescent="0.3">
      <c r="A11339" s="681" t="s">
        <v>27967</v>
      </c>
      <c r="B11339" s="681" t="s">
        <v>27968</v>
      </c>
      <c r="C11339" s="681" t="s">
        <v>27969</v>
      </c>
      <c r="D11339" s="681" t="s">
        <v>47996</v>
      </c>
    </row>
    <row r="11340" spans="1:4" ht="16.5" thickTop="1" thickBot="1" x14ac:dyDescent="0.3">
      <c r="A11340" s="681" t="s">
        <v>27970</v>
      </c>
      <c r="B11340" s="681" t="s">
        <v>27971</v>
      </c>
      <c r="C11340" s="681" t="s">
        <v>27972</v>
      </c>
      <c r="D11340" s="681" t="s">
        <v>47997</v>
      </c>
    </row>
    <row r="11341" spans="1:4" ht="16.5" thickTop="1" thickBot="1" x14ac:dyDescent="0.3">
      <c r="A11341" s="681" t="s">
        <v>27973</v>
      </c>
      <c r="B11341" s="692" t="s">
        <v>8728</v>
      </c>
      <c r="C11341" s="681" t="s">
        <v>27974</v>
      </c>
      <c r="D11341" s="681" t="s">
        <v>47998</v>
      </c>
    </row>
    <row r="11342" spans="1:4" ht="16.5" thickTop="1" thickBot="1" x14ac:dyDescent="0.3">
      <c r="A11342" s="680" t="s">
        <v>7077</v>
      </c>
      <c r="B11342" s="681" t="s">
        <v>27975</v>
      </c>
      <c r="C11342" s="680" t="s">
        <v>7078</v>
      </c>
      <c r="D11342" s="680" t="s">
        <v>7079</v>
      </c>
    </row>
    <row r="11343" spans="1:4" ht="16.5" thickTop="1" thickBot="1" x14ac:dyDescent="0.3">
      <c r="A11343" s="681" t="s">
        <v>7080</v>
      </c>
      <c r="B11343" s="681" t="s">
        <v>27976</v>
      </c>
      <c r="C11343" s="681" t="s">
        <v>27977</v>
      </c>
      <c r="D11343" s="681" t="s">
        <v>7082</v>
      </c>
    </row>
    <row r="11344" spans="1:4" ht="16.5" thickTop="1" thickBot="1" x14ac:dyDescent="0.3">
      <c r="A11344" s="680" t="s">
        <v>27978</v>
      </c>
      <c r="B11344" s="681" t="s">
        <v>27979</v>
      </c>
      <c r="C11344" s="680" t="s">
        <v>27980</v>
      </c>
      <c r="D11344" s="680" t="s">
        <v>47999</v>
      </c>
    </row>
    <row r="11345" spans="1:4" ht="16.5" thickTop="1" thickBot="1" x14ac:dyDescent="0.3">
      <c r="A11345" s="680" t="s">
        <v>27981</v>
      </c>
      <c r="B11345" s="681" t="s">
        <v>27982</v>
      </c>
      <c r="C11345" s="680" t="s">
        <v>27983</v>
      </c>
      <c r="D11345" s="680" t="s">
        <v>48000</v>
      </c>
    </row>
    <row r="11346" spans="1:4" ht="31.5" thickTop="1" thickBot="1" x14ac:dyDescent="0.3">
      <c r="A11346" s="681" t="s">
        <v>27984</v>
      </c>
      <c r="B11346" s="681" t="s">
        <v>27985</v>
      </c>
      <c r="C11346" s="681" t="s">
        <v>27986</v>
      </c>
      <c r="D11346" s="681" t="s">
        <v>48001</v>
      </c>
    </row>
    <row r="11347" spans="1:4" ht="16.5" thickTop="1" thickBot="1" x14ac:dyDescent="0.3">
      <c r="A11347" s="681" t="s">
        <v>27987</v>
      </c>
      <c r="B11347" s="681" t="s">
        <v>27988</v>
      </c>
      <c r="C11347" s="681" t="s">
        <v>27989</v>
      </c>
      <c r="D11347" s="681" t="s">
        <v>48002</v>
      </c>
    </row>
    <row r="11348" spans="1:4" ht="16.5" thickTop="1" thickBot="1" x14ac:dyDescent="0.3">
      <c r="A11348" s="680" t="s">
        <v>27990</v>
      </c>
      <c r="B11348" s="681" t="s">
        <v>27991</v>
      </c>
      <c r="C11348" s="680" t="s">
        <v>27992</v>
      </c>
      <c r="D11348" s="680" t="s">
        <v>48003</v>
      </c>
    </row>
    <row r="11349" spans="1:4" ht="16.5" thickTop="1" thickBot="1" x14ac:dyDescent="0.3">
      <c r="A11349" s="680" t="s">
        <v>27993</v>
      </c>
      <c r="B11349" s="681" t="s">
        <v>27994</v>
      </c>
      <c r="C11349" s="680" t="s">
        <v>27995</v>
      </c>
      <c r="D11349" s="680" t="s">
        <v>48004</v>
      </c>
    </row>
    <row r="11350" spans="1:4" ht="16.5" thickTop="1" thickBot="1" x14ac:dyDescent="0.3">
      <c r="A11350" s="681" t="s">
        <v>27996</v>
      </c>
      <c r="B11350" s="681" t="s">
        <v>27997</v>
      </c>
      <c r="C11350" s="681" t="s">
        <v>27998</v>
      </c>
      <c r="D11350" s="681" t="s">
        <v>48005</v>
      </c>
    </row>
    <row r="11351" spans="1:4" ht="31.5" thickTop="1" thickBot="1" x14ac:dyDescent="0.3">
      <c r="A11351" s="680" t="s">
        <v>27999</v>
      </c>
      <c r="B11351" s="681" t="s">
        <v>28000</v>
      </c>
      <c r="C11351" s="680" t="s">
        <v>28001</v>
      </c>
      <c r="D11351" s="680" t="s">
        <v>48006</v>
      </c>
    </row>
    <row r="11352" spans="1:4" ht="31.5" thickTop="1" thickBot="1" x14ac:dyDescent="0.3">
      <c r="A11352" s="680" t="s">
        <v>28002</v>
      </c>
      <c r="B11352" s="681" t="s">
        <v>28003</v>
      </c>
      <c r="C11352" s="680" t="s">
        <v>28004</v>
      </c>
      <c r="D11352" s="680" t="s">
        <v>48007</v>
      </c>
    </row>
    <row r="11353" spans="1:4" ht="16.5" thickTop="1" thickBot="1" x14ac:dyDescent="0.3">
      <c r="A11353" s="681" t="s">
        <v>7083</v>
      </c>
      <c r="B11353" s="681" t="s">
        <v>28005</v>
      </c>
      <c r="C11353" s="681" t="s">
        <v>7084</v>
      </c>
      <c r="D11353" s="681" t="s">
        <v>7085</v>
      </c>
    </row>
    <row r="11354" spans="1:4" ht="16.5" thickTop="1" thickBot="1" x14ac:dyDescent="0.3">
      <c r="A11354" s="681" t="s">
        <v>28006</v>
      </c>
      <c r="B11354" s="681" t="s">
        <v>28007</v>
      </c>
      <c r="C11354" s="681" t="s">
        <v>28008</v>
      </c>
      <c r="D11354" s="681" t="s">
        <v>48008</v>
      </c>
    </row>
    <row r="11355" spans="1:4" ht="16.5" thickTop="1" thickBot="1" x14ac:dyDescent="0.3">
      <c r="A11355" s="680" t="s">
        <v>28009</v>
      </c>
      <c r="B11355" s="681" t="s">
        <v>28010</v>
      </c>
      <c r="C11355" s="680" t="s">
        <v>28011</v>
      </c>
      <c r="D11355" s="680" t="s">
        <v>48009</v>
      </c>
    </row>
    <row r="11356" spans="1:4" ht="31.5" thickTop="1" thickBot="1" x14ac:dyDescent="0.3">
      <c r="A11356" s="680" t="s">
        <v>28012</v>
      </c>
      <c r="B11356" s="681" t="s">
        <v>28013</v>
      </c>
      <c r="C11356" s="680" t="s">
        <v>28014</v>
      </c>
      <c r="D11356" s="680" t="s">
        <v>48010</v>
      </c>
    </row>
    <row r="11357" spans="1:4" ht="16.5" thickTop="1" thickBot="1" x14ac:dyDescent="0.3">
      <c r="A11357" s="680" t="s">
        <v>28015</v>
      </c>
      <c r="B11357" s="681" t="s">
        <v>28016</v>
      </c>
      <c r="C11357" s="680" t="s">
        <v>28017</v>
      </c>
      <c r="D11357" s="680" t="s">
        <v>48011</v>
      </c>
    </row>
    <row r="11358" spans="1:4" ht="16.5" thickTop="1" thickBot="1" x14ac:dyDescent="0.3">
      <c r="A11358" s="680" t="s">
        <v>7086</v>
      </c>
      <c r="B11358" s="692" t="s">
        <v>8728</v>
      </c>
      <c r="C11358" s="680" t="s">
        <v>7089</v>
      </c>
      <c r="D11358" s="680" t="s">
        <v>7088</v>
      </c>
    </row>
    <row r="11359" spans="1:4" ht="31.5" thickTop="1" thickBot="1" x14ac:dyDescent="0.3">
      <c r="A11359" s="680" t="s">
        <v>28018</v>
      </c>
      <c r="B11359" s="681" t="s">
        <v>28019</v>
      </c>
      <c r="C11359" s="680" t="s">
        <v>28020</v>
      </c>
      <c r="D11359" s="680" t="s">
        <v>48012</v>
      </c>
    </row>
    <row r="11360" spans="1:4" ht="31.5" thickTop="1" thickBot="1" x14ac:dyDescent="0.3">
      <c r="A11360" s="681" t="s">
        <v>28021</v>
      </c>
      <c r="B11360" s="681" t="s">
        <v>28022</v>
      </c>
      <c r="C11360" s="681" t="s">
        <v>28023</v>
      </c>
      <c r="D11360" s="681" t="s">
        <v>48013</v>
      </c>
    </row>
    <row r="11361" spans="1:4" ht="16.5" thickTop="1" thickBot="1" x14ac:dyDescent="0.3">
      <c r="A11361" s="680" t="s">
        <v>7090</v>
      </c>
      <c r="B11361" s="681" t="s">
        <v>28024</v>
      </c>
      <c r="C11361" s="680" t="s">
        <v>7091</v>
      </c>
      <c r="D11361" s="680" t="s">
        <v>7092</v>
      </c>
    </row>
    <row r="11362" spans="1:4" ht="16.5" thickTop="1" thickBot="1" x14ac:dyDescent="0.3">
      <c r="A11362" s="681" t="s">
        <v>28025</v>
      </c>
      <c r="B11362" s="681" t="s">
        <v>28026</v>
      </c>
      <c r="C11362" s="681" t="s">
        <v>28027</v>
      </c>
      <c r="D11362" s="681" t="s">
        <v>48014</v>
      </c>
    </row>
    <row r="11363" spans="1:4" ht="16.5" thickTop="1" thickBot="1" x14ac:dyDescent="0.3">
      <c r="A11363" s="681" t="s">
        <v>28028</v>
      </c>
      <c r="B11363" s="681" t="s">
        <v>28029</v>
      </c>
      <c r="C11363" s="681" t="s">
        <v>28030</v>
      </c>
      <c r="D11363" s="681" t="s">
        <v>48015</v>
      </c>
    </row>
    <row r="11364" spans="1:4" ht="16.5" thickTop="1" thickBot="1" x14ac:dyDescent="0.3">
      <c r="A11364" s="680" t="s">
        <v>28031</v>
      </c>
      <c r="B11364" s="681" t="s">
        <v>28032</v>
      </c>
      <c r="C11364" s="680" t="s">
        <v>28033</v>
      </c>
      <c r="D11364" s="680" t="s">
        <v>48016</v>
      </c>
    </row>
    <row r="11365" spans="1:4" ht="16.5" thickTop="1" thickBot="1" x14ac:dyDescent="0.3">
      <c r="A11365" s="681" t="s">
        <v>28034</v>
      </c>
      <c r="B11365" s="681" t="s">
        <v>28035</v>
      </c>
      <c r="C11365" s="681" t="s">
        <v>28036</v>
      </c>
      <c r="D11365" s="681" t="s">
        <v>48017</v>
      </c>
    </row>
    <row r="11366" spans="1:4" ht="16.5" thickTop="1" thickBot="1" x14ac:dyDescent="0.3">
      <c r="A11366" s="680" t="s">
        <v>28037</v>
      </c>
      <c r="B11366" s="681" t="s">
        <v>28038</v>
      </c>
      <c r="C11366" s="680" t="s">
        <v>28039</v>
      </c>
      <c r="D11366" s="680" t="s">
        <v>48018</v>
      </c>
    </row>
    <row r="11367" spans="1:4" ht="31.5" thickTop="1" thickBot="1" x14ac:dyDescent="0.3">
      <c r="A11367" s="680" t="s">
        <v>28040</v>
      </c>
      <c r="B11367" s="681" t="s">
        <v>28041</v>
      </c>
      <c r="C11367" s="680" t="s">
        <v>28042</v>
      </c>
      <c r="D11367" s="680" t="s">
        <v>48019</v>
      </c>
    </row>
    <row r="11368" spans="1:4" ht="16.5" thickTop="1" thickBot="1" x14ac:dyDescent="0.3">
      <c r="A11368" s="680" t="s">
        <v>28043</v>
      </c>
      <c r="B11368" s="681" t="s">
        <v>28044</v>
      </c>
      <c r="C11368" s="680" t="s">
        <v>28045</v>
      </c>
      <c r="D11368" s="680" t="s">
        <v>48020</v>
      </c>
    </row>
    <row r="11369" spans="1:4" ht="31.5" thickTop="1" thickBot="1" x14ac:dyDescent="0.3">
      <c r="A11369" s="681" t="s">
        <v>7093</v>
      </c>
      <c r="B11369" s="681" t="s">
        <v>28046</v>
      </c>
      <c r="C11369" s="681" t="s">
        <v>7094</v>
      </c>
      <c r="D11369" s="681" t="s">
        <v>7095</v>
      </c>
    </row>
    <row r="11370" spans="1:4" ht="31.5" thickTop="1" thickBot="1" x14ac:dyDescent="0.3">
      <c r="A11370" s="680" t="s">
        <v>28047</v>
      </c>
      <c r="B11370" s="681" t="s">
        <v>28048</v>
      </c>
      <c r="C11370" s="680" t="s">
        <v>28049</v>
      </c>
      <c r="D11370" s="680" t="s">
        <v>48021</v>
      </c>
    </row>
    <row r="11371" spans="1:4" ht="16.5" thickTop="1" thickBot="1" x14ac:dyDescent="0.3">
      <c r="A11371" s="681" t="s">
        <v>28050</v>
      </c>
      <c r="B11371" s="681" t="s">
        <v>28051</v>
      </c>
      <c r="C11371" s="681" t="s">
        <v>28052</v>
      </c>
      <c r="D11371" s="681" t="s">
        <v>48022</v>
      </c>
    </row>
    <row r="11372" spans="1:4" ht="16.5" thickTop="1" thickBot="1" x14ac:dyDescent="0.3">
      <c r="A11372" s="680" t="s">
        <v>28053</v>
      </c>
      <c r="B11372" s="681" t="s">
        <v>28054</v>
      </c>
      <c r="C11372" s="680" t="s">
        <v>28055</v>
      </c>
      <c r="D11372" s="680" t="s">
        <v>48023</v>
      </c>
    </row>
    <row r="11373" spans="1:4" ht="16.5" thickTop="1" thickBot="1" x14ac:dyDescent="0.3">
      <c r="A11373" s="680" t="s">
        <v>28056</v>
      </c>
      <c r="B11373" s="681" t="s">
        <v>28056</v>
      </c>
      <c r="C11373" s="680" t="s">
        <v>28057</v>
      </c>
      <c r="D11373" s="680" t="s">
        <v>48024</v>
      </c>
    </row>
    <row r="11374" spans="1:4" ht="16.5" thickTop="1" thickBot="1" x14ac:dyDescent="0.3">
      <c r="A11374" s="680" t="s">
        <v>28058</v>
      </c>
      <c r="B11374" s="681" t="s">
        <v>28059</v>
      </c>
      <c r="C11374" s="680" t="s">
        <v>28060</v>
      </c>
      <c r="D11374" s="680" t="s">
        <v>48025</v>
      </c>
    </row>
    <row r="11375" spans="1:4" ht="16.5" thickTop="1" thickBot="1" x14ac:dyDescent="0.3">
      <c r="A11375" s="680" t="s">
        <v>28061</v>
      </c>
      <c r="B11375" s="692" t="s">
        <v>8728</v>
      </c>
      <c r="C11375" s="680" t="s">
        <v>28062</v>
      </c>
      <c r="D11375" s="680" t="s">
        <v>48026</v>
      </c>
    </row>
    <row r="11376" spans="1:4" ht="16.5" thickTop="1" thickBot="1" x14ac:dyDescent="0.3">
      <c r="A11376" s="681" t="s">
        <v>7096</v>
      </c>
      <c r="B11376" s="681" t="s">
        <v>28063</v>
      </c>
      <c r="C11376" s="681" t="s">
        <v>7097</v>
      </c>
      <c r="D11376" s="681" t="s">
        <v>7098</v>
      </c>
    </row>
    <row r="11377" spans="1:4" ht="16.5" thickTop="1" thickBot="1" x14ac:dyDescent="0.3">
      <c r="A11377" s="680" t="s">
        <v>28064</v>
      </c>
      <c r="B11377" s="681" t="s">
        <v>28065</v>
      </c>
      <c r="C11377" s="680" t="s">
        <v>28066</v>
      </c>
      <c r="D11377" s="680" t="s">
        <v>48027</v>
      </c>
    </row>
    <row r="11378" spans="1:4" ht="16.5" thickTop="1" thickBot="1" x14ac:dyDescent="0.3">
      <c r="A11378" s="680" t="s">
        <v>7099</v>
      </c>
      <c r="B11378" s="681" t="s">
        <v>28067</v>
      </c>
      <c r="C11378" s="680" t="s">
        <v>7100</v>
      </c>
      <c r="D11378" s="680" t="s">
        <v>7101</v>
      </c>
    </row>
    <row r="11379" spans="1:4" ht="16.5" thickTop="1" thickBot="1" x14ac:dyDescent="0.3">
      <c r="A11379" s="680" t="s">
        <v>28068</v>
      </c>
      <c r="B11379" s="692" t="s">
        <v>8728</v>
      </c>
      <c r="C11379" s="680" t="s">
        <v>28069</v>
      </c>
      <c r="D11379" s="680" t="s">
        <v>48028</v>
      </c>
    </row>
    <row r="11380" spans="1:4" ht="16.5" thickTop="1" thickBot="1" x14ac:dyDescent="0.3">
      <c r="A11380" s="680" t="s">
        <v>28070</v>
      </c>
      <c r="B11380" s="681" t="s">
        <v>28071</v>
      </c>
      <c r="C11380" s="680" t="s">
        <v>28072</v>
      </c>
      <c r="D11380" s="680" t="s">
        <v>48029</v>
      </c>
    </row>
    <row r="11381" spans="1:4" ht="31.5" thickTop="1" thickBot="1" x14ac:dyDescent="0.3">
      <c r="A11381" s="681" t="s">
        <v>28073</v>
      </c>
      <c r="B11381" s="681" t="s">
        <v>28074</v>
      </c>
      <c r="C11381" s="681" t="s">
        <v>28075</v>
      </c>
      <c r="D11381" s="681" t="s">
        <v>48030</v>
      </c>
    </row>
    <row r="11382" spans="1:4" ht="16.5" thickTop="1" thickBot="1" x14ac:dyDescent="0.3">
      <c r="A11382" s="680" t="s">
        <v>28076</v>
      </c>
      <c r="B11382" s="681" t="s">
        <v>28077</v>
      </c>
      <c r="C11382" s="680" t="s">
        <v>28078</v>
      </c>
      <c r="D11382" s="680" t="s">
        <v>48031</v>
      </c>
    </row>
    <row r="11383" spans="1:4" ht="31.5" thickTop="1" thickBot="1" x14ac:dyDescent="0.3">
      <c r="A11383" s="680" t="s">
        <v>28079</v>
      </c>
      <c r="B11383" s="681" t="s">
        <v>28080</v>
      </c>
      <c r="C11383" s="680" t="s">
        <v>28081</v>
      </c>
      <c r="D11383" s="680" t="s">
        <v>48032</v>
      </c>
    </row>
    <row r="11384" spans="1:4" ht="16.5" thickTop="1" thickBot="1" x14ac:dyDescent="0.3">
      <c r="A11384" s="681" t="s">
        <v>28082</v>
      </c>
      <c r="B11384" s="681" t="s">
        <v>28083</v>
      </c>
      <c r="C11384" s="681" t="s">
        <v>28084</v>
      </c>
      <c r="D11384" s="681" t="s">
        <v>48033</v>
      </c>
    </row>
    <row r="11385" spans="1:4" ht="16.5" thickTop="1" thickBot="1" x14ac:dyDescent="0.3">
      <c r="A11385" s="681" t="s">
        <v>28085</v>
      </c>
      <c r="B11385" s="681" t="s">
        <v>28086</v>
      </c>
      <c r="C11385" s="681" t="s">
        <v>28087</v>
      </c>
      <c r="D11385" s="681" t="s">
        <v>28087</v>
      </c>
    </row>
    <row r="11386" spans="1:4" ht="16.5" thickTop="1" thickBot="1" x14ac:dyDescent="0.3">
      <c r="A11386" s="680" t="s">
        <v>28088</v>
      </c>
      <c r="B11386" s="681" t="s">
        <v>28089</v>
      </c>
      <c r="C11386" s="680" t="s">
        <v>28090</v>
      </c>
      <c r="D11386" s="680" t="s">
        <v>48034</v>
      </c>
    </row>
    <row r="11387" spans="1:4" ht="16.5" thickTop="1" thickBot="1" x14ac:dyDescent="0.3">
      <c r="A11387" s="681" t="s">
        <v>7103</v>
      </c>
      <c r="B11387" s="681" t="s">
        <v>28091</v>
      </c>
      <c r="C11387" s="681" t="s">
        <v>7104</v>
      </c>
      <c r="D11387" s="681" t="s">
        <v>7105</v>
      </c>
    </row>
    <row r="11388" spans="1:4" ht="31.5" thickTop="1" thickBot="1" x14ac:dyDescent="0.3">
      <c r="A11388" s="681" t="s">
        <v>28092</v>
      </c>
      <c r="B11388" s="681" t="s">
        <v>28093</v>
      </c>
      <c r="C11388" s="681" t="s">
        <v>28094</v>
      </c>
      <c r="D11388" s="681" t="s">
        <v>48035</v>
      </c>
    </row>
    <row r="11389" spans="1:4" ht="16.5" thickTop="1" thickBot="1" x14ac:dyDescent="0.3">
      <c r="A11389" s="681" t="s">
        <v>28095</v>
      </c>
      <c r="B11389" s="681" t="s">
        <v>28096</v>
      </c>
      <c r="C11389" s="681" t="s">
        <v>28097</v>
      </c>
      <c r="D11389" s="681" t="s">
        <v>48036</v>
      </c>
    </row>
    <row r="11390" spans="1:4" ht="16.5" thickTop="1" thickBot="1" x14ac:dyDescent="0.3">
      <c r="A11390" s="680" t="s">
        <v>28098</v>
      </c>
      <c r="B11390" s="681" t="s">
        <v>28099</v>
      </c>
      <c r="C11390" s="680" t="s">
        <v>28100</v>
      </c>
      <c r="D11390" s="680" t="s">
        <v>48037</v>
      </c>
    </row>
    <row r="11391" spans="1:4" ht="16.5" thickTop="1" thickBot="1" x14ac:dyDescent="0.3">
      <c r="A11391" s="680" t="s">
        <v>28101</v>
      </c>
      <c r="B11391" s="681" t="s">
        <v>28102</v>
      </c>
      <c r="C11391" s="680" t="s">
        <v>28103</v>
      </c>
      <c r="D11391" s="680" t="s">
        <v>28103</v>
      </c>
    </row>
    <row r="11392" spans="1:4" ht="31.5" thickTop="1" thickBot="1" x14ac:dyDescent="0.3">
      <c r="A11392" s="680" t="s">
        <v>28104</v>
      </c>
      <c r="B11392" s="681" t="s">
        <v>28105</v>
      </c>
      <c r="C11392" s="680" t="s">
        <v>28106</v>
      </c>
      <c r="D11392" s="680" t="s">
        <v>48038</v>
      </c>
    </row>
    <row r="11393" spans="1:4" ht="16.5" thickTop="1" thickBot="1" x14ac:dyDescent="0.3">
      <c r="A11393" s="681" t="s">
        <v>28107</v>
      </c>
      <c r="B11393" s="681" t="s">
        <v>28108</v>
      </c>
      <c r="C11393" s="681" t="s">
        <v>28109</v>
      </c>
      <c r="D11393" s="681" t="s">
        <v>48039</v>
      </c>
    </row>
    <row r="11394" spans="1:4" ht="16.5" thickTop="1" thickBot="1" x14ac:dyDescent="0.3">
      <c r="A11394" s="681" t="s">
        <v>28110</v>
      </c>
      <c r="B11394" s="681" t="s">
        <v>28111</v>
      </c>
      <c r="C11394" s="681" t="s">
        <v>28112</v>
      </c>
      <c r="D11394" s="681" t="s">
        <v>48040</v>
      </c>
    </row>
    <row r="11395" spans="1:4" ht="16.5" thickTop="1" thickBot="1" x14ac:dyDescent="0.3">
      <c r="A11395" s="680" t="s">
        <v>28113</v>
      </c>
      <c r="B11395" s="681" t="s">
        <v>28114</v>
      </c>
      <c r="C11395" s="680" t="s">
        <v>28115</v>
      </c>
      <c r="D11395" s="680" t="s">
        <v>48041</v>
      </c>
    </row>
    <row r="11396" spans="1:4" ht="16.5" thickTop="1" thickBot="1" x14ac:dyDescent="0.3">
      <c r="A11396" s="680" t="s">
        <v>28116</v>
      </c>
      <c r="B11396" s="681" t="s">
        <v>28117</v>
      </c>
      <c r="C11396" s="680" t="s">
        <v>28118</v>
      </c>
      <c r="D11396" s="680" t="s">
        <v>48042</v>
      </c>
    </row>
    <row r="11397" spans="1:4" ht="16.5" thickTop="1" thickBot="1" x14ac:dyDescent="0.3">
      <c r="A11397" s="681" t="s">
        <v>28119</v>
      </c>
      <c r="B11397" s="681" t="s">
        <v>28120</v>
      </c>
      <c r="C11397" s="681" t="s">
        <v>28121</v>
      </c>
      <c r="D11397" s="681" t="s">
        <v>48043</v>
      </c>
    </row>
    <row r="11398" spans="1:4" ht="16.5" thickTop="1" thickBot="1" x14ac:dyDescent="0.3">
      <c r="A11398" s="681" t="s">
        <v>28122</v>
      </c>
      <c r="B11398" s="681" t="s">
        <v>28123</v>
      </c>
      <c r="C11398" s="681" t="s">
        <v>28124</v>
      </c>
      <c r="D11398" s="681" t="s">
        <v>48044</v>
      </c>
    </row>
    <row r="11399" spans="1:4" ht="31.5" thickTop="1" thickBot="1" x14ac:dyDescent="0.3">
      <c r="A11399" s="681" t="s">
        <v>28125</v>
      </c>
      <c r="B11399" s="681" t="s">
        <v>28126</v>
      </c>
      <c r="C11399" s="681" t="s">
        <v>28127</v>
      </c>
      <c r="D11399" s="681" t="s">
        <v>48045</v>
      </c>
    </row>
    <row r="11400" spans="1:4" ht="16.5" thickTop="1" thickBot="1" x14ac:dyDescent="0.3">
      <c r="A11400" s="681" t="s">
        <v>28128</v>
      </c>
      <c r="B11400" s="681" t="s">
        <v>28129</v>
      </c>
      <c r="C11400" s="681" t="s">
        <v>28130</v>
      </c>
      <c r="D11400" s="681" t="s">
        <v>48046</v>
      </c>
    </row>
    <row r="11401" spans="1:4" ht="31.5" thickTop="1" thickBot="1" x14ac:dyDescent="0.3">
      <c r="A11401" s="680" t="s">
        <v>28131</v>
      </c>
      <c r="B11401" s="681" t="s">
        <v>28132</v>
      </c>
      <c r="C11401" s="680" t="s">
        <v>28133</v>
      </c>
      <c r="D11401" s="680" t="s">
        <v>48047</v>
      </c>
    </row>
    <row r="11402" spans="1:4" ht="31.5" thickTop="1" thickBot="1" x14ac:dyDescent="0.3">
      <c r="A11402" s="680" t="s">
        <v>28134</v>
      </c>
      <c r="B11402" s="681" t="s">
        <v>28135</v>
      </c>
      <c r="C11402" s="680" t="s">
        <v>28136</v>
      </c>
      <c r="D11402" s="680" t="s">
        <v>48048</v>
      </c>
    </row>
    <row r="11403" spans="1:4" ht="31.5" thickTop="1" thickBot="1" x14ac:dyDescent="0.3">
      <c r="A11403" s="680" t="s">
        <v>28137</v>
      </c>
      <c r="B11403" s="681" t="s">
        <v>28138</v>
      </c>
      <c r="C11403" s="680" t="s">
        <v>28139</v>
      </c>
      <c r="D11403" s="680" t="s">
        <v>48049</v>
      </c>
    </row>
    <row r="11404" spans="1:4" ht="16.5" thickTop="1" thickBot="1" x14ac:dyDescent="0.3">
      <c r="A11404" s="680" t="s">
        <v>28140</v>
      </c>
      <c r="B11404" s="681" t="s">
        <v>28141</v>
      </c>
      <c r="C11404" s="680" t="s">
        <v>28142</v>
      </c>
      <c r="D11404" s="680" t="s">
        <v>48050</v>
      </c>
    </row>
    <row r="11405" spans="1:4" ht="16.5" thickTop="1" thickBot="1" x14ac:dyDescent="0.3">
      <c r="A11405" s="680" t="s">
        <v>28143</v>
      </c>
      <c r="B11405" s="692" t="s">
        <v>8728</v>
      </c>
      <c r="C11405" s="680" t="s">
        <v>28144</v>
      </c>
      <c r="D11405" s="680" t="s">
        <v>48051</v>
      </c>
    </row>
    <row r="11406" spans="1:4" ht="31.5" thickTop="1" thickBot="1" x14ac:dyDescent="0.3">
      <c r="A11406" s="680" t="s">
        <v>28145</v>
      </c>
      <c r="B11406" s="681" t="s">
        <v>28146</v>
      </c>
      <c r="C11406" s="680" t="s">
        <v>28147</v>
      </c>
      <c r="D11406" s="680" t="s">
        <v>48052</v>
      </c>
    </row>
    <row r="11407" spans="1:4" ht="16.5" thickTop="1" thickBot="1" x14ac:dyDescent="0.3">
      <c r="A11407" s="680" t="s">
        <v>28148</v>
      </c>
      <c r="B11407" s="681" t="s">
        <v>28149</v>
      </c>
      <c r="C11407" s="680" t="s">
        <v>28150</v>
      </c>
      <c r="D11407" s="680" t="s">
        <v>48053</v>
      </c>
    </row>
    <row r="11408" spans="1:4" ht="16.5" thickTop="1" thickBot="1" x14ac:dyDescent="0.3">
      <c r="A11408" s="681" t="s">
        <v>28151</v>
      </c>
      <c r="B11408" s="681" t="s">
        <v>28152</v>
      </c>
      <c r="C11408" s="681" t="s">
        <v>28153</v>
      </c>
      <c r="D11408" s="681" t="s">
        <v>48054</v>
      </c>
    </row>
    <row r="11409" spans="1:4" ht="31.5" thickTop="1" thickBot="1" x14ac:dyDescent="0.3">
      <c r="A11409" s="680" t="s">
        <v>28154</v>
      </c>
      <c r="B11409" s="681" t="s">
        <v>28155</v>
      </c>
      <c r="C11409" s="680" t="s">
        <v>28156</v>
      </c>
      <c r="D11409" s="680" t="s">
        <v>48055</v>
      </c>
    </row>
    <row r="11410" spans="1:4" ht="16.5" thickTop="1" thickBot="1" x14ac:dyDescent="0.3">
      <c r="A11410" s="680" t="s">
        <v>28157</v>
      </c>
      <c r="B11410" s="681" t="s">
        <v>28158</v>
      </c>
      <c r="C11410" s="680" t="s">
        <v>28159</v>
      </c>
      <c r="D11410" s="680" t="s">
        <v>48056</v>
      </c>
    </row>
    <row r="11411" spans="1:4" ht="16.5" thickTop="1" thickBot="1" x14ac:dyDescent="0.3">
      <c r="A11411" s="681" t="s">
        <v>7106</v>
      </c>
      <c r="B11411" s="681" t="s">
        <v>28160</v>
      </c>
      <c r="C11411" s="681" t="s">
        <v>7107</v>
      </c>
      <c r="D11411" s="681" t="s">
        <v>7108</v>
      </c>
    </row>
    <row r="11412" spans="1:4" ht="31.5" thickTop="1" thickBot="1" x14ac:dyDescent="0.3">
      <c r="A11412" s="680" t="s">
        <v>28161</v>
      </c>
      <c r="B11412" s="681" t="s">
        <v>28162</v>
      </c>
      <c r="C11412" s="680" t="s">
        <v>28163</v>
      </c>
      <c r="D11412" s="680" t="s">
        <v>48057</v>
      </c>
    </row>
    <row r="11413" spans="1:4" ht="16.5" thickTop="1" thickBot="1" x14ac:dyDescent="0.3">
      <c r="A11413" s="680" t="s">
        <v>28164</v>
      </c>
      <c r="B11413" s="681" t="s">
        <v>28165</v>
      </c>
      <c r="C11413" s="680" t="s">
        <v>28166</v>
      </c>
      <c r="D11413" s="680" t="s">
        <v>48058</v>
      </c>
    </row>
    <row r="11414" spans="1:4" ht="31.5" thickTop="1" thickBot="1" x14ac:dyDescent="0.3">
      <c r="A11414" s="681" t="s">
        <v>28167</v>
      </c>
      <c r="B11414" s="681" t="s">
        <v>28168</v>
      </c>
      <c r="C11414" s="681" t="s">
        <v>28169</v>
      </c>
      <c r="D11414" s="681" t="s">
        <v>48059</v>
      </c>
    </row>
    <row r="11415" spans="1:4" ht="16.5" thickTop="1" thickBot="1" x14ac:dyDescent="0.3">
      <c r="A11415" s="680" t="s">
        <v>48060</v>
      </c>
      <c r="B11415" s="692" t="s">
        <v>8728</v>
      </c>
      <c r="C11415" s="680" t="s">
        <v>48061</v>
      </c>
      <c r="D11415" s="680" t="s">
        <v>48062</v>
      </c>
    </row>
    <row r="11416" spans="1:4" ht="31.5" thickTop="1" thickBot="1" x14ac:dyDescent="0.3">
      <c r="A11416" s="681" t="s">
        <v>28170</v>
      </c>
      <c r="B11416" s="681" t="s">
        <v>28171</v>
      </c>
      <c r="C11416" s="681" t="s">
        <v>28172</v>
      </c>
      <c r="D11416" s="681" t="s">
        <v>48063</v>
      </c>
    </row>
    <row r="11417" spans="1:4" ht="16.5" thickTop="1" thickBot="1" x14ac:dyDescent="0.3">
      <c r="A11417" s="680" t="s">
        <v>28173</v>
      </c>
      <c r="B11417" s="681" t="s">
        <v>28174</v>
      </c>
      <c r="C11417" s="680" t="s">
        <v>28175</v>
      </c>
      <c r="D11417" s="680" t="s">
        <v>48064</v>
      </c>
    </row>
    <row r="11418" spans="1:4" ht="31.5" thickTop="1" thickBot="1" x14ac:dyDescent="0.3">
      <c r="A11418" s="680" t="s">
        <v>28176</v>
      </c>
      <c r="B11418" s="681" t="s">
        <v>28177</v>
      </c>
      <c r="C11418" s="680" t="s">
        <v>28178</v>
      </c>
      <c r="D11418" s="680" t="s">
        <v>48065</v>
      </c>
    </row>
    <row r="11419" spans="1:4" ht="16.5" thickTop="1" thickBot="1" x14ac:dyDescent="0.3">
      <c r="A11419" s="681" t="s">
        <v>28179</v>
      </c>
      <c r="B11419" s="681" t="s">
        <v>28180</v>
      </c>
      <c r="C11419" s="681" t="s">
        <v>28181</v>
      </c>
      <c r="D11419" s="681" t="s">
        <v>28181</v>
      </c>
    </row>
    <row r="11420" spans="1:4" ht="16.5" thickTop="1" thickBot="1" x14ac:dyDescent="0.3">
      <c r="A11420" s="681" t="s">
        <v>28182</v>
      </c>
      <c r="B11420" s="681" t="s">
        <v>28183</v>
      </c>
      <c r="C11420" s="681" t="s">
        <v>28184</v>
      </c>
      <c r="D11420" s="681" t="s">
        <v>48066</v>
      </c>
    </row>
    <row r="11421" spans="1:4" ht="16.5" thickTop="1" thickBot="1" x14ac:dyDescent="0.3">
      <c r="A11421" s="680" t="s">
        <v>28185</v>
      </c>
      <c r="B11421" s="681" t="s">
        <v>28186</v>
      </c>
      <c r="C11421" s="680" t="s">
        <v>28187</v>
      </c>
      <c r="D11421" s="680" t="s">
        <v>48067</v>
      </c>
    </row>
    <row r="11422" spans="1:4" ht="31.5" thickTop="1" thickBot="1" x14ac:dyDescent="0.3">
      <c r="A11422" s="681" t="s">
        <v>7109</v>
      </c>
      <c r="B11422" s="681" t="s">
        <v>28188</v>
      </c>
      <c r="C11422" s="681" t="s">
        <v>28189</v>
      </c>
      <c r="D11422" s="681" t="s">
        <v>7111</v>
      </c>
    </row>
    <row r="11423" spans="1:4" ht="16.5" thickTop="1" thickBot="1" x14ac:dyDescent="0.3">
      <c r="A11423" s="680" t="s">
        <v>28190</v>
      </c>
      <c r="B11423" s="681" t="s">
        <v>28191</v>
      </c>
      <c r="C11423" s="680" t="s">
        <v>28192</v>
      </c>
      <c r="D11423" s="680" t="s">
        <v>48068</v>
      </c>
    </row>
    <row r="11424" spans="1:4" ht="16.5" thickTop="1" thickBot="1" x14ac:dyDescent="0.3">
      <c r="A11424" s="681" t="s">
        <v>28193</v>
      </c>
      <c r="B11424" s="692" t="s">
        <v>8728</v>
      </c>
      <c r="C11424" s="681" t="s">
        <v>28194</v>
      </c>
      <c r="D11424" s="681" t="s">
        <v>48069</v>
      </c>
    </row>
    <row r="11425" spans="1:4" ht="31.5" thickTop="1" thickBot="1" x14ac:dyDescent="0.3">
      <c r="A11425" s="681" t="s">
        <v>7112</v>
      </c>
      <c r="B11425" s="681" t="s">
        <v>28195</v>
      </c>
      <c r="C11425" s="681" t="s">
        <v>7113</v>
      </c>
      <c r="D11425" s="681" t="s">
        <v>7114</v>
      </c>
    </row>
    <row r="11426" spans="1:4" ht="16.5" thickTop="1" thickBot="1" x14ac:dyDescent="0.3">
      <c r="A11426" s="680" t="s">
        <v>28196</v>
      </c>
      <c r="B11426" s="681" t="s">
        <v>28197</v>
      </c>
      <c r="C11426" s="680" t="s">
        <v>28198</v>
      </c>
      <c r="D11426" s="680" t="s">
        <v>48070</v>
      </c>
    </row>
    <row r="11427" spans="1:4" ht="16.5" thickTop="1" thickBot="1" x14ac:dyDescent="0.3">
      <c r="A11427" s="680" t="s">
        <v>28199</v>
      </c>
      <c r="B11427" s="681" t="s">
        <v>28200</v>
      </c>
      <c r="C11427" s="680" t="s">
        <v>28201</v>
      </c>
      <c r="D11427" s="680" t="s">
        <v>48071</v>
      </c>
    </row>
    <row r="11428" spans="1:4" ht="16.5" thickTop="1" thickBot="1" x14ac:dyDescent="0.3">
      <c r="A11428" s="681" t="s">
        <v>28202</v>
      </c>
      <c r="B11428" s="681" t="s">
        <v>28203</v>
      </c>
      <c r="C11428" s="681" t="s">
        <v>28204</v>
      </c>
      <c r="D11428" s="681" t="s">
        <v>48072</v>
      </c>
    </row>
    <row r="11429" spans="1:4" ht="16.5" thickTop="1" thickBot="1" x14ac:dyDescent="0.3">
      <c r="A11429" s="681" t="s">
        <v>28205</v>
      </c>
      <c r="B11429" s="681" t="s">
        <v>28206</v>
      </c>
      <c r="C11429" s="681" t="s">
        <v>28207</v>
      </c>
      <c r="D11429" s="681" t="s">
        <v>48073</v>
      </c>
    </row>
    <row r="11430" spans="1:4" ht="16.5" thickTop="1" thickBot="1" x14ac:dyDescent="0.3">
      <c r="A11430" s="681" t="s">
        <v>48074</v>
      </c>
      <c r="B11430" s="692" t="s">
        <v>8728</v>
      </c>
      <c r="C11430" s="681" t="s">
        <v>48075</v>
      </c>
      <c r="D11430" s="681" t="s">
        <v>48076</v>
      </c>
    </row>
    <row r="11431" spans="1:4" ht="31.5" thickTop="1" thickBot="1" x14ac:dyDescent="0.3">
      <c r="A11431" s="680" t="s">
        <v>28208</v>
      </c>
      <c r="B11431" s="692" t="s">
        <v>8728</v>
      </c>
      <c r="C11431" s="680" t="s">
        <v>28209</v>
      </c>
      <c r="D11431" s="680" t="s">
        <v>48077</v>
      </c>
    </row>
    <row r="11432" spans="1:4" ht="16.5" thickTop="1" thickBot="1" x14ac:dyDescent="0.3">
      <c r="A11432" s="680" t="s">
        <v>28210</v>
      </c>
      <c r="B11432" s="681" t="s">
        <v>28211</v>
      </c>
      <c r="C11432" s="680" t="s">
        <v>28212</v>
      </c>
      <c r="D11432" s="680" t="s">
        <v>48078</v>
      </c>
    </row>
    <row r="11433" spans="1:4" ht="16.5" thickTop="1" thickBot="1" x14ac:dyDescent="0.3">
      <c r="A11433" s="680" t="s">
        <v>7116</v>
      </c>
      <c r="B11433" s="681" t="s">
        <v>28213</v>
      </c>
      <c r="C11433" s="680" t="s">
        <v>7117</v>
      </c>
      <c r="D11433" s="680" t="s">
        <v>7118</v>
      </c>
    </row>
    <row r="11434" spans="1:4" ht="31.5" thickTop="1" thickBot="1" x14ac:dyDescent="0.3">
      <c r="A11434" s="680" t="s">
        <v>28214</v>
      </c>
      <c r="B11434" s="692" t="s">
        <v>8728</v>
      </c>
      <c r="C11434" s="680" t="s">
        <v>28215</v>
      </c>
      <c r="D11434" s="680" t="s">
        <v>48079</v>
      </c>
    </row>
    <row r="11435" spans="1:4" ht="16.5" thickTop="1" thickBot="1" x14ac:dyDescent="0.3">
      <c r="A11435" s="681" t="s">
        <v>28216</v>
      </c>
      <c r="B11435" s="681" t="s">
        <v>28217</v>
      </c>
      <c r="C11435" s="681" t="s">
        <v>28218</v>
      </c>
      <c r="D11435" s="681" t="s">
        <v>48080</v>
      </c>
    </row>
    <row r="11436" spans="1:4" ht="16.5" thickTop="1" thickBot="1" x14ac:dyDescent="0.3">
      <c r="A11436" s="680" t="s">
        <v>7119</v>
      </c>
      <c r="B11436" s="681" t="s">
        <v>28219</v>
      </c>
      <c r="C11436" s="680" t="s">
        <v>7120</v>
      </c>
      <c r="D11436" s="680" t="s">
        <v>7120</v>
      </c>
    </row>
    <row r="11437" spans="1:4" ht="31.5" thickTop="1" thickBot="1" x14ac:dyDescent="0.3">
      <c r="A11437" s="681" t="s">
        <v>28220</v>
      </c>
      <c r="B11437" s="681" t="s">
        <v>28221</v>
      </c>
      <c r="C11437" s="681" t="s">
        <v>28222</v>
      </c>
      <c r="D11437" s="681" t="s">
        <v>48081</v>
      </c>
    </row>
    <row r="11438" spans="1:4" ht="16.5" thickTop="1" thickBot="1" x14ac:dyDescent="0.3">
      <c r="A11438" s="681" t="s">
        <v>28223</v>
      </c>
      <c r="B11438" s="681" t="s">
        <v>28224</v>
      </c>
      <c r="C11438" s="681" t="s">
        <v>28225</v>
      </c>
      <c r="D11438" s="681" t="s">
        <v>28225</v>
      </c>
    </row>
    <row r="11439" spans="1:4" ht="16.5" thickTop="1" thickBot="1" x14ac:dyDescent="0.3">
      <c r="A11439" s="681" t="s">
        <v>28226</v>
      </c>
      <c r="B11439" s="681" t="s">
        <v>28227</v>
      </c>
      <c r="C11439" s="681" t="s">
        <v>28228</v>
      </c>
      <c r="D11439" s="681" t="s">
        <v>48082</v>
      </c>
    </row>
    <row r="11440" spans="1:4" ht="16.5" thickTop="1" thickBot="1" x14ac:dyDescent="0.3">
      <c r="A11440" s="680" t="s">
        <v>28229</v>
      </c>
      <c r="B11440" s="681" t="s">
        <v>28230</v>
      </c>
      <c r="C11440" s="680" t="s">
        <v>28231</v>
      </c>
      <c r="D11440" s="680" t="s">
        <v>48083</v>
      </c>
    </row>
    <row r="11441" spans="1:4" ht="16.5" thickTop="1" thickBot="1" x14ac:dyDescent="0.3">
      <c r="A11441" s="681" t="s">
        <v>7122</v>
      </c>
      <c r="B11441" s="681" t="s">
        <v>28232</v>
      </c>
      <c r="C11441" s="681" t="s">
        <v>7123</v>
      </c>
      <c r="D11441" s="681" t="s">
        <v>7124</v>
      </c>
    </row>
    <row r="11442" spans="1:4" ht="31.5" thickTop="1" thickBot="1" x14ac:dyDescent="0.3">
      <c r="A11442" s="681" t="s">
        <v>28233</v>
      </c>
      <c r="B11442" s="681" t="s">
        <v>28234</v>
      </c>
      <c r="C11442" s="681" t="s">
        <v>28235</v>
      </c>
      <c r="D11442" s="681" t="s">
        <v>48084</v>
      </c>
    </row>
    <row r="11443" spans="1:4" ht="16.5" thickTop="1" thickBot="1" x14ac:dyDescent="0.3">
      <c r="A11443" s="681" t="s">
        <v>28236</v>
      </c>
      <c r="B11443" s="681" t="s">
        <v>28237</v>
      </c>
      <c r="C11443" s="681" t="s">
        <v>28238</v>
      </c>
      <c r="D11443" s="681" t="s">
        <v>48085</v>
      </c>
    </row>
    <row r="11444" spans="1:4" ht="16.5" thickTop="1" thickBot="1" x14ac:dyDescent="0.3">
      <c r="A11444" s="681" t="s">
        <v>7125</v>
      </c>
      <c r="B11444" s="681" t="s">
        <v>28239</v>
      </c>
      <c r="C11444" s="681" t="s">
        <v>28240</v>
      </c>
      <c r="D11444" s="681" t="s">
        <v>48086</v>
      </c>
    </row>
    <row r="11445" spans="1:4" ht="16.5" thickTop="1" thickBot="1" x14ac:dyDescent="0.3">
      <c r="A11445" s="681" t="s">
        <v>7128</v>
      </c>
      <c r="B11445" s="681" t="s">
        <v>28241</v>
      </c>
      <c r="C11445" s="681" t="s">
        <v>7129</v>
      </c>
      <c r="D11445" s="681" t="s">
        <v>7129</v>
      </c>
    </row>
    <row r="11446" spans="1:4" ht="31.5" thickTop="1" thickBot="1" x14ac:dyDescent="0.3">
      <c r="A11446" s="680" t="s">
        <v>28242</v>
      </c>
      <c r="B11446" s="681" t="s">
        <v>28243</v>
      </c>
      <c r="C11446" s="680" t="s">
        <v>28244</v>
      </c>
      <c r="D11446" s="680" t="s">
        <v>48087</v>
      </c>
    </row>
    <row r="11447" spans="1:4" ht="16.5" thickTop="1" thickBot="1" x14ac:dyDescent="0.3">
      <c r="A11447" s="680" t="s">
        <v>28245</v>
      </c>
      <c r="B11447" s="681" t="s">
        <v>28246</v>
      </c>
      <c r="C11447" s="680" t="s">
        <v>28247</v>
      </c>
      <c r="D11447" s="680" t="s">
        <v>48088</v>
      </c>
    </row>
    <row r="11448" spans="1:4" ht="16.5" thickTop="1" thickBot="1" x14ac:dyDescent="0.3">
      <c r="A11448" s="680" t="s">
        <v>28248</v>
      </c>
      <c r="B11448" s="681" t="s">
        <v>28249</v>
      </c>
      <c r="C11448" s="680" t="s">
        <v>28250</v>
      </c>
      <c r="D11448" s="680" t="s">
        <v>48089</v>
      </c>
    </row>
    <row r="11449" spans="1:4" ht="16.5" thickTop="1" thickBot="1" x14ac:dyDescent="0.3">
      <c r="A11449" s="680" t="s">
        <v>28251</v>
      </c>
      <c r="B11449" s="681" t="s">
        <v>28252</v>
      </c>
      <c r="C11449" s="680" t="s">
        <v>28253</v>
      </c>
      <c r="D11449" s="680" t="s">
        <v>48090</v>
      </c>
    </row>
    <row r="11450" spans="1:4" ht="31.5" thickTop="1" thickBot="1" x14ac:dyDescent="0.3">
      <c r="A11450" s="680" t="s">
        <v>28254</v>
      </c>
      <c r="B11450" s="681" t="s">
        <v>28255</v>
      </c>
      <c r="C11450" s="680" t="s">
        <v>28256</v>
      </c>
      <c r="D11450" s="680" t="s">
        <v>48091</v>
      </c>
    </row>
    <row r="11451" spans="1:4" ht="31.5" thickTop="1" thickBot="1" x14ac:dyDescent="0.3">
      <c r="A11451" s="681" t="s">
        <v>28257</v>
      </c>
      <c r="B11451" s="681" t="s">
        <v>28258</v>
      </c>
      <c r="C11451" s="681" t="s">
        <v>28259</v>
      </c>
      <c r="D11451" s="681" t="s">
        <v>48092</v>
      </c>
    </row>
    <row r="11452" spans="1:4" ht="16.5" thickTop="1" thickBot="1" x14ac:dyDescent="0.3">
      <c r="A11452" s="680" t="s">
        <v>7130</v>
      </c>
      <c r="B11452" s="681" t="s">
        <v>28260</v>
      </c>
      <c r="C11452" s="680" t="s">
        <v>7131</v>
      </c>
      <c r="D11452" s="680" t="s">
        <v>7132</v>
      </c>
    </row>
    <row r="11453" spans="1:4" ht="16.5" thickTop="1" thickBot="1" x14ac:dyDescent="0.3">
      <c r="A11453" s="680" t="s">
        <v>28261</v>
      </c>
      <c r="B11453" s="681" t="s">
        <v>28262</v>
      </c>
      <c r="C11453" s="680" t="s">
        <v>28263</v>
      </c>
      <c r="D11453" s="680" t="s">
        <v>48093</v>
      </c>
    </row>
    <row r="11454" spans="1:4" ht="16.5" thickTop="1" thickBot="1" x14ac:dyDescent="0.3">
      <c r="A11454" s="680" t="s">
        <v>28264</v>
      </c>
      <c r="B11454" s="681" t="s">
        <v>28265</v>
      </c>
      <c r="C11454" s="680" t="s">
        <v>28266</v>
      </c>
      <c r="D11454" s="680" t="s">
        <v>48094</v>
      </c>
    </row>
    <row r="11455" spans="1:4" ht="31.5" thickTop="1" thickBot="1" x14ac:dyDescent="0.3">
      <c r="A11455" s="681" t="s">
        <v>28267</v>
      </c>
      <c r="B11455" s="681" t="s">
        <v>28268</v>
      </c>
      <c r="C11455" s="681" t="s">
        <v>28269</v>
      </c>
      <c r="D11455" s="681" t="s">
        <v>48095</v>
      </c>
    </row>
    <row r="11456" spans="1:4" ht="16.5" thickTop="1" thickBot="1" x14ac:dyDescent="0.3">
      <c r="A11456" s="681" t="s">
        <v>28270</v>
      </c>
      <c r="B11456" s="681" t="s">
        <v>28271</v>
      </c>
      <c r="C11456" s="681" t="s">
        <v>28272</v>
      </c>
      <c r="D11456" s="681" t="s">
        <v>48096</v>
      </c>
    </row>
    <row r="11457" spans="1:4" ht="16.5" thickTop="1" thickBot="1" x14ac:dyDescent="0.3">
      <c r="A11457" s="681" t="s">
        <v>7133</v>
      </c>
      <c r="B11457" s="681" t="s">
        <v>28273</v>
      </c>
      <c r="C11457" s="681" t="s">
        <v>7134</v>
      </c>
      <c r="D11457" s="681" t="s">
        <v>7135</v>
      </c>
    </row>
    <row r="11458" spans="1:4" ht="16.5" thickTop="1" thickBot="1" x14ac:dyDescent="0.3">
      <c r="A11458" s="680" t="s">
        <v>28274</v>
      </c>
      <c r="B11458" s="681" t="s">
        <v>28275</v>
      </c>
      <c r="C11458" s="680" t="s">
        <v>28276</v>
      </c>
      <c r="D11458" s="680" t="s">
        <v>48097</v>
      </c>
    </row>
    <row r="11459" spans="1:4" ht="16.5" thickTop="1" thickBot="1" x14ac:dyDescent="0.3">
      <c r="A11459" s="680" t="s">
        <v>28277</v>
      </c>
      <c r="B11459" s="681" t="s">
        <v>28278</v>
      </c>
      <c r="C11459" s="680" t="s">
        <v>28279</v>
      </c>
      <c r="D11459" s="680" t="s">
        <v>48098</v>
      </c>
    </row>
    <row r="11460" spans="1:4" ht="16.5" thickTop="1" thickBot="1" x14ac:dyDescent="0.3">
      <c r="A11460" s="681" t="s">
        <v>28280</v>
      </c>
      <c r="B11460" s="681" t="s">
        <v>28281</v>
      </c>
      <c r="C11460" s="681" t="s">
        <v>28282</v>
      </c>
      <c r="D11460" s="681" t="s">
        <v>48099</v>
      </c>
    </row>
    <row r="11461" spans="1:4" ht="16.5" thickTop="1" thickBot="1" x14ac:dyDescent="0.3">
      <c r="A11461" s="681" t="s">
        <v>28283</v>
      </c>
      <c r="B11461" s="681" t="s">
        <v>28284</v>
      </c>
      <c r="C11461" s="681" t="s">
        <v>28285</v>
      </c>
      <c r="D11461" s="681" t="s">
        <v>48100</v>
      </c>
    </row>
    <row r="11462" spans="1:4" ht="16.5" thickTop="1" thickBot="1" x14ac:dyDescent="0.3">
      <c r="A11462" s="680" t="s">
        <v>28286</v>
      </c>
      <c r="B11462" s="681" t="s">
        <v>28287</v>
      </c>
      <c r="C11462" s="680" t="s">
        <v>28288</v>
      </c>
      <c r="D11462" s="680" t="s">
        <v>48101</v>
      </c>
    </row>
    <row r="11463" spans="1:4" ht="16.5" thickTop="1" thickBot="1" x14ac:dyDescent="0.3">
      <c r="A11463" s="681" t="s">
        <v>28289</v>
      </c>
      <c r="B11463" s="681" t="s">
        <v>28290</v>
      </c>
      <c r="C11463" s="681" t="s">
        <v>28291</v>
      </c>
      <c r="D11463" s="681" t="s">
        <v>48102</v>
      </c>
    </row>
    <row r="11464" spans="1:4" ht="16.5" thickTop="1" thickBot="1" x14ac:dyDescent="0.3">
      <c r="A11464" s="681" t="s">
        <v>28292</v>
      </c>
      <c r="B11464" s="692" t="s">
        <v>8728</v>
      </c>
      <c r="C11464" s="681" t="s">
        <v>28293</v>
      </c>
      <c r="D11464" s="681" t="s">
        <v>28293</v>
      </c>
    </row>
    <row r="11465" spans="1:4" ht="16.5" thickTop="1" thickBot="1" x14ac:dyDescent="0.3">
      <c r="A11465" s="681" t="s">
        <v>28294</v>
      </c>
      <c r="B11465" s="681" t="s">
        <v>28295</v>
      </c>
      <c r="C11465" s="681" t="s">
        <v>28296</v>
      </c>
      <c r="D11465" s="681" t="s">
        <v>48103</v>
      </c>
    </row>
    <row r="11466" spans="1:4" ht="31.5" thickTop="1" thickBot="1" x14ac:dyDescent="0.3">
      <c r="A11466" s="681" t="s">
        <v>28297</v>
      </c>
      <c r="B11466" s="681" t="s">
        <v>28298</v>
      </c>
      <c r="C11466" s="681" t="s">
        <v>28299</v>
      </c>
      <c r="D11466" s="681" t="s">
        <v>48104</v>
      </c>
    </row>
    <row r="11467" spans="1:4" ht="16.5" thickTop="1" thickBot="1" x14ac:dyDescent="0.3">
      <c r="A11467" s="681" t="s">
        <v>28300</v>
      </c>
      <c r="B11467" s="681" t="s">
        <v>28301</v>
      </c>
      <c r="C11467" s="681" t="s">
        <v>28302</v>
      </c>
      <c r="D11467" s="681" t="s">
        <v>48105</v>
      </c>
    </row>
    <row r="11468" spans="1:4" ht="16.5" thickTop="1" thickBot="1" x14ac:dyDescent="0.3">
      <c r="A11468" s="680" t="s">
        <v>28303</v>
      </c>
      <c r="B11468" s="681" t="s">
        <v>28304</v>
      </c>
      <c r="C11468" s="680" t="s">
        <v>28305</v>
      </c>
      <c r="D11468" s="680" t="s">
        <v>48106</v>
      </c>
    </row>
    <row r="11469" spans="1:4" ht="31.5" thickTop="1" thickBot="1" x14ac:dyDescent="0.3">
      <c r="A11469" s="680" t="s">
        <v>28306</v>
      </c>
      <c r="B11469" s="681" t="s">
        <v>28307</v>
      </c>
      <c r="C11469" s="680" t="s">
        <v>28308</v>
      </c>
      <c r="D11469" s="680" t="s">
        <v>48107</v>
      </c>
    </row>
    <row r="11470" spans="1:4" ht="16.5" thickTop="1" thickBot="1" x14ac:dyDescent="0.3">
      <c r="A11470" s="681" t="s">
        <v>28309</v>
      </c>
      <c r="B11470" s="681" t="s">
        <v>28310</v>
      </c>
      <c r="C11470" s="681" t="s">
        <v>28311</v>
      </c>
      <c r="D11470" s="681" t="s">
        <v>48108</v>
      </c>
    </row>
    <row r="11471" spans="1:4" ht="31.5" thickTop="1" thickBot="1" x14ac:dyDescent="0.3">
      <c r="A11471" s="680" t="s">
        <v>7136</v>
      </c>
      <c r="B11471" s="681" t="s">
        <v>28312</v>
      </c>
      <c r="C11471" s="680" t="s">
        <v>28313</v>
      </c>
      <c r="D11471" s="680" t="s">
        <v>7138</v>
      </c>
    </row>
    <row r="11472" spans="1:4" ht="16.5" thickTop="1" thickBot="1" x14ac:dyDescent="0.3">
      <c r="A11472" s="681" t="s">
        <v>28314</v>
      </c>
      <c r="B11472" s="681" t="s">
        <v>28314</v>
      </c>
      <c r="C11472" s="681" t="s">
        <v>28315</v>
      </c>
      <c r="D11472" s="681" t="s">
        <v>48109</v>
      </c>
    </row>
    <row r="11473" spans="1:4" ht="31.5" thickTop="1" thickBot="1" x14ac:dyDescent="0.3">
      <c r="A11473" s="680" t="s">
        <v>28316</v>
      </c>
      <c r="B11473" s="681" t="s">
        <v>28317</v>
      </c>
      <c r="C11473" s="680" t="s">
        <v>28318</v>
      </c>
      <c r="D11473" s="680" t="s">
        <v>48110</v>
      </c>
    </row>
    <row r="11474" spans="1:4" ht="16.5" thickTop="1" thickBot="1" x14ac:dyDescent="0.3">
      <c r="A11474" s="681" t="s">
        <v>28319</v>
      </c>
      <c r="B11474" s="681" t="s">
        <v>28320</v>
      </c>
      <c r="C11474" s="681" t="s">
        <v>28321</v>
      </c>
      <c r="D11474" s="681" t="s">
        <v>48111</v>
      </c>
    </row>
    <row r="11475" spans="1:4" ht="16.5" thickTop="1" thickBot="1" x14ac:dyDescent="0.3">
      <c r="A11475" s="680" t="s">
        <v>28322</v>
      </c>
      <c r="B11475" s="681" t="s">
        <v>28323</v>
      </c>
      <c r="C11475" s="680" t="s">
        <v>28324</v>
      </c>
      <c r="D11475" s="680" t="s">
        <v>48112</v>
      </c>
    </row>
    <row r="11476" spans="1:4" ht="31.5" thickTop="1" thickBot="1" x14ac:dyDescent="0.3">
      <c r="A11476" s="680" t="s">
        <v>28325</v>
      </c>
      <c r="B11476" s="681" t="s">
        <v>28326</v>
      </c>
      <c r="C11476" s="680" t="s">
        <v>28327</v>
      </c>
      <c r="D11476" s="680" t="s">
        <v>48113</v>
      </c>
    </row>
    <row r="11477" spans="1:4" ht="16.5" thickTop="1" thickBot="1" x14ac:dyDescent="0.3">
      <c r="A11477" s="680" t="s">
        <v>28328</v>
      </c>
      <c r="B11477" s="681" t="s">
        <v>28328</v>
      </c>
      <c r="C11477" s="680" t="s">
        <v>28329</v>
      </c>
      <c r="D11477" s="680" t="s">
        <v>48114</v>
      </c>
    </row>
    <row r="11478" spans="1:4" ht="16.5" thickTop="1" thickBot="1" x14ac:dyDescent="0.3">
      <c r="A11478" s="681" t="s">
        <v>28330</v>
      </c>
      <c r="B11478" s="681" t="s">
        <v>28331</v>
      </c>
      <c r="C11478" s="681" t="s">
        <v>28332</v>
      </c>
      <c r="D11478" s="681" t="s">
        <v>48115</v>
      </c>
    </row>
    <row r="11479" spans="1:4" ht="16.5" thickTop="1" thickBot="1" x14ac:dyDescent="0.3">
      <c r="A11479" s="680" t="s">
        <v>28333</v>
      </c>
      <c r="B11479" s="681" t="s">
        <v>28334</v>
      </c>
      <c r="C11479" s="680" t="s">
        <v>28335</v>
      </c>
      <c r="D11479" s="680" t="s">
        <v>48116</v>
      </c>
    </row>
    <row r="11480" spans="1:4" ht="31.5" thickTop="1" thickBot="1" x14ac:dyDescent="0.3">
      <c r="A11480" s="681" t="s">
        <v>28336</v>
      </c>
      <c r="B11480" s="681" t="s">
        <v>28337</v>
      </c>
      <c r="C11480" s="681" t="s">
        <v>28338</v>
      </c>
      <c r="D11480" s="681" t="s">
        <v>48117</v>
      </c>
    </row>
    <row r="11481" spans="1:4" ht="16.5" thickTop="1" thickBot="1" x14ac:dyDescent="0.3">
      <c r="A11481" s="681" t="s">
        <v>28339</v>
      </c>
      <c r="B11481" s="681" t="s">
        <v>28340</v>
      </c>
      <c r="C11481" s="681" t="s">
        <v>28341</v>
      </c>
      <c r="D11481" s="681" t="s">
        <v>48118</v>
      </c>
    </row>
    <row r="11482" spans="1:4" ht="31.5" thickTop="1" thickBot="1" x14ac:dyDescent="0.3">
      <c r="A11482" s="681" t="s">
        <v>28342</v>
      </c>
      <c r="B11482" s="681" t="s">
        <v>28343</v>
      </c>
      <c r="C11482" s="681" t="s">
        <v>28344</v>
      </c>
      <c r="D11482" s="681" t="s">
        <v>48119</v>
      </c>
    </row>
    <row r="11483" spans="1:4" ht="31.5" thickTop="1" thickBot="1" x14ac:dyDescent="0.3">
      <c r="A11483" s="680" t="s">
        <v>28345</v>
      </c>
      <c r="B11483" s="681" t="s">
        <v>28346</v>
      </c>
      <c r="C11483" s="680" t="s">
        <v>28347</v>
      </c>
      <c r="D11483" s="680" t="s">
        <v>48120</v>
      </c>
    </row>
    <row r="11484" spans="1:4" ht="16.5" thickTop="1" thickBot="1" x14ac:dyDescent="0.3">
      <c r="A11484" s="680" t="s">
        <v>28348</v>
      </c>
      <c r="B11484" s="681" t="s">
        <v>28349</v>
      </c>
      <c r="C11484" s="680" t="s">
        <v>28350</v>
      </c>
      <c r="D11484" s="680" t="s">
        <v>48121</v>
      </c>
    </row>
    <row r="11485" spans="1:4" ht="31.5" thickTop="1" thickBot="1" x14ac:dyDescent="0.3">
      <c r="A11485" s="680" t="s">
        <v>28351</v>
      </c>
      <c r="B11485" s="681" t="s">
        <v>28352</v>
      </c>
      <c r="C11485" s="680" t="s">
        <v>28353</v>
      </c>
      <c r="D11485" s="680" t="s">
        <v>48122</v>
      </c>
    </row>
    <row r="11486" spans="1:4" ht="16.5" thickTop="1" thickBot="1" x14ac:dyDescent="0.3">
      <c r="A11486" s="681" t="s">
        <v>28354</v>
      </c>
      <c r="B11486" s="681" t="s">
        <v>28355</v>
      </c>
      <c r="C11486" s="681" t="s">
        <v>28356</v>
      </c>
      <c r="D11486" s="681" t="s">
        <v>48123</v>
      </c>
    </row>
    <row r="11487" spans="1:4" ht="16.5" thickTop="1" thickBot="1" x14ac:dyDescent="0.3">
      <c r="A11487" s="681" t="s">
        <v>28357</v>
      </c>
      <c r="B11487" s="681" t="s">
        <v>28358</v>
      </c>
      <c r="C11487" s="681" t="s">
        <v>28359</v>
      </c>
      <c r="D11487" s="681" t="s">
        <v>48124</v>
      </c>
    </row>
    <row r="11488" spans="1:4" ht="16.5" thickTop="1" thickBot="1" x14ac:dyDescent="0.3">
      <c r="A11488" s="681" t="s">
        <v>28360</v>
      </c>
      <c r="B11488" s="681" t="s">
        <v>28361</v>
      </c>
      <c r="C11488" s="681" t="s">
        <v>28362</v>
      </c>
      <c r="D11488" s="681" t="s">
        <v>48125</v>
      </c>
    </row>
    <row r="11489" spans="1:4" ht="16.5" thickTop="1" thickBot="1" x14ac:dyDescent="0.3">
      <c r="A11489" s="681" t="s">
        <v>28363</v>
      </c>
      <c r="B11489" s="681" t="s">
        <v>28364</v>
      </c>
      <c r="C11489" s="681" t="s">
        <v>28365</v>
      </c>
      <c r="D11489" s="681" t="s">
        <v>48126</v>
      </c>
    </row>
    <row r="11490" spans="1:4" ht="16.5" thickTop="1" thickBot="1" x14ac:dyDescent="0.3">
      <c r="A11490" s="680" t="s">
        <v>28366</v>
      </c>
      <c r="B11490" s="681" t="s">
        <v>28367</v>
      </c>
      <c r="C11490" s="680" t="s">
        <v>28368</v>
      </c>
      <c r="D11490" s="680" t="s">
        <v>48127</v>
      </c>
    </row>
    <row r="11491" spans="1:4" ht="16.5" thickTop="1" thickBot="1" x14ac:dyDescent="0.3">
      <c r="A11491" s="680" t="s">
        <v>7139</v>
      </c>
      <c r="B11491" s="681" t="s">
        <v>28369</v>
      </c>
      <c r="C11491" s="680" t="s">
        <v>7140</v>
      </c>
      <c r="D11491" s="680" t="s">
        <v>7141</v>
      </c>
    </row>
    <row r="11492" spans="1:4" ht="31.5" thickTop="1" thickBot="1" x14ac:dyDescent="0.3">
      <c r="A11492" s="680" t="s">
        <v>28370</v>
      </c>
      <c r="B11492" s="681" t="s">
        <v>28371</v>
      </c>
      <c r="C11492" s="680" t="s">
        <v>28372</v>
      </c>
      <c r="D11492" s="680" t="s">
        <v>48128</v>
      </c>
    </row>
    <row r="11493" spans="1:4" ht="16.5" thickTop="1" thickBot="1" x14ac:dyDescent="0.3">
      <c r="A11493" s="681" t="s">
        <v>28373</v>
      </c>
      <c r="B11493" s="681" t="s">
        <v>28374</v>
      </c>
      <c r="C11493" s="681" t="s">
        <v>28375</v>
      </c>
      <c r="D11493" s="681" t="s">
        <v>48129</v>
      </c>
    </row>
    <row r="11494" spans="1:4" ht="16.5" thickTop="1" thickBot="1" x14ac:dyDescent="0.3">
      <c r="A11494" s="681" t="s">
        <v>28376</v>
      </c>
      <c r="B11494" s="681" t="s">
        <v>28377</v>
      </c>
      <c r="C11494" s="681" t="s">
        <v>28378</v>
      </c>
      <c r="D11494" s="681" t="s">
        <v>48130</v>
      </c>
    </row>
    <row r="11495" spans="1:4" ht="16.5" thickTop="1" thickBot="1" x14ac:dyDescent="0.3">
      <c r="A11495" s="681" t="s">
        <v>7142</v>
      </c>
      <c r="B11495" s="681" t="s">
        <v>28379</v>
      </c>
      <c r="C11495" s="681" t="s">
        <v>28380</v>
      </c>
      <c r="D11495" s="681" t="s">
        <v>28380</v>
      </c>
    </row>
    <row r="11496" spans="1:4" ht="31.5" thickTop="1" thickBot="1" x14ac:dyDescent="0.3">
      <c r="A11496" s="681" t="s">
        <v>28381</v>
      </c>
      <c r="B11496" s="681" t="s">
        <v>28382</v>
      </c>
      <c r="C11496" s="681" t="s">
        <v>28383</v>
      </c>
      <c r="D11496" s="681" t="s">
        <v>48131</v>
      </c>
    </row>
    <row r="11497" spans="1:4" ht="31.5" thickTop="1" thickBot="1" x14ac:dyDescent="0.3">
      <c r="A11497" s="681" t="s">
        <v>28384</v>
      </c>
      <c r="B11497" s="681" t="s">
        <v>28385</v>
      </c>
      <c r="C11497" s="681" t="s">
        <v>28386</v>
      </c>
      <c r="D11497" s="681" t="s">
        <v>48132</v>
      </c>
    </row>
    <row r="11498" spans="1:4" ht="16.5" thickTop="1" thickBot="1" x14ac:dyDescent="0.3">
      <c r="A11498" s="681" t="s">
        <v>28387</v>
      </c>
      <c r="B11498" s="681" t="s">
        <v>28388</v>
      </c>
      <c r="C11498" s="681" t="s">
        <v>28389</v>
      </c>
      <c r="D11498" s="681" t="s">
        <v>48133</v>
      </c>
    </row>
    <row r="11499" spans="1:4" ht="16.5" thickTop="1" thickBot="1" x14ac:dyDescent="0.3">
      <c r="A11499" s="681" t="s">
        <v>28390</v>
      </c>
      <c r="B11499" s="681" t="s">
        <v>28391</v>
      </c>
      <c r="C11499" s="681" t="s">
        <v>28392</v>
      </c>
      <c r="D11499" s="681" t="s">
        <v>48134</v>
      </c>
    </row>
    <row r="11500" spans="1:4" ht="31.5" thickTop="1" thickBot="1" x14ac:dyDescent="0.3">
      <c r="A11500" s="681" t="s">
        <v>28393</v>
      </c>
      <c r="B11500" s="692" t="s">
        <v>8728</v>
      </c>
      <c r="C11500" s="681" t="s">
        <v>28394</v>
      </c>
      <c r="D11500" s="681" t="s">
        <v>48135</v>
      </c>
    </row>
    <row r="11501" spans="1:4" ht="16.5" thickTop="1" thickBot="1" x14ac:dyDescent="0.3">
      <c r="A11501" s="680" t="s">
        <v>28395</v>
      </c>
      <c r="B11501" s="681" t="s">
        <v>28396</v>
      </c>
      <c r="C11501" s="680" t="s">
        <v>28397</v>
      </c>
      <c r="D11501" s="680" t="s">
        <v>48136</v>
      </c>
    </row>
    <row r="11502" spans="1:4" ht="16.5" thickTop="1" thickBot="1" x14ac:dyDescent="0.3">
      <c r="A11502" s="680" t="s">
        <v>28398</v>
      </c>
      <c r="B11502" s="681" t="s">
        <v>28399</v>
      </c>
      <c r="C11502" s="680" t="s">
        <v>28400</v>
      </c>
      <c r="D11502" s="680" t="s">
        <v>48137</v>
      </c>
    </row>
    <row r="11503" spans="1:4" ht="16.5" thickTop="1" thickBot="1" x14ac:dyDescent="0.3">
      <c r="A11503" s="681" t="s">
        <v>28401</v>
      </c>
      <c r="B11503" s="681" t="s">
        <v>28402</v>
      </c>
      <c r="C11503" s="681" t="s">
        <v>28403</v>
      </c>
      <c r="D11503" s="681" t="s">
        <v>48138</v>
      </c>
    </row>
    <row r="11504" spans="1:4" ht="16.5" thickTop="1" thickBot="1" x14ac:dyDescent="0.3">
      <c r="A11504" s="680" t="s">
        <v>7144</v>
      </c>
      <c r="B11504" s="681" t="s">
        <v>28404</v>
      </c>
      <c r="C11504" s="680" t="s">
        <v>7145</v>
      </c>
      <c r="D11504" s="680" t="s">
        <v>7146</v>
      </c>
    </row>
    <row r="11505" spans="1:4" ht="31.5" thickTop="1" thickBot="1" x14ac:dyDescent="0.3">
      <c r="A11505" s="681" t="s">
        <v>28405</v>
      </c>
      <c r="B11505" s="681" t="s">
        <v>28406</v>
      </c>
      <c r="C11505" s="681" t="s">
        <v>28407</v>
      </c>
      <c r="D11505" s="681" t="s">
        <v>48139</v>
      </c>
    </row>
    <row r="11506" spans="1:4" ht="16.5" thickTop="1" thickBot="1" x14ac:dyDescent="0.3">
      <c r="A11506" s="680" t="s">
        <v>28408</v>
      </c>
      <c r="B11506" s="681" t="s">
        <v>28409</v>
      </c>
      <c r="C11506" s="680" t="s">
        <v>28410</v>
      </c>
      <c r="D11506" s="680" t="s">
        <v>48140</v>
      </c>
    </row>
    <row r="11507" spans="1:4" ht="31.5" thickTop="1" thickBot="1" x14ac:dyDescent="0.3">
      <c r="A11507" s="681" t="s">
        <v>28411</v>
      </c>
      <c r="B11507" s="681" t="s">
        <v>28412</v>
      </c>
      <c r="C11507" s="681" t="s">
        <v>28413</v>
      </c>
      <c r="D11507" s="681" t="s">
        <v>48141</v>
      </c>
    </row>
    <row r="11508" spans="1:4" ht="16.5" thickTop="1" thickBot="1" x14ac:dyDescent="0.3">
      <c r="A11508" s="680" t="s">
        <v>28414</v>
      </c>
      <c r="B11508" s="681" t="s">
        <v>28415</v>
      </c>
      <c r="C11508" s="680" t="s">
        <v>28416</v>
      </c>
      <c r="D11508" s="680" t="s">
        <v>48142</v>
      </c>
    </row>
    <row r="11509" spans="1:4" ht="16.5" thickTop="1" thickBot="1" x14ac:dyDescent="0.3">
      <c r="A11509" s="681" t="s">
        <v>28417</v>
      </c>
      <c r="B11509" s="681" t="s">
        <v>28418</v>
      </c>
      <c r="C11509" s="681" t="s">
        <v>28419</v>
      </c>
      <c r="D11509" s="681" t="s">
        <v>48143</v>
      </c>
    </row>
    <row r="11510" spans="1:4" ht="16.5" thickTop="1" thickBot="1" x14ac:dyDescent="0.3">
      <c r="A11510" s="680" t="s">
        <v>28420</v>
      </c>
      <c r="B11510" s="681" t="s">
        <v>28421</v>
      </c>
      <c r="C11510" s="680" t="s">
        <v>28422</v>
      </c>
      <c r="D11510" s="680" t="s">
        <v>48144</v>
      </c>
    </row>
    <row r="11511" spans="1:4" ht="16.5" thickTop="1" thickBot="1" x14ac:dyDescent="0.3">
      <c r="A11511" s="681" t="s">
        <v>28423</v>
      </c>
      <c r="B11511" s="681" t="s">
        <v>28424</v>
      </c>
      <c r="C11511" s="681" t="s">
        <v>28425</v>
      </c>
      <c r="D11511" s="681" t="s">
        <v>48145</v>
      </c>
    </row>
    <row r="11512" spans="1:4" ht="16.5" thickTop="1" thickBot="1" x14ac:dyDescent="0.3">
      <c r="A11512" s="680" t="s">
        <v>28426</v>
      </c>
      <c r="B11512" s="681" t="s">
        <v>28427</v>
      </c>
      <c r="C11512" s="680" t="s">
        <v>28428</v>
      </c>
      <c r="D11512" s="680" t="s">
        <v>48146</v>
      </c>
    </row>
    <row r="11513" spans="1:4" ht="16.5" thickTop="1" thickBot="1" x14ac:dyDescent="0.3">
      <c r="A11513" s="680" t="s">
        <v>28429</v>
      </c>
      <c r="B11513" s="681" t="s">
        <v>28430</v>
      </c>
      <c r="C11513" s="680" t="s">
        <v>28431</v>
      </c>
      <c r="D11513" s="680" t="s">
        <v>48147</v>
      </c>
    </row>
    <row r="11514" spans="1:4" ht="16.5" thickTop="1" thickBot="1" x14ac:dyDescent="0.3">
      <c r="A11514" s="681" t="s">
        <v>7147</v>
      </c>
      <c r="B11514" s="681" t="s">
        <v>28432</v>
      </c>
      <c r="C11514" s="681" t="s">
        <v>7148</v>
      </c>
      <c r="D11514" s="681" t="s">
        <v>7149</v>
      </c>
    </row>
    <row r="11515" spans="1:4" ht="61.5" thickTop="1" thickBot="1" x14ac:dyDescent="0.3">
      <c r="A11515" s="680" t="s">
        <v>28433</v>
      </c>
      <c r="B11515" s="681" t="s">
        <v>28434</v>
      </c>
      <c r="C11515" s="680" t="s">
        <v>28435</v>
      </c>
      <c r="D11515" s="680" t="s">
        <v>48148</v>
      </c>
    </row>
    <row r="11516" spans="1:4" ht="16.5" thickTop="1" thickBot="1" x14ac:dyDescent="0.3">
      <c r="A11516" s="681" t="s">
        <v>28436</v>
      </c>
      <c r="B11516" s="681" t="s">
        <v>28437</v>
      </c>
      <c r="C11516" s="681" t="s">
        <v>28438</v>
      </c>
      <c r="D11516" s="681" t="s">
        <v>48149</v>
      </c>
    </row>
    <row r="11517" spans="1:4" ht="16.5" thickTop="1" thickBot="1" x14ac:dyDescent="0.3">
      <c r="A11517" s="681" t="s">
        <v>28439</v>
      </c>
      <c r="B11517" s="681" t="s">
        <v>28440</v>
      </c>
      <c r="C11517" s="681" t="s">
        <v>28441</v>
      </c>
      <c r="D11517" s="681" t="s">
        <v>48150</v>
      </c>
    </row>
    <row r="11518" spans="1:4" ht="16.5" thickTop="1" thickBot="1" x14ac:dyDescent="0.3">
      <c r="A11518" s="681" t="s">
        <v>28442</v>
      </c>
      <c r="B11518" s="681" t="s">
        <v>28443</v>
      </c>
      <c r="C11518" s="681" t="s">
        <v>28444</v>
      </c>
      <c r="D11518" s="681" t="s">
        <v>48151</v>
      </c>
    </row>
    <row r="11519" spans="1:4" ht="31.5" thickTop="1" thickBot="1" x14ac:dyDescent="0.3">
      <c r="A11519" s="681" t="s">
        <v>28445</v>
      </c>
      <c r="B11519" s="681" t="s">
        <v>28446</v>
      </c>
      <c r="C11519" s="681" t="s">
        <v>28447</v>
      </c>
      <c r="D11519" s="681" t="s">
        <v>48152</v>
      </c>
    </row>
    <row r="11520" spans="1:4" ht="16.5" thickTop="1" thickBot="1" x14ac:dyDescent="0.3">
      <c r="A11520" s="681" t="s">
        <v>28448</v>
      </c>
      <c r="B11520" s="681" t="s">
        <v>28449</v>
      </c>
      <c r="C11520" s="681" t="s">
        <v>28450</v>
      </c>
      <c r="D11520" s="681" t="s">
        <v>48153</v>
      </c>
    </row>
    <row r="11521" spans="1:4" ht="16.5" thickTop="1" thickBot="1" x14ac:dyDescent="0.3">
      <c r="A11521" s="681" t="s">
        <v>28451</v>
      </c>
      <c r="B11521" s="681" t="s">
        <v>28452</v>
      </c>
      <c r="C11521" s="681" t="s">
        <v>28453</v>
      </c>
      <c r="D11521" s="681" t="s">
        <v>48154</v>
      </c>
    </row>
    <row r="11522" spans="1:4" ht="16.5" thickTop="1" thickBot="1" x14ac:dyDescent="0.3">
      <c r="A11522" s="680" t="s">
        <v>28454</v>
      </c>
      <c r="B11522" s="681" t="s">
        <v>28455</v>
      </c>
      <c r="C11522" s="680" t="s">
        <v>28456</v>
      </c>
      <c r="D11522" s="680" t="s">
        <v>48155</v>
      </c>
    </row>
    <row r="11523" spans="1:4" ht="16.5" thickTop="1" thickBot="1" x14ac:dyDescent="0.3">
      <c r="A11523" s="680" t="s">
        <v>28457</v>
      </c>
      <c r="B11523" s="681" t="s">
        <v>28458</v>
      </c>
      <c r="C11523" s="680" t="s">
        <v>28459</v>
      </c>
      <c r="D11523" s="680" t="s">
        <v>48156</v>
      </c>
    </row>
    <row r="11524" spans="1:4" ht="16.5" thickTop="1" thickBot="1" x14ac:dyDescent="0.3">
      <c r="A11524" s="680" t="s">
        <v>28460</v>
      </c>
      <c r="B11524" s="681" t="s">
        <v>28461</v>
      </c>
      <c r="C11524" s="680" t="s">
        <v>28462</v>
      </c>
      <c r="D11524" s="680" t="s">
        <v>48157</v>
      </c>
    </row>
    <row r="11525" spans="1:4" ht="16.5" thickTop="1" thickBot="1" x14ac:dyDescent="0.3">
      <c r="A11525" s="681" t="s">
        <v>28463</v>
      </c>
      <c r="B11525" s="681" t="s">
        <v>28464</v>
      </c>
      <c r="C11525" s="681" t="s">
        <v>28465</v>
      </c>
      <c r="D11525" s="681" t="s">
        <v>48158</v>
      </c>
    </row>
    <row r="11526" spans="1:4" ht="16.5" thickTop="1" thickBot="1" x14ac:dyDescent="0.3">
      <c r="A11526" s="680" t="s">
        <v>28466</v>
      </c>
      <c r="B11526" s="681" t="s">
        <v>28467</v>
      </c>
      <c r="C11526" s="680" t="s">
        <v>28468</v>
      </c>
      <c r="D11526" s="680" t="s">
        <v>48159</v>
      </c>
    </row>
    <row r="11527" spans="1:4" ht="16.5" thickTop="1" thickBot="1" x14ac:dyDescent="0.3">
      <c r="A11527" s="680" t="s">
        <v>28469</v>
      </c>
      <c r="B11527" s="681" t="s">
        <v>28470</v>
      </c>
      <c r="C11527" s="680" t="s">
        <v>28471</v>
      </c>
      <c r="D11527" s="680" t="s">
        <v>48160</v>
      </c>
    </row>
    <row r="11528" spans="1:4" ht="16.5" thickTop="1" thickBot="1" x14ac:dyDescent="0.3">
      <c r="A11528" s="681" t="s">
        <v>28472</v>
      </c>
      <c r="B11528" s="681" t="s">
        <v>28473</v>
      </c>
      <c r="C11528" s="681" t="s">
        <v>28474</v>
      </c>
      <c r="D11528" s="681" t="s">
        <v>48161</v>
      </c>
    </row>
    <row r="11529" spans="1:4" ht="16.5" thickTop="1" thickBot="1" x14ac:dyDescent="0.3">
      <c r="A11529" s="681" t="s">
        <v>28475</v>
      </c>
      <c r="B11529" s="681" t="s">
        <v>28476</v>
      </c>
      <c r="C11529" s="681" t="s">
        <v>28477</v>
      </c>
      <c r="D11529" s="681" t="s">
        <v>48162</v>
      </c>
    </row>
    <row r="11530" spans="1:4" ht="31.5" thickTop="1" thickBot="1" x14ac:dyDescent="0.3">
      <c r="A11530" s="681" t="s">
        <v>28478</v>
      </c>
      <c r="B11530" s="681" t="s">
        <v>28479</v>
      </c>
      <c r="C11530" s="681" t="s">
        <v>28480</v>
      </c>
      <c r="D11530" s="681" t="s">
        <v>48163</v>
      </c>
    </row>
    <row r="11531" spans="1:4" ht="31.5" thickTop="1" thickBot="1" x14ac:dyDescent="0.3">
      <c r="A11531" s="680" t="s">
        <v>28481</v>
      </c>
      <c r="B11531" s="681" t="s">
        <v>28482</v>
      </c>
      <c r="C11531" s="680" t="s">
        <v>28483</v>
      </c>
      <c r="D11531" s="680" t="s">
        <v>48164</v>
      </c>
    </row>
    <row r="11532" spans="1:4" ht="16.5" thickTop="1" thickBot="1" x14ac:dyDescent="0.3">
      <c r="A11532" s="680" t="s">
        <v>28484</v>
      </c>
      <c r="B11532" s="681" t="s">
        <v>28485</v>
      </c>
      <c r="C11532" s="680" t="s">
        <v>28486</v>
      </c>
      <c r="D11532" s="680" t="s">
        <v>48165</v>
      </c>
    </row>
    <row r="11533" spans="1:4" ht="16.5" thickTop="1" thickBot="1" x14ac:dyDescent="0.3">
      <c r="A11533" s="681" t="s">
        <v>28487</v>
      </c>
      <c r="B11533" s="681" t="s">
        <v>28488</v>
      </c>
      <c r="C11533" s="681" t="s">
        <v>28489</v>
      </c>
      <c r="D11533" s="681" t="s">
        <v>48166</v>
      </c>
    </row>
    <row r="11534" spans="1:4" ht="31.5" thickTop="1" thickBot="1" x14ac:dyDescent="0.3">
      <c r="A11534" s="681" t="s">
        <v>28490</v>
      </c>
      <c r="B11534" s="681" t="s">
        <v>28491</v>
      </c>
      <c r="C11534" s="681" t="s">
        <v>28492</v>
      </c>
      <c r="D11534" s="681" t="s">
        <v>48167</v>
      </c>
    </row>
    <row r="11535" spans="1:4" ht="31.5" thickTop="1" thickBot="1" x14ac:dyDescent="0.3">
      <c r="A11535" s="681" t="s">
        <v>28493</v>
      </c>
      <c r="B11535" s="692" t="s">
        <v>8728</v>
      </c>
      <c r="C11535" s="681" t="s">
        <v>28494</v>
      </c>
      <c r="D11535" s="681" t="s">
        <v>48168</v>
      </c>
    </row>
    <row r="11536" spans="1:4" ht="16.5" thickTop="1" thickBot="1" x14ac:dyDescent="0.3">
      <c r="A11536" s="680" t="s">
        <v>28495</v>
      </c>
      <c r="B11536" s="681" t="s">
        <v>28496</v>
      </c>
      <c r="C11536" s="680" t="s">
        <v>28497</v>
      </c>
      <c r="D11536" s="680" t="s">
        <v>48169</v>
      </c>
    </row>
    <row r="11537" spans="1:4" ht="31.5" thickTop="1" thickBot="1" x14ac:dyDescent="0.3">
      <c r="A11537" s="680" t="s">
        <v>28498</v>
      </c>
      <c r="B11537" s="681" t="s">
        <v>28499</v>
      </c>
      <c r="C11537" s="680" t="s">
        <v>28500</v>
      </c>
      <c r="D11537" s="680" t="s">
        <v>48170</v>
      </c>
    </row>
    <row r="11538" spans="1:4" ht="16.5" thickTop="1" thickBot="1" x14ac:dyDescent="0.3">
      <c r="A11538" s="680" t="s">
        <v>7150</v>
      </c>
      <c r="B11538" s="681" t="s">
        <v>28501</v>
      </c>
      <c r="C11538" s="680" t="s">
        <v>7151</v>
      </c>
      <c r="D11538" s="680" t="s">
        <v>7152</v>
      </c>
    </row>
    <row r="11539" spans="1:4" ht="16.5" thickTop="1" thickBot="1" x14ac:dyDescent="0.3">
      <c r="A11539" s="680" t="s">
        <v>28502</v>
      </c>
      <c r="B11539" s="681" t="s">
        <v>28503</v>
      </c>
      <c r="C11539" s="680" t="s">
        <v>28504</v>
      </c>
      <c r="D11539" s="680" t="s">
        <v>48171</v>
      </c>
    </row>
    <row r="11540" spans="1:4" ht="16.5" thickTop="1" thickBot="1" x14ac:dyDescent="0.3">
      <c r="A11540" s="680" t="s">
        <v>28505</v>
      </c>
      <c r="B11540" s="681" t="s">
        <v>28506</v>
      </c>
      <c r="C11540" s="680" t="s">
        <v>28507</v>
      </c>
      <c r="D11540" s="680" t="s">
        <v>48172</v>
      </c>
    </row>
    <row r="11541" spans="1:4" ht="16.5" thickTop="1" thickBot="1" x14ac:dyDescent="0.3">
      <c r="A11541" s="681" t="s">
        <v>7153</v>
      </c>
      <c r="B11541" s="692" t="s">
        <v>8728</v>
      </c>
      <c r="C11541" s="681" t="s">
        <v>7154</v>
      </c>
      <c r="D11541" s="681" t="s">
        <v>7155</v>
      </c>
    </row>
    <row r="11542" spans="1:4" ht="31.5" thickTop="1" thickBot="1" x14ac:dyDescent="0.3">
      <c r="A11542" s="681" t="s">
        <v>28508</v>
      </c>
      <c r="B11542" s="681" t="s">
        <v>28509</v>
      </c>
      <c r="C11542" s="681" t="s">
        <v>28510</v>
      </c>
      <c r="D11542" s="681" t="s">
        <v>48173</v>
      </c>
    </row>
    <row r="11543" spans="1:4" ht="16.5" thickTop="1" thickBot="1" x14ac:dyDescent="0.3">
      <c r="A11543" s="680" t="s">
        <v>7156</v>
      </c>
      <c r="B11543" s="681" t="s">
        <v>28511</v>
      </c>
      <c r="C11543" s="680" t="s">
        <v>7157</v>
      </c>
      <c r="D11543" s="680" t="s">
        <v>7158</v>
      </c>
    </row>
    <row r="11544" spans="1:4" ht="16.5" thickTop="1" thickBot="1" x14ac:dyDescent="0.3">
      <c r="A11544" s="680" t="s">
        <v>28512</v>
      </c>
      <c r="B11544" s="681" t="s">
        <v>28513</v>
      </c>
      <c r="C11544" s="680" t="s">
        <v>28514</v>
      </c>
      <c r="D11544" s="680" t="s">
        <v>48174</v>
      </c>
    </row>
    <row r="11545" spans="1:4" ht="16.5" thickTop="1" thickBot="1" x14ac:dyDescent="0.3">
      <c r="A11545" s="680" t="s">
        <v>28515</v>
      </c>
      <c r="B11545" s="681" t="s">
        <v>28516</v>
      </c>
      <c r="C11545" s="680" t="s">
        <v>28517</v>
      </c>
      <c r="D11545" s="680" t="s">
        <v>48175</v>
      </c>
    </row>
    <row r="11546" spans="1:4" ht="16.5" thickTop="1" thickBot="1" x14ac:dyDescent="0.3">
      <c r="A11546" s="681" t="s">
        <v>28518</v>
      </c>
      <c r="B11546" s="681" t="s">
        <v>28519</v>
      </c>
      <c r="C11546" s="681" t="s">
        <v>28520</v>
      </c>
      <c r="D11546" s="681" t="s">
        <v>48176</v>
      </c>
    </row>
    <row r="11547" spans="1:4" ht="16.5" thickTop="1" thickBot="1" x14ac:dyDescent="0.3">
      <c r="A11547" s="681" t="s">
        <v>28521</v>
      </c>
      <c r="B11547" s="681" t="s">
        <v>28522</v>
      </c>
      <c r="C11547" s="681" t="s">
        <v>28523</v>
      </c>
      <c r="D11547" s="681" t="s">
        <v>48177</v>
      </c>
    </row>
    <row r="11548" spans="1:4" ht="16.5" thickTop="1" thickBot="1" x14ac:dyDescent="0.3">
      <c r="A11548" s="680" t="s">
        <v>28524</v>
      </c>
      <c r="B11548" s="681" t="s">
        <v>28525</v>
      </c>
      <c r="C11548" s="680" t="s">
        <v>28526</v>
      </c>
      <c r="D11548" s="680" t="s">
        <v>28526</v>
      </c>
    </row>
    <row r="11549" spans="1:4" ht="16.5" thickTop="1" thickBot="1" x14ac:dyDescent="0.3">
      <c r="A11549" s="680" t="s">
        <v>28527</v>
      </c>
      <c r="B11549" s="681" t="s">
        <v>28528</v>
      </c>
      <c r="C11549" s="680" t="s">
        <v>28529</v>
      </c>
      <c r="D11549" s="680" t="s">
        <v>48178</v>
      </c>
    </row>
    <row r="11550" spans="1:4" ht="16.5" thickTop="1" thickBot="1" x14ac:dyDescent="0.3">
      <c r="A11550" s="681" t="s">
        <v>28530</v>
      </c>
      <c r="B11550" s="681" t="s">
        <v>28531</v>
      </c>
      <c r="C11550" s="681" t="s">
        <v>28532</v>
      </c>
      <c r="D11550" s="681" t="s">
        <v>48179</v>
      </c>
    </row>
    <row r="11551" spans="1:4" ht="16.5" thickTop="1" thickBot="1" x14ac:dyDescent="0.3">
      <c r="A11551" s="681" t="s">
        <v>28533</v>
      </c>
      <c r="B11551" s="681" t="s">
        <v>28534</v>
      </c>
      <c r="C11551" s="681" t="s">
        <v>28535</v>
      </c>
      <c r="D11551" s="681" t="s">
        <v>48180</v>
      </c>
    </row>
    <row r="11552" spans="1:4" ht="31.5" thickTop="1" thickBot="1" x14ac:dyDescent="0.3">
      <c r="A11552" s="680" t="s">
        <v>28536</v>
      </c>
      <c r="B11552" s="681" t="s">
        <v>28537</v>
      </c>
      <c r="C11552" s="680" t="s">
        <v>28538</v>
      </c>
      <c r="D11552" s="680" t="s">
        <v>48181</v>
      </c>
    </row>
    <row r="11553" spans="1:4" ht="16.5" thickTop="1" thickBot="1" x14ac:dyDescent="0.3">
      <c r="A11553" s="681" t="s">
        <v>7159</v>
      </c>
      <c r="B11553" s="681" t="s">
        <v>28539</v>
      </c>
      <c r="C11553" s="681" t="s">
        <v>7160</v>
      </c>
      <c r="D11553" s="681" t="s">
        <v>7161</v>
      </c>
    </row>
    <row r="11554" spans="1:4" ht="16.5" thickTop="1" thickBot="1" x14ac:dyDescent="0.3">
      <c r="A11554" s="681" t="s">
        <v>28540</v>
      </c>
      <c r="B11554" s="681" t="s">
        <v>28541</v>
      </c>
      <c r="C11554" s="681" t="s">
        <v>28542</v>
      </c>
      <c r="D11554" s="681" t="s">
        <v>48182</v>
      </c>
    </row>
    <row r="11555" spans="1:4" ht="16.5" thickTop="1" thickBot="1" x14ac:dyDescent="0.3">
      <c r="A11555" s="681" t="s">
        <v>28543</v>
      </c>
      <c r="B11555" s="681" t="s">
        <v>28544</v>
      </c>
      <c r="C11555" s="681" t="s">
        <v>28545</v>
      </c>
      <c r="D11555" s="681" t="s">
        <v>48183</v>
      </c>
    </row>
    <row r="11556" spans="1:4" ht="16.5" thickTop="1" thickBot="1" x14ac:dyDescent="0.3">
      <c r="A11556" s="681" t="s">
        <v>28546</v>
      </c>
      <c r="B11556" s="681" t="s">
        <v>28547</v>
      </c>
      <c r="C11556" s="681" t="s">
        <v>28548</v>
      </c>
      <c r="D11556" s="681" t="s">
        <v>48184</v>
      </c>
    </row>
    <row r="11557" spans="1:4" ht="31.5" thickTop="1" thickBot="1" x14ac:dyDescent="0.3">
      <c r="A11557" s="681" t="s">
        <v>28549</v>
      </c>
      <c r="B11557" s="681" t="s">
        <v>28550</v>
      </c>
      <c r="C11557" s="681" t="s">
        <v>28551</v>
      </c>
      <c r="D11557" s="681" t="s">
        <v>48185</v>
      </c>
    </row>
    <row r="11558" spans="1:4" ht="31.5" thickTop="1" thickBot="1" x14ac:dyDescent="0.3">
      <c r="A11558" s="680" t="s">
        <v>28552</v>
      </c>
      <c r="B11558" s="681" t="s">
        <v>28553</v>
      </c>
      <c r="C11558" s="680" t="s">
        <v>28554</v>
      </c>
      <c r="D11558" s="680" t="s">
        <v>48186</v>
      </c>
    </row>
    <row r="11559" spans="1:4" ht="31.5" thickTop="1" thickBot="1" x14ac:dyDescent="0.3">
      <c r="A11559" s="681" t="s">
        <v>28555</v>
      </c>
      <c r="B11559" s="681" t="s">
        <v>28556</v>
      </c>
      <c r="C11559" s="681" t="s">
        <v>28557</v>
      </c>
      <c r="D11559" s="681" t="s">
        <v>48187</v>
      </c>
    </row>
    <row r="11560" spans="1:4" ht="31.5" thickTop="1" thickBot="1" x14ac:dyDescent="0.3">
      <c r="A11560" s="681" t="s">
        <v>28558</v>
      </c>
      <c r="B11560" s="681" t="s">
        <v>28559</v>
      </c>
      <c r="C11560" s="681" t="s">
        <v>28560</v>
      </c>
      <c r="D11560" s="681" t="s">
        <v>48188</v>
      </c>
    </row>
    <row r="11561" spans="1:4" ht="16.5" thickTop="1" thickBot="1" x14ac:dyDescent="0.3">
      <c r="A11561" s="681" t="s">
        <v>28561</v>
      </c>
      <c r="B11561" s="681" t="s">
        <v>28562</v>
      </c>
      <c r="C11561" s="681" t="s">
        <v>28563</v>
      </c>
      <c r="D11561" s="681" t="s">
        <v>48189</v>
      </c>
    </row>
    <row r="11562" spans="1:4" ht="16.5" thickTop="1" thickBot="1" x14ac:dyDescent="0.3">
      <c r="A11562" s="680" t="s">
        <v>28564</v>
      </c>
      <c r="B11562" s="681" t="s">
        <v>28565</v>
      </c>
      <c r="C11562" s="680" t="s">
        <v>28566</v>
      </c>
      <c r="D11562" s="680" t="s">
        <v>48190</v>
      </c>
    </row>
    <row r="11563" spans="1:4" ht="16.5" thickTop="1" thickBot="1" x14ac:dyDescent="0.3">
      <c r="A11563" s="680" t="s">
        <v>28567</v>
      </c>
      <c r="B11563" s="681" t="s">
        <v>28568</v>
      </c>
      <c r="C11563" s="680" t="s">
        <v>28569</v>
      </c>
      <c r="D11563" s="680" t="s">
        <v>48191</v>
      </c>
    </row>
    <row r="11564" spans="1:4" ht="16.5" thickTop="1" thickBot="1" x14ac:dyDescent="0.3">
      <c r="A11564" s="680" t="s">
        <v>28570</v>
      </c>
      <c r="B11564" s="681" t="s">
        <v>28571</v>
      </c>
      <c r="C11564" s="680" t="s">
        <v>28572</v>
      </c>
      <c r="D11564" s="680" t="s">
        <v>48192</v>
      </c>
    </row>
    <row r="11565" spans="1:4" ht="16.5" thickTop="1" thickBot="1" x14ac:dyDescent="0.3">
      <c r="A11565" s="681" t="s">
        <v>7162</v>
      </c>
      <c r="B11565" s="681" t="s">
        <v>28573</v>
      </c>
      <c r="C11565" s="681" t="s">
        <v>7163</v>
      </c>
      <c r="D11565" s="681" t="s">
        <v>7164</v>
      </c>
    </row>
    <row r="11566" spans="1:4" ht="16.5" thickTop="1" thickBot="1" x14ac:dyDescent="0.3">
      <c r="A11566" s="680" t="s">
        <v>28574</v>
      </c>
      <c r="B11566" s="681" t="s">
        <v>28575</v>
      </c>
      <c r="C11566" s="680" t="s">
        <v>28576</v>
      </c>
      <c r="D11566" s="680" t="s">
        <v>48193</v>
      </c>
    </row>
    <row r="11567" spans="1:4" ht="16.5" thickTop="1" thickBot="1" x14ac:dyDescent="0.3">
      <c r="A11567" s="681" t="s">
        <v>28577</v>
      </c>
      <c r="B11567" s="681" t="s">
        <v>28578</v>
      </c>
      <c r="C11567" s="681" t="s">
        <v>28579</v>
      </c>
      <c r="D11567" s="681" t="s">
        <v>48194</v>
      </c>
    </row>
    <row r="11568" spans="1:4" ht="31.5" thickTop="1" thickBot="1" x14ac:dyDescent="0.3">
      <c r="A11568" s="681" t="s">
        <v>28580</v>
      </c>
      <c r="B11568" s="681" t="s">
        <v>28581</v>
      </c>
      <c r="C11568" s="681" t="s">
        <v>28582</v>
      </c>
      <c r="D11568" s="681" t="s">
        <v>48195</v>
      </c>
    </row>
    <row r="11569" spans="1:4" ht="16.5" thickTop="1" thickBot="1" x14ac:dyDescent="0.3">
      <c r="A11569" s="681" t="s">
        <v>28583</v>
      </c>
      <c r="B11569" s="681" t="s">
        <v>28584</v>
      </c>
      <c r="C11569" s="681" t="s">
        <v>28585</v>
      </c>
      <c r="D11569" s="681" t="s">
        <v>48196</v>
      </c>
    </row>
    <row r="11570" spans="1:4" ht="31.5" thickTop="1" thickBot="1" x14ac:dyDescent="0.3">
      <c r="A11570" s="680" t="s">
        <v>28586</v>
      </c>
      <c r="B11570" s="681" t="s">
        <v>28587</v>
      </c>
      <c r="C11570" s="680" t="s">
        <v>28588</v>
      </c>
      <c r="D11570" s="680" t="s">
        <v>48197</v>
      </c>
    </row>
    <row r="11571" spans="1:4" ht="16.5" thickTop="1" thickBot="1" x14ac:dyDescent="0.3">
      <c r="A11571" s="681" t="s">
        <v>28589</v>
      </c>
      <c r="B11571" s="681" t="s">
        <v>28590</v>
      </c>
      <c r="C11571" s="681" t="s">
        <v>28591</v>
      </c>
      <c r="D11571" s="681" t="s">
        <v>48198</v>
      </c>
    </row>
    <row r="11572" spans="1:4" ht="16.5" thickTop="1" thickBot="1" x14ac:dyDescent="0.3">
      <c r="A11572" s="680" t="s">
        <v>28592</v>
      </c>
      <c r="B11572" s="681" t="s">
        <v>28593</v>
      </c>
      <c r="C11572" s="680" t="s">
        <v>28594</v>
      </c>
      <c r="D11572" s="680" t="s">
        <v>48199</v>
      </c>
    </row>
    <row r="11573" spans="1:4" ht="16.5" thickTop="1" thickBot="1" x14ac:dyDescent="0.3">
      <c r="A11573" s="680" t="s">
        <v>28595</v>
      </c>
      <c r="B11573" s="681" t="s">
        <v>28596</v>
      </c>
      <c r="C11573" s="680" t="s">
        <v>28597</v>
      </c>
      <c r="D11573" s="680" t="s">
        <v>48200</v>
      </c>
    </row>
    <row r="11574" spans="1:4" ht="16.5" thickTop="1" thickBot="1" x14ac:dyDescent="0.3">
      <c r="A11574" s="680" t="s">
        <v>28598</v>
      </c>
      <c r="B11574" s="681" t="s">
        <v>28599</v>
      </c>
      <c r="C11574" s="680" t="s">
        <v>28600</v>
      </c>
      <c r="D11574" s="680" t="s">
        <v>48201</v>
      </c>
    </row>
    <row r="11575" spans="1:4" ht="16.5" thickTop="1" thickBot="1" x14ac:dyDescent="0.3">
      <c r="A11575" s="680" t="s">
        <v>28601</v>
      </c>
      <c r="B11575" s="681" t="s">
        <v>28602</v>
      </c>
      <c r="C11575" s="680" t="s">
        <v>28603</v>
      </c>
      <c r="D11575" s="680" t="s">
        <v>48202</v>
      </c>
    </row>
    <row r="11576" spans="1:4" ht="16.5" thickTop="1" thickBot="1" x14ac:dyDescent="0.3">
      <c r="A11576" s="681" t="s">
        <v>7165</v>
      </c>
      <c r="B11576" s="681" t="s">
        <v>28604</v>
      </c>
      <c r="C11576" s="681" t="s">
        <v>7166</v>
      </c>
      <c r="D11576" s="681" t="s">
        <v>7167</v>
      </c>
    </row>
    <row r="11577" spans="1:4" ht="16.5" thickTop="1" thickBot="1" x14ac:dyDescent="0.3">
      <c r="A11577" s="681" t="s">
        <v>28605</v>
      </c>
      <c r="B11577" s="681" t="s">
        <v>28606</v>
      </c>
      <c r="C11577" s="681" t="s">
        <v>28607</v>
      </c>
      <c r="D11577" s="681" t="s">
        <v>48203</v>
      </c>
    </row>
    <row r="11578" spans="1:4" ht="31.5" thickTop="1" thickBot="1" x14ac:dyDescent="0.3">
      <c r="A11578" s="681" t="s">
        <v>28608</v>
      </c>
      <c r="B11578" s="681" t="s">
        <v>28609</v>
      </c>
      <c r="C11578" s="681" t="s">
        <v>28610</v>
      </c>
      <c r="D11578" s="681" t="s">
        <v>48204</v>
      </c>
    </row>
    <row r="11579" spans="1:4" ht="16.5" thickTop="1" thickBot="1" x14ac:dyDescent="0.3">
      <c r="A11579" s="681" t="s">
        <v>28611</v>
      </c>
      <c r="B11579" s="681" t="s">
        <v>28612</v>
      </c>
      <c r="C11579" s="681" t="s">
        <v>28613</v>
      </c>
      <c r="D11579" s="681" t="s">
        <v>48205</v>
      </c>
    </row>
    <row r="11580" spans="1:4" ht="31.5" thickTop="1" thickBot="1" x14ac:dyDescent="0.3">
      <c r="A11580" s="680" t="s">
        <v>28614</v>
      </c>
      <c r="B11580" s="681" t="s">
        <v>28615</v>
      </c>
      <c r="C11580" s="680" t="s">
        <v>28616</v>
      </c>
      <c r="D11580" s="680" t="s">
        <v>48206</v>
      </c>
    </row>
    <row r="11581" spans="1:4" ht="16.5" thickTop="1" thickBot="1" x14ac:dyDescent="0.3">
      <c r="A11581" s="680" t="s">
        <v>28617</v>
      </c>
      <c r="B11581" s="681" t="s">
        <v>28618</v>
      </c>
      <c r="C11581" s="680" t="s">
        <v>28619</v>
      </c>
      <c r="D11581" s="680" t="s">
        <v>48207</v>
      </c>
    </row>
    <row r="11582" spans="1:4" ht="16.5" thickTop="1" thickBot="1" x14ac:dyDescent="0.3">
      <c r="A11582" s="680" t="s">
        <v>28620</v>
      </c>
      <c r="B11582" s="681" t="s">
        <v>28621</v>
      </c>
      <c r="C11582" s="680" t="s">
        <v>28622</v>
      </c>
      <c r="D11582" s="680" t="s">
        <v>28622</v>
      </c>
    </row>
    <row r="11583" spans="1:4" ht="16.5" thickTop="1" thickBot="1" x14ac:dyDescent="0.3">
      <c r="A11583" s="681" t="s">
        <v>28623</v>
      </c>
      <c r="B11583" s="681" t="s">
        <v>28624</v>
      </c>
      <c r="C11583" s="681" t="s">
        <v>28625</v>
      </c>
      <c r="D11583" s="681" t="s">
        <v>48208</v>
      </c>
    </row>
    <row r="11584" spans="1:4" ht="16.5" thickTop="1" thickBot="1" x14ac:dyDescent="0.3">
      <c r="A11584" s="680" t="s">
        <v>28626</v>
      </c>
      <c r="B11584" s="681" t="s">
        <v>28627</v>
      </c>
      <c r="C11584" s="680" t="s">
        <v>28628</v>
      </c>
      <c r="D11584" s="680" t="s">
        <v>48209</v>
      </c>
    </row>
    <row r="11585" spans="1:4" ht="16.5" thickTop="1" thickBot="1" x14ac:dyDescent="0.3">
      <c r="A11585" s="681" t="s">
        <v>28629</v>
      </c>
      <c r="B11585" s="681" t="s">
        <v>28630</v>
      </c>
      <c r="C11585" s="681" t="s">
        <v>28631</v>
      </c>
      <c r="D11585" s="681" t="s">
        <v>48210</v>
      </c>
    </row>
    <row r="11586" spans="1:4" ht="16.5" thickTop="1" thickBot="1" x14ac:dyDescent="0.3">
      <c r="A11586" s="681" t="s">
        <v>28632</v>
      </c>
      <c r="B11586" s="681" t="s">
        <v>28633</v>
      </c>
      <c r="C11586" s="681" t="s">
        <v>28634</v>
      </c>
      <c r="D11586" s="681" t="s">
        <v>28634</v>
      </c>
    </row>
    <row r="11587" spans="1:4" ht="31.5" thickTop="1" thickBot="1" x14ac:dyDescent="0.3">
      <c r="A11587" s="681" t="s">
        <v>28635</v>
      </c>
      <c r="B11587" s="681" t="s">
        <v>28636</v>
      </c>
      <c r="C11587" s="681" t="s">
        <v>28637</v>
      </c>
      <c r="D11587" s="681" t="s">
        <v>48211</v>
      </c>
    </row>
    <row r="11588" spans="1:4" ht="31.5" thickTop="1" thickBot="1" x14ac:dyDescent="0.3">
      <c r="A11588" s="680" t="s">
        <v>28638</v>
      </c>
      <c r="B11588" s="681" t="s">
        <v>28639</v>
      </c>
      <c r="C11588" s="680" t="s">
        <v>28640</v>
      </c>
      <c r="D11588" s="680" t="s">
        <v>48212</v>
      </c>
    </row>
    <row r="11589" spans="1:4" ht="16.5" thickTop="1" thickBot="1" x14ac:dyDescent="0.3">
      <c r="A11589" s="681" t="s">
        <v>28641</v>
      </c>
      <c r="B11589" s="681" t="s">
        <v>28642</v>
      </c>
      <c r="C11589" s="681" t="s">
        <v>28643</v>
      </c>
      <c r="D11589" s="681" t="s">
        <v>28643</v>
      </c>
    </row>
    <row r="11590" spans="1:4" ht="16.5" thickTop="1" thickBot="1" x14ac:dyDescent="0.3">
      <c r="A11590" s="680" t="s">
        <v>28644</v>
      </c>
      <c r="B11590" s="681" t="s">
        <v>28645</v>
      </c>
      <c r="C11590" s="680" t="s">
        <v>28646</v>
      </c>
      <c r="D11590" s="680" t="s">
        <v>48213</v>
      </c>
    </row>
    <row r="11591" spans="1:4" ht="16.5" thickTop="1" thickBot="1" x14ac:dyDescent="0.3">
      <c r="A11591" s="680" t="s">
        <v>28647</v>
      </c>
      <c r="B11591" s="681" t="s">
        <v>28648</v>
      </c>
      <c r="C11591" s="680" t="s">
        <v>28649</v>
      </c>
      <c r="D11591" s="680" t="s">
        <v>48214</v>
      </c>
    </row>
    <row r="11592" spans="1:4" ht="31.5" thickTop="1" thickBot="1" x14ac:dyDescent="0.3">
      <c r="A11592" s="680" t="s">
        <v>28650</v>
      </c>
      <c r="B11592" s="681" t="s">
        <v>28651</v>
      </c>
      <c r="C11592" s="680" t="s">
        <v>28652</v>
      </c>
      <c r="D11592" s="680" t="s">
        <v>48215</v>
      </c>
    </row>
    <row r="11593" spans="1:4" ht="16.5" thickTop="1" thickBot="1" x14ac:dyDescent="0.3">
      <c r="A11593" s="680" t="s">
        <v>28653</v>
      </c>
      <c r="B11593" s="681" t="s">
        <v>28654</v>
      </c>
      <c r="C11593" s="680" t="s">
        <v>28655</v>
      </c>
      <c r="D11593" s="680" t="s">
        <v>48216</v>
      </c>
    </row>
    <row r="11594" spans="1:4" ht="16.5" thickTop="1" thickBot="1" x14ac:dyDescent="0.3">
      <c r="A11594" s="680" t="s">
        <v>28656</v>
      </c>
      <c r="B11594" s="681" t="s">
        <v>28657</v>
      </c>
      <c r="C11594" s="680" t="s">
        <v>28658</v>
      </c>
      <c r="D11594" s="680" t="s">
        <v>48217</v>
      </c>
    </row>
    <row r="11595" spans="1:4" ht="16.5" thickTop="1" thickBot="1" x14ac:dyDescent="0.3">
      <c r="A11595" s="681" t="s">
        <v>7170</v>
      </c>
      <c r="B11595" s="681" t="s">
        <v>28659</v>
      </c>
      <c r="C11595" s="681" t="s">
        <v>28660</v>
      </c>
      <c r="D11595" s="681" t="s">
        <v>48218</v>
      </c>
    </row>
    <row r="11596" spans="1:4" ht="16.5" thickTop="1" thickBot="1" x14ac:dyDescent="0.3">
      <c r="A11596" s="680" t="s">
        <v>7173</v>
      </c>
      <c r="B11596" s="681" t="s">
        <v>28661</v>
      </c>
      <c r="C11596" s="680" t="s">
        <v>7174</v>
      </c>
      <c r="D11596" s="680" t="s">
        <v>7175</v>
      </c>
    </row>
    <row r="11597" spans="1:4" ht="31.5" thickTop="1" thickBot="1" x14ac:dyDescent="0.3">
      <c r="A11597" s="680" t="s">
        <v>7176</v>
      </c>
      <c r="B11597" s="681" t="s">
        <v>28662</v>
      </c>
      <c r="C11597" s="680" t="s">
        <v>7177</v>
      </c>
      <c r="D11597" s="680" t="s">
        <v>7178</v>
      </c>
    </row>
    <row r="11598" spans="1:4" ht="31.5" thickTop="1" thickBot="1" x14ac:dyDescent="0.3">
      <c r="A11598" s="681" t="s">
        <v>28663</v>
      </c>
      <c r="B11598" s="692" t="s">
        <v>8728</v>
      </c>
      <c r="C11598" s="681" t="s">
        <v>28664</v>
      </c>
      <c r="D11598" s="681" t="s">
        <v>48219</v>
      </c>
    </row>
    <row r="11599" spans="1:4" ht="16.5" thickTop="1" thickBot="1" x14ac:dyDescent="0.3">
      <c r="A11599" s="680" t="s">
        <v>28665</v>
      </c>
      <c r="B11599" s="692" t="s">
        <v>8728</v>
      </c>
      <c r="C11599" s="680" t="s">
        <v>28666</v>
      </c>
      <c r="D11599" s="680" t="s">
        <v>48220</v>
      </c>
    </row>
    <row r="11600" spans="1:4" ht="31.5" thickTop="1" thickBot="1" x14ac:dyDescent="0.3">
      <c r="A11600" s="681" t="s">
        <v>7179</v>
      </c>
      <c r="B11600" s="681" t="s">
        <v>28667</v>
      </c>
      <c r="C11600" s="681" t="s">
        <v>7180</v>
      </c>
      <c r="D11600" s="681" t="s">
        <v>7181</v>
      </c>
    </row>
    <row r="11601" spans="1:4" ht="16.5" thickTop="1" thickBot="1" x14ac:dyDescent="0.3">
      <c r="A11601" s="680" t="s">
        <v>7182</v>
      </c>
      <c r="B11601" s="681" t="s">
        <v>28668</v>
      </c>
      <c r="C11601" s="680" t="s">
        <v>7183</v>
      </c>
      <c r="D11601" s="680" t="s">
        <v>7184</v>
      </c>
    </row>
    <row r="11602" spans="1:4" ht="16.5" thickTop="1" thickBot="1" x14ac:dyDescent="0.3">
      <c r="A11602" s="680" t="s">
        <v>28669</v>
      </c>
      <c r="B11602" s="681" t="s">
        <v>28670</v>
      </c>
      <c r="C11602" s="680" t="s">
        <v>28671</v>
      </c>
      <c r="D11602" s="680" t="s">
        <v>48221</v>
      </c>
    </row>
    <row r="11603" spans="1:4" ht="16.5" thickTop="1" thickBot="1" x14ac:dyDescent="0.3">
      <c r="A11603" s="680" t="s">
        <v>7185</v>
      </c>
      <c r="B11603" s="681" t="s">
        <v>28672</v>
      </c>
      <c r="C11603" s="680" t="s">
        <v>7186</v>
      </c>
      <c r="D11603" s="680" t="s">
        <v>7187</v>
      </c>
    </row>
    <row r="11604" spans="1:4" ht="16.5" thickTop="1" thickBot="1" x14ac:dyDescent="0.3">
      <c r="A11604" s="680" t="s">
        <v>28673</v>
      </c>
      <c r="B11604" s="681" t="s">
        <v>28674</v>
      </c>
      <c r="C11604" s="680" t="s">
        <v>28675</v>
      </c>
      <c r="D11604" s="680" t="s">
        <v>48222</v>
      </c>
    </row>
    <row r="11605" spans="1:4" ht="16.5" thickTop="1" thickBot="1" x14ac:dyDescent="0.3">
      <c r="A11605" s="680" t="s">
        <v>28676</v>
      </c>
      <c r="B11605" s="681" t="s">
        <v>28677</v>
      </c>
      <c r="C11605" s="680" t="s">
        <v>28678</v>
      </c>
      <c r="D11605" s="680" t="s">
        <v>48223</v>
      </c>
    </row>
    <row r="11606" spans="1:4" ht="31.5" thickTop="1" thickBot="1" x14ac:dyDescent="0.3">
      <c r="A11606" s="681" t="s">
        <v>28679</v>
      </c>
      <c r="B11606" s="681" t="s">
        <v>28680</v>
      </c>
      <c r="C11606" s="681" t="s">
        <v>28681</v>
      </c>
      <c r="D11606" s="681" t="s">
        <v>48224</v>
      </c>
    </row>
    <row r="11607" spans="1:4" ht="16.5" thickTop="1" thickBot="1" x14ac:dyDescent="0.3">
      <c r="A11607" s="680" t="s">
        <v>28682</v>
      </c>
      <c r="B11607" s="681" t="s">
        <v>28683</v>
      </c>
      <c r="C11607" s="680" t="s">
        <v>28684</v>
      </c>
      <c r="D11607" s="680" t="s">
        <v>48225</v>
      </c>
    </row>
    <row r="11608" spans="1:4" ht="31.5" thickTop="1" thickBot="1" x14ac:dyDescent="0.3">
      <c r="A11608" s="680" t="s">
        <v>28685</v>
      </c>
      <c r="B11608" s="681" t="s">
        <v>28686</v>
      </c>
      <c r="C11608" s="680" t="s">
        <v>28687</v>
      </c>
      <c r="D11608" s="680" t="s">
        <v>48226</v>
      </c>
    </row>
    <row r="11609" spans="1:4" ht="16.5" thickTop="1" thickBot="1" x14ac:dyDescent="0.3">
      <c r="A11609" s="680" t="s">
        <v>28688</v>
      </c>
      <c r="B11609" s="681" t="s">
        <v>28689</v>
      </c>
      <c r="C11609" s="680" t="s">
        <v>28690</v>
      </c>
      <c r="D11609" s="680" t="s">
        <v>48227</v>
      </c>
    </row>
    <row r="11610" spans="1:4" ht="16.5" thickTop="1" thickBot="1" x14ac:dyDescent="0.3">
      <c r="A11610" s="681" t="s">
        <v>28691</v>
      </c>
      <c r="B11610" s="681" t="s">
        <v>28692</v>
      </c>
      <c r="C11610" s="681" t="s">
        <v>28693</v>
      </c>
      <c r="D11610" s="681" t="s">
        <v>48228</v>
      </c>
    </row>
    <row r="11611" spans="1:4" ht="16.5" thickTop="1" thickBot="1" x14ac:dyDescent="0.3">
      <c r="A11611" s="681" t="s">
        <v>28694</v>
      </c>
      <c r="B11611" s="681" t="s">
        <v>28695</v>
      </c>
      <c r="C11611" s="681" t="s">
        <v>28696</v>
      </c>
      <c r="D11611" s="681" t="s">
        <v>48229</v>
      </c>
    </row>
    <row r="11612" spans="1:4" ht="16.5" thickTop="1" thickBot="1" x14ac:dyDescent="0.3">
      <c r="A11612" s="680" t="s">
        <v>28697</v>
      </c>
      <c r="B11612" s="681" t="s">
        <v>28698</v>
      </c>
      <c r="C11612" s="680" t="s">
        <v>28699</v>
      </c>
      <c r="D11612" s="680" t="s">
        <v>48230</v>
      </c>
    </row>
    <row r="11613" spans="1:4" ht="16.5" thickTop="1" thickBot="1" x14ac:dyDescent="0.3">
      <c r="A11613" s="681" t="s">
        <v>28700</v>
      </c>
      <c r="B11613" s="681" t="s">
        <v>28701</v>
      </c>
      <c r="C11613" s="681" t="s">
        <v>28702</v>
      </c>
      <c r="D11613" s="681" t="s">
        <v>48231</v>
      </c>
    </row>
    <row r="11614" spans="1:4" ht="16.5" thickTop="1" thickBot="1" x14ac:dyDescent="0.3">
      <c r="A11614" s="680" t="s">
        <v>28703</v>
      </c>
      <c r="B11614" s="681" t="s">
        <v>28704</v>
      </c>
      <c r="C11614" s="680" t="s">
        <v>28705</v>
      </c>
      <c r="D11614" s="680" t="s">
        <v>48232</v>
      </c>
    </row>
    <row r="11615" spans="1:4" ht="16.5" thickTop="1" thickBot="1" x14ac:dyDescent="0.3">
      <c r="A11615" s="681" t="s">
        <v>28706</v>
      </c>
      <c r="B11615" s="681" t="s">
        <v>28707</v>
      </c>
      <c r="C11615" s="681" t="s">
        <v>28708</v>
      </c>
      <c r="D11615" s="681" t="s">
        <v>48233</v>
      </c>
    </row>
    <row r="11616" spans="1:4" ht="16.5" thickTop="1" thickBot="1" x14ac:dyDescent="0.3">
      <c r="A11616" s="681" t="s">
        <v>28709</v>
      </c>
      <c r="B11616" s="681" t="s">
        <v>28710</v>
      </c>
      <c r="C11616" s="681" t="s">
        <v>28711</v>
      </c>
      <c r="D11616" s="681" t="s">
        <v>48234</v>
      </c>
    </row>
    <row r="11617" spans="1:4" ht="16.5" thickTop="1" thickBot="1" x14ac:dyDescent="0.3">
      <c r="A11617" s="680" t="s">
        <v>28712</v>
      </c>
      <c r="B11617" s="681" t="s">
        <v>28713</v>
      </c>
      <c r="C11617" s="680" t="s">
        <v>28714</v>
      </c>
      <c r="D11617" s="680" t="s">
        <v>48235</v>
      </c>
    </row>
    <row r="11618" spans="1:4" ht="16.5" thickTop="1" thickBot="1" x14ac:dyDescent="0.3">
      <c r="A11618" s="681" t="s">
        <v>28715</v>
      </c>
      <c r="B11618" s="681" t="s">
        <v>28716</v>
      </c>
      <c r="C11618" s="681" t="s">
        <v>28717</v>
      </c>
      <c r="D11618" s="681" t="s">
        <v>48236</v>
      </c>
    </row>
    <row r="11619" spans="1:4" ht="16.5" thickTop="1" thickBot="1" x14ac:dyDescent="0.3">
      <c r="A11619" s="680" t="s">
        <v>28718</v>
      </c>
      <c r="B11619" s="681" t="s">
        <v>28719</v>
      </c>
      <c r="C11619" s="680" t="s">
        <v>28720</v>
      </c>
      <c r="D11619" s="680" t="s">
        <v>48237</v>
      </c>
    </row>
    <row r="11620" spans="1:4" ht="31.5" thickTop="1" thickBot="1" x14ac:dyDescent="0.3">
      <c r="A11620" s="680" t="s">
        <v>28721</v>
      </c>
      <c r="B11620" s="681" t="s">
        <v>28722</v>
      </c>
      <c r="C11620" s="680" t="s">
        <v>28723</v>
      </c>
      <c r="D11620" s="680" t="s">
        <v>48238</v>
      </c>
    </row>
    <row r="11621" spans="1:4" ht="16.5" thickTop="1" thickBot="1" x14ac:dyDescent="0.3">
      <c r="A11621" s="680" t="s">
        <v>28724</v>
      </c>
      <c r="B11621" s="681" t="s">
        <v>28725</v>
      </c>
      <c r="C11621" s="680" t="s">
        <v>28726</v>
      </c>
      <c r="D11621" s="680" t="s">
        <v>48239</v>
      </c>
    </row>
    <row r="11622" spans="1:4" ht="16.5" thickTop="1" thickBot="1" x14ac:dyDescent="0.3">
      <c r="A11622" s="681" t="s">
        <v>28727</v>
      </c>
      <c r="B11622" s="681" t="s">
        <v>28728</v>
      </c>
      <c r="C11622" s="681" t="s">
        <v>28729</v>
      </c>
      <c r="D11622" s="681" t="s">
        <v>48240</v>
      </c>
    </row>
    <row r="11623" spans="1:4" ht="16.5" thickTop="1" thickBot="1" x14ac:dyDescent="0.3">
      <c r="A11623" s="680" t="s">
        <v>28730</v>
      </c>
      <c r="B11623" s="681" t="s">
        <v>28731</v>
      </c>
      <c r="C11623" s="680" t="s">
        <v>28732</v>
      </c>
      <c r="D11623" s="680" t="s">
        <v>48241</v>
      </c>
    </row>
    <row r="11624" spans="1:4" ht="16.5" thickTop="1" thickBot="1" x14ac:dyDescent="0.3">
      <c r="A11624" s="680" t="s">
        <v>28733</v>
      </c>
      <c r="B11624" s="681" t="s">
        <v>28734</v>
      </c>
      <c r="C11624" s="680" t="s">
        <v>28735</v>
      </c>
      <c r="D11624" s="680" t="s">
        <v>48242</v>
      </c>
    </row>
    <row r="11625" spans="1:4" ht="16.5" thickTop="1" thickBot="1" x14ac:dyDescent="0.3">
      <c r="A11625" s="681" t="s">
        <v>28736</v>
      </c>
      <c r="B11625" s="681" t="s">
        <v>28737</v>
      </c>
      <c r="C11625" s="681" t="s">
        <v>28738</v>
      </c>
      <c r="D11625" s="681" t="s">
        <v>48243</v>
      </c>
    </row>
    <row r="11626" spans="1:4" ht="16.5" thickTop="1" thickBot="1" x14ac:dyDescent="0.3">
      <c r="A11626" s="680" t="s">
        <v>28739</v>
      </c>
      <c r="B11626" s="681" t="s">
        <v>28740</v>
      </c>
      <c r="C11626" s="680" t="s">
        <v>28741</v>
      </c>
      <c r="D11626" s="680" t="s">
        <v>48244</v>
      </c>
    </row>
    <row r="11627" spans="1:4" ht="16.5" thickTop="1" thickBot="1" x14ac:dyDescent="0.3">
      <c r="A11627" s="680" t="s">
        <v>48245</v>
      </c>
      <c r="B11627" s="692" t="s">
        <v>8728</v>
      </c>
      <c r="C11627" s="680" t="s">
        <v>48246</v>
      </c>
      <c r="D11627" s="680" t="s">
        <v>48247</v>
      </c>
    </row>
    <row r="11628" spans="1:4" ht="31.5" thickTop="1" thickBot="1" x14ac:dyDescent="0.3">
      <c r="A11628" s="680" t="s">
        <v>28742</v>
      </c>
      <c r="B11628" s="681" t="s">
        <v>28743</v>
      </c>
      <c r="C11628" s="680" t="s">
        <v>28744</v>
      </c>
      <c r="D11628" s="680" t="s">
        <v>48248</v>
      </c>
    </row>
    <row r="11629" spans="1:4" ht="16.5" thickTop="1" thickBot="1" x14ac:dyDescent="0.3">
      <c r="A11629" s="680" t="s">
        <v>28745</v>
      </c>
      <c r="B11629" s="681" t="s">
        <v>28746</v>
      </c>
      <c r="C11629" s="680" t="s">
        <v>28747</v>
      </c>
      <c r="D11629" s="680" t="s">
        <v>48249</v>
      </c>
    </row>
    <row r="11630" spans="1:4" ht="31.5" thickTop="1" thickBot="1" x14ac:dyDescent="0.3">
      <c r="A11630" s="680" t="s">
        <v>28748</v>
      </c>
      <c r="B11630" s="681" t="s">
        <v>28749</v>
      </c>
      <c r="C11630" s="680" t="s">
        <v>28750</v>
      </c>
      <c r="D11630" s="680" t="s">
        <v>48250</v>
      </c>
    </row>
    <row r="11631" spans="1:4" ht="31.5" thickTop="1" thickBot="1" x14ac:dyDescent="0.3">
      <c r="A11631" s="680" t="s">
        <v>28751</v>
      </c>
      <c r="B11631" s="681" t="s">
        <v>28752</v>
      </c>
      <c r="C11631" s="680" t="s">
        <v>28753</v>
      </c>
      <c r="D11631" s="680" t="s">
        <v>48251</v>
      </c>
    </row>
    <row r="11632" spans="1:4" ht="16.5" thickTop="1" thickBot="1" x14ac:dyDescent="0.3">
      <c r="A11632" s="681" t="s">
        <v>28754</v>
      </c>
      <c r="B11632" s="681" t="s">
        <v>28755</v>
      </c>
      <c r="C11632" s="681" t="s">
        <v>28756</v>
      </c>
      <c r="D11632" s="681" t="s">
        <v>48252</v>
      </c>
    </row>
    <row r="11633" spans="1:4" ht="16.5" thickTop="1" thickBot="1" x14ac:dyDescent="0.3">
      <c r="A11633" s="680" t="s">
        <v>28757</v>
      </c>
      <c r="B11633" s="681" t="s">
        <v>28758</v>
      </c>
      <c r="C11633" s="680" t="s">
        <v>28759</v>
      </c>
      <c r="D11633" s="680" t="s">
        <v>48253</v>
      </c>
    </row>
    <row r="11634" spans="1:4" ht="31.5" thickTop="1" thickBot="1" x14ac:dyDescent="0.3">
      <c r="A11634" s="681" t="s">
        <v>28760</v>
      </c>
      <c r="B11634" s="681" t="s">
        <v>28761</v>
      </c>
      <c r="C11634" s="681" t="s">
        <v>28762</v>
      </c>
      <c r="D11634" s="681" t="s">
        <v>48254</v>
      </c>
    </row>
    <row r="11635" spans="1:4" ht="31.5" thickTop="1" thickBot="1" x14ac:dyDescent="0.3">
      <c r="A11635" s="680" t="s">
        <v>28763</v>
      </c>
      <c r="B11635" s="681" t="s">
        <v>28764</v>
      </c>
      <c r="C11635" s="680" t="s">
        <v>28765</v>
      </c>
      <c r="D11635" s="680" t="s">
        <v>48255</v>
      </c>
    </row>
    <row r="11636" spans="1:4" ht="31.5" thickTop="1" thickBot="1" x14ac:dyDescent="0.3">
      <c r="A11636" s="680" t="s">
        <v>28766</v>
      </c>
      <c r="B11636" s="681" t="s">
        <v>28767</v>
      </c>
      <c r="C11636" s="680" t="s">
        <v>28768</v>
      </c>
      <c r="D11636" s="680" t="s">
        <v>48256</v>
      </c>
    </row>
    <row r="11637" spans="1:4" ht="16.5" thickTop="1" thickBot="1" x14ac:dyDescent="0.3">
      <c r="A11637" s="681" t="s">
        <v>28769</v>
      </c>
      <c r="B11637" s="681" t="s">
        <v>28770</v>
      </c>
      <c r="C11637" s="681" t="s">
        <v>28771</v>
      </c>
      <c r="D11637" s="681" t="s">
        <v>48257</v>
      </c>
    </row>
    <row r="11638" spans="1:4" ht="16.5" thickTop="1" thickBot="1" x14ac:dyDescent="0.3">
      <c r="A11638" s="680" t="s">
        <v>28772</v>
      </c>
      <c r="B11638" s="692" t="s">
        <v>8728</v>
      </c>
      <c r="C11638" s="680" t="s">
        <v>28773</v>
      </c>
      <c r="D11638" s="680" t="s">
        <v>48258</v>
      </c>
    </row>
    <row r="11639" spans="1:4" ht="16.5" thickTop="1" thickBot="1" x14ac:dyDescent="0.3">
      <c r="A11639" s="681" t="s">
        <v>28774</v>
      </c>
      <c r="B11639" s="681" t="s">
        <v>28775</v>
      </c>
      <c r="C11639" s="681" t="s">
        <v>28776</v>
      </c>
      <c r="D11639" s="681" t="s">
        <v>48259</v>
      </c>
    </row>
    <row r="11640" spans="1:4" ht="16.5" thickTop="1" thickBot="1" x14ac:dyDescent="0.3">
      <c r="A11640" s="681" t="s">
        <v>28777</v>
      </c>
      <c r="B11640" s="681" t="s">
        <v>28778</v>
      </c>
      <c r="C11640" s="681" t="s">
        <v>28779</v>
      </c>
      <c r="D11640" s="681" t="s">
        <v>48260</v>
      </c>
    </row>
    <row r="11641" spans="1:4" ht="16.5" thickTop="1" thickBot="1" x14ac:dyDescent="0.3">
      <c r="A11641" s="680" t="s">
        <v>28780</v>
      </c>
      <c r="B11641" s="681" t="s">
        <v>28781</v>
      </c>
      <c r="C11641" s="680" t="s">
        <v>28782</v>
      </c>
      <c r="D11641" s="680" t="s">
        <v>48261</v>
      </c>
    </row>
    <row r="11642" spans="1:4" ht="16.5" thickTop="1" thickBot="1" x14ac:dyDescent="0.3">
      <c r="A11642" s="680" t="s">
        <v>28783</v>
      </c>
      <c r="B11642" s="692" t="s">
        <v>8728</v>
      </c>
      <c r="C11642" s="680" t="s">
        <v>28784</v>
      </c>
      <c r="D11642" s="680" t="s">
        <v>48262</v>
      </c>
    </row>
    <row r="11643" spans="1:4" ht="16.5" thickTop="1" thickBot="1" x14ac:dyDescent="0.3">
      <c r="A11643" s="680" t="s">
        <v>48263</v>
      </c>
      <c r="B11643" s="692" t="s">
        <v>8728</v>
      </c>
      <c r="C11643" s="680" t="s">
        <v>48264</v>
      </c>
      <c r="D11643" s="680" t="s">
        <v>48265</v>
      </c>
    </row>
    <row r="11644" spans="1:4" ht="16.5" thickTop="1" thickBot="1" x14ac:dyDescent="0.3">
      <c r="A11644" s="681" t="s">
        <v>28785</v>
      </c>
      <c r="B11644" s="681" t="s">
        <v>28786</v>
      </c>
      <c r="C11644" s="681" t="s">
        <v>28787</v>
      </c>
      <c r="D11644" s="681" t="s">
        <v>48266</v>
      </c>
    </row>
    <row r="11645" spans="1:4" ht="16.5" thickTop="1" thickBot="1" x14ac:dyDescent="0.3">
      <c r="A11645" s="680" t="s">
        <v>28788</v>
      </c>
      <c r="B11645" s="692" t="s">
        <v>8728</v>
      </c>
      <c r="C11645" s="680" t="s">
        <v>28789</v>
      </c>
      <c r="D11645" s="680" t="s">
        <v>48267</v>
      </c>
    </row>
    <row r="11646" spans="1:4" ht="31.5" thickTop="1" thickBot="1" x14ac:dyDescent="0.3">
      <c r="A11646" s="680" t="s">
        <v>28790</v>
      </c>
      <c r="B11646" s="681" t="s">
        <v>28791</v>
      </c>
      <c r="C11646" s="680" t="s">
        <v>28792</v>
      </c>
      <c r="D11646" s="680" t="s">
        <v>48268</v>
      </c>
    </row>
    <row r="11647" spans="1:4" ht="16.5" thickTop="1" thickBot="1" x14ac:dyDescent="0.3">
      <c r="A11647" s="681" t="s">
        <v>28793</v>
      </c>
      <c r="B11647" s="681" t="s">
        <v>28794</v>
      </c>
      <c r="C11647" s="681" t="s">
        <v>28795</v>
      </c>
      <c r="D11647" s="681" t="s">
        <v>48269</v>
      </c>
    </row>
    <row r="11648" spans="1:4" ht="16.5" thickTop="1" thickBot="1" x14ac:dyDescent="0.3">
      <c r="A11648" s="680" t="s">
        <v>28796</v>
      </c>
      <c r="B11648" s="681" t="s">
        <v>28797</v>
      </c>
      <c r="C11648" s="680" t="s">
        <v>28798</v>
      </c>
      <c r="D11648" s="680" t="s">
        <v>48270</v>
      </c>
    </row>
    <row r="11649" spans="1:4" ht="31.5" thickTop="1" thickBot="1" x14ac:dyDescent="0.3">
      <c r="A11649" s="681" t="s">
        <v>28799</v>
      </c>
      <c r="B11649" s="681" t="s">
        <v>28800</v>
      </c>
      <c r="C11649" s="681" t="s">
        <v>28801</v>
      </c>
      <c r="D11649" s="681" t="s">
        <v>48271</v>
      </c>
    </row>
    <row r="11650" spans="1:4" ht="16.5" thickTop="1" thickBot="1" x14ac:dyDescent="0.3">
      <c r="A11650" s="680" t="s">
        <v>28802</v>
      </c>
      <c r="B11650" s="681" t="s">
        <v>28803</v>
      </c>
      <c r="C11650" s="680" t="s">
        <v>28804</v>
      </c>
      <c r="D11650" s="680" t="s">
        <v>48272</v>
      </c>
    </row>
    <row r="11651" spans="1:4" ht="16.5" thickTop="1" thickBot="1" x14ac:dyDescent="0.3">
      <c r="A11651" s="681" t="s">
        <v>28805</v>
      </c>
      <c r="B11651" s="681" t="s">
        <v>28806</v>
      </c>
      <c r="C11651" s="681" t="s">
        <v>28807</v>
      </c>
      <c r="D11651" s="681" t="s">
        <v>48273</v>
      </c>
    </row>
    <row r="11652" spans="1:4" ht="16.5" thickTop="1" thickBot="1" x14ac:dyDescent="0.3">
      <c r="A11652" s="681" t="s">
        <v>28808</v>
      </c>
      <c r="B11652" s="681" t="s">
        <v>28809</v>
      </c>
      <c r="C11652" s="681" t="s">
        <v>28810</v>
      </c>
      <c r="D11652" s="681" t="s">
        <v>48274</v>
      </c>
    </row>
    <row r="11653" spans="1:4" ht="31.5" thickTop="1" thickBot="1" x14ac:dyDescent="0.3">
      <c r="A11653" s="681" t="s">
        <v>28811</v>
      </c>
      <c r="B11653" s="681" t="s">
        <v>28812</v>
      </c>
      <c r="C11653" s="681" t="s">
        <v>28813</v>
      </c>
      <c r="D11653" s="681" t="s">
        <v>48275</v>
      </c>
    </row>
    <row r="11654" spans="1:4" ht="16.5" thickTop="1" thickBot="1" x14ac:dyDescent="0.3">
      <c r="A11654" s="680" t="s">
        <v>28814</v>
      </c>
      <c r="B11654" s="681" t="s">
        <v>28815</v>
      </c>
      <c r="C11654" s="680" t="s">
        <v>28816</v>
      </c>
      <c r="D11654" s="680" t="s">
        <v>48276</v>
      </c>
    </row>
    <row r="11655" spans="1:4" ht="16.5" thickTop="1" thickBot="1" x14ac:dyDescent="0.3">
      <c r="A11655" s="681" t="s">
        <v>28817</v>
      </c>
      <c r="B11655" s="681" t="s">
        <v>28818</v>
      </c>
      <c r="C11655" s="681" t="s">
        <v>28819</v>
      </c>
      <c r="D11655" s="681" t="s">
        <v>48277</v>
      </c>
    </row>
    <row r="11656" spans="1:4" ht="16.5" thickTop="1" thickBot="1" x14ac:dyDescent="0.3">
      <c r="A11656" s="681" t="s">
        <v>28820</v>
      </c>
      <c r="B11656" s="681" t="s">
        <v>28821</v>
      </c>
      <c r="C11656" s="681" t="s">
        <v>28822</v>
      </c>
      <c r="D11656" s="681" t="s">
        <v>48278</v>
      </c>
    </row>
    <row r="11657" spans="1:4" ht="16.5" thickTop="1" thickBot="1" x14ac:dyDescent="0.3">
      <c r="A11657" s="680" t="s">
        <v>28823</v>
      </c>
      <c r="B11657" s="681" t="s">
        <v>28824</v>
      </c>
      <c r="C11657" s="680" t="s">
        <v>28825</v>
      </c>
      <c r="D11657" s="680" t="s">
        <v>48279</v>
      </c>
    </row>
    <row r="11658" spans="1:4" ht="16.5" thickTop="1" thickBot="1" x14ac:dyDescent="0.3">
      <c r="A11658" s="680" t="s">
        <v>28826</v>
      </c>
      <c r="B11658" s="681" t="s">
        <v>28827</v>
      </c>
      <c r="C11658" s="680" t="s">
        <v>28828</v>
      </c>
      <c r="D11658" s="680" t="s">
        <v>48280</v>
      </c>
    </row>
    <row r="11659" spans="1:4" ht="16.5" thickTop="1" thickBot="1" x14ac:dyDescent="0.3">
      <c r="A11659" s="681" t="s">
        <v>28829</v>
      </c>
      <c r="B11659" s="681" t="s">
        <v>28830</v>
      </c>
      <c r="C11659" s="681" t="s">
        <v>28831</v>
      </c>
      <c r="D11659" s="681" t="s">
        <v>48281</v>
      </c>
    </row>
    <row r="11660" spans="1:4" ht="16.5" thickTop="1" thickBot="1" x14ac:dyDescent="0.3">
      <c r="A11660" s="681" t="s">
        <v>28832</v>
      </c>
      <c r="B11660" s="681" t="s">
        <v>28833</v>
      </c>
      <c r="C11660" s="681" t="s">
        <v>28834</v>
      </c>
      <c r="D11660" s="681" t="s">
        <v>48282</v>
      </c>
    </row>
    <row r="11661" spans="1:4" ht="16.5" thickTop="1" thickBot="1" x14ac:dyDescent="0.3">
      <c r="A11661" s="680" t="s">
        <v>7188</v>
      </c>
      <c r="B11661" s="681" t="s">
        <v>28835</v>
      </c>
      <c r="C11661" s="680" t="s">
        <v>7189</v>
      </c>
      <c r="D11661" s="680" t="s">
        <v>7190</v>
      </c>
    </row>
    <row r="11662" spans="1:4" ht="16.5" thickTop="1" thickBot="1" x14ac:dyDescent="0.3">
      <c r="A11662" s="680" t="s">
        <v>28836</v>
      </c>
      <c r="B11662" s="681" t="s">
        <v>28837</v>
      </c>
      <c r="C11662" s="680" t="s">
        <v>28838</v>
      </c>
      <c r="D11662" s="680" t="s">
        <v>48283</v>
      </c>
    </row>
    <row r="11663" spans="1:4" ht="16.5" thickTop="1" thickBot="1" x14ac:dyDescent="0.3">
      <c r="A11663" s="680" t="s">
        <v>7191</v>
      </c>
      <c r="B11663" s="681" t="s">
        <v>7191</v>
      </c>
      <c r="C11663" s="680" t="s">
        <v>7192</v>
      </c>
      <c r="D11663" s="680" t="s">
        <v>7193</v>
      </c>
    </row>
    <row r="11664" spans="1:4" ht="16.5" thickTop="1" thickBot="1" x14ac:dyDescent="0.3">
      <c r="A11664" s="680" t="s">
        <v>28839</v>
      </c>
      <c r="B11664" s="692" t="s">
        <v>8728</v>
      </c>
      <c r="C11664" s="680" t="s">
        <v>28840</v>
      </c>
      <c r="D11664" s="680" t="s">
        <v>48284</v>
      </c>
    </row>
    <row r="11665" spans="1:4" ht="16.5" thickTop="1" thickBot="1" x14ac:dyDescent="0.3">
      <c r="A11665" s="681" t="s">
        <v>7194</v>
      </c>
      <c r="B11665" s="681" t="s">
        <v>28841</v>
      </c>
      <c r="C11665" s="681" t="s">
        <v>7195</v>
      </c>
      <c r="D11665" s="681" t="s">
        <v>7195</v>
      </c>
    </row>
    <row r="11666" spans="1:4" ht="16.5" thickTop="1" thickBot="1" x14ac:dyDescent="0.3">
      <c r="A11666" s="680" t="s">
        <v>28842</v>
      </c>
      <c r="B11666" s="681" t="s">
        <v>28843</v>
      </c>
      <c r="C11666" s="680" t="s">
        <v>28844</v>
      </c>
      <c r="D11666" s="680" t="s">
        <v>48285</v>
      </c>
    </row>
    <row r="11667" spans="1:4" ht="16.5" thickTop="1" thickBot="1" x14ac:dyDescent="0.3">
      <c r="A11667" s="680" t="s">
        <v>28845</v>
      </c>
      <c r="B11667" s="681" t="s">
        <v>28846</v>
      </c>
      <c r="C11667" s="680" t="s">
        <v>28847</v>
      </c>
      <c r="D11667" s="680" t="s">
        <v>48286</v>
      </c>
    </row>
    <row r="11668" spans="1:4" ht="16.5" thickTop="1" thickBot="1" x14ac:dyDescent="0.3">
      <c r="A11668" s="680" t="s">
        <v>28848</v>
      </c>
      <c r="B11668" s="681" t="s">
        <v>28849</v>
      </c>
      <c r="C11668" s="680" t="s">
        <v>28850</v>
      </c>
      <c r="D11668" s="680" t="s">
        <v>48287</v>
      </c>
    </row>
    <row r="11669" spans="1:4" ht="16.5" thickTop="1" thickBot="1" x14ac:dyDescent="0.3">
      <c r="A11669" s="681" t="s">
        <v>28851</v>
      </c>
      <c r="B11669" s="681" t="s">
        <v>28852</v>
      </c>
      <c r="C11669" s="681" t="s">
        <v>28853</v>
      </c>
      <c r="D11669" s="681" t="s">
        <v>48288</v>
      </c>
    </row>
    <row r="11670" spans="1:4" ht="16.5" thickTop="1" thickBot="1" x14ac:dyDescent="0.3">
      <c r="A11670" s="681" t="s">
        <v>28854</v>
      </c>
      <c r="B11670" s="681" t="s">
        <v>28855</v>
      </c>
      <c r="C11670" s="681" t="s">
        <v>28856</v>
      </c>
      <c r="D11670" s="681" t="s">
        <v>48289</v>
      </c>
    </row>
    <row r="11671" spans="1:4" ht="16.5" thickTop="1" thickBot="1" x14ac:dyDescent="0.3">
      <c r="A11671" s="681" t="s">
        <v>28857</v>
      </c>
      <c r="B11671" s="681" t="s">
        <v>28858</v>
      </c>
      <c r="C11671" s="681" t="s">
        <v>28859</v>
      </c>
      <c r="D11671" s="681" t="s">
        <v>48290</v>
      </c>
    </row>
    <row r="11672" spans="1:4" ht="31.5" thickTop="1" thickBot="1" x14ac:dyDescent="0.3">
      <c r="A11672" s="680" t="s">
        <v>28860</v>
      </c>
      <c r="B11672" s="681" t="s">
        <v>28861</v>
      </c>
      <c r="C11672" s="680" t="s">
        <v>28862</v>
      </c>
      <c r="D11672" s="680" t="s">
        <v>48291</v>
      </c>
    </row>
    <row r="11673" spans="1:4" ht="16.5" thickTop="1" thickBot="1" x14ac:dyDescent="0.3">
      <c r="A11673" s="680" t="s">
        <v>28863</v>
      </c>
      <c r="B11673" s="681" t="s">
        <v>28864</v>
      </c>
      <c r="C11673" s="680" t="s">
        <v>28865</v>
      </c>
      <c r="D11673" s="680" t="s">
        <v>48292</v>
      </c>
    </row>
    <row r="11674" spans="1:4" ht="31.5" thickTop="1" thickBot="1" x14ac:dyDescent="0.3">
      <c r="A11674" s="680" t="s">
        <v>28866</v>
      </c>
      <c r="B11674" s="681" t="s">
        <v>28867</v>
      </c>
      <c r="C11674" s="680" t="s">
        <v>28868</v>
      </c>
      <c r="D11674" s="680" t="s">
        <v>48293</v>
      </c>
    </row>
    <row r="11675" spans="1:4" ht="16.5" thickTop="1" thickBot="1" x14ac:dyDescent="0.3">
      <c r="A11675" s="681" t="s">
        <v>28869</v>
      </c>
      <c r="B11675" s="681" t="s">
        <v>28870</v>
      </c>
      <c r="C11675" s="681" t="s">
        <v>28871</v>
      </c>
      <c r="D11675" s="681" t="s">
        <v>48294</v>
      </c>
    </row>
    <row r="11676" spans="1:4" ht="16.5" thickTop="1" thickBot="1" x14ac:dyDescent="0.3">
      <c r="A11676" s="681" t="s">
        <v>28872</v>
      </c>
      <c r="B11676" s="681" t="s">
        <v>28873</v>
      </c>
      <c r="C11676" s="681" t="s">
        <v>28874</v>
      </c>
      <c r="D11676" s="681" t="s">
        <v>48295</v>
      </c>
    </row>
    <row r="11677" spans="1:4" ht="16.5" thickTop="1" thickBot="1" x14ac:dyDescent="0.3">
      <c r="A11677" s="680" t="s">
        <v>28875</v>
      </c>
      <c r="B11677" s="681" t="s">
        <v>28875</v>
      </c>
      <c r="C11677" s="680" t="s">
        <v>28876</v>
      </c>
      <c r="D11677" s="680" t="s">
        <v>48296</v>
      </c>
    </row>
    <row r="11678" spans="1:4" ht="16.5" thickTop="1" thickBot="1" x14ac:dyDescent="0.3">
      <c r="A11678" s="680" t="s">
        <v>28877</v>
      </c>
      <c r="B11678" s="681" t="s">
        <v>28878</v>
      </c>
      <c r="C11678" s="680" t="s">
        <v>28879</v>
      </c>
      <c r="D11678" s="680" t="s">
        <v>48297</v>
      </c>
    </row>
    <row r="11679" spans="1:4" ht="16.5" thickTop="1" thickBot="1" x14ac:dyDescent="0.3">
      <c r="A11679" s="680" t="s">
        <v>28880</v>
      </c>
      <c r="B11679" s="681" t="s">
        <v>28881</v>
      </c>
      <c r="C11679" s="680" t="s">
        <v>28882</v>
      </c>
      <c r="D11679" s="680" t="s">
        <v>48298</v>
      </c>
    </row>
    <row r="11680" spans="1:4" ht="31.5" thickTop="1" thickBot="1" x14ac:dyDescent="0.3">
      <c r="A11680" s="681" t="s">
        <v>7196</v>
      </c>
      <c r="B11680" s="681" t="s">
        <v>28883</v>
      </c>
      <c r="C11680" s="681" t="s">
        <v>7197</v>
      </c>
      <c r="D11680" s="681" t="s">
        <v>7198</v>
      </c>
    </row>
    <row r="11681" spans="1:4" ht="16.5" thickTop="1" thickBot="1" x14ac:dyDescent="0.3">
      <c r="A11681" s="680" t="s">
        <v>28884</v>
      </c>
      <c r="B11681" s="681" t="s">
        <v>28885</v>
      </c>
      <c r="C11681" s="680" t="s">
        <v>28886</v>
      </c>
      <c r="D11681" s="680" t="s">
        <v>48299</v>
      </c>
    </row>
    <row r="11682" spans="1:4" ht="16.5" thickTop="1" thickBot="1" x14ac:dyDescent="0.3">
      <c r="A11682" s="680" t="s">
        <v>28887</v>
      </c>
      <c r="B11682" s="681" t="s">
        <v>28888</v>
      </c>
      <c r="C11682" s="680" t="s">
        <v>28889</v>
      </c>
      <c r="D11682" s="680" t="s">
        <v>48300</v>
      </c>
    </row>
    <row r="11683" spans="1:4" ht="31.5" thickTop="1" thickBot="1" x14ac:dyDescent="0.3">
      <c r="A11683" s="680" t="s">
        <v>28890</v>
      </c>
      <c r="B11683" s="681" t="s">
        <v>28891</v>
      </c>
      <c r="C11683" s="680" t="s">
        <v>28892</v>
      </c>
      <c r="D11683" s="680" t="s">
        <v>48301</v>
      </c>
    </row>
    <row r="11684" spans="1:4" ht="16.5" thickTop="1" thickBot="1" x14ac:dyDescent="0.3">
      <c r="A11684" s="680" t="s">
        <v>28893</v>
      </c>
      <c r="B11684" s="681" t="s">
        <v>28894</v>
      </c>
      <c r="C11684" s="680" t="s">
        <v>28895</v>
      </c>
      <c r="D11684" s="680" t="s">
        <v>48302</v>
      </c>
    </row>
    <row r="11685" spans="1:4" ht="16.5" thickTop="1" thickBot="1" x14ac:dyDescent="0.3">
      <c r="A11685" s="681" t="s">
        <v>28896</v>
      </c>
      <c r="B11685" s="681" t="s">
        <v>28897</v>
      </c>
      <c r="C11685" s="681" t="s">
        <v>28898</v>
      </c>
      <c r="D11685" s="681" t="s">
        <v>48303</v>
      </c>
    </row>
    <row r="11686" spans="1:4" ht="31.5" thickTop="1" thickBot="1" x14ac:dyDescent="0.3">
      <c r="A11686" s="680" t="s">
        <v>28899</v>
      </c>
      <c r="B11686" s="681" t="s">
        <v>28900</v>
      </c>
      <c r="C11686" s="680" t="s">
        <v>28901</v>
      </c>
      <c r="D11686" s="680" t="s">
        <v>48304</v>
      </c>
    </row>
    <row r="11687" spans="1:4" ht="31.5" thickTop="1" thickBot="1" x14ac:dyDescent="0.3">
      <c r="A11687" s="681" t="s">
        <v>28902</v>
      </c>
      <c r="B11687" s="681" t="s">
        <v>28903</v>
      </c>
      <c r="C11687" s="681" t="s">
        <v>28904</v>
      </c>
      <c r="D11687" s="681" t="s">
        <v>48305</v>
      </c>
    </row>
    <row r="11688" spans="1:4" ht="16.5" thickTop="1" thickBot="1" x14ac:dyDescent="0.3">
      <c r="A11688" s="680" t="s">
        <v>28905</v>
      </c>
      <c r="B11688" s="681" t="s">
        <v>28906</v>
      </c>
      <c r="C11688" s="680" t="s">
        <v>28907</v>
      </c>
      <c r="D11688" s="680" t="s">
        <v>48306</v>
      </c>
    </row>
    <row r="11689" spans="1:4" ht="16.5" thickTop="1" thickBot="1" x14ac:dyDescent="0.3">
      <c r="A11689" s="681" t="s">
        <v>28908</v>
      </c>
      <c r="B11689" s="681" t="s">
        <v>28909</v>
      </c>
      <c r="C11689" s="681" t="s">
        <v>28910</v>
      </c>
      <c r="D11689" s="681" t="s">
        <v>48307</v>
      </c>
    </row>
    <row r="11690" spans="1:4" ht="31.5" thickTop="1" thickBot="1" x14ac:dyDescent="0.3">
      <c r="A11690" s="681" t="s">
        <v>28911</v>
      </c>
      <c r="B11690" s="681" t="s">
        <v>28912</v>
      </c>
      <c r="C11690" s="681" t="s">
        <v>28913</v>
      </c>
      <c r="D11690" s="681" t="s">
        <v>48308</v>
      </c>
    </row>
    <row r="11691" spans="1:4" ht="31.5" thickTop="1" thickBot="1" x14ac:dyDescent="0.3">
      <c r="A11691" s="680" t="s">
        <v>28914</v>
      </c>
      <c r="B11691" s="681" t="s">
        <v>28915</v>
      </c>
      <c r="C11691" s="680" t="s">
        <v>28916</v>
      </c>
      <c r="D11691" s="680" t="s">
        <v>48309</v>
      </c>
    </row>
    <row r="11692" spans="1:4" ht="16.5" thickTop="1" thickBot="1" x14ac:dyDescent="0.3">
      <c r="A11692" s="681" t="s">
        <v>28917</v>
      </c>
      <c r="B11692" s="681" t="s">
        <v>28918</v>
      </c>
      <c r="C11692" s="681" t="s">
        <v>28919</v>
      </c>
      <c r="D11692" s="681" t="s">
        <v>48310</v>
      </c>
    </row>
    <row r="11693" spans="1:4" ht="16.5" thickTop="1" thickBot="1" x14ac:dyDescent="0.3">
      <c r="A11693" s="680" t="s">
        <v>28920</v>
      </c>
      <c r="B11693" s="681" t="s">
        <v>28921</v>
      </c>
      <c r="C11693" s="680" t="s">
        <v>28922</v>
      </c>
      <c r="D11693" s="680" t="s">
        <v>48311</v>
      </c>
    </row>
    <row r="11694" spans="1:4" ht="16.5" thickTop="1" thickBot="1" x14ac:dyDescent="0.3">
      <c r="A11694" s="681" t="s">
        <v>28923</v>
      </c>
      <c r="B11694" s="681" t="s">
        <v>28924</v>
      </c>
      <c r="C11694" s="681" t="s">
        <v>28925</v>
      </c>
      <c r="D11694" s="681" t="s">
        <v>48312</v>
      </c>
    </row>
    <row r="11695" spans="1:4" ht="31.5" thickTop="1" thickBot="1" x14ac:dyDescent="0.3">
      <c r="A11695" s="681" t="s">
        <v>28926</v>
      </c>
      <c r="B11695" s="692" t="s">
        <v>8728</v>
      </c>
      <c r="C11695" s="681" t="s">
        <v>28927</v>
      </c>
      <c r="D11695" s="681" t="s">
        <v>48313</v>
      </c>
    </row>
    <row r="11696" spans="1:4" ht="16.5" thickTop="1" thickBot="1" x14ac:dyDescent="0.3">
      <c r="A11696" s="680" t="s">
        <v>28928</v>
      </c>
      <c r="B11696" s="681" t="s">
        <v>28929</v>
      </c>
      <c r="C11696" s="680" t="s">
        <v>28930</v>
      </c>
      <c r="D11696" s="680" t="s">
        <v>48314</v>
      </c>
    </row>
    <row r="11697" spans="1:4" ht="16.5" thickTop="1" thickBot="1" x14ac:dyDescent="0.3">
      <c r="A11697" s="680" t="s">
        <v>28931</v>
      </c>
      <c r="B11697" s="681" t="s">
        <v>28932</v>
      </c>
      <c r="C11697" s="680" t="s">
        <v>28933</v>
      </c>
      <c r="D11697" s="680" t="s">
        <v>48315</v>
      </c>
    </row>
    <row r="11698" spans="1:4" ht="16.5" thickTop="1" thickBot="1" x14ac:dyDescent="0.3">
      <c r="A11698" s="681" t="s">
        <v>28934</v>
      </c>
      <c r="B11698" s="681" t="s">
        <v>28935</v>
      </c>
      <c r="C11698" s="681" t="s">
        <v>28936</v>
      </c>
      <c r="D11698" s="681" t="s">
        <v>48316</v>
      </c>
    </row>
    <row r="11699" spans="1:4" ht="16.5" thickTop="1" thickBot="1" x14ac:dyDescent="0.3">
      <c r="A11699" s="681" t="s">
        <v>7199</v>
      </c>
      <c r="B11699" s="681" t="s">
        <v>28937</v>
      </c>
      <c r="C11699" s="681" t="s">
        <v>7200</v>
      </c>
      <c r="D11699" s="681" t="s">
        <v>7201</v>
      </c>
    </row>
    <row r="11700" spans="1:4" ht="31.5" thickTop="1" thickBot="1" x14ac:dyDescent="0.3">
      <c r="A11700" s="681" t="s">
        <v>28938</v>
      </c>
      <c r="B11700" s="681" t="s">
        <v>28939</v>
      </c>
      <c r="C11700" s="681" t="s">
        <v>28940</v>
      </c>
      <c r="D11700" s="681" t="s">
        <v>48317</v>
      </c>
    </row>
    <row r="11701" spans="1:4" ht="31.5" thickTop="1" thickBot="1" x14ac:dyDescent="0.3">
      <c r="A11701" s="681" t="s">
        <v>28941</v>
      </c>
      <c r="B11701" s="681" t="s">
        <v>28942</v>
      </c>
      <c r="C11701" s="681" t="s">
        <v>28943</v>
      </c>
      <c r="D11701" s="681" t="s">
        <v>48318</v>
      </c>
    </row>
    <row r="11702" spans="1:4" ht="31.5" thickTop="1" thickBot="1" x14ac:dyDescent="0.3">
      <c r="A11702" s="680" t="s">
        <v>28944</v>
      </c>
      <c r="B11702" s="681" t="s">
        <v>28944</v>
      </c>
      <c r="C11702" s="680" t="s">
        <v>28945</v>
      </c>
      <c r="D11702" s="680" t="s">
        <v>48319</v>
      </c>
    </row>
    <row r="11703" spans="1:4" ht="16.5" thickTop="1" thickBot="1" x14ac:dyDescent="0.3">
      <c r="A11703" s="681" t="s">
        <v>28946</v>
      </c>
      <c r="B11703" s="681" t="s">
        <v>28947</v>
      </c>
      <c r="C11703" s="681" t="s">
        <v>28948</v>
      </c>
      <c r="D11703" s="681" t="s">
        <v>48320</v>
      </c>
    </row>
    <row r="11704" spans="1:4" ht="16.5" thickTop="1" thickBot="1" x14ac:dyDescent="0.3">
      <c r="A11704" s="681" t="s">
        <v>28949</v>
      </c>
      <c r="B11704" s="681" t="s">
        <v>28950</v>
      </c>
      <c r="C11704" s="681" t="s">
        <v>28951</v>
      </c>
      <c r="D11704" s="681" t="s">
        <v>48321</v>
      </c>
    </row>
    <row r="11705" spans="1:4" ht="16.5" thickTop="1" thickBot="1" x14ac:dyDescent="0.3">
      <c r="A11705" s="680" t="s">
        <v>7202</v>
      </c>
      <c r="B11705" s="681" t="s">
        <v>28952</v>
      </c>
      <c r="C11705" s="680" t="s">
        <v>7203</v>
      </c>
      <c r="D11705" s="680" t="s">
        <v>7204</v>
      </c>
    </row>
    <row r="11706" spans="1:4" ht="31.5" thickTop="1" thickBot="1" x14ac:dyDescent="0.3">
      <c r="A11706" s="680" t="s">
        <v>28953</v>
      </c>
      <c r="B11706" s="681" t="s">
        <v>28954</v>
      </c>
      <c r="C11706" s="680" t="s">
        <v>28955</v>
      </c>
      <c r="D11706" s="680" t="s">
        <v>48322</v>
      </c>
    </row>
    <row r="11707" spans="1:4" ht="16.5" thickTop="1" thickBot="1" x14ac:dyDescent="0.3">
      <c r="A11707" s="681" t="s">
        <v>28956</v>
      </c>
      <c r="B11707" s="681" t="s">
        <v>28957</v>
      </c>
      <c r="C11707" s="681" t="s">
        <v>28958</v>
      </c>
      <c r="D11707" s="681" t="s">
        <v>48323</v>
      </c>
    </row>
    <row r="11708" spans="1:4" ht="16.5" thickTop="1" thickBot="1" x14ac:dyDescent="0.3">
      <c r="A11708" s="680" t="s">
        <v>28959</v>
      </c>
      <c r="B11708" s="692" t="s">
        <v>8728</v>
      </c>
      <c r="C11708" s="680" t="s">
        <v>28960</v>
      </c>
      <c r="D11708" s="680" t="s">
        <v>48324</v>
      </c>
    </row>
    <row r="11709" spans="1:4" ht="31.5" thickTop="1" thickBot="1" x14ac:dyDescent="0.3">
      <c r="A11709" s="680" t="s">
        <v>28961</v>
      </c>
      <c r="B11709" s="681" t="s">
        <v>28962</v>
      </c>
      <c r="C11709" s="680" t="s">
        <v>28963</v>
      </c>
      <c r="D11709" s="680" t="s">
        <v>48325</v>
      </c>
    </row>
    <row r="11710" spans="1:4" ht="16.5" thickTop="1" thickBot="1" x14ac:dyDescent="0.3">
      <c r="A11710" s="680" t="s">
        <v>28964</v>
      </c>
      <c r="B11710" s="681" t="s">
        <v>28965</v>
      </c>
      <c r="C11710" s="680" t="s">
        <v>28966</v>
      </c>
      <c r="D11710" s="680" t="s">
        <v>48326</v>
      </c>
    </row>
    <row r="11711" spans="1:4" ht="16.5" thickTop="1" thickBot="1" x14ac:dyDescent="0.3">
      <c r="A11711" s="681" t="s">
        <v>28967</v>
      </c>
      <c r="B11711" s="681" t="s">
        <v>28968</v>
      </c>
      <c r="C11711" s="681" t="s">
        <v>28969</v>
      </c>
      <c r="D11711" s="681" t="s">
        <v>48327</v>
      </c>
    </row>
    <row r="11712" spans="1:4" ht="16.5" thickTop="1" thickBot="1" x14ac:dyDescent="0.3">
      <c r="A11712" s="680" t="s">
        <v>28970</v>
      </c>
      <c r="B11712" s="681" t="s">
        <v>28971</v>
      </c>
      <c r="C11712" s="680" t="s">
        <v>28972</v>
      </c>
      <c r="D11712" s="680" t="s">
        <v>48328</v>
      </c>
    </row>
    <row r="11713" spans="1:4" ht="31.5" thickTop="1" thickBot="1" x14ac:dyDescent="0.3">
      <c r="A11713" s="680" t="s">
        <v>28973</v>
      </c>
      <c r="B11713" s="681" t="s">
        <v>28974</v>
      </c>
      <c r="C11713" s="680" t="s">
        <v>28975</v>
      </c>
      <c r="D11713" s="680" t="s">
        <v>48329</v>
      </c>
    </row>
    <row r="11714" spans="1:4" ht="16.5" thickTop="1" thickBot="1" x14ac:dyDescent="0.3">
      <c r="A11714" s="681" t="s">
        <v>28976</v>
      </c>
      <c r="B11714" s="681" t="s">
        <v>28977</v>
      </c>
      <c r="C11714" s="681" t="s">
        <v>28978</v>
      </c>
      <c r="D11714" s="681" t="s">
        <v>48330</v>
      </c>
    </row>
    <row r="11715" spans="1:4" ht="16.5" thickTop="1" thickBot="1" x14ac:dyDescent="0.3">
      <c r="A11715" s="681" t="s">
        <v>28979</v>
      </c>
      <c r="B11715" s="681" t="s">
        <v>28980</v>
      </c>
      <c r="C11715" s="681" t="s">
        <v>28981</v>
      </c>
      <c r="D11715" s="681" t="s">
        <v>48331</v>
      </c>
    </row>
    <row r="11716" spans="1:4" ht="16.5" thickTop="1" thickBot="1" x14ac:dyDescent="0.3">
      <c r="A11716" s="680" t="s">
        <v>28982</v>
      </c>
      <c r="B11716" s="681" t="s">
        <v>28983</v>
      </c>
      <c r="C11716" s="680" t="s">
        <v>28984</v>
      </c>
      <c r="D11716" s="680" t="s">
        <v>28984</v>
      </c>
    </row>
    <row r="11717" spans="1:4" ht="31.5" thickTop="1" thickBot="1" x14ac:dyDescent="0.3">
      <c r="A11717" s="681" t="s">
        <v>28985</v>
      </c>
      <c r="B11717" s="681" t="s">
        <v>28986</v>
      </c>
      <c r="C11717" s="681" t="s">
        <v>28987</v>
      </c>
      <c r="D11717" s="681" t="s">
        <v>48332</v>
      </c>
    </row>
    <row r="11718" spans="1:4" ht="31.5" thickTop="1" thickBot="1" x14ac:dyDescent="0.3">
      <c r="A11718" s="680" t="s">
        <v>28988</v>
      </c>
      <c r="B11718" s="681" t="s">
        <v>28989</v>
      </c>
      <c r="C11718" s="680" t="s">
        <v>28990</v>
      </c>
      <c r="D11718" s="680" t="s">
        <v>48333</v>
      </c>
    </row>
    <row r="11719" spans="1:4" ht="16.5" thickTop="1" thickBot="1" x14ac:dyDescent="0.3">
      <c r="A11719" s="680" t="s">
        <v>28991</v>
      </c>
      <c r="B11719" s="681" t="s">
        <v>28992</v>
      </c>
      <c r="C11719" s="680" t="s">
        <v>28993</v>
      </c>
      <c r="D11719" s="680" t="s">
        <v>48334</v>
      </c>
    </row>
    <row r="11720" spans="1:4" ht="16.5" thickTop="1" thickBot="1" x14ac:dyDescent="0.3">
      <c r="A11720" s="680" t="s">
        <v>28994</v>
      </c>
      <c r="B11720" s="681" t="s">
        <v>28995</v>
      </c>
      <c r="C11720" s="680" t="s">
        <v>28996</v>
      </c>
      <c r="D11720" s="680" t="s">
        <v>48335</v>
      </c>
    </row>
    <row r="11721" spans="1:4" ht="16.5" thickTop="1" thickBot="1" x14ac:dyDescent="0.3">
      <c r="A11721" s="680" t="s">
        <v>28997</v>
      </c>
      <c r="B11721" s="681" t="s">
        <v>28998</v>
      </c>
      <c r="C11721" s="680" t="s">
        <v>28999</v>
      </c>
      <c r="D11721" s="680" t="s">
        <v>48336</v>
      </c>
    </row>
    <row r="11722" spans="1:4" ht="16.5" thickTop="1" thickBot="1" x14ac:dyDescent="0.3">
      <c r="A11722" s="681" t="s">
        <v>29000</v>
      </c>
      <c r="B11722" s="681" t="s">
        <v>29001</v>
      </c>
      <c r="C11722" s="681" t="s">
        <v>29002</v>
      </c>
      <c r="D11722" s="681" t="s">
        <v>48337</v>
      </c>
    </row>
    <row r="11723" spans="1:4" ht="16.5" thickTop="1" thickBot="1" x14ac:dyDescent="0.3">
      <c r="A11723" s="680" t="s">
        <v>29003</v>
      </c>
      <c r="B11723" s="681" t="s">
        <v>29004</v>
      </c>
      <c r="C11723" s="680" t="s">
        <v>29005</v>
      </c>
      <c r="D11723" s="680" t="s">
        <v>48338</v>
      </c>
    </row>
    <row r="11724" spans="1:4" ht="16.5" thickTop="1" thickBot="1" x14ac:dyDescent="0.3">
      <c r="A11724" s="680" t="s">
        <v>29006</v>
      </c>
      <c r="B11724" s="681" t="s">
        <v>29007</v>
      </c>
      <c r="C11724" s="680" t="s">
        <v>29008</v>
      </c>
      <c r="D11724" s="680" t="s">
        <v>48339</v>
      </c>
    </row>
    <row r="11725" spans="1:4" ht="16.5" thickTop="1" thickBot="1" x14ac:dyDescent="0.3">
      <c r="A11725" s="680" t="s">
        <v>29009</v>
      </c>
      <c r="B11725" s="681" t="s">
        <v>29010</v>
      </c>
      <c r="C11725" s="680" t="s">
        <v>29011</v>
      </c>
      <c r="D11725" s="680" t="s">
        <v>48340</v>
      </c>
    </row>
    <row r="11726" spans="1:4" ht="31.5" thickTop="1" thickBot="1" x14ac:dyDescent="0.3">
      <c r="A11726" s="681" t="s">
        <v>7205</v>
      </c>
      <c r="B11726" s="681" t="s">
        <v>29012</v>
      </c>
      <c r="C11726" s="681" t="s">
        <v>7206</v>
      </c>
      <c r="D11726" s="681" t="s">
        <v>7207</v>
      </c>
    </row>
    <row r="11727" spans="1:4" ht="31.5" thickTop="1" thickBot="1" x14ac:dyDescent="0.3">
      <c r="A11727" s="681" t="s">
        <v>29013</v>
      </c>
      <c r="B11727" s="681" t="s">
        <v>29014</v>
      </c>
      <c r="C11727" s="681" t="s">
        <v>29015</v>
      </c>
      <c r="D11727" s="681" t="s">
        <v>48341</v>
      </c>
    </row>
    <row r="11728" spans="1:4" ht="31.5" thickTop="1" thickBot="1" x14ac:dyDescent="0.3">
      <c r="A11728" s="681" t="s">
        <v>7208</v>
      </c>
      <c r="B11728" s="681" t="s">
        <v>29016</v>
      </c>
      <c r="C11728" s="681" t="s">
        <v>7209</v>
      </c>
      <c r="D11728" s="681" t="s">
        <v>7210</v>
      </c>
    </row>
    <row r="11729" spans="1:4" ht="16.5" thickTop="1" thickBot="1" x14ac:dyDescent="0.3">
      <c r="A11729" s="680" t="s">
        <v>29017</v>
      </c>
      <c r="B11729" s="681" t="s">
        <v>29018</v>
      </c>
      <c r="C11729" s="680" t="s">
        <v>29019</v>
      </c>
      <c r="D11729" s="680" t="s">
        <v>48342</v>
      </c>
    </row>
    <row r="11730" spans="1:4" ht="16.5" thickTop="1" thickBot="1" x14ac:dyDescent="0.3">
      <c r="A11730" s="680" t="s">
        <v>29020</v>
      </c>
      <c r="B11730" s="681" t="s">
        <v>29021</v>
      </c>
      <c r="C11730" s="680" t="s">
        <v>29022</v>
      </c>
      <c r="D11730" s="680" t="s">
        <v>48343</v>
      </c>
    </row>
    <row r="11731" spans="1:4" ht="16.5" thickTop="1" thickBot="1" x14ac:dyDescent="0.3">
      <c r="A11731" s="680" t="s">
        <v>29023</v>
      </c>
      <c r="B11731" s="681" t="s">
        <v>29024</v>
      </c>
      <c r="C11731" s="680" t="s">
        <v>29025</v>
      </c>
      <c r="D11731" s="680" t="s">
        <v>48344</v>
      </c>
    </row>
    <row r="11732" spans="1:4" ht="16.5" thickTop="1" thickBot="1" x14ac:dyDescent="0.3">
      <c r="A11732" s="681" t="s">
        <v>29026</v>
      </c>
      <c r="B11732" s="681" t="s">
        <v>29027</v>
      </c>
      <c r="C11732" s="681" t="s">
        <v>29028</v>
      </c>
      <c r="D11732" s="681" t="s">
        <v>48345</v>
      </c>
    </row>
    <row r="11733" spans="1:4" ht="16.5" thickTop="1" thickBot="1" x14ac:dyDescent="0.3">
      <c r="A11733" s="680" t="s">
        <v>29029</v>
      </c>
      <c r="B11733" s="681" t="s">
        <v>29030</v>
      </c>
      <c r="C11733" s="680" t="s">
        <v>29031</v>
      </c>
      <c r="D11733" s="680" t="s">
        <v>48346</v>
      </c>
    </row>
    <row r="11734" spans="1:4" ht="16.5" thickTop="1" thickBot="1" x14ac:dyDescent="0.3">
      <c r="A11734" s="680" t="s">
        <v>29032</v>
      </c>
      <c r="B11734" s="681" t="s">
        <v>29033</v>
      </c>
      <c r="C11734" s="680" t="s">
        <v>29034</v>
      </c>
      <c r="D11734" s="680" t="s">
        <v>48347</v>
      </c>
    </row>
    <row r="11735" spans="1:4" ht="16.5" thickTop="1" thickBot="1" x14ac:dyDescent="0.3">
      <c r="A11735" s="681" t="s">
        <v>29035</v>
      </c>
      <c r="B11735" s="681" t="s">
        <v>29036</v>
      </c>
      <c r="C11735" s="681" t="s">
        <v>29037</v>
      </c>
      <c r="D11735" s="681" t="s">
        <v>29037</v>
      </c>
    </row>
    <row r="11736" spans="1:4" ht="31.5" thickTop="1" thickBot="1" x14ac:dyDescent="0.3">
      <c r="A11736" s="681" t="s">
        <v>29038</v>
      </c>
      <c r="B11736" s="681" t="s">
        <v>29039</v>
      </c>
      <c r="C11736" s="681" t="s">
        <v>29040</v>
      </c>
      <c r="D11736" s="681" t="s">
        <v>48348</v>
      </c>
    </row>
    <row r="11737" spans="1:4" ht="16.5" thickTop="1" thickBot="1" x14ac:dyDescent="0.3">
      <c r="A11737" s="681" t="s">
        <v>29041</v>
      </c>
      <c r="B11737" s="681" t="s">
        <v>29042</v>
      </c>
      <c r="C11737" s="681" t="s">
        <v>29043</v>
      </c>
      <c r="D11737" s="681" t="s">
        <v>48349</v>
      </c>
    </row>
    <row r="11738" spans="1:4" ht="16.5" thickTop="1" thickBot="1" x14ac:dyDescent="0.3">
      <c r="A11738" s="680" t="s">
        <v>29044</v>
      </c>
      <c r="B11738" s="681" t="s">
        <v>29045</v>
      </c>
      <c r="C11738" s="680" t="s">
        <v>29046</v>
      </c>
      <c r="D11738" s="680" t="s">
        <v>48350</v>
      </c>
    </row>
    <row r="11739" spans="1:4" ht="16.5" thickTop="1" thickBot="1" x14ac:dyDescent="0.3">
      <c r="A11739" s="680" t="s">
        <v>29047</v>
      </c>
      <c r="B11739" s="681" t="s">
        <v>29048</v>
      </c>
      <c r="C11739" s="680" t="s">
        <v>29049</v>
      </c>
      <c r="D11739" s="680" t="s">
        <v>48351</v>
      </c>
    </row>
    <row r="11740" spans="1:4" ht="16.5" thickTop="1" thickBot="1" x14ac:dyDescent="0.3">
      <c r="A11740" s="681" t="s">
        <v>29050</v>
      </c>
      <c r="B11740" s="681" t="s">
        <v>29051</v>
      </c>
      <c r="C11740" s="681" t="s">
        <v>29052</v>
      </c>
      <c r="D11740" s="681" t="s">
        <v>48352</v>
      </c>
    </row>
    <row r="11741" spans="1:4" ht="31.5" thickTop="1" thickBot="1" x14ac:dyDescent="0.3">
      <c r="A11741" s="681" t="s">
        <v>29053</v>
      </c>
      <c r="B11741" s="692" t="s">
        <v>8728</v>
      </c>
      <c r="C11741" s="681" t="s">
        <v>29054</v>
      </c>
      <c r="D11741" s="681" t="s">
        <v>48353</v>
      </c>
    </row>
    <row r="11742" spans="1:4" ht="31.5" thickTop="1" thickBot="1" x14ac:dyDescent="0.3">
      <c r="A11742" s="680" t="s">
        <v>29055</v>
      </c>
      <c r="B11742" s="681" t="s">
        <v>29056</v>
      </c>
      <c r="C11742" s="680" t="s">
        <v>29057</v>
      </c>
      <c r="D11742" s="680" t="s">
        <v>48354</v>
      </c>
    </row>
    <row r="11743" spans="1:4" ht="16.5" thickTop="1" thickBot="1" x14ac:dyDescent="0.3">
      <c r="A11743" s="681" t="s">
        <v>29058</v>
      </c>
      <c r="B11743" s="681" t="s">
        <v>29059</v>
      </c>
      <c r="C11743" s="681" t="s">
        <v>29060</v>
      </c>
      <c r="D11743" s="681" t="s">
        <v>48355</v>
      </c>
    </row>
    <row r="11744" spans="1:4" ht="16.5" thickTop="1" thickBot="1" x14ac:dyDescent="0.3">
      <c r="A11744" s="680" t="s">
        <v>29061</v>
      </c>
      <c r="B11744" s="681" t="s">
        <v>29062</v>
      </c>
      <c r="C11744" s="680" t="s">
        <v>29063</v>
      </c>
      <c r="D11744" s="680" t="s">
        <v>48356</v>
      </c>
    </row>
    <row r="11745" spans="1:4" ht="16.5" thickTop="1" thickBot="1" x14ac:dyDescent="0.3">
      <c r="A11745" s="681" t="s">
        <v>29064</v>
      </c>
      <c r="B11745" s="681" t="s">
        <v>29065</v>
      </c>
      <c r="C11745" s="681" t="s">
        <v>29066</v>
      </c>
      <c r="D11745" s="681" t="s">
        <v>48357</v>
      </c>
    </row>
    <row r="11746" spans="1:4" ht="16.5" thickTop="1" thickBot="1" x14ac:dyDescent="0.3">
      <c r="A11746" s="680" t="s">
        <v>29067</v>
      </c>
      <c r="B11746" s="681" t="s">
        <v>29068</v>
      </c>
      <c r="C11746" s="680" t="s">
        <v>29069</v>
      </c>
      <c r="D11746" s="680" t="s">
        <v>48358</v>
      </c>
    </row>
    <row r="11747" spans="1:4" ht="16.5" thickTop="1" thickBot="1" x14ac:dyDescent="0.3">
      <c r="A11747" s="681" t="s">
        <v>7212</v>
      </c>
      <c r="B11747" s="681" t="s">
        <v>29070</v>
      </c>
      <c r="C11747" s="681" t="s">
        <v>7213</v>
      </c>
      <c r="D11747" s="681" t="s">
        <v>7214</v>
      </c>
    </row>
    <row r="11748" spans="1:4" ht="31.5" thickTop="1" thickBot="1" x14ac:dyDescent="0.3">
      <c r="A11748" s="680" t="s">
        <v>29071</v>
      </c>
      <c r="B11748" s="681" t="s">
        <v>29072</v>
      </c>
      <c r="C11748" s="680" t="s">
        <v>29073</v>
      </c>
      <c r="D11748" s="680" t="s">
        <v>48359</v>
      </c>
    </row>
    <row r="11749" spans="1:4" ht="16.5" thickTop="1" thickBot="1" x14ac:dyDescent="0.3">
      <c r="A11749" s="680" t="s">
        <v>29074</v>
      </c>
      <c r="B11749" s="681" t="s">
        <v>29075</v>
      </c>
      <c r="C11749" s="680" t="s">
        <v>29076</v>
      </c>
      <c r="D11749" s="680" t="s">
        <v>29076</v>
      </c>
    </row>
    <row r="11750" spans="1:4" ht="16.5" thickTop="1" thickBot="1" x14ac:dyDescent="0.3">
      <c r="A11750" s="681" t="s">
        <v>7215</v>
      </c>
      <c r="B11750" s="681" t="s">
        <v>29077</v>
      </c>
      <c r="C11750" s="681" t="s">
        <v>29078</v>
      </c>
      <c r="D11750" s="681" t="s">
        <v>7217</v>
      </c>
    </row>
    <row r="11751" spans="1:4" ht="16.5" thickTop="1" thickBot="1" x14ac:dyDescent="0.3">
      <c r="A11751" s="680" t="s">
        <v>29079</v>
      </c>
      <c r="B11751" s="681" t="s">
        <v>29080</v>
      </c>
      <c r="C11751" s="680" t="s">
        <v>29081</v>
      </c>
      <c r="D11751" s="680" t="s">
        <v>48360</v>
      </c>
    </row>
    <row r="11752" spans="1:4" ht="16.5" thickTop="1" thickBot="1" x14ac:dyDescent="0.3">
      <c r="A11752" s="681" t="s">
        <v>29082</v>
      </c>
      <c r="B11752" s="681" t="s">
        <v>29083</v>
      </c>
      <c r="C11752" s="681" t="s">
        <v>29084</v>
      </c>
      <c r="D11752" s="681" t="s">
        <v>48361</v>
      </c>
    </row>
    <row r="11753" spans="1:4" ht="16.5" thickTop="1" thickBot="1" x14ac:dyDescent="0.3">
      <c r="A11753" s="680" t="s">
        <v>29085</v>
      </c>
      <c r="B11753" s="681" t="s">
        <v>29086</v>
      </c>
      <c r="C11753" s="680" t="s">
        <v>29087</v>
      </c>
      <c r="D11753" s="680" t="s">
        <v>48362</v>
      </c>
    </row>
    <row r="11754" spans="1:4" ht="16.5" thickTop="1" thickBot="1" x14ac:dyDescent="0.3">
      <c r="A11754" s="680" t="s">
        <v>29088</v>
      </c>
      <c r="B11754" s="681" t="s">
        <v>29089</v>
      </c>
      <c r="C11754" s="680" t="s">
        <v>29090</v>
      </c>
      <c r="D11754" s="680" t="s">
        <v>48363</v>
      </c>
    </row>
    <row r="11755" spans="1:4" ht="16.5" thickTop="1" thickBot="1" x14ac:dyDescent="0.3">
      <c r="A11755" s="680" t="s">
        <v>29091</v>
      </c>
      <c r="B11755" s="681" t="s">
        <v>29092</v>
      </c>
      <c r="C11755" s="680" t="s">
        <v>29093</v>
      </c>
      <c r="D11755" s="680" t="s">
        <v>48364</v>
      </c>
    </row>
    <row r="11756" spans="1:4" ht="16.5" thickTop="1" thickBot="1" x14ac:dyDescent="0.3">
      <c r="A11756" s="680" t="s">
        <v>29094</v>
      </c>
      <c r="B11756" s="681" t="s">
        <v>29095</v>
      </c>
      <c r="C11756" s="680" t="s">
        <v>29096</v>
      </c>
      <c r="D11756" s="680" t="s">
        <v>48365</v>
      </c>
    </row>
    <row r="11757" spans="1:4" ht="16.5" thickTop="1" thickBot="1" x14ac:dyDescent="0.3">
      <c r="A11757" s="681" t="s">
        <v>29097</v>
      </c>
      <c r="B11757" s="681" t="s">
        <v>29098</v>
      </c>
      <c r="C11757" s="681" t="s">
        <v>29099</v>
      </c>
      <c r="D11757" s="681" t="s">
        <v>48366</v>
      </c>
    </row>
    <row r="11758" spans="1:4" ht="31.5" thickTop="1" thickBot="1" x14ac:dyDescent="0.3">
      <c r="A11758" s="680" t="s">
        <v>29100</v>
      </c>
      <c r="B11758" s="681" t="s">
        <v>29101</v>
      </c>
      <c r="C11758" s="680" t="s">
        <v>29102</v>
      </c>
      <c r="D11758" s="680" t="s">
        <v>48367</v>
      </c>
    </row>
    <row r="11759" spans="1:4" ht="16.5" thickTop="1" thickBot="1" x14ac:dyDescent="0.3">
      <c r="A11759" s="681" t="s">
        <v>29103</v>
      </c>
      <c r="B11759" s="681" t="s">
        <v>29104</v>
      </c>
      <c r="C11759" s="681" t="s">
        <v>29105</v>
      </c>
      <c r="D11759" s="681" t="s">
        <v>48368</v>
      </c>
    </row>
    <row r="11760" spans="1:4" ht="16.5" thickTop="1" thickBot="1" x14ac:dyDescent="0.3">
      <c r="A11760" s="680" t="s">
        <v>29106</v>
      </c>
      <c r="B11760" s="681" t="s">
        <v>29107</v>
      </c>
      <c r="C11760" s="680" t="s">
        <v>29108</v>
      </c>
      <c r="D11760" s="680" t="s">
        <v>48369</v>
      </c>
    </row>
    <row r="11761" spans="1:4" ht="16.5" thickTop="1" thickBot="1" x14ac:dyDescent="0.3">
      <c r="A11761" s="681" t="s">
        <v>29109</v>
      </c>
      <c r="B11761" s="681" t="s">
        <v>29110</v>
      </c>
      <c r="C11761" s="681" t="s">
        <v>29111</v>
      </c>
      <c r="D11761" s="681" t="s">
        <v>48370</v>
      </c>
    </row>
    <row r="11762" spans="1:4" ht="31.5" thickTop="1" thickBot="1" x14ac:dyDescent="0.3">
      <c r="A11762" s="681" t="s">
        <v>29112</v>
      </c>
      <c r="B11762" s="681" t="s">
        <v>29113</v>
      </c>
      <c r="C11762" s="681" t="s">
        <v>29114</v>
      </c>
      <c r="D11762" s="681" t="s">
        <v>48371</v>
      </c>
    </row>
    <row r="11763" spans="1:4" ht="31.5" thickTop="1" thickBot="1" x14ac:dyDescent="0.3">
      <c r="A11763" s="680" t="s">
        <v>7218</v>
      </c>
      <c r="B11763" s="681" t="s">
        <v>29115</v>
      </c>
      <c r="C11763" s="680" t="s">
        <v>7219</v>
      </c>
      <c r="D11763" s="680" t="s">
        <v>7220</v>
      </c>
    </row>
    <row r="11764" spans="1:4" ht="16.5" thickTop="1" thickBot="1" x14ac:dyDescent="0.3">
      <c r="A11764" s="680" t="s">
        <v>29116</v>
      </c>
      <c r="B11764" s="681" t="s">
        <v>29117</v>
      </c>
      <c r="C11764" s="680" t="s">
        <v>29118</v>
      </c>
      <c r="D11764" s="680" t="s">
        <v>48372</v>
      </c>
    </row>
    <row r="11765" spans="1:4" ht="16.5" thickTop="1" thickBot="1" x14ac:dyDescent="0.3">
      <c r="A11765" s="681" t="s">
        <v>29119</v>
      </c>
      <c r="B11765" s="692" t="s">
        <v>8728</v>
      </c>
      <c r="C11765" s="681" t="s">
        <v>29120</v>
      </c>
      <c r="D11765" s="681" t="s">
        <v>48373</v>
      </c>
    </row>
    <row r="11766" spans="1:4" ht="31.5" thickTop="1" thickBot="1" x14ac:dyDescent="0.3">
      <c r="A11766" s="680" t="s">
        <v>7221</v>
      </c>
      <c r="B11766" s="681" t="s">
        <v>29121</v>
      </c>
      <c r="C11766" s="680" t="s">
        <v>7222</v>
      </c>
      <c r="D11766" s="680" t="s">
        <v>7223</v>
      </c>
    </row>
    <row r="11767" spans="1:4" ht="16.5" thickTop="1" thickBot="1" x14ac:dyDescent="0.3">
      <c r="A11767" s="680" t="s">
        <v>29122</v>
      </c>
      <c r="B11767" s="681" t="s">
        <v>29123</v>
      </c>
      <c r="C11767" s="680" t="s">
        <v>29124</v>
      </c>
      <c r="D11767" s="680" t="s">
        <v>48374</v>
      </c>
    </row>
    <row r="11768" spans="1:4" ht="16.5" thickTop="1" thickBot="1" x14ac:dyDescent="0.3">
      <c r="A11768" s="680" t="s">
        <v>29125</v>
      </c>
      <c r="B11768" s="681" t="s">
        <v>29126</v>
      </c>
      <c r="C11768" s="680" t="s">
        <v>29127</v>
      </c>
      <c r="D11768" s="680" t="s">
        <v>48375</v>
      </c>
    </row>
    <row r="11769" spans="1:4" ht="16.5" thickTop="1" thickBot="1" x14ac:dyDescent="0.3">
      <c r="A11769" s="680" t="s">
        <v>29128</v>
      </c>
      <c r="B11769" s="681" t="s">
        <v>29129</v>
      </c>
      <c r="C11769" s="680" t="s">
        <v>29130</v>
      </c>
      <c r="D11769" s="680" t="s">
        <v>48376</v>
      </c>
    </row>
    <row r="11770" spans="1:4" ht="16.5" thickTop="1" thickBot="1" x14ac:dyDescent="0.3">
      <c r="A11770" s="681" t="s">
        <v>29131</v>
      </c>
      <c r="B11770" s="681" t="s">
        <v>29132</v>
      </c>
      <c r="C11770" s="681" t="s">
        <v>29133</v>
      </c>
      <c r="D11770" s="681" t="s">
        <v>48377</v>
      </c>
    </row>
    <row r="11771" spans="1:4" ht="16.5" thickTop="1" thickBot="1" x14ac:dyDescent="0.3">
      <c r="A11771" s="681" t="s">
        <v>29134</v>
      </c>
      <c r="B11771" s="681" t="s">
        <v>29135</v>
      </c>
      <c r="C11771" s="681" t="s">
        <v>29136</v>
      </c>
      <c r="D11771" s="681" t="s">
        <v>29136</v>
      </c>
    </row>
    <row r="11772" spans="1:4" ht="16.5" thickTop="1" thickBot="1" x14ac:dyDescent="0.3">
      <c r="A11772" s="681" t="s">
        <v>29137</v>
      </c>
      <c r="B11772" s="681" t="s">
        <v>29138</v>
      </c>
      <c r="C11772" s="681" t="s">
        <v>29139</v>
      </c>
      <c r="D11772" s="681" t="s">
        <v>29139</v>
      </c>
    </row>
    <row r="11773" spans="1:4" ht="16.5" thickTop="1" thickBot="1" x14ac:dyDescent="0.3">
      <c r="A11773" s="680" t="s">
        <v>29140</v>
      </c>
      <c r="B11773" s="681" t="s">
        <v>29140</v>
      </c>
      <c r="C11773" s="680" t="s">
        <v>29141</v>
      </c>
      <c r="D11773" s="680" t="s">
        <v>48378</v>
      </c>
    </row>
    <row r="11774" spans="1:4" ht="16.5" thickTop="1" thickBot="1" x14ac:dyDescent="0.3">
      <c r="A11774" s="681" t="s">
        <v>29142</v>
      </c>
      <c r="B11774" s="681" t="s">
        <v>29143</v>
      </c>
      <c r="C11774" s="681" t="s">
        <v>29144</v>
      </c>
      <c r="D11774" s="681" t="s">
        <v>48379</v>
      </c>
    </row>
    <row r="11775" spans="1:4" ht="31.5" thickTop="1" thickBot="1" x14ac:dyDescent="0.3">
      <c r="A11775" s="681" t="s">
        <v>7224</v>
      </c>
      <c r="B11775" s="681" t="s">
        <v>29145</v>
      </c>
      <c r="C11775" s="681" t="s">
        <v>7225</v>
      </c>
      <c r="D11775" s="681" t="s">
        <v>7226</v>
      </c>
    </row>
    <row r="11776" spans="1:4" ht="46.5" thickTop="1" thickBot="1" x14ac:dyDescent="0.3">
      <c r="A11776" s="680" t="s">
        <v>29146</v>
      </c>
      <c r="B11776" s="681" t="s">
        <v>29147</v>
      </c>
      <c r="C11776" s="680" t="s">
        <v>29148</v>
      </c>
      <c r="D11776" s="680" t="s">
        <v>48380</v>
      </c>
    </row>
    <row r="11777" spans="1:4" ht="46.5" thickTop="1" thickBot="1" x14ac:dyDescent="0.3">
      <c r="A11777" s="681" t="s">
        <v>29149</v>
      </c>
      <c r="B11777" s="681" t="s">
        <v>29150</v>
      </c>
      <c r="C11777" s="681" t="s">
        <v>29151</v>
      </c>
      <c r="D11777" s="681" t="s">
        <v>48381</v>
      </c>
    </row>
    <row r="11778" spans="1:4" ht="16.5" thickTop="1" thickBot="1" x14ac:dyDescent="0.3">
      <c r="A11778" s="680" t="s">
        <v>29152</v>
      </c>
      <c r="B11778" s="681" t="s">
        <v>29153</v>
      </c>
      <c r="C11778" s="680" t="s">
        <v>29154</v>
      </c>
      <c r="D11778" s="680" t="s">
        <v>48382</v>
      </c>
    </row>
    <row r="11779" spans="1:4" ht="31.5" thickTop="1" thickBot="1" x14ac:dyDescent="0.3">
      <c r="A11779" s="681" t="s">
        <v>29155</v>
      </c>
      <c r="B11779" s="681" t="s">
        <v>29156</v>
      </c>
      <c r="C11779" s="681" t="s">
        <v>29157</v>
      </c>
      <c r="D11779" s="681" t="s">
        <v>48383</v>
      </c>
    </row>
    <row r="11780" spans="1:4" ht="16.5" thickTop="1" thickBot="1" x14ac:dyDescent="0.3">
      <c r="A11780" s="680" t="s">
        <v>7228</v>
      </c>
      <c r="B11780" s="681" t="s">
        <v>29158</v>
      </c>
      <c r="C11780" s="680" t="s">
        <v>7229</v>
      </c>
      <c r="D11780" s="680" t="s">
        <v>7229</v>
      </c>
    </row>
    <row r="11781" spans="1:4" ht="16.5" thickTop="1" thickBot="1" x14ac:dyDescent="0.3">
      <c r="A11781" s="681" t="s">
        <v>29159</v>
      </c>
      <c r="B11781" s="681" t="s">
        <v>29160</v>
      </c>
      <c r="C11781" s="681" t="s">
        <v>29161</v>
      </c>
      <c r="D11781" s="681" t="s">
        <v>48384</v>
      </c>
    </row>
    <row r="11782" spans="1:4" ht="16.5" thickTop="1" thickBot="1" x14ac:dyDescent="0.3">
      <c r="A11782" s="680" t="s">
        <v>29162</v>
      </c>
      <c r="B11782" s="681" t="s">
        <v>29163</v>
      </c>
      <c r="C11782" s="680" t="s">
        <v>29164</v>
      </c>
      <c r="D11782" s="680" t="s">
        <v>48385</v>
      </c>
    </row>
    <row r="11783" spans="1:4" ht="16.5" thickTop="1" thickBot="1" x14ac:dyDescent="0.3">
      <c r="A11783" s="681" t="s">
        <v>29165</v>
      </c>
      <c r="B11783" s="681" t="s">
        <v>29166</v>
      </c>
      <c r="C11783" s="681" t="s">
        <v>29167</v>
      </c>
      <c r="D11783" s="681" t="s">
        <v>48386</v>
      </c>
    </row>
    <row r="11784" spans="1:4" ht="16.5" thickTop="1" thickBot="1" x14ac:dyDescent="0.3">
      <c r="A11784" s="681" t="s">
        <v>29168</v>
      </c>
      <c r="B11784" s="681" t="s">
        <v>29169</v>
      </c>
      <c r="C11784" s="681" t="s">
        <v>29170</v>
      </c>
      <c r="D11784" s="681" t="s">
        <v>29170</v>
      </c>
    </row>
    <row r="11785" spans="1:4" ht="16.5" thickTop="1" thickBot="1" x14ac:dyDescent="0.3">
      <c r="A11785" s="680" t="s">
        <v>29171</v>
      </c>
      <c r="B11785" s="681" t="s">
        <v>29172</v>
      </c>
      <c r="C11785" s="680" t="s">
        <v>29173</v>
      </c>
      <c r="D11785" s="680" t="s">
        <v>48387</v>
      </c>
    </row>
    <row r="11786" spans="1:4" ht="16.5" thickTop="1" thickBot="1" x14ac:dyDescent="0.3">
      <c r="A11786" s="680" t="s">
        <v>29174</v>
      </c>
      <c r="B11786" s="681" t="s">
        <v>29175</v>
      </c>
      <c r="C11786" s="680" t="s">
        <v>29176</v>
      </c>
      <c r="D11786" s="680" t="s">
        <v>48388</v>
      </c>
    </row>
    <row r="11787" spans="1:4" ht="31.5" thickTop="1" thickBot="1" x14ac:dyDescent="0.3">
      <c r="A11787" s="680" t="s">
        <v>29177</v>
      </c>
      <c r="B11787" s="681" t="s">
        <v>29178</v>
      </c>
      <c r="C11787" s="680" t="s">
        <v>29179</v>
      </c>
      <c r="D11787" s="680" t="s">
        <v>48389</v>
      </c>
    </row>
    <row r="11788" spans="1:4" ht="16.5" thickTop="1" thickBot="1" x14ac:dyDescent="0.3">
      <c r="A11788" s="681" t="s">
        <v>29180</v>
      </c>
      <c r="B11788" s="681" t="s">
        <v>29181</v>
      </c>
      <c r="C11788" s="681" t="s">
        <v>29182</v>
      </c>
      <c r="D11788" s="681" t="s">
        <v>48390</v>
      </c>
    </row>
    <row r="11789" spans="1:4" ht="16.5" thickTop="1" thickBot="1" x14ac:dyDescent="0.3">
      <c r="A11789" s="681" t="s">
        <v>29183</v>
      </c>
      <c r="B11789" s="681" t="s">
        <v>29183</v>
      </c>
      <c r="C11789" s="681" t="s">
        <v>29184</v>
      </c>
      <c r="D11789" s="681" t="s">
        <v>48391</v>
      </c>
    </row>
    <row r="11790" spans="1:4" ht="31.5" thickTop="1" thickBot="1" x14ac:dyDescent="0.3">
      <c r="A11790" s="680" t="s">
        <v>29185</v>
      </c>
      <c r="B11790" s="681" t="s">
        <v>29186</v>
      </c>
      <c r="C11790" s="680" t="s">
        <v>29187</v>
      </c>
      <c r="D11790" s="680" t="s">
        <v>48392</v>
      </c>
    </row>
    <row r="11791" spans="1:4" ht="16.5" thickTop="1" thickBot="1" x14ac:dyDescent="0.3">
      <c r="A11791" s="681" t="s">
        <v>29188</v>
      </c>
      <c r="B11791" s="681" t="s">
        <v>29189</v>
      </c>
      <c r="C11791" s="681" t="s">
        <v>29190</v>
      </c>
      <c r="D11791" s="681" t="s">
        <v>48393</v>
      </c>
    </row>
    <row r="11792" spans="1:4" ht="16.5" thickTop="1" thickBot="1" x14ac:dyDescent="0.3">
      <c r="A11792" s="681" t="s">
        <v>7230</v>
      </c>
      <c r="B11792" s="681" t="s">
        <v>29191</v>
      </c>
      <c r="C11792" s="681" t="s">
        <v>7231</v>
      </c>
      <c r="D11792" s="681" t="s">
        <v>7232</v>
      </c>
    </row>
    <row r="11793" spans="1:4" ht="16.5" thickTop="1" thickBot="1" x14ac:dyDescent="0.3">
      <c r="A11793" s="681" t="s">
        <v>7233</v>
      </c>
      <c r="B11793" s="681" t="s">
        <v>29192</v>
      </c>
      <c r="C11793" s="681" t="s">
        <v>7234</v>
      </c>
      <c r="D11793" s="681" t="s">
        <v>7234</v>
      </c>
    </row>
    <row r="11794" spans="1:4" ht="16.5" thickTop="1" thickBot="1" x14ac:dyDescent="0.3">
      <c r="A11794" s="681" t="s">
        <v>29193</v>
      </c>
      <c r="B11794" s="681" t="s">
        <v>29193</v>
      </c>
      <c r="C11794" s="681" t="s">
        <v>29194</v>
      </c>
      <c r="D11794" s="681" t="s">
        <v>29194</v>
      </c>
    </row>
    <row r="11795" spans="1:4" ht="16.5" thickTop="1" thickBot="1" x14ac:dyDescent="0.3">
      <c r="A11795" s="681" t="s">
        <v>29195</v>
      </c>
      <c r="B11795" s="681" t="s">
        <v>29196</v>
      </c>
      <c r="C11795" s="681" t="s">
        <v>29197</v>
      </c>
      <c r="D11795" s="681" t="s">
        <v>48394</v>
      </c>
    </row>
    <row r="11796" spans="1:4" ht="16.5" thickTop="1" thickBot="1" x14ac:dyDescent="0.3">
      <c r="A11796" s="680" t="s">
        <v>29198</v>
      </c>
      <c r="B11796" s="681" t="s">
        <v>29199</v>
      </c>
      <c r="C11796" s="680" t="s">
        <v>29200</v>
      </c>
      <c r="D11796" s="680" t="s">
        <v>48395</v>
      </c>
    </row>
    <row r="11797" spans="1:4" ht="16.5" thickTop="1" thickBot="1" x14ac:dyDescent="0.3">
      <c r="A11797" s="680" t="s">
        <v>29201</v>
      </c>
      <c r="B11797" s="681" t="s">
        <v>29202</v>
      </c>
      <c r="C11797" s="680" t="s">
        <v>29203</v>
      </c>
      <c r="D11797" s="680" t="s">
        <v>48396</v>
      </c>
    </row>
    <row r="11798" spans="1:4" ht="16.5" thickTop="1" thickBot="1" x14ac:dyDescent="0.3">
      <c r="A11798" s="680" t="s">
        <v>29204</v>
      </c>
      <c r="B11798" s="681" t="s">
        <v>29205</v>
      </c>
      <c r="C11798" s="680" t="s">
        <v>29206</v>
      </c>
      <c r="D11798" s="680" t="s">
        <v>48397</v>
      </c>
    </row>
    <row r="11799" spans="1:4" ht="16.5" thickTop="1" thickBot="1" x14ac:dyDescent="0.3">
      <c r="A11799" s="680" t="s">
        <v>29207</v>
      </c>
      <c r="B11799" s="681" t="s">
        <v>29208</v>
      </c>
      <c r="C11799" s="680" t="s">
        <v>29209</v>
      </c>
      <c r="D11799" s="680" t="s">
        <v>48398</v>
      </c>
    </row>
    <row r="11800" spans="1:4" ht="16.5" thickTop="1" thickBot="1" x14ac:dyDescent="0.3">
      <c r="A11800" s="680" t="s">
        <v>29210</v>
      </c>
      <c r="B11800" s="681" t="s">
        <v>29211</v>
      </c>
      <c r="C11800" s="680" t="s">
        <v>29212</v>
      </c>
      <c r="D11800" s="680" t="s">
        <v>48399</v>
      </c>
    </row>
    <row r="11801" spans="1:4" ht="16.5" thickTop="1" thickBot="1" x14ac:dyDescent="0.3">
      <c r="A11801" s="681" t="s">
        <v>29213</v>
      </c>
      <c r="B11801" s="681" t="s">
        <v>29214</v>
      </c>
      <c r="C11801" s="681" t="s">
        <v>29215</v>
      </c>
      <c r="D11801" s="681" t="s">
        <v>48400</v>
      </c>
    </row>
    <row r="11802" spans="1:4" ht="16.5" thickTop="1" thickBot="1" x14ac:dyDescent="0.3">
      <c r="A11802" s="680" t="s">
        <v>29216</v>
      </c>
      <c r="B11802" s="681" t="s">
        <v>29217</v>
      </c>
      <c r="C11802" s="680" t="s">
        <v>29218</v>
      </c>
      <c r="D11802" s="680" t="s">
        <v>48401</v>
      </c>
    </row>
    <row r="11803" spans="1:4" ht="16.5" thickTop="1" thickBot="1" x14ac:dyDescent="0.3">
      <c r="A11803" s="681" t="s">
        <v>29219</v>
      </c>
      <c r="B11803" s="681" t="s">
        <v>29220</v>
      </c>
      <c r="C11803" s="681" t="s">
        <v>29221</v>
      </c>
      <c r="D11803" s="681" t="s">
        <v>48402</v>
      </c>
    </row>
    <row r="11804" spans="1:4" ht="16.5" thickTop="1" thickBot="1" x14ac:dyDescent="0.3">
      <c r="A11804" s="680" t="s">
        <v>29222</v>
      </c>
      <c r="B11804" s="692" t="s">
        <v>8728</v>
      </c>
      <c r="C11804" s="680" t="s">
        <v>29223</v>
      </c>
      <c r="D11804" s="680" t="s">
        <v>48403</v>
      </c>
    </row>
    <row r="11805" spans="1:4" ht="16.5" thickTop="1" thickBot="1" x14ac:dyDescent="0.3">
      <c r="A11805" s="680" t="s">
        <v>29224</v>
      </c>
      <c r="B11805" s="681" t="s">
        <v>29225</v>
      </c>
      <c r="C11805" s="680" t="s">
        <v>29226</v>
      </c>
      <c r="D11805" s="680" t="s">
        <v>48404</v>
      </c>
    </row>
    <row r="11806" spans="1:4" ht="16.5" thickTop="1" thickBot="1" x14ac:dyDescent="0.3">
      <c r="A11806" s="681" t="s">
        <v>29227</v>
      </c>
      <c r="B11806" s="692" t="s">
        <v>8728</v>
      </c>
      <c r="C11806" s="681" t="s">
        <v>29228</v>
      </c>
      <c r="D11806" s="681" t="s">
        <v>48405</v>
      </c>
    </row>
    <row r="11807" spans="1:4" ht="16.5" thickTop="1" thickBot="1" x14ac:dyDescent="0.3">
      <c r="A11807" s="681" t="s">
        <v>29229</v>
      </c>
      <c r="B11807" s="681" t="s">
        <v>29230</v>
      </c>
      <c r="C11807" s="681" t="s">
        <v>29231</v>
      </c>
      <c r="D11807" s="681" t="s">
        <v>48406</v>
      </c>
    </row>
    <row r="11808" spans="1:4" ht="31.5" thickTop="1" thickBot="1" x14ac:dyDescent="0.3">
      <c r="A11808" s="681" t="s">
        <v>29232</v>
      </c>
      <c r="B11808" s="681" t="s">
        <v>29233</v>
      </c>
      <c r="C11808" s="681" t="s">
        <v>29234</v>
      </c>
      <c r="D11808" s="681" t="s">
        <v>48407</v>
      </c>
    </row>
    <row r="11809" spans="1:4" ht="16.5" thickTop="1" thickBot="1" x14ac:dyDescent="0.3">
      <c r="A11809" s="680" t="s">
        <v>29235</v>
      </c>
      <c r="B11809" s="681" t="s">
        <v>29236</v>
      </c>
      <c r="C11809" s="680" t="s">
        <v>29237</v>
      </c>
      <c r="D11809" s="680" t="s">
        <v>48408</v>
      </c>
    </row>
    <row r="11810" spans="1:4" ht="16.5" thickTop="1" thickBot="1" x14ac:dyDescent="0.3">
      <c r="A11810" s="681" t="s">
        <v>29238</v>
      </c>
      <c r="B11810" s="681" t="s">
        <v>29239</v>
      </c>
      <c r="C11810" s="681" t="s">
        <v>29240</v>
      </c>
      <c r="D11810" s="681" t="s">
        <v>48409</v>
      </c>
    </row>
    <row r="11811" spans="1:4" ht="16.5" thickTop="1" thickBot="1" x14ac:dyDescent="0.3">
      <c r="A11811" s="680" t="s">
        <v>29241</v>
      </c>
      <c r="B11811" s="681" t="s">
        <v>29242</v>
      </c>
      <c r="C11811" s="680" t="s">
        <v>29243</v>
      </c>
      <c r="D11811" s="680" t="s">
        <v>29243</v>
      </c>
    </row>
    <row r="11812" spans="1:4" ht="31.5" thickTop="1" thickBot="1" x14ac:dyDescent="0.3">
      <c r="A11812" s="681" t="s">
        <v>29244</v>
      </c>
      <c r="B11812" s="681" t="s">
        <v>29245</v>
      </c>
      <c r="C11812" s="681" t="s">
        <v>29246</v>
      </c>
      <c r="D11812" s="681" t="s">
        <v>48410</v>
      </c>
    </row>
    <row r="11813" spans="1:4" ht="16.5" thickTop="1" thickBot="1" x14ac:dyDescent="0.3">
      <c r="A11813" s="681" t="s">
        <v>29247</v>
      </c>
      <c r="B11813" s="681" t="s">
        <v>29248</v>
      </c>
      <c r="C11813" s="681" t="s">
        <v>29249</v>
      </c>
      <c r="D11813" s="681" t="s">
        <v>48411</v>
      </c>
    </row>
    <row r="11814" spans="1:4" ht="16.5" thickTop="1" thickBot="1" x14ac:dyDescent="0.3">
      <c r="A11814" s="680" t="s">
        <v>29250</v>
      </c>
      <c r="B11814" s="681" t="s">
        <v>29251</v>
      </c>
      <c r="C11814" s="680" t="s">
        <v>29252</v>
      </c>
      <c r="D11814" s="680" t="s">
        <v>48412</v>
      </c>
    </row>
    <row r="11815" spans="1:4" ht="31.5" thickTop="1" thickBot="1" x14ac:dyDescent="0.3">
      <c r="A11815" s="681" t="s">
        <v>29253</v>
      </c>
      <c r="B11815" s="681" t="s">
        <v>29254</v>
      </c>
      <c r="C11815" s="681" t="s">
        <v>29255</v>
      </c>
      <c r="D11815" s="681" t="s">
        <v>48413</v>
      </c>
    </row>
    <row r="11816" spans="1:4" ht="16.5" thickTop="1" thickBot="1" x14ac:dyDescent="0.3">
      <c r="A11816" s="681" t="s">
        <v>29256</v>
      </c>
      <c r="B11816" s="681" t="s">
        <v>29257</v>
      </c>
      <c r="C11816" s="681" t="s">
        <v>29258</v>
      </c>
      <c r="D11816" s="681" t="s">
        <v>48414</v>
      </c>
    </row>
    <row r="11817" spans="1:4" ht="16.5" thickTop="1" thickBot="1" x14ac:dyDescent="0.3">
      <c r="A11817" s="681" t="s">
        <v>29259</v>
      </c>
      <c r="B11817" s="681" t="s">
        <v>29260</v>
      </c>
      <c r="C11817" s="681" t="s">
        <v>29261</v>
      </c>
      <c r="D11817" s="681" t="s">
        <v>48415</v>
      </c>
    </row>
    <row r="11818" spans="1:4" ht="31.5" thickTop="1" thickBot="1" x14ac:dyDescent="0.3">
      <c r="A11818" s="680" t="s">
        <v>29262</v>
      </c>
      <c r="B11818" s="681" t="s">
        <v>29263</v>
      </c>
      <c r="C11818" s="680" t="s">
        <v>29264</v>
      </c>
      <c r="D11818" s="680" t="s">
        <v>48416</v>
      </c>
    </row>
    <row r="11819" spans="1:4" ht="16.5" thickTop="1" thickBot="1" x14ac:dyDescent="0.3">
      <c r="A11819" s="681" t="s">
        <v>7235</v>
      </c>
      <c r="B11819" s="681" t="s">
        <v>29265</v>
      </c>
      <c r="C11819" s="681" t="s">
        <v>7236</v>
      </c>
      <c r="D11819" s="681" t="s">
        <v>7236</v>
      </c>
    </row>
    <row r="11820" spans="1:4" ht="16.5" thickTop="1" thickBot="1" x14ac:dyDescent="0.3">
      <c r="A11820" s="681" t="s">
        <v>29266</v>
      </c>
      <c r="B11820" s="681" t="s">
        <v>29267</v>
      </c>
      <c r="C11820" s="681" t="s">
        <v>29268</v>
      </c>
      <c r="D11820" s="681" t="s">
        <v>48417</v>
      </c>
    </row>
    <row r="11821" spans="1:4" ht="16.5" thickTop="1" thickBot="1" x14ac:dyDescent="0.3">
      <c r="A11821" s="681" t="s">
        <v>29269</v>
      </c>
      <c r="B11821" s="681" t="s">
        <v>29270</v>
      </c>
      <c r="C11821" s="681" t="s">
        <v>29271</v>
      </c>
      <c r="D11821" s="681" t="s">
        <v>48418</v>
      </c>
    </row>
    <row r="11822" spans="1:4" ht="16.5" thickTop="1" thickBot="1" x14ac:dyDescent="0.3">
      <c r="A11822" s="681" t="s">
        <v>29272</v>
      </c>
      <c r="B11822" s="681" t="s">
        <v>29273</v>
      </c>
      <c r="C11822" s="681" t="s">
        <v>29274</v>
      </c>
      <c r="D11822" s="681" t="s">
        <v>48419</v>
      </c>
    </row>
    <row r="11823" spans="1:4" ht="16.5" thickTop="1" thickBot="1" x14ac:dyDescent="0.3">
      <c r="A11823" s="681" t="s">
        <v>29275</v>
      </c>
      <c r="B11823" s="692" t="s">
        <v>8728</v>
      </c>
      <c r="C11823" s="681" t="s">
        <v>29276</v>
      </c>
      <c r="D11823" s="681" t="s">
        <v>48420</v>
      </c>
    </row>
    <row r="11824" spans="1:4" ht="16.5" thickTop="1" thickBot="1" x14ac:dyDescent="0.3">
      <c r="A11824" s="680" t="s">
        <v>29277</v>
      </c>
      <c r="B11824" s="681" t="s">
        <v>29278</v>
      </c>
      <c r="C11824" s="680" t="s">
        <v>29279</v>
      </c>
      <c r="D11824" s="680" t="s">
        <v>48421</v>
      </c>
    </row>
    <row r="11825" spans="1:4" ht="31.5" thickTop="1" thickBot="1" x14ac:dyDescent="0.3">
      <c r="A11825" s="680" t="s">
        <v>29280</v>
      </c>
      <c r="B11825" s="681" t="s">
        <v>29281</v>
      </c>
      <c r="C11825" s="680" t="s">
        <v>29282</v>
      </c>
      <c r="D11825" s="680" t="s">
        <v>48422</v>
      </c>
    </row>
    <row r="11826" spans="1:4" ht="16.5" thickTop="1" thickBot="1" x14ac:dyDescent="0.3">
      <c r="A11826" s="681" t="s">
        <v>29283</v>
      </c>
      <c r="B11826" s="681" t="s">
        <v>29284</v>
      </c>
      <c r="C11826" s="681" t="s">
        <v>29285</v>
      </c>
      <c r="D11826" s="681" t="s">
        <v>48423</v>
      </c>
    </row>
    <row r="11827" spans="1:4" ht="16.5" thickTop="1" thickBot="1" x14ac:dyDescent="0.3">
      <c r="A11827" s="680" t="s">
        <v>29286</v>
      </c>
      <c r="B11827" s="681" t="s">
        <v>29287</v>
      </c>
      <c r="C11827" s="680" t="s">
        <v>29288</v>
      </c>
      <c r="D11827" s="680" t="s">
        <v>29288</v>
      </c>
    </row>
    <row r="11828" spans="1:4" ht="31.5" thickTop="1" thickBot="1" x14ac:dyDescent="0.3">
      <c r="A11828" s="681" t="s">
        <v>29289</v>
      </c>
      <c r="B11828" s="681" t="s">
        <v>29290</v>
      </c>
      <c r="C11828" s="681" t="s">
        <v>29291</v>
      </c>
      <c r="D11828" s="681" t="s">
        <v>48424</v>
      </c>
    </row>
    <row r="11829" spans="1:4" ht="31.5" thickTop="1" thickBot="1" x14ac:dyDescent="0.3">
      <c r="A11829" s="681" t="s">
        <v>29292</v>
      </c>
      <c r="B11829" s="681" t="s">
        <v>29293</v>
      </c>
      <c r="C11829" s="681" t="s">
        <v>29294</v>
      </c>
      <c r="D11829" s="681" t="s">
        <v>48425</v>
      </c>
    </row>
    <row r="11830" spans="1:4" ht="16.5" thickTop="1" thickBot="1" x14ac:dyDescent="0.3">
      <c r="A11830" s="680" t="s">
        <v>29295</v>
      </c>
      <c r="B11830" s="692" t="s">
        <v>8728</v>
      </c>
      <c r="C11830" s="680" t="s">
        <v>29296</v>
      </c>
      <c r="D11830" s="680" t="s">
        <v>48426</v>
      </c>
    </row>
    <row r="11831" spans="1:4" ht="31.5" thickTop="1" thickBot="1" x14ac:dyDescent="0.3">
      <c r="A11831" s="680" t="s">
        <v>29297</v>
      </c>
      <c r="B11831" s="681" t="s">
        <v>29298</v>
      </c>
      <c r="C11831" s="680" t="s">
        <v>29299</v>
      </c>
      <c r="D11831" s="680" t="s">
        <v>48427</v>
      </c>
    </row>
    <row r="11832" spans="1:4" ht="31.5" thickTop="1" thickBot="1" x14ac:dyDescent="0.3">
      <c r="A11832" s="680" t="s">
        <v>7237</v>
      </c>
      <c r="B11832" s="681" t="s">
        <v>29300</v>
      </c>
      <c r="C11832" s="680" t="s">
        <v>7238</v>
      </c>
      <c r="D11832" s="680" t="s">
        <v>7239</v>
      </c>
    </row>
    <row r="11833" spans="1:4" ht="16.5" thickTop="1" thickBot="1" x14ac:dyDescent="0.3">
      <c r="A11833" s="680" t="s">
        <v>29301</v>
      </c>
      <c r="B11833" s="681" t="s">
        <v>29302</v>
      </c>
      <c r="C11833" s="680" t="s">
        <v>29303</v>
      </c>
      <c r="D11833" s="680" t="s">
        <v>48428</v>
      </c>
    </row>
    <row r="11834" spans="1:4" ht="31.5" thickTop="1" thickBot="1" x14ac:dyDescent="0.3">
      <c r="A11834" s="681" t="s">
        <v>29304</v>
      </c>
      <c r="B11834" s="681" t="s">
        <v>29305</v>
      </c>
      <c r="C11834" s="681" t="s">
        <v>29306</v>
      </c>
      <c r="D11834" s="681" t="s">
        <v>48429</v>
      </c>
    </row>
    <row r="11835" spans="1:4" ht="16.5" thickTop="1" thickBot="1" x14ac:dyDescent="0.3">
      <c r="A11835" s="681" t="s">
        <v>29307</v>
      </c>
      <c r="B11835" s="692" t="s">
        <v>8728</v>
      </c>
      <c r="C11835" s="681" t="s">
        <v>29308</v>
      </c>
      <c r="D11835" s="681" t="s">
        <v>48430</v>
      </c>
    </row>
    <row r="11836" spans="1:4" ht="31.5" thickTop="1" thickBot="1" x14ac:dyDescent="0.3">
      <c r="A11836" s="680" t="s">
        <v>29309</v>
      </c>
      <c r="B11836" s="681" t="s">
        <v>29310</v>
      </c>
      <c r="C11836" s="680" t="s">
        <v>29311</v>
      </c>
      <c r="D11836" s="680" t="s">
        <v>48431</v>
      </c>
    </row>
    <row r="11837" spans="1:4" ht="46.5" thickTop="1" thickBot="1" x14ac:dyDescent="0.3">
      <c r="A11837" s="681" t="s">
        <v>29312</v>
      </c>
      <c r="B11837" s="681" t="s">
        <v>29313</v>
      </c>
      <c r="C11837" s="681" t="s">
        <v>29314</v>
      </c>
      <c r="D11837" s="681" t="s">
        <v>48432</v>
      </c>
    </row>
    <row r="11838" spans="1:4" ht="31.5" thickTop="1" thickBot="1" x14ac:dyDescent="0.3">
      <c r="A11838" s="681" t="s">
        <v>29315</v>
      </c>
      <c r="B11838" s="681" t="s">
        <v>29316</v>
      </c>
      <c r="C11838" s="681" t="s">
        <v>29317</v>
      </c>
      <c r="D11838" s="681" t="s">
        <v>48433</v>
      </c>
    </row>
    <row r="11839" spans="1:4" ht="16.5" thickTop="1" thickBot="1" x14ac:dyDescent="0.3">
      <c r="A11839" s="681" t="s">
        <v>29318</v>
      </c>
      <c r="B11839" s="681" t="s">
        <v>29319</v>
      </c>
      <c r="C11839" s="681" t="s">
        <v>29320</v>
      </c>
      <c r="D11839" s="681" t="s">
        <v>48434</v>
      </c>
    </row>
    <row r="11840" spans="1:4" ht="16.5" thickTop="1" thickBot="1" x14ac:dyDescent="0.3">
      <c r="A11840" s="681" t="s">
        <v>7240</v>
      </c>
      <c r="B11840" s="692" t="s">
        <v>8728</v>
      </c>
      <c r="C11840" s="681" t="s">
        <v>29321</v>
      </c>
      <c r="D11840" s="681" t="s">
        <v>7242</v>
      </c>
    </row>
    <row r="11841" spans="1:4" ht="16.5" thickTop="1" thickBot="1" x14ac:dyDescent="0.3">
      <c r="A11841" s="681" t="s">
        <v>29322</v>
      </c>
      <c r="B11841" s="681" t="s">
        <v>29323</v>
      </c>
      <c r="C11841" s="681" t="s">
        <v>29324</v>
      </c>
      <c r="D11841" s="681" t="s">
        <v>48435</v>
      </c>
    </row>
    <row r="11842" spans="1:4" ht="16.5" thickTop="1" thickBot="1" x14ac:dyDescent="0.3">
      <c r="A11842" s="681" t="s">
        <v>7243</v>
      </c>
      <c r="B11842" s="681" t="s">
        <v>29325</v>
      </c>
      <c r="C11842" s="681" t="s">
        <v>29326</v>
      </c>
      <c r="D11842" s="681" t="s">
        <v>29326</v>
      </c>
    </row>
    <row r="11843" spans="1:4" ht="31.5" thickTop="1" thickBot="1" x14ac:dyDescent="0.3">
      <c r="A11843" s="681" t="s">
        <v>29327</v>
      </c>
      <c r="B11843" s="681" t="s">
        <v>29328</v>
      </c>
      <c r="C11843" s="681" t="s">
        <v>29329</v>
      </c>
      <c r="D11843" s="681" t="s">
        <v>48436</v>
      </c>
    </row>
    <row r="11844" spans="1:4" ht="16.5" thickTop="1" thickBot="1" x14ac:dyDescent="0.3">
      <c r="A11844" s="680" t="s">
        <v>29330</v>
      </c>
      <c r="B11844" s="681" t="s">
        <v>29331</v>
      </c>
      <c r="C11844" s="680" t="s">
        <v>29332</v>
      </c>
      <c r="D11844" s="680" t="s">
        <v>48437</v>
      </c>
    </row>
    <row r="11845" spans="1:4" ht="16.5" thickTop="1" thickBot="1" x14ac:dyDescent="0.3">
      <c r="A11845" s="681" t="s">
        <v>7246</v>
      </c>
      <c r="B11845" s="681" t="s">
        <v>29333</v>
      </c>
      <c r="C11845" s="681" t="s">
        <v>29334</v>
      </c>
      <c r="D11845" s="681" t="s">
        <v>7248</v>
      </c>
    </row>
    <row r="11846" spans="1:4" ht="16.5" thickTop="1" thickBot="1" x14ac:dyDescent="0.3">
      <c r="A11846" s="681" t="s">
        <v>29335</v>
      </c>
      <c r="B11846" s="681" t="s">
        <v>29336</v>
      </c>
      <c r="C11846" s="681" t="s">
        <v>29337</v>
      </c>
      <c r="D11846" s="681" t="s">
        <v>48438</v>
      </c>
    </row>
    <row r="11847" spans="1:4" ht="16.5" thickTop="1" thickBot="1" x14ac:dyDescent="0.3">
      <c r="A11847" s="681" t="s">
        <v>29338</v>
      </c>
      <c r="B11847" s="681" t="s">
        <v>29339</v>
      </c>
      <c r="C11847" s="681" t="s">
        <v>29340</v>
      </c>
      <c r="D11847" s="681" t="s">
        <v>48439</v>
      </c>
    </row>
    <row r="11848" spans="1:4" ht="16.5" thickTop="1" thickBot="1" x14ac:dyDescent="0.3">
      <c r="A11848" s="680" t="s">
        <v>29341</v>
      </c>
      <c r="B11848" s="681" t="s">
        <v>29341</v>
      </c>
      <c r="C11848" s="680" t="s">
        <v>29342</v>
      </c>
      <c r="D11848" s="680" t="s">
        <v>48440</v>
      </c>
    </row>
    <row r="11849" spans="1:4" ht="16.5" thickTop="1" thickBot="1" x14ac:dyDescent="0.3">
      <c r="A11849" s="681" t="s">
        <v>7249</v>
      </c>
      <c r="B11849" s="681" t="s">
        <v>29343</v>
      </c>
      <c r="C11849" s="681" t="s">
        <v>7250</v>
      </c>
      <c r="D11849" s="681" t="s">
        <v>7251</v>
      </c>
    </row>
    <row r="11850" spans="1:4" ht="16.5" thickTop="1" thickBot="1" x14ac:dyDescent="0.3">
      <c r="A11850" s="681" t="s">
        <v>29344</v>
      </c>
      <c r="B11850" s="681" t="s">
        <v>29345</v>
      </c>
      <c r="C11850" s="681" t="s">
        <v>29346</v>
      </c>
      <c r="D11850" s="681" t="s">
        <v>48441</v>
      </c>
    </row>
    <row r="11851" spans="1:4" ht="31.5" thickTop="1" thickBot="1" x14ac:dyDescent="0.3">
      <c r="A11851" s="680" t="s">
        <v>29347</v>
      </c>
      <c r="B11851" s="681" t="s">
        <v>29348</v>
      </c>
      <c r="C11851" s="680" t="s">
        <v>29349</v>
      </c>
      <c r="D11851" s="680" t="s">
        <v>48442</v>
      </c>
    </row>
    <row r="11852" spans="1:4" ht="16.5" thickTop="1" thickBot="1" x14ac:dyDescent="0.3">
      <c r="A11852" s="680" t="s">
        <v>29350</v>
      </c>
      <c r="B11852" s="681" t="s">
        <v>29351</v>
      </c>
      <c r="C11852" s="680" t="s">
        <v>29352</v>
      </c>
      <c r="D11852" s="680" t="s">
        <v>48443</v>
      </c>
    </row>
    <row r="11853" spans="1:4" ht="31.5" thickTop="1" thickBot="1" x14ac:dyDescent="0.3">
      <c r="A11853" s="680" t="s">
        <v>29353</v>
      </c>
      <c r="B11853" s="681" t="s">
        <v>29354</v>
      </c>
      <c r="C11853" s="680" t="s">
        <v>29355</v>
      </c>
      <c r="D11853" s="680" t="s">
        <v>48444</v>
      </c>
    </row>
    <row r="11854" spans="1:4" ht="31.5" thickTop="1" thickBot="1" x14ac:dyDescent="0.3">
      <c r="A11854" s="681" t="s">
        <v>29356</v>
      </c>
      <c r="B11854" s="681" t="s">
        <v>29357</v>
      </c>
      <c r="C11854" s="681" t="s">
        <v>29358</v>
      </c>
      <c r="D11854" s="681" t="s">
        <v>48445</v>
      </c>
    </row>
    <row r="11855" spans="1:4" ht="16.5" thickTop="1" thickBot="1" x14ac:dyDescent="0.3">
      <c r="A11855" s="681" t="s">
        <v>29359</v>
      </c>
      <c r="B11855" s="681" t="s">
        <v>29360</v>
      </c>
      <c r="C11855" s="681" t="s">
        <v>29361</v>
      </c>
      <c r="D11855" s="681" t="s">
        <v>48446</v>
      </c>
    </row>
    <row r="11856" spans="1:4" ht="16.5" thickTop="1" thickBot="1" x14ac:dyDescent="0.3">
      <c r="A11856" s="680" t="s">
        <v>29362</v>
      </c>
      <c r="B11856" s="681" t="s">
        <v>29363</v>
      </c>
      <c r="C11856" s="680" t="s">
        <v>29364</v>
      </c>
      <c r="D11856" s="680" t="s">
        <v>48447</v>
      </c>
    </row>
    <row r="11857" spans="1:4" ht="31.5" thickTop="1" thickBot="1" x14ac:dyDescent="0.3">
      <c r="A11857" s="680" t="s">
        <v>29365</v>
      </c>
      <c r="B11857" s="681" t="s">
        <v>29366</v>
      </c>
      <c r="C11857" s="680" t="s">
        <v>29367</v>
      </c>
      <c r="D11857" s="680" t="s">
        <v>48448</v>
      </c>
    </row>
    <row r="11858" spans="1:4" ht="31.5" thickTop="1" thickBot="1" x14ac:dyDescent="0.3">
      <c r="A11858" s="680" t="s">
        <v>29368</v>
      </c>
      <c r="B11858" s="681" t="s">
        <v>29369</v>
      </c>
      <c r="C11858" s="680" t="s">
        <v>29370</v>
      </c>
      <c r="D11858" s="680" t="s">
        <v>48449</v>
      </c>
    </row>
    <row r="11859" spans="1:4" ht="16.5" thickTop="1" thickBot="1" x14ac:dyDescent="0.3">
      <c r="A11859" s="681" t="s">
        <v>29371</v>
      </c>
      <c r="B11859" s="692" t="s">
        <v>8728</v>
      </c>
      <c r="C11859" s="681" t="s">
        <v>29372</v>
      </c>
      <c r="D11859" s="681" t="s">
        <v>48450</v>
      </c>
    </row>
    <row r="11860" spans="1:4" ht="31.5" thickTop="1" thickBot="1" x14ac:dyDescent="0.3">
      <c r="A11860" s="680" t="s">
        <v>29373</v>
      </c>
      <c r="B11860" s="681" t="s">
        <v>29373</v>
      </c>
      <c r="C11860" s="680" t="s">
        <v>29374</v>
      </c>
      <c r="D11860" s="680" t="s">
        <v>48451</v>
      </c>
    </row>
    <row r="11861" spans="1:4" ht="31.5" thickTop="1" thickBot="1" x14ac:dyDescent="0.3">
      <c r="A11861" s="680" t="s">
        <v>29375</v>
      </c>
      <c r="B11861" s="681" t="s">
        <v>29376</v>
      </c>
      <c r="C11861" s="680" t="s">
        <v>29377</v>
      </c>
      <c r="D11861" s="680" t="s">
        <v>48452</v>
      </c>
    </row>
    <row r="11862" spans="1:4" ht="16.5" thickTop="1" thickBot="1" x14ac:dyDescent="0.3">
      <c r="A11862" s="680" t="s">
        <v>29378</v>
      </c>
      <c r="B11862" s="681" t="s">
        <v>29379</v>
      </c>
      <c r="C11862" s="680" t="s">
        <v>29380</v>
      </c>
      <c r="D11862" s="680" t="s">
        <v>48453</v>
      </c>
    </row>
    <row r="11863" spans="1:4" ht="16.5" thickTop="1" thickBot="1" x14ac:dyDescent="0.3">
      <c r="A11863" s="681" t="s">
        <v>7252</v>
      </c>
      <c r="B11863" s="681" t="s">
        <v>29381</v>
      </c>
      <c r="C11863" s="681" t="s">
        <v>7253</v>
      </c>
      <c r="D11863" s="681" t="s">
        <v>7254</v>
      </c>
    </row>
    <row r="11864" spans="1:4" ht="16.5" thickTop="1" thickBot="1" x14ac:dyDescent="0.3">
      <c r="A11864" s="680" t="s">
        <v>48454</v>
      </c>
      <c r="B11864" s="692" t="s">
        <v>8728</v>
      </c>
      <c r="C11864" s="680" t="s">
        <v>48455</v>
      </c>
      <c r="D11864" s="680" t="s">
        <v>48456</v>
      </c>
    </row>
    <row r="11865" spans="1:4" ht="16.5" thickTop="1" thickBot="1" x14ac:dyDescent="0.3">
      <c r="A11865" s="681" t="s">
        <v>29382</v>
      </c>
      <c r="B11865" s="681" t="s">
        <v>29383</v>
      </c>
      <c r="C11865" s="681" t="s">
        <v>29384</v>
      </c>
      <c r="D11865" s="681" t="s">
        <v>48457</v>
      </c>
    </row>
    <row r="11866" spans="1:4" ht="31.5" thickTop="1" thickBot="1" x14ac:dyDescent="0.3">
      <c r="A11866" s="680" t="s">
        <v>29385</v>
      </c>
      <c r="B11866" s="681" t="s">
        <v>29386</v>
      </c>
      <c r="C11866" s="680" t="s">
        <v>29387</v>
      </c>
      <c r="D11866" s="680" t="s">
        <v>48458</v>
      </c>
    </row>
    <row r="11867" spans="1:4" ht="16.5" thickTop="1" thickBot="1" x14ac:dyDescent="0.3">
      <c r="A11867" s="680" t="s">
        <v>29388</v>
      </c>
      <c r="B11867" s="681" t="s">
        <v>29389</v>
      </c>
      <c r="C11867" s="680" t="s">
        <v>29390</v>
      </c>
      <c r="D11867" s="680" t="s">
        <v>48459</v>
      </c>
    </row>
    <row r="11868" spans="1:4" ht="31.5" thickTop="1" thickBot="1" x14ac:dyDescent="0.3">
      <c r="A11868" s="681" t="s">
        <v>29391</v>
      </c>
      <c r="B11868" s="681" t="s">
        <v>29392</v>
      </c>
      <c r="C11868" s="681" t="s">
        <v>29393</v>
      </c>
      <c r="D11868" s="681" t="s">
        <v>48460</v>
      </c>
    </row>
    <row r="11869" spans="1:4" ht="31.5" thickTop="1" thickBot="1" x14ac:dyDescent="0.3">
      <c r="A11869" s="681" t="s">
        <v>29394</v>
      </c>
      <c r="B11869" s="681" t="s">
        <v>29395</v>
      </c>
      <c r="C11869" s="681" t="s">
        <v>29396</v>
      </c>
      <c r="D11869" s="681" t="s">
        <v>48461</v>
      </c>
    </row>
    <row r="11870" spans="1:4" ht="16.5" thickTop="1" thickBot="1" x14ac:dyDescent="0.3">
      <c r="A11870" s="680" t="s">
        <v>29397</v>
      </c>
      <c r="B11870" s="681" t="s">
        <v>29398</v>
      </c>
      <c r="C11870" s="680" t="s">
        <v>29399</v>
      </c>
      <c r="D11870" s="680" t="s">
        <v>48462</v>
      </c>
    </row>
    <row r="11871" spans="1:4" ht="46.5" thickTop="1" thickBot="1" x14ac:dyDescent="0.3">
      <c r="A11871" s="681" t="s">
        <v>7255</v>
      </c>
      <c r="B11871" s="681" t="s">
        <v>29400</v>
      </c>
      <c r="C11871" s="681" t="s">
        <v>7256</v>
      </c>
      <c r="D11871" s="681" t="s">
        <v>7257</v>
      </c>
    </row>
    <row r="11872" spans="1:4" ht="46.5" thickTop="1" thickBot="1" x14ac:dyDescent="0.3">
      <c r="A11872" s="680" t="s">
        <v>29401</v>
      </c>
      <c r="B11872" s="681" t="s">
        <v>29402</v>
      </c>
      <c r="C11872" s="680" t="s">
        <v>29403</v>
      </c>
      <c r="D11872" s="680" t="s">
        <v>48463</v>
      </c>
    </row>
    <row r="11873" spans="1:4" ht="31.5" thickTop="1" thickBot="1" x14ac:dyDescent="0.3">
      <c r="A11873" s="681" t="s">
        <v>7258</v>
      </c>
      <c r="B11873" s="681" t="s">
        <v>29404</v>
      </c>
      <c r="C11873" s="681" t="s">
        <v>7259</v>
      </c>
      <c r="D11873" s="681" t="s">
        <v>7260</v>
      </c>
    </row>
    <row r="11874" spans="1:4" ht="31.5" thickTop="1" thickBot="1" x14ac:dyDescent="0.3">
      <c r="A11874" s="681" t="s">
        <v>29405</v>
      </c>
      <c r="B11874" s="681" t="s">
        <v>29406</v>
      </c>
      <c r="C11874" s="681" t="s">
        <v>29407</v>
      </c>
      <c r="D11874" s="681" t="s">
        <v>48464</v>
      </c>
    </row>
    <row r="11875" spans="1:4" ht="16.5" thickTop="1" thickBot="1" x14ac:dyDescent="0.3">
      <c r="A11875" s="681" t="s">
        <v>29408</v>
      </c>
      <c r="B11875" s="681" t="s">
        <v>29409</v>
      </c>
      <c r="C11875" s="681" t="s">
        <v>29410</v>
      </c>
      <c r="D11875" s="681" t="s">
        <v>48465</v>
      </c>
    </row>
    <row r="11876" spans="1:4" ht="16.5" thickTop="1" thickBot="1" x14ac:dyDescent="0.3">
      <c r="A11876" s="681" t="s">
        <v>29411</v>
      </c>
      <c r="B11876" s="692" t="s">
        <v>8728</v>
      </c>
      <c r="C11876" s="681" t="s">
        <v>29412</v>
      </c>
      <c r="D11876" s="681" t="s">
        <v>48466</v>
      </c>
    </row>
    <row r="11877" spans="1:4" ht="16.5" thickTop="1" thickBot="1" x14ac:dyDescent="0.3">
      <c r="A11877" s="680" t="s">
        <v>29413</v>
      </c>
      <c r="B11877" s="681" t="s">
        <v>29414</v>
      </c>
      <c r="C11877" s="680" t="s">
        <v>29415</v>
      </c>
      <c r="D11877" s="680" t="s">
        <v>48467</v>
      </c>
    </row>
    <row r="11878" spans="1:4" ht="31.5" thickTop="1" thickBot="1" x14ac:dyDescent="0.3">
      <c r="A11878" s="680" t="s">
        <v>29416</v>
      </c>
      <c r="B11878" s="681" t="s">
        <v>29417</v>
      </c>
      <c r="C11878" s="680" t="s">
        <v>29418</v>
      </c>
      <c r="D11878" s="680" t="s">
        <v>48468</v>
      </c>
    </row>
    <row r="11879" spans="1:4" ht="31.5" thickTop="1" thickBot="1" x14ac:dyDescent="0.3">
      <c r="A11879" s="681" t="s">
        <v>29419</v>
      </c>
      <c r="B11879" s="681" t="s">
        <v>29420</v>
      </c>
      <c r="C11879" s="681" t="s">
        <v>29421</v>
      </c>
      <c r="D11879" s="681" t="s">
        <v>48469</v>
      </c>
    </row>
    <row r="11880" spans="1:4" ht="31.5" thickTop="1" thickBot="1" x14ac:dyDescent="0.3">
      <c r="A11880" s="680" t="s">
        <v>29422</v>
      </c>
      <c r="B11880" s="681" t="s">
        <v>29423</v>
      </c>
      <c r="C11880" s="680" t="s">
        <v>29424</v>
      </c>
      <c r="D11880" s="680" t="s">
        <v>48470</v>
      </c>
    </row>
    <row r="11881" spans="1:4" ht="31.5" thickTop="1" thickBot="1" x14ac:dyDescent="0.3">
      <c r="A11881" s="681" t="s">
        <v>29425</v>
      </c>
      <c r="B11881" s="681" t="s">
        <v>29426</v>
      </c>
      <c r="C11881" s="681" t="s">
        <v>29427</v>
      </c>
      <c r="D11881" s="681" t="s">
        <v>48471</v>
      </c>
    </row>
    <row r="11882" spans="1:4" ht="16.5" thickTop="1" thickBot="1" x14ac:dyDescent="0.3">
      <c r="A11882" s="681" t="s">
        <v>29428</v>
      </c>
      <c r="B11882" s="681" t="s">
        <v>29429</v>
      </c>
      <c r="C11882" s="681" t="s">
        <v>29430</v>
      </c>
      <c r="D11882" s="681" t="s">
        <v>48472</v>
      </c>
    </row>
    <row r="11883" spans="1:4" ht="16.5" thickTop="1" thickBot="1" x14ac:dyDescent="0.3">
      <c r="A11883" s="681" t="s">
        <v>29431</v>
      </c>
      <c r="B11883" s="681" t="s">
        <v>29432</v>
      </c>
      <c r="C11883" s="681" t="s">
        <v>29433</v>
      </c>
      <c r="D11883" s="681" t="s">
        <v>48473</v>
      </c>
    </row>
    <row r="11884" spans="1:4" ht="16.5" thickTop="1" thickBot="1" x14ac:dyDescent="0.3">
      <c r="A11884" s="680" t="s">
        <v>7263</v>
      </c>
      <c r="B11884" s="681" t="s">
        <v>29434</v>
      </c>
      <c r="C11884" s="680" t="s">
        <v>7264</v>
      </c>
      <c r="D11884" s="680" t="s">
        <v>7265</v>
      </c>
    </row>
    <row r="11885" spans="1:4" ht="16.5" thickTop="1" thickBot="1" x14ac:dyDescent="0.3">
      <c r="A11885" s="680" t="s">
        <v>29435</v>
      </c>
      <c r="B11885" s="681" t="s">
        <v>29436</v>
      </c>
      <c r="C11885" s="680" t="s">
        <v>29437</v>
      </c>
      <c r="D11885" s="680" t="s">
        <v>48474</v>
      </c>
    </row>
    <row r="11886" spans="1:4" ht="31.5" thickTop="1" thickBot="1" x14ac:dyDescent="0.3">
      <c r="A11886" s="680" t="s">
        <v>29438</v>
      </c>
      <c r="B11886" s="681" t="s">
        <v>29439</v>
      </c>
      <c r="C11886" s="680" t="s">
        <v>29440</v>
      </c>
      <c r="D11886" s="680" t="s">
        <v>48475</v>
      </c>
    </row>
    <row r="11887" spans="1:4" ht="16.5" thickTop="1" thickBot="1" x14ac:dyDescent="0.3">
      <c r="A11887" s="681" t="s">
        <v>29441</v>
      </c>
      <c r="B11887" s="681" t="s">
        <v>29442</v>
      </c>
      <c r="C11887" s="681" t="s">
        <v>29443</v>
      </c>
      <c r="D11887" s="681" t="s">
        <v>48476</v>
      </c>
    </row>
    <row r="11888" spans="1:4" ht="16.5" thickTop="1" thickBot="1" x14ac:dyDescent="0.3">
      <c r="A11888" s="681" t="s">
        <v>7266</v>
      </c>
      <c r="B11888" s="692" t="s">
        <v>8728</v>
      </c>
      <c r="C11888" s="681" t="s">
        <v>7267</v>
      </c>
      <c r="D11888" s="681" t="s">
        <v>7268</v>
      </c>
    </row>
    <row r="11889" spans="1:4" ht="16.5" thickTop="1" thickBot="1" x14ac:dyDescent="0.3">
      <c r="A11889" s="681" t="s">
        <v>7269</v>
      </c>
      <c r="B11889" s="681" t="s">
        <v>29444</v>
      </c>
      <c r="C11889" s="681" t="s">
        <v>7270</v>
      </c>
      <c r="D11889" s="681" t="s">
        <v>7271</v>
      </c>
    </row>
    <row r="11890" spans="1:4" ht="31.5" thickTop="1" thickBot="1" x14ac:dyDescent="0.3">
      <c r="A11890" s="680" t="s">
        <v>29445</v>
      </c>
      <c r="B11890" s="681" t="s">
        <v>29446</v>
      </c>
      <c r="C11890" s="680" t="s">
        <v>29447</v>
      </c>
      <c r="D11890" s="680" t="s">
        <v>48477</v>
      </c>
    </row>
    <row r="11891" spans="1:4" ht="16.5" thickTop="1" thickBot="1" x14ac:dyDescent="0.3">
      <c r="A11891" s="681" t="s">
        <v>29448</v>
      </c>
      <c r="B11891" s="681" t="s">
        <v>29449</v>
      </c>
      <c r="C11891" s="681" t="s">
        <v>29450</v>
      </c>
      <c r="D11891" s="681" t="s">
        <v>48478</v>
      </c>
    </row>
    <row r="11892" spans="1:4" ht="31.5" thickTop="1" thickBot="1" x14ac:dyDescent="0.3">
      <c r="A11892" s="681" t="s">
        <v>29451</v>
      </c>
      <c r="B11892" s="681" t="s">
        <v>29452</v>
      </c>
      <c r="C11892" s="681" t="s">
        <v>29453</v>
      </c>
      <c r="D11892" s="681" t="s">
        <v>48479</v>
      </c>
    </row>
    <row r="11893" spans="1:4" ht="16.5" thickTop="1" thickBot="1" x14ac:dyDescent="0.3">
      <c r="A11893" s="681" t="s">
        <v>29454</v>
      </c>
      <c r="B11893" s="681" t="s">
        <v>29455</v>
      </c>
      <c r="C11893" s="681" t="s">
        <v>29456</v>
      </c>
      <c r="D11893" s="681" t="s">
        <v>48480</v>
      </c>
    </row>
    <row r="11894" spans="1:4" ht="31.5" thickTop="1" thickBot="1" x14ac:dyDescent="0.3">
      <c r="A11894" s="681" t="s">
        <v>29457</v>
      </c>
      <c r="B11894" s="681" t="s">
        <v>29458</v>
      </c>
      <c r="C11894" s="681" t="s">
        <v>29459</v>
      </c>
      <c r="D11894" s="681" t="s">
        <v>48481</v>
      </c>
    </row>
    <row r="11895" spans="1:4" ht="16.5" thickTop="1" thickBot="1" x14ac:dyDescent="0.3">
      <c r="A11895" s="681" t="s">
        <v>29460</v>
      </c>
      <c r="B11895" s="681" t="s">
        <v>29461</v>
      </c>
      <c r="C11895" s="681" t="s">
        <v>29462</v>
      </c>
      <c r="D11895" s="681" t="s">
        <v>48482</v>
      </c>
    </row>
    <row r="11896" spans="1:4" ht="16.5" thickTop="1" thickBot="1" x14ac:dyDescent="0.3">
      <c r="A11896" s="680" t="s">
        <v>29464</v>
      </c>
      <c r="B11896" s="681" t="s">
        <v>29465</v>
      </c>
      <c r="C11896" s="680" t="s">
        <v>29466</v>
      </c>
      <c r="D11896" s="680" t="s">
        <v>48483</v>
      </c>
    </row>
    <row r="11897" spans="1:4" ht="16.5" thickTop="1" thickBot="1" x14ac:dyDescent="0.3">
      <c r="A11897" s="680" t="s">
        <v>29467</v>
      </c>
      <c r="B11897" s="681" t="s">
        <v>29468</v>
      </c>
      <c r="C11897" s="680" t="s">
        <v>29469</v>
      </c>
      <c r="D11897" s="680" t="s">
        <v>48484</v>
      </c>
    </row>
    <row r="11898" spans="1:4" ht="16.5" thickTop="1" thickBot="1" x14ac:dyDescent="0.3">
      <c r="A11898" s="681" t="s">
        <v>29470</v>
      </c>
      <c r="B11898" s="681" t="s">
        <v>29471</v>
      </c>
      <c r="C11898" s="681" t="s">
        <v>29472</v>
      </c>
      <c r="D11898" s="681" t="s">
        <v>48485</v>
      </c>
    </row>
    <row r="11899" spans="1:4" ht="31.5" thickTop="1" thickBot="1" x14ac:dyDescent="0.3">
      <c r="A11899" s="681" t="s">
        <v>29473</v>
      </c>
      <c r="B11899" s="681" t="s">
        <v>29474</v>
      </c>
      <c r="C11899" s="681" t="s">
        <v>29475</v>
      </c>
      <c r="D11899" s="681" t="s">
        <v>48486</v>
      </c>
    </row>
    <row r="11900" spans="1:4" ht="31.5" thickTop="1" thickBot="1" x14ac:dyDescent="0.3">
      <c r="A11900" s="680" t="s">
        <v>29476</v>
      </c>
      <c r="B11900" s="681" t="s">
        <v>29477</v>
      </c>
      <c r="C11900" s="680" t="s">
        <v>29478</v>
      </c>
      <c r="D11900" s="680" t="s">
        <v>48487</v>
      </c>
    </row>
    <row r="11901" spans="1:4" ht="31.5" thickTop="1" thickBot="1" x14ac:dyDescent="0.3">
      <c r="A11901" s="681" t="s">
        <v>29479</v>
      </c>
      <c r="B11901" s="681" t="s">
        <v>29480</v>
      </c>
      <c r="C11901" s="681" t="s">
        <v>29481</v>
      </c>
      <c r="D11901" s="681" t="s">
        <v>48488</v>
      </c>
    </row>
    <row r="11902" spans="1:4" ht="16.5" thickTop="1" thickBot="1" x14ac:dyDescent="0.3">
      <c r="A11902" s="680" t="s">
        <v>29482</v>
      </c>
      <c r="B11902" s="681" t="s">
        <v>29483</v>
      </c>
      <c r="C11902" s="680" t="s">
        <v>29484</v>
      </c>
      <c r="D11902" s="680" t="s">
        <v>48489</v>
      </c>
    </row>
    <row r="11903" spans="1:4" ht="16.5" thickTop="1" thickBot="1" x14ac:dyDescent="0.3">
      <c r="A11903" s="680" t="s">
        <v>29485</v>
      </c>
      <c r="B11903" s="681" t="s">
        <v>29486</v>
      </c>
      <c r="C11903" s="680" t="s">
        <v>29487</v>
      </c>
      <c r="D11903" s="680" t="s">
        <v>48490</v>
      </c>
    </row>
    <row r="11904" spans="1:4" ht="31.5" thickTop="1" thickBot="1" x14ac:dyDescent="0.3">
      <c r="A11904" s="681" t="s">
        <v>29488</v>
      </c>
      <c r="B11904" s="681" t="s">
        <v>29489</v>
      </c>
      <c r="C11904" s="681" t="s">
        <v>29490</v>
      </c>
      <c r="D11904" s="681" t="s">
        <v>48491</v>
      </c>
    </row>
    <row r="11905" spans="1:4" ht="31.5" thickTop="1" thickBot="1" x14ac:dyDescent="0.3">
      <c r="A11905" s="680" t="s">
        <v>29491</v>
      </c>
      <c r="B11905" s="692" t="s">
        <v>8728</v>
      </c>
      <c r="C11905" s="680" t="s">
        <v>29492</v>
      </c>
      <c r="D11905" s="680" t="s">
        <v>48492</v>
      </c>
    </row>
    <row r="11906" spans="1:4" ht="16.5" thickTop="1" thickBot="1" x14ac:dyDescent="0.3">
      <c r="A11906" s="681" t="s">
        <v>7272</v>
      </c>
      <c r="B11906" s="681" t="s">
        <v>29493</v>
      </c>
      <c r="C11906" s="681" t="s">
        <v>29494</v>
      </c>
      <c r="D11906" s="681" t="s">
        <v>7274</v>
      </c>
    </row>
    <row r="11907" spans="1:4" ht="31.5" thickTop="1" thickBot="1" x14ac:dyDescent="0.3">
      <c r="A11907" s="680" t="s">
        <v>29495</v>
      </c>
      <c r="B11907" s="692" t="s">
        <v>8728</v>
      </c>
      <c r="C11907" s="680" t="s">
        <v>29496</v>
      </c>
      <c r="D11907" s="680" t="s">
        <v>48493</v>
      </c>
    </row>
    <row r="11908" spans="1:4" ht="31.5" thickTop="1" thickBot="1" x14ac:dyDescent="0.3">
      <c r="A11908" s="681" t="s">
        <v>29497</v>
      </c>
      <c r="B11908" s="681" t="s">
        <v>29498</v>
      </c>
      <c r="C11908" s="681" t="s">
        <v>29499</v>
      </c>
      <c r="D11908" s="681" t="s">
        <v>48494</v>
      </c>
    </row>
    <row r="11909" spans="1:4" ht="16.5" thickTop="1" thickBot="1" x14ac:dyDescent="0.3">
      <c r="A11909" s="681" t="s">
        <v>29500</v>
      </c>
      <c r="B11909" s="681" t="s">
        <v>29501</v>
      </c>
      <c r="C11909" s="681" t="s">
        <v>29502</v>
      </c>
      <c r="D11909" s="681" t="s">
        <v>48495</v>
      </c>
    </row>
    <row r="11910" spans="1:4" ht="16.5" thickTop="1" thickBot="1" x14ac:dyDescent="0.3">
      <c r="A11910" s="681" t="s">
        <v>29503</v>
      </c>
      <c r="B11910" s="681" t="s">
        <v>29504</v>
      </c>
      <c r="C11910" s="681" t="s">
        <v>29505</v>
      </c>
      <c r="D11910" s="681" t="s">
        <v>48496</v>
      </c>
    </row>
    <row r="11911" spans="1:4" ht="16.5" thickTop="1" thickBot="1" x14ac:dyDescent="0.3">
      <c r="A11911" s="681" t="s">
        <v>48497</v>
      </c>
      <c r="B11911" s="692" t="s">
        <v>8728</v>
      </c>
      <c r="C11911" s="681" t="s">
        <v>48498</v>
      </c>
      <c r="D11911" s="681" t="s">
        <v>48499</v>
      </c>
    </row>
    <row r="11912" spans="1:4" ht="16.5" thickTop="1" thickBot="1" x14ac:dyDescent="0.3">
      <c r="A11912" s="680" t="s">
        <v>29506</v>
      </c>
      <c r="B11912" s="681" t="s">
        <v>29507</v>
      </c>
      <c r="C11912" s="680" t="s">
        <v>29508</v>
      </c>
      <c r="D11912" s="680" t="s">
        <v>48500</v>
      </c>
    </row>
    <row r="11913" spans="1:4" ht="16.5" thickTop="1" thickBot="1" x14ac:dyDescent="0.3">
      <c r="A11913" s="680" t="s">
        <v>29509</v>
      </c>
      <c r="B11913" s="681" t="s">
        <v>29510</v>
      </c>
      <c r="C11913" s="680" t="s">
        <v>29511</v>
      </c>
      <c r="D11913" s="680" t="s">
        <v>29511</v>
      </c>
    </row>
    <row r="11914" spans="1:4" ht="31.5" thickTop="1" thickBot="1" x14ac:dyDescent="0.3">
      <c r="A11914" s="681" t="s">
        <v>7275</v>
      </c>
      <c r="B11914" s="681" t="s">
        <v>29512</v>
      </c>
      <c r="C11914" s="681" t="s">
        <v>7276</v>
      </c>
      <c r="D11914" s="681" t="s">
        <v>7277</v>
      </c>
    </row>
    <row r="11915" spans="1:4" ht="16.5" thickTop="1" thickBot="1" x14ac:dyDescent="0.3">
      <c r="A11915" s="681" t="s">
        <v>29513</v>
      </c>
      <c r="B11915" s="692" t="s">
        <v>8728</v>
      </c>
      <c r="C11915" s="681" t="s">
        <v>29514</v>
      </c>
      <c r="D11915" s="681" t="s">
        <v>48501</v>
      </c>
    </row>
    <row r="11916" spans="1:4" ht="16.5" thickTop="1" thickBot="1" x14ac:dyDescent="0.3">
      <c r="A11916" s="681" t="s">
        <v>29515</v>
      </c>
      <c r="B11916" s="681" t="s">
        <v>29516</v>
      </c>
      <c r="C11916" s="681" t="s">
        <v>29517</v>
      </c>
      <c r="D11916" s="681" t="s">
        <v>48502</v>
      </c>
    </row>
    <row r="11917" spans="1:4" ht="31.5" thickTop="1" thickBot="1" x14ac:dyDescent="0.3">
      <c r="A11917" s="681" t="s">
        <v>29518</v>
      </c>
      <c r="B11917" s="681" t="s">
        <v>29519</v>
      </c>
      <c r="C11917" s="681" t="s">
        <v>29520</v>
      </c>
      <c r="D11917" s="681" t="s">
        <v>48503</v>
      </c>
    </row>
    <row r="11918" spans="1:4" ht="31.5" thickTop="1" thickBot="1" x14ac:dyDescent="0.3">
      <c r="A11918" s="680" t="s">
        <v>29521</v>
      </c>
      <c r="B11918" s="681" t="s">
        <v>29521</v>
      </c>
      <c r="C11918" s="680" t="s">
        <v>29522</v>
      </c>
      <c r="D11918" s="680" t="s">
        <v>48504</v>
      </c>
    </row>
    <row r="11919" spans="1:4" ht="16.5" thickTop="1" thickBot="1" x14ac:dyDescent="0.3">
      <c r="A11919" s="681" t="s">
        <v>7278</v>
      </c>
      <c r="B11919" s="681" t="s">
        <v>7278</v>
      </c>
      <c r="C11919" s="681" t="s">
        <v>7279</v>
      </c>
      <c r="D11919" s="681" t="s">
        <v>7280</v>
      </c>
    </row>
    <row r="11920" spans="1:4" ht="31.5" thickTop="1" thickBot="1" x14ac:dyDescent="0.3">
      <c r="A11920" s="680" t="s">
        <v>29523</v>
      </c>
      <c r="B11920" s="681" t="s">
        <v>29524</v>
      </c>
      <c r="C11920" s="680" t="s">
        <v>29525</v>
      </c>
      <c r="D11920" s="680" t="s">
        <v>48505</v>
      </c>
    </row>
    <row r="11921" spans="1:4" ht="16.5" thickTop="1" thickBot="1" x14ac:dyDescent="0.3">
      <c r="A11921" s="681" t="s">
        <v>29526</v>
      </c>
      <c r="B11921" s="681" t="s">
        <v>29526</v>
      </c>
      <c r="C11921" s="681" t="s">
        <v>29527</v>
      </c>
      <c r="D11921" s="681" t="s">
        <v>48506</v>
      </c>
    </row>
    <row r="11922" spans="1:4" ht="16.5" thickTop="1" thickBot="1" x14ac:dyDescent="0.3">
      <c r="A11922" s="681" t="s">
        <v>29528</v>
      </c>
      <c r="B11922" s="681" t="s">
        <v>29529</v>
      </c>
      <c r="C11922" s="681" t="s">
        <v>29530</v>
      </c>
      <c r="D11922" s="681" t="s">
        <v>29530</v>
      </c>
    </row>
    <row r="11923" spans="1:4" ht="31.5" thickTop="1" thickBot="1" x14ac:dyDescent="0.3">
      <c r="A11923" s="681" t="s">
        <v>29531</v>
      </c>
      <c r="B11923" s="681" t="s">
        <v>29532</v>
      </c>
      <c r="C11923" s="681" t="s">
        <v>29533</v>
      </c>
      <c r="D11923" s="681" t="s">
        <v>48507</v>
      </c>
    </row>
    <row r="11924" spans="1:4" ht="16.5" thickTop="1" thickBot="1" x14ac:dyDescent="0.3">
      <c r="A11924" s="680" t="s">
        <v>29534</v>
      </c>
      <c r="B11924" s="681" t="s">
        <v>29535</v>
      </c>
      <c r="C11924" s="680" t="s">
        <v>29536</v>
      </c>
      <c r="D11924" s="680" t="s">
        <v>48508</v>
      </c>
    </row>
    <row r="11925" spans="1:4" ht="16.5" thickTop="1" thickBot="1" x14ac:dyDescent="0.3">
      <c r="A11925" s="681" t="s">
        <v>29537</v>
      </c>
      <c r="B11925" s="681" t="s">
        <v>29538</v>
      </c>
      <c r="C11925" s="681" t="s">
        <v>29539</v>
      </c>
      <c r="D11925" s="681" t="s">
        <v>48509</v>
      </c>
    </row>
    <row r="11926" spans="1:4" ht="31.5" thickTop="1" thickBot="1" x14ac:dyDescent="0.3">
      <c r="A11926" s="681" t="s">
        <v>29540</v>
      </c>
      <c r="B11926" s="681" t="s">
        <v>29541</v>
      </c>
      <c r="C11926" s="681" t="s">
        <v>29542</v>
      </c>
      <c r="D11926" s="681" t="s">
        <v>48510</v>
      </c>
    </row>
    <row r="11927" spans="1:4" ht="16.5" thickTop="1" thickBot="1" x14ac:dyDescent="0.3">
      <c r="A11927" s="681" t="s">
        <v>29543</v>
      </c>
      <c r="B11927" s="681" t="s">
        <v>29544</v>
      </c>
      <c r="C11927" s="681" t="s">
        <v>29545</v>
      </c>
      <c r="D11927" s="681" t="s">
        <v>48511</v>
      </c>
    </row>
    <row r="11928" spans="1:4" ht="16.5" thickTop="1" thickBot="1" x14ac:dyDescent="0.3">
      <c r="A11928" s="680" t="s">
        <v>29546</v>
      </c>
      <c r="B11928" s="681" t="s">
        <v>29547</v>
      </c>
      <c r="C11928" s="680" t="s">
        <v>29548</v>
      </c>
      <c r="D11928" s="680" t="s">
        <v>48512</v>
      </c>
    </row>
    <row r="11929" spans="1:4" ht="16.5" thickTop="1" thickBot="1" x14ac:dyDescent="0.3">
      <c r="A11929" s="681" t="s">
        <v>7281</v>
      </c>
      <c r="B11929" s="681" t="s">
        <v>29549</v>
      </c>
      <c r="C11929" s="681" t="s">
        <v>7282</v>
      </c>
      <c r="D11929" s="681" t="s">
        <v>7283</v>
      </c>
    </row>
    <row r="11930" spans="1:4" ht="31.5" thickTop="1" thickBot="1" x14ac:dyDescent="0.3">
      <c r="A11930" s="681" t="s">
        <v>29550</v>
      </c>
      <c r="B11930" s="681" t="s">
        <v>29551</v>
      </c>
      <c r="C11930" s="681" t="s">
        <v>29552</v>
      </c>
      <c r="D11930" s="681" t="s">
        <v>48513</v>
      </c>
    </row>
    <row r="11931" spans="1:4" ht="16.5" thickTop="1" thickBot="1" x14ac:dyDescent="0.3">
      <c r="A11931" s="680" t="s">
        <v>29553</v>
      </c>
      <c r="B11931" s="681" t="s">
        <v>29554</v>
      </c>
      <c r="C11931" s="680" t="s">
        <v>29555</v>
      </c>
      <c r="D11931" s="680" t="s">
        <v>48514</v>
      </c>
    </row>
    <row r="11932" spans="1:4" ht="16.5" thickTop="1" thickBot="1" x14ac:dyDescent="0.3">
      <c r="A11932" s="681" t="s">
        <v>48515</v>
      </c>
      <c r="B11932" s="692" t="s">
        <v>8728</v>
      </c>
      <c r="C11932" s="681" t="s">
        <v>48516</v>
      </c>
      <c r="D11932" s="681" t="s">
        <v>48517</v>
      </c>
    </row>
    <row r="11933" spans="1:4" ht="46.5" thickTop="1" thickBot="1" x14ac:dyDescent="0.3">
      <c r="A11933" s="680" t="s">
        <v>29556</v>
      </c>
      <c r="B11933" s="681" t="s">
        <v>29557</v>
      </c>
      <c r="C11933" s="680" t="s">
        <v>29558</v>
      </c>
      <c r="D11933" s="680" t="s">
        <v>48518</v>
      </c>
    </row>
    <row r="11934" spans="1:4" ht="31.5" thickTop="1" thickBot="1" x14ac:dyDescent="0.3">
      <c r="A11934" s="681" t="s">
        <v>7284</v>
      </c>
      <c r="B11934" s="692" t="s">
        <v>8728</v>
      </c>
      <c r="C11934" s="681" t="s">
        <v>7285</v>
      </c>
      <c r="D11934" s="681" t="s">
        <v>7286</v>
      </c>
    </row>
    <row r="11935" spans="1:4" ht="16.5" thickTop="1" thickBot="1" x14ac:dyDescent="0.3">
      <c r="A11935" s="680" t="s">
        <v>29559</v>
      </c>
      <c r="B11935" s="681" t="s">
        <v>29560</v>
      </c>
      <c r="C11935" s="680" t="s">
        <v>29561</v>
      </c>
      <c r="D11935" s="680" t="s">
        <v>48519</v>
      </c>
    </row>
    <row r="11936" spans="1:4" ht="31.5" thickTop="1" thickBot="1" x14ac:dyDescent="0.3">
      <c r="A11936" s="681" t="s">
        <v>29562</v>
      </c>
      <c r="B11936" s="692" t="s">
        <v>8728</v>
      </c>
      <c r="C11936" s="681" t="s">
        <v>29563</v>
      </c>
      <c r="D11936" s="681" t="s">
        <v>48520</v>
      </c>
    </row>
    <row r="11937" spans="1:4" ht="31.5" thickTop="1" thickBot="1" x14ac:dyDescent="0.3">
      <c r="A11937" s="681" t="s">
        <v>29564</v>
      </c>
      <c r="B11937" s="681" t="s">
        <v>29565</v>
      </c>
      <c r="C11937" s="681" t="s">
        <v>29566</v>
      </c>
      <c r="D11937" s="681" t="s">
        <v>48521</v>
      </c>
    </row>
    <row r="11938" spans="1:4" ht="16.5" thickTop="1" thickBot="1" x14ac:dyDescent="0.3">
      <c r="A11938" s="680" t="s">
        <v>7287</v>
      </c>
      <c r="B11938" s="681" t="s">
        <v>29567</v>
      </c>
      <c r="C11938" s="680" t="s">
        <v>7288</v>
      </c>
      <c r="D11938" s="680" t="s">
        <v>7289</v>
      </c>
    </row>
    <row r="11939" spans="1:4" ht="31.5" thickTop="1" thickBot="1" x14ac:dyDescent="0.3">
      <c r="A11939" s="680" t="s">
        <v>29568</v>
      </c>
      <c r="B11939" s="681" t="s">
        <v>29569</v>
      </c>
      <c r="C11939" s="680" t="s">
        <v>29570</v>
      </c>
      <c r="D11939" s="680" t="s">
        <v>48522</v>
      </c>
    </row>
    <row r="11940" spans="1:4" ht="31.5" thickTop="1" thickBot="1" x14ac:dyDescent="0.3">
      <c r="A11940" s="680" t="s">
        <v>29571</v>
      </c>
      <c r="B11940" s="681" t="s">
        <v>29572</v>
      </c>
      <c r="C11940" s="680" t="s">
        <v>29573</v>
      </c>
      <c r="D11940" s="680" t="s">
        <v>48523</v>
      </c>
    </row>
    <row r="11941" spans="1:4" ht="16.5" thickTop="1" thickBot="1" x14ac:dyDescent="0.3">
      <c r="A11941" s="681" t="s">
        <v>29574</v>
      </c>
      <c r="B11941" s="681" t="s">
        <v>29575</v>
      </c>
      <c r="C11941" s="681" t="s">
        <v>29576</v>
      </c>
      <c r="D11941" s="681" t="s">
        <v>48524</v>
      </c>
    </row>
    <row r="11942" spans="1:4" ht="31.5" thickTop="1" thickBot="1" x14ac:dyDescent="0.3">
      <c r="A11942" s="681" t="s">
        <v>29577</v>
      </c>
      <c r="B11942" s="681" t="s">
        <v>29578</v>
      </c>
      <c r="C11942" s="681" t="s">
        <v>29579</v>
      </c>
      <c r="D11942" s="681" t="s">
        <v>48525</v>
      </c>
    </row>
    <row r="11943" spans="1:4" ht="16.5" thickTop="1" thickBot="1" x14ac:dyDescent="0.3">
      <c r="A11943" s="680" t="s">
        <v>29580</v>
      </c>
      <c r="B11943" s="681" t="s">
        <v>29581</v>
      </c>
      <c r="C11943" s="680" t="s">
        <v>29582</v>
      </c>
      <c r="D11943" s="680" t="s">
        <v>48526</v>
      </c>
    </row>
    <row r="11944" spans="1:4" ht="16.5" thickTop="1" thickBot="1" x14ac:dyDescent="0.3">
      <c r="A11944" s="680" t="s">
        <v>29583</v>
      </c>
      <c r="B11944" s="681" t="s">
        <v>29584</v>
      </c>
      <c r="C11944" s="680" t="s">
        <v>29585</v>
      </c>
      <c r="D11944" s="680" t="s">
        <v>48527</v>
      </c>
    </row>
    <row r="11945" spans="1:4" ht="16.5" thickTop="1" thickBot="1" x14ac:dyDescent="0.3">
      <c r="A11945" s="680" t="s">
        <v>29586</v>
      </c>
      <c r="B11945" s="692" t="s">
        <v>8728</v>
      </c>
      <c r="C11945" s="680" t="s">
        <v>29587</v>
      </c>
      <c r="D11945" s="680" t="s">
        <v>48528</v>
      </c>
    </row>
    <row r="11946" spans="1:4" ht="16.5" thickTop="1" thickBot="1" x14ac:dyDescent="0.3">
      <c r="A11946" s="680" t="s">
        <v>29588</v>
      </c>
      <c r="B11946" s="681" t="s">
        <v>29589</v>
      </c>
      <c r="C11946" s="680" t="s">
        <v>29590</v>
      </c>
      <c r="D11946" s="680" t="s">
        <v>48529</v>
      </c>
    </row>
    <row r="11947" spans="1:4" ht="31.5" thickTop="1" thickBot="1" x14ac:dyDescent="0.3">
      <c r="A11947" s="681" t="s">
        <v>7291</v>
      </c>
      <c r="B11947" s="681" t="s">
        <v>29591</v>
      </c>
      <c r="C11947" s="681" t="s">
        <v>7292</v>
      </c>
      <c r="D11947" s="681" t="s">
        <v>7293</v>
      </c>
    </row>
    <row r="11948" spans="1:4" ht="16.5" thickTop="1" thickBot="1" x14ac:dyDescent="0.3">
      <c r="A11948" s="681" t="s">
        <v>29592</v>
      </c>
      <c r="B11948" s="692" t="s">
        <v>8728</v>
      </c>
      <c r="C11948" s="681" t="s">
        <v>29593</v>
      </c>
      <c r="D11948" s="681" t="s">
        <v>48530</v>
      </c>
    </row>
    <row r="11949" spans="1:4" ht="16.5" thickTop="1" thickBot="1" x14ac:dyDescent="0.3">
      <c r="A11949" s="680" t="s">
        <v>29594</v>
      </c>
      <c r="B11949" s="692" t="s">
        <v>8728</v>
      </c>
      <c r="C11949" s="680" t="s">
        <v>29595</v>
      </c>
      <c r="D11949" s="680" t="s">
        <v>48531</v>
      </c>
    </row>
    <row r="11950" spans="1:4" ht="31.5" thickTop="1" thickBot="1" x14ac:dyDescent="0.3">
      <c r="A11950" s="681" t="s">
        <v>29596</v>
      </c>
      <c r="B11950" s="692" t="s">
        <v>8728</v>
      </c>
      <c r="C11950" s="681" t="s">
        <v>29597</v>
      </c>
      <c r="D11950" s="681" t="s">
        <v>48532</v>
      </c>
    </row>
    <row r="11951" spans="1:4" ht="16.5" thickTop="1" thickBot="1" x14ac:dyDescent="0.3">
      <c r="A11951" s="681" t="s">
        <v>29598</v>
      </c>
      <c r="B11951" s="681" t="s">
        <v>29599</v>
      </c>
      <c r="C11951" s="681" t="s">
        <v>29600</v>
      </c>
      <c r="D11951" s="681" t="s">
        <v>48533</v>
      </c>
    </row>
    <row r="11952" spans="1:4" ht="16.5" thickTop="1" thickBot="1" x14ac:dyDescent="0.3">
      <c r="A11952" s="680" t="s">
        <v>7294</v>
      </c>
      <c r="B11952" s="681" t="s">
        <v>29601</v>
      </c>
      <c r="C11952" s="680" t="s">
        <v>7295</v>
      </c>
      <c r="D11952" s="680" t="s">
        <v>7296</v>
      </c>
    </row>
    <row r="11953" spans="1:4" ht="16.5" thickTop="1" thickBot="1" x14ac:dyDescent="0.3">
      <c r="A11953" s="681" t="s">
        <v>29602</v>
      </c>
      <c r="B11953" s="681" t="s">
        <v>29603</v>
      </c>
      <c r="C11953" s="681" t="s">
        <v>29604</v>
      </c>
      <c r="D11953" s="681" t="s">
        <v>48534</v>
      </c>
    </row>
    <row r="11954" spans="1:4" ht="16.5" thickTop="1" thickBot="1" x14ac:dyDescent="0.3">
      <c r="A11954" s="681" t="s">
        <v>29605</v>
      </c>
      <c r="B11954" s="681" t="s">
        <v>29606</v>
      </c>
      <c r="C11954" s="681" t="s">
        <v>29607</v>
      </c>
      <c r="D11954" s="681" t="s">
        <v>48535</v>
      </c>
    </row>
    <row r="11955" spans="1:4" ht="16.5" thickTop="1" thickBot="1" x14ac:dyDescent="0.3">
      <c r="A11955" s="680" t="s">
        <v>7297</v>
      </c>
      <c r="B11955" s="681" t="s">
        <v>29608</v>
      </c>
      <c r="C11955" s="680" t="s">
        <v>7298</v>
      </c>
      <c r="D11955" s="680" t="s">
        <v>7299</v>
      </c>
    </row>
    <row r="11956" spans="1:4" ht="31.5" thickTop="1" thickBot="1" x14ac:dyDescent="0.3">
      <c r="A11956" s="681" t="s">
        <v>29609</v>
      </c>
      <c r="B11956" s="681" t="s">
        <v>29610</v>
      </c>
      <c r="C11956" s="681" t="s">
        <v>29611</v>
      </c>
      <c r="D11956" s="681" t="s">
        <v>48536</v>
      </c>
    </row>
    <row r="11957" spans="1:4" ht="16.5" thickTop="1" thickBot="1" x14ac:dyDescent="0.3">
      <c r="A11957" s="680" t="s">
        <v>29612</v>
      </c>
      <c r="B11957" s="681" t="s">
        <v>29613</v>
      </c>
      <c r="C11957" s="680" t="s">
        <v>29614</v>
      </c>
      <c r="D11957" s="680" t="s">
        <v>29614</v>
      </c>
    </row>
    <row r="11958" spans="1:4" ht="16.5" thickTop="1" thickBot="1" x14ac:dyDescent="0.3">
      <c r="A11958" s="680" t="s">
        <v>29615</v>
      </c>
      <c r="B11958" s="681" t="s">
        <v>29616</v>
      </c>
      <c r="C11958" s="680" t="s">
        <v>29617</v>
      </c>
      <c r="D11958" s="680" t="s">
        <v>48537</v>
      </c>
    </row>
    <row r="11959" spans="1:4" ht="16.5" thickTop="1" thickBot="1" x14ac:dyDescent="0.3">
      <c r="A11959" s="681" t="s">
        <v>29618</v>
      </c>
      <c r="B11959" s="681" t="s">
        <v>29619</v>
      </c>
      <c r="C11959" s="681" t="s">
        <v>29620</v>
      </c>
      <c r="D11959" s="681" t="s">
        <v>48538</v>
      </c>
    </row>
    <row r="11960" spans="1:4" ht="16.5" thickTop="1" thickBot="1" x14ac:dyDescent="0.3">
      <c r="A11960" s="680" t="s">
        <v>29621</v>
      </c>
      <c r="B11960" s="681" t="s">
        <v>29622</v>
      </c>
      <c r="C11960" s="680" t="s">
        <v>29623</v>
      </c>
      <c r="D11960" s="680" t="s">
        <v>48539</v>
      </c>
    </row>
    <row r="11961" spans="1:4" ht="16.5" thickTop="1" thickBot="1" x14ac:dyDescent="0.3">
      <c r="A11961" s="681" t="s">
        <v>7300</v>
      </c>
      <c r="B11961" s="681" t="s">
        <v>29624</v>
      </c>
      <c r="C11961" s="681" t="s">
        <v>7301</v>
      </c>
      <c r="D11961" s="681" t="s">
        <v>7302</v>
      </c>
    </row>
    <row r="11962" spans="1:4" ht="16.5" thickTop="1" thickBot="1" x14ac:dyDescent="0.3">
      <c r="A11962" s="680" t="s">
        <v>29625</v>
      </c>
      <c r="B11962" s="681" t="s">
        <v>29625</v>
      </c>
      <c r="C11962" s="680" t="s">
        <v>29626</v>
      </c>
      <c r="D11962" s="680" t="s">
        <v>48540</v>
      </c>
    </row>
    <row r="11963" spans="1:4" ht="16.5" thickTop="1" thickBot="1" x14ac:dyDescent="0.3">
      <c r="A11963" s="681" t="s">
        <v>29627</v>
      </c>
      <c r="B11963" s="681" t="s">
        <v>38388</v>
      </c>
      <c r="C11963" s="681" t="s">
        <v>29628</v>
      </c>
      <c r="D11963" s="681" t="s">
        <v>48541</v>
      </c>
    </row>
    <row r="11964" spans="1:4" ht="16.5" thickTop="1" thickBot="1" x14ac:dyDescent="0.3">
      <c r="A11964" s="681" t="s">
        <v>29629</v>
      </c>
      <c r="B11964" s="681" t="s">
        <v>29630</v>
      </c>
      <c r="C11964" s="681" t="s">
        <v>29631</v>
      </c>
      <c r="D11964" s="681" t="s">
        <v>48542</v>
      </c>
    </row>
    <row r="11965" spans="1:4" ht="16.5" thickTop="1" thickBot="1" x14ac:dyDescent="0.3">
      <c r="A11965" s="680" t="s">
        <v>29632</v>
      </c>
      <c r="B11965" s="692" t="s">
        <v>8728</v>
      </c>
      <c r="C11965" s="680" t="s">
        <v>29633</v>
      </c>
      <c r="D11965" s="680" t="s">
        <v>48543</v>
      </c>
    </row>
    <row r="11966" spans="1:4" ht="16.5" thickTop="1" thickBot="1" x14ac:dyDescent="0.3">
      <c r="A11966" s="681" t="s">
        <v>29634</v>
      </c>
      <c r="B11966" s="681" t="s">
        <v>29635</v>
      </c>
      <c r="C11966" s="681" t="s">
        <v>29636</v>
      </c>
      <c r="D11966" s="681" t="s">
        <v>48544</v>
      </c>
    </row>
    <row r="11967" spans="1:4" ht="16.5" thickTop="1" thickBot="1" x14ac:dyDescent="0.3">
      <c r="A11967" s="681" t="s">
        <v>29637</v>
      </c>
      <c r="B11967" s="681" t="s">
        <v>29638</v>
      </c>
      <c r="C11967" s="681" t="s">
        <v>29639</v>
      </c>
      <c r="D11967" s="681" t="s">
        <v>48545</v>
      </c>
    </row>
    <row r="11968" spans="1:4" ht="16.5" thickTop="1" thickBot="1" x14ac:dyDescent="0.3">
      <c r="A11968" s="680" t="s">
        <v>29640</v>
      </c>
      <c r="B11968" s="681" t="s">
        <v>29640</v>
      </c>
      <c r="C11968" s="680" t="s">
        <v>29641</v>
      </c>
      <c r="D11968" s="680" t="s">
        <v>48546</v>
      </c>
    </row>
    <row r="11969" spans="1:4" ht="31.5" thickTop="1" thickBot="1" x14ac:dyDescent="0.3">
      <c r="A11969" s="680" t="s">
        <v>29642</v>
      </c>
      <c r="B11969" s="681" t="s">
        <v>29643</v>
      </c>
      <c r="C11969" s="680" t="s">
        <v>29644</v>
      </c>
      <c r="D11969" s="680" t="s">
        <v>48547</v>
      </c>
    </row>
    <row r="11970" spans="1:4" ht="16.5" thickTop="1" thickBot="1" x14ac:dyDescent="0.3">
      <c r="A11970" s="681" t="s">
        <v>29645</v>
      </c>
      <c r="B11970" s="681" t="s">
        <v>29646</v>
      </c>
      <c r="C11970" s="681" t="s">
        <v>29647</v>
      </c>
      <c r="D11970" s="681" t="s">
        <v>48548</v>
      </c>
    </row>
    <row r="11971" spans="1:4" ht="16.5" thickTop="1" thickBot="1" x14ac:dyDescent="0.3">
      <c r="A11971" s="680" t="s">
        <v>29648</v>
      </c>
      <c r="B11971" s="681" t="s">
        <v>29649</v>
      </c>
      <c r="C11971" s="680" t="s">
        <v>29650</v>
      </c>
      <c r="D11971" s="680" t="s">
        <v>48549</v>
      </c>
    </row>
    <row r="11972" spans="1:4" ht="16.5" thickTop="1" thickBot="1" x14ac:dyDescent="0.3">
      <c r="A11972" s="680" t="s">
        <v>29651</v>
      </c>
      <c r="B11972" s="681" t="s">
        <v>29652</v>
      </c>
      <c r="C11972" s="680" t="s">
        <v>29653</v>
      </c>
      <c r="D11972" s="680" t="s">
        <v>48550</v>
      </c>
    </row>
    <row r="11973" spans="1:4" ht="16.5" thickTop="1" thickBot="1" x14ac:dyDescent="0.3">
      <c r="A11973" s="680" t="s">
        <v>29654</v>
      </c>
      <c r="B11973" s="681" t="s">
        <v>29655</v>
      </c>
      <c r="C11973" s="680" t="s">
        <v>29656</v>
      </c>
      <c r="D11973" s="680" t="s">
        <v>48551</v>
      </c>
    </row>
    <row r="11974" spans="1:4" ht="16.5" thickTop="1" thickBot="1" x14ac:dyDescent="0.3">
      <c r="A11974" s="681" t="s">
        <v>7303</v>
      </c>
      <c r="B11974" s="681" t="s">
        <v>29657</v>
      </c>
      <c r="C11974" s="681" t="s">
        <v>7304</v>
      </c>
      <c r="D11974" s="681" t="s">
        <v>7305</v>
      </c>
    </row>
    <row r="11975" spans="1:4" ht="31.5" thickTop="1" thickBot="1" x14ac:dyDescent="0.3">
      <c r="A11975" s="681" t="s">
        <v>7306</v>
      </c>
      <c r="B11975" s="681" t="s">
        <v>29658</v>
      </c>
      <c r="C11975" s="681" t="s">
        <v>29659</v>
      </c>
      <c r="D11975" s="681" t="s">
        <v>7308</v>
      </c>
    </row>
    <row r="11976" spans="1:4" ht="16.5" thickTop="1" thickBot="1" x14ac:dyDescent="0.3">
      <c r="A11976" s="681" t="s">
        <v>29660</v>
      </c>
      <c r="B11976" s="681" t="s">
        <v>29661</v>
      </c>
      <c r="C11976" s="681" t="s">
        <v>29662</v>
      </c>
      <c r="D11976" s="681" t="s">
        <v>48552</v>
      </c>
    </row>
    <row r="11977" spans="1:4" ht="31.5" thickTop="1" thickBot="1" x14ac:dyDescent="0.3">
      <c r="A11977" s="681" t="s">
        <v>29663</v>
      </c>
      <c r="B11977" s="681" t="s">
        <v>29664</v>
      </c>
      <c r="C11977" s="681" t="s">
        <v>29665</v>
      </c>
      <c r="D11977" s="681" t="s">
        <v>48553</v>
      </c>
    </row>
    <row r="11978" spans="1:4" ht="16.5" thickTop="1" thickBot="1" x14ac:dyDescent="0.3">
      <c r="A11978" s="681" t="s">
        <v>7309</v>
      </c>
      <c r="B11978" s="681" t="s">
        <v>29666</v>
      </c>
      <c r="C11978" s="681" t="s">
        <v>7310</v>
      </c>
      <c r="D11978" s="681" t="s">
        <v>7311</v>
      </c>
    </row>
    <row r="11979" spans="1:4" ht="16.5" thickTop="1" thickBot="1" x14ac:dyDescent="0.3">
      <c r="A11979" s="680" t="s">
        <v>29667</v>
      </c>
      <c r="B11979" s="681" t="s">
        <v>29668</v>
      </c>
      <c r="C11979" s="680" t="s">
        <v>29669</v>
      </c>
      <c r="D11979" s="680" t="s">
        <v>48554</v>
      </c>
    </row>
    <row r="11980" spans="1:4" ht="16.5" thickTop="1" thickBot="1" x14ac:dyDescent="0.3">
      <c r="A11980" s="680" t="s">
        <v>29670</v>
      </c>
      <c r="B11980" s="681" t="s">
        <v>29671</v>
      </c>
      <c r="C11980" s="680" t="s">
        <v>29672</v>
      </c>
      <c r="D11980" s="680" t="s">
        <v>48555</v>
      </c>
    </row>
    <row r="11981" spans="1:4" ht="16.5" thickTop="1" thickBot="1" x14ac:dyDescent="0.3">
      <c r="A11981" s="681" t="s">
        <v>29673</v>
      </c>
      <c r="B11981" s="681" t="s">
        <v>29674</v>
      </c>
      <c r="C11981" s="681" t="s">
        <v>29675</v>
      </c>
      <c r="D11981" s="681" t="s">
        <v>48556</v>
      </c>
    </row>
    <row r="11982" spans="1:4" ht="31.5" thickTop="1" thickBot="1" x14ac:dyDescent="0.3">
      <c r="A11982" s="680" t="s">
        <v>29676</v>
      </c>
      <c r="B11982" s="681" t="s">
        <v>29677</v>
      </c>
      <c r="C11982" s="680" t="s">
        <v>29678</v>
      </c>
      <c r="D11982" s="680" t="s">
        <v>48557</v>
      </c>
    </row>
    <row r="11983" spans="1:4" ht="16.5" thickTop="1" thickBot="1" x14ac:dyDescent="0.3">
      <c r="A11983" s="681" t="s">
        <v>29679</v>
      </c>
      <c r="B11983" s="681" t="s">
        <v>29680</v>
      </c>
      <c r="C11983" s="681" t="s">
        <v>29681</v>
      </c>
      <c r="D11983" s="681" t="s">
        <v>48558</v>
      </c>
    </row>
    <row r="11984" spans="1:4" ht="16.5" thickTop="1" thickBot="1" x14ac:dyDescent="0.3">
      <c r="A11984" s="680" t="s">
        <v>29682</v>
      </c>
      <c r="B11984" s="692" t="s">
        <v>8728</v>
      </c>
      <c r="C11984" s="680" t="s">
        <v>29683</v>
      </c>
      <c r="D11984" s="680" t="s">
        <v>48559</v>
      </c>
    </row>
    <row r="11985" spans="1:4" ht="16.5" thickTop="1" thickBot="1" x14ac:dyDescent="0.3">
      <c r="A11985" s="680" t="s">
        <v>29684</v>
      </c>
      <c r="B11985" s="681" t="s">
        <v>29685</v>
      </c>
      <c r="C11985" s="680" t="s">
        <v>29686</v>
      </c>
      <c r="D11985" s="680" t="s">
        <v>48560</v>
      </c>
    </row>
    <row r="11986" spans="1:4" ht="31.5" thickTop="1" thickBot="1" x14ac:dyDescent="0.3">
      <c r="A11986" s="681" t="s">
        <v>7312</v>
      </c>
      <c r="B11986" s="681" t="s">
        <v>29687</v>
      </c>
      <c r="C11986" s="681" t="s">
        <v>7313</v>
      </c>
      <c r="D11986" s="681" t="s">
        <v>7314</v>
      </c>
    </row>
    <row r="11987" spans="1:4" ht="16.5" thickTop="1" thickBot="1" x14ac:dyDescent="0.3">
      <c r="A11987" s="680" t="s">
        <v>29688</v>
      </c>
      <c r="B11987" s="681" t="s">
        <v>29689</v>
      </c>
      <c r="C11987" s="680" t="s">
        <v>29690</v>
      </c>
      <c r="D11987" s="680" t="s">
        <v>48561</v>
      </c>
    </row>
    <row r="11988" spans="1:4" ht="16.5" thickTop="1" thickBot="1" x14ac:dyDescent="0.3">
      <c r="A11988" s="680" t="s">
        <v>29691</v>
      </c>
      <c r="B11988" s="681" t="s">
        <v>29692</v>
      </c>
      <c r="C11988" s="680" t="s">
        <v>29693</v>
      </c>
      <c r="D11988" s="680" t="s">
        <v>48562</v>
      </c>
    </row>
    <row r="11989" spans="1:4" ht="31.5" thickTop="1" thickBot="1" x14ac:dyDescent="0.3">
      <c r="A11989" s="681" t="s">
        <v>29694</v>
      </c>
      <c r="B11989" s="681" t="s">
        <v>29695</v>
      </c>
      <c r="C11989" s="681" t="s">
        <v>29696</v>
      </c>
      <c r="D11989" s="681" t="s">
        <v>48563</v>
      </c>
    </row>
    <row r="11990" spans="1:4" ht="16.5" thickTop="1" thickBot="1" x14ac:dyDescent="0.3">
      <c r="A11990" s="680" t="s">
        <v>29697</v>
      </c>
      <c r="B11990" s="681" t="s">
        <v>29698</v>
      </c>
      <c r="C11990" s="680" t="s">
        <v>29699</v>
      </c>
      <c r="D11990" s="680" t="s">
        <v>48564</v>
      </c>
    </row>
    <row r="11991" spans="1:4" ht="16.5" thickTop="1" thickBot="1" x14ac:dyDescent="0.3">
      <c r="A11991" s="680" t="s">
        <v>29700</v>
      </c>
      <c r="B11991" s="681" t="s">
        <v>29701</v>
      </c>
      <c r="C11991" s="680" t="s">
        <v>29702</v>
      </c>
      <c r="D11991" s="680" t="s">
        <v>48565</v>
      </c>
    </row>
    <row r="11992" spans="1:4" ht="16.5" thickTop="1" thickBot="1" x14ac:dyDescent="0.3">
      <c r="A11992" s="681" t="s">
        <v>29703</v>
      </c>
      <c r="B11992" s="681" t="s">
        <v>29704</v>
      </c>
      <c r="C11992" s="681" t="s">
        <v>29705</v>
      </c>
      <c r="D11992" s="681" t="s">
        <v>48566</v>
      </c>
    </row>
    <row r="11993" spans="1:4" ht="31.5" thickTop="1" thickBot="1" x14ac:dyDescent="0.3">
      <c r="A11993" s="680" t="s">
        <v>29706</v>
      </c>
      <c r="B11993" s="681" t="s">
        <v>29707</v>
      </c>
      <c r="C11993" s="680" t="s">
        <v>29708</v>
      </c>
      <c r="D11993" s="680" t="s">
        <v>48567</v>
      </c>
    </row>
    <row r="11994" spans="1:4" ht="31.5" thickTop="1" thickBot="1" x14ac:dyDescent="0.3">
      <c r="A11994" s="681" t="s">
        <v>7315</v>
      </c>
      <c r="B11994" s="681" t="s">
        <v>29709</v>
      </c>
      <c r="C11994" s="681" t="s">
        <v>7316</v>
      </c>
      <c r="D11994" s="681" t="s">
        <v>7317</v>
      </c>
    </row>
    <row r="11995" spans="1:4" ht="16.5" thickTop="1" thickBot="1" x14ac:dyDescent="0.3">
      <c r="A11995" s="681" t="s">
        <v>29710</v>
      </c>
      <c r="B11995" s="692" t="s">
        <v>8728</v>
      </c>
      <c r="C11995" s="681" t="s">
        <v>29711</v>
      </c>
      <c r="D11995" s="681" t="s">
        <v>48568</v>
      </c>
    </row>
    <row r="11996" spans="1:4" ht="16.5" thickTop="1" thickBot="1" x14ac:dyDescent="0.3">
      <c r="A11996" s="680" t="s">
        <v>29712</v>
      </c>
      <c r="B11996" s="681" t="s">
        <v>29713</v>
      </c>
      <c r="C11996" s="680" t="s">
        <v>29714</v>
      </c>
      <c r="D11996" s="680" t="s">
        <v>48569</v>
      </c>
    </row>
    <row r="11997" spans="1:4" ht="31.5" thickTop="1" thickBot="1" x14ac:dyDescent="0.3">
      <c r="A11997" s="681" t="s">
        <v>29715</v>
      </c>
      <c r="B11997" s="681" t="s">
        <v>29716</v>
      </c>
      <c r="C11997" s="681" t="s">
        <v>29717</v>
      </c>
      <c r="D11997" s="681" t="s">
        <v>48570</v>
      </c>
    </row>
    <row r="11998" spans="1:4" ht="16.5" thickTop="1" thickBot="1" x14ac:dyDescent="0.3">
      <c r="A11998" s="681" t="s">
        <v>29718</v>
      </c>
      <c r="B11998" s="681" t="s">
        <v>29719</v>
      </c>
      <c r="C11998" s="681" t="s">
        <v>29720</v>
      </c>
      <c r="D11998" s="681" t="s">
        <v>48571</v>
      </c>
    </row>
    <row r="11999" spans="1:4" ht="16.5" thickTop="1" thickBot="1" x14ac:dyDescent="0.3">
      <c r="A11999" s="680" t="s">
        <v>29721</v>
      </c>
      <c r="B11999" s="681" t="s">
        <v>29722</v>
      </c>
      <c r="C11999" s="680" t="s">
        <v>29723</v>
      </c>
      <c r="D11999" s="680" t="s">
        <v>48572</v>
      </c>
    </row>
    <row r="12000" spans="1:4" ht="31.5" thickTop="1" thickBot="1" x14ac:dyDescent="0.3">
      <c r="A12000" s="681" t="s">
        <v>29724</v>
      </c>
      <c r="B12000" s="681" t="s">
        <v>29725</v>
      </c>
      <c r="C12000" s="681" t="s">
        <v>29726</v>
      </c>
      <c r="D12000" s="681" t="s">
        <v>48573</v>
      </c>
    </row>
    <row r="12001" spans="1:4" ht="16.5" thickTop="1" thickBot="1" x14ac:dyDescent="0.3">
      <c r="A12001" s="680" t="s">
        <v>29727</v>
      </c>
      <c r="B12001" s="681" t="s">
        <v>29728</v>
      </c>
      <c r="C12001" s="680" t="s">
        <v>29729</v>
      </c>
      <c r="D12001" s="680" t="s">
        <v>48574</v>
      </c>
    </row>
    <row r="12002" spans="1:4" ht="16.5" thickTop="1" thickBot="1" x14ac:dyDescent="0.3">
      <c r="A12002" s="681" t="s">
        <v>7318</v>
      </c>
      <c r="B12002" s="681" t="s">
        <v>29730</v>
      </c>
      <c r="C12002" s="681" t="s">
        <v>7319</v>
      </c>
      <c r="D12002" s="681" t="s">
        <v>7320</v>
      </c>
    </row>
    <row r="12003" spans="1:4" ht="16.5" thickTop="1" thickBot="1" x14ac:dyDescent="0.3">
      <c r="A12003" s="681" t="s">
        <v>29731</v>
      </c>
      <c r="B12003" s="681" t="s">
        <v>32014</v>
      </c>
      <c r="C12003" s="681" t="s">
        <v>29732</v>
      </c>
      <c r="D12003" s="681" t="s">
        <v>48575</v>
      </c>
    </row>
    <row r="12004" spans="1:4" ht="16.5" thickTop="1" thickBot="1" x14ac:dyDescent="0.3">
      <c r="A12004" s="680" t="s">
        <v>7321</v>
      </c>
      <c r="B12004" s="681" t="s">
        <v>29733</v>
      </c>
      <c r="C12004" s="680" t="s">
        <v>7322</v>
      </c>
      <c r="D12004" s="680" t="s">
        <v>7323</v>
      </c>
    </row>
    <row r="12005" spans="1:4" ht="16.5" thickTop="1" thickBot="1" x14ac:dyDescent="0.3">
      <c r="A12005" s="681" t="s">
        <v>29734</v>
      </c>
      <c r="B12005" s="681" t="s">
        <v>29735</v>
      </c>
      <c r="C12005" s="681" t="s">
        <v>29736</v>
      </c>
      <c r="D12005" s="681" t="s">
        <v>48576</v>
      </c>
    </row>
    <row r="12006" spans="1:4" ht="16.5" thickTop="1" thickBot="1" x14ac:dyDescent="0.3">
      <c r="A12006" s="681" t="s">
        <v>29737</v>
      </c>
      <c r="B12006" s="681" t="s">
        <v>29738</v>
      </c>
      <c r="C12006" s="681" t="s">
        <v>29739</v>
      </c>
      <c r="D12006" s="681" t="s">
        <v>48577</v>
      </c>
    </row>
    <row r="12007" spans="1:4" ht="31.5" thickTop="1" thickBot="1" x14ac:dyDescent="0.3">
      <c r="A12007" s="681" t="s">
        <v>29740</v>
      </c>
      <c r="B12007" s="681" t="s">
        <v>29741</v>
      </c>
      <c r="C12007" s="681" t="s">
        <v>29742</v>
      </c>
      <c r="D12007" s="681" t="s">
        <v>48578</v>
      </c>
    </row>
    <row r="12008" spans="1:4" ht="16.5" thickTop="1" thickBot="1" x14ac:dyDescent="0.3">
      <c r="A12008" s="681" t="s">
        <v>29743</v>
      </c>
      <c r="B12008" s="681" t="s">
        <v>29744</v>
      </c>
      <c r="C12008" s="681" t="s">
        <v>29745</v>
      </c>
      <c r="D12008" s="681" t="s">
        <v>48579</v>
      </c>
    </row>
    <row r="12009" spans="1:4" ht="16.5" thickTop="1" thickBot="1" x14ac:dyDescent="0.3">
      <c r="A12009" s="680" t="s">
        <v>29746</v>
      </c>
      <c r="B12009" s="692" t="s">
        <v>8728</v>
      </c>
      <c r="C12009" s="680" t="s">
        <v>29747</v>
      </c>
      <c r="D12009" s="680" t="s">
        <v>29747</v>
      </c>
    </row>
    <row r="12010" spans="1:4" ht="16.5" thickTop="1" thickBot="1" x14ac:dyDescent="0.3">
      <c r="A12010" s="681" t="s">
        <v>29748</v>
      </c>
      <c r="B12010" s="681" t="s">
        <v>29749</v>
      </c>
      <c r="C12010" s="681" t="s">
        <v>29750</v>
      </c>
      <c r="D12010" s="681" t="s">
        <v>48580</v>
      </c>
    </row>
    <row r="12011" spans="1:4" ht="16.5" thickTop="1" thickBot="1" x14ac:dyDescent="0.3">
      <c r="A12011" s="681" t="s">
        <v>29751</v>
      </c>
      <c r="B12011" s="681" t="s">
        <v>29752</v>
      </c>
      <c r="C12011" s="681" t="s">
        <v>29753</v>
      </c>
      <c r="D12011" s="681" t="s">
        <v>48581</v>
      </c>
    </row>
    <row r="12012" spans="1:4" ht="16.5" thickTop="1" thickBot="1" x14ac:dyDescent="0.3">
      <c r="A12012" s="680" t="s">
        <v>29754</v>
      </c>
      <c r="B12012" s="681" t="s">
        <v>29755</v>
      </c>
      <c r="C12012" s="680" t="s">
        <v>29756</v>
      </c>
      <c r="D12012" s="680" t="s">
        <v>48582</v>
      </c>
    </row>
    <row r="12013" spans="1:4" ht="16.5" thickTop="1" thickBot="1" x14ac:dyDescent="0.3">
      <c r="A12013" s="681" t="s">
        <v>7324</v>
      </c>
      <c r="B12013" s="681" t="s">
        <v>29757</v>
      </c>
      <c r="C12013" s="681" t="s">
        <v>29758</v>
      </c>
      <c r="D12013" s="681" t="s">
        <v>7326</v>
      </c>
    </row>
    <row r="12014" spans="1:4" ht="16.5" thickTop="1" thickBot="1" x14ac:dyDescent="0.3">
      <c r="A12014" s="680" t="s">
        <v>29759</v>
      </c>
      <c r="B12014" s="692" t="s">
        <v>8728</v>
      </c>
      <c r="C12014" s="680" t="s">
        <v>29760</v>
      </c>
      <c r="D12014" s="680" t="s">
        <v>48583</v>
      </c>
    </row>
    <row r="12015" spans="1:4" ht="16.5" thickTop="1" thickBot="1" x14ac:dyDescent="0.3">
      <c r="A12015" s="680" t="s">
        <v>29761</v>
      </c>
      <c r="B12015" s="681" t="s">
        <v>29762</v>
      </c>
      <c r="C12015" s="680" t="s">
        <v>29763</v>
      </c>
      <c r="D12015" s="680" t="s">
        <v>48584</v>
      </c>
    </row>
    <row r="12016" spans="1:4" ht="16.5" thickTop="1" thickBot="1" x14ac:dyDescent="0.3">
      <c r="A12016" s="680" t="s">
        <v>29764</v>
      </c>
      <c r="B12016" s="681" t="s">
        <v>29765</v>
      </c>
      <c r="C12016" s="680" t="s">
        <v>29766</v>
      </c>
      <c r="D12016" s="680" t="s">
        <v>48585</v>
      </c>
    </row>
    <row r="12017" spans="1:4" ht="16.5" thickTop="1" thickBot="1" x14ac:dyDescent="0.3">
      <c r="A12017" s="681" t="s">
        <v>29767</v>
      </c>
      <c r="B12017" s="681" t="s">
        <v>29768</v>
      </c>
      <c r="C12017" s="681" t="s">
        <v>29769</v>
      </c>
      <c r="D12017" s="681" t="s">
        <v>48586</v>
      </c>
    </row>
    <row r="12018" spans="1:4" ht="31.5" thickTop="1" thickBot="1" x14ac:dyDescent="0.3">
      <c r="A12018" s="681" t="s">
        <v>29770</v>
      </c>
      <c r="B12018" s="681" t="s">
        <v>29771</v>
      </c>
      <c r="C12018" s="681" t="s">
        <v>29772</v>
      </c>
      <c r="D12018" s="681" t="s">
        <v>48587</v>
      </c>
    </row>
    <row r="12019" spans="1:4" ht="16.5" thickTop="1" thickBot="1" x14ac:dyDescent="0.3">
      <c r="A12019" s="681" t="s">
        <v>29773</v>
      </c>
      <c r="B12019" s="681" t="s">
        <v>29774</v>
      </c>
      <c r="C12019" s="681" t="s">
        <v>29775</v>
      </c>
      <c r="D12019" s="681" t="s">
        <v>48588</v>
      </c>
    </row>
    <row r="12020" spans="1:4" ht="16.5" thickTop="1" thickBot="1" x14ac:dyDescent="0.3">
      <c r="A12020" s="681" t="s">
        <v>29776</v>
      </c>
      <c r="B12020" s="681" t="s">
        <v>29777</v>
      </c>
      <c r="C12020" s="681" t="s">
        <v>29778</v>
      </c>
      <c r="D12020" s="681" t="s">
        <v>48589</v>
      </c>
    </row>
    <row r="12021" spans="1:4" ht="31.5" thickTop="1" thickBot="1" x14ac:dyDescent="0.3">
      <c r="A12021" s="680" t="s">
        <v>29779</v>
      </c>
      <c r="B12021" s="681" t="s">
        <v>29780</v>
      </c>
      <c r="C12021" s="680" t="s">
        <v>29781</v>
      </c>
      <c r="D12021" s="680" t="s">
        <v>48590</v>
      </c>
    </row>
    <row r="12022" spans="1:4" ht="16.5" thickTop="1" thickBot="1" x14ac:dyDescent="0.3">
      <c r="A12022" s="680" t="s">
        <v>29782</v>
      </c>
      <c r="B12022" s="681" t="s">
        <v>29783</v>
      </c>
      <c r="C12022" s="680" t="s">
        <v>29784</v>
      </c>
      <c r="D12022" s="680" t="s">
        <v>48591</v>
      </c>
    </row>
    <row r="12023" spans="1:4" ht="16.5" thickTop="1" thickBot="1" x14ac:dyDescent="0.3">
      <c r="A12023" s="680" t="s">
        <v>29785</v>
      </c>
      <c r="B12023" s="681" t="s">
        <v>29785</v>
      </c>
      <c r="C12023" s="680" t="s">
        <v>29786</v>
      </c>
      <c r="D12023" s="680" t="s">
        <v>48592</v>
      </c>
    </row>
    <row r="12024" spans="1:4" ht="16.5" thickTop="1" thickBot="1" x14ac:dyDescent="0.3">
      <c r="A12024" s="680" t="s">
        <v>29787</v>
      </c>
      <c r="B12024" s="681" t="s">
        <v>29788</v>
      </c>
      <c r="C12024" s="680" t="s">
        <v>29789</v>
      </c>
      <c r="D12024" s="680" t="s">
        <v>48593</v>
      </c>
    </row>
    <row r="12025" spans="1:4" ht="31.5" thickTop="1" thickBot="1" x14ac:dyDescent="0.3">
      <c r="A12025" s="681" t="s">
        <v>7327</v>
      </c>
      <c r="B12025" s="681" t="s">
        <v>29790</v>
      </c>
      <c r="C12025" s="681" t="s">
        <v>7328</v>
      </c>
      <c r="D12025" s="681" t="s">
        <v>7329</v>
      </c>
    </row>
    <row r="12026" spans="1:4" ht="31.5" thickTop="1" thickBot="1" x14ac:dyDescent="0.3">
      <c r="A12026" s="680" t="s">
        <v>29791</v>
      </c>
      <c r="B12026" s="681" t="s">
        <v>29792</v>
      </c>
      <c r="C12026" s="680" t="s">
        <v>29793</v>
      </c>
      <c r="D12026" s="680" t="s">
        <v>48594</v>
      </c>
    </row>
    <row r="12027" spans="1:4" ht="16.5" thickTop="1" thickBot="1" x14ac:dyDescent="0.3">
      <c r="A12027" s="681" t="s">
        <v>29794</v>
      </c>
      <c r="B12027" s="681" t="s">
        <v>29795</v>
      </c>
      <c r="C12027" s="681" t="s">
        <v>29796</v>
      </c>
      <c r="D12027" s="681" t="s">
        <v>48595</v>
      </c>
    </row>
    <row r="12028" spans="1:4" ht="31.5" thickTop="1" thickBot="1" x14ac:dyDescent="0.3">
      <c r="A12028" s="680" t="s">
        <v>29797</v>
      </c>
      <c r="B12028" s="681" t="s">
        <v>29798</v>
      </c>
      <c r="C12028" s="680" t="s">
        <v>29799</v>
      </c>
      <c r="D12028" s="680" t="s">
        <v>48596</v>
      </c>
    </row>
    <row r="12029" spans="1:4" ht="16.5" thickTop="1" thickBot="1" x14ac:dyDescent="0.3">
      <c r="A12029" s="680" t="s">
        <v>29800</v>
      </c>
      <c r="B12029" s="681" t="s">
        <v>29801</v>
      </c>
      <c r="C12029" s="680" t="s">
        <v>29802</v>
      </c>
      <c r="D12029" s="680" t="s">
        <v>48597</v>
      </c>
    </row>
    <row r="12030" spans="1:4" ht="31.5" thickTop="1" thickBot="1" x14ac:dyDescent="0.3">
      <c r="A12030" s="680" t="s">
        <v>29803</v>
      </c>
      <c r="B12030" s="681" t="s">
        <v>29804</v>
      </c>
      <c r="C12030" s="680" t="s">
        <v>29805</v>
      </c>
      <c r="D12030" s="680" t="s">
        <v>48598</v>
      </c>
    </row>
    <row r="12031" spans="1:4" ht="16.5" thickTop="1" thickBot="1" x14ac:dyDescent="0.3">
      <c r="A12031" s="681" t="s">
        <v>29806</v>
      </c>
      <c r="B12031" s="681" t="s">
        <v>29807</v>
      </c>
      <c r="C12031" s="681" t="s">
        <v>29808</v>
      </c>
      <c r="D12031" s="681" t="s">
        <v>48599</v>
      </c>
    </row>
    <row r="12032" spans="1:4" ht="31.5" thickTop="1" thickBot="1" x14ac:dyDescent="0.3">
      <c r="A12032" s="681" t="s">
        <v>29809</v>
      </c>
      <c r="B12032" s="681" t="s">
        <v>29810</v>
      </c>
      <c r="C12032" s="681" t="s">
        <v>29811</v>
      </c>
      <c r="D12032" s="681" t="s">
        <v>48600</v>
      </c>
    </row>
    <row r="12033" spans="1:4" ht="16.5" thickTop="1" thickBot="1" x14ac:dyDescent="0.3">
      <c r="A12033" s="681" t="s">
        <v>29812</v>
      </c>
      <c r="B12033" s="681" t="s">
        <v>29813</v>
      </c>
      <c r="C12033" s="681" t="s">
        <v>29814</v>
      </c>
      <c r="D12033" s="681" t="s">
        <v>48601</v>
      </c>
    </row>
    <row r="12034" spans="1:4" ht="16.5" thickTop="1" thickBot="1" x14ac:dyDescent="0.3">
      <c r="A12034" s="681" t="s">
        <v>29815</v>
      </c>
      <c r="B12034" s="681" t="s">
        <v>29816</v>
      </c>
      <c r="C12034" s="681" t="s">
        <v>29817</v>
      </c>
      <c r="D12034" s="681" t="s">
        <v>48602</v>
      </c>
    </row>
    <row r="12035" spans="1:4" ht="16.5" thickTop="1" thickBot="1" x14ac:dyDescent="0.3">
      <c r="A12035" s="681" t="s">
        <v>29818</v>
      </c>
      <c r="B12035" s="681" t="s">
        <v>29819</v>
      </c>
      <c r="C12035" s="681" t="s">
        <v>29820</v>
      </c>
      <c r="D12035" s="681" t="s">
        <v>48603</v>
      </c>
    </row>
    <row r="12036" spans="1:4" ht="16.5" thickTop="1" thickBot="1" x14ac:dyDescent="0.3">
      <c r="A12036" s="681" t="s">
        <v>29821</v>
      </c>
      <c r="B12036" s="681" t="s">
        <v>29822</v>
      </c>
      <c r="C12036" s="681" t="s">
        <v>29823</v>
      </c>
      <c r="D12036" s="681" t="s">
        <v>29823</v>
      </c>
    </row>
    <row r="12037" spans="1:4" ht="16.5" thickTop="1" thickBot="1" x14ac:dyDescent="0.3">
      <c r="A12037" s="680" t="s">
        <v>29824</v>
      </c>
      <c r="B12037" s="681" t="s">
        <v>29825</v>
      </c>
      <c r="C12037" s="680" t="s">
        <v>29826</v>
      </c>
      <c r="D12037" s="680" t="s">
        <v>48604</v>
      </c>
    </row>
    <row r="12038" spans="1:4" ht="16.5" thickTop="1" thickBot="1" x14ac:dyDescent="0.3">
      <c r="A12038" s="680" t="s">
        <v>29827</v>
      </c>
      <c r="B12038" s="681" t="s">
        <v>29828</v>
      </c>
      <c r="C12038" s="680" t="s">
        <v>29829</v>
      </c>
      <c r="D12038" s="680" t="s">
        <v>48605</v>
      </c>
    </row>
    <row r="12039" spans="1:4" ht="16.5" thickTop="1" thickBot="1" x14ac:dyDescent="0.3">
      <c r="A12039" s="680" t="s">
        <v>29830</v>
      </c>
      <c r="B12039" s="681" t="s">
        <v>29831</v>
      </c>
      <c r="C12039" s="680" t="s">
        <v>29832</v>
      </c>
      <c r="D12039" s="680" t="s">
        <v>48606</v>
      </c>
    </row>
    <row r="12040" spans="1:4" ht="31.5" thickTop="1" thickBot="1" x14ac:dyDescent="0.3">
      <c r="A12040" s="681" t="s">
        <v>29833</v>
      </c>
      <c r="B12040" s="681" t="s">
        <v>29834</v>
      </c>
      <c r="C12040" s="681" t="s">
        <v>29835</v>
      </c>
      <c r="D12040" s="681" t="s">
        <v>48607</v>
      </c>
    </row>
    <row r="12041" spans="1:4" ht="16.5" thickTop="1" thickBot="1" x14ac:dyDescent="0.3">
      <c r="A12041" s="681" t="s">
        <v>29836</v>
      </c>
      <c r="B12041" s="681" t="s">
        <v>29837</v>
      </c>
      <c r="C12041" s="681" t="s">
        <v>29838</v>
      </c>
      <c r="D12041" s="681" t="s">
        <v>48608</v>
      </c>
    </row>
    <row r="12042" spans="1:4" ht="61.5" thickTop="1" thickBot="1" x14ac:dyDescent="0.3">
      <c r="A12042" s="680" t="s">
        <v>29839</v>
      </c>
      <c r="B12042" s="681" t="s">
        <v>29840</v>
      </c>
      <c r="C12042" s="680" t="s">
        <v>29841</v>
      </c>
      <c r="D12042" s="680" t="s">
        <v>48609</v>
      </c>
    </row>
    <row r="12043" spans="1:4" ht="31.5" thickTop="1" thickBot="1" x14ac:dyDescent="0.3">
      <c r="A12043" s="680" t="s">
        <v>29842</v>
      </c>
      <c r="B12043" s="681" t="s">
        <v>29843</v>
      </c>
      <c r="C12043" s="680" t="s">
        <v>29844</v>
      </c>
      <c r="D12043" s="680" t="s">
        <v>48610</v>
      </c>
    </row>
    <row r="12044" spans="1:4" ht="31.5" thickTop="1" thickBot="1" x14ac:dyDescent="0.3">
      <c r="A12044" s="680" t="s">
        <v>29845</v>
      </c>
      <c r="B12044" s="681" t="s">
        <v>29846</v>
      </c>
      <c r="C12044" s="680" t="s">
        <v>29847</v>
      </c>
      <c r="D12044" s="680" t="s">
        <v>48611</v>
      </c>
    </row>
    <row r="12045" spans="1:4" ht="16.5" thickTop="1" thickBot="1" x14ac:dyDescent="0.3">
      <c r="A12045" s="681" t="s">
        <v>29848</v>
      </c>
      <c r="B12045" s="681" t="s">
        <v>29849</v>
      </c>
      <c r="C12045" s="681" t="s">
        <v>29850</v>
      </c>
      <c r="D12045" s="681" t="s">
        <v>48612</v>
      </c>
    </row>
    <row r="12046" spans="1:4" ht="31.5" thickTop="1" thickBot="1" x14ac:dyDescent="0.3">
      <c r="A12046" s="681" t="s">
        <v>29851</v>
      </c>
      <c r="B12046" s="681" t="s">
        <v>29852</v>
      </c>
      <c r="C12046" s="681" t="s">
        <v>29853</v>
      </c>
      <c r="D12046" s="681" t="s">
        <v>48613</v>
      </c>
    </row>
    <row r="12047" spans="1:4" ht="46.5" thickTop="1" thickBot="1" x14ac:dyDescent="0.3">
      <c r="A12047" s="681" t="s">
        <v>7330</v>
      </c>
      <c r="B12047" s="681" t="s">
        <v>29854</v>
      </c>
      <c r="C12047" s="681" t="s">
        <v>7331</v>
      </c>
      <c r="D12047" s="681" t="s">
        <v>7332</v>
      </c>
    </row>
    <row r="12048" spans="1:4" ht="31.5" thickTop="1" thickBot="1" x14ac:dyDescent="0.3">
      <c r="A12048" s="681" t="s">
        <v>7335</v>
      </c>
      <c r="B12048" s="681" t="s">
        <v>29855</v>
      </c>
      <c r="C12048" s="681" t="s">
        <v>7336</v>
      </c>
      <c r="D12048" s="681" t="s">
        <v>7337</v>
      </c>
    </row>
    <row r="12049" spans="1:4" ht="16.5" thickTop="1" thickBot="1" x14ac:dyDescent="0.3">
      <c r="A12049" s="681" t="s">
        <v>29856</v>
      </c>
      <c r="B12049" s="681" t="s">
        <v>29857</v>
      </c>
      <c r="C12049" s="681" t="s">
        <v>29858</v>
      </c>
      <c r="D12049" s="681" t="s">
        <v>48614</v>
      </c>
    </row>
    <row r="12050" spans="1:4" ht="16.5" thickTop="1" thickBot="1" x14ac:dyDescent="0.3">
      <c r="A12050" s="680" t="s">
        <v>29859</v>
      </c>
      <c r="B12050" s="681" t="s">
        <v>29860</v>
      </c>
      <c r="C12050" s="680" t="s">
        <v>29861</v>
      </c>
      <c r="D12050" s="680" t="s">
        <v>48615</v>
      </c>
    </row>
    <row r="12051" spans="1:4" ht="16.5" thickTop="1" thickBot="1" x14ac:dyDescent="0.3">
      <c r="A12051" s="681" t="s">
        <v>29862</v>
      </c>
      <c r="B12051" s="681" t="s">
        <v>29863</v>
      </c>
      <c r="C12051" s="681" t="s">
        <v>29864</v>
      </c>
      <c r="D12051" s="681" t="s">
        <v>48616</v>
      </c>
    </row>
    <row r="12052" spans="1:4" ht="16.5" thickTop="1" thickBot="1" x14ac:dyDescent="0.3">
      <c r="A12052" s="680" t="s">
        <v>29865</v>
      </c>
      <c r="B12052" s="692" t="s">
        <v>8728</v>
      </c>
      <c r="C12052" s="680" t="s">
        <v>29866</v>
      </c>
      <c r="D12052" s="680" t="s">
        <v>48617</v>
      </c>
    </row>
    <row r="12053" spans="1:4" ht="31.5" thickTop="1" thickBot="1" x14ac:dyDescent="0.3">
      <c r="A12053" s="680" t="s">
        <v>29867</v>
      </c>
      <c r="B12053" s="681" t="s">
        <v>29868</v>
      </c>
      <c r="C12053" s="680" t="s">
        <v>29869</v>
      </c>
      <c r="D12053" s="680" t="s">
        <v>48618</v>
      </c>
    </row>
    <row r="12054" spans="1:4" ht="16.5" thickTop="1" thickBot="1" x14ac:dyDescent="0.3">
      <c r="A12054" s="680" t="s">
        <v>7340</v>
      </c>
      <c r="B12054" s="692" t="s">
        <v>8728</v>
      </c>
      <c r="C12054" s="680" t="s">
        <v>7341</v>
      </c>
      <c r="D12054" s="680" t="s">
        <v>7342</v>
      </c>
    </row>
    <row r="12055" spans="1:4" ht="31.5" thickTop="1" thickBot="1" x14ac:dyDescent="0.3">
      <c r="A12055" s="681" t="s">
        <v>29870</v>
      </c>
      <c r="B12055" s="681" t="s">
        <v>29871</v>
      </c>
      <c r="C12055" s="681" t="s">
        <v>29872</v>
      </c>
      <c r="D12055" s="681" t="s">
        <v>48619</v>
      </c>
    </row>
    <row r="12056" spans="1:4" ht="31.5" thickTop="1" thickBot="1" x14ac:dyDescent="0.3">
      <c r="A12056" s="681" t="s">
        <v>29873</v>
      </c>
      <c r="B12056" s="681" t="s">
        <v>29874</v>
      </c>
      <c r="C12056" s="681" t="s">
        <v>29875</v>
      </c>
      <c r="D12056" s="681" t="s">
        <v>48620</v>
      </c>
    </row>
    <row r="12057" spans="1:4" ht="16.5" thickTop="1" thickBot="1" x14ac:dyDescent="0.3">
      <c r="A12057" s="680" t="s">
        <v>29876</v>
      </c>
      <c r="B12057" s="692" t="s">
        <v>8728</v>
      </c>
      <c r="C12057" s="680" t="s">
        <v>29877</v>
      </c>
      <c r="D12057" s="680" t="s">
        <v>48621</v>
      </c>
    </row>
    <row r="12058" spans="1:4" ht="16.5" thickTop="1" thickBot="1" x14ac:dyDescent="0.3">
      <c r="A12058" s="680" t="s">
        <v>29878</v>
      </c>
      <c r="B12058" s="692" t="s">
        <v>8728</v>
      </c>
      <c r="C12058" s="680" t="s">
        <v>29879</v>
      </c>
      <c r="D12058" s="680" t="s">
        <v>48622</v>
      </c>
    </row>
    <row r="12059" spans="1:4" ht="16.5" thickTop="1" thickBot="1" x14ac:dyDescent="0.3">
      <c r="A12059" s="680" t="s">
        <v>7343</v>
      </c>
      <c r="B12059" s="681" t="s">
        <v>29880</v>
      </c>
      <c r="C12059" s="680" t="s">
        <v>7344</v>
      </c>
      <c r="D12059" s="680" t="s">
        <v>7345</v>
      </c>
    </row>
    <row r="12060" spans="1:4" ht="16.5" thickTop="1" thickBot="1" x14ac:dyDescent="0.3">
      <c r="A12060" s="681" t="s">
        <v>29881</v>
      </c>
      <c r="B12060" s="681" t="s">
        <v>29882</v>
      </c>
      <c r="C12060" s="681" t="s">
        <v>29883</v>
      </c>
      <c r="D12060" s="681" t="s">
        <v>48623</v>
      </c>
    </row>
    <row r="12061" spans="1:4" ht="31.5" thickTop="1" thickBot="1" x14ac:dyDescent="0.3">
      <c r="A12061" s="681" t="s">
        <v>29884</v>
      </c>
      <c r="B12061" s="692" t="s">
        <v>8728</v>
      </c>
      <c r="C12061" s="681" t="s">
        <v>29885</v>
      </c>
      <c r="D12061" s="681" t="s">
        <v>48624</v>
      </c>
    </row>
    <row r="12062" spans="1:4" ht="16.5" thickTop="1" thickBot="1" x14ac:dyDescent="0.3">
      <c r="A12062" s="681" t="s">
        <v>29886</v>
      </c>
      <c r="B12062" s="681" t="s">
        <v>29887</v>
      </c>
      <c r="C12062" s="681" t="s">
        <v>29888</v>
      </c>
      <c r="D12062" s="681" t="s">
        <v>48625</v>
      </c>
    </row>
    <row r="12063" spans="1:4" ht="16.5" thickTop="1" thickBot="1" x14ac:dyDescent="0.3">
      <c r="A12063" s="680" t="s">
        <v>7347</v>
      </c>
      <c r="B12063" s="681" t="s">
        <v>29889</v>
      </c>
      <c r="C12063" s="680" t="s">
        <v>7348</v>
      </c>
      <c r="D12063" s="680" t="s">
        <v>7349</v>
      </c>
    </row>
    <row r="12064" spans="1:4" ht="16.5" thickTop="1" thickBot="1" x14ac:dyDescent="0.3">
      <c r="A12064" s="680" t="s">
        <v>29890</v>
      </c>
      <c r="B12064" s="681" t="s">
        <v>29891</v>
      </c>
      <c r="C12064" s="680" t="s">
        <v>29892</v>
      </c>
      <c r="D12064" s="680" t="s">
        <v>48626</v>
      </c>
    </row>
    <row r="12065" spans="1:4" ht="16.5" thickTop="1" thickBot="1" x14ac:dyDescent="0.3">
      <c r="A12065" s="680" t="s">
        <v>29893</v>
      </c>
      <c r="B12065" s="681" t="s">
        <v>29894</v>
      </c>
      <c r="C12065" s="680" t="s">
        <v>29895</v>
      </c>
      <c r="D12065" s="680" t="s">
        <v>48627</v>
      </c>
    </row>
    <row r="12066" spans="1:4" ht="31.5" thickTop="1" thickBot="1" x14ac:dyDescent="0.3">
      <c r="A12066" s="681" t="s">
        <v>29896</v>
      </c>
      <c r="B12066" s="681" t="s">
        <v>29897</v>
      </c>
      <c r="C12066" s="681" t="s">
        <v>29898</v>
      </c>
      <c r="D12066" s="681" t="s">
        <v>48628</v>
      </c>
    </row>
    <row r="12067" spans="1:4" ht="16.5" thickTop="1" thickBot="1" x14ac:dyDescent="0.3">
      <c r="A12067" s="681" t="s">
        <v>29899</v>
      </c>
      <c r="B12067" s="681" t="s">
        <v>29900</v>
      </c>
      <c r="C12067" s="681" t="s">
        <v>29901</v>
      </c>
      <c r="D12067" s="681" t="s">
        <v>29901</v>
      </c>
    </row>
    <row r="12068" spans="1:4" ht="16.5" thickTop="1" thickBot="1" x14ac:dyDescent="0.3">
      <c r="A12068" s="681" t="s">
        <v>29902</v>
      </c>
      <c r="B12068" s="681" t="s">
        <v>29903</v>
      </c>
      <c r="C12068" s="681" t="s">
        <v>29904</v>
      </c>
      <c r="D12068" s="681" t="s">
        <v>48629</v>
      </c>
    </row>
    <row r="12069" spans="1:4" ht="16.5" thickTop="1" thickBot="1" x14ac:dyDescent="0.3">
      <c r="A12069" s="680" t="s">
        <v>29905</v>
      </c>
      <c r="B12069" s="681" t="s">
        <v>29906</v>
      </c>
      <c r="C12069" s="680" t="s">
        <v>29907</v>
      </c>
      <c r="D12069" s="680" t="s">
        <v>48630</v>
      </c>
    </row>
    <row r="12070" spans="1:4" ht="16.5" thickTop="1" thickBot="1" x14ac:dyDescent="0.3">
      <c r="A12070" s="680" t="s">
        <v>29908</v>
      </c>
      <c r="B12070" s="681" t="s">
        <v>29909</v>
      </c>
      <c r="C12070" s="680" t="s">
        <v>29910</v>
      </c>
      <c r="D12070" s="680" t="s">
        <v>48631</v>
      </c>
    </row>
    <row r="12071" spans="1:4" ht="16.5" thickTop="1" thickBot="1" x14ac:dyDescent="0.3">
      <c r="A12071" s="681" t="s">
        <v>29911</v>
      </c>
      <c r="B12071" s="681" t="s">
        <v>29912</v>
      </c>
      <c r="C12071" s="681" t="s">
        <v>29913</v>
      </c>
      <c r="D12071" s="681" t="s">
        <v>48632</v>
      </c>
    </row>
    <row r="12072" spans="1:4" ht="16.5" thickTop="1" thickBot="1" x14ac:dyDescent="0.3">
      <c r="A12072" s="680" t="s">
        <v>29914</v>
      </c>
      <c r="B12072" s="681" t="s">
        <v>29915</v>
      </c>
      <c r="C12072" s="680" t="s">
        <v>29916</v>
      </c>
      <c r="D12072" s="680" t="s">
        <v>48633</v>
      </c>
    </row>
    <row r="12073" spans="1:4" ht="16.5" thickTop="1" thickBot="1" x14ac:dyDescent="0.3">
      <c r="A12073" s="680" t="s">
        <v>7350</v>
      </c>
      <c r="B12073" s="681" t="s">
        <v>29917</v>
      </c>
      <c r="C12073" s="680" t="s">
        <v>29918</v>
      </c>
      <c r="D12073" s="680" t="s">
        <v>7352</v>
      </c>
    </row>
    <row r="12074" spans="1:4" ht="16.5" thickTop="1" thickBot="1" x14ac:dyDescent="0.3">
      <c r="A12074" s="680" t="s">
        <v>29919</v>
      </c>
      <c r="B12074" s="681" t="s">
        <v>29920</v>
      </c>
      <c r="C12074" s="680" t="s">
        <v>29921</v>
      </c>
      <c r="D12074" s="680" t="s">
        <v>48634</v>
      </c>
    </row>
    <row r="12075" spans="1:4" ht="16.5" thickTop="1" thickBot="1" x14ac:dyDescent="0.3">
      <c r="A12075" s="681" t="s">
        <v>7353</v>
      </c>
      <c r="B12075" s="681" t="s">
        <v>29922</v>
      </c>
      <c r="C12075" s="681" t="s">
        <v>7354</v>
      </c>
      <c r="D12075" s="681" t="s">
        <v>7354</v>
      </c>
    </row>
    <row r="12076" spans="1:4" ht="31.5" thickTop="1" thickBot="1" x14ac:dyDescent="0.3">
      <c r="A12076" s="680" t="s">
        <v>29923</v>
      </c>
      <c r="B12076" s="681" t="s">
        <v>29924</v>
      </c>
      <c r="C12076" s="680" t="s">
        <v>29925</v>
      </c>
      <c r="D12076" s="680" t="s">
        <v>48635</v>
      </c>
    </row>
    <row r="12077" spans="1:4" ht="46.5" thickTop="1" thickBot="1" x14ac:dyDescent="0.3">
      <c r="A12077" s="681" t="s">
        <v>29926</v>
      </c>
      <c r="B12077" s="681" t="s">
        <v>29927</v>
      </c>
      <c r="C12077" s="681" t="s">
        <v>29928</v>
      </c>
      <c r="D12077" s="681" t="s">
        <v>48636</v>
      </c>
    </row>
    <row r="12078" spans="1:4" ht="31.5" thickTop="1" thickBot="1" x14ac:dyDescent="0.3">
      <c r="A12078" s="680" t="s">
        <v>29929</v>
      </c>
      <c r="B12078" s="681" t="s">
        <v>29930</v>
      </c>
      <c r="C12078" s="680" t="s">
        <v>29931</v>
      </c>
      <c r="D12078" s="680" t="s">
        <v>48637</v>
      </c>
    </row>
    <row r="12079" spans="1:4" ht="31.5" thickTop="1" thickBot="1" x14ac:dyDescent="0.3">
      <c r="A12079" s="681" t="s">
        <v>29932</v>
      </c>
      <c r="B12079" s="681" t="s">
        <v>29933</v>
      </c>
      <c r="C12079" s="681" t="s">
        <v>29934</v>
      </c>
      <c r="D12079" s="681" t="s">
        <v>48638</v>
      </c>
    </row>
    <row r="12080" spans="1:4" ht="16.5" thickTop="1" thickBot="1" x14ac:dyDescent="0.3">
      <c r="A12080" s="680" t="s">
        <v>29935</v>
      </c>
      <c r="B12080" s="681" t="s">
        <v>29936</v>
      </c>
      <c r="C12080" s="680" t="s">
        <v>29937</v>
      </c>
      <c r="D12080" s="680" t="s">
        <v>48639</v>
      </c>
    </row>
    <row r="12081" spans="1:4" ht="16.5" thickTop="1" thickBot="1" x14ac:dyDescent="0.3">
      <c r="A12081" s="680" t="s">
        <v>29938</v>
      </c>
      <c r="B12081" s="681" t="s">
        <v>29939</v>
      </c>
      <c r="C12081" s="680" t="s">
        <v>29940</v>
      </c>
      <c r="D12081" s="680" t="s">
        <v>48640</v>
      </c>
    </row>
    <row r="12082" spans="1:4" ht="31.5" thickTop="1" thickBot="1" x14ac:dyDescent="0.3">
      <c r="A12082" s="680" t="s">
        <v>29941</v>
      </c>
      <c r="B12082" s="681" t="s">
        <v>29942</v>
      </c>
      <c r="C12082" s="680" t="s">
        <v>29943</v>
      </c>
      <c r="D12082" s="680" t="s">
        <v>48641</v>
      </c>
    </row>
    <row r="12083" spans="1:4" ht="31.5" thickTop="1" thickBot="1" x14ac:dyDescent="0.3">
      <c r="A12083" s="681" t="s">
        <v>29944</v>
      </c>
      <c r="B12083" s="681" t="s">
        <v>29945</v>
      </c>
      <c r="C12083" s="681" t="s">
        <v>29946</v>
      </c>
      <c r="D12083" s="681" t="s">
        <v>48642</v>
      </c>
    </row>
    <row r="12084" spans="1:4" ht="46.5" thickTop="1" thickBot="1" x14ac:dyDescent="0.3">
      <c r="A12084" s="680" t="s">
        <v>29947</v>
      </c>
      <c r="B12084" s="681" t="s">
        <v>29948</v>
      </c>
      <c r="C12084" s="680" t="s">
        <v>29949</v>
      </c>
      <c r="D12084" s="680" t="s">
        <v>48643</v>
      </c>
    </row>
    <row r="12085" spans="1:4" ht="16.5" thickTop="1" thickBot="1" x14ac:dyDescent="0.3">
      <c r="A12085" s="680" t="s">
        <v>29950</v>
      </c>
      <c r="B12085" s="681" t="s">
        <v>29951</v>
      </c>
      <c r="C12085" s="680" t="s">
        <v>29952</v>
      </c>
      <c r="D12085" s="680" t="s">
        <v>48644</v>
      </c>
    </row>
    <row r="12086" spans="1:4" ht="16.5" thickTop="1" thickBot="1" x14ac:dyDescent="0.3">
      <c r="A12086" s="680" t="s">
        <v>29953</v>
      </c>
      <c r="B12086" s="681" t="s">
        <v>29954</v>
      </c>
      <c r="C12086" s="680" t="s">
        <v>29955</v>
      </c>
      <c r="D12086" s="680" t="s">
        <v>48645</v>
      </c>
    </row>
    <row r="12087" spans="1:4" ht="16.5" thickTop="1" thickBot="1" x14ac:dyDescent="0.3">
      <c r="A12087" s="680" t="s">
        <v>29956</v>
      </c>
      <c r="B12087" s="681" t="s">
        <v>29957</v>
      </c>
      <c r="C12087" s="680" t="s">
        <v>29958</v>
      </c>
      <c r="D12087" s="680" t="s">
        <v>48646</v>
      </c>
    </row>
    <row r="12088" spans="1:4" ht="16.5" thickTop="1" thickBot="1" x14ac:dyDescent="0.3">
      <c r="A12088" s="681" t="s">
        <v>29959</v>
      </c>
      <c r="B12088" s="681" t="s">
        <v>29960</v>
      </c>
      <c r="C12088" s="681" t="s">
        <v>29961</v>
      </c>
      <c r="D12088" s="681" t="s">
        <v>48647</v>
      </c>
    </row>
    <row r="12089" spans="1:4" ht="16.5" thickTop="1" thickBot="1" x14ac:dyDescent="0.3">
      <c r="A12089" s="681" t="s">
        <v>7355</v>
      </c>
      <c r="B12089" s="681" t="s">
        <v>29962</v>
      </c>
      <c r="C12089" s="681" t="s">
        <v>7356</v>
      </c>
      <c r="D12089" s="681" t="s">
        <v>7357</v>
      </c>
    </row>
    <row r="12090" spans="1:4" ht="16.5" thickTop="1" thickBot="1" x14ac:dyDescent="0.3">
      <c r="A12090" s="680" t="s">
        <v>29963</v>
      </c>
      <c r="B12090" s="681" t="s">
        <v>29964</v>
      </c>
      <c r="C12090" s="680" t="s">
        <v>29965</v>
      </c>
      <c r="D12090" s="680" t="s">
        <v>48648</v>
      </c>
    </row>
    <row r="12091" spans="1:4" ht="16.5" thickTop="1" thickBot="1" x14ac:dyDescent="0.3">
      <c r="A12091" s="680" t="s">
        <v>29966</v>
      </c>
      <c r="B12091" s="681" t="s">
        <v>29967</v>
      </c>
      <c r="C12091" s="680" t="s">
        <v>29968</v>
      </c>
      <c r="D12091" s="680" t="s">
        <v>48649</v>
      </c>
    </row>
    <row r="12092" spans="1:4" ht="16.5" thickTop="1" thickBot="1" x14ac:dyDescent="0.3">
      <c r="A12092" s="681" t="s">
        <v>7358</v>
      </c>
      <c r="B12092" s="681" t="s">
        <v>29969</v>
      </c>
      <c r="C12092" s="681" t="s">
        <v>7359</v>
      </c>
      <c r="D12092" s="681" t="s">
        <v>7360</v>
      </c>
    </row>
    <row r="12093" spans="1:4" ht="16.5" thickTop="1" thickBot="1" x14ac:dyDescent="0.3">
      <c r="A12093" s="680" t="s">
        <v>29970</v>
      </c>
      <c r="B12093" s="681" t="s">
        <v>29971</v>
      </c>
      <c r="C12093" s="680" t="s">
        <v>29972</v>
      </c>
      <c r="D12093" s="680" t="s">
        <v>48650</v>
      </c>
    </row>
    <row r="12094" spans="1:4" ht="16.5" thickTop="1" thickBot="1" x14ac:dyDescent="0.3">
      <c r="A12094" s="681" t="s">
        <v>29973</v>
      </c>
      <c r="B12094" s="681" t="s">
        <v>29974</v>
      </c>
      <c r="C12094" s="681" t="s">
        <v>29975</v>
      </c>
      <c r="D12094" s="681" t="s">
        <v>48651</v>
      </c>
    </row>
    <row r="12095" spans="1:4" ht="16.5" thickTop="1" thickBot="1" x14ac:dyDescent="0.3">
      <c r="A12095" s="680" t="s">
        <v>29976</v>
      </c>
      <c r="B12095" s="681" t="s">
        <v>29977</v>
      </c>
      <c r="C12095" s="680" t="s">
        <v>29978</v>
      </c>
      <c r="D12095" s="680" t="s">
        <v>48652</v>
      </c>
    </row>
    <row r="12096" spans="1:4" ht="16.5" thickTop="1" thickBot="1" x14ac:dyDescent="0.3">
      <c r="A12096" s="681" t="s">
        <v>29979</v>
      </c>
      <c r="B12096" s="681" t="s">
        <v>29980</v>
      </c>
      <c r="C12096" s="681" t="s">
        <v>29981</v>
      </c>
      <c r="D12096" s="681" t="s">
        <v>48653</v>
      </c>
    </row>
    <row r="12097" spans="1:4" ht="16.5" thickTop="1" thickBot="1" x14ac:dyDescent="0.3">
      <c r="A12097" s="681" t="s">
        <v>7361</v>
      </c>
      <c r="B12097" s="681" t="s">
        <v>29982</v>
      </c>
      <c r="C12097" s="681" t="s">
        <v>7362</v>
      </c>
      <c r="D12097" s="681" t="s">
        <v>7363</v>
      </c>
    </row>
    <row r="12098" spans="1:4" ht="16.5" thickTop="1" thickBot="1" x14ac:dyDescent="0.3">
      <c r="A12098" s="680" t="s">
        <v>29983</v>
      </c>
      <c r="B12098" s="681" t="s">
        <v>29984</v>
      </c>
      <c r="C12098" s="680" t="s">
        <v>29985</v>
      </c>
      <c r="D12098" s="680" t="s">
        <v>48654</v>
      </c>
    </row>
    <row r="12099" spans="1:4" ht="16.5" thickTop="1" thickBot="1" x14ac:dyDescent="0.3">
      <c r="A12099" s="680" t="s">
        <v>29986</v>
      </c>
      <c r="B12099" s="681" t="s">
        <v>29987</v>
      </c>
      <c r="C12099" s="680" t="s">
        <v>29988</v>
      </c>
      <c r="D12099" s="680" t="s">
        <v>48655</v>
      </c>
    </row>
    <row r="12100" spans="1:4" ht="16.5" thickTop="1" thickBot="1" x14ac:dyDescent="0.3">
      <c r="A12100" s="681" t="s">
        <v>7364</v>
      </c>
      <c r="B12100" s="681" t="s">
        <v>29989</v>
      </c>
      <c r="C12100" s="681" t="s">
        <v>7365</v>
      </c>
      <c r="D12100" s="681" t="s">
        <v>7366</v>
      </c>
    </row>
    <row r="12101" spans="1:4" ht="31.5" thickTop="1" thickBot="1" x14ac:dyDescent="0.3">
      <c r="A12101" s="680" t="s">
        <v>7367</v>
      </c>
      <c r="B12101" s="681" t="s">
        <v>29990</v>
      </c>
      <c r="C12101" s="680" t="s">
        <v>7368</v>
      </c>
      <c r="D12101" s="680" t="s">
        <v>7369</v>
      </c>
    </row>
    <row r="12102" spans="1:4" ht="16.5" thickTop="1" thickBot="1" x14ac:dyDescent="0.3">
      <c r="A12102" s="680" t="s">
        <v>29991</v>
      </c>
      <c r="B12102" s="681" t="s">
        <v>29992</v>
      </c>
      <c r="C12102" s="680" t="s">
        <v>29993</v>
      </c>
      <c r="D12102" s="680" t="s">
        <v>48656</v>
      </c>
    </row>
    <row r="12103" spans="1:4" ht="16.5" thickTop="1" thickBot="1" x14ac:dyDescent="0.3">
      <c r="A12103" s="680" t="s">
        <v>29994</v>
      </c>
      <c r="B12103" s="681" t="s">
        <v>29995</v>
      </c>
      <c r="C12103" s="680" t="s">
        <v>29996</v>
      </c>
      <c r="D12103" s="680" t="s">
        <v>48657</v>
      </c>
    </row>
    <row r="12104" spans="1:4" ht="31.5" thickTop="1" thickBot="1" x14ac:dyDescent="0.3">
      <c r="A12104" s="680" t="s">
        <v>29997</v>
      </c>
      <c r="B12104" s="681" t="s">
        <v>29998</v>
      </c>
      <c r="C12104" s="680" t="s">
        <v>29999</v>
      </c>
      <c r="D12104" s="680" t="s">
        <v>48658</v>
      </c>
    </row>
    <row r="12105" spans="1:4" ht="16.5" thickTop="1" thickBot="1" x14ac:dyDescent="0.3">
      <c r="A12105" s="680" t="s">
        <v>7372</v>
      </c>
      <c r="B12105" s="681" t="s">
        <v>30000</v>
      </c>
      <c r="C12105" s="680" t="s">
        <v>7373</v>
      </c>
      <c r="D12105" s="680" t="s">
        <v>7374</v>
      </c>
    </row>
    <row r="12106" spans="1:4" ht="16.5" thickTop="1" thickBot="1" x14ac:dyDescent="0.3">
      <c r="A12106" s="680" t="s">
        <v>30001</v>
      </c>
      <c r="B12106" s="681" t="s">
        <v>30002</v>
      </c>
      <c r="C12106" s="680" t="s">
        <v>30003</v>
      </c>
      <c r="D12106" s="680" t="s">
        <v>48659</v>
      </c>
    </row>
    <row r="12107" spans="1:4" ht="16.5" thickTop="1" thickBot="1" x14ac:dyDescent="0.3">
      <c r="A12107" s="681" t="s">
        <v>7375</v>
      </c>
      <c r="B12107" s="681" t="s">
        <v>30004</v>
      </c>
      <c r="C12107" s="681" t="s">
        <v>7376</v>
      </c>
      <c r="D12107" s="681" t="s">
        <v>7377</v>
      </c>
    </row>
    <row r="12108" spans="1:4" ht="31.5" thickTop="1" thickBot="1" x14ac:dyDescent="0.3">
      <c r="A12108" s="680" t="s">
        <v>30005</v>
      </c>
      <c r="B12108" s="681" t="s">
        <v>30005</v>
      </c>
      <c r="C12108" s="680" t="s">
        <v>30006</v>
      </c>
      <c r="D12108" s="680" t="s">
        <v>48660</v>
      </c>
    </row>
    <row r="12109" spans="1:4" ht="16.5" thickTop="1" thickBot="1" x14ac:dyDescent="0.3">
      <c r="A12109" s="680" t="s">
        <v>30007</v>
      </c>
      <c r="B12109" s="681" t="s">
        <v>30008</v>
      </c>
      <c r="C12109" s="680" t="s">
        <v>30009</v>
      </c>
      <c r="D12109" s="680" t="s">
        <v>48661</v>
      </c>
    </row>
    <row r="12110" spans="1:4" ht="16.5" thickTop="1" thickBot="1" x14ac:dyDescent="0.3">
      <c r="A12110" s="680" t="s">
        <v>30010</v>
      </c>
      <c r="B12110" s="681" t="s">
        <v>30011</v>
      </c>
      <c r="C12110" s="680" t="s">
        <v>30012</v>
      </c>
      <c r="D12110" s="680" t="s">
        <v>48662</v>
      </c>
    </row>
    <row r="12111" spans="1:4" ht="16.5" thickTop="1" thickBot="1" x14ac:dyDescent="0.3">
      <c r="A12111" s="681" t="s">
        <v>30013</v>
      </c>
      <c r="B12111" s="681" t="s">
        <v>30014</v>
      </c>
      <c r="C12111" s="681" t="s">
        <v>30015</v>
      </c>
      <c r="D12111" s="681" t="s">
        <v>48663</v>
      </c>
    </row>
    <row r="12112" spans="1:4" ht="16.5" thickTop="1" thickBot="1" x14ac:dyDescent="0.3">
      <c r="A12112" s="681" t="s">
        <v>30016</v>
      </c>
      <c r="B12112" s="681" t="s">
        <v>30017</v>
      </c>
      <c r="C12112" s="681" t="s">
        <v>30018</v>
      </c>
      <c r="D12112" s="681" t="s">
        <v>48664</v>
      </c>
    </row>
    <row r="12113" spans="1:4" ht="16.5" thickTop="1" thickBot="1" x14ac:dyDescent="0.3">
      <c r="A12113" s="680" t="s">
        <v>30019</v>
      </c>
      <c r="B12113" s="681" t="s">
        <v>30020</v>
      </c>
      <c r="C12113" s="680" t="s">
        <v>30021</v>
      </c>
      <c r="D12113" s="680" t="s">
        <v>48665</v>
      </c>
    </row>
    <row r="12114" spans="1:4" ht="16.5" thickTop="1" thickBot="1" x14ac:dyDescent="0.3">
      <c r="A12114" s="680" t="s">
        <v>30022</v>
      </c>
      <c r="B12114" s="681" t="s">
        <v>30023</v>
      </c>
      <c r="C12114" s="680" t="s">
        <v>30024</v>
      </c>
      <c r="D12114" s="680" t="s">
        <v>48666</v>
      </c>
    </row>
    <row r="12115" spans="1:4" ht="16.5" thickTop="1" thickBot="1" x14ac:dyDescent="0.3">
      <c r="A12115" s="681" t="s">
        <v>30025</v>
      </c>
      <c r="B12115" s="681" t="s">
        <v>30026</v>
      </c>
      <c r="C12115" s="681" t="s">
        <v>30027</v>
      </c>
      <c r="D12115" s="681" t="s">
        <v>48667</v>
      </c>
    </row>
    <row r="12116" spans="1:4" ht="16.5" thickTop="1" thickBot="1" x14ac:dyDescent="0.3">
      <c r="A12116" s="681" t="s">
        <v>30028</v>
      </c>
      <c r="B12116" s="692" t="s">
        <v>8728</v>
      </c>
      <c r="C12116" s="681" t="s">
        <v>30029</v>
      </c>
      <c r="D12116" s="681" t="s">
        <v>30030</v>
      </c>
    </row>
    <row r="12117" spans="1:4" ht="31.5" thickTop="1" thickBot="1" x14ac:dyDescent="0.3">
      <c r="A12117" s="680" t="s">
        <v>30031</v>
      </c>
      <c r="B12117" s="681" t="s">
        <v>30032</v>
      </c>
      <c r="C12117" s="680" t="s">
        <v>30033</v>
      </c>
      <c r="D12117" s="680" t="s">
        <v>48668</v>
      </c>
    </row>
    <row r="12118" spans="1:4" ht="16.5" thickTop="1" thickBot="1" x14ac:dyDescent="0.3">
      <c r="A12118" s="681" t="s">
        <v>30034</v>
      </c>
      <c r="B12118" s="681" t="s">
        <v>30034</v>
      </c>
      <c r="C12118" s="681" t="s">
        <v>30035</v>
      </c>
      <c r="D12118" s="681" t="s">
        <v>48669</v>
      </c>
    </row>
    <row r="12119" spans="1:4" ht="16.5" thickTop="1" thickBot="1" x14ac:dyDescent="0.3">
      <c r="A12119" s="680" t="s">
        <v>30036</v>
      </c>
      <c r="B12119" s="681" t="s">
        <v>30037</v>
      </c>
      <c r="C12119" s="680" t="s">
        <v>30038</v>
      </c>
      <c r="D12119" s="680" t="s">
        <v>48670</v>
      </c>
    </row>
    <row r="12120" spans="1:4" ht="16.5" thickTop="1" thickBot="1" x14ac:dyDescent="0.3">
      <c r="A12120" s="681" t="s">
        <v>30039</v>
      </c>
      <c r="B12120" s="681" t="s">
        <v>30040</v>
      </c>
      <c r="C12120" s="681" t="s">
        <v>30041</v>
      </c>
      <c r="D12120" s="681" t="s">
        <v>30041</v>
      </c>
    </row>
    <row r="12121" spans="1:4" ht="31.5" thickTop="1" thickBot="1" x14ac:dyDescent="0.3">
      <c r="A12121" s="681" t="s">
        <v>7378</v>
      </c>
      <c r="B12121" s="681" t="s">
        <v>30042</v>
      </c>
      <c r="C12121" s="681" t="s">
        <v>7379</v>
      </c>
      <c r="D12121" s="681" t="s">
        <v>7380</v>
      </c>
    </row>
    <row r="12122" spans="1:4" ht="16.5" thickTop="1" thickBot="1" x14ac:dyDescent="0.3">
      <c r="A12122" s="680" t="s">
        <v>30043</v>
      </c>
      <c r="B12122" s="681" t="s">
        <v>30044</v>
      </c>
      <c r="C12122" s="680" t="s">
        <v>30045</v>
      </c>
      <c r="D12122" s="680" t="s">
        <v>48671</v>
      </c>
    </row>
    <row r="12123" spans="1:4" ht="16.5" thickTop="1" thickBot="1" x14ac:dyDescent="0.3">
      <c r="A12123" s="681" t="s">
        <v>7381</v>
      </c>
      <c r="B12123" s="681" t="s">
        <v>30046</v>
      </c>
      <c r="C12123" s="681" t="s">
        <v>7382</v>
      </c>
      <c r="D12123" s="681" t="s">
        <v>7383</v>
      </c>
    </row>
    <row r="12124" spans="1:4" ht="16.5" thickTop="1" thickBot="1" x14ac:dyDescent="0.3">
      <c r="A12124" s="680" t="s">
        <v>30047</v>
      </c>
      <c r="B12124" s="681" t="s">
        <v>30048</v>
      </c>
      <c r="C12124" s="680" t="s">
        <v>30049</v>
      </c>
      <c r="D12124" s="680" t="s">
        <v>48672</v>
      </c>
    </row>
    <row r="12125" spans="1:4" ht="16.5" thickTop="1" thickBot="1" x14ac:dyDescent="0.3">
      <c r="A12125" s="680" t="s">
        <v>7384</v>
      </c>
      <c r="B12125" s="681" t="s">
        <v>30050</v>
      </c>
      <c r="C12125" s="680" t="s">
        <v>7385</v>
      </c>
      <c r="D12125" s="680" t="s">
        <v>7386</v>
      </c>
    </row>
    <row r="12126" spans="1:4" ht="16.5" thickTop="1" thickBot="1" x14ac:dyDescent="0.3">
      <c r="A12126" s="680" t="s">
        <v>30051</v>
      </c>
      <c r="B12126" s="681" t="s">
        <v>30052</v>
      </c>
      <c r="C12126" s="680" t="s">
        <v>30053</v>
      </c>
      <c r="D12126" s="680" t="s">
        <v>48673</v>
      </c>
    </row>
    <row r="12127" spans="1:4" ht="16.5" thickTop="1" thickBot="1" x14ac:dyDescent="0.3">
      <c r="A12127" s="680" t="s">
        <v>30054</v>
      </c>
      <c r="B12127" s="681" t="s">
        <v>30055</v>
      </c>
      <c r="C12127" s="680" t="s">
        <v>30056</v>
      </c>
      <c r="D12127" s="680" t="s">
        <v>48674</v>
      </c>
    </row>
    <row r="12128" spans="1:4" ht="16.5" thickTop="1" thickBot="1" x14ac:dyDescent="0.3">
      <c r="A12128" s="681" t="s">
        <v>30057</v>
      </c>
      <c r="B12128" s="681" t="s">
        <v>30058</v>
      </c>
      <c r="C12128" s="681" t="s">
        <v>30059</v>
      </c>
      <c r="D12128" s="681" t="s">
        <v>30059</v>
      </c>
    </row>
    <row r="12129" spans="1:4" ht="16.5" thickTop="1" thickBot="1" x14ac:dyDescent="0.3">
      <c r="A12129" s="680" t="s">
        <v>30060</v>
      </c>
      <c r="B12129" s="681" t="s">
        <v>30061</v>
      </c>
      <c r="C12129" s="680" t="s">
        <v>30062</v>
      </c>
      <c r="D12129" s="680" t="s">
        <v>48675</v>
      </c>
    </row>
    <row r="12130" spans="1:4" ht="16.5" thickTop="1" thickBot="1" x14ac:dyDescent="0.3">
      <c r="A12130" s="680" t="s">
        <v>30063</v>
      </c>
      <c r="B12130" s="681" t="s">
        <v>30064</v>
      </c>
      <c r="C12130" s="680" t="s">
        <v>30065</v>
      </c>
      <c r="D12130" s="680" t="s">
        <v>48676</v>
      </c>
    </row>
    <row r="12131" spans="1:4" ht="16.5" thickTop="1" thickBot="1" x14ac:dyDescent="0.3">
      <c r="A12131" s="681" t="s">
        <v>30066</v>
      </c>
      <c r="B12131" s="692" t="s">
        <v>8728</v>
      </c>
      <c r="C12131" s="681" t="s">
        <v>30067</v>
      </c>
      <c r="D12131" s="681" t="s">
        <v>48677</v>
      </c>
    </row>
    <row r="12132" spans="1:4" ht="31.5" thickTop="1" thickBot="1" x14ac:dyDescent="0.3">
      <c r="A12132" s="681" t="s">
        <v>30068</v>
      </c>
      <c r="B12132" s="681" t="s">
        <v>30069</v>
      </c>
      <c r="C12132" s="681" t="s">
        <v>30070</v>
      </c>
      <c r="D12132" s="681" t="s">
        <v>48678</v>
      </c>
    </row>
    <row r="12133" spans="1:4" ht="16.5" thickTop="1" thickBot="1" x14ac:dyDescent="0.3">
      <c r="A12133" s="681" t="s">
        <v>30071</v>
      </c>
      <c r="B12133" s="692" t="s">
        <v>8728</v>
      </c>
      <c r="C12133" s="681" t="s">
        <v>30072</v>
      </c>
      <c r="D12133" s="681" t="s">
        <v>48679</v>
      </c>
    </row>
    <row r="12134" spans="1:4" ht="16.5" thickTop="1" thickBot="1" x14ac:dyDescent="0.3">
      <c r="A12134" s="681" t="s">
        <v>30073</v>
      </c>
      <c r="B12134" s="681" t="s">
        <v>30073</v>
      </c>
      <c r="C12134" s="681" t="s">
        <v>30074</v>
      </c>
      <c r="D12134" s="681" t="s">
        <v>48680</v>
      </c>
    </row>
    <row r="12135" spans="1:4" ht="31.5" thickTop="1" thickBot="1" x14ac:dyDescent="0.3">
      <c r="A12135" s="680" t="s">
        <v>30075</v>
      </c>
      <c r="B12135" s="692" t="s">
        <v>8728</v>
      </c>
      <c r="C12135" s="680" t="s">
        <v>30076</v>
      </c>
      <c r="D12135" s="680" t="s">
        <v>48681</v>
      </c>
    </row>
    <row r="12136" spans="1:4" ht="16.5" thickTop="1" thickBot="1" x14ac:dyDescent="0.3">
      <c r="A12136" s="680" t="s">
        <v>30077</v>
      </c>
      <c r="B12136" s="681" t="s">
        <v>30077</v>
      </c>
      <c r="C12136" s="680" t="s">
        <v>30078</v>
      </c>
      <c r="D12136" s="680" t="s">
        <v>48682</v>
      </c>
    </row>
    <row r="12137" spans="1:4" ht="16.5" thickTop="1" thickBot="1" x14ac:dyDescent="0.3">
      <c r="A12137" s="681" t="s">
        <v>30079</v>
      </c>
      <c r="B12137" s="681" t="s">
        <v>30080</v>
      </c>
      <c r="C12137" s="681" t="s">
        <v>30081</v>
      </c>
      <c r="D12137" s="681" t="s">
        <v>48683</v>
      </c>
    </row>
    <row r="12138" spans="1:4" ht="31.5" thickTop="1" thickBot="1" x14ac:dyDescent="0.3">
      <c r="A12138" s="680" t="s">
        <v>30082</v>
      </c>
      <c r="B12138" s="681" t="s">
        <v>30082</v>
      </c>
      <c r="C12138" s="680" t="s">
        <v>30083</v>
      </c>
      <c r="D12138" s="680" t="s">
        <v>48684</v>
      </c>
    </row>
    <row r="12139" spans="1:4" ht="16.5" thickTop="1" thickBot="1" x14ac:dyDescent="0.3">
      <c r="A12139" s="680" t="s">
        <v>30084</v>
      </c>
      <c r="B12139" s="692" t="s">
        <v>8728</v>
      </c>
      <c r="C12139" s="680" t="s">
        <v>30085</v>
      </c>
      <c r="D12139" s="680" t="s">
        <v>48685</v>
      </c>
    </row>
    <row r="12140" spans="1:4" ht="16.5" thickTop="1" thickBot="1" x14ac:dyDescent="0.3">
      <c r="A12140" s="681" t="s">
        <v>30086</v>
      </c>
      <c r="B12140" s="681" t="s">
        <v>30087</v>
      </c>
      <c r="C12140" s="681" t="s">
        <v>30088</v>
      </c>
      <c r="D12140" s="681" t="s">
        <v>48686</v>
      </c>
    </row>
    <row r="12141" spans="1:4" ht="16.5" thickTop="1" thickBot="1" x14ac:dyDescent="0.3">
      <c r="A12141" s="680" t="s">
        <v>30089</v>
      </c>
      <c r="B12141" s="681" t="s">
        <v>30090</v>
      </c>
      <c r="C12141" s="680" t="s">
        <v>30091</v>
      </c>
      <c r="D12141" s="680" t="s">
        <v>48687</v>
      </c>
    </row>
    <row r="12142" spans="1:4" ht="16.5" thickTop="1" thickBot="1" x14ac:dyDescent="0.3">
      <c r="A12142" s="681" t="s">
        <v>30092</v>
      </c>
      <c r="B12142" s="692" t="s">
        <v>8728</v>
      </c>
      <c r="C12142" s="681" t="s">
        <v>30093</v>
      </c>
      <c r="D12142" s="681" t="s">
        <v>48688</v>
      </c>
    </row>
    <row r="12143" spans="1:4" ht="16.5" thickTop="1" thickBot="1" x14ac:dyDescent="0.3">
      <c r="A12143" s="680" t="s">
        <v>30094</v>
      </c>
      <c r="B12143" s="692" t="s">
        <v>8728</v>
      </c>
      <c r="C12143" s="680" t="s">
        <v>30095</v>
      </c>
      <c r="D12143" s="680" t="s">
        <v>48689</v>
      </c>
    </row>
    <row r="12144" spans="1:4" ht="16.5" thickTop="1" thickBot="1" x14ac:dyDescent="0.3">
      <c r="A12144" s="680" t="s">
        <v>30096</v>
      </c>
      <c r="B12144" s="681" t="s">
        <v>30097</v>
      </c>
      <c r="C12144" s="680" t="s">
        <v>30098</v>
      </c>
      <c r="D12144" s="680" t="s">
        <v>48690</v>
      </c>
    </row>
    <row r="12145" spans="1:4" ht="16.5" thickTop="1" thickBot="1" x14ac:dyDescent="0.3">
      <c r="A12145" s="680" t="s">
        <v>30099</v>
      </c>
      <c r="B12145" s="681" t="s">
        <v>30100</v>
      </c>
      <c r="C12145" s="680" t="s">
        <v>30101</v>
      </c>
      <c r="D12145" s="680" t="s">
        <v>48691</v>
      </c>
    </row>
    <row r="12146" spans="1:4" ht="16.5" thickTop="1" thickBot="1" x14ac:dyDescent="0.3">
      <c r="A12146" s="681" t="s">
        <v>30102</v>
      </c>
      <c r="B12146" s="681" t="s">
        <v>30102</v>
      </c>
      <c r="C12146" s="681" t="s">
        <v>30103</v>
      </c>
      <c r="D12146" s="681" t="s">
        <v>48692</v>
      </c>
    </row>
    <row r="12147" spans="1:4" ht="16.5" thickTop="1" thickBot="1" x14ac:dyDescent="0.3">
      <c r="A12147" s="681" t="s">
        <v>30104</v>
      </c>
      <c r="B12147" s="681" t="s">
        <v>30105</v>
      </c>
      <c r="C12147" s="681" t="s">
        <v>30106</v>
      </c>
      <c r="D12147" s="681" t="s">
        <v>48693</v>
      </c>
    </row>
    <row r="12148" spans="1:4" ht="16.5" thickTop="1" thickBot="1" x14ac:dyDescent="0.3">
      <c r="A12148" s="680" t="s">
        <v>30107</v>
      </c>
      <c r="B12148" s="681" t="s">
        <v>30108</v>
      </c>
      <c r="C12148" s="680" t="s">
        <v>30109</v>
      </c>
      <c r="D12148" s="680" t="s">
        <v>48694</v>
      </c>
    </row>
    <row r="12149" spans="1:4" ht="16.5" thickTop="1" thickBot="1" x14ac:dyDescent="0.3">
      <c r="A12149" s="680" t="s">
        <v>30110</v>
      </c>
      <c r="B12149" s="681" t="s">
        <v>30111</v>
      </c>
      <c r="C12149" s="680" t="s">
        <v>30112</v>
      </c>
      <c r="D12149" s="680" t="s">
        <v>48695</v>
      </c>
    </row>
    <row r="12150" spans="1:4" ht="16.5" thickTop="1" thickBot="1" x14ac:dyDescent="0.3">
      <c r="A12150" s="681" t="s">
        <v>30113</v>
      </c>
      <c r="B12150" s="681" t="s">
        <v>30114</v>
      </c>
      <c r="C12150" s="681" t="s">
        <v>30115</v>
      </c>
      <c r="D12150" s="681" t="s">
        <v>48696</v>
      </c>
    </row>
    <row r="12151" spans="1:4" ht="16.5" thickTop="1" thickBot="1" x14ac:dyDescent="0.3">
      <c r="A12151" s="681" t="s">
        <v>30116</v>
      </c>
      <c r="B12151" s="681" t="s">
        <v>30117</v>
      </c>
      <c r="C12151" s="681" t="s">
        <v>30118</v>
      </c>
      <c r="D12151" s="681" t="s">
        <v>48697</v>
      </c>
    </row>
    <row r="12152" spans="1:4" ht="16.5" thickTop="1" thickBot="1" x14ac:dyDescent="0.3">
      <c r="A12152" s="680" t="s">
        <v>30119</v>
      </c>
      <c r="B12152" s="692" t="s">
        <v>8728</v>
      </c>
      <c r="C12152" s="680" t="s">
        <v>30120</v>
      </c>
      <c r="D12152" s="680" t="s">
        <v>30120</v>
      </c>
    </row>
    <row r="12153" spans="1:4" ht="16.5" thickTop="1" thickBot="1" x14ac:dyDescent="0.3">
      <c r="A12153" s="680" t="s">
        <v>30121</v>
      </c>
      <c r="B12153" s="681" t="s">
        <v>30122</v>
      </c>
      <c r="C12153" s="680" t="s">
        <v>30123</v>
      </c>
      <c r="D12153" s="680" t="s">
        <v>48698</v>
      </c>
    </row>
    <row r="12154" spans="1:4" ht="16.5" thickTop="1" thickBot="1" x14ac:dyDescent="0.3">
      <c r="A12154" s="681" t="s">
        <v>30124</v>
      </c>
      <c r="B12154" s="681" t="s">
        <v>30125</v>
      </c>
      <c r="C12154" s="681" t="s">
        <v>30126</v>
      </c>
      <c r="D12154" s="681" t="s">
        <v>48699</v>
      </c>
    </row>
    <row r="12155" spans="1:4" ht="16.5" thickTop="1" thickBot="1" x14ac:dyDescent="0.3">
      <c r="A12155" s="681" t="s">
        <v>30127</v>
      </c>
      <c r="B12155" s="681" t="s">
        <v>30128</v>
      </c>
      <c r="C12155" s="681" t="s">
        <v>30129</v>
      </c>
      <c r="D12155" s="681" t="s">
        <v>48700</v>
      </c>
    </row>
    <row r="12156" spans="1:4" ht="16.5" thickTop="1" thickBot="1" x14ac:dyDescent="0.3">
      <c r="A12156" s="680" t="s">
        <v>30130</v>
      </c>
      <c r="B12156" s="681" t="s">
        <v>30131</v>
      </c>
      <c r="C12156" s="680" t="s">
        <v>30132</v>
      </c>
      <c r="D12156" s="680" t="s">
        <v>48701</v>
      </c>
    </row>
    <row r="12157" spans="1:4" ht="16.5" thickTop="1" thickBot="1" x14ac:dyDescent="0.3">
      <c r="A12157" s="680" t="s">
        <v>30133</v>
      </c>
      <c r="B12157" s="681" t="s">
        <v>30133</v>
      </c>
      <c r="C12157" s="680" t="s">
        <v>30134</v>
      </c>
      <c r="D12157" s="680" t="s">
        <v>48702</v>
      </c>
    </row>
    <row r="12158" spans="1:4" ht="16.5" thickTop="1" thickBot="1" x14ac:dyDescent="0.3">
      <c r="A12158" s="681" t="s">
        <v>30135</v>
      </c>
      <c r="B12158" s="681" t="s">
        <v>30136</v>
      </c>
      <c r="C12158" s="681" t="s">
        <v>30137</v>
      </c>
      <c r="D12158" s="681" t="s">
        <v>48703</v>
      </c>
    </row>
    <row r="12159" spans="1:4" ht="16.5" thickTop="1" thickBot="1" x14ac:dyDescent="0.3">
      <c r="A12159" s="680" t="s">
        <v>30138</v>
      </c>
      <c r="B12159" s="681" t="s">
        <v>30138</v>
      </c>
      <c r="C12159" s="680" t="s">
        <v>30139</v>
      </c>
      <c r="D12159" s="680" t="s">
        <v>48704</v>
      </c>
    </row>
    <row r="12160" spans="1:4" ht="16.5" thickTop="1" thickBot="1" x14ac:dyDescent="0.3">
      <c r="A12160" s="681" t="s">
        <v>30140</v>
      </c>
      <c r="B12160" s="681" t="s">
        <v>30141</v>
      </c>
      <c r="C12160" s="681" t="s">
        <v>30142</v>
      </c>
      <c r="D12160" s="681" t="s">
        <v>48705</v>
      </c>
    </row>
    <row r="12161" spans="1:4" ht="16.5" thickTop="1" thickBot="1" x14ac:dyDescent="0.3">
      <c r="A12161" s="681" t="s">
        <v>30143</v>
      </c>
      <c r="B12161" s="681" t="s">
        <v>30144</v>
      </c>
      <c r="C12161" s="681" t="s">
        <v>30145</v>
      </c>
      <c r="D12161" s="681" t="s">
        <v>48706</v>
      </c>
    </row>
    <row r="12162" spans="1:4" ht="16.5" thickTop="1" thickBot="1" x14ac:dyDescent="0.3">
      <c r="A12162" s="681" t="s">
        <v>30146</v>
      </c>
      <c r="B12162" s="681" t="s">
        <v>30146</v>
      </c>
      <c r="C12162" s="681" t="s">
        <v>30147</v>
      </c>
      <c r="D12162" s="681" t="s">
        <v>48707</v>
      </c>
    </row>
    <row r="12163" spans="1:4" ht="16.5" thickTop="1" thickBot="1" x14ac:dyDescent="0.3">
      <c r="A12163" s="680" t="s">
        <v>30148</v>
      </c>
      <c r="B12163" s="681" t="s">
        <v>30149</v>
      </c>
      <c r="C12163" s="680" t="s">
        <v>30150</v>
      </c>
      <c r="D12163" s="680" t="s">
        <v>48708</v>
      </c>
    </row>
    <row r="12164" spans="1:4" ht="16.5" thickTop="1" thickBot="1" x14ac:dyDescent="0.3">
      <c r="A12164" s="681" t="s">
        <v>30151</v>
      </c>
      <c r="B12164" s="692" t="s">
        <v>8728</v>
      </c>
      <c r="C12164" s="681" t="s">
        <v>30152</v>
      </c>
      <c r="D12164" s="681" t="s">
        <v>48709</v>
      </c>
    </row>
    <row r="12165" spans="1:4" ht="16.5" thickTop="1" thickBot="1" x14ac:dyDescent="0.3">
      <c r="A12165" s="680" t="s">
        <v>30153</v>
      </c>
      <c r="B12165" s="681" t="s">
        <v>30154</v>
      </c>
      <c r="C12165" s="680" t="s">
        <v>30155</v>
      </c>
      <c r="D12165" s="680" t="s">
        <v>48710</v>
      </c>
    </row>
    <row r="12166" spans="1:4" ht="16.5" thickTop="1" thickBot="1" x14ac:dyDescent="0.3">
      <c r="A12166" s="680" t="s">
        <v>30156</v>
      </c>
      <c r="B12166" s="681" t="s">
        <v>30157</v>
      </c>
      <c r="C12166" s="680" t="s">
        <v>30158</v>
      </c>
      <c r="D12166" s="680" t="s">
        <v>48711</v>
      </c>
    </row>
    <row r="12167" spans="1:4" ht="16.5" thickTop="1" thickBot="1" x14ac:dyDescent="0.3">
      <c r="A12167" s="681" t="s">
        <v>30159</v>
      </c>
      <c r="B12167" s="681" t="s">
        <v>30160</v>
      </c>
      <c r="C12167" s="681" t="s">
        <v>30161</v>
      </c>
      <c r="D12167" s="681" t="s">
        <v>48712</v>
      </c>
    </row>
    <row r="12168" spans="1:4" ht="16.5" thickTop="1" thickBot="1" x14ac:dyDescent="0.3">
      <c r="A12168" s="681" t="s">
        <v>30162</v>
      </c>
      <c r="B12168" s="692" t="s">
        <v>8728</v>
      </c>
      <c r="C12168" s="681" t="s">
        <v>30163</v>
      </c>
      <c r="D12168" s="681" t="s">
        <v>48713</v>
      </c>
    </row>
    <row r="12169" spans="1:4" ht="31.5" thickTop="1" thickBot="1" x14ac:dyDescent="0.3">
      <c r="A12169" s="681" t="s">
        <v>30164</v>
      </c>
      <c r="B12169" s="692" t="s">
        <v>8728</v>
      </c>
      <c r="C12169" s="681" t="s">
        <v>30165</v>
      </c>
      <c r="D12169" s="681" t="s">
        <v>48714</v>
      </c>
    </row>
    <row r="12170" spans="1:4" ht="16.5" thickTop="1" thickBot="1" x14ac:dyDescent="0.3">
      <c r="A12170" s="680" t="s">
        <v>30166</v>
      </c>
      <c r="B12170" s="681" t="s">
        <v>30166</v>
      </c>
      <c r="C12170" s="680" t="s">
        <v>30167</v>
      </c>
      <c r="D12170" s="680" t="s">
        <v>48715</v>
      </c>
    </row>
    <row r="12171" spans="1:4" ht="31.5" thickTop="1" thickBot="1" x14ac:dyDescent="0.3">
      <c r="A12171" s="680" t="s">
        <v>30168</v>
      </c>
      <c r="B12171" s="681" t="s">
        <v>30169</v>
      </c>
      <c r="C12171" s="680" t="s">
        <v>30170</v>
      </c>
      <c r="D12171" s="680" t="s">
        <v>48716</v>
      </c>
    </row>
    <row r="12172" spans="1:4" ht="16.5" thickTop="1" thickBot="1" x14ac:dyDescent="0.3">
      <c r="A12172" s="681" t="s">
        <v>30171</v>
      </c>
      <c r="B12172" s="692" t="s">
        <v>8728</v>
      </c>
      <c r="C12172" s="681" t="s">
        <v>30172</v>
      </c>
      <c r="D12172" s="681" t="s">
        <v>48717</v>
      </c>
    </row>
    <row r="12173" spans="1:4" ht="16.5" thickTop="1" thickBot="1" x14ac:dyDescent="0.3">
      <c r="A12173" s="681" t="s">
        <v>30173</v>
      </c>
      <c r="B12173" s="681" t="s">
        <v>30174</v>
      </c>
      <c r="C12173" s="681" t="s">
        <v>30175</v>
      </c>
      <c r="D12173" s="681" t="s">
        <v>48718</v>
      </c>
    </row>
    <row r="12174" spans="1:4" ht="16.5" thickTop="1" thickBot="1" x14ac:dyDescent="0.3">
      <c r="A12174" s="680" t="s">
        <v>30176</v>
      </c>
      <c r="B12174" s="681" t="s">
        <v>30177</v>
      </c>
      <c r="C12174" s="680" t="s">
        <v>30178</v>
      </c>
      <c r="D12174" s="680" t="s">
        <v>48719</v>
      </c>
    </row>
    <row r="12175" spans="1:4" ht="16.5" thickTop="1" thickBot="1" x14ac:dyDescent="0.3">
      <c r="A12175" s="680" t="s">
        <v>30179</v>
      </c>
      <c r="B12175" s="692" t="s">
        <v>8728</v>
      </c>
      <c r="C12175" s="680" t="s">
        <v>30180</v>
      </c>
      <c r="D12175" s="680" t="s">
        <v>48720</v>
      </c>
    </row>
    <row r="12176" spans="1:4" ht="16.5" thickTop="1" thickBot="1" x14ac:dyDescent="0.3">
      <c r="A12176" s="680" t="s">
        <v>30181</v>
      </c>
      <c r="B12176" s="681" t="s">
        <v>30182</v>
      </c>
      <c r="C12176" s="680" t="s">
        <v>30183</v>
      </c>
      <c r="D12176" s="680" t="s">
        <v>48721</v>
      </c>
    </row>
    <row r="12177" spans="1:4" ht="16.5" thickTop="1" thickBot="1" x14ac:dyDescent="0.3">
      <c r="A12177" s="680" t="s">
        <v>30184</v>
      </c>
      <c r="B12177" s="681" t="s">
        <v>30185</v>
      </c>
      <c r="C12177" s="680" t="s">
        <v>30186</v>
      </c>
      <c r="D12177" s="680" t="s">
        <v>30186</v>
      </c>
    </row>
    <row r="12178" spans="1:4" ht="16.5" thickTop="1" thickBot="1" x14ac:dyDescent="0.3">
      <c r="A12178" s="681" t="s">
        <v>30187</v>
      </c>
      <c r="B12178" s="681" t="s">
        <v>30188</v>
      </c>
      <c r="C12178" s="681" t="s">
        <v>30189</v>
      </c>
      <c r="D12178" s="681" t="s">
        <v>48722</v>
      </c>
    </row>
    <row r="12179" spans="1:4" ht="16.5" thickTop="1" thickBot="1" x14ac:dyDescent="0.3">
      <c r="A12179" s="681" t="s">
        <v>30190</v>
      </c>
      <c r="B12179" s="692" t="s">
        <v>8728</v>
      </c>
      <c r="C12179" s="681" t="s">
        <v>30191</v>
      </c>
      <c r="D12179" s="681" t="s">
        <v>48723</v>
      </c>
    </row>
    <row r="12180" spans="1:4" ht="31.5" thickTop="1" thickBot="1" x14ac:dyDescent="0.3">
      <c r="A12180" s="681" t="s">
        <v>30192</v>
      </c>
      <c r="B12180" s="681" t="s">
        <v>30192</v>
      </c>
      <c r="C12180" s="681" t="s">
        <v>30193</v>
      </c>
      <c r="D12180" s="681" t="s">
        <v>48724</v>
      </c>
    </row>
    <row r="12181" spans="1:4" ht="16.5" thickTop="1" thickBot="1" x14ac:dyDescent="0.3">
      <c r="A12181" s="680" t="s">
        <v>30194</v>
      </c>
      <c r="B12181" s="681" t="s">
        <v>30195</v>
      </c>
      <c r="C12181" s="680" t="s">
        <v>30196</v>
      </c>
      <c r="D12181" s="680" t="s">
        <v>48725</v>
      </c>
    </row>
    <row r="12182" spans="1:4" ht="16.5" thickTop="1" thickBot="1" x14ac:dyDescent="0.3">
      <c r="A12182" s="680" t="s">
        <v>30197</v>
      </c>
      <c r="B12182" s="681" t="s">
        <v>30198</v>
      </c>
      <c r="C12182" s="680" t="s">
        <v>30199</v>
      </c>
      <c r="D12182" s="680" t="s">
        <v>48726</v>
      </c>
    </row>
    <row r="12183" spans="1:4" ht="16.5" thickTop="1" thickBot="1" x14ac:dyDescent="0.3">
      <c r="A12183" s="681" t="s">
        <v>30200</v>
      </c>
      <c r="B12183" s="681" t="s">
        <v>30201</v>
      </c>
      <c r="C12183" s="681" t="s">
        <v>30202</v>
      </c>
      <c r="D12183" s="681" t="s">
        <v>48727</v>
      </c>
    </row>
    <row r="12184" spans="1:4" ht="16.5" thickTop="1" thickBot="1" x14ac:dyDescent="0.3">
      <c r="A12184" s="680" t="s">
        <v>30203</v>
      </c>
      <c r="B12184" s="692" t="s">
        <v>8728</v>
      </c>
      <c r="C12184" s="680" t="s">
        <v>30204</v>
      </c>
      <c r="D12184" s="680" t="s">
        <v>48728</v>
      </c>
    </row>
    <row r="12185" spans="1:4" ht="31.5" thickTop="1" thickBot="1" x14ac:dyDescent="0.3">
      <c r="A12185" s="680" t="s">
        <v>30205</v>
      </c>
      <c r="B12185" s="681" t="s">
        <v>30206</v>
      </c>
      <c r="C12185" s="680" t="s">
        <v>30207</v>
      </c>
      <c r="D12185" s="680" t="s">
        <v>48729</v>
      </c>
    </row>
    <row r="12186" spans="1:4" ht="16.5" thickTop="1" thickBot="1" x14ac:dyDescent="0.3">
      <c r="A12186" s="681" t="s">
        <v>30208</v>
      </c>
      <c r="B12186" s="692" t="s">
        <v>8728</v>
      </c>
      <c r="C12186" s="681" t="s">
        <v>30209</v>
      </c>
      <c r="D12186" s="681" t="s">
        <v>48730</v>
      </c>
    </row>
    <row r="12187" spans="1:4" ht="16.5" thickTop="1" thickBot="1" x14ac:dyDescent="0.3">
      <c r="A12187" s="681" t="s">
        <v>30210</v>
      </c>
      <c r="B12187" s="692" t="s">
        <v>8728</v>
      </c>
      <c r="C12187" s="681" t="s">
        <v>30211</v>
      </c>
      <c r="D12187" s="681" t="s">
        <v>30211</v>
      </c>
    </row>
    <row r="12188" spans="1:4" ht="16.5" thickTop="1" thickBot="1" x14ac:dyDescent="0.3">
      <c r="A12188" s="681" t="s">
        <v>30212</v>
      </c>
      <c r="B12188" s="681" t="s">
        <v>30213</v>
      </c>
      <c r="C12188" s="681" t="s">
        <v>30214</v>
      </c>
      <c r="D12188" s="681" t="s">
        <v>48731</v>
      </c>
    </row>
    <row r="12189" spans="1:4" ht="16.5" thickTop="1" thickBot="1" x14ac:dyDescent="0.3">
      <c r="A12189" s="681" t="s">
        <v>30215</v>
      </c>
      <c r="B12189" s="692" t="s">
        <v>8728</v>
      </c>
      <c r="C12189" s="681" t="s">
        <v>30216</v>
      </c>
      <c r="D12189" s="681" t="s">
        <v>48732</v>
      </c>
    </row>
    <row r="12190" spans="1:4" ht="16.5" thickTop="1" thickBot="1" x14ac:dyDescent="0.3">
      <c r="A12190" s="681" t="s">
        <v>30217</v>
      </c>
      <c r="B12190" s="692" t="s">
        <v>8728</v>
      </c>
      <c r="C12190" s="681" t="s">
        <v>30218</v>
      </c>
      <c r="D12190" s="681" t="s">
        <v>30218</v>
      </c>
    </row>
    <row r="12191" spans="1:4" ht="16.5" thickTop="1" thickBot="1" x14ac:dyDescent="0.3">
      <c r="A12191" s="681" t="s">
        <v>30219</v>
      </c>
      <c r="B12191" s="692" t="s">
        <v>8728</v>
      </c>
      <c r="C12191" s="681" t="s">
        <v>30220</v>
      </c>
      <c r="D12191" s="681" t="s">
        <v>48733</v>
      </c>
    </row>
    <row r="12192" spans="1:4" ht="16.5" thickTop="1" thickBot="1" x14ac:dyDescent="0.3">
      <c r="A12192" s="680" t="s">
        <v>30221</v>
      </c>
      <c r="B12192" s="692" t="s">
        <v>8728</v>
      </c>
      <c r="C12192" s="680" t="s">
        <v>30222</v>
      </c>
      <c r="D12192" s="680" t="s">
        <v>48734</v>
      </c>
    </row>
    <row r="12193" spans="1:4" ht="16.5" thickTop="1" thickBot="1" x14ac:dyDescent="0.3">
      <c r="A12193" s="681" t="s">
        <v>30223</v>
      </c>
      <c r="B12193" s="681" t="s">
        <v>30224</v>
      </c>
      <c r="C12193" s="681" t="s">
        <v>30225</v>
      </c>
      <c r="D12193" s="681" t="s">
        <v>48735</v>
      </c>
    </row>
    <row r="12194" spans="1:4" ht="16.5" thickTop="1" thickBot="1" x14ac:dyDescent="0.3">
      <c r="A12194" s="681" t="s">
        <v>30226</v>
      </c>
      <c r="B12194" s="681" t="s">
        <v>30227</v>
      </c>
      <c r="C12194" s="681" t="s">
        <v>30228</v>
      </c>
      <c r="D12194" s="681" t="s">
        <v>48736</v>
      </c>
    </row>
    <row r="12195" spans="1:4" ht="16.5" thickTop="1" thickBot="1" x14ac:dyDescent="0.3">
      <c r="A12195" s="680" t="s">
        <v>30229</v>
      </c>
      <c r="B12195" s="692" t="s">
        <v>8728</v>
      </c>
      <c r="C12195" s="680" t="s">
        <v>30230</v>
      </c>
      <c r="D12195" s="680" t="s">
        <v>48737</v>
      </c>
    </row>
    <row r="12196" spans="1:4" ht="16.5" thickTop="1" thickBot="1" x14ac:dyDescent="0.3">
      <c r="A12196" s="681" t="s">
        <v>30231</v>
      </c>
      <c r="B12196" s="692" t="s">
        <v>8728</v>
      </c>
      <c r="C12196" s="681" t="s">
        <v>30232</v>
      </c>
      <c r="D12196" s="681" t="s">
        <v>48738</v>
      </c>
    </row>
    <row r="12197" spans="1:4" ht="16.5" thickTop="1" thickBot="1" x14ac:dyDescent="0.3">
      <c r="A12197" s="680" t="s">
        <v>30233</v>
      </c>
      <c r="B12197" s="692" t="s">
        <v>8728</v>
      </c>
      <c r="C12197" s="680" t="s">
        <v>30234</v>
      </c>
      <c r="D12197" s="680" t="s">
        <v>48739</v>
      </c>
    </row>
    <row r="12198" spans="1:4" ht="16.5" thickTop="1" thickBot="1" x14ac:dyDescent="0.3">
      <c r="A12198" s="681" t="s">
        <v>30235</v>
      </c>
      <c r="B12198" s="692" t="s">
        <v>8728</v>
      </c>
      <c r="C12198" s="681" t="s">
        <v>30236</v>
      </c>
      <c r="D12198" s="681" t="s">
        <v>48740</v>
      </c>
    </row>
    <row r="12199" spans="1:4" ht="31.5" thickTop="1" thickBot="1" x14ac:dyDescent="0.3">
      <c r="A12199" s="680" t="s">
        <v>7387</v>
      </c>
      <c r="B12199" s="681" t="s">
        <v>30237</v>
      </c>
      <c r="C12199" s="680" t="s">
        <v>7388</v>
      </c>
      <c r="D12199" s="680" t="s">
        <v>7389</v>
      </c>
    </row>
    <row r="12200" spans="1:4" ht="16.5" thickTop="1" thickBot="1" x14ac:dyDescent="0.3">
      <c r="A12200" s="681" t="s">
        <v>30238</v>
      </c>
      <c r="B12200" s="681" t="s">
        <v>30239</v>
      </c>
      <c r="C12200" s="681" t="s">
        <v>30240</v>
      </c>
      <c r="D12200" s="681" t="s">
        <v>48741</v>
      </c>
    </row>
    <row r="12201" spans="1:4" ht="16.5" thickTop="1" thickBot="1" x14ac:dyDescent="0.3">
      <c r="A12201" s="680" t="s">
        <v>30241</v>
      </c>
      <c r="B12201" s="681" t="s">
        <v>30242</v>
      </c>
      <c r="C12201" s="680" t="s">
        <v>30243</v>
      </c>
      <c r="D12201" s="680" t="s">
        <v>48742</v>
      </c>
    </row>
    <row r="12202" spans="1:4" ht="16.5" thickTop="1" thickBot="1" x14ac:dyDescent="0.3">
      <c r="A12202" s="680" t="s">
        <v>30244</v>
      </c>
      <c r="B12202" s="692" t="s">
        <v>8728</v>
      </c>
      <c r="C12202" s="680" t="s">
        <v>30245</v>
      </c>
      <c r="D12202" s="680" t="s">
        <v>48743</v>
      </c>
    </row>
    <row r="12203" spans="1:4" ht="16.5" thickTop="1" thickBot="1" x14ac:dyDescent="0.3">
      <c r="A12203" s="680" t="s">
        <v>30246</v>
      </c>
      <c r="B12203" s="681" t="s">
        <v>30247</v>
      </c>
      <c r="C12203" s="680" t="s">
        <v>30248</v>
      </c>
      <c r="D12203" s="680" t="s">
        <v>48744</v>
      </c>
    </row>
    <row r="12204" spans="1:4" ht="31.5" thickTop="1" thickBot="1" x14ac:dyDescent="0.3">
      <c r="A12204" s="681" t="s">
        <v>30249</v>
      </c>
      <c r="B12204" s="692" t="s">
        <v>8728</v>
      </c>
      <c r="C12204" s="681" t="s">
        <v>30250</v>
      </c>
      <c r="D12204" s="681" t="s">
        <v>30251</v>
      </c>
    </row>
    <row r="12205" spans="1:4" ht="16.5" thickTop="1" thickBot="1" x14ac:dyDescent="0.3">
      <c r="A12205" s="680" t="s">
        <v>30252</v>
      </c>
      <c r="B12205" s="692" t="s">
        <v>8728</v>
      </c>
      <c r="C12205" s="680" t="s">
        <v>30253</v>
      </c>
      <c r="D12205" s="680" t="s">
        <v>48745</v>
      </c>
    </row>
    <row r="12206" spans="1:4" ht="16.5" thickTop="1" thickBot="1" x14ac:dyDescent="0.3">
      <c r="A12206" s="680" t="s">
        <v>30254</v>
      </c>
      <c r="B12206" s="692" t="s">
        <v>8728</v>
      </c>
      <c r="C12206" s="680" t="s">
        <v>30255</v>
      </c>
      <c r="D12206" s="680" t="s">
        <v>48746</v>
      </c>
    </row>
    <row r="12207" spans="1:4" ht="16.5" thickTop="1" thickBot="1" x14ac:dyDescent="0.3">
      <c r="A12207" s="680" t="s">
        <v>30256</v>
      </c>
      <c r="B12207" s="681" t="s">
        <v>30257</v>
      </c>
      <c r="C12207" s="680" t="s">
        <v>30258</v>
      </c>
      <c r="D12207" s="680" t="s">
        <v>48747</v>
      </c>
    </row>
    <row r="12208" spans="1:4" ht="16.5" thickTop="1" thickBot="1" x14ac:dyDescent="0.3">
      <c r="A12208" s="681" t="s">
        <v>30259</v>
      </c>
      <c r="B12208" s="692" t="s">
        <v>8728</v>
      </c>
      <c r="C12208" s="681" t="s">
        <v>30260</v>
      </c>
      <c r="D12208" s="681" t="s">
        <v>48748</v>
      </c>
    </row>
    <row r="12209" spans="1:4" ht="16.5" thickTop="1" thickBot="1" x14ac:dyDescent="0.3">
      <c r="A12209" s="680" t="s">
        <v>30261</v>
      </c>
      <c r="B12209" s="692" t="s">
        <v>8728</v>
      </c>
      <c r="C12209" s="680" t="s">
        <v>30262</v>
      </c>
      <c r="D12209" s="680" t="s">
        <v>48749</v>
      </c>
    </row>
    <row r="12210" spans="1:4" ht="16.5" thickTop="1" thickBot="1" x14ac:dyDescent="0.3">
      <c r="A12210" s="680" t="s">
        <v>30263</v>
      </c>
      <c r="B12210" s="681" t="s">
        <v>30264</v>
      </c>
      <c r="C12210" s="680" t="s">
        <v>30265</v>
      </c>
      <c r="D12210" s="680" t="s">
        <v>48750</v>
      </c>
    </row>
    <row r="12211" spans="1:4" ht="16.5" thickTop="1" thickBot="1" x14ac:dyDescent="0.3">
      <c r="A12211" s="681" t="s">
        <v>48751</v>
      </c>
      <c r="B12211" s="692" t="s">
        <v>8728</v>
      </c>
      <c r="C12211" s="681" t="s">
        <v>48752</v>
      </c>
      <c r="D12211" s="681" t="s">
        <v>48753</v>
      </c>
    </row>
    <row r="12212" spans="1:4" ht="16.5" thickTop="1" thickBot="1" x14ac:dyDescent="0.3">
      <c r="A12212" s="681" t="s">
        <v>30266</v>
      </c>
      <c r="B12212" s="681" t="s">
        <v>30266</v>
      </c>
      <c r="C12212" s="681" t="s">
        <v>30267</v>
      </c>
      <c r="D12212" s="681" t="s">
        <v>48754</v>
      </c>
    </row>
    <row r="12213" spans="1:4" ht="16.5" thickTop="1" thickBot="1" x14ac:dyDescent="0.3">
      <c r="A12213" s="681" t="s">
        <v>30268</v>
      </c>
      <c r="B12213" s="681" t="s">
        <v>30269</v>
      </c>
      <c r="C12213" s="681" t="s">
        <v>30270</v>
      </c>
      <c r="D12213" s="681" t="s">
        <v>48755</v>
      </c>
    </row>
    <row r="12214" spans="1:4" ht="31.5" thickTop="1" thickBot="1" x14ac:dyDescent="0.3">
      <c r="A12214" s="680" t="s">
        <v>30271</v>
      </c>
      <c r="B12214" s="681" t="s">
        <v>30272</v>
      </c>
      <c r="C12214" s="680" t="s">
        <v>30273</v>
      </c>
      <c r="D12214" s="680" t="s">
        <v>48756</v>
      </c>
    </row>
    <row r="12215" spans="1:4" ht="31.5" thickTop="1" thickBot="1" x14ac:dyDescent="0.3">
      <c r="A12215" s="680" t="s">
        <v>30274</v>
      </c>
      <c r="B12215" s="681" t="s">
        <v>30274</v>
      </c>
      <c r="C12215" s="680" t="s">
        <v>30275</v>
      </c>
      <c r="D12215" s="680" t="s">
        <v>48757</v>
      </c>
    </row>
    <row r="12216" spans="1:4" ht="16.5" thickTop="1" thickBot="1" x14ac:dyDescent="0.3">
      <c r="A12216" s="680" t="s">
        <v>30276</v>
      </c>
      <c r="B12216" s="681" t="s">
        <v>30277</v>
      </c>
      <c r="C12216" s="680" t="s">
        <v>30278</v>
      </c>
      <c r="D12216" s="680" t="s">
        <v>48758</v>
      </c>
    </row>
    <row r="12217" spans="1:4" ht="16.5" thickTop="1" thickBot="1" x14ac:dyDescent="0.3">
      <c r="A12217" s="680" t="s">
        <v>30279</v>
      </c>
      <c r="B12217" s="692" t="s">
        <v>8728</v>
      </c>
      <c r="C12217" s="680" t="s">
        <v>30280</v>
      </c>
      <c r="D12217" s="680" t="s">
        <v>48759</v>
      </c>
    </row>
    <row r="12218" spans="1:4" ht="16.5" thickTop="1" thickBot="1" x14ac:dyDescent="0.3">
      <c r="A12218" s="680" t="s">
        <v>30281</v>
      </c>
      <c r="B12218" s="681" t="s">
        <v>30282</v>
      </c>
      <c r="C12218" s="680" t="s">
        <v>30283</v>
      </c>
      <c r="D12218" s="680" t="s">
        <v>48760</v>
      </c>
    </row>
    <row r="12219" spans="1:4" ht="16.5" thickTop="1" thickBot="1" x14ac:dyDescent="0.3">
      <c r="A12219" s="681" t="s">
        <v>30284</v>
      </c>
      <c r="B12219" s="681" t="s">
        <v>30285</v>
      </c>
      <c r="C12219" s="681" t="s">
        <v>30286</v>
      </c>
      <c r="D12219" s="681" t="s">
        <v>48761</v>
      </c>
    </row>
    <row r="12220" spans="1:4" ht="16.5" thickTop="1" thickBot="1" x14ac:dyDescent="0.3">
      <c r="A12220" s="680" t="s">
        <v>30287</v>
      </c>
      <c r="B12220" s="681" t="s">
        <v>30288</v>
      </c>
      <c r="C12220" s="680" t="s">
        <v>30289</v>
      </c>
      <c r="D12220" s="680" t="s">
        <v>48762</v>
      </c>
    </row>
    <row r="12221" spans="1:4" ht="16.5" thickTop="1" thickBot="1" x14ac:dyDescent="0.3">
      <c r="A12221" s="680" t="s">
        <v>30290</v>
      </c>
      <c r="B12221" s="692" t="s">
        <v>8728</v>
      </c>
      <c r="C12221" s="680" t="s">
        <v>30291</v>
      </c>
      <c r="D12221" s="680" t="s">
        <v>48763</v>
      </c>
    </row>
    <row r="12222" spans="1:4" ht="16.5" thickTop="1" thickBot="1" x14ac:dyDescent="0.3">
      <c r="A12222" s="681" t="s">
        <v>30292</v>
      </c>
      <c r="B12222" s="681" t="s">
        <v>30293</v>
      </c>
      <c r="C12222" s="681" t="s">
        <v>30294</v>
      </c>
      <c r="D12222" s="681" t="s">
        <v>48764</v>
      </c>
    </row>
    <row r="12223" spans="1:4" ht="16.5" thickTop="1" thickBot="1" x14ac:dyDescent="0.3">
      <c r="A12223" s="680" t="s">
        <v>30295</v>
      </c>
      <c r="B12223" s="692" t="s">
        <v>8728</v>
      </c>
      <c r="C12223" s="680" t="s">
        <v>30296</v>
      </c>
      <c r="D12223" s="680" t="s">
        <v>30296</v>
      </c>
    </row>
    <row r="12224" spans="1:4" ht="16.5" thickTop="1" thickBot="1" x14ac:dyDescent="0.3">
      <c r="A12224" s="681" t="s">
        <v>30297</v>
      </c>
      <c r="B12224" s="681" t="s">
        <v>30298</v>
      </c>
      <c r="C12224" s="681" t="s">
        <v>30299</v>
      </c>
      <c r="D12224" s="681" t="s">
        <v>48765</v>
      </c>
    </row>
    <row r="12225" spans="1:4" ht="31.5" thickTop="1" thickBot="1" x14ac:dyDescent="0.3">
      <c r="A12225" s="681" t="s">
        <v>30300</v>
      </c>
      <c r="B12225" s="681" t="s">
        <v>30301</v>
      </c>
      <c r="C12225" s="681" t="s">
        <v>30302</v>
      </c>
      <c r="D12225" s="681" t="s">
        <v>48766</v>
      </c>
    </row>
    <row r="12226" spans="1:4" ht="31.5" thickTop="1" thickBot="1" x14ac:dyDescent="0.3">
      <c r="A12226" s="681" t="s">
        <v>30303</v>
      </c>
      <c r="B12226" s="692" t="s">
        <v>8728</v>
      </c>
      <c r="C12226" s="681" t="s">
        <v>30304</v>
      </c>
      <c r="D12226" s="681" t="s">
        <v>48767</v>
      </c>
    </row>
    <row r="12227" spans="1:4" ht="16.5" thickTop="1" thickBot="1" x14ac:dyDescent="0.3">
      <c r="A12227" s="680" t="s">
        <v>30305</v>
      </c>
      <c r="B12227" s="681" t="s">
        <v>30305</v>
      </c>
      <c r="C12227" s="680" t="s">
        <v>30306</v>
      </c>
      <c r="D12227" s="680" t="s">
        <v>48768</v>
      </c>
    </row>
    <row r="12228" spans="1:4" ht="31.5" thickTop="1" thickBot="1" x14ac:dyDescent="0.3">
      <c r="A12228" s="680" t="s">
        <v>30307</v>
      </c>
      <c r="B12228" s="692" t="s">
        <v>8728</v>
      </c>
      <c r="C12228" s="680" t="s">
        <v>30308</v>
      </c>
      <c r="D12228" s="680" t="s">
        <v>48769</v>
      </c>
    </row>
    <row r="12229" spans="1:4" ht="16.5" thickTop="1" thickBot="1" x14ac:dyDescent="0.3">
      <c r="A12229" s="681" t="s">
        <v>30309</v>
      </c>
      <c r="B12229" s="681" t="s">
        <v>30310</v>
      </c>
      <c r="C12229" s="681" t="s">
        <v>30311</v>
      </c>
      <c r="D12229" s="681" t="s">
        <v>48770</v>
      </c>
    </row>
    <row r="12230" spans="1:4" ht="16.5" thickTop="1" thickBot="1" x14ac:dyDescent="0.3">
      <c r="A12230" s="680" t="s">
        <v>30312</v>
      </c>
      <c r="B12230" s="681" t="s">
        <v>30313</v>
      </c>
      <c r="C12230" s="680" t="s">
        <v>30314</v>
      </c>
      <c r="D12230" s="680" t="s">
        <v>48771</v>
      </c>
    </row>
    <row r="12231" spans="1:4" ht="16.5" thickTop="1" thickBot="1" x14ac:dyDescent="0.3">
      <c r="A12231" s="680" t="s">
        <v>7390</v>
      </c>
      <c r="B12231" s="681" t="s">
        <v>30315</v>
      </c>
      <c r="C12231" s="680" t="s">
        <v>7391</v>
      </c>
      <c r="D12231" s="680" t="s">
        <v>7392</v>
      </c>
    </row>
    <row r="12232" spans="1:4" ht="46.5" thickTop="1" thickBot="1" x14ac:dyDescent="0.3">
      <c r="A12232" s="680" t="s">
        <v>30316</v>
      </c>
      <c r="B12232" s="681" t="s">
        <v>25879</v>
      </c>
      <c r="C12232" s="680" t="s">
        <v>30317</v>
      </c>
      <c r="D12232" s="680" t="s">
        <v>48772</v>
      </c>
    </row>
    <row r="12233" spans="1:4" ht="16.5" thickTop="1" thickBot="1" x14ac:dyDescent="0.3">
      <c r="A12233" s="681" t="s">
        <v>30318</v>
      </c>
      <c r="B12233" s="681" t="s">
        <v>30319</v>
      </c>
      <c r="C12233" s="681" t="s">
        <v>30320</v>
      </c>
      <c r="D12233" s="681" t="s">
        <v>48773</v>
      </c>
    </row>
    <row r="12234" spans="1:4" ht="16.5" thickTop="1" thickBot="1" x14ac:dyDescent="0.3">
      <c r="A12234" s="680" t="s">
        <v>30321</v>
      </c>
      <c r="B12234" s="692" t="s">
        <v>8728</v>
      </c>
      <c r="C12234" s="680" t="s">
        <v>30322</v>
      </c>
      <c r="D12234" s="680" t="s">
        <v>48774</v>
      </c>
    </row>
    <row r="12235" spans="1:4" ht="16.5" thickTop="1" thickBot="1" x14ac:dyDescent="0.3">
      <c r="A12235" s="681" t="s">
        <v>30323</v>
      </c>
      <c r="B12235" s="681" t="s">
        <v>30323</v>
      </c>
      <c r="C12235" s="681" t="s">
        <v>30324</v>
      </c>
      <c r="D12235" s="681" t="s">
        <v>48775</v>
      </c>
    </row>
    <row r="12236" spans="1:4" ht="16.5" thickTop="1" thickBot="1" x14ac:dyDescent="0.3">
      <c r="A12236" s="680" t="s">
        <v>30325</v>
      </c>
      <c r="B12236" s="681" t="s">
        <v>30326</v>
      </c>
      <c r="C12236" s="680" t="s">
        <v>30327</v>
      </c>
      <c r="D12236" s="680" t="s">
        <v>48776</v>
      </c>
    </row>
    <row r="12237" spans="1:4" ht="16.5" thickTop="1" thickBot="1" x14ac:dyDescent="0.3">
      <c r="A12237" s="680" t="s">
        <v>30328</v>
      </c>
      <c r="B12237" s="681" t="s">
        <v>30329</v>
      </c>
      <c r="C12237" s="680" t="s">
        <v>30330</v>
      </c>
      <c r="D12237" s="680" t="s">
        <v>48777</v>
      </c>
    </row>
    <row r="12238" spans="1:4" ht="16.5" thickTop="1" thickBot="1" x14ac:dyDescent="0.3">
      <c r="A12238" s="680" t="s">
        <v>7393</v>
      </c>
      <c r="B12238" s="681" t="s">
        <v>30331</v>
      </c>
      <c r="C12238" s="680" t="s">
        <v>7394</v>
      </c>
      <c r="D12238" s="680" t="s">
        <v>7394</v>
      </c>
    </row>
    <row r="12239" spans="1:4" ht="16.5" thickTop="1" thickBot="1" x14ac:dyDescent="0.3">
      <c r="A12239" s="681" t="s">
        <v>7395</v>
      </c>
      <c r="B12239" s="681" t="s">
        <v>30332</v>
      </c>
      <c r="C12239" s="681" t="s">
        <v>7396</v>
      </c>
      <c r="D12239" s="681" t="s">
        <v>7396</v>
      </c>
    </row>
    <row r="12240" spans="1:4" ht="16.5" thickTop="1" thickBot="1" x14ac:dyDescent="0.3">
      <c r="A12240" s="681" t="s">
        <v>30333</v>
      </c>
      <c r="B12240" s="681" t="s">
        <v>30334</v>
      </c>
      <c r="C12240" s="681" t="s">
        <v>30335</v>
      </c>
      <c r="D12240" s="681" t="s">
        <v>48778</v>
      </c>
    </row>
    <row r="12241" spans="1:4" ht="16.5" thickTop="1" thickBot="1" x14ac:dyDescent="0.3">
      <c r="A12241" s="681" t="s">
        <v>30336</v>
      </c>
      <c r="B12241" s="681" t="s">
        <v>30337</v>
      </c>
      <c r="C12241" s="681" t="s">
        <v>30338</v>
      </c>
      <c r="D12241" s="681" t="s">
        <v>30338</v>
      </c>
    </row>
    <row r="12242" spans="1:4" ht="16.5" thickTop="1" thickBot="1" x14ac:dyDescent="0.3">
      <c r="A12242" s="680" t="s">
        <v>30339</v>
      </c>
      <c r="B12242" s="681" t="s">
        <v>30340</v>
      </c>
      <c r="C12242" s="680" t="s">
        <v>30341</v>
      </c>
      <c r="D12242" s="680" t="s">
        <v>48779</v>
      </c>
    </row>
    <row r="12243" spans="1:4" ht="31.5" thickTop="1" thickBot="1" x14ac:dyDescent="0.3">
      <c r="A12243" s="680" t="s">
        <v>30342</v>
      </c>
      <c r="B12243" s="681" t="s">
        <v>30343</v>
      </c>
      <c r="C12243" s="680" t="s">
        <v>30344</v>
      </c>
      <c r="D12243" s="680" t="s">
        <v>48780</v>
      </c>
    </row>
    <row r="12244" spans="1:4" ht="16.5" thickTop="1" thickBot="1" x14ac:dyDescent="0.3">
      <c r="A12244" s="680" t="s">
        <v>30345</v>
      </c>
      <c r="B12244" s="681" t="s">
        <v>30346</v>
      </c>
      <c r="C12244" s="680" t="s">
        <v>30347</v>
      </c>
      <c r="D12244" s="680" t="s">
        <v>48781</v>
      </c>
    </row>
    <row r="12245" spans="1:4" ht="16.5" thickTop="1" thickBot="1" x14ac:dyDescent="0.3">
      <c r="A12245" s="680" t="s">
        <v>30348</v>
      </c>
      <c r="B12245" s="681" t="s">
        <v>30349</v>
      </c>
      <c r="C12245" s="680" t="s">
        <v>30350</v>
      </c>
      <c r="D12245" s="680" t="s">
        <v>30350</v>
      </c>
    </row>
    <row r="12246" spans="1:4" ht="16.5" thickTop="1" thickBot="1" x14ac:dyDescent="0.3">
      <c r="A12246" s="680" t="s">
        <v>30351</v>
      </c>
      <c r="B12246" s="681" t="s">
        <v>30351</v>
      </c>
      <c r="C12246" s="680" t="s">
        <v>30352</v>
      </c>
      <c r="D12246" s="680" t="s">
        <v>48782</v>
      </c>
    </row>
    <row r="12247" spans="1:4" ht="16.5" thickTop="1" thickBot="1" x14ac:dyDescent="0.3">
      <c r="A12247" s="680" t="s">
        <v>30353</v>
      </c>
      <c r="B12247" s="681" t="s">
        <v>30354</v>
      </c>
      <c r="C12247" s="680" t="s">
        <v>30355</v>
      </c>
      <c r="D12247" s="680" t="s">
        <v>48783</v>
      </c>
    </row>
    <row r="12248" spans="1:4" ht="16.5" thickTop="1" thickBot="1" x14ac:dyDescent="0.3">
      <c r="A12248" s="680" t="s">
        <v>30356</v>
      </c>
      <c r="B12248" s="692" t="s">
        <v>8728</v>
      </c>
      <c r="C12248" s="680" t="s">
        <v>30357</v>
      </c>
      <c r="D12248" s="680" t="s">
        <v>48784</v>
      </c>
    </row>
    <row r="12249" spans="1:4" ht="16.5" thickTop="1" thickBot="1" x14ac:dyDescent="0.3">
      <c r="A12249" s="681" t="s">
        <v>30358</v>
      </c>
      <c r="B12249" s="681" t="s">
        <v>30359</v>
      </c>
      <c r="C12249" s="681" t="s">
        <v>30360</v>
      </c>
      <c r="D12249" s="681" t="s">
        <v>48785</v>
      </c>
    </row>
    <row r="12250" spans="1:4" ht="16.5" thickTop="1" thickBot="1" x14ac:dyDescent="0.3">
      <c r="A12250" s="680" t="s">
        <v>30361</v>
      </c>
      <c r="B12250" s="681" t="s">
        <v>30361</v>
      </c>
      <c r="C12250" s="680" t="s">
        <v>30362</v>
      </c>
      <c r="D12250" s="680" t="s">
        <v>48786</v>
      </c>
    </row>
    <row r="12251" spans="1:4" ht="16.5" thickTop="1" thickBot="1" x14ac:dyDescent="0.3">
      <c r="A12251" s="680" t="s">
        <v>30363</v>
      </c>
      <c r="B12251" s="681" t="s">
        <v>30364</v>
      </c>
      <c r="C12251" s="680" t="s">
        <v>30365</v>
      </c>
      <c r="D12251" s="680" t="s">
        <v>48787</v>
      </c>
    </row>
    <row r="12252" spans="1:4" ht="16.5" thickTop="1" thickBot="1" x14ac:dyDescent="0.3">
      <c r="A12252" s="681" t="s">
        <v>30366</v>
      </c>
      <c r="B12252" s="692" t="s">
        <v>8728</v>
      </c>
      <c r="C12252" s="681" t="s">
        <v>30367</v>
      </c>
      <c r="D12252" s="681" t="s">
        <v>48788</v>
      </c>
    </row>
    <row r="12253" spans="1:4" ht="16.5" thickTop="1" thickBot="1" x14ac:dyDescent="0.3">
      <c r="A12253" s="681" t="s">
        <v>30368</v>
      </c>
      <c r="B12253" s="692" t="s">
        <v>8728</v>
      </c>
      <c r="C12253" s="681" t="s">
        <v>30369</v>
      </c>
      <c r="D12253" s="681" t="s">
        <v>48789</v>
      </c>
    </row>
    <row r="12254" spans="1:4" ht="16.5" thickTop="1" thickBot="1" x14ac:dyDescent="0.3">
      <c r="A12254" s="680" t="s">
        <v>30370</v>
      </c>
      <c r="B12254" s="692" t="s">
        <v>8728</v>
      </c>
      <c r="C12254" s="680" t="s">
        <v>30371</v>
      </c>
      <c r="D12254" s="680" t="s">
        <v>48790</v>
      </c>
    </row>
    <row r="12255" spans="1:4" ht="16.5" thickTop="1" thickBot="1" x14ac:dyDescent="0.3">
      <c r="A12255" s="681" t="s">
        <v>30372</v>
      </c>
      <c r="B12255" s="681" t="s">
        <v>30373</v>
      </c>
      <c r="C12255" s="681" t="s">
        <v>30374</v>
      </c>
      <c r="D12255" s="681" t="s">
        <v>48791</v>
      </c>
    </row>
    <row r="12256" spans="1:4" ht="16.5" thickTop="1" thickBot="1" x14ac:dyDescent="0.3">
      <c r="A12256" s="681" t="s">
        <v>30375</v>
      </c>
      <c r="B12256" s="681" t="s">
        <v>30375</v>
      </c>
      <c r="C12256" s="681" t="s">
        <v>30376</v>
      </c>
      <c r="D12256" s="681" t="s">
        <v>48792</v>
      </c>
    </row>
    <row r="12257" spans="1:4" ht="31.5" thickTop="1" thickBot="1" x14ac:dyDescent="0.3">
      <c r="A12257" s="680" t="s">
        <v>30377</v>
      </c>
      <c r="B12257" s="681" t="s">
        <v>30377</v>
      </c>
      <c r="C12257" s="680" t="s">
        <v>30378</v>
      </c>
      <c r="D12257" s="680" t="s">
        <v>48793</v>
      </c>
    </row>
    <row r="12258" spans="1:4" ht="16.5" thickTop="1" thickBot="1" x14ac:dyDescent="0.3">
      <c r="A12258" s="680" t="s">
        <v>30379</v>
      </c>
      <c r="B12258" s="681" t="s">
        <v>30379</v>
      </c>
      <c r="C12258" s="680" t="s">
        <v>30380</v>
      </c>
      <c r="D12258" s="680" t="s">
        <v>48794</v>
      </c>
    </row>
    <row r="12259" spans="1:4" ht="16.5" thickTop="1" thickBot="1" x14ac:dyDescent="0.3">
      <c r="A12259" s="681" t="s">
        <v>30381</v>
      </c>
      <c r="B12259" s="681" t="s">
        <v>30381</v>
      </c>
      <c r="C12259" s="681" t="s">
        <v>30382</v>
      </c>
      <c r="D12259" s="681" t="s">
        <v>48795</v>
      </c>
    </row>
    <row r="12260" spans="1:4" ht="16.5" thickTop="1" thickBot="1" x14ac:dyDescent="0.3">
      <c r="A12260" s="681" t="s">
        <v>30383</v>
      </c>
      <c r="B12260" s="681" t="s">
        <v>30383</v>
      </c>
      <c r="C12260" s="681" t="s">
        <v>30384</v>
      </c>
      <c r="D12260" s="681" t="s">
        <v>48796</v>
      </c>
    </row>
    <row r="12261" spans="1:4" ht="16.5" thickTop="1" thickBot="1" x14ac:dyDescent="0.3">
      <c r="A12261" s="680" t="s">
        <v>30385</v>
      </c>
      <c r="B12261" s="681" t="s">
        <v>30385</v>
      </c>
      <c r="C12261" s="680" t="s">
        <v>30386</v>
      </c>
      <c r="D12261" s="680" t="s">
        <v>48797</v>
      </c>
    </row>
    <row r="12262" spans="1:4" ht="16.5" thickTop="1" thickBot="1" x14ac:dyDescent="0.3">
      <c r="A12262" s="681" t="s">
        <v>30387</v>
      </c>
      <c r="B12262" s="681" t="s">
        <v>30387</v>
      </c>
      <c r="C12262" s="681" t="s">
        <v>30388</v>
      </c>
      <c r="D12262" s="681" t="s">
        <v>48798</v>
      </c>
    </row>
    <row r="12263" spans="1:4" ht="16.5" thickTop="1" thickBot="1" x14ac:dyDescent="0.3">
      <c r="A12263" s="680" t="s">
        <v>30389</v>
      </c>
      <c r="B12263" s="681" t="s">
        <v>30390</v>
      </c>
      <c r="C12263" s="680" t="s">
        <v>30391</v>
      </c>
      <c r="D12263" s="680" t="s">
        <v>48799</v>
      </c>
    </row>
    <row r="12264" spans="1:4" ht="16.5" thickTop="1" thickBot="1" x14ac:dyDescent="0.3">
      <c r="A12264" s="680" t="s">
        <v>30392</v>
      </c>
      <c r="B12264" s="681" t="s">
        <v>30393</v>
      </c>
      <c r="C12264" s="680" t="s">
        <v>30394</v>
      </c>
      <c r="D12264" s="680" t="s">
        <v>48800</v>
      </c>
    </row>
    <row r="12265" spans="1:4" ht="16.5" thickTop="1" thickBot="1" x14ac:dyDescent="0.3">
      <c r="A12265" s="681" t="s">
        <v>30395</v>
      </c>
      <c r="B12265" s="681" t="s">
        <v>30396</v>
      </c>
      <c r="C12265" s="681" t="s">
        <v>30397</v>
      </c>
      <c r="D12265" s="681" t="s">
        <v>30397</v>
      </c>
    </row>
    <row r="12266" spans="1:4" ht="16.5" thickTop="1" thickBot="1" x14ac:dyDescent="0.3">
      <c r="A12266" s="680" t="s">
        <v>7397</v>
      </c>
      <c r="B12266" s="681" t="s">
        <v>30398</v>
      </c>
      <c r="C12266" s="680" t="s">
        <v>30399</v>
      </c>
      <c r="D12266" s="680" t="s">
        <v>7399</v>
      </c>
    </row>
    <row r="12267" spans="1:4" ht="31.5" thickTop="1" thickBot="1" x14ac:dyDescent="0.3">
      <c r="A12267" s="681" t="s">
        <v>30400</v>
      </c>
      <c r="B12267" s="681" t="s">
        <v>30401</v>
      </c>
      <c r="C12267" s="681" t="s">
        <v>30402</v>
      </c>
      <c r="D12267" s="681" t="s">
        <v>48801</v>
      </c>
    </row>
    <row r="12268" spans="1:4" ht="61.5" thickTop="1" thickBot="1" x14ac:dyDescent="0.3">
      <c r="A12268" s="680" t="s">
        <v>30403</v>
      </c>
      <c r="B12268" s="692" t="s">
        <v>8728</v>
      </c>
      <c r="C12268" s="680" t="s">
        <v>30404</v>
      </c>
      <c r="D12268" s="680" t="s">
        <v>48802</v>
      </c>
    </row>
    <row r="12269" spans="1:4" ht="16.5" thickTop="1" thickBot="1" x14ac:dyDescent="0.3">
      <c r="A12269" s="681" t="s">
        <v>30405</v>
      </c>
      <c r="B12269" s="681" t="s">
        <v>30406</v>
      </c>
      <c r="C12269" s="681" t="s">
        <v>30407</v>
      </c>
      <c r="D12269" s="681" t="s">
        <v>48803</v>
      </c>
    </row>
    <row r="12270" spans="1:4" ht="16.5" thickTop="1" thickBot="1" x14ac:dyDescent="0.3">
      <c r="A12270" s="681" t="s">
        <v>30408</v>
      </c>
      <c r="B12270" s="681" t="s">
        <v>30408</v>
      </c>
      <c r="C12270" s="681" t="s">
        <v>30409</v>
      </c>
      <c r="D12270" s="681" t="s">
        <v>48804</v>
      </c>
    </row>
    <row r="12271" spans="1:4" ht="16.5" thickTop="1" thickBot="1" x14ac:dyDescent="0.3">
      <c r="A12271" s="680" t="s">
        <v>30410</v>
      </c>
      <c r="B12271" s="681" t="s">
        <v>30411</v>
      </c>
      <c r="C12271" s="680" t="s">
        <v>30412</v>
      </c>
      <c r="D12271" s="680" t="s">
        <v>30412</v>
      </c>
    </row>
    <row r="12272" spans="1:4" ht="16.5" thickTop="1" thickBot="1" x14ac:dyDescent="0.3">
      <c r="A12272" s="680" t="s">
        <v>30413</v>
      </c>
      <c r="B12272" s="692" t="s">
        <v>8728</v>
      </c>
      <c r="C12272" s="680" t="s">
        <v>30414</v>
      </c>
      <c r="D12272" s="680" t="s">
        <v>48805</v>
      </c>
    </row>
    <row r="12273" spans="1:4" ht="46.5" thickTop="1" thickBot="1" x14ac:dyDescent="0.3">
      <c r="A12273" s="680" t="s">
        <v>30415</v>
      </c>
      <c r="B12273" s="681" t="s">
        <v>30416</v>
      </c>
      <c r="C12273" s="680" t="s">
        <v>30417</v>
      </c>
      <c r="D12273" s="680" t="s">
        <v>48806</v>
      </c>
    </row>
    <row r="12274" spans="1:4" ht="16.5" thickTop="1" thickBot="1" x14ac:dyDescent="0.3">
      <c r="A12274" s="681" t="s">
        <v>30418</v>
      </c>
      <c r="B12274" s="692" t="s">
        <v>8728</v>
      </c>
      <c r="C12274" s="681" t="s">
        <v>30419</v>
      </c>
      <c r="D12274" s="681" t="s">
        <v>48807</v>
      </c>
    </row>
    <row r="12275" spans="1:4" ht="16.5" thickTop="1" thickBot="1" x14ac:dyDescent="0.3">
      <c r="A12275" s="680" t="s">
        <v>30420</v>
      </c>
      <c r="B12275" s="681" t="s">
        <v>30421</v>
      </c>
      <c r="C12275" s="680" t="s">
        <v>30422</v>
      </c>
      <c r="D12275" s="680" t="s">
        <v>48808</v>
      </c>
    </row>
    <row r="12276" spans="1:4" ht="16.5" thickTop="1" thickBot="1" x14ac:dyDescent="0.3">
      <c r="A12276" s="680" t="s">
        <v>30423</v>
      </c>
      <c r="B12276" s="681" t="s">
        <v>30424</v>
      </c>
      <c r="C12276" s="680" t="s">
        <v>30425</v>
      </c>
      <c r="D12276" s="680" t="s">
        <v>48809</v>
      </c>
    </row>
    <row r="12277" spans="1:4" ht="16.5" thickTop="1" thickBot="1" x14ac:dyDescent="0.3">
      <c r="A12277" s="680" t="s">
        <v>30426</v>
      </c>
      <c r="B12277" s="681" t="s">
        <v>30427</v>
      </c>
      <c r="C12277" s="680" t="s">
        <v>30428</v>
      </c>
      <c r="D12277" s="680" t="s">
        <v>48810</v>
      </c>
    </row>
    <row r="12278" spans="1:4" ht="31.5" thickTop="1" thickBot="1" x14ac:dyDescent="0.3">
      <c r="A12278" s="681" t="s">
        <v>30429</v>
      </c>
      <c r="B12278" s="681" t="s">
        <v>30429</v>
      </c>
      <c r="C12278" s="681" t="s">
        <v>30430</v>
      </c>
      <c r="D12278" s="681" t="s">
        <v>48811</v>
      </c>
    </row>
    <row r="12279" spans="1:4" ht="16.5" thickTop="1" thickBot="1" x14ac:dyDescent="0.3">
      <c r="A12279" s="681" t="s">
        <v>30431</v>
      </c>
      <c r="B12279" s="692" t="s">
        <v>8728</v>
      </c>
      <c r="C12279" s="681" t="s">
        <v>30432</v>
      </c>
      <c r="D12279" s="681" t="s">
        <v>48812</v>
      </c>
    </row>
    <row r="12280" spans="1:4" ht="31.5" thickTop="1" thickBot="1" x14ac:dyDescent="0.3">
      <c r="A12280" s="680" t="s">
        <v>30433</v>
      </c>
      <c r="B12280" s="681" t="s">
        <v>30434</v>
      </c>
      <c r="C12280" s="680" t="s">
        <v>30435</v>
      </c>
      <c r="D12280" s="680" t="s">
        <v>48813</v>
      </c>
    </row>
    <row r="12281" spans="1:4" ht="31.5" thickTop="1" thickBot="1" x14ac:dyDescent="0.3">
      <c r="A12281" s="680" t="s">
        <v>30436</v>
      </c>
      <c r="B12281" s="681" t="s">
        <v>30437</v>
      </c>
      <c r="C12281" s="680" t="s">
        <v>30438</v>
      </c>
      <c r="D12281" s="680" t="s">
        <v>48814</v>
      </c>
    </row>
    <row r="12282" spans="1:4" ht="16.5" thickTop="1" thickBot="1" x14ac:dyDescent="0.3">
      <c r="A12282" s="681" t="s">
        <v>30439</v>
      </c>
      <c r="B12282" s="681" t="s">
        <v>30440</v>
      </c>
      <c r="C12282" s="681" t="s">
        <v>30441</v>
      </c>
      <c r="D12282" s="681" t="s">
        <v>48815</v>
      </c>
    </row>
    <row r="12283" spans="1:4" ht="31.5" thickTop="1" thickBot="1" x14ac:dyDescent="0.3">
      <c r="A12283" s="680" t="s">
        <v>30442</v>
      </c>
      <c r="B12283" s="681" t="s">
        <v>30442</v>
      </c>
      <c r="C12283" s="680" t="s">
        <v>30443</v>
      </c>
      <c r="D12283" s="680" t="s">
        <v>48816</v>
      </c>
    </row>
    <row r="12284" spans="1:4" ht="16.5" thickTop="1" thickBot="1" x14ac:dyDescent="0.3">
      <c r="A12284" s="681" t="s">
        <v>30444</v>
      </c>
      <c r="B12284" s="681" t="s">
        <v>30444</v>
      </c>
      <c r="C12284" s="681" t="s">
        <v>30445</v>
      </c>
      <c r="D12284" s="681" t="s">
        <v>48817</v>
      </c>
    </row>
    <row r="12285" spans="1:4" ht="16.5" thickTop="1" thickBot="1" x14ac:dyDescent="0.3">
      <c r="A12285" s="681" t="s">
        <v>30446</v>
      </c>
      <c r="B12285" s="681" t="s">
        <v>30447</v>
      </c>
      <c r="C12285" s="681" t="s">
        <v>30448</v>
      </c>
      <c r="D12285" s="681" t="s">
        <v>48818</v>
      </c>
    </row>
    <row r="12286" spans="1:4" ht="16.5" thickTop="1" thickBot="1" x14ac:dyDescent="0.3">
      <c r="A12286" s="681" t="s">
        <v>30449</v>
      </c>
      <c r="B12286" s="681" t="s">
        <v>30450</v>
      </c>
      <c r="C12286" s="681" t="s">
        <v>30451</v>
      </c>
      <c r="D12286" s="681" t="s">
        <v>48819</v>
      </c>
    </row>
    <row r="12287" spans="1:4" ht="16.5" thickTop="1" thickBot="1" x14ac:dyDescent="0.3">
      <c r="A12287" s="680" t="s">
        <v>30452</v>
      </c>
      <c r="B12287" s="681" t="s">
        <v>30453</v>
      </c>
      <c r="C12287" s="680" t="s">
        <v>30454</v>
      </c>
      <c r="D12287" s="680" t="s">
        <v>48820</v>
      </c>
    </row>
    <row r="12288" spans="1:4" ht="16.5" thickTop="1" thickBot="1" x14ac:dyDescent="0.3">
      <c r="A12288" s="680" t="s">
        <v>7400</v>
      </c>
      <c r="B12288" s="681" t="s">
        <v>30455</v>
      </c>
      <c r="C12288" s="680" t="s">
        <v>7401</v>
      </c>
      <c r="D12288" s="680" t="s">
        <v>7402</v>
      </c>
    </row>
    <row r="12289" spans="1:4" ht="16.5" thickTop="1" thickBot="1" x14ac:dyDescent="0.3">
      <c r="A12289" s="681" t="s">
        <v>30456</v>
      </c>
      <c r="B12289" s="681" t="s">
        <v>30457</v>
      </c>
      <c r="C12289" s="681" t="s">
        <v>30458</v>
      </c>
      <c r="D12289" s="681" t="s">
        <v>48821</v>
      </c>
    </row>
    <row r="12290" spans="1:4" ht="16.5" thickTop="1" thickBot="1" x14ac:dyDescent="0.3">
      <c r="A12290" s="680" t="s">
        <v>30459</v>
      </c>
      <c r="B12290" s="692" t="s">
        <v>8728</v>
      </c>
      <c r="C12290" s="680" t="s">
        <v>30460</v>
      </c>
      <c r="D12290" s="680" t="s">
        <v>48822</v>
      </c>
    </row>
    <row r="12291" spans="1:4" ht="16.5" thickTop="1" thickBot="1" x14ac:dyDescent="0.3">
      <c r="A12291" s="681" t="s">
        <v>30461</v>
      </c>
      <c r="B12291" s="692" t="s">
        <v>8728</v>
      </c>
      <c r="C12291" s="681" t="s">
        <v>30462</v>
      </c>
      <c r="D12291" s="681" t="s">
        <v>48823</v>
      </c>
    </row>
    <row r="12292" spans="1:4" ht="16.5" thickTop="1" thickBot="1" x14ac:dyDescent="0.3">
      <c r="A12292" s="681" t="s">
        <v>30463</v>
      </c>
      <c r="B12292" s="692" t="s">
        <v>8728</v>
      </c>
      <c r="C12292" s="681" t="s">
        <v>30464</v>
      </c>
      <c r="D12292" s="681" t="s">
        <v>48824</v>
      </c>
    </row>
    <row r="12293" spans="1:4" ht="16.5" thickTop="1" thickBot="1" x14ac:dyDescent="0.3">
      <c r="A12293" s="680" t="s">
        <v>30465</v>
      </c>
      <c r="B12293" s="681" t="s">
        <v>30466</v>
      </c>
      <c r="C12293" s="680" t="s">
        <v>30467</v>
      </c>
      <c r="D12293" s="680" t="s">
        <v>48825</v>
      </c>
    </row>
    <row r="12294" spans="1:4" ht="31.5" thickTop="1" thickBot="1" x14ac:dyDescent="0.3">
      <c r="A12294" s="681" t="s">
        <v>30468</v>
      </c>
      <c r="B12294" s="681" t="s">
        <v>30469</v>
      </c>
      <c r="C12294" s="681" t="s">
        <v>30470</v>
      </c>
      <c r="D12294" s="681" t="s">
        <v>48826</v>
      </c>
    </row>
    <row r="12295" spans="1:4" ht="31.5" thickTop="1" thickBot="1" x14ac:dyDescent="0.3">
      <c r="A12295" s="680" t="s">
        <v>30471</v>
      </c>
      <c r="B12295" s="692" t="s">
        <v>8728</v>
      </c>
      <c r="C12295" s="680" t="s">
        <v>30472</v>
      </c>
      <c r="D12295" s="680" t="s">
        <v>48827</v>
      </c>
    </row>
    <row r="12296" spans="1:4" ht="16.5" thickTop="1" thickBot="1" x14ac:dyDescent="0.3">
      <c r="A12296" s="681" t="s">
        <v>30473</v>
      </c>
      <c r="B12296" s="681" t="s">
        <v>30473</v>
      </c>
      <c r="C12296" s="681" t="s">
        <v>30474</v>
      </c>
      <c r="D12296" s="681" t="s">
        <v>48828</v>
      </c>
    </row>
    <row r="12297" spans="1:4" ht="16.5" thickTop="1" thickBot="1" x14ac:dyDescent="0.3">
      <c r="A12297" s="681" t="s">
        <v>30475</v>
      </c>
      <c r="B12297" s="681" t="s">
        <v>30476</v>
      </c>
      <c r="C12297" s="681" t="s">
        <v>30477</v>
      </c>
      <c r="D12297" s="681" t="s">
        <v>48829</v>
      </c>
    </row>
    <row r="12298" spans="1:4" ht="16.5" thickTop="1" thickBot="1" x14ac:dyDescent="0.3">
      <c r="A12298" s="681" t="s">
        <v>30478</v>
      </c>
      <c r="B12298" s="692" t="s">
        <v>8728</v>
      </c>
      <c r="C12298" s="681" t="s">
        <v>30479</v>
      </c>
      <c r="D12298" s="681" t="s">
        <v>48830</v>
      </c>
    </row>
    <row r="12299" spans="1:4" ht="16.5" thickTop="1" thickBot="1" x14ac:dyDescent="0.3">
      <c r="A12299" s="680" t="s">
        <v>30480</v>
      </c>
      <c r="B12299" s="681" t="s">
        <v>30481</v>
      </c>
      <c r="C12299" s="680" t="s">
        <v>30482</v>
      </c>
      <c r="D12299" s="680" t="s">
        <v>48831</v>
      </c>
    </row>
    <row r="12300" spans="1:4" ht="16.5" thickTop="1" thickBot="1" x14ac:dyDescent="0.3">
      <c r="A12300" s="681" t="s">
        <v>30483</v>
      </c>
      <c r="B12300" s="681" t="s">
        <v>30484</v>
      </c>
      <c r="C12300" s="681" t="s">
        <v>30485</v>
      </c>
      <c r="D12300" s="681" t="s">
        <v>48832</v>
      </c>
    </row>
    <row r="12301" spans="1:4" ht="16.5" thickTop="1" thickBot="1" x14ac:dyDescent="0.3">
      <c r="A12301" s="681" t="s">
        <v>30486</v>
      </c>
      <c r="B12301" s="681" t="s">
        <v>30487</v>
      </c>
      <c r="C12301" s="681" t="s">
        <v>30488</v>
      </c>
      <c r="D12301" s="681" t="s">
        <v>48833</v>
      </c>
    </row>
    <row r="12302" spans="1:4" ht="16.5" thickTop="1" thickBot="1" x14ac:dyDescent="0.3">
      <c r="A12302" s="681" t="s">
        <v>30489</v>
      </c>
      <c r="B12302" s="692" t="s">
        <v>8728</v>
      </c>
      <c r="C12302" s="681" t="s">
        <v>30490</v>
      </c>
      <c r="D12302" s="681" t="s">
        <v>48834</v>
      </c>
    </row>
    <row r="12303" spans="1:4" ht="16.5" thickTop="1" thickBot="1" x14ac:dyDescent="0.3">
      <c r="A12303" s="680" t="s">
        <v>30491</v>
      </c>
      <c r="B12303" s="681" t="s">
        <v>30491</v>
      </c>
      <c r="C12303" s="680" t="s">
        <v>30492</v>
      </c>
      <c r="D12303" s="680" t="s">
        <v>48835</v>
      </c>
    </row>
    <row r="12304" spans="1:4" ht="16.5" thickTop="1" thickBot="1" x14ac:dyDescent="0.3">
      <c r="A12304" s="680" t="s">
        <v>30493</v>
      </c>
      <c r="B12304" s="692" t="s">
        <v>8728</v>
      </c>
      <c r="C12304" s="680" t="s">
        <v>30494</v>
      </c>
      <c r="D12304" s="680" t="s">
        <v>48836</v>
      </c>
    </row>
    <row r="12305" spans="1:4" ht="16.5" thickTop="1" thickBot="1" x14ac:dyDescent="0.3">
      <c r="A12305" s="680" t="s">
        <v>30495</v>
      </c>
      <c r="B12305" s="681" t="s">
        <v>30496</v>
      </c>
      <c r="C12305" s="680" t="s">
        <v>30497</v>
      </c>
      <c r="D12305" s="680" t="s">
        <v>48837</v>
      </c>
    </row>
    <row r="12306" spans="1:4" ht="16.5" thickTop="1" thickBot="1" x14ac:dyDescent="0.3">
      <c r="A12306" s="680" t="s">
        <v>30498</v>
      </c>
      <c r="B12306" s="681" t="s">
        <v>30499</v>
      </c>
      <c r="C12306" s="680" t="s">
        <v>30500</v>
      </c>
      <c r="D12306" s="680" t="s">
        <v>48838</v>
      </c>
    </row>
    <row r="12307" spans="1:4" ht="16.5" thickTop="1" thickBot="1" x14ac:dyDescent="0.3">
      <c r="A12307" s="680" t="s">
        <v>30501</v>
      </c>
      <c r="B12307" s="681" t="s">
        <v>36138</v>
      </c>
      <c r="C12307" s="680" t="s">
        <v>30503</v>
      </c>
      <c r="D12307" s="680" t="s">
        <v>48839</v>
      </c>
    </row>
    <row r="12308" spans="1:4" ht="16.5" thickTop="1" thickBot="1" x14ac:dyDescent="0.3">
      <c r="A12308" s="680" t="s">
        <v>30504</v>
      </c>
      <c r="B12308" s="681" t="s">
        <v>30505</v>
      </c>
      <c r="C12308" s="680" t="s">
        <v>30506</v>
      </c>
      <c r="D12308" s="680" t="s">
        <v>48840</v>
      </c>
    </row>
    <row r="12309" spans="1:4" ht="16.5" thickTop="1" thickBot="1" x14ac:dyDescent="0.3">
      <c r="A12309" s="681" t="s">
        <v>30507</v>
      </c>
      <c r="B12309" s="692" t="s">
        <v>8728</v>
      </c>
      <c r="C12309" s="681" t="s">
        <v>30508</v>
      </c>
      <c r="D12309" s="681" t="s">
        <v>48841</v>
      </c>
    </row>
    <row r="12310" spans="1:4" ht="16.5" thickTop="1" thickBot="1" x14ac:dyDescent="0.3">
      <c r="A12310" s="681" t="s">
        <v>30509</v>
      </c>
      <c r="B12310" s="681" t="s">
        <v>30510</v>
      </c>
      <c r="C12310" s="681" t="s">
        <v>30511</v>
      </c>
      <c r="D12310" s="681" t="s">
        <v>48842</v>
      </c>
    </row>
    <row r="12311" spans="1:4" ht="31.5" thickTop="1" thickBot="1" x14ac:dyDescent="0.3">
      <c r="A12311" s="681" t="s">
        <v>30512</v>
      </c>
      <c r="B12311" s="692" t="s">
        <v>8728</v>
      </c>
      <c r="C12311" s="681" t="s">
        <v>30513</v>
      </c>
      <c r="D12311" s="681" t="s">
        <v>48843</v>
      </c>
    </row>
    <row r="12312" spans="1:4" ht="31.5" thickTop="1" thickBot="1" x14ac:dyDescent="0.3">
      <c r="A12312" s="680" t="s">
        <v>30514</v>
      </c>
      <c r="B12312" s="681" t="s">
        <v>30515</v>
      </c>
      <c r="C12312" s="680" t="s">
        <v>30516</v>
      </c>
      <c r="D12312" s="680" t="s">
        <v>48844</v>
      </c>
    </row>
    <row r="12313" spans="1:4" ht="16.5" thickTop="1" thickBot="1" x14ac:dyDescent="0.3">
      <c r="A12313" s="681" t="s">
        <v>30517</v>
      </c>
      <c r="B12313" s="681" t="s">
        <v>30518</v>
      </c>
      <c r="C12313" s="681" t="s">
        <v>30519</v>
      </c>
      <c r="D12313" s="681" t="s">
        <v>48845</v>
      </c>
    </row>
    <row r="12314" spans="1:4" ht="16.5" thickTop="1" thickBot="1" x14ac:dyDescent="0.3">
      <c r="A12314" s="680" t="s">
        <v>30520</v>
      </c>
      <c r="B12314" s="692" t="s">
        <v>8728</v>
      </c>
      <c r="C12314" s="680" t="s">
        <v>30521</v>
      </c>
      <c r="D12314" s="680" t="s">
        <v>48846</v>
      </c>
    </row>
    <row r="12315" spans="1:4" ht="16.5" thickTop="1" thickBot="1" x14ac:dyDescent="0.3">
      <c r="A12315" s="681" t="s">
        <v>30522</v>
      </c>
      <c r="B12315" s="692" t="s">
        <v>8728</v>
      </c>
      <c r="C12315" s="681" t="s">
        <v>30523</v>
      </c>
      <c r="D12315" s="681" t="s">
        <v>48847</v>
      </c>
    </row>
    <row r="12316" spans="1:4" ht="31.5" thickTop="1" thickBot="1" x14ac:dyDescent="0.3">
      <c r="A12316" s="681" t="s">
        <v>30524</v>
      </c>
      <c r="B12316" s="681" t="s">
        <v>30525</v>
      </c>
      <c r="C12316" s="681" t="s">
        <v>30526</v>
      </c>
      <c r="D12316" s="681" t="s">
        <v>48848</v>
      </c>
    </row>
    <row r="12317" spans="1:4" ht="16.5" thickTop="1" thickBot="1" x14ac:dyDescent="0.3">
      <c r="A12317" s="681" t="s">
        <v>30527</v>
      </c>
      <c r="B12317" s="692" t="s">
        <v>8728</v>
      </c>
      <c r="C12317" s="681" t="s">
        <v>30528</v>
      </c>
      <c r="D12317" s="681" t="s">
        <v>48849</v>
      </c>
    </row>
    <row r="12318" spans="1:4" ht="16.5" thickTop="1" thickBot="1" x14ac:dyDescent="0.3">
      <c r="A12318" s="681" t="s">
        <v>30529</v>
      </c>
      <c r="B12318" s="692" t="s">
        <v>8728</v>
      </c>
      <c r="C12318" s="681" t="s">
        <v>30530</v>
      </c>
      <c r="D12318" s="681" t="s">
        <v>48850</v>
      </c>
    </row>
    <row r="12319" spans="1:4" ht="16.5" thickTop="1" thickBot="1" x14ac:dyDescent="0.3">
      <c r="A12319" s="681" t="s">
        <v>30531</v>
      </c>
      <c r="B12319" s="681" t="s">
        <v>30532</v>
      </c>
      <c r="C12319" s="681" t="s">
        <v>30533</v>
      </c>
      <c r="D12319" s="681" t="s">
        <v>48851</v>
      </c>
    </row>
    <row r="12320" spans="1:4" ht="16.5" thickTop="1" thickBot="1" x14ac:dyDescent="0.3">
      <c r="A12320" s="681" t="s">
        <v>30534</v>
      </c>
      <c r="B12320" s="692" t="s">
        <v>8728</v>
      </c>
      <c r="C12320" s="681" t="s">
        <v>30535</v>
      </c>
      <c r="D12320" s="681" t="s">
        <v>48852</v>
      </c>
    </row>
    <row r="12321" spans="1:4" ht="16.5" thickTop="1" thickBot="1" x14ac:dyDescent="0.3">
      <c r="A12321" s="681" t="s">
        <v>30536</v>
      </c>
      <c r="B12321" s="692" t="s">
        <v>8728</v>
      </c>
      <c r="C12321" s="681" t="s">
        <v>30537</v>
      </c>
      <c r="D12321" s="681" t="s">
        <v>48853</v>
      </c>
    </row>
    <row r="12322" spans="1:4" ht="16.5" thickTop="1" thickBot="1" x14ac:dyDescent="0.3">
      <c r="A12322" s="681" t="s">
        <v>30538</v>
      </c>
      <c r="B12322" s="692" t="s">
        <v>8728</v>
      </c>
      <c r="C12322" s="681" t="s">
        <v>30539</v>
      </c>
      <c r="D12322" s="681" t="s">
        <v>48854</v>
      </c>
    </row>
    <row r="12323" spans="1:4" ht="16.5" thickTop="1" thickBot="1" x14ac:dyDescent="0.3">
      <c r="A12323" s="681" t="s">
        <v>30540</v>
      </c>
      <c r="B12323" s="692" t="s">
        <v>8728</v>
      </c>
      <c r="C12323" s="681" t="s">
        <v>30541</v>
      </c>
      <c r="D12323" s="681" t="s">
        <v>48855</v>
      </c>
    </row>
    <row r="12324" spans="1:4" ht="31.5" thickTop="1" thickBot="1" x14ac:dyDescent="0.3">
      <c r="A12324" s="681" t="s">
        <v>30542</v>
      </c>
      <c r="B12324" s="692" t="s">
        <v>8728</v>
      </c>
      <c r="C12324" s="681" t="s">
        <v>30543</v>
      </c>
      <c r="D12324" s="681" t="s">
        <v>48856</v>
      </c>
    </row>
    <row r="12325" spans="1:4" ht="31.5" thickTop="1" thickBot="1" x14ac:dyDescent="0.3">
      <c r="A12325" s="681" t="s">
        <v>30544</v>
      </c>
      <c r="B12325" s="681" t="s">
        <v>30545</v>
      </c>
      <c r="C12325" s="681" t="s">
        <v>30546</v>
      </c>
      <c r="D12325" s="681" t="s">
        <v>48857</v>
      </c>
    </row>
    <row r="12326" spans="1:4" ht="16.5" thickTop="1" thickBot="1" x14ac:dyDescent="0.3">
      <c r="A12326" s="680" t="s">
        <v>30547</v>
      </c>
      <c r="B12326" s="692" t="s">
        <v>8728</v>
      </c>
      <c r="C12326" s="680" t="s">
        <v>30548</v>
      </c>
      <c r="D12326" s="680" t="s">
        <v>48858</v>
      </c>
    </row>
    <row r="12327" spans="1:4" ht="16.5" thickTop="1" thickBot="1" x14ac:dyDescent="0.3">
      <c r="A12327" s="681" t="s">
        <v>30549</v>
      </c>
      <c r="B12327" s="692" t="s">
        <v>8728</v>
      </c>
      <c r="C12327" s="681" t="s">
        <v>30550</v>
      </c>
      <c r="D12327" s="681" t="s">
        <v>48859</v>
      </c>
    </row>
    <row r="12328" spans="1:4" ht="16.5" thickTop="1" thickBot="1" x14ac:dyDescent="0.3">
      <c r="A12328" s="681" t="s">
        <v>30551</v>
      </c>
      <c r="B12328" s="681" t="s">
        <v>30552</v>
      </c>
      <c r="C12328" s="681" t="s">
        <v>30553</v>
      </c>
      <c r="D12328" s="681" t="s">
        <v>48860</v>
      </c>
    </row>
    <row r="12329" spans="1:4" ht="16.5" thickTop="1" thickBot="1" x14ac:dyDescent="0.3">
      <c r="A12329" s="681" t="s">
        <v>30554</v>
      </c>
      <c r="B12329" s="681" t="s">
        <v>30554</v>
      </c>
      <c r="C12329" s="681" t="s">
        <v>30555</v>
      </c>
      <c r="D12329" s="681" t="s">
        <v>48861</v>
      </c>
    </row>
    <row r="12330" spans="1:4" ht="16.5" thickTop="1" thickBot="1" x14ac:dyDescent="0.3">
      <c r="A12330" s="681" t="s">
        <v>30556</v>
      </c>
      <c r="B12330" s="681" t="s">
        <v>30557</v>
      </c>
      <c r="C12330" s="681" t="s">
        <v>30558</v>
      </c>
      <c r="D12330" s="681" t="s">
        <v>48862</v>
      </c>
    </row>
    <row r="12331" spans="1:4" ht="16.5" thickTop="1" thickBot="1" x14ac:dyDescent="0.3">
      <c r="A12331" s="681" t="s">
        <v>30559</v>
      </c>
      <c r="B12331" s="692" t="s">
        <v>8728</v>
      </c>
      <c r="C12331" s="681" t="s">
        <v>30560</v>
      </c>
      <c r="D12331" s="681" t="s">
        <v>48863</v>
      </c>
    </row>
    <row r="12332" spans="1:4" ht="16.5" thickTop="1" thickBot="1" x14ac:dyDescent="0.3">
      <c r="A12332" s="680" t="s">
        <v>30561</v>
      </c>
      <c r="B12332" s="681" t="s">
        <v>30562</v>
      </c>
      <c r="C12332" s="680" t="s">
        <v>30563</v>
      </c>
      <c r="D12332" s="680" t="s">
        <v>48864</v>
      </c>
    </row>
    <row r="12333" spans="1:4" ht="16.5" thickTop="1" thickBot="1" x14ac:dyDescent="0.3">
      <c r="A12333" s="680" t="s">
        <v>30564</v>
      </c>
      <c r="B12333" s="692" t="s">
        <v>8728</v>
      </c>
      <c r="C12333" s="680" t="s">
        <v>30565</v>
      </c>
      <c r="D12333" s="680" t="s">
        <v>48865</v>
      </c>
    </row>
    <row r="12334" spans="1:4" ht="16.5" thickTop="1" thickBot="1" x14ac:dyDescent="0.3">
      <c r="A12334" s="681" t="s">
        <v>30566</v>
      </c>
      <c r="B12334" s="681" t="s">
        <v>30567</v>
      </c>
      <c r="C12334" s="681" t="s">
        <v>30568</v>
      </c>
      <c r="D12334" s="681" t="s">
        <v>48866</v>
      </c>
    </row>
    <row r="12335" spans="1:4" ht="16.5" thickTop="1" thickBot="1" x14ac:dyDescent="0.3">
      <c r="A12335" s="680" t="s">
        <v>30569</v>
      </c>
      <c r="B12335" s="692" t="s">
        <v>8728</v>
      </c>
      <c r="C12335" s="680" t="s">
        <v>30570</v>
      </c>
      <c r="D12335" s="680" t="s">
        <v>48867</v>
      </c>
    </row>
    <row r="12336" spans="1:4" ht="16.5" thickTop="1" thickBot="1" x14ac:dyDescent="0.3">
      <c r="A12336" s="681" t="s">
        <v>30571</v>
      </c>
      <c r="B12336" s="681" t="s">
        <v>30572</v>
      </c>
      <c r="C12336" s="681" t="s">
        <v>30573</v>
      </c>
      <c r="D12336" s="681" t="s">
        <v>48868</v>
      </c>
    </row>
    <row r="12337" spans="1:4" ht="31.5" thickTop="1" thickBot="1" x14ac:dyDescent="0.3">
      <c r="A12337" s="681" t="s">
        <v>7403</v>
      </c>
      <c r="B12337" s="681" t="s">
        <v>30574</v>
      </c>
      <c r="C12337" s="681" t="s">
        <v>7404</v>
      </c>
      <c r="D12337" s="681" t="s">
        <v>7405</v>
      </c>
    </row>
    <row r="12338" spans="1:4" ht="16.5" thickTop="1" thickBot="1" x14ac:dyDescent="0.3">
      <c r="A12338" s="681" t="s">
        <v>30575</v>
      </c>
      <c r="B12338" s="681" t="s">
        <v>30576</v>
      </c>
      <c r="C12338" s="681" t="s">
        <v>30577</v>
      </c>
      <c r="D12338" s="681" t="s">
        <v>48869</v>
      </c>
    </row>
    <row r="12339" spans="1:4" ht="16.5" thickTop="1" thickBot="1" x14ac:dyDescent="0.3">
      <c r="A12339" s="681" t="s">
        <v>30578</v>
      </c>
      <c r="B12339" s="681" t="s">
        <v>30579</v>
      </c>
      <c r="C12339" s="681" t="s">
        <v>30580</v>
      </c>
      <c r="D12339" s="681" t="s">
        <v>48870</v>
      </c>
    </row>
    <row r="12340" spans="1:4" ht="16.5" thickTop="1" thickBot="1" x14ac:dyDescent="0.3">
      <c r="A12340" s="680" t="s">
        <v>30581</v>
      </c>
      <c r="B12340" s="681" t="s">
        <v>30582</v>
      </c>
      <c r="C12340" s="680" t="s">
        <v>30583</v>
      </c>
      <c r="D12340" s="680" t="s">
        <v>48871</v>
      </c>
    </row>
    <row r="12341" spans="1:4" ht="16.5" thickTop="1" thickBot="1" x14ac:dyDescent="0.3">
      <c r="A12341" s="680" t="s">
        <v>30584</v>
      </c>
      <c r="B12341" s="681" t="s">
        <v>30585</v>
      </c>
      <c r="C12341" s="680" t="s">
        <v>30586</v>
      </c>
      <c r="D12341" s="680" t="s">
        <v>48872</v>
      </c>
    </row>
    <row r="12342" spans="1:4" ht="16.5" thickTop="1" thickBot="1" x14ac:dyDescent="0.3">
      <c r="A12342" s="680" t="s">
        <v>30587</v>
      </c>
      <c r="B12342" s="681" t="s">
        <v>30588</v>
      </c>
      <c r="C12342" s="680" t="s">
        <v>30589</v>
      </c>
      <c r="D12342" s="680" t="s">
        <v>48873</v>
      </c>
    </row>
    <row r="12343" spans="1:4" ht="16.5" thickTop="1" thickBot="1" x14ac:dyDescent="0.3">
      <c r="A12343" s="680" t="s">
        <v>30590</v>
      </c>
      <c r="B12343" s="681" t="s">
        <v>30591</v>
      </c>
      <c r="C12343" s="680" t="s">
        <v>30592</v>
      </c>
      <c r="D12343" s="680" t="s">
        <v>48874</v>
      </c>
    </row>
    <row r="12344" spans="1:4" ht="31.5" thickTop="1" thickBot="1" x14ac:dyDescent="0.3">
      <c r="A12344" s="681" t="s">
        <v>30593</v>
      </c>
      <c r="B12344" s="681" t="s">
        <v>30594</v>
      </c>
      <c r="C12344" s="681" t="s">
        <v>30595</v>
      </c>
      <c r="D12344" s="681" t="s">
        <v>48875</v>
      </c>
    </row>
    <row r="12345" spans="1:4" ht="16.5" thickTop="1" thickBot="1" x14ac:dyDescent="0.3">
      <c r="A12345" s="680" t="s">
        <v>30596</v>
      </c>
      <c r="B12345" s="681" t="s">
        <v>30597</v>
      </c>
      <c r="C12345" s="680" t="s">
        <v>30598</v>
      </c>
      <c r="D12345" s="680" t="s">
        <v>48876</v>
      </c>
    </row>
    <row r="12346" spans="1:4" ht="16.5" thickTop="1" thickBot="1" x14ac:dyDescent="0.3">
      <c r="A12346" s="680" t="s">
        <v>30599</v>
      </c>
      <c r="B12346" s="681" t="s">
        <v>37088</v>
      </c>
      <c r="C12346" s="680" t="s">
        <v>30601</v>
      </c>
      <c r="D12346" s="680" t="s">
        <v>48877</v>
      </c>
    </row>
    <row r="12347" spans="1:4" ht="16.5" thickTop="1" thickBot="1" x14ac:dyDescent="0.3">
      <c r="A12347" s="681" t="s">
        <v>30602</v>
      </c>
      <c r="B12347" s="681" t="s">
        <v>30603</v>
      </c>
      <c r="C12347" s="681" t="s">
        <v>30604</v>
      </c>
      <c r="D12347" s="681" t="s">
        <v>48878</v>
      </c>
    </row>
    <row r="12348" spans="1:4" ht="16.5" thickTop="1" thickBot="1" x14ac:dyDescent="0.3">
      <c r="A12348" s="680" t="s">
        <v>30605</v>
      </c>
      <c r="B12348" s="681" t="s">
        <v>30606</v>
      </c>
      <c r="C12348" s="680" t="s">
        <v>30607</v>
      </c>
      <c r="D12348" s="680" t="s">
        <v>48879</v>
      </c>
    </row>
    <row r="12349" spans="1:4" ht="16.5" thickTop="1" thickBot="1" x14ac:dyDescent="0.3">
      <c r="A12349" s="681" t="s">
        <v>30608</v>
      </c>
      <c r="B12349" s="681" t="s">
        <v>30609</v>
      </c>
      <c r="C12349" s="681" t="s">
        <v>30610</v>
      </c>
      <c r="D12349" s="681" t="s">
        <v>48880</v>
      </c>
    </row>
    <row r="12350" spans="1:4" ht="16.5" thickTop="1" thickBot="1" x14ac:dyDescent="0.3">
      <c r="A12350" s="681" t="s">
        <v>30611</v>
      </c>
      <c r="B12350" s="681" t="s">
        <v>30612</v>
      </c>
      <c r="C12350" s="681" t="s">
        <v>30613</v>
      </c>
      <c r="D12350" s="681" t="s">
        <v>48881</v>
      </c>
    </row>
    <row r="12351" spans="1:4" ht="31.5" thickTop="1" thickBot="1" x14ac:dyDescent="0.3">
      <c r="A12351" s="680" t="s">
        <v>30614</v>
      </c>
      <c r="B12351" s="681" t="s">
        <v>30615</v>
      </c>
      <c r="C12351" s="680" t="s">
        <v>30616</v>
      </c>
      <c r="D12351" s="680" t="s">
        <v>48882</v>
      </c>
    </row>
    <row r="12352" spans="1:4" ht="16.5" thickTop="1" thickBot="1" x14ac:dyDescent="0.3">
      <c r="A12352" s="681" t="s">
        <v>7406</v>
      </c>
      <c r="B12352" s="681" t="s">
        <v>30617</v>
      </c>
      <c r="C12352" s="681" t="s">
        <v>7407</v>
      </c>
      <c r="D12352" s="681" t="s">
        <v>7408</v>
      </c>
    </row>
    <row r="12353" spans="1:4" ht="16.5" thickTop="1" thickBot="1" x14ac:dyDescent="0.3">
      <c r="A12353" s="680" t="s">
        <v>30618</v>
      </c>
      <c r="B12353" s="681" t="s">
        <v>30619</v>
      </c>
      <c r="C12353" s="680" t="s">
        <v>30620</v>
      </c>
      <c r="D12353" s="680" t="s">
        <v>48883</v>
      </c>
    </row>
    <row r="12354" spans="1:4" ht="16.5" thickTop="1" thickBot="1" x14ac:dyDescent="0.3">
      <c r="A12354" s="681" t="s">
        <v>30621</v>
      </c>
      <c r="B12354" s="681" t="s">
        <v>30621</v>
      </c>
      <c r="C12354" s="681" t="s">
        <v>30622</v>
      </c>
      <c r="D12354" s="681" t="s">
        <v>48884</v>
      </c>
    </row>
    <row r="12355" spans="1:4" ht="16.5" thickTop="1" thickBot="1" x14ac:dyDescent="0.3">
      <c r="A12355" s="681" t="s">
        <v>30623</v>
      </c>
      <c r="B12355" s="681" t="s">
        <v>30624</v>
      </c>
      <c r="C12355" s="681" t="s">
        <v>30625</v>
      </c>
      <c r="D12355" s="681" t="s">
        <v>48885</v>
      </c>
    </row>
    <row r="12356" spans="1:4" ht="16.5" thickTop="1" thickBot="1" x14ac:dyDescent="0.3">
      <c r="A12356" s="681" t="s">
        <v>30626</v>
      </c>
      <c r="B12356" s="692" t="s">
        <v>8728</v>
      </c>
      <c r="C12356" s="681" t="s">
        <v>30627</v>
      </c>
      <c r="D12356" s="681" t="s">
        <v>48886</v>
      </c>
    </row>
    <row r="12357" spans="1:4" ht="31.5" thickTop="1" thickBot="1" x14ac:dyDescent="0.3">
      <c r="A12357" s="681" t="s">
        <v>30628</v>
      </c>
      <c r="B12357" s="681" t="s">
        <v>30629</v>
      </c>
      <c r="C12357" s="681" t="s">
        <v>30630</v>
      </c>
      <c r="D12357" s="681" t="s">
        <v>48887</v>
      </c>
    </row>
    <row r="12358" spans="1:4" ht="16.5" thickTop="1" thickBot="1" x14ac:dyDescent="0.3">
      <c r="A12358" s="680" t="s">
        <v>30631</v>
      </c>
      <c r="B12358" s="681" t="s">
        <v>30632</v>
      </c>
      <c r="C12358" s="680" t="s">
        <v>30633</v>
      </c>
      <c r="D12358" s="680" t="s">
        <v>48888</v>
      </c>
    </row>
    <row r="12359" spans="1:4" ht="16.5" thickTop="1" thickBot="1" x14ac:dyDescent="0.3">
      <c r="A12359" s="681" t="s">
        <v>30634</v>
      </c>
      <c r="B12359" s="681" t="s">
        <v>30635</v>
      </c>
      <c r="C12359" s="681" t="s">
        <v>30636</v>
      </c>
      <c r="D12359" s="681" t="s">
        <v>30636</v>
      </c>
    </row>
    <row r="12360" spans="1:4" ht="16.5" thickTop="1" thickBot="1" x14ac:dyDescent="0.3">
      <c r="A12360" s="681" t="s">
        <v>30637</v>
      </c>
      <c r="B12360" s="692" t="s">
        <v>8728</v>
      </c>
      <c r="C12360" s="681" t="s">
        <v>30638</v>
      </c>
      <c r="D12360" s="681" t="s">
        <v>48889</v>
      </c>
    </row>
    <row r="12361" spans="1:4" ht="16.5" thickTop="1" thickBot="1" x14ac:dyDescent="0.3">
      <c r="A12361" s="681" t="s">
        <v>30639</v>
      </c>
      <c r="B12361" s="681" t="s">
        <v>30640</v>
      </c>
      <c r="C12361" s="681" t="s">
        <v>30641</v>
      </c>
      <c r="D12361" s="681" t="s">
        <v>48890</v>
      </c>
    </row>
    <row r="12362" spans="1:4" ht="31.5" thickTop="1" thickBot="1" x14ac:dyDescent="0.3">
      <c r="A12362" s="680" t="s">
        <v>30642</v>
      </c>
      <c r="B12362" s="681" t="s">
        <v>30643</v>
      </c>
      <c r="C12362" s="680" t="s">
        <v>30644</v>
      </c>
      <c r="D12362" s="680" t="s">
        <v>48891</v>
      </c>
    </row>
    <row r="12363" spans="1:4" ht="31.5" thickTop="1" thickBot="1" x14ac:dyDescent="0.3">
      <c r="A12363" s="681" t="s">
        <v>30645</v>
      </c>
      <c r="B12363" s="681" t="s">
        <v>30645</v>
      </c>
      <c r="C12363" s="681" t="s">
        <v>30646</v>
      </c>
      <c r="D12363" s="681" t="s">
        <v>48892</v>
      </c>
    </row>
    <row r="12364" spans="1:4" ht="16.5" thickTop="1" thickBot="1" x14ac:dyDescent="0.3">
      <c r="A12364" s="680" t="s">
        <v>30647</v>
      </c>
      <c r="B12364" s="681" t="s">
        <v>30648</v>
      </c>
      <c r="C12364" s="680" t="s">
        <v>30649</v>
      </c>
      <c r="D12364" s="680" t="s">
        <v>48893</v>
      </c>
    </row>
    <row r="12365" spans="1:4" ht="16.5" thickTop="1" thickBot="1" x14ac:dyDescent="0.3">
      <c r="A12365" s="681" t="s">
        <v>30650</v>
      </c>
      <c r="B12365" s="681" t="s">
        <v>30651</v>
      </c>
      <c r="C12365" s="681" t="s">
        <v>30652</v>
      </c>
      <c r="D12365" s="681" t="s">
        <v>48894</v>
      </c>
    </row>
    <row r="12366" spans="1:4" ht="31.5" thickTop="1" thickBot="1" x14ac:dyDescent="0.3">
      <c r="A12366" s="681" t="s">
        <v>30653</v>
      </c>
      <c r="B12366" s="681" t="s">
        <v>30654</v>
      </c>
      <c r="C12366" s="681" t="s">
        <v>30655</v>
      </c>
      <c r="D12366" s="681" t="s">
        <v>48895</v>
      </c>
    </row>
    <row r="12367" spans="1:4" ht="16.5" thickTop="1" thickBot="1" x14ac:dyDescent="0.3">
      <c r="A12367" s="681" t="s">
        <v>30656</v>
      </c>
      <c r="B12367" s="681" t="s">
        <v>30656</v>
      </c>
      <c r="C12367" s="681" t="s">
        <v>30657</v>
      </c>
      <c r="D12367" s="681" t="s">
        <v>48896</v>
      </c>
    </row>
    <row r="12368" spans="1:4" ht="31.5" thickTop="1" thickBot="1" x14ac:dyDescent="0.3">
      <c r="A12368" s="680" t="s">
        <v>30658</v>
      </c>
      <c r="B12368" s="681" t="s">
        <v>30659</v>
      </c>
      <c r="C12368" s="680" t="s">
        <v>30660</v>
      </c>
      <c r="D12368" s="680" t="s">
        <v>48897</v>
      </c>
    </row>
    <row r="12369" spans="1:4" ht="16.5" thickTop="1" thickBot="1" x14ac:dyDescent="0.3">
      <c r="A12369" s="681" t="s">
        <v>30661</v>
      </c>
      <c r="B12369" s="681" t="s">
        <v>30662</v>
      </c>
      <c r="C12369" s="681" t="s">
        <v>30663</v>
      </c>
      <c r="D12369" s="681" t="s">
        <v>48898</v>
      </c>
    </row>
    <row r="12370" spans="1:4" ht="16.5" thickTop="1" thickBot="1" x14ac:dyDescent="0.3">
      <c r="A12370" s="680" t="s">
        <v>30664</v>
      </c>
      <c r="B12370" s="681" t="s">
        <v>30665</v>
      </c>
      <c r="C12370" s="680" t="s">
        <v>30666</v>
      </c>
      <c r="D12370" s="680" t="s">
        <v>48899</v>
      </c>
    </row>
    <row r="12371" spans="1:4" ht="16.5" thickTop="1" thickBot="1" x14ac:dyDescent="0.3">
      <c r="A12371" s="681" t="s">
        <v>30667</v>
      </c>
      <c r="B12371" s="681" t="s">
        <v>30668</v>
      </c>
      <c r="C12371" s="681" t="s">
        <v>30669</v>
      </c>
      <c r="D12371" s="681" t="s">
        <v>48900</v>
      </c>
    </row>
    <row r="12372" spans="1:4" ht="16.5" thickTop="1" thickBot="1" x14ac:dyDescent="0.3">
      <c r="A12372" s="680" t="s">
        <v>30670</v>
      </c>
      <c r="B12372" s="681" t="s">
        <v>30670</v>
      </c>
      <c r="C12372" s="680" t="s">
        <v>30671</v>
      </c>
      <c r="D12372" s="680" t="s">
        <v>48901</v>
      </c>
    </row>
    <row r="12373" spans="1:4" ht="16.5" thickTop="1" thickBot="1" x14ac:dyDescent="0.3">
      <c r="A12373" s="680" t="s">
        <v>30672</v>
      </c>
      <c r="B12373" s="681" t="s">
        <v>30672</v>
      </c>
      <c r="C12373" s="680" t="s">
        <v>30673</v>
      </c>
      <c r="D12373" s="680" t="s">
        <v>48902</v>
      </c>
    </row>
    <row r="12374" spans="1:4" ht="16.5" thickTop="1" thickBot="1" x14ac:dyDescent="0.3">
      <c r="A12374" s="680" t="s">
        <v>30674</v>
      </c>
      <c r="B12374" s="681" t="s">
        <v>30674</v>
      </c>
      <c r="C12374" s="680" t="s">
        <v>30675</v>
      </c>
      <c r="D12374" s="680" t="s">
        <v>48903</v>
      </c>
    </row>
    <row r="12375" spans="1:4" ht="16.5" thickTop="1" thickBot="1" x14ac:dyDescent="0.3">
      <c r="A12375" s="680" t="s">
        <v>30676</v>
      </c>
      <c r="B12375" s="692" t="s">
        <v>8728</v>
      </c>
      <c r="C12375" s="680" t="s">
        <v>30677</v>
      </c>
      <c r="D12375" s="680" t="s">
        <v>48904</v>
      </c>
    </row>
    <row r="12376" spans="1:4" ht="16.5" thickTop="1" thickBot="1" x14ac:dyDescent="0.3">
      <c r="A12376" s="681" t="s">
        <v>30678</v>
      </c>
      <c r="B12376" s="681" t="s">
        <v>30678</v>
      </c>
      <c r="C12376" s="681" t="s">
        <v>30679</v>
      </c>
      <c r="D12376" s="681" t="s">
        <v>48905</v>
      </c>
    </row>
    <row r="12377" spans="1:4" ht="31.5" thickTop="1" thickBot="1" x14ac:dyDescent="0.3">
      <c r="A12377" s="680" t="s">
        <v>30680</v>
      </c>
      <c r="B12377" s="681" t="s">
        <v>30681</v>
      </c>
      <c r="C12377" s="680" t="s">
        <v>30682</v>
      </c>
      <c r="D12377" s="680" t="s">
        <v>48906</v>
      </c>
    </row>
    <row r="12378" spans="1:4" ht="31.5" thickTop="1" thickBot="1" x14ac:dyDescent="0.3">
      <c r="A12378" s="681" t="s">
        <v>30683</v>
      </c>
      <c r="B12378" s="681" t="s">
        <v>30684</v>
      </c>
      <c r="C12378" s="681" t="s">
        <v>30685</v>
      </c>
      <c r="D12378" s="681" t="s">
        <v>48907</v>
      </c>
    </row>
    <row r="12379" spans="1:4" ht="16.5" thickTop="1" thickBot="1" x14ac:dyDescent="0.3">
      <c r="A12379" s="681" t="s">
        <v>30686</v>
      </c>
      <c r="B12379" s="681" t="s">
        <v>30686</v>
      </c>
      <c r="C12379" s="681" t="s">
        <v>30687</v>
      </c>
      <c r="D12379" s="681" t="s">
        <v>48908</v>
      </c>
    </row>
    <row r="12380" spans="1:4" ht="16.5" thickTop="1" thickBot="1" x14ac:dyDescent="0.3">
      <c r="A12380" s="680" t="s">
        <v>30688</v>
      </c>
      <c r="B12380" s="681" t="s">
        <v>30689</v>
      </c>
      <c r="C12380" s="680" t="s">
        <v>30690</v>
      </c>
      <c r="D12380" s="680" t="s">
        <v>48909</v>
      </c>
    </row>
    <row r="12381" spans="1:4" ht="16.5" thickTop="1" thickBot="1" x14ac:dyDescent="0.3">
      <c r="A12381" s="681" t="s">
        <v>30691</v>
      </c>
      <c r="B12381" s="681" t="s">
        <v>30692</v>
      </c>
      <c r="C12381" s="681" t="s">
        <v>30693</v>
      </c>
      <c r="D12381" s="681" t="s">
        <v>48910</v>
      </c>
    </row>
    <row r="12382" spans="1:4" ht="16.5" thickTop="1" thickBot="1" x14ac:dyDescent="0.3">
      <c r="A12382" s="681" t="s">
        <v>30694</v>
      </c>
      <c r="B12382" s="681" t="s">
        <v>30694</v>
      </c>
      <c r="C12382" s="681" t="s">
        <v>30695</v>
      </c>
      <c r="D12382" s="681" t="s">
        <v>48911</v>
      </c>
    </row>
    <row r="12383" spans="1:4" ht="16.5" thickTop="1" thickBot="1" x14ac:dyDescent="0.3">
      <c r="A12383" s="681" t="s">
        <v>30696</v>
      </c>
      <c r="B12383" s="692" t="s">
        <v>8728</v>
      </c>
      <c r="C12383" s="681" t="s">
        <v>30697</v>
      </c>
      <c r="D12383" s="681" t="s">
        <v>48912</v>
      </c>
    </row>
    <row r="12384" spans="1:4" ht="16.5" thickTop="1" thickBot="1" x14ac:dyDescent="0.3">
      <c r="A12384" s="681" t="s">
        <v>30698</v>
      </c>
      <c r="B12384" s="681" t="s">
        <v>30698</v>
      </c>
      <c r="C12384" s="681" t="s">
        <v>30699</v>
      </c>
      <c r="D12384" s="681" t="s">
        <v>48913</v>
      </c>
    </row>
    <row r="12385" spans="1:4" ht="16.5" thickTop="1" thickBot="1" x14ac:dyDescent="0.3">
      <c r="A12385" s="680" t="s">
        <v>30700</v>
      </c>
      <c r="B12385" s="681" t="s">
        <v>30701</v>
      </c>
      <c r="C12385" s="680" t="s">
        <v>30702</v>
      </c>
      <c r="D12385" s="680" t="s">
        <v>48914</v>
      </c>
    </row>
    <row r="12386" spans="1:4" ht="16.5" thickTop="1" thickBot="1" x14ac:dyDescent="0.3">
      <c r="A12386" s="681" t="s">
        <v>30703</v>
      </c>
      <c r="B12386" s="681" t="s">
        <v>30704</v>
      </c>
      <c r="C12386" s="681" t="s">
        <v>30705</v>
      </c>
      <c r="D12386" s="681" t="s">
        <v>48915</v>
      </c>
    </row>
    <row r="12387" spans="1:4" ht="16.5" thickTop="1" thickBot="1" x14ac:dyDescent="0.3">
      <c r="A12387" s="681" t="s">
        <v>30706</v>
      </c>
      <c r="B12387" s="681" t="s">
        <v>30707</v>
      </c>
      <c r="C12387" s="681" t="s">
        <v>30708</v>
      </c>
      <c r="D12387" s="681" t="s">
        <v>48916</v>
      </c>
    </row>
    <row r="12388" spans="1:4" ht="31.5" thickTop="1" thickBot="1" x14ac:dyDescent="0.3">
      <c r="A12388" s="681" t="s">
        <v>30709</v>
      </c>
      <c r="B12388" s="681" t="s">
        <v>30710</v>
      </c>
      <c r="C12388" s="681" t="s">
        <v>30711</v>
      </c>
      <c r="D12388" s="681" t="s">
        <v>48917</v>
      </c>
    </row>
    <row r="12389" spans="1:4" ht="16.5" thickTop="1" thickBot="1" x14ac:dyDescent="0.3">
      <c r="A12389" s="680" t="s">
        <v>30712</v>
      </c>
      <c r="B12389" s="681" t="s">
        <v>30713</v>
      </c>
      <c r="C12389" s="680" t="s">
        <v>30714</v>
      </c>
      <c r="D12389" s="680" t="s">
        <v>48918</v>
      </c>
    </row>
    <row r="12390" spans="1:4" ht="16.5" thickTop="1" thickBot="1" x14ac:dyDescent="0.3">
      <c r="A12390" s="681" t="s">
        <v>30715</v>
      </c>
      <c r="B12390" s="692" t="s">
        <v>8728</v>
      </c>
      <c r="C12390" s="681" t="s">
        <v>30716</v>
      </c>
      <c r="D12390" s="681" t="s">
        <v>48919</v>
      </c>
    </row>
    <row r="12391" spans="1:4" ht="16.5" thickTop="1" thickBot="1" x14ac:dyDescent="0.3">
      <c r="A12391" s="680" t="s">
        <v>30717</v>
      </c>
      <c r="B12391" s="692" t="s">
        <v>8728</v>
      </c>
      <c r="C12391" s="680" t="s">
        <v>30718</v>
      </c>
      <c r="D12391" s="680" t="s">
        <v>48920</v>
      </c>
    </row>
    <row r="12392" spans="1:4" ht="16.5" thickTop="1" thickBot="1" x14ac:dyDescent="0.3">
      <c r="A12392" s="680" t="s">
        <v>30719</v>
      </c>
      <c r="B12392" s="681" t="s">
        <v>30720</v>
      </c>
      <c r="C12392" s="680" t="s">
        <v>30721</v>
      </c>
      <c r="D12392" s="680" t="s">
        <v>48921</v>
      </c>
    </row>
    <row r="12393" spans="1:4" ht="16.5" thickTop="1" thickBot="1" x14ac:dyDescent="0.3">
      <c r="A12393" s="680" t="s">
        <v>30722</v>
      </c>
      <c r="B12393" s="681" t="s">
        <v>30723</v>
      </c>
      <c r="C12393" s="680" t="s">
        <v>30724</v>
      </c>
      <c r="D12393" s="680" t="s">
        <v>48922</v>
      </c>
    </row>
    <row r="12394" spans="1:4" ht="16.5" thickTop="1" thickBot="1" x14ac:dyDescent="0.3">
      <c r="A12394" s="681" t="s">
        <v>30725</v>
      </c>
      <c r="B12394" s="681" t="s">
        <v>30726</v>
      </c>
      <c r="C12394" s="681" t="s">
        <v>30727</v>
      </c>
      <c r="D12394" s="681" t="s">
        <v>48923</v>
      </c>
    </row>
    <row r="12395" spans="1:4" ht="16.5" thickTop="1" thickBot="1" x14ac:dyDescent="0.3">
      <c r="A12395" s="681" t="s">
        <v>30728</v>
      </c>
      <c r="B12395" s="692" t="s">
        <v>8728</v>
      </c>
      <c r="C12395" s="681" t="s">
        <v>30729</v>
      </c>
      <c r="D12395" s="681" t="s">
        <v>48924</v>
      </c>
    </row>
    <row r="12396" spans="1:4" ht="16.5" thickTop="1" thickBot="1" x14ac:dyDescent="0.3">
      <c r="A12396" s="681" t="s">
        <v>30730</v>
      </c>
      <c r="B12396" s="681" t="s">
        <v>30730</v>
      </c>
      <c r="C12396" s="681" t="s">
        <v>30731</v>
      </c>
      <c r="D12396" s="681" t="s">
        <v>48925</v>
      </c>
    </row>
    <row r="12397" spans="1:4" ht="16.5" thickTop="1" thickBot="1" x14ac:dyDescent="0.3">
      <c r="A12397" s="680" t="s">
        <v>30732</v>
      </c>
      <c r="B12397" s="692" t="s">
        <v>8728</v>
      </c>
      <c r="C12397" s="680" t="s">
        <v>30733</v>
      </c>
      <c r="D12397" s="680" t="s">
        <v>48926</v>
      </c>
    </row>
    <row r="12398" spans="1:4" ht="16.5" thickTop="1" thickBot="1" x14ac:dyDescent="0.3">
      <c r="A12398" s="681" t="s">
        <v>30734</v>
      </c>
      <c r="B12398" s="681" t="s">
        <v>30735</v>
      </c>
      <c r="C12398" s="681" t="s">
        <v>30736</v>
      </c>
      <c r="D12398" s="681" t="s">
        <v>48927</v>
      </c>
    </row>
    <row r="12399" spans="1:4" ht="16.5" thickTop="1" thickBot="1" x14ac:dyDescent="0.3">
      <c r="A12399" s="681" t="s">
        <v>30737</v>
      </c>
      <c r="B12399" s="681" t="s">
        <v>30738</v>
      </c>
      <c r="C12399" s="681" t="s">
        <v>30739</v>
      </c>
      <c r="D12399" s="681" t="s">
        <v>48928</v>
      </c>
    </row>
    <row r="12400" spans="1:4" ht="16.5" thickTop="1" thickBot="1" x14ac:dyDescent="0.3">
      <c r="A12400" s="681" t="s">
        <v>30740</v>
      </c>
      <c r="B12400" s="692" t="s">
        <v>8728</v>
      </c>
      <c r="C12400" s="681" t="s">
        <v>30741</v>
      </c>
      <c r="D12400" s="681" t="s">
        <v>48929</v>
      </c>
    </row>
    <row r="12401" spans="1:4" ht="16.5" thickTop="1" thickBot="1" x14ac:dyDescent="0.3">
      <c r="A12401" s="681" t="s">
        <v>30742</v>
      </c>
      <c r="B12401" s="692" t="s">
        <v>8728</v>
      </c>
      <c r="C12401" s="681" t="s">
        <v>30743</v>
      </c>
      <c r="D12401" s="681" t="s">
        <v>48930</v>
      </c>
    </row>
    <row r="12402" spans="1:4" ht="16.5" thickTop="1" thickBot="1" x14ac:dyDescent="0.3">
      <c r="A12402" s="680" t="s">
        <v>30744</v>
      </c>
      <c r="B12402" s="692" t="s">
        <v>8728</v>
      </c>
      <c r="C12402" s="680" t="s">
        <v>30745</v>
      </c>
      <c r="D12402" s="680" t="s">
        <v>30745</v>
      </c>
    </row>
    <row r="12403" spans="1:4" ht="16.5" thickTop="1" thickBot="1" x14ac:dyDescent="0.3">
      <c r="A12403" s="681" t="s">
        <v>30746</v>
      </c>
      <c r="B12403" s="681" t="s">
        <v>30747</v>
      </c>
      <c r="C12403" s="681" t="s">
        <v>30748</v>
      </c>
      <c r="D12403" s="681" t="s">
        <v>48931</v>
      </c>
    </row>
    <row r="12404" spans="1:4" ht="16.5" thickTop="1" thickBot="1" x14ac:dyDescent="0.3">
      <c r="A12404" s="680" t="s">
        <v>30749</v>
      </c>
      <c r="B12404" s="692" t="s">
        <v>8728</v>
      </c>
      <c r="C12404" s="680" t="s">
        <v>30750</v>
      </c>
      <c r="D12404" s="680" t="s">
        <v>48932</v>
      </c>
    </row>
    <row r="12405" spans="1:4" ht="16.5" thickTop="1" thickBot="1" x14ac:dyDescent="0.3">
      <c r="A12405" s="681" t="s">
        <v>7409</v>
      </c>
      <c r="B12405" s="681" t="s">
        <v>30751</v>
      </c>
      <c r="C12405" s="681" t="s">
        <v>7410</v>
      </c>
      <c r="D12405" s="681" t="s">
        <v>7411</v>
      </c>
    </row>
    <row r="12406" spans="1:4" ht="16.5" thickTop="1" thickBot="1" x14ac:dyDescent="0.3">
      <c r="A12406" s="681" t="s">
        <v>30752</v>
      </c>
      <c r="B12406" s="681" t="s">
        <v>30753</v>
      </c>
      <c r="C12406" s="681" t="s">
        <v>30754</v>
      </c>
      <c r="D12406" s="681" t="s">
        <v>48933</v>
      </c>
    </row>
    <row r="12407" spans="1:4" ht="16.5" thickTop="1" thickBot="1" x14ac:dyDescent="0.3">
      <c r="A12407" s="681" t="s">
        <v>30755</v>
      </c>
      <c r="B12407" s="681" t="s">
        <v>30756</v>
      </c>
      <c r="C12407" s="681" t="s">
        <v>30757</v>
      </c>
      <c r="D12407" s="681" t="s">
        <v>48934</v>
      </c>
    </row>
    <row r="12408" spans="1:4" ht="16.5" thickTop="1" thickBot="1" x14ac:dyDescent="0.3">
      <c r="A12408" s="681" t="s">
        <v>30758</v>
      </c>
      <c r="B12408" s="681" t="s">
        <v>30759</v>
      </c>
      <c r="C12408" s="681" t="s">
        <v>30760</v>
      </c>
      <c r="D12408" s="681" t="s">
        <v>30760</v>
      </c>
    </row>
    <row r="12409" spans="1:4" ht="16.5" thickTop="1" thickBot="1" x14ac:dyDescent="0.3">
      <c r="A12409" s="680" t="s">
        <v>30761</v>
      </c>
      <c r="B12409" s="681" t="s">
        <v>30762</v>
      </c>
      <c r="C12409" s="680" t="s">
        <v>30763</v>
      </c>
      <c r="D12409" s="680" t="s">
        <v>30763</v>
      </c>
    </row>
    <row r="12410" spans="1:4" ht="16.5" thickTop="1" thickBot="1" x14ac:dyDescent="0.3">
      <c r="A12410" s="681" t="s">
        <v>30764</v>
      </c>
      <c r="B12410" s="681" t="s">
        <v>30765</v>
      </c>
      <c r="C12410" s="681" t="s">
        <v>30766</v>
      </c>
      <c r="D12410" s="681" t="s">
        <v>30766</v>
      </c>
    </row>
    <row r="12411" spans="1:4" ht="31.5" thickTop="1" thickBot="1" x14ac:dyDescent="0.3">
      <c r="A12411" s="681" t="s">
        <v>30767</v>
      </c>
      <c r="B12411" s="681" t="s">
        <v>30768</v>
      </c>
      <c r="C12411" s="681" t="s">
        <v>30769</v>
      </c>
      <c r="D12411" s="681" t="s">
        <v>48935</v>
      </c>
    </row>
    <row r="12412" spans="1:4" ht="16.5" thickTop="1" thickBot="1" x14ac:dyDescent="0.3">
      <c r="A12412" s="681" t="s">
        <v>30770</v>
      </c>
      <c r="B12412" s="681" t="s">
        <v>30771</v>
      </c>
      <c r="C12412" s="681" t="s">
        <v>30772</v>
      </c>
      <c r="D12412" s="681" t="s">
        <v>48936</v>
      </c>
    </row>
    <row r="12413" spans="1:4" ht="16.5" thickTop="1" thickBot="1" x14ac:dyDescent="0.3">
      <c r="A12413" s="680" t="s">
        <v>30773</v>
      </c>
      <c r="B12413" s="681" t="s">
        <v>30774</v>
      </c>
      <c r="C12413" s="680" t="s">
        <v>30775</v>
      </c>
      <c r="D12413" s="680" t="s">
        <v>48937</v>
      </c>
    </row>
    <row r="12414" spans="1:4" ht="31.5" thickTop="1" thickBot="1" x14ac:dyDescent="0.3">
      <c r="A12414" s="681" t="s">
        <v>30776</v>
      </c>
      <c r="B12414" s="681" t="s">
        <v>30777</v>
      </c>
      <c r="C12414" s="681" t="s">
        <v>30778</v>
      </c>
      <c r="D12414" s="681" t="s">
        <v>48938</v>
      </c>
    </row>
    <row r="12415" spans="1:4" ht="16.5" thickTop="1" thickBot="1" x14ac:dyDescent="0.3">
      <c r="A12415" s="680" t="s">
        <v>30779</v>
      </c>
      <c r="B12415" s="681" t="s">
        <v>30780</v>
      </c>
      <c r="C12415" s="680" t="s">
        <v>30781</v>
      </c>
      <c r="D12415" s="680" t="s">
        <v>48939</v>
      </c>
    </row>
    <row r="12416" spans="1:4" ht="16.5" thickTop="1" thickBot="1" x14ac:dyDescent="0.3">
      <c r="A12416" s="680" t="s">
        <v>30782</v>
      </c>
      <c r="B12416" s="692" t="s">
        <v>8728</v>
      </c>
      <c r="C12416" s="680" t="s">
        <v>30783</v>
      </c>
      <c r="D12416" s="680" t="s">
        <v>48940</v>
      </c>
    </row>
    <row r="12417" spans="1:4" ht="16.5" thickTop="1" thickBot="1" x14ac:dyDescent="0.3">
      <c r="A12417" s="680" t="s">
        <v>30784</v>
      </c>
      <c r="B12417" s="681" t="s">
        <v>30785</v>
      </c>
      <c r="C12417" s="680" t="s">
        <v>30786</v>
      </c>
      <c r="D12417" s="680" t="s">
        <v>48941</v>
      </c>
    </row>
    <row r="12418" spans="1:4" ht="16.5" thickTop="1" thickBot="1" x14ac:dyDescent="0.3">
      <c r="A12418" s="680" t="s">
        <v>30787</v>
      </c>
      <c r="B12418" s="681" t="s">
        <v>30787</v>
      </c>
      <c r="C12418" s="680" t="s">
        <v>30788</v>
      </c>
      <c r="D12418" s="680" t="s">
        <v>48942</v>
      </c>
    </row>
    <row r="12419" spans="1:4" ht="31.5" thickTop="1" thickBot="1" x14ac:dyDescent="0.3">
      <c r="A12419" s="680" t="s">
        <v>30789</v>
      </c>
      <c r="B12419" s="681" t="s">
        <v>30790</v>
      </c>
      <c r="C12419" s="680" t="s">
        <v>30791</v>
      </c>
      <c r="D12419" s="680" t="s">
        <v>48943</v>
      </c>
    </row>
    <row r="12420" spans="1:4" ht="16.5" thickTop="1" thickBot="1" x14ac:dyDescent="0.3">
      <c r="A12420" s="680" t="s">
        <v>30792</v>
      </c>
      <c r="B12420" s="681" t="s">
        <v>30793</v>
      </c>
      <c r="C12420" s="680" t="s">
        <v>30794</v>
      </c>
      <c r="D12420" s="680" t="s">
        <v>48944</v>
      </c>
    </row>
    <row r="12421" spans="1:4" ht="16.5" thickTop="1" thickBot="1" x14ac:dyDescent="0.3">
      <c r="A12421" s="681" t="s">
        <v>30795</v>
      </c>
      <c r="B12421" s="681" t="s">
        <v>30796</v>
      </c>
      <c r="C12421" s="681" t="s">
        <v>30797</v>
      </c>
      <c r="D12421" s="681" t="s">
        <v>48945</v>
      </c>
    </row>
    <row r="12422" spans="1:4" ht="31.5" thickTop="1" thickBot="1" x14ac:dyDescent="0.3">
      <c r="A12422" s="680" t="s">
        <v>30798</v>
      </c>
      <c r="B12422" s="681" t="s">
        <v>30799</v>
      </c>
      <c r="C12422" s="680" t="s">
        <v>30800</v>
      </c>
      <c r="D12422" s="680" t="s">
        <v>48946</v>
      </c>
    </row>
    <row r="12423" spans="1:4" ht="16.5" thickTop="1" thickBot="1" x14ac:dyDescent="0.3">
      <c r="A12423" s="680" t="s">
        <v>30801</v>
      </c>
      <c r="B12423" s="692" t="s">
        <v>8728</v>
      </c>
      <c r="C12423" s="680" t="s">
        <v>30802</v>
      </c>
      <c r="D12423" s="680" t="s">
        <v>48947</v>
      </c>
    </row>
    <row r="12424" spans="1:4" ht="16.5" thickTop="1" thickBot="1" x14ac:dyDescent="0.3">
      <c r="A12424" s="681" t="s">
        <v>30803</v>
      </c>
      <c r="B12424" s="681" t="s">
        <v>30804</v>
      </c>
      <c r="C12424" s="681" t="s">
        <v>30805</v>
      </c>
      <c r="D12424" s="681" t="s">
        <v>48948</v>
      </c>
    </row>
    <row r="12425" spans="1:4" ht="16.5" thickTop="1" thickBot="1" x14ac:dyDescent="0.3">
      <c r="A12425" s="680" t="s">
        <v>30806</v>
      </c>
      <c r="B12425" s="681" t="s">
        <v>30807</v>
      </c>
      <c r="C12425" s="680" t="s">
        <v>30808</v>
      </c>
      <c r="D12425" s="680" t="s">
        <v>48949</v>
      </c>
    </row>
    <row r="12426" spans="1:4" ht="16.5" thickTop="1" thickBot="1" x14ac:dyDescent="0.3">
      <c r="A12426" s="681" t="s">
        <v>30809</v>
      </c>
      <c r="B12426" s="681" t="s">
        <v>30810</v>
      </c>
      <c r="C12426" s="681" t="s">
        <v>30811</v>
      </c>
      <c r="D12426" s="681" t="s">
        <v>30811</v>
      </c>
    </row>
    <row r="12427" spans="1:4" ht="16.5" thickTop="1" thickBot="1" x14ac:dyDescent="0.3">
      <c r="A12427" s="680" t="s">
        <v>48950</v>
      </c>
      <c r="B12427" s="692" t="s">
        <v>8728</v>
      </c>
      <c r="C12427" s="680" t="s">
        <v>48951</v>
      </c>
      <c r="D12427" s="680" t="s">
        <v>48952</v>
      </c>
    </row>
    <row r="12428" spans="1:4" ht="16.5" thickTop="1" thickBot="1" x14ac:dyDescent="0.3">
      <c r="A12428" s="680" t="s">
        <v>30812</v>
      </c>
      <c r="B12428" s="681" t="s">
        <v>30813</v>
      </c>
      <c r="C12428" s="680" t="s">
        <v>30814</v>
      </c>
      <c r="D12428" s="680" t="s">
        <v>48953</v>
      </c>
    </row>
    <row r="12429" spans="1:4" ht="16.5" thickTop="1" thickBot="1" x14ac:dyDescent="0.3">
      <c r="A12429" s="681" t="s">
        <v>30815</v>
      </c>
      <c r="B12429" s="681" t="s">
        <v>30816</v>
      </c>
      <c r="C12429" s="681" t="s">
        <v>30817</v>
      </c>
      <c r="D12429" s="681" t="s">
        <v>48954</v>
      </c>
    </row>
    <row r="12430" spans="1:4" ht="16.5" thickTop="1" thickBot="1" x14ac:dyDescent="0.3">
      <c r="A12430" s="680" t="s">
        <v>30818</v>
      </c>
      <c r="B12430" s="692" t="s">
        <v>8728</v>
      </c>
      <c r="C12430" s="680" t="s">
        <v>30819</v>
      </c>
      <c r="D12430" s="680" t="s">
        <v>48955</v>
      </c>
    </row>
    <row r="12431" spans="1:4" ht="16.5" thickTop="1" thickBot="1" x14ac:dyDescent="0.3">
      <c r="A12431" s="680" t="s">
        <v>30820</v>
      </c>
      <c r="B12431" s="681" t="s">
        <v>30821</v>
      </c>
      <c r="C12431" s="680" t="s">
        <v>30822</v>
      </c>
      <c r="D12431" s="680" t="s">
        <v>48956</v>
      </c>
    </row>
    <row r="12432" spans="1:4" ht="31.5" thickTop="1" thickBot="1" x14ac:dyDescent="0.3">
      <c r="A12432" s="681" t="s">
        <v>30823</v>
      </c>
      <c r="B12432" s="681" t="s">
        <v>30823</v>
      </c>
      <c r="C12432" s="681" t="s">
        <v>30824</v>
      </c>
      <c r="D12432" s="681" t="s">
        <v>48957</v>
      </c>
    </row>
    <row r="12433" spans="1:4" ht="16.5" thickTop="1" thickBot="1" x14ac:dyDescent="0.3">
      <c r="A12433" s="681" t="s">
        <v>30825</v>
      </c>
      <c r="B12433" s="681" t="s">
        <v>30826</v>
      </c>
      <c r="C12433" s="681" t="s">
        <v>30827</v>
      </c>
      <c r="D12433" s="681" t="s">
        <v>48958</v>
      </c>
    </row>
    <row r="12434" spans="1:4" ht="16.5" thickTop="1" thickBot="1" x14ac:dyDescent="0.3">
      <c r="A12434" s="680" t="s">
        <v>30828</v>
      </c>
      <c r="B12434" s="681" t="s">
        <v>30829</v>
      </c>
      <c r="C12434" s="680" t="s">
        <v>30830</v>
      </c>
      <c r="D12434" s="680" t="s">
        <v>48959</v>
      </c>
    </row>
    <row r="12435" spans="1:4" ht="16.5" thickTop="1" thickBot="1" x14ac:dyDescent="0.3">
      <c r="A12435" s="680" t="s">
        <v>30831</v>
      </c>
      <c r="B12435" s="681" t="s">
        <v>30832</v>
      </c>
      <c r="C12435" s="680" t="s">
        <v>30833</v>
      </c>
      <c r="D12435" s="680" t="s">
        <v>48960</v>
      </c>
    </row>
    <row r="12436" spans="1:4" ht="16.5" thickTop="1" thickBot="1" x14ac:dyDescent="0.3">
      <c r="A12436" s="680" t="s">
        <v>30834</v>
      </c>
      <c r="B12436" s="681" t="s">
        <v>30834</v>
      </c>
      <c r="C12436" s="680" t="s">
        <v>30835</v>
      </c>
      <c r="D12436" s="680" t="s">
        <v>48961</v>
      </c>
    </row>
    <row r="12437" spans="1:4" ht="31.5" thickTop="1" thickBot="1" x14ac:dyDescent="0.3">
      <c r="A12437" s="680" t="s">
        <v>30836</v>
      </c>
      <c r="B12437" s="681" t="s">
        <v>30837</v>
      </c>
      <c r="C12437" s="680" t="s">
        <v>30838</v>
      </c>
      <c r="D12437" s="680" t="s">
        <v>48962</v>
      </c>
    </row>
    <row r="12438" spans="1:4" ht="16.5" thickTop="1" thickBot="1" x14ac:dyDescent="0.3">
      <c r="A12438" s="680" t="s">
        <v>30839</v>
      </c>
      <c r="B12438" s="681" t="s">
        <v>30840</v>
      </c>
      <c r="C12438" s="680" t="s">
        <v>30841</v>
      </c>
      <c r="D12438" s="680" t="s">
        <v>48963</v>
      </c>
    </row>
    <row r="12439" spans="1:4" ht="16.5" thickTop="1" thickBot="1" x14ac:dyDescent="0.3">
      <c r="A12439" s="681" t="s">
        <v>30842</v>
      </c>
      <c r="B12439" s="681" t="s">
        <v>30843</v>
      </c>
      <c r="C12439" s="681" t="s">
        <v>30844</v>
      </c>
      <c r="D12439" s="681" t="s">
        <v>48964</v>
      </c>
    </row>
    <row r="12440" spans="1:4" ht="16.5" thickTop="1" thickBot="1" x14ac:dyDescent="0.3">
      <c r="A12440" s="681" t="s">
        <v>30845</v>
      </c>
      <c r="B12440" s="681" t="s">
        <v>30845</v>
      </c>
      <c r="C12440" s="681" t="s">
        <v>30846</v>
      </c>
      <c r="D12440" s="681" t="s">
        <v>48965</v>
      </c>
    </row>
    <row r="12441" spans="1:4" ht="16.5" thickTop="1" thickBot="1" x14ac:dyDescent="0.3">
      <c r="A12441" s="681" t="s">
        <v>30847</v>
      </c>
      <c r="B12441" s="681" t="s">
        <v>30847</v>
      </c>
      <c r="C12441" s="681" t="s">
        <v>30848</v>
      </c>
      <c r="D12441" s="681" t="s">
        <v>48966</v>
      </c>
    </row>
    <row r="12442" spans="1:4" ht="16.5" thickTop="1" thickBot="1" x14ac:dyDescent="0.3">
      <c r="A12442" s="681" t="s">
        <v>30849</v>
      </c>
      <c r="B12442" s="692" t="s">
        <v>8728</v>
      </c>
      <c r="C12442" s="681" t="s">
        <v>30850</v>
      </c>
      <c r="D12442" s="681" t="s">
        <v>30850</v>
      </c>
    </row>
    <row r="12443" spans="1:4" ht="16.5" thickTop="1" thickBot="1" x14ac:dyDescent="0.3">
      <c r="A12443" s="680" t="s">
        <v>30851</v>
      </c>
      <c r="B12443" s="681" t="s">
        <v>30851</v>
      </c>
      <c r="C12443" s="680" t="s">
        <v>30852</v>
      </c>
      <c r="D12443" s="680" t="s">
        <v>48967</v>
      </c>
    </row>
    <row r="12444" spans="1:4" ht="31.5" thickTop="1" thickBot="1" x14ac:dyDescent="0.3">
      <c r="A12444" s="680" t="s">
        <v>30853</v>
      </c>
      <c r="B12444" s="681" t="s">
        <v>30854</v>
      </c>
      <c r="C12444" s="680" t="s">
        <v>30855</v>
      </c>
      <c r="D12444" s="680" t="s">
        <v>48968</v>
      </c>
    </row>
    <row r="12445" spans="1:4" ht="16.5" thickTop="1" thickBot="1" x14ac:dyDescent="0.3">
      <c r="A12445" s="681" t="s">
        <v>30856</v>
      </c>
      <c r="B12445" s="692" t="s">
        <v>8728</v>
      </c>
      <c r="C12445" s="681" t="s">
        <v>30857</v>
      </c>
      <c r="D12445" s="681" t="s">
        <v>48969</v>
      </c>
    </row>
    <row r="12446" spans="1:4" ht="16.5" thickTop="1" thickBot="1" x14ac:dyDescent="0.3">
      <c r="A12446" s="681" t="s">
        <v>30858</v>
      </c>
      <c r="B12446" s="681" t="s">
        <v>30858</v>
      </c>
      <c r="C12446" s="681" t="s">
        <v>30859</v>
      </c>
      <c r="D12446" s="681" t="s">
        <v>48970</v>
      </c>
    </row>
    <row r="12447" spans="1:4" ht="16.5" thickTop="1" thickBot="1" x14ac:dyDescent="0.3">
      <c r="A12447" s="680" t="s">
        <v>30860</v>
      </c>
      <c r="B12447" s="681" t="s">
        <v>30860</v>
      </c>
      <c r="C12447" s="680" t="s">
        <v>30861</v>
      </c>
      <c r="D12447" s="680" t="s">
        <v>48971</v>
      </c>
    </row>
    <row r="12448" spans="1:4" ht="31.5" thickTop="1" thickBot="1" x14ac:dyDescent="0.3">
      <c r="A12448" s="680" t="s">
        <v>30862</v>
      </c>
      <c r="B12448" s="692" t="s">
        <v>8728</v>
      </c>
      <c r="C12448" s="680" t="s">
        <v>30863</v>
      </c>
      <c r="D12448" s="680" t="s">
        <v>48972</v>
      </c>
    </row>
    <row r="12449" spans="1:4" ht="16.5" thickTop="1" thickBot="1" x14ac:dyDescent="0.3">
      <c r="A12449" s="680" t="s">
        <v>30864</v>
      </c>
      <c r="B12449" s="692" t="s">
        <v>8728</v>
      </c>
      <c r="C12449" s="680" t="s">
        <v>30865</v>
      </c>
      <c r="D12449" s="680" t="s">
        <v>48973</v>
      </c>
    </row>
    <row r="12450" spans="1:4" ht="16.5" thickTop="1" thickBot="1" x14ac:dyDescent="0.3">
      <c r="A12450" s="680" t="s">
        <v>30866</v>
      </c>
      <c r="B12450" s="692" t="s">
        <v>8728</v>
      </c>
      <c r="C12450" s="680" t="s">
        <v>30867</v>
      </c>
      <c r="D12450" s="680" t="s">
        <v>48974</v>
      </c>
    </row>
    <row r="12451" spans="1:4" ht="16.5" thickTop="1" thickBot="1" x14ac:dyDescent="0.3">
      <c r="A12451" s="681" t="s">
        <v>30868</v>
      </c>
      <c r="B12451" s="681" t="s">
        <v>30869</v>
      </c>
      <c r="C12451" s="681" t="s">
        <v>30870</v>
      </c>
      <c r="D12451" s="681" t="s">
        <v>48975</v>
      </c>
    </row>
    <row r="12452" spans="1:4" ht="16.5" thickTop="1" thickBot="1" x14ac:dyDescent="0.3">
      <c r="A12452" s="680" t="s">
        <v>30871</v>
      </c>
      <c r="B12452" s="692" t="s">
        <v>8728</v>
      </c>
      <c r="C12452" s="680" t="s">
        <v>30872</v>
      </c>
      <c r="D12452" s="680" t="s">
        <v>48976</v>
      </c>
    </row>
    <row r="12453" spans="1:4" ht="16.5" thickTop="1" thickBot="1" x14ac:dyDescent="0.3">
      <c r="A12453" s="680" t="s">
        <v>30873</v>
      </c>
      <c r="B12453" s="692" t="s">
        <v>8728</v>
      </c>
      <c r="C12453" s="680" t="s">
        <v>30874</v>
      </c>
      <c r="D12453" s="680" t="s">
        <v>48977</v>
      </c>
    </row>
    <row r="12454" spans="1:4" ht="16.5" thickTop="1" thickBot="1" x14ac:dyDescent="0.3">
      <c r="A12454" s="681" t="s">
        <v>30875</v>
      </c>
      <c r="B12454" s="681" t="s">
        <v>30876</v>
      </c>
      <c r="C12454" s="681" t="s">
        <v>30877</v>
      </c>
      <c r="D12454" s="681" t="s">
        <v>48978</v>
      </c>
    </row>
    <row r="12455" spans="1:4" ht="16.5" thickTop="1" thickBot="1" x14ac:dyDescent="0.3">
      <c r="A12455" s="681" t="s">
        <v>30878</v>
      </c>
      <c r="B12455" s="681" t="s">
        <v>30878</v>
      </c>
      <c r="C12455" s="681" t="s">
        <v>30879</v>
      </c>
      <c r="D12455" s="681" t="s">
        <v>48979</v>
      </c>
    </row>
    <row r="12456" spans="1:4" ht="16.5" thickTop="1" thickBot="1" x14ac:dyDescent="0.3">
      <c r="A12456" s="681" t="s">
        <v>30880</v>
      </c>
      <c r="B12456" s="681" t="s">
        <v>30880</v>
      </c>
      <c r="C12456" s="681" t="s">
        <v>30881</v>
      </c>
      <c r="D12456" s="681" t="s">
        <v>48980</v>
      </c>
    </row>
    <row r="12457" spans="1:4" ht="16.5" thickTop="1" thickBot="1" x14ac:dyDescent="0.3">
      <c r="A12457" s="680" t="s">
        <v>30882</v>
      </c>
      <c r="B12457" s="692" t="s">
        <v>8728</v>
      </c>
      <c r="C12457" s="680" t="s">
        <v>30883</v>
      </c>
      <c r="D12457" s="680" t="s">
        <v>48981</v>
      </c>
    </row>
    <row r="12458" spans="1:4" ht="31.5" thickTop="1" thickBot="1" x14ac:dyDescent="0.3">
      <c r="A12458" s="680" t="s">
        <v>30884</v>
      </c>
      <c r="B12458" s="681" t="s">
        <v>30884</v>
      </c>
      <c r="C12458" s="680" t="s">
        <v>30885</v>
      </c>
      <c r="D12458" s="680" t="s">
        <v>48982</v>
      </c>
    </row>
    <row r="12459" spans="1:4" ht="16.5" thickTop="1" thickBot="1" x14ac:dyDescent="0.3">
      <c r="A12459" s="681" t="s">
        <v>30886</v>
      </c>
      <c r="B12459" s="692" t="s">
        <v>8728</v>
      </c>
      <c r="C12459" s="681" t="s">
        <v>30887</v>
      </c>
      <c r="D12459" s="681" t="s">
        <v>30887</v>
      </c>
    </row>
    <row r="12460" spans="1:4" ht="31.5" thickTop="1" thickBot="1" x14ac:dyDescent="0.3">
      <c r="A12460" s="680" t="s">
        <v>30888</v>
      </c>
      <c r="B12460" s="681" t="s">
        <v>30889</v>
      </c>
      <c r="C12460" s="680" t="s">
        <v>30890</v>
      </c>
      <c r="D12460" s="680" t="s">
        <v>48983</v>
      </c>
    </row>
    <row r="12461" spans="1:4" ht="31.5" thickTop="1" thickBot="1" x14ac:dyDescent="0.3">
      <c r="A12461" s="680" t="s">
        <v>30891</v>
      </c>
      <c r="B12461" s="692" t="s">
        <v>8728</v>
      </c>
      <c r="C12461" s="680" t="s">
        <v>30892</v>
      </c>
      <c r="D12461" s="680" t="s">
        <v>48984</v>
      </c>
    </row>
    <row r="12462" spans="1:4" ht="16.5" thickTop="1" thickBot="1" x14ac:dyDescent="0.3">
      <c r="A12462" s="680" t="s">
        <v>30893</v>
      </c>
      <c r="B12462" s="681" t="s">
        <v>30893</v>
      </c>
      <c r="C12462" s="680" t="s">
        <v>30894</v>
      </c>
      <c r="D12462" s="680" t="s">
        <v>48985</v>
      </c>
    </row>
    <row r="12463" spans="1:4" ht="31.5" thickTop="1" thickBot="1" x14ac:dyDescent="0.3">
      <c r="A12463" s="681" t="s">
        <v>30895</v>
      </c>
      <c r="B12463" s="681" t="s">
        <v>30895</v>
      </c>
      <c r="C12463" s="681" t="s">
        <v>30896</v>
      </c>
      <c r="D12463" s="681" t="s">
        <v>48986</v>
      </c>
    </row>
    <row r="12464" spans="1:4" ht="16.5" thickTop="1" thickBot="1" x14ac:dyDescent="0.3">
      <c r="A12464" s="680" t="s">
        <v>30897</v>
      </c>
      <c r="B12464" s="681" t="s">
        <v>30898</v>
      </c>
      <c r="C12464" s="680" t="s">
        <v>30899</v>
      </c>
      <c r="D12464" s="680" t="s">
        <v>48987</v>
      </c>
    </row>
    <row r="12465" spans="1:4" ht="16.5" thickTop="1" thickBot="1" x14ac:dyDescent="0.3">
      <c r="A12465" s="680" t="s">
        <v>30900</v>
      </c>
      <c r="B12465" s="692" t="s">
        <v>8728</v>
      </c>
      <c r="C12465" s="680" t="s">
        <v>30901</v>
      </c>
      <c r="D12465" s="680" t="s">
        <v>48988</v>
      </c>
    </row>
    <row r="12466" spans="1:4" ht="16.5" thickTop="1" thickBot="1" x14ac:dyDescent="0.3">
      <c r="A12466" s="681" t="s">
        <v>30902</v>
      </c>
      <c r="B12466" s="681" t="s">
        <v>30902</v>
      </c>
      <c r="C12466" s="681" t="s">
        <v>30903</v>
      </c>
      <c r="D12466" s="681" t="s">
        <v>48989</v>
      </c>
    </row>
    <row r="12467" spans="1:4" ht="16.5" thickTop="1" thickBot="1" x14ac:dyDescent="0.3">
      <c r="A12467" s="680" t="s">
        <v>30904</v>
      </c>
      <c r="B12467" s="692" t="s">
        <v>8728</v>
      </c>
      <c r="C12467" s="680" t="s">
        <v>30905</v>
      </c>
      <c r="D12467" s="680" t="s">
        <v>48990</v>
      </c>
    </row>
    <row r="12468" spans="1:4" ht="16.5" thickTop="1" thickBot="1" x14ac:dyDescent="0.3">
      <c r="A12468" s="681" t="s">
        <v>30906</v>
      </c>
      <c r="B12468" s="681" t="s">
        <v>30906</v>
      </c>
      <c r="C12468" s="681" t="s">
        <v>30907</v>
      </c>
      <c r="D12468" s="681" t="s">
        <v>48991</v>
      </c>
    </row>
    <row r="12469" spans="1:4" ht="16.5" thickTop="1" thickBot="1" x14ac:dyDescent="0.3">
      <c r="A12469" s="681" t="s">
        <v>30908</v>
      </c>
      <c r="B12469" s="692" t="s">
        <v>8728</v>
      </c>
      <c r="C12469" s="681" t="s">
        <v>30909</v>
      </c>
      <c r="D12469" s="681" t="s">
        <v>48992</v>
      </c>
    </row>
    <row r="12470" spans="1:4" ht="16.5" thickTop="1" thickBot="1" x14ac:dyDescent="0.3">
      <c r="A12470" s="680" t="s">
        <v>30910</v>
      </c>
      <c r="B12470" s="681" t="s">
        <v>30911</v>
      </c>
      <c r="C12470" s="680" t="s">
        <v>30912</v>
      </c>
      <c r="D12470" s="680" t="s">
        <v>48993</v>
      </c>
    </row>
    <row r="12471" spans="1:4" ht="16.5" thickTop="1" thickBot="1" x14ac:dyDescent="0.3">
      <c r="A12471" s="680" t="s">
        <v>30913</v>
      </c>
      <c r="B12471" s="692" t="s">
        <v>8728</v>
      </c>
      <c r="C12471" s="680" t="s">
        <v>30914</v>
      </c>
      <c r="D12471" s="680" t="s">
        <v>48994</v>
      </c>
    </row>
    <row r="12472" spans="1:4" ht="16.5" thickTop="1" thickBot="1" x14ac:dyDescent="0.3">
      <c r="A12472" s="681" t="s">
        <v>30915</v>
      </c>
      <c r="B12472" s="681" t="s">
        <v>30916</v>
      </c>
      <c r="C12472" s="681" t="s">
        <v>30917</v>
      </c>
      <c r="D12472" s="681" t="s">
        <v>48995</v>
      </c>
    </row>
    <row r="12473" spans="1:4" ht="31.5" thickTop="1" thickBot="1" x14ac:dyDescent="0.3">
      <c r="A12473" s="680" t="s">
        <v>30918</v>
      </c>
      <c r="B12473" s="681" t="s">
        <v>30919</v>
      </c>
      <c r="C12473" s="680" t="s">
        <v>30920</v>
      </c>
      <c r="D12473" s="680" t="s">
        <v>48996</v>
      </c>
    </row>
    <row r="12474" spans="1:4" ht="31.5" thickTop="1" thickBot="1" x14ac:dyDescent="0.3">
      <c r="A12474" s="680" t="s">
        <v>30921</v>
      </c>
      <c r="B12474" s="681" t="s">
        <v>30922</v>
      </c>
      <c r="C12474" s="680" t="s">
        <v>30923</v>
      </c>
      <c r="D12474" s="680" t="s">
        <v>48997</v>
      </c>
    </row>
    <row r="12475" spans="1:4" ht="16.5" thickTop="1" thickBot="1" x14ac:dyDescent="0.3">
      <c r="A12475" s="681" t="s">
        <v>30924</v>
      </c>
      <c r="B12475" s="681" t="s">
        <v>30924</v>
      </c>
      <c r="C12475" s="681" t="s">
        <v>30925</v>
      </c>
      <c r="D12475" s="681" t="s">
        <v>48998</v>
      </c>
    </row>
    <row r="12476" spans="1:4" ht="31.5" thickTop="1" thickBot="1" x14ac:dyDescent="0.3">
      <c r="A12476" s="681" t="s">
        <v>30926</v>
      </c>
      <c r="B12476" s="692" t="s">
        <v>8728</v>
      </c>
      <c r="C12476" s="681" t="s">
        <v>30927</v>
      </c>
      <c r="D12476" s="681" t="s">
        <v>48999</v>
      </c>
    </row>
    <row r="12477" spans="1:4" ht="16.5" thickTop="1" thickBot="1" x14ac:dyDescent="0.3">
      <c r="A12477" s="680" t="s">
        <v>30928</v>
      </c>
      <c r="B12477" s="692" t="s">
        <v>8728</v>
      </c>
      <c r="C12477" s="680" t="s">
        <v>30929</v>
      </c>
      <c r="D12477" s="680" t="s">
        <v>49000</v>
      </c>
    </row>
    <row r="12478" spans="1:4" ht="16.5" thickTop="1" thickBot="1" x14ac:dyDescent="0.3">
      <c r="A12478" s="681" t="s">
        <v>30930</v>
      </c>
      <c r="B12478" s="681" t="s">
        <v>30931</v>
      </c>
      <c r="C12478" s="681" t="s">
        <v>30932</v>
      </c>
      <c r="D12478" s="681" t="s">
        <v>49001</v>
      </c>
    </row>
    <row r="12479" spans="1:4" ht="16.5" thickTop="1" thickBot="1" x14ac:dyDescent="0.3">
      <c r="A12479" s="680" t="s">
        <v>30933</v>
      </c>
      <c r="B12479" s="681" t="s">
        <v>30934</v>
      </c>
      <c r="C12479" s="680" t="s">
        <v>30935</v>
      </c>
      <c r="D12479" s="680" t="s">
        <v>49002</v>
      </c>
    </row>
    <row r="12480" spans="1:4" ht="16.5" thickTop="1" thickBot="1" x14ac:dyDescent="0.3">
      <c r="A12480" s="680" t="s">
        <v>30936</v>
      </c>
      <c r="B12480" s="681" t="s">
        <v>30937</v>
      </c>
      <c r="C12480" s="680" t="s">
        <v>30938</v>
      </c>
      <c r="D12480" s="680" t="s">
        <v>49003</v>
      </c>
    </row>
    <row r="12481" spans="1:4" ht="16.5" thickTop="1" thickBot="1" x14ac:dyDescent="0.3">
      <c r="A12481" s="680" t="s">
        <v>30939</v>
      </c>
      <c r="B12481" s="692" t="s">
        <v>8728</v>
      </c>
      <c r="C12481" s="680" t="s">
        <v>30940</v>
      </c>
      <c r="D12481" s="680" t="s">
        <v>49004</v>
      </c>
    </row>
    <row r="12482" spans="1:4" ht="31.5" thickTop="1" thickBot="1" x14ac:dyDescent="0.3">
      <c r="A12482" s="681" t="s">
        <v>30941</v>
      </c>
      <c r="B12482" s="692" t="s">
        <v>8728</v>
      </c>
      <c r="C12482" s="681" t="s">
        <v>30942</v>
      </c>
      <c r="D12482" s="681" t="s">
        <v>49005</v>
      </c>
    </row>
    <row r="12483" spans="1:4" ht="31.5" thickTop="1" thickBot="1" x14ac:dyDescent="0.3">
      <c r="A12483" s="681" t="s">
        <v>30943</v>
      </c>
      <c r="B12483" s="681" t="s">
        <v>30944</v>
      </c>
      <c r="C12483" s="681" t="s">
        <v>30945</v>
      </c>
      <c r="D12483" s="681" t="s">
        <v>49006</v>
      </c>
    </row>
    <row r="12484" spans="1:4" ht="16.5" thickTop="1" thickBot="1" x14ac:dyDescent="0.3">
      <c r="A12484" s="680" t="s">
        <v>30946</v>
      </c>
      <c r="B12484" s="692" t="s">
        <v>8728</v>
      </c>
      <c r="C12484" s="680" t="s">
        <v>30947</v>
      </c>
      <c r="D12484" s="680" t="s">
        <v>49007</v>
      </c>
    </row>
    <row r="12485" spans="1:4" ht="16.5" thickTop="1" thickBot="1" x14ac:dyDescent="0.3">
      <c r="A12485" s="680" t="s">
        <v>30948</v>
      </c>
      <c r="B12485" s="681" t="s">
        <v>30948</v>
      </c>
      <c r="C12485" s="680" t="s">
        <v>30949</v>
      </c>
      <c r="D12485" s="680" t="s">
        <v>49008</v>
      </c>
    </row>
    <row r="12486" spans="1:4" ht="16.5" thickTop="1" thickBot="1" x14ac:dyDescent="0.3">
      <c r="A12486" s="681" t="s">
        <v>7412</v>
      </c>
      <c r="B12486" s="681" t="s">
        <v>30950</v>
      </c>
      <c r="C12486" s="681" t="s">
        <v>7413</v>
      </c>
      <c r="D12486" s="681" t="s">
        <v>7414</v>
      </c>
    </row>
    <row r="12487" spans="1:4" ht="16.5" thickTop="1" thickBot="1" x14ac:dyDescent="0.3">
      <c r="A12487" s="680" t="s">
        <v>30951</v>
      </c>
      <c r="B12487" s="692" t="s">
        <v>8728</v>
      </c>
      <c r="C12487" s="680" t="s">
        <v>30952</v>
      </c>
      <c r="D12487" s="680" t="s">
        <v>49009</v>
      </c>
    </row>
    <row r="12488" spans="1:4" ht="16.5" thickTop="1" thickBot="1" x14ac:dyDescent="0.3">
      <c r="A12488" s="681" t="s">
        <v>30953</v>
      </c>
      <c r="B12488" s="692" t="s">
        <v>8728</v>
      </c>
      <c r="C12488" s="681" t="s">
        <v>30954</v>
      </c>
      <c r="D12488" s="681" t="s">
        <v>49010</v>
      </c>
    </row>
    <row r="12489" spans="1:4" ht="16.5" thickTop="1" thickBot="1" x14ac:dyDescent="0.3">
      <c r="A12489" s="680" t="s">
        <v>30955</v>
      </c>
      <c r="B12489" s="681" t="s">
        <v>30956</v>
      </c>
      <c r="C12489" s="680" t="s">
        <v>30957</v>
      </c>
      <c r="D12489" s="680" t="s">
        <v>49011</v>
      </c>
    </row>
    <row r="12490" spans="1:4" ht="16.5" thickTop="1" thickBot="1" x14ac:dyDescent="0.3">
      <c r="A12490" s="680" t="s">
        <v>30958</v>
      </c>
      <c r="B12490" s="681" t="s">
        <v>30959</v>
      </c>
      <c r="C12490" s="680" t="s">
        <v>30960</v>
      </c>
      <c r="D12490" s="680" t="s">
        <v>49012</v>
      </c>
    </row>
    <row r="12491" spans="1:4" ht="16.5" thickTop="1" thickBot="1" x14ac:dyDescent="0.3">
      <c r="A12491" s="680" t="s">
        <v>30961</v>
      </c>
      <c r="B12491" s="681" t="s">
        <v>30962</v>
      </c>
      <c r="C12491" s="680" t="s">
        <v>30963</v>
      </c>
      <c r="D12491" s="680" t="s">
        <v>49013</v>
      </c>
    </row>
    <row r="12492" spans="1:4" ht="16.5" thickTop="1" thickBot="1" x14ac:dyDescent="0.3">
      <c r="A12492" s="680" t="s">
        <v>30964</v>
      </c>
      <c r="B12492" s="681" t="s">
        <v>30965</v>
      </c>
      <c r="C12492" s="680" t="s">
        <v>30966</v>
      </c>
      <c r="D12492" s="680" t="s">
        <v>49014</v>
      </c>
    </row>
    <row r="12493" spans="1:4" ht="16.5" thickTop="1" thickBot="1" x14ac:dyDescent="0.3">
      <c r="A12493" s="681" t="s">
        <v>30967</v>
      </c>
      <c r="B12493" s="692" t="s">
        <v>8728</v>
      </c>
      <c r="C12493" s="681" t="s">
        <v>30968</v>
      </c>
      <c r="D12493" s="681" t="s">
        <v>49015</v>
      </c>
    </row>
    <row r="12494" spans="1:4" ht="16.5" thickTop="1" thickBot="1" x14ac:dyDescent="0.3">
      <c r="A12494" s="681" t="s">
        <v>30969</v>
      </c>
      <c r="B12494" s="692" t="s">
        <v>8728</v>
      </c>
      <c r="C12494" s="681" t="s">
        <v>30970</v>
      </c>
      <c r="D12494" s="681" t="s">
        <v>49016</v>
      </c>
    </row>
    <row r="12495" spans="1:4" ht="16.5" thickTop="1" thickBot="1" x14ac:dyDescent="0.3">
      <c r="A12495" s="681" t="s">
        <v>30971</v>
      </c>
      <c r="B12495" s="681" t="s">
        <v>30972</v>
      </c>
      <c r="C12495" s="681" t="s">
        <v>30973</v>
      </c>
      <c r="D12495" s="681" t="s">
        <v>49017</v>
      </c>
    </row>
    <row r="12496" spans="1:4" ht="16.5" thickTop="1" thickBot="1" x14ac:dyDescent="0.3">
      <c r="A12496" s="681" t="s">
        <v>30974</v>
      </c>
      <c r="B12496" s="681" t="s">
        <v>30975</v>
      </c>
      <c r="C12496" s="681" t="s">
        <v>30976</v>
      </c>
      <c r="D12496" s="681" t="s">
        <v>49018</v>
      </c>
    </row>
    <row r="12497" spans="1:4" ht="16.5" thickTop="1" thickBot="1" x14ac:dyDescent="0.3">
      <c r="A12497" s="681" t="s">
        <v>30977</v>
      </c>
      <c r="B12497" s="681" t="s">
        <v>30978</v>
      </c>
      <c r="C12497" s="681" t="s">
        <v>30979</v>
      </c>
      <c r="D12497" s="681" t="s">
        <v>49019</v>
      </c>
    </row>
    <row r="12498" spans="1:4" ht="16.5" thickTop="1" thickBot="1" x14ac:dyDescent="0.3">
      <c r="A12498" s="680" t="s">
        <v>30980</v>
      </c>
      <c r="B12498" s="681" t="s">
        <v>30981</v>
      </c>
      <c r="C12498" s="680" t="s">
        <v>30982</v>
      </c>
      <c r="D12498" s="680" t="s">
        <v>49020</v>
      </c>
    </row>
    <row r="12499" spans="1:4" ht="16.5" thickTop="1" thickBot="1" x14ac:dyDescent="0.3">
      <c r="A12499" s="680" t="s">
        <v>30983</v>
      </c>
      <c r="B12499" s="681" t="s">
        <v>30984</v>
      </c>
      <c r="C12499" s="680" t="s">
        <v>30985</v>
      </c>
      <c r="D12499" s="680" t="s">
        <v>49021</v>
      </c>
    </row>
    <row r="12500" spans="1:4" ht="16.5" thickTop="1" thickBot="1" x14ac:dyDescent="0.3">
      <c r="A12500" s="681" t="s">
        <v>30986</v>
      </c>
      <c r="B12500" s="692" t="s">
        <v>8728</v>
      </c>
      <c r="C12500" s="681" t="s">
        <v>30987</v>
      </c>
      <c r="D12500" s="681" t="s">
        <v>49022</v>
      </c>
    </row>
    <row r="12501" spans="1:4" ht="16.5" thickTop="1" thickBot="1" x14ac:dyDescent="0.3">
      <c r="A12501" s="680" t="s">
        <v>30988</v>
      </c>
      <c r="B12501" s="681" t="s">
        <v>30989</v>
      </c>
      <c r="C12501" s="680" t="s">
        <v>30990</v>
      </c>
      <c r="D12501" s="680" t="s">
        <v>49023</v>
      </c>
    </row>
    <row r="12502" spans="1:4" ht="16.5" thickTop="1" thickBot="1" x14ac:dyDescent="0.3">
      <c r="A12502" s="681" t="s">
        <v>30991</v>
      </c>
      <c r="B12502" s="692" t="s">
        <v>8728</v>
      </c>
      <c r="C12502" s="681" t="s">
        <v>622</v>
      </c>
      <c r="D12502" s="681" t="s">
        <v>49024</v>
      </c>
    </row>
    <row r="12503" spans="1:4" ht="16.5" thickTop="1" thickBot="1" x14ac:dyDescent="0.3">
      <c r="A12503" s="680" t="s">
        <v>30992</v>
      </c>
      <c r="B12503" s="681" t="s">
        <v>30993</v>
      </c>
      <c r="C12503" s="680" t="s">
        <v>30994</v>
      </c>
      <c r="D12503" s="680" t="s">
        <v>30994</v>
      </c>
    </row>
    <row r="12504" spans="1:4" ht="16.5" thickTop="1" thickBot="1" x14ac:dyDescent="0.3">
      <c r="A12504" s="681" t="s">
        <v>30995</v>
      </c>
      <c r="B12504" s="681" t="s">
        <v>30996</v>
      </c>
      <c r="C12504" s="681" t="s">
        <v>30997</v>
      </c>
      <c r="D12504" s="681" t="s">
        <v>49025</v>
      </c>
    </row>
    <row r="12505" spans="1:4" ht="16.5" thickTop="1" thickBot="1" x14ac:dyDescent="0.3">
      <c r="A12505" s="681" t="s">
        <v>30998</v>
      </c>
      <c r="B12505" s="681" t="s">
        <v>30999</v>
      </c>
      <c r="C12505" s="681" t="s">
        <v>31000</v>
      </c>
      <c r="D12505" s="681" t="s">
        <v>49026</v>
      </c>
    </row>
    <row r="12506" spans="1:4" ht="16.5" thickTop="1" thickBot="1" x14ac:dyDescent="0.3">
      <c r="A12506" s="680" t="s">
        <v>31001</v>
      </c>
      <c r="B12506" s="681" t="s">
        <v>31002</v>
      </c>
      <c r="C12506" s="680" t="s">
        <v>31003</v>
      </c>
      <c r="D12506" s="680" t="s">
        <v>49027</v>
      </c>
    </row>
    <row r="12507" spans="1:4" ht="16.5" thickTop="1" thickBot="1" x14ac:dyDescent="0.3">
      <c r="A12507" s="681" t="s">
        <v>31004</v>
      </c>
      <c r="B12507" s="681" t="s">
        <v>31005</v>
      </c>
      <c r="C12507" s="681" t="s">
        <v>31006</v>
      </c>
      <c r="D12507" s="681" t="s">
        <v>49028</v>
      </c>
    </row>
    <row r="12508" spans="1:4" ht="16.5" thickTop="1" thickBot="1" x14ac:dyDescent="0.3">
      <c r="A12508" s="681" t="s">
        <v>31007</v>
      </c>
      <c r="B12508" s="681" t="s">
        <v>31008</v>
      </c>
      <c r="C12508" s="681" t="s">
        <v>31009</v>
      </c>
      <c r="D12508" s="681" t="s">
        <v>49029</v>
      </c>
    </row>
    <row r="12509" spans="1:4" ht="31.5" thickTop="1" thickBot="1" x14ac:dyDescent="0.3">
      <c r="A12509" s="680" t="s">
        <v>31010</v>
      </c>
      <c r="B12509" s="681" t="s">
        <v>31011</v>
      </c>
      <c r="C12509" s="680" t="s">
        <v>31012</v>
      </c>
      <c r="D12509" s="680" t="s">
        <v>49030</v>
      </c>
    </row>
    <row r="12510" spans="1:4" ht="16.5" thickTop="1" thickBot="1" x14ac:dyDescent="0.3">
      <c r="A12510" s="681" t="s">
        <v>31013</v>
      </c>
      <c r="B12510" s="681" t="s">
        <v>31014</v>
      </c>
      <c r="C12510" s="681" t="s">
        <v>31015</v>
      </c>
      <c r="D12510" s="681" t="s">
        <v>49031</v>
      </c>
    </row>
    <row r="12511" spans="1:4" ht="16.5" thickTop="1" thickBot="1" x14ac:dyDescent="0.3">
      <c r="A12511" s="681" t="s">
        <v>31016</v>
      </c>
      <c r="B12511" s="681" t="s">
        <v>31017</v>
      </c>
      <c r="C12511" s="681" t="s">
        <v>31018</v>
      </c>
      <c r="D12511" s="681" t="s">
        <v>49032</v>
      </c>
    </row>
    <row r="12512" spans="1:4" ht="16.5" thickTop="1" thickBot="1" x14ac:dyDescent="0.3">
      <c r="A12512" s="680" t="s">
        <v>31019</v>
      </c>
      <c r="B12512" s="681" t="s">
        <v>31020</v>
      </c>
      <c r="C12512" s="680" t="s">
        <v>31021</v>
      </c>
      <c r="D12512" s="680" t="s">
        <v>49033</v>
      </c>
    </row>
    <row r="12513" spans="1:4" ht="16.5" thickTop="1" thickBot="1" x14ac:dyDescent="0.3">
      <c r="A12513" s="680" t="s">
        <v>31022</v>
      </c>
      <c r="B12513" s="681" t="s">
        <v>31023</v>
      </c>
      <c r="C12513" s="680" t="s">
        <v>31024</v>
      </c>
      <c r="D12513" s="680" t="s">
        <v>49034</v>
      </c>
    </row>
    <row r="12514" spans="1:4" ht="31.5" thickTop="1" thickBot="1" x14ac:dyDescent="0.3">
      <c r="A12514" s="680" t="s">
        <v>31025</v>
      </c>
      <c r="B12514" s="681" t="s">
        <v>31026</v>
      </c>
      <c r="C12514" s="680" t="s">
        <v>31027</v>
      </c>
      <c r="D12514" s="680" t="s">
        <v>49035</v>
      </c>
    </row>
    <row r="12515" spans="1:4" ht="16.5" thickTop="1" thickBot="1" x14ac:dyDescent="0.3">
      <c r="A12515" s="680" t="s">
        <v>31028</v>
      </c>
      <c r="B12515" s="681" t="s">
        <v>31029</v>
      </c>
      <c r="C12515" s="680" t="s">
        <v>31030</v>
      </c>
      <c r="D12515" s="680" t="s">
        <v>49036</v>
      </c>
    </row>
    <row r="12516" spans="1:4" ht="16.5" thickTop="1" thickBot="1" x14ac:dyDescent="0.3">
      <c r="A12516" s="681" t="s">
        <v>31031</v>
      </c>
      <c r="B12516" s="681" t="s">
        <v>31032</v>
      </c>
      <c r="C12516" s="681" t="s">
        <v>31033</v>
      </c>
      <c r="D12516" s="681" t="s">
        <v>31033</v>
      </c>
    </row>
    <row r="12517" spans="1:4" ht="16.5" thickTop="1" thickBot="1" x14ac:dyDescent="0.3">
      <c r="A12517" s="680" t="s">
        <v>31034</v>
      </c>
      <c r="B12517" s="681" t="s">
        <v>31035</v>
      </c>
      <c r="C12517" s="680" t="s">
        <v>31036</v>
      </c>
      <c r="D12517" s="680" t="s">
        <v>49037</v>
      </c>
    </row>
    <row r="12518" spans="1:4" ht="16.5" thickTop="1" thickBot="1" x14ac:dyDescent="0.3">
      <c r="A12518" s="680" t="s">
        <v>31037</v>
      </c>
      <c r="B12518" s="692" t="s">
        <v>8728</v>
      </c>
      <c r="C12518" s="680" t="s">
        <v>31038</v>
      </c>
      <c r="D12518" s="680" t="s">
        <v>49038</v>
      </c>
    </row>
    <row r="12519" spans="1:4" ht="16.5" thickTop="1" thickBot="1" x14ac:dyDescent="0.3">
      <c r="A12519" s="680" t="s">
        <v>31039</v>
      </c>
      <c r="B12519" s="681" t="s">
        <v>31040</v>
      </c>
      <c r="C12519" s="680" t="s">
        <v>31041</v>
      </c>
      <c r="D12519" s="680" t="s">
        <v>49039</v>
      </c>
    </row>
    <row r="12520" spans="1:4" ht="31.5" thickTop="1" thickBot="1" x14ac:dyDescent="0.3">
      <c r="A12520" s="680" t="s">
        <v>31042</v>
      </c>
      <c r="B12520" s="681" t="s">
        <v>31043</v>
      </c>
      <c r="C12520" s="680" t="s">
        <v>31044</v>
      </c>
      <c r="D12520" s="680" t="s">
        <v>49040</v>
      </c>
    </row>
    <row r="12521" spans="1:4" ht="16.5" thickTop="1" thickBot="1" x14ac:dyDescent="0.3">
      <c r="A12521" s="681" t="s">
        <v>31045</v>
      </c>
      <c r="B12521" s="681" t="s">
        <v>31046</v>
      </c>
      <c r="C12521" s="681" t="s">
        <v>31047</v>
      </c>
      <c r="D12521" s="681" t="s">
        <v>49041</v>
      </c>
    </row>
    <row r="12522" spans="1:4" ht="16.5" thickTop="1" thickBot="1" x14ac:dyDescent="0.3">
      <c r="A12522" s="681" t="s">
        <v>49042</v>
      </c>
      <c r="B12522" s="692" t="s">
        <v>8728</v>
      </c>
      <c r="C12522" s="681" t="s">
        <v>49043</v>
      </c>
      <c r="D12522" s="681" t="s">
        <v>49044</v>
      </c>
    </row>
    <row r="12523" spans="1:4" ht="16.5" thickTop="1" thickBot="1" x14ac:dyDescent="0.3">
      <c r="A12523" s="681" t="s">
        <v>31048</v>
      </c>
      <c r="B12523" s="681" t="s">
        <v>31049</v>
      </c>
      <c r="C12523" s="681" t="s">
        <v>31050</v>
      </c>
      <c r="D12523" s="681" t="s">
        <v>49045</v>
      </c>
    </row>
    <row r="12524" spans="1:4" ht="16.5" thickTop="1" thickBot="1" x14ac:dyDescent="0.3">
      <c r="A12524" s="681" t="s">
        <v>31051</v>
      </c>
      <c r="B12524" s="681" t="s">
        <v>31052</v>
      </c>
      <c r="C12524" s="681" t="s">
        <v>31053</v>
      </c>
      <c r="D12524" s="681" t="s">
        <v>49046</v>
      </c>
    </row>
    <row r="12525" spans="1:4" ht="16.5" thickTop="1" thickBot="1" x14ac:dyDescent="0.3">
      <c r="A12525" s="680" t="s">
        <v>31054</v>
      </c>
      <c r="B12525" s="681" t="s">
        <v>31055</v>
      </c>
      <c r="C12525" s="680" t="s">
        <v>31056</v>
      </c>
      <c r="D12525" s="680" t="s">
        <v>49047</v>
      </c>
    </row>
    <row r="12526" spans="1:4" ht="16.5" thickTop="1" thickBot="1" x14ac:dyDescent="0.3">
      <c r="A12526" s="681" t="s">
        <v>31057</v>
      </c>
      <c r="B12526" s="681" t="s">
        <v>31058</v>
      </c>
      <c r="C12526" s="681" t="s">
        <v>31059</v>
      </c>
      <c r="D12526" s="681" t="s">
        <v>49048</v>
      </c>
    </row>
    <row r="12527" spans="1:4" ht="16.5" thickTop="1" thickBot="1" x14ac:dyDescent="0.3">
      <c r="A12527" s="681" t="s">
        <v>31060</v>
      </c>
      <c r="B12527" s="681" t="s">
        <v>31061</v>
      </c>
      <c r="C12527" s="681" t="s">
        <v>31062</v>
      </c>
      <c r="D12527" s="681" t="s">
        <v>49049</v>
      </c>
    </row>
    <row r="12528" spans="1:4" ht="16.5" thickTop="1" thickBot="1" x14ac:dyDescent="0.3">
      <c r="A12528" s="680" t="s">
        <v>31063</v>
      </c>
      <c r="B12528" s="681" t="s">
        <v>31064</v>
      </c>
      <c r="C12528" s="680" t="s">
        <v>31065</v>
      </c>
      <c r="D12528" s="680" t="s">
        <v>49050</v>
      </c>
    </row>
    <row r="12529" spans="1:4" ht="16.5" thickTop="1" thickBot="1" x14ac:dyDescent="0.3">
      <c r="A12529" s="680" t="s">
        <v>31066</v>
      </c>
      <c r="B12529" s="681" t="s">
        <v>31066</v>
      </c>
      <c r="C12529" s="680" t="s">
        <v>31067</v>
      </c>
      <c r="D12529" s="680" t="s">
        <v>49051</v>
      </c>
    </row>
    <row r="12530" spans="1:4" ht="16.5" thickTop="1" thickBot="1" x14ac:dyDescent="0.3">
      <c r="A12530" s="680" t="s">
        <v>31068</v>
      </c>
      <c r="B12530" s="681" t="s">
        <v>31069</v>
      </c>
      <c r="C12530" s="680" t="s">
        <v>31070</v>
      </c>
      <c r="D12530" s="680" t="s">
        <v>49052</v>
      </c>
    </row>
    <row r="12531" spans="1:4" ht="16.5" thickTop="1" thickBot="1" x14ac:dyDescent="0.3">
      <c r="A12531" s="681" t="s">
        <v>31071</v>
      </c>
      <c r="B12531" s="692" t="s">
        <v>8728</v>
      </c>
      <c r="C12531" s="681" t="s">
        <v>31072</v>
      </c>
      <c r="D12531" s="681" t="s">
        <v>49053</v>
      </c>
    </row>
    <row r="12532" spans="1:4" ht="16.5" thickTop="1" thickBot="1" x14ac:dyDescent="0.3">
      <c r="A12532" s="681" t="s">
        <v>31073</v>
      </c>
      <c r="B12532" s="692" t="s">
        <v>8728</v>
      </c>
      <c r="C12532" s="681" t="s">
        <v>31074</v>
      </c>
      <c r="D12532" s="681" t="s">
        <v>49054</v>
      </c>
    </row>
    <row r="12533" spans="1:4" ht="16.5" thickTop="1" thickBot="1" x14ac:dyDescent="0.3">
      <c r="A12533" s="681" t="s">
        <v>31075</v>
      </c>
      <c r="B12533" s="681" t="s">
        <v>31076</v>
      </c>
      <c r="C12533" s="681" t="s">
        <v>31077</v>
      </c>
      <c r="D12533" s="681" t="s">
        <v>49055</v>
      </c>
    </row>
    <row r="12534" spans="1:4" ht="16.5" thickTop="1" thickBot="1" x14ac:dyDescent="0.3">
      <c r="A12534" s="681" t="s">
        <v>31078</v>
      </c>
      <c r="B12534" s="692" t="s">
        <v>8728</v>
      </c>
      <c r="C12534" s="681" t="s">
        <v>31079</v>
      </c>
      <c r="D12534" s="681" t="s">
        <v>49056</v>
      </c>
    </row>
    <row r="12535" spans="1:4" ht="16.5" thickTop="1" thickBot="1" x14ac:dyDescent="0.3">
      <c r="A12535" s="681" t="s">
        <v>31080</v>
      </c>
      <c r="B12535" s="681" t="s">
        <v>31081</v>
      </c>
      <c r="C12535" s="681" t="s">
        <v>31082</v>
      </c>
      <c r="D12535" s="681" t="s">
        <v>49057</v>
      </c>
    </row>
    <row r="12536" spans="1:4" ht="16.5" thickTop="1" thickBot="1" x14ac:dyDescent="0.3">
      <c r="A12536" s="681" t="s">
        <v>31083</v>
      </c>
      <c r="B12536" s="692" t="s">
        <v>8728</v>
      </c>
      <c r="C12536" s="681" t="s">
        <v>31084</v>
      </c>
      <c r="D12536" s="681" t="s">
        <v>49058</v>
      </c>
    </row>
    <row r="12537" spans="1:4" ht="16.5" thickTop="1" thickBot="1" x14ac:dyDescent="0.3">
      <c r="A12537" s="681" t="s">
        <v>31085</v>
      </c>
      <c r="B12537" s="681" t="s">
        <v>31086</v>
      </c>
      <c r="C12537" s="681" t="s">
        <v>31087</v>
      </c>
      <c r="D12537" s="681" t="s">
        <v>49059</v>
      </c>
    </row>
    <row r="12538" spans="1:4" ht="16.5" thickTop="1" thickBot="1" x14ac:dyDescent="0.3">
      <c r="A12538" s="681" t="s">
        <v>31088</v>
      </c>
      <c r="B12538" s="681" t="s">
        <v>31088</v>
      </c>
      <c r="C12538" s="681" t="s">
        <v>31089</v>
      </c>
      <c r="D12538" s="681" t="s">
        <v>49060</v>
      </c>
    </row>
    <row r="12539" spans="1:4" ht="16.5" thickTop="1" thickBot="1" x14ac:dyDescent="0.3">
      <c r="A12539" s="680" t="s">
        <v>31090</v>
      </c>
      <c r="B12539" s="692" t="s">
        <v>8728</v>
      </c>
      <c r="C12539" s="680" t="s">
        <v>31091</v>
      </c>
      <c r="D12539" s="680" t="s">
        <v>49061</v>
      </c>
    </row>
    <row r="12540" spans="1:4" ht="31.5" thickTop="1" thickBot="1" x14ac:dyDescent="0.3">
      <c r="A12540" s="681" t="s">
        <v>31092</v>
      </c>
      <c r="B12540" s="681" t="s">
        <v>31092</v>
      </c>
      <c r="C12540" s="681" t="s">
        <v>31093</v>
      </c>
      <c r="D12540" s="681" t="s">
        <v>49062</v>
      </c>
    </row>
    <row r="12541" spans="1:4" ht="16.5" thickTop="1" thickBot="1" x14ac:dyDescent="0.3">
      <c r="A12541" s="681" t="s">
        <v>31094</v>
      </c>
      <c r="B12541" s="681" t="s">
        <v>31095</v>
      </c>
      <c r="C12541" s="681" t="s">
        <v>31096</v>
      </c>
      <c r="D12541" s="681" t="s">
        <v>49063</v>
      </c>
    </row>
    <row r="12542" spans="1:4" ht="31.5" thickTop="1" thickBot="1" x14ac:dyDescent="0.3">
      <c r="A12542" s="680" t="s">
        <v>31097</v>
      </c>
      <c r="B12542" s="692" t="s">
        <v>8728</v>
      </c>
      <c r="C12542" s="680" t="s">
        <v>31098</v>
      </c>
      <c r="D12542" s="680" t="s">
        <v>49064</v>
      </c>
    </row>
    <row r="12543" spans="1:4" ht="16.5" thickTop="1" thickBot="1" x14ac:dyDescent="0.3">
      <c r="A12543" s="681" t="s">
        <v>31099</v>
      </c>
      <c r="B12543" s="681" t="s">
        <v>31100</v>
      </c>
      <c r="C12543" s="681" t="s">
        <v>31101</v>
      </c>
      <c r="D12543" s="681" t="s">
        <v>49065</v>
      </c>
    </row>
    <row r="12544" spans="1:4" ht="16.5" thickTop="1" thickBot="1" x14ac:dyDescent="0.3">
      <c r="A12544" s="680" t="s">
        <v>31102</v>
      </c>
      <c r="B12544" s="681" t="s">
        <v>31102</v>
      </c>
      <c r="C12544" s="680" t="s">
        <v>31103</v>
      </c>
      <c r="D12544" s="680" t="s">
        <v>49066</v>
      </c>
    </row>
    <row r="12545" spans="1:4" ht="16.5" thickTop="1" thickBot="1" x14ac:dyDescent="0.3">
      <c r="A12545" s="681" t="s">
        <v>31104</v>
      </c>
      <c r="B12545" s="692" t="s">
        <v>8728</v>
      </c>
      <c r="C12545" s="681" t="s">
        <v>31105</v>
      </c>
      <c r="D12545" s="681" t="s">
        <v>49067</v>
      </c>
    </row>
    <row r="12546" spans="1:4" ht="16.5" thickTop="1" thickBot="1" x14ac:dyDescent="0.3">
      <c r="A12546" s="680" t="s">
        <v>31106</v>
      </c>
      <c r="B12546" s="692" t="s">
        <v>8728</v>
      </c>
      <c r="C12546" s="680" t="s">
        <v>31107</v>
      </c>
      <c r="D12546" s="680" t="s">
        <v>49068</v>
      </c>
    </row>
    <row r="12547" spans="1:4" ht="16.5" thickTop="1" thickBot="1" x14ac:dyDescent="0.3">
      <c r="A12547" s="681" t="s">
        <v>31108</v>
      </c>
      <c r="B12547" s="681" t="s">
        <v>39152</v>
      </c>
      <c r="C12547" s="681" t="s">
        <v>31110</v>
      </c>
      <c r="D12547" s="681" t="s">
        <v>49069</v>
      </c>
    </row>
    <row r="12548" spans="1:4" ht="16.5" thickTop="1" thickBot="1" x14ac:dyDescent="0.3">
      <c r="A12548" s="681" t="s">
        <v>31111</v>
      </c>
      <c r="B12548" s="692" t="s">
        <v>8728</v>
      </c>
      <c r="C12548" s="681" t="s">
        <v>31112</v>
      </c>
      <c r="D12548" s="681" t="s">
        <v>49070</v>
      </c>
    </row>
    <row r="12549" spans="1:4" ht="16.5" thickTop="1" thickBot="1" x14ac:dyDescent="0.3">
      <c r="A12549" s="680" t="s">
        <v>31113</v>
      </c>
      <c r="B12549" s="681" t="s">
        <v>22188</v>
      </c>
      <c r="C12549" s="680" t="s">
        <v>31114</v>
      </c>
      <c r="D12549" s="680" t="s">
        <v>49071</v>
      </c>
    </row>
    <row r="12550" spans="1:4" ht="31.5" thickTop="1" thickBot="1" x14ac:dyDescent="0.3">
      <c r="A12550" s="680" t="s">
        <v>31115</v>
      </c>
      <c r="B12550" s="681" t="s">
        <v>31116</v>
      </c>
      <c r="C12550" s="680" t="s">
        <v>31117</v>
      </c>
      <c r="D12550" s="680" t="s">
        <v>49072</v>
      </c>
    </row>
    <row r="12551" spans="1:4" ht="31.5" thickTop="1" thickBot="1" x14ac:dyDescent="0.3">
      <c r="A12551" s="680" t="s">
        <v>31118</v>
      </c>
      <c r="B12551" s="681" t="s">
        <v>31119</v>
      </c>
      <c r="C12551" s="680" t="s">
        <v>31120</v>
      </c>
      <c r="D12551" s="680" t="s">
        <v>49073</v>
      </c>
    </row>
    <row r="12552" spans="1:4" ht="16.5" thickTop="1" thickBot="1" x14ac:dyDescent="0.3">
      <c r="A12552" s="681" t="s">
        <v>31121</v>
      </c>
      <c r="B12552" s="681" t="s">
        <v>31121</v>
      </c>
      <c r="C12552" s="681" t="s">
        <v>31122</v>
      </c>
      <c r="D12552" s="681" t="s">
        <v>49074</v>
      </c>
    </row>
    <row r="12553" spans="1:4" ht="16.5" thickTop="1" thickBot="1" x14ac:dyDescent="0.3">
      <c r="A12553" s="681" t="s">
        <v>31123</v>
      </c>
      <c r="B12553" s="681" t="s">
        <v>31123</v>
      </c>
      <c r="C12553" s="681" t="s">
        <v>31124</v>
      </c>
      <c r="D12553" s="681" t="s">
        <v>49075</v>
      </c>
    </row>
    <row r="12554" spans="1:4" ht="16.5" thickTop="1" thickBot="1" x14ac:dyDescent="0.3">
      <c r="A12554" s="681" t="s">
        <v>31125</v>
      </c>
      <c r="B12554" s="692" t="s">
        <v>8728</v>
      </c>
      <c r="C12554" s="681" t="s">
        <v>31126</v>
      </c>
      <c r="D12554" s="681" t="s">
        <v>49076</v>
      </c>
    </row>
    <row r="12555" spans="1:4" ht="16.5" thickTop="1" thickBot="1" x14ac:dyDescent="0.3">
      <c r="A12555" s="680" t="s">
        <v>31127</v>
      </c>
      <c r="B12555" s="681" t="s">
        <v>31128</v>
      </c>
      <c r="C12555" s="680" t="s">
        <v>31129</v>
      </c>
      <c r="D12555" s="680" t="s">
        <v>49077</v>
      </c>
    </row>
    <row r="12556" spans="1:4" ht="16.5" thickTop="1" thickBot="1" x14ac:dyDescent="0.3">
      <c r="A12556" s="680" t="s">
        <v>31130</v>
      </c>
      <c r="B12556" s="681" t="s">
        <v>31131</v>
      </c>
      <c r="C12556" s="680" t="s">
        <v>31132</v>
      </c>
      <c r="D12556" s="680" t="s">
        <v>49078</v>
      </c>
    </row>
    <row r="12557" spans="1:4" ht="16.5" thickTop="1" thickBot="1" x14ac:dyDescent="0.3">
      <c r="A12557" s="681" t="s">
        <v>31133</v>
      </c>
      <c r="B12557" s="681" t="s">
        <v>31134</v>
      </c>
      <c r="C12557" s="681" t="s">
        <v>31135</v>
      </c>
      <c r="D12557" s="681" t="s">
        <v>49079</v>
      </c>
    </row>
    <row r="12558" spans="1:4" ht="16.5" thickTop="1" thickBot="1" x14ac:dyDescent="0.3">
      <c r="A12558" s="680" t="s">
        <v>31136</v>
      </c>
      <c r="B12558" s="681" t="s">
        <v>31137</v>
      </c>
      <c r="C12558" s="680" t="s">
        <v>31138</v>
      </c>
      <c r="D12558" s="680" t="s">
        <v>49080</v>
      </c>
    </row>
    <row r="12559" spans="1:4" ht="16.5" thickTop="1" thickBot="1" x14ac:dyDescent="0.3">
      <c r="A12559" s="680" t="s">
        <v>31139</v>
      </c>
      <c r="B12559" s="681" t="s">
        <v>31140</v>
      </c>
      <c r="C12559" s="680" t="s">
        <v>31141</v>
      </c>
      <c r="D12559" s="680" t="s">
        <v>49081</v>
      </c>
    </row>
    <row r="12560" spans="1:4" ht="16.5" thickTop="1" thickBot="1" x14ac:dyDescent="0.3">
      <c r="A12560" s="681" t="s">
        <v>31142</v>
      </c>
      <c r="B12560" s="681" t="s">
        <v>31143</v>
      </c>
      <c r="C12560" s="681" t="s">
        <v>31144</v>
      </c>
      <c r="D12560" s="681" t="s">
        <v>31144</v>
      </c>
    </row>
    <row r="12561" spans="1:4" ht="16.5" thickTop="1" thickBot="1" x14ac:dyDescent="0.3">
      <c r="A12561" s="680" t="s">
        <v>31145</v>
      </c>
      <c r="B12561" s="681" t="s">
        <v>31146</v>
      </c>
      <c r="C12561" s="680" t="s">
        <v>31147</v>
      </c>
      <c r="D12561" s="680" t="s">
        <v>49082</v>
      </c>
    </row>
    <row r="12562" spans="1:4" ht="16.5" thickTop="1" thickBot="1" x14ac:dyDescent="0.3">
      <c r="A12562" s="681" t="s">
        <v>31148</v>
      </c>
      <c r="B12562" s="681" t="s">
        <v>31149</v>
      </c>
      <c r="C12562" s="681" t="s">
        <v>31150</v>
      </c>
      <c r="D12562" s="681" t="s">
        <v>49083</v>
      </c>
    </row>
    <row r="12563" spans="1:4" ht="16.5" thickTop="1" thickBot="1" x14ac:dyDescent="0.3">
      <c r="A12563" s="680" t="s">
        <v>31151</v>
      </c>
      <c r="B12563" s="681" t="s">
        <v>31152</v>
      </c>
      <c r="C12563" s="680" t="s">
        <v>31153</v>
      </c>
      <c r="D12563" s="680" t="s">
        <v>49084</v>
      </c>
    </row>
    <row r="12564" spans="1:4" ht="46.5" thickTop="1" thickBot="1" x14ac:dyDescent="0.3">
      <c r="A12564" s="680" t="s">
        <v>31154</v>
      </c>
      <c r="B12564" s="692" t="s">
        <v>8728</v>
      </c>
      <c r="C12564" s="680" t="s">
        <v>31155</v>
      </c>
      <c r="D12564" s="680" t="s">
        <v>49085</v>
      </c>
    </row>
    <row r="12565" spans="1:4" ht="16.5" thickTop="1" thickBot="1" x14ac:dyDescent="0.3">
      <c r="A12565" s="681" t="s">
        <v>31156</v>
      </c>
      <c r="B12565" s="681" t="s">
        <v>31157</v>
      </c>
      <c r="C12565" s="681" t="s">
        <v>31158</v>
      </c>
      <c r="D12565" s="681" t="s">
        <v>49086</v>
      </c>
    </row>
    <row r="12566" spans="1:4" ht="16.5" thickTop="1" thickBot="1" x14ac:dyDescent="0.3">
      <c r="A12566" s="680" t="s">
        <v>31159</v>
      </c>
      <c r="B12566" s="681" t="s">
        <v>31160</v>
      </c>
      <c r="C12566" s="680" t="s">
        <v>31161</v>
      </c>
      <c r="D12566" s="680" t="s">
        <v>49087</v>
      </c>
    </row>
    <row r="12567" spans="1:4" ht="31.5" thickTop="1" thickBot="1" x14ac:dyDescent="0.3">
      <c r="A12567" s="680" t="s">
        <v>31162</v>
      </c>
      <c r="B12567" s="681" t="s">
        <v>31163</v>
      </c>
      <c r="C12567" s="680" t="s">
        <v>31164</v>
      </c>
      <c r="D12567" s="680" t="s">
        <v>49088</v>
      </c>
    </row>
    <row r="12568" spans="1:4" ht="16.5" thickTop="1" thickBot="1" x14ac:dyDescent="0.3">
      <c r="A12568" s="681" t="s">
        <v>31165</v>
      </c>
      <c r="B12568" s="681" t="s">
        <v>31166</v>
      </c>
      <c r="C12568" s="681" t="s">
        <v>31167</v>
      </c>
      <c r="D12568" s="681" t="s">
        <v>49089</v>
      </c>
    </row>
    <row r="12569" spans="1:4" ht="31.5" thickTop="1" thickBot="1" x14ac:dyDescent="0.3">
      <c r="A12569" s="681" t="s">
        <v>31168</v>
      </c>
      <c r="B12569" s="681" t="s">
        <v>31168</v>
      </c>
      <c r="C12569" s="681" t="s">
        <v>31169</v>
      </c>
      <c r="D12569" s="681" t="s">
        <v>49090</v>
      </c>
    </row>
    <row r="12570" spans="1:4" ht="16.5" thickTop="1" thickBot="1" x14ac:dyDescent="0.3">
      <c r="A12570" s="680" t="s">
        <v>31170</v>
      </c>
      <c r="B12570" s="681" t="s">
        <v>31171</v>
      </c>
      <c r="C12570" s="680" t="s">
        <v>31172</v>
      </c>
      <c r="D12570" s="680" t="s">
        <v>49091</v>
      </c>
    </row>
    <row r="12571" spans="1:4" ht="16.5" thickTop="1" thickBot="1" x14ac:dyDescent="0.3">
      <c r="A12571" s="681" t="s">
        <v>31173</v>
      </c>
      <c r="B12571" s="681" t="s">
        <v>31173</v>
      </c>
      <c r="C12571" s="681" t="s">
        <v>31174</v>
      </c>
      <c r="D12571" s="681" t="s">
        <v>49092</v>
      </c>
    </row>
    <row r="12572" spans="1:4" ht="31.5" thickTop="1" thickBot="1" x14ac:dyDescent="0.3">
      <c r="A12572" s="680" t="s">
        <v>31175</v>
      </c>
      <c r="B12572" s="681" t="s">
        <v>31176</v>
      </c>
      <c r="C12572" s="680" t="s">
        <v>31177</v>
      </c>
      <c r="D12572" s="680" t="s">
        <v>49093</v>
      </c>
    </row>
    <row r="12573" spans="1:4" ht="16.5" thickTop="1" thickBot="1" x14ac:dyDescent="0.3">
      <c r="A12573" s="680" t="s">
        <v>31178</v>
      </c>
      <c r="B12573" s="681" t="s">
        <v>31179</v>
      </c>
      <c r="C12573" s="680" t="s">
        <v>31180</v>
      </c>
      <c r="D12573" s="680" t="s">
        <v>49094</v>
      </c>
    </row>
    <row r="12574" spans="1:4" ht="16.5" thickTop="1" thickBot="1" x14ac:dyDescent="0.3">
      <c r="A12574" s="680" t="s">
        <v>31181</v>
      </c>
      <c r="B12574" s="681" t="s">
        <v>31182</v>
      </c>
      <c r="C12574" s="680" t="s">
        <v>31183</v>
      </c>
      <c r="D12574" s="680" t="s">
        <v>49095</v>
      </c>
    </row>
    <row r="12575" spans="1:4" ht="16.5" thickTop="1" thickBot="1" x14ac:dyDescent="0.3">
      <c r="A12575" s="680" t="s">
        <v>31184</v>
      </c>
      <c r="B12575" s="681" t="s">
        <v>31185</v>
      </c>
      <c r="C12575" s="680" t="s">
        <v>31186</v>
      </c>
      <c r="D12575" s="680" t="s">
        <v>49096</v>
      </c>
    </row>
    <row r="12576" spans="1:4" ht="16.5" thickTop="1" thickBot="1" x14ac:dyDescent="0.3">
      <c r="A12576" s="680" t="s">
        <v>31187</v>
      </c>
      <c r="B12576" s="681" t="s">
        <v>31188</v>
      </c>
      <c r="C12576" s="680" t="s">
        <v>31189</v>
      </c>
      <c r="D12576" s="680" t="s">
        <v>49097</v>
      </c>
    </row>
    <row r="12577" spans="1:4" ht="16.5" thickTop="1" thickBot="1" x14ac:dyDescent="0.3">
      <c r="A12577" s="681" t="s">
        <v>31190</v>
      </c>
      <c r="B12577" s="681" t="s">
        <v>31191</v>
      </c>
      <c r="C12577" s="681" t="s">
        <v>31192</v>
      </c>
      <c r="D12577" s="681" t="s">
        <v>49098</v>
      </c>
    </row>
    <row r="12578" spans="1:4" ht="16.5" thickTop="1" thickBot="1" x14ac:dyDescent="0.3">
      <c r="A12578" s="680" t="s">
        <v>31193</v>
      </c>
      <c r="B12578" s="692" t="s">
        <v>8728</v>
      </c>
      <c r="C12578" s="680" t="s">
        <v>31194</v>
      </c>
      <c r="D12578" s="680" t="s">
        <v>49099</v>
      </c>
    </row>
    <row r="12579" spans="1:4" ht="16.5" thickTop="1" thickBot="1" x14ac:dyDescent="0.3">
      <c r="A12579" s="680" t="s">
        <v>31195</v>
      </c>
      <c r="B12579" s="681" t="s">
        <v>31196</v>
      </c>
      <c r="C12579" s="680" t="s">
        <v>31197</v>
      </c>
      <c r="D12579" s="680" t="s">
        <v>49100</v>
      </c>
    </row>
    <row r="12580" spans="1:4" ht="16.5" thickTop="1" thickBot="1" x14ac:dyDescent="0.3">
      <c r="A12580" s="681" t="s">
        <v>31198</v>
      </c>
      <c r="B12580" s="692" t="s">
        <v>8728</v>
      </c>
      <c r="C12580" s="681" t="s">
        <v>31199</v>
      </c>
      <c r="D12580" s="681" t="s">
        <v>49101</v>
      </c>
    </row>
    <row r="12581" spans="1:4" ht="16.5" thickTop="1" thickBot="1" x14ac:dyDescent="0.3">
      <c r="A12581" s="681" t="s">
        <v>31200</v>
      </c>
      <c r="B12581" s="692" t="s">
        <v>8728</v>
      </c>
      <c r="C12581" s="681" t="s">
        <v>31201</v>
      </c>
      <c r="D12581" s="681" t="s">
        <v>49102</v>
      </c>
    </row>
    <row r="12582" spans="1:4" ht="16.5" thickTop="1" thickBot="1" x14ac:dyDescent="0.3">
      <c r="A12582" s="680" t="s">
        <v>7415</v>
      </c>
      <c r="B12582" s="681" t="s">
        <v>23652</v>
      </c>
      <c r="C12582" s="680" t="s">
        <v>7416</v>
      </c>
      <c r="D12582" s="680" t="s">
        <v>7417</v>
      </c>
    </row>
    <row r="12583" spans="1:4" ht="16.5" thickTop="1" thickBot="1" x14ac:dyDescent="0.3">
      <c r="A12583" s="681" t="s">
        <v>31203</v>
      </c>
      <c r="B12583" s="681" t="s">
        <v>31204</v>
      </c>
      <c r="C12583" s="681" t="s">
        <v>31205</v>
      </c>
      <c r="D12583" s="681" t="s">
        <v>49103</v>
      </c>
    </row>
    <row r="12584" spans="1:4" ht="16.5" thickTop="1" thickBot="1" x14ac:dyDescent="0.3">
      <c r="A12584" s="680" t="s">
        <v>31206</v>
      </c>
      <c r="B12584" s="681" t="s">
        <v>31207</v>
      </c>
      <c r="C12584" s="680" t="s">
        <v>31208</v>
      </c>
      <c r="D12584" s="680" t="s">
        <v>49104</v>
      </c>
    </row>
    <row r="12585" spans="1:4" ht="16.5" thickTop="1" thickBot="1" x14ac:dyDescent="0.3">
      <c r="A12585" s="681" t="s">
        <v>31209</v>
      </c>
      <c r="B12585" s="681" t="s">
        <v>31210</v>
      </c>
      <c r="C12585" s="681" t="s">
        <v>31211</v>
      </c>
      <c r="D12585" s="681" t="s">
        <v>49105</v>
      </c>
    </row>
    <row r="12586" spans="1:4" ht="16.5" thickTop="1" thickBot="1" x14ac:dyDescent="0.3">
      <c r="A12586" s="681" t="s">
        <v>31212</v>
      </c>
      <c r="B12586" s="681" t="s">
        <v>31213</v>
      </c>
      <c r="C12586" s="681" t="s">
        <v>31214</v>
      </c>
      <c r="D12586" s="681" t="s">
        <v>49106</v>
      </c>
    </row>
    <row r="12587" spans="1:4" ht="16.5" thickTop="1" thickBot="1" x14ac:dyDescent="0.3">
      <c r="A12587" s="680" t="s">
        <v>31215</v>
      </c>
      <c r="B12587" s="681" t="s">
        <v>31216</v>
      </c>
      <c r="C12587" s="680" t="s">
        <v>31217</v>
      </c>
      <c r="D12587" s="680" t="s">
        <v>49107</v>
      </c>
    </row>
    <row r="12588" spans="1:4" ht="16.5" thickTop="1" thickBot="1" x14ac:dyDescent="0.3">
      <c r="A12588" s="680" t="s">
        <v>31218</v>
      </c>
      <c r="B12588" s="681" t="s">
        <v>31219</v>
      </c>
      <c r="C12588" s="680" t="s">
        <v>31220</v>
      </c>
      <c r="D12588" s="680" t="s">
        <v>49108</v>
      </c>
    </row>
    <row r="12589" spans="1:4" ht="16.5" thickTop="1" thickBot="1" x14ac:dyDescent="0.3">
      <c r="A12589" s="681" t="s">
        <v>31221</v>
      </c>
      <c r="B12589" s="692" t="s">
        <v>8728</v>
      </c>
      <c r="C12589" s="681" t="s">
        <v>31222</v>
      </c>
      <c r="D12589" s="681" t="s">
        <v>31222</v>
      </c>
    </row>
    <row r="12590" spans="1:4" ht="16.5" thickTop="1" thickBot="1" x14ac:dyDescent="0.3">
      <c r="A12590" s="681" t="s">
        <v>31223</v>
      </c>
      <c r="B12590" s="681" t="s">
        <v>31224</v>
      </c>
      <c r="C12590" s="681" t="s">
        <v>31225</v>
      </c>
      <c r="D12590" s="681" t="s">
        <v>49109</v>
      </c>
    </row>
    <row r="12591" spans="1:4" ht="16.5" thickTop="1" thickBot="1" x14ac:dyDescent="0.3">
      <c r="A12591" s="681" t="s">
        <v>31226</v>
      </c>
      <c r="B12591" s="692" t="s">
        <v>8728</v>
      </c>
      <c r="C12591" s="681" t="s">
        <v>31227</v>
      </c>
      <c r="D12591" s="681" t="s">
        <v>49110</v>
      </c>
    </row>
    <row r="12592" spans="1:4" ht="16.5" thickTop="1" thickBot="1" x14ac:dyDescent="0.3">
      <c r="A12592" s="681" t="s">
        <v>31228</v>
      </c>
      <c r="B12592" s="681" t="s">
        <v>31229</v>
      </c>
      <c r="C12592" s="681" t="s">
        <v>31230</v>
      </c>
      <c r="D12592" s="681" t="s">
        <v>49111</v>
      </c>
    </row>
    <row r="12593" spans="1:4" ht="16.5" thickTop="1" thickBot="1" x14ac:dyDescent="0.3">
      <c r="A12593" s="680" t="s">
        <v>31231</v>
      </c>
      <c r="B12593" s="692" t="s">
        <v>8728</v>
      </c>
      <c r="C12593" s="680" t="s">
        <v>31232</v>
      </c>
      <c r="D12593" s="680" t="s">
        <v>49112</v>
      </c>
    </row>
    <row r="12594" spans="1:4" ht="16.5" thickTop="1" thickBot="1" x14ac:dyDescent="0.3">
      <c r="A12594" s="680" t="s">
        <v>31233</v>
      </c>
      <c r="B12594" s="681" t="s">
        <v>31234</v>
      </c>
      <c r="C12594" s="680" t="s">
        <v>31235</v>
      </c>
      <c r="D12594" s="680" t="s">
        <v>49113</v>
      </c>
    </row>
    <row r="12595" spans="1:4" ht="16.5" thickTop="1" thickBot="1" x14ac:dyDescent="0.3">
      <c r="A12595" s="680" t="s">
        <v>31236</v>
      </c>
      <c r="B12595" s="681" t="s">
        <v>31237</v>
      </c>
      <c r="C12595" s="680" t="s">
        <v>31238</v>
      </c>
      <c r="D12595" s="680" t="s">
        <v>49114</v>
      </c>
    </row>
    <row r="12596" spans="1:4" ht="16.5" thickTop="1" thickBot="1" x14ac:dyDescent="0.3">
      <c r="A12596" s="681" t="s">
        <v>31239</v>
      </c>
      <c r="B12596" s="681" t="s">
        <v>31240</v>
      </c>
      <c r="C12596" s="681" t="s">
        <v>31241</v>
      </c>
      <c r="D12596" s="681" t="s">
        <v>49115</v>
      </c>
    </row>
    <row r="12597" spans="1:4" ht="16.5" thickTop="1" thickBot="1" x14ac:dyDescent="0.3">
      <c r="A12597" s="680" t="s">
        <v>31242</v>
      </c>
      <c r="B12597" s="681" t="s">
        <v>31243</v>
      </c>
      <c r="C12597" s="680" t="s">
        <v>31244</v>
      </c>
      <c r="D12597" s="680" t="s">
        <v>49116</v>
      </c>
    </row>
    <row r="12598" spans="1:4" ht="16.5" thickTop="1" thickBot="1" x14ac:dyDescent="0.3">
      <c r="A12598" s="680" t="s">
        <v>31245</v>
      </c>
      <c r="B12598" s="681" t="s">
        <v>31246</v>
      </c>
      <c r="C12598" s="680" t="s">
        <v>31247</v>
      </c>
      <c r="D12598" s="680" t="s">
        <v>49117</v>
      </c>
    </row>
    <row r="12599" spans="1:4" ht="16.5" thickTop="1" thickBot="1" x14ac:dyDescent="0.3">
      <c r="A12599" s="680" t="s">
        <v>31248</v>
      </c>
      <c r="B12599" s="681" t="s">
        <v>31249</v>
      </c>
      <c r="C12599" s="680" t="s">
        <v>31250</v>
      </c>
      <c r="D12599" s="680" t="s">
        <v>49118</v>
      </c>
    </row>
    <row r="12600" spans="1:4" ht="16.5" thickTop="1" thickBot="1" x14ac:dyDescent="0.3">
      <c r="A12600" s="680" t="s">
        <v>31251</v>
      </c>
      <c r="B12600" s="681" t="s">
        <v>31252</v>
      </c>
      <c r="C12600" s="680" t="s">
        <v>31253</v>
      </c>
      <c r="D12600" s="680" t="s">
        <v>49119</v>
      </c>
    </row>
    <row r="12601" spans="1:4" ht="31.5" thickTop="1" thickBot="1" x14ac:dyDescent="0.3">
      <c r="A12601" s="680" t="s">
        <v>31254</v>
      </c>
      <c r="B12601" s="681" t="s">
        <v>31255</v>
      </c>
      <c r="C12601" s="680" t="s">
        <v>31256</v>
      </c>
      <c r="D12601" s="680" t="s">
        <v>49120</v>
      </c>
    </row>
    <row r="12602" spans="1:4" ht="16.5" thickTop="1" thickBot="1" x14ac:dyDescent="0.3">
      <c r="A12602" s="680" t="s">
        <v>31257</v>
      </c>
      <c r="B12602" s="681" t="s">
        <v>31258</v>
      </c>
      <c r="C12602" s="680" t="s">
        <v>31259</v>
      </c>
      <c r="D12602" s="680" t="s">
        <v>49121</v>
      </c>
    </row>
    <row r="12603" spans="1:4" ht="16.5" thickTop="1" thickBot="1" x14ac:dyDescent="0.3">
      <c r="A12603" s="681" t="s">
        <v>31260</v>
      </c>
      <c r="B12603" s="681" t="s">
        <v>31261</v>
      </c>
      <c r="C12603" s="681" t="s">
        <v>31262</v>
      </c>
      <c r="D12603" s="681" t="s">
        <v>49122</v>
      </c>
    </row>
    <row r="12604" spans="1:4" ht="16.5" thickTop="1" thickBot="1" x14ac:dyDescent="0.3">
      <c r="A12604" s="681" t="s">
        <v>31263</v>
      </c>
      <c r="B12604" s="692" t="s">
        <v>8728</v>
      </c>
      <c r="C12604" s="681" t="s">
        <v>31264</v>
      </c>
      <c r="D12604" s="681" t="s">
        <v>49123</v>
      </c>
    </row>
    <row r="12605" spans="1:4" ht="16.5" thickTop="1" thickBot="1" x14ac:dyDescent="0.3">
      <c r="A12605" s="681" t="s">
        <v>31265</v>
      </c>
      <c r="B12605" s="681" t="s">
        <v>31266</v>
      </c>
      <c r="C12605" s="681" t="s">
        <v>31267</v>
      </c>
      <c r="D12605" s="681" t="s">
        <v>49124</v>
      </c>
    </row>
    <row r="12606" spans="1:4" ht="16.5" thickTop="1" thickBot="1" x14ac:dyDescent="0.3">
      <c r="A12606" s="681" t="s">
        <v>31268</v>
      </c>
      <c r="B12606" s="681" t="s">
        <v>31269</v>
      </c>
      <c r="C12606" s="681" t="s">
        <v>31270</v>
      </c>
      <c r="D12606" s="681" t="s">
        <v>49125</v>
      </c>
    </row>
    <row r="12607" spans="1:4" ht="31.5" thickTop="1" thickBot="1" x14ac:dyDescent="0.3">
      <c r="A12607" s="680" t="s">
        <v>31271</v>
      </c>
      <c r="B12607" s="692" t="s">
        <v>8728</v>
      </c>
      <c r="C12607" s="680" t="s">
        <v>31272</v>
      </c>
      <c r="D12607" s="680" t="s">
        <v>49126</v>
      </c>
    </row>
    <row r="12608" spans="1:4" ht="16.5" thickTop="1" thickBot="1" x14ac:dyDescent="0.3">
      <c r="A12608" s="681" t="s">
        <v>31273</v>
      </c>
      <c r="B12608" s="681" t="s">
        <v>31274</v>
      </c>
      <c r="C12608" s="681" t="s">
        <v>31275</v>
      </c>
      <c r="D12608" s="681" t="s">
        <v>49127</v>
      </c>
    </row>
    <row r="12609" spans="1:4" ht="16.5" thickTop="1" thickBot="1" x14ac:dyDescent="0.3">
      <c r="A12609" s="680" t="s">
        <v>31276</v>
      </c>
      <c r="B12609" s="692" t="s">
        <v>8728</v>
      </c>
      <c r="C12609" s="680" t="s">
        <v>31277</v>
      </c>
      <c r="D12609" s="680" t="s">
        <v>49128</v>
      </c>
    </row>
    <row r="12610" spans="1:4" ht="16.5" thickTop="1" thickBot="1" x14ac:dyDescent="0.3">
      <c r="A12610" s="681" t="s">
        <v>31278</v>
      </c>
      <c r="B12610" s="681" t="s">
        <v>31279</v>
      </c>
      <c r="C12610" s="681" t="s">
        <v>31280</v>
      </c>
      <c r="D12610" s="681" t="s">
        <v>49129</v>
      </c>
    </row>
    <row r="12611" spans="1:4" ht="16.5" thickTop="1" thickBot="1" x14ac:dyDescent="0.3">
      <c r="A12611" s="680" t="s">
        <v>31281</v>
      </c>
      <c r="B12611" s="681" t="s">
        <v>31282</v>
      </c>
      <c r="C12611" s="680" t="s">
        <v>31283</v>
      </c>
      <c r="D12611" s="680" t="s">
        <v>49130</v>
      </c>
    </row>
    <row r="12612" spans="1:4" ht="16.5" thickTop="1" thickBot="1" x14ac:dyDescent="0.3">
      <c r="A12612" s="680" t="s">
        <v>31284</v>
      </c>
      <c r="B12612" s="681" t="s">
        <v>31285</v>
      </c>
      <c r="C12612" s="680" t="s">
        <v>31286</v>
      </c>
      <c r="D12612" s="680" t="s">
        <v>49131</v>
      </c>
    </row>
    <row r="12613" spans="1:4" ht="16.5" thickTop="1" thickBot="1" x14ac:dyDescent="0.3">
      <c r="A12613" s="680" t="s">
        <v>31287</v>
      </c>
      <c r="B12613" s="681" t="s">
        <v>31288</v>
      </c>
      <c r="C12613" s="680" t="s">
        <v>31289</v>
      </c>
      <c r="D12613" s="680" t="s">
        <v>49132</v>
      </c>
    </row>
    <row r="12614" spans="1:4" ht="16.5" thickTop="1" thickBot="1" x14ac:dyDescent="0.3">
      <c r="A12614" s="681" t="s">
        <v>31290</v>
      </c>
      <c r="B12614" s="692" t="s">
        <v>8728</v>
      </c>
      <c r="C12614" s="681" t="s">
        <v>31291</v>
      </c>
      <c r="D12614" s="681" t="s">
        <v>49133</v>
      </c>
    </row>
    <row r="12615" spans="1:4" ht="16.5" thickTop="1" thickBot="1" x14ac:dyDescent="0.3">
      <c r="A12615" s="681" t="s">
        <v>31292</v>
      </c>
      <c r="B12615" s="681" t="s">
        <v>31293</v>
      </c>
      <c r="C12615" s="681" t="s">
        <v>31294</v>
      </c>
      <c r="D12615" s="681" t="s">
        <v>49134</v>
      </c>
    </row>
    <row r="12616" spans="1:4" ht="16.5" thickTop="1" thickBot="1" x14ac:dyDescent="0.3">
      <c r="A12616" s="680" t="s">
        <v>31295</v>
      </c>
      <c r="B12616" s="692" t="s">
        <v>8728</v>
      </c>
      <c r="C12616" s="680" t="s">
        <v>31296</v>
      </c>
      <c r="D12616" s="680" t="s">
        <v>49135</v>
      </c>
    </row>
    <row r="12617" spans="1:4" ht="16.5" thickTop="1" thickBot="1" x14ac:dyDescent="0.3">
      <c r="A12617" s="680" t="s">
        <v>31297</v>
      </c>
      <c r="B12617" s="681" t="s">
        <v>31298</v>
      </c>
      <c r="C12617" s="680" t="s">
        <v>31299</v>
      </c>
      <c r="D12617" s="680" t="s">
        <v>49136</v>
      </c>
    </row>
    <row r="12618" spans="1:4" ht="16.5" thickTop="1" thickBot="1" x14ac:dyDescent="0.3">
      <c r="A12618" s="681" t="s">
        <v>31300</v>
      </c>
      <c r="B12618" s="681" t="s">
        <v>31300</v>
      </c>
      <c r="C12618" s="681" t="s">
        <v>31301</v>
      </c>
      <c r="D12618" s="681" t="s">
        <v>49137</v>
      </c>
    </row>
    <row r="12619" spans="1:4" ht="16.5" thickTop="1" thickBot="1" x14ac:dyDescent="0.3">
      <c r="A12619" s="680" t="s">
        <v>31302</v>
      </c>
      <c r="B12619" s="681" t="s">
        <v>31302</v>
      </c>
      <c r="C12619" s="680" t="s">
        <v>31303</v>
      </c>
      <c r="D12619" s="680" t="s">
        <v>31303</v>
      </c>
    </row>
    <row r="12620" spans="1:4" ht="16.5" thickTop="1" thickBot="1" x14ac:dyDescent="0.3">
      <c r="A12620" s="681" t="s">
        <v>31304</v>
      </c>
      <c r="B12620" s="681" t="s">
        <v>31305</v>
      </c>
      <c r="C12620" s="681" t="s">
        <v>31306</v>
      </c>
      <c r="D12620" s="681" t="s">
        <v>49138</v>
      </c>
    </row>
    <row r="12621" spans="1:4" ht="16.5" thickTop="1" thickBot="1" x14ac:dyDescent="0.3">
      <c r="A12621" s="681" t="s">
        <v>31307</v>
      </c>
      <c r="B12621" s="692" t="s">
        <v>8728</v>
      </c>
      <c r="C12621" s="681" t="s">
        <v>31308</v>
      </c>
      <c r="D12621" s="681" t="s">
        <v>49139</v>
      </c>
    </row>
    <row r="12622" spans="1:4" ht="16.5" thickTop="1" thickBot="1" x14ac:dyDescent="0.3">
      <c r="A12622" s="680" t="s">
        <v>31309</v>
      </c>
      <c r="B12622" s="681" t="s">
        <v>31310</v>
      </c>
      <c r="C12622" s="680" t="s">
        <v>31311</v>
      </c>
      <c r="D12622" s="680" t="s">
        <v>49140</v>
      </c>
    </row>
    <row r="12623" spans="1:4" ht="16.5" thickTop="1" thickBot="1" x14ac:dyDescent="0.3">
      <c r="A12623" s="680" t="s">
        <v>31312</v>
      </c>
      <c r="B12623" s="681" t="s">
        <v>31313</v>
      </c>
      <c r="C12623" s="680" t="s">
        <v>31314</v>
      </c>
      <c r="D12623" s="680" t="s">
        <v>49141</v>
      </c>
    </row>
    <row r="12624" spans="1:4" ht="16.5" thickTop="1" thickBot="1" x14ac:dyDescent="0.3">
      <c r="A12624" s="680" t="s">
        <v>31315</v>
      </c>
      <c r="B12624" s="681" t="s">
        <v>31316</v>
      </c>
      <c r="C12624" s="680" t="s">
        <v>31317</v>
      </c>
      <c r="D12624" s="680" t="s">
        <v>49142</v>
      </c>
    </row>
    <row r="12625" spans="1:4" ht="16.5" thickTop="1" thickBot="1" x14ac:dyDescent="0.3">
      <c r="A12625" s="680" t="s">
        <v>31318</v>
      </c>
      <c r="B12625" s="681" t="s">
        <v>31319</v>
      </c>
      <c r="C12625" s="680" t="s">
        <v>31320</v>
      </c>
      <c r="D12625" s="680" t="s">
        <v>49143</v>
      </c>
    </row>
    <row r="12626" spans="1:4" ht="16.5" thickTop="1" thickBot="1" x14ac:dyDescent="0.3">
      <c r="A12626" s="681" t="s">
        <v>31321</v>
      </c>
      <c r="B12626" s="681" t="s">
        <v>31322</v>
      </c>
      <c r="C12626" s="681" t="s">
        <v>31323</v>
      </c>
      <c r="D12626" s="681" t="s">
        <v>49144</v>
      </c>
    </row>
    <row r="12627" spans="1:4" ht="16.5" thickTop="1" thickBot="1" x14ac:dyDescent="0.3">
      <c r="A12627" s="681" t="s">
        <v>31324</v>
      </c>
      <c r="B12627" s="681" t="s">
        <v>31325</v>
      </c>
      <c r="C12627" s="681" t="s">
        <v>31326</v>
      </c>
      <c r="D12627" s="681" t="s">
        <v>49145</v>
      </c>
    </row>
    <row r="12628" spans="1:4" ht="16.5" thickTop="1" thickBot="1" x14ac:dyDescent="0.3">
      <c r="A12628" s="680" t="s">
        <v>7418</v>
      </c>
      <c r="B12628" s="681" t="s">
        <v>31327</v>
      </c>
      <c r="C12628" s="680" t="s">
        <v>7419</v>
      </c>
      <c r="D12628" s="680" t="s">
        <v>7420</v>
      </c>
    </row>
    <row r="12629" spans="1:4" ht="16.5" thickTop="1" thickBot="1" x14ac:dyDescent="0.3">
      <c r="A12629" s="681" t="s">
        <v>31328</v>
      </c>
      <c r="B12629" s="692" t="s">
        <v>8728</v>
      </c>
      <c r="C12629" s="681" t="s">
        <v>31329</v>
      </c>
      <c r="D12629" s="681" t="s">
        <v>49146</v>
      </c>
    </row>
    <row r="12630" spans="1:4" ht="16.5" thickTop="1" thickBot="1" x14ac:dyDescent="0.3">
      <c r="A12630" s="681" t="s">
        <v>31330</v>
      </c>
      <c r="B12630" s="681" t="s">
        <v>31331</v>
      </c>
      <c r="C12630" s="681" t="s">
        <v>31332</v>
      </c>
      <c r="D12630" s="681" t="s">
        <v>49147</v>
      </c>
    </row>
    <row r="12631" spans="1:4" ht="31.5" thickTop="1" thickBot="1" x14ac:dyDescent="0.3">
      <c r="A12631" s="680" t="s">
        <v>31333</v>
      </c>
      <c r="B12631" s="681" t="s">
        <v>31334</v>
      </c>
      <c r="C12631" s="680" t="s">
        <v>31335</v>
      </c>
      <c r="D12631" s="680" t="s">
        <v>49148</v>
      </c>
    </row>
    <row r="12632" spans="1:4" ht="16.5" thickTop="1" thickBot="1" x14ac:dyDescent="0.3">
      <c r="A12632" s="681" t="s">
        <v>31336</v>
      </c>
      <c r="B12632" s="681" t="s">
        <v>31337</v>
      </c>
      <c r="C12632" s="681" t="s">
        <v>31338</v>
      </c>
      <c r="D12632" s="681" t="s">
        <v>49149</v>
      </c>
    </row>
    <row r="12633" spans="1:4" ht="16.5" thickTop="1" thickBot="1" x14ac:dyDescent="0.3">
      <c r="A12633" s="680" t="s">
        <v>31339</v>
      </c>
      <c r="B12633" s="681" t="s">
        <v>31340</v>
      </c>
      <c r="C12633" s="680" t="s">
        <v>31341</v>
      </c>
      <c r="D12633" s="680" t="s">
        <v>49150</v>
      </c>
    </row>
    <row r="12634" spans="1:4" ht="16.5" thickTop="1" thickBot="1" x14ac:dyDescent="0.3">
      <c r="A12634" s="680" t="s">
        <v>31342</v>
      </c>
      <c r="B12634" s="681" t="s">
        <v>31343</v>
      </c>
      <c r="C12634" s="680" t="s">
        <v>31344</v>
      </c>
      <c r="D12634" s="680" t="s">
        <v>49151</v>
      </c>
    </row>
    <row r="12635" spans="1:4" ht="16.5" thickTop="1" thickBot="1" x14ac:dyDescent="0.3">
      <c r="A12635" s="681" t="s">
        <v>31345</v>
      </c>
      <c r="B12635" s="681" t="s">
        <v>31346</v>
      </c>
      <c r="C12635" s="681" t="s">
        <v>31347</v>
      </c>
      <c r="D12635" s="681" t="s">
        <v>49152</v>
      </c>
    </row>
    <row r="12636" spans="1:4" ht="16.5" thickTop="1" thickBot="1" x14ac:dyDescent="0.3">
      <c r="A12636" s="681" t="s">
        <v>31348</v>
      </c>
      <c r="B12636" s="681" t="s">
        <v>31349</v>
      </c>
      <c r="C12636" s="681" t="s">
        <v>31350</v>
      </c>
      <c r="D12636" s="681" t="s">
        <v>49153</v>
      </c>
    </row>
    <row r="12637" spans="1:4" ht="16.5" thickTop="1" thickBot="1" x14ac:dyDescent="0.3">
      <c r="A12637" s="680" t="s">
        <v>31351</v>
      </c>
      <c r="B12637" s="681" t="s">
        <v>31352</v>
      </c>
      <c r="C12637" s="680" t="s">
        <v>31353</v>
      </c>
      <c r="D12637" s="680" t="s">
        <v>49154</v>
      </c>
    </row>
    <row r="12638" spans="1:4" ht="16.5" thickTop="1" thickBot="1" x14ac:dyDescent="0.3">
      <c r="A12638" s="680" t="s">
        <v>31354</v>
      </c>
      <c r="B12638" s="681" t="s">
        <v>31355</v>
      </c>
      <c r="C12638" s="680" t="s">
        <v>31356</v>
      </c>
      <c r="D12638" s="680" t="s">
        <v>49155</v>
      </c>
    </row>
    <row r="12639" spans="1:4" ht="16.5" thickTop="1" thickBot="1" x14ac:dyDescent="0.3">
      <c r="A12639" s="681" t="s">
        <v>31357</v>
      </c>
      <c r="B12639" s="681" t="s">
        <v>31358</v>
      </c>
      <c r="C12639" s="681" t="s">
        <v>31359</v>
      </c>
      <c r="D12639" s="681" t="s">
        <v>31359</v>
      </c>
    </row>
    <row r="12640" spans="1:4" ht="31.5" thickTop="1" thickBot="1" x14ac:dyDescent="0.3">
      <c r="A12640" s="681" t="s">
        <v>31360</v>
      </c>
      <c r="B12640" s="681" t="s">
        <v>31361</v>
      </c>
      <c r="C12640" s="681" t="s">
        <v>31362</v>
      </c>
      <c r="D12640" s="681" t="s">
        <v>49156</v>
      </c>
    </row>
    <row r="12641" spans="1:4" ht="16.5" thickTop="1" thickBot="1" x14ac:dyDescent="0.3">
      <c r="A12641" s="681" t="s">
        <v>31363</v>
      </c>
      <c r="B12641" s="681" t="s">
        <v>31364</v>
      </c>
      <c r="C12641" s="681" t="s">
        <v>31365</v>
      </c>
      <c r="D12641" s="681" t="s">
        <v>49157</v>
      </c>
    </row>
    <row r="12642" spans="1:4" ht="16.5" thickTop="1" thickBot="1" x14ac:dyDescent="0.3">
      <c r="A12642" s="680" t="s">
        <v>31366</v>
      </c>
      <c r="B12642" s="681" t="s">
        <v>31367</v>
      </c>
      <c r="C12642" s="680" t="s">
        <v>31368</v>
      </c>
      <c r="D12642" s="680" t="s">
        <v>49158</v>
      </c>
    </row>
    <row r="12643" spans="1:4" ht="46.5" thickTop="1" thickBot="1" x14ac:dyDescent="0.3">
      <c r="A12643" s="681" t="s">
        <v>31369</v>
      </c>
      <c r="B12643" s="681" t="s">
        <v>31370</v>
      </c>
      <c r="C12643" s="681" t="s">
        <v>31371</v>
      </c>
      <c r="D12643" s="681" t="s">
        <v>49159</v>
      </c>
    </row>
    <row r="12644" spans="1:4" ht="16.5" thickTop="1" thickBot="1" x14ac:dyDescent="0.3">
      <c r="A12644" s="681" t="s">
        <v>31372</v>
      </c>
      <c r="B12644" s="681" t="s">
        <v>31373</v>
      </c>
      <c r="C12644" s="681" t="s">
        <v>31374</v>
      </c>
      <c r="D12644" s="681" t="s">
        <v>31374</v>
      </c>
    </row>
    <row r="12645" spans="1:4" ht="31.5" thickTop="1" thickBot="1" x14ac:dyDescent="0.3">
      <c r="A12645" s="680" t="s">
        <v>31375</v>
      </c>
      <c r="B12645" s="681" t="s">
        <v>31376</v>
      </c>
      <c r="C12645" s="680" t="s">
        <v>31377</v>
      </c>
      <c r="D12645" s="680" t="s">
        <v>49160</v>
      </c>
    </row>
    <row r="12646" spans="1:4" ht="16.5" thickTop="1" thickBot="1" x14ac:dyDescent="0.3">
      <c r="A12646" s="680" t="s">
        <v>31378</v>
      </c>
      <c r="B12646" s="681" t="s">
        <v>31379</v>
      </c>
      <c r="C12646" s="680" t="s">
        <v>31380</v>
      </c>
      <c r="D12646" s="680" t="s">
        <v>49161</v>
      </c>
    </row>
    <row r="12647" spans="1:4" ht="16.5" thickTop="1" thickBot="1" x14ac:dyDescent="0.3">
      <c r="A12647" s="680" t="s">
        <v>31381</v>
      </c>
      <c r="B12647" s="681" t="s">
        <v>31382</v>
      </c>
      <c r="C12647" s="680" t="s">
        <v>31383</v>
      </c>
      <c r="D12647" s="680" t="s">
        <v>49162</v>
      </c>
    </row>
    <row r="12648" spans="1:4" ht="16.5" thickTop="1" thickBot="1" x14ac:dyDescent="0.3">
      <c r="A12648" s="680" t="s">
        <v>7421</v>
      </c>
      <c r="B12648" s="681" t="s">
        <v>31384</v>
      </c>
      <c r="C12648" s="680" t="s">
        <v>7422</v>
      </c>
      <c r="D12648" s="680" t="s">
        <v>7423</v>
      </c>
    </row>
    <row r="12649" spans="1:4" ht="16.5" thickTop="1" thickBot="1" x14ac:dyDescent="0.3">
      <c r="A12649" s="681" t="s">
        <v>7424</v>
      </c>
      <c r="B12649" s="692" t="s">
        <v>8728</v>
      </c>
      <c r="C12649" s="681" t="s">
        <v>7425</v>
      </c>
      <c r="D12649" s="681" t="s">
        <v>7426</v>
      </c>
    </row>
    <row r="12650" spans="1:4" ht="16.5" thickTop="1" thickBot="1" x14ac:dyDescent="0.3">
      <c r="A12650" s="681" t="s">
        <v>31385</v>
      </c>
      <c r="B12650" s="681" t="s">
        <v>31386</v>
      </c>
      <c r="C12650" s="681" t="s">
        <v>31387</v>
      </c>
      <c r="D12650" s="681" t="s">
        <v>49163</v>
      </c>
    </row>
    <row r="12651" spans="1:4" ht="16.5" thickTop="1" thickBot="1" x14ac:dyDescent="0.3">
      <c r="A12651" s="681" t="s">
        <v>31388</v>
      </c>
      <c r="B12651" s="681" t="s">
        <v>31389</v>
      </c>
      <c r="C12651" s="681" t="s">
        <v>31390</v>
      </c>
      <c r="D12651" s="681" t="s">
        <v>49164</v>
      </c>
    </row>
    <row r="12652" spans="1:4" ht="16.5" thickTop="1" thickBot="1" x14ac:dyDescent="0.3">
      <c r="A12652" s="681" t="s">
        <v>31391</v>
      </c>
      <c r="B12652" s="681" t="s">
        <v>31392</v>
      </c>
      <c r="C12652" s="681" t="s">
        <v>31393</v>
      </c>
      <c r="D12652" s="681" t="s">
        <v>49165</v>
      </c>
    </row>
    <row r="12653" spans="1:4" ht="16.5" thickTop="1" thickBot="1" x14ac:dyDescent="0.3">
      <c r="A12653" s="680" t="s">
        <v>31394</v>
      </c>
      <c r="B12653" s="681" t="s">
        <v>31395</v>
      </c>
      <c r="C12653" s="680" t="s">
        <v>31396</v>
      </c>
      <c r="D12653" s="680" t="s">
        <v>49166</v>
      </c>
    </row>
    <row r="12654" spans="1:4" ht="31.5" thickTop="1" thickBot="1" x14ac:dyDescent="0.3">
      <c r="A12654" s="681" t="s">
        <v>7427</v>
      </c>
      <c r="B12654" s="681" t="s">
        <v>31397</v>
      </c>
      <c r="C12654" s="681" t="s">
        <v>31398</v>
      </c>
      <c r="D12654" s="681" t="s">
        <v>7429</v>
      </c>
    </row>
    <row r="12655" spans="1:4" ht="16.5" thickTop="1" thickBot="1" x14ac:dyDescent="0.3">
      <c r="A12655" s="680" t="s">
        <v>7430</v>
      </c>
      <c r="B12655" s="681" t="s">
        <v>31399</v>
      </c>
      <c r="C12655" s="680" t="s">
        <v>7431</v>
      </c>
      <c r="D12655" s="680" t="s">
        <v>7432</v>
      </c>
    </row>
    <row r="12656" spans="1:4" ht="31.5" thickTop="1" thickBot="1" x14ac:dyDescent="0.3">
      <c r="A12656" s="680" t="s">
        <v>31400</v>
      </c>
      <c r="B12656" s="681" t="s">
        <v>31401</v>
      </c>
      <c r="C12656" s="680" t="s">
        <v>31402</v>
      </c>
      <c r="D12656" s="680" t="s">
        <v>49167</v>
      </c>
    </row>
    <row r="12657" spans="1:4" ht="16.5" thickTop="1" thickBot="1" x14ac:dyDescent="0.3">
      <c r="A12657" s="680" t="s">
        <v>31403</v>
      </c>
      <c r="B12657" s="681" t="s">
        <v>31404</v>
      </c>
      <c r="C12657" s="680" t="s">
        <v>31405</v>
      </c>
      <c r="D12657" s="680" t="s">
        <v>49168</v>
      </c>
    </row>
    <row r="12658" spans="1:4" ht="16.5" thickTop="1" thickBot="1" x14ac:dyDescent="0.3">
      <c r="A12658" s="681" t="s">
        <v>31406</v>
      </c>
      <c r="B12658" s="681" t="s">
        <v>31407</v>
      </c>
      <c r="C12658" s="681" t="s">
        <v>31408</v>
      </c>
      <c r="D12658" s="681" t="s">
        <v>49169</v>
      </c>
    </row>
    <row r="12659" spans="1:4" ht="16.5" thickTop="1" thickBot="1" x14ac:dyDescent="0.3">
      <c r="A12659" s="680" t="s">
        <v>31409</v>
      </c>
      <c r="B12659" s="681" t="s">
        <v>31410</v>
      </c>
      <c r="C12659" s="680" t="s">
        <v>31411</v>
      </c>
      <c r="D12659" s="680" t="s">
        <v>49170</v>
      </c>
    </row>
    <row r="12660" spans="1:4" ht="16.5" thickTop="1" thickBot="1" x14ac:dyDescent="0.3">
      <c r="A12660" s="680" t="s">
        <v>31412</v>
      </c>
      <c r="B12660" s="681" t="s">
        <v>31413</v>
      </c>
      <c r="C12660" s="680" t="s">
        <v>31414</v>
      </c>
      <c r="D12660" s="680" t="s">
        <v>49171</v>
      </c>
    </row>
    <row r="12661" spans="1:4" ht="16.5" thickTop="1" thickBot="1" x14ac:dyDescent="0.3">
      <c r="A12661" s="681" t="s">
        <v>31415</v>
      </c>
      <c r="B12661" s="681" t="s">
        <v>31416</v>
      </c>
      <c r="C12661" s="681" t="s">
        <v>31417</v>
      </c>
      <c r="D12661" s="681" t="s">
        <v>31417</v>
      </c>
    </row>
    <row r="12662" spans="1:4" ht="16.5" thickTop="1" thickBot="1" x14ac:dyDescent="0.3">
      <c r="A12662" s="681" t="s">
        <v>31418</v>
      </c>
      <c r="B12662" s="681" t="s">
        <v>31419</v>
      </c>
      <c r="C12662" s="681" t="s">
        <v>31420</v>
      </c>
      <c r="D12662" s="681" t="s">
        <v>49172</v>
      </c>
    </row>
    <row r="12663" spans="1:4" ht="16.5" thickTop="1" thickBot="1" x14ac:dyDescent="0.3">
      <c r="A12663" s="680" t="s">
        <v>31421</v>
      </c>
      <c r="B12663" s="681" t="s">
        <v>31422</v>
      </c>
      <c r="C12663" s="680" t="s">
        <v>31423</v>
      </c>
      <c r="D12663" s="680" t="s">
        <v>49173</v>
      </c>
    </row>
    <row r="12664" spans="1:4" ht="16.5" thickTop="1" thickBot="1" x14ac:dyDescent="0.3">
      <c r="A12664" s="680" t="s">
        <v>31424</v>
      </c>
      <c r="B12664" s="681" t="s">
        <v>31425</v>
      </c>
      <c r="C12664" s="680" t="s">
        <v>31426</v>
      </c>
      <c r="D12664" s="680" t="s">
        <v>49174</v>
      </c>
    </row>
    <row r="12665" spans="1:4" ht="16.5" thickTop="1" thickBot="1" x14ac:dyDescent="0.3">
      <c r="A12665" s="680" t="s">
        <v>31427</v>
      </c>
      <c r="B12665" s="681" t="s">
        <v>31428</v>
      </c>
      <c r="C12665" s="680" t="s">
        <v>31429</v>
      </c>
      <c r="D12665" s="680" t="s">
        <v>49175</v>
      </c>
    </row>
    <row r="12666" spans="1:4" ht="31.5" thickTop="1" thickBot="1" x14ac:dyDescent="0.3">
      <c r="A12666" s="681" t="s">
        <v>31430</v>
      </c>
      <c r="B12666" s="681" t="s">
        <v>31431</v>
      </c>
      <c r="C12666" s="681" t="s">
        <v>31432</v>
      </c>
      <c r="D12666" s="681" t="s">
        <v>49176</v>
      </c>
    </row>
    <row r="12667" spans="1:4" ht="16.5" thickTop="1" thickBot="1" x14ac:dyDescent="0.3">
      <c r="A12667" s="681" t="s">
        <v>31433</v>
      </c>
      <c r="B12667" s="681" t="s">
        <v>31434</v>
      </c>
      <c r="C12667" s="681" t="s">
        <v>31435</v>
      </c>
      <c r="D12667" s="681" t="s">
        <v>49177</v>
      </c>
    </row>
    <row r="12668" spans="1:4" ht="16.5" thickTop="1" thickBot="1" x14ac:dyDescent="0.3">
      <c r="A12668" s="680" t="s">
        <v>31436</v>
      </c>
      <c r="B12668" s="681" t="s">
        <v>31437</v>
      </c>
      <c r="C12668" s="680" t="s">
        <v>31438</v>
      </c>
      <c r="D12668" s="680" t="s">
        <v>49178</v>
      </c>
    </row>
    <row r="12669" spans="1:4" ht="16.5" thickTop="1" thickBot="1" x14ac:dyDescent="0.3">
      <c r="A12669" s="681" t="s">
        <v>49179</v>
      </c>
      <c r="B12669" s="692" t="s">
        <v>8728</v>
      </c>
      <c r="C12669" s="681" t="s">
        <v>49180</v>
      </c>
      <c r="D12669" s="681" t="s">
        <v>49181</v>
      </c>
    </row>
    <row r="12670" spans="1:4" ht="16.5" thickTop="1" thickBot="1" x14ac:dyDescent="0.3">
      <c r="A12670" s="681" t="s">
        <v>31439</v>
      </c>
      <c r="B12670" s="681" t="s">
        <v>31440</v>
      </c>
      <c r="C12670" s="681" t="s">
        <v>31441</v>
      </c>
      <c r="D12670" s="681" t="s">
        <v>49182</v>
      </c>
    </row>
    <row r="12671" spans="1:4" ht="31.5" thickTop="1" thickBot="1" x14ac:dyDescent="0.3">
      <c r="A12671" s="680" t="s">
        <v>31442</v>
      </c>
      <c r="B12671" s="681" t="s">
        <v>31443</v>
      </c>
      <c r="C12671" s="680" t="s">
        <v>31444</v>
      </c>
      <c r="D12671" s="680" t="s">
        <v>49183</v>
      </c>
    </row>
    <row r="12672" spans="1:4" ht="16.5" thickTop="1" thickBot="1" x14ac:dyDescent="0.3">
      <c r="A12672" s="681" t="s">
        <v>31445</v>
      </c>
      <c r="B12672" s="692" t="s">
        <v>8728</v>
      </c>
      <c r="C12672" s="681" t="s">
        <v>31446</v>
      </c>
      <c r="D12672" s="681" t="s">
        <v>49184</v>
      </c>
    </row>
    <row r="12673" spans="1:4" ht="16.5" thickTop="1" thickBot="1" x14ac:dyDescent="0.3">
      <c r="A12673" s="680" t="s">
        <v>31447</v>
      </c>
      <c r="B12673" s="681" t="s">
        <v>31448</v>
      </c>
      <c r="C12673" s="680" t="s">
        <v>31449</v>
      </c>
      <c r="D12673" s="680" t="s">
        <v>49185</v>
      </c>
    </row>
    <row r="12674" spans="1:4" ht="16.5" thickTop="1" thickBot="1" x14ac:dyDescent="0.3">
      <c r="A12674" s="681" t="s">
        <v>31450</v>
      </c>
      <c r="B12674" s="681" t="s">
        <v>31451</v>
      </c>
      <c r="C12674" s="681" t="s">
        <v>31452</v>
      </c>
      <c r="D12674" s="681" t="s">
        <v>49186</v>
      </c>
    </row>
    <row r="12675" spans="1:4" ht="31.5" thickTop="1" thickBot="1" x14ac:dyDescent="0.3">
      <c r="A12675" s="680" t="s">
        <v>31453</v>
      </c>
      <c r="B12675" s="692" t="s">
        <v>8728</v>
      </c>
      <c r="C12675" s="680" t="s">
        <v>31454</v>
      </c>
      <c r="D12675" s="680" t="s">
        <v>49187</v>
      </c>
    </row>
    <row r="12676" spans="1:4" ht="16.5" thickTop="1" thickBot="1" x14ac:dyDescent="0.3">
      <c r="A12676" s="680" t="s">
        <v>31455</v>
      </c>
      <c r="B12676" s="681" t="s">
        <v>31456</v>
      </c>
      <c r="C12676" s="680" t="s">
        <v>31457</v>
      </c>
      <c r="D12676" s="680" t="s">
        <v>49188</v>
      </c>
    </row>
    <row r="12677" spans="1:4" ht="16.5" thickTop="1" thickBot="1" x14ac:dyDescent="0.3">
      <c r="A12677" s="680" t="s">
        <v>7433</v>
      </c>
      <c r="B12677" s="681" t="s">
        <v>31458</v>
      </c>
      <c r="C12677" s="680" t="s">
        <v>7434</v>
      </c>
      <c r="D12677" s="680" t="s">
        <v>7435</v>
      </c>
    </row>
    <row r="12678" spans="1:4" ht="31.5" thickTop="1" thickBot="1" x14ac:dyDescent="0.3">
      <c r="A12678" s="681" t="s">
        <v>31459</v>
      </c>
      <c r="B12678" s="681" t="s">
        <v>31460</v>
      </c>
      <c r="C12678" s="681" t="s">
        <v>31461</v>
      </c>
      <c r="D12678" s="681" t="s">
        <v>49189</v>
      </c>
    </row>
    <row r="12679" spans="1:4" ht="16.5" thickTop="1" thickBot="1" x14ac:dyDescent="0.3">
      <c r="A12679" s="680" t="s">
        <v>31462</v>
      </c>
      <c r="B12679" s="681" t="s">
        <v>31463</v>
      </c>
      <c r="C12679" s="680" t="s">
        <v>31464</v>
      </c>
      <c r="D12679" s="680" t="s">
        <v>49190</v>
      </c>
    </row>
    <row r="12680" spans="1:4" ht="16.5" thickTop="1" thickBot="1" x14ac:dyDescent="0.3">
      <c r="A12680" s="680" t="s">
        <v>31465</v>
      </c>
      <c r="B12680" s="681" t="s">
        <v>31466</v>
      </c>
      <c r="C12680" s="680" t="s">
        <v>31467</v>
      </c>
      <c r="D12680" s="680" t="s">
        <v>49191</v>
      </c>
    </row>
    <row r="12681" spans="1:4" ht="16.5" thickTop="1" thickBot="1" x14ac:dyDescent="0.3">
      <c r="A12681" s="680" t="s">
        <v>31468</v>
      </c>
      <c r="B12681" s="681" t="s">
        <v>31469</v>
      </c>
      <c r="C12681" s="680" t="s">
        <v>31470</v>
      </c>
      <c r="D12681" s="680" t="s">
        <v>49192</v>
      </c>
    </row>
    <row r="12682" spans="1:4" ht="16.5" thickTop="1" thickBot="1" x14ac:dyDescent="0.3">
      <c r="A12682" s="681" t="s">
        <v>31471</v>
      </c>
      <c r="B12682" s="681" t="s">
        <v>31472</v>
      </c>
      <c r="C12682" s="681" t="s">
        <v>31473</v>
      </c>
      <c r="D12682" s="681" t="s">
        <v>49193</v>
      </c>
    </row>
    <row r="12683" spans="1:4" ht="16.5" thickTop="1" thickBot="1" x14ac:dyDescent="0.3">
      <c r="A12683" s="681" t="s">
        <v>31474</v>
      </c>
      <c r="B12683" s="681" t="s">
        <v>31475</v>
      </c>
      <c r="C12683" s="681" t="s">
        <v>31476</v>
      </c>
      <c r="D12683" s="681" t="s">
        <v>49194</v>
      </c>
    </row>
    <row r="12684" spans="1:4" ht="16.5" thickTop="1" thickBot="1" x14ac:dyDescent="0.3">
      <c r="A12684" s="680" t="s">
        <v>31477</v>
      </c>
      <c r="B12684" s="681" t="s">
        <v>31478</v>
      </c>
      <c r="C12684" s="680" t="s">
        <v>31479</v>
      </c>
      <c r="D12684" s="680" t="s">
        <v>49195</v>
      </c>
    </row>
    <row r="12685" spans="1:4" ht="16.5" thickTop="1" thickBot="1" x14ac:dyDescent="0.3">
      <c r="A12685" s="680" t="s">
        <v>31480</v>
      </c>
      <c r="B12685" s="681" t="s">
        <v>31481</v>
      </c>
      <c r="C12685" s="680" t="s">
        <v>31482</v>
      </c>
      <c r="D12685" s="680" t="s">
        <v>49196</v>
      </c>
    </row>
    <row r="12686" spans="1:4" ht="31.5" thickTop="1" thickBot="1" x14ac:dyDescent="0.3">
      <c r="A12686" s="681" t="s">
        <v>7436</v>
      </c>
      <c r="B12686" s="681" t="s">
        <v>31483</v>
      </c>
      <c r="C12686" s="681" t="s">
        <v>7437</v>
      </c>
      <c r="D12686" s="681" t="s">
        <v>7438</v>
      </c>
    </row>
    <row r="12687" spans="1:4" ht="16.5" thickTop="1" thickBot="1" x14ac:dyDescent="0.3">
      <c r="A12687" s="681" t="s">
        <v>31484</v>
      </c>
      <c r="B12687" s="681" t="s">
        <v>31485</v>
      </c>
      <c r="C12687" s="681" t="s">
        <v>31486</v>
      </c>
      <c r="D12687" s="681" t="s">
        <v>49197</v>
      </c>
    </row>
    <row r="12688" spans="1:4" ht="16.5" thickTop="1" thickBot="1" x14ac:dyDescent="0.3">
      <c r="A12688" s="681" t="s">
        <v>31487</v>
      </c>
      <c r="B12688" s="681" t="s">
        <v>31488</v>
      </c>
      <c r="C12688" s="681" t="s">
        <v>31489</v>
      </c>
      <c r="D12688" s="681" t="s">
        <v>49198</v>
      </c>
    </row>
    <row r="12689" spans="1:4" ht="16.5" thickTop="1" thickBot="1" x14ac:dyDescent="0.3">
      <c r="A12689" s="681" t="s">
        <v>31490</v>
      </c>
      <c r="B12689" s="692" t="s">
        <v>8728</v>
      </c>
      <c r="C12689" s="681" t="s">
        <v>31491</v>
      </c>
      <c r="D12689" s="681" t="s">
        <v>49199</v>
      </c>
    </row>
    <row r="12690" spans="1:4" ht="16.5" thickTop="1" thickBot="1" x14ac:dyDescent="0.3">
      <c r="A12690" s="680" t="s">
        <v>7439</v>
      </c>
      <c r="B12690" s="681" t="s">
        <v>31492</v>
      </c>
      <c r="C12690" s="680" t="s">
        <v>7440</v>
      </c>
      <c r="D12690" s="680" t="s">
        <v>7441</v>
      </c>
    </row>
    <row r="12691" spans="1:4" ht="16.5" thickTop="1" thickBot="1" x14ac:dyDescent="0.3">
      <c r="A12691" s="680" t="s">
        <v>31493</v>
      </c>
      <c r="B12691" s="681" t="s">
        <v>31494</v>
      </c>
      <c r="C12691" s="680" t="s">
        <v>31495</v>
      </c>
      <c r="D12691" s="680" t="s">
        <v>49200</v>
      </c>
    </row>
    <row r="12692" spans="1:4" ht="16.5" thickTop="1" thickBot="1" x14ac:dyDescent="0.3">
      <c r="A12692" s="680" t="s">
        <v>31496</v>
      </c>
      <c r="B12692" s="681" t="s">
        <v>31497</v>
      </c>
      <c r="C12692" s="680" t="s">
        <v>31498</v>
      </c>
      <c r="D12692" s="680" t="s">
        <v>31498</v>
      </c>
    </row>
    <row r="12693" spans="1:4" ht="16.5" thickTop="1" thickBot="1" x14ac:dyDescent="0.3">
      <c r="A12693" s="680" t="s">
        <v>7442</v>
      </c>
      <c r="B12693" s="681" t="s">
        <v>31499</v>
      </c>
      <c r="C12693" s="680" t="s">
        <v>7443</v>
      </c>
      <c r="D12693" s="680" t="s">
        <v>7444</v>
      </c>
    </row>
    <row r="12694" spans="1:4" ht="31.5" thickTop="1" thickBot="1" x14ac:dyDescent="0.3">
      <c r="A12694" s="681" t="s">
        <v>31500</v>
      </c>
      <c r="B12694" s="681" t="s">
        <v>31501</v>
      </c>
      <c r="C12694" s="681" t="s">
        <v>31502</v>
      </c>
      <c r="D12694" s="681" t="s">
        <v>49201</v>
      </c>
    </row>
    <row r="12695" spans="1:4" ht="16.5" thickTop="1" thickBot="1" x14ac:dyDescent="0.3">
      <c r="A12695" s="681" t="s">
        <v>31503</v>
      </c>
      <c r="B12695" s="681" t="s">
        <v>31504</v>
      </c>
      <c r="C12695" s="681" t="s">
        <v>31505</v>
      </c>
      <c r="D12695" s="681" t="s">
        <v>49202</v>
      </c>
    </row>
    <row r="12696" spans="1:4" ht="16.5" thickTop="1" thickBot="1" x14ac:dyDescent="0.3">
      <c r="A12696" s="680" t="s">
        <v>31506</v>
      </c>
      <c r="B12696" s="681" t="s">
        <v>31507</v>
      </c>
      <c r="C12696" s="680" t="s">
        <v>31508</v>
      </c>
      <c r="D12696" s="680" t="s">
        <v>49203</v>
      </c>
    </row>
    <row r="12697" spans="1:4" ht="16.5" thickTop="1" thickBot="1" x14ac:dyDescent="0.3">
      <c r="A12697" s="680" t="s">
        <v>31509</v>
      </c>
      <c r="B12697" s="681" t="s">
        <v>31510</v>
      </c>
      <c r="C12697" s="680" t="s">
        <v>31511</v>
      </c>
      <c r="D12697" s="680" t="s">
        <v>49204</v>
      </c>
    </row>
    <row r="12698" spans="1:4" ht="16.5" thickTop="1" thickBot="1" x14ac:dyDescent="0.3">
      <c r="A12698" s="680" t="s">
        <v>31512</v>
      </c>
      <c r="B12698" s="681" t="s">
        <v>31513</v>
      </c>
      <c r="C12698" s="680" t="s">
        <v>31514</v>
      </c>
      <c r="D12698" s="680" t="s">
        <v>49205</v>
      </c>
    </row>
    <row r="12699" spans="1:4" ht="16.5" thickTop="1" thickBot="1" x14ac:dyDescent="0.3">
      <c r="A12699" s="680" t="s">
        <v>31515</v>
      </c>
      <c r="B12699" s="681" t="s">
        <v>31516</v>
      </c>
      <c r="C12699" s="680" t="s">
        <v>31517</v>
      </c>
      <c r="D12699" s="680" t="s">
        <v>49206</v>
      </c>
    </row>
    <row r="12700" spans="1:4" ht="16.5" thickTop="1" thickBot="1" x14ac:dyDescent="0.3">
      <c r="A12700" s="680" t="s">
        <v>31518</v>
      </c>
      <c r="B12700" s="681" t="s">
        <v>31519</v>
      </c>
      <c r="C12700" s="680" t="s">
        <v>31520</v>
      </c>
      <c r="D12700" s="680" t="s">
        <v>49207</v>
      </c>
    </row>
    <row r="12701" spans="1:4" ht="16.5" thickTop="1" thickBot="1" x14ac:dyDescent="0.3">
      <c r="A12701" s="680" t="s">
        <v>31521</v>
      </c>
      <c r="B12701" s="681" t="s">
        <v>31522</v>
      </c>
      <c r="C12701" s="680" t="s">
        <v>31523</v>
      </c>
      <c r="D12701" s="680" t="s">
        <v>49208</v>
      </c>
    </row>
    <row r="12702" spans="1:4" ht="16.5" thickTop="1" thickBot="1" x14ac:dyDescent="0.3">
      <c r="A12702" s="680" t="s">
        <v>31524</v>
      </c>
      <c r="B12702" s="681" t="s">
        <v>31525</v>
      </c>
      <c r="C12702" s="680" t="s">
        <v>31526</v>
      </c>
      <c r="D12702" s="680" t="s">
        <v>31526</v>
      </c>
    </row>
    <row r="12703" spans="1:4" ht="16.5" thickTop="1" thickBot="1" x14ac:dyDescent="0.3">
      <c r="A12703" s="680" t="s">
        <v>31527</v>
      </c>
      <c r="B12703" s="681" t="s">
        <v>31528</v>
      </c>
      <c r="C12703" s="680" t="s">
        <v>31529</v>
      </c>
      <c r="D12703" s="680" t="s">
        <v>49209</v>
      </c>
    </row>
    <row r="12704" spans="1:4" ht="16.5" thickTop="1" thickBot="1" x14ac:dyDescent="0.3">
      <c r="A12704" s="680" t="s">
        <v>31530</v>
      </c>
      <c r="B12704" s="681" t="s">
        <v>31531</v>
      </c>
      <c r="C12704" s="680" t="s">
        <v>31532</v>
      </c>
      <c r="D12704" s="680" t="s">
        <v>49210</v>
      </c>
    </row>
    <row r="12705" spans="1:4" ht="16.5" thickTop="1" thickBot="1" x14ac:dyDescent="0.3">
      <c r="A12705" s="680" t="s">
        <v>31533</v>
      </c>
      <c r="B12705" s="681" t="s">
        <v>31534</v>
      </c>
      <c r="C12705" s="680" t="s">
        <v>31535</v>
      </c>
      <c r="D12705" s="680" t="s">
        <v>49211</v>
      </c>
    </row>
    <row r="12706" spans="1:4" ht="16.5" thickTop="1" thickBot="1" x14ac:dyDescent="0.3">
      <c r="A12706" s="681" t="s">
        <v>31536</v>
      </c>
      <c r="B12706" s="681" t="s">
        <v>31537</v>
      </c>
      <c r="C12706" s="681" t="s">
        <v>31538</v>
      </c>
      <c r="D12706" s="681" t="s">
        <v>49212</v>
      </c>
    </row>
    <row r="12707" spans="1:4" ht="31.5" thickTop="1" thickBot="1" x14ac:dyDescent="0.3">
      <c r="A12707" s="681" t="s">
        <v>31539</v>
      </c>
      <c r="B12707" s="681" t="s">
        <v>31540</v>
      </c>
      <c r="C12707" s="681" t="s">
        <v>31541</v>
      </c>
      <c r="D12707" s="681" t="s">
        <v>49213</v>
      </c>
    </row>
    <row r="12708" spans="1:4" ht="16.5" thickTop="1" thickBot="1" x14ac:dyDescent="0.3">
      <c r="A12708" s="681" t="s">
        <v>31542</v>
      </c>
      <c r="B12708" s="681" t="s">
        <v>31543</v>
      </c>
      <c r="C12708" s="681" t="s">
        <v>31544</v>
      </c>
      <c r="D12708" s="681" t="s">
        <v>49214</v>
      </c>
    </row>
    <row r="12709" spans="1:4" ht="16.5" thickTop="1" thickBot="1" x14ac:dyDescent="0.3">
      <c r="A12709" s="680" t="s">
        <v>31545</v>
      </c>
      <c r="B12709" s="681" t="s">
        <v>31546</v>
      </c>
      <c r="C12709" s="680" t="s">
        <v>31547</v>
      </c>
      <c r="D12709" s="680" t="s">
        <v>49215</v>
      </c>
    </row>
    <row r="12710" spans="1:4" ht="16.5" thickTop="1" thickBot="1" x14ac:dyDescent="0.3">
      <c r="A12710" s="680" t="s">
        <v>31548</v>
      </c>
      <c r="B12710" s="681" t="s">
        <v>31549</v>
      </c>
      <c r="C12710" s="680" t="s">
        <v>31550</v>
      </c>
      <c r="D12710" s="680" t="s">
        <v>31550</v>
      </c>
    </row>
    <row r="12711" spans="1:4" ht="16.5" thickTop="1" thickBot="1" x14ac:dyDescent="0.3">
      <c r="A12711" s="681" t="s">
        <v>31551</v>
      </c>
      <c r="B12711" s="681" t="s">
        <v>31552</v>
      </c>
      <c r="C12711" s="681" t="s">
        <v>31553</v>
      </c>
      <c r="D12711" s="681" t="s">
        <v>49216</v>
      </c>
    </row>
    <row r="12712" spans="1:4" ht="16.5" thickTop="1" thickBot="1" x14ac:dyDescent="0.3">
      <c r="A12712" s="681" t="s">
        <v>31554</v>
      </c>
      <c r="B12712" s="681" t="s">
        <v>31555</v>
      </c>
      <c r="C12712" s="681" t="s">
        <v>31556</v>
      </c>
      <c r="D12712" s="681" t="s">
        <v>49217</v>
      </c>
    </row>
    <row r="12713" spans="1:4" ht="31.5" thickTop="1" thickBot="1" x14ac:dyDescent="0.3">
      <c r="A12713" s="681" t="s">
        <v>31557</v>
      </c>
      <c r="B12713" s="681" t="s">
        <v>31558</v>
      </c>
      <c r="C12713" s="681" t="s">
        <v>31559</v>
      </c>
      <c r="D12713" s="681" t="s">
        <v>49218</v>
      </c>
    </row>
    <row r="12714" spans="1:4" ht="16.5" thickTop="1" thickBot="1" x14ac:dyDescent="0.3">
      <c r="A12714" s="681" t="s">
        <v>31560</v>
      </c>
      <c r="B12714" s="681" t="s">
        <v>31561</v>
      </c>
      <c r="C12714" s="681" t="s">
        <v>31562</v>
      </c>
      <c r="D12714" s="681" t="s">
        <v>49219</v>
      </c>
    </row>
    <row r="12715" spans="1:4" ht="16.5" thickTop="1" thickBot="1" x14ac:dyDescent="0.3">
      <c r="A12715" s="681" t="s">
        <v>31563</v>
      </c>
      <c r="B12715" s="681" t="s">
        <v>31564</v>
      </c>
      <c r="C12715" s="681" t="s">
        <v>31565</v>
      </c>
      <c r="D12715" s="681" t="s">
        <v>49220</v>
      </c>
    </row>
    <row r="12716" spans="1:4" ht="16.5" thickTop="1" thickBot="1" x14ac:dyDescent="0.3">
      <c r="A12716" s="680" t="s">
        <v>31566</v>
      </c>
      <c r="B12716" s="681" t="s">
        <v>31567</v>
      </c>
      <c r="C12716" s="680" t="s">
        <v>31568</v>
      </c>
      <c r="D12716" s="680" t="s">
        <v>49221</v>
      </c>
    </row>
    <row r="12717" spans="1:4" ht="16.5" thickTop="1" thickBot="1" x14ac:dyDescent="0.3">
      <c r="A12717" s="680" t="s">
        <v>7445</v>
      </c>
      <c r="B12717" s="681" t="s">
        <v>31569</v>
      </c>
      <c r="C12717" s="680" t="s">
        <v>31570</v>
      </c>
      <c r="D12717" s="680" t="s">
        <v>7447</v>
      </c>
    </row>
    <row r="12718" spans="1:4" ht="16.5" thickTop="1" thickBot="1" x14ac:dyDescent="0.3">
      <c r="A12718" s="680" t="s">
        <v>31571</v>
      </c>
      <c r="B12718" s="681" t="s">
        <v>31572</v>
      </c>
      <c r="C12718" s="680" t="s">
        <v>31573</v>
      </c>
      <c r="D12718" s="680" t="s">
        <v>31573</v>
      </c>
    </row>
    <row r="12719" spans="1:4" ht="16.5" thickTop="1" thickBot="1" x14ac:dyDescent="0.3">
      <c r="A12719" s="680" t="s">
        <v>31574</v>
      </c>
      <c r="B12719" s="681" t="s">
        <v>31575</v>
      </c>
      <c r="C12719" s="680" t="s">
        <v>31576</v>
      </c>
      <c r="D12719" s="680" t="s">
        <v>49222</v>
      </c>
    </row>
    <row r="12720" spans="1:4" ht="16.5" thickTop="1" thickBot="1" x14ac:dyDescent="0.3">
      <c r="A12720" s="681" t="s">
        <v>31577</v>
      </c>
      <c r="B12720" s="681" t="s">
        <v>31578</v>
      </c>
      <c r="C12720" s="681" t="s">
        <v>31579</v>
      </c>
      <c r="D12720" s="681" t="s">
        <v>49223</v>
      </c>
    </row>
    <row r="12721" spans="1:4" ht="16.5" thickTop="1" thickBot="1" x14ac:dyDescent="0.3">
      <c r="A12721" s="681" t="s">
        <v>31580</v>
      </c>
      <c r="B12721" s="681" t="s">
        <v>31581</v>
      </c>
      <c r="C12721" s="681" t="s">
        <v>31582</v>
      </c>
      <c r="D12721" s="681" t="s">
        <v>31582</v>
      </c>
    </row>
    <row r="12722" spans="1:4" ht="31.5" thickTop="1" thickBot="1" x14ac:dyDescent="0.3">
      <c r="A12722" s="681" t="s">
        <v>31583</v>
      </c>
      <c r="B12722" s="681" t="s">
        <v>31584</v>
      </c>
      <c r="C12722" s="681" t="s">
        <v>31585</v>
      </c>
      <c r="D12722" s="681" t="s">
        <v>49224</v>
      </c>
    </row>
    <row r="12723" spans="1:4" ht="16.5" thickTop="1" thickBot="1" x14ac:dyDescent="0.3">
      <c r="A12723" s="680" t="s">
        <v>31586</v>
      </c>
      <c r="B12723" s="681" t="s">
        <v>31587</v>
      </c>
      <c r="C12723" s="680" t="s">
        <v>31588</v>
      </c>
      <c r="D12723" s="680" t="s">
        <v>49225</v>
      </c>
    </row>
    <row r="12724" spans="1:4" ht="16.5" thickTop="1" thickBot="1" x14ac:dyDescent="0.3">
      <c r="A12724" s="680" t="s">
        <v>7448</v>
      </c>
      <c r="B12724" s="681" t="s">
        <v>31589</v>
      </c>
      <c r="C12724" s="680" t="s">
        <v>7449</v>
      </c>
      <c r="D12724" s="680" t="s">
        <v>7450</v>
      </c>
    </row>
    <row r="12725" spans="1:4" ht="16.5" thickTop="1" thickBot="1" x14ac:dyDescent="0.3">
      <c r="A12725" s="680" t="s">
        <v>31590</v>
      </c>
      <c r="B12725" s="681" t="s">
        <v>31591</v>
      </c>
      <c r="C12725" s="680" t="s">
        <v>31592</v>
      </c>
      <c r="D12725" s="680" t="s">
        <v>49226</v>
      </c>
    </row>
    <row r="12726" spans="1:4" ht="31.5" thickTop="1" thickBot="1" x14ac:dyDescent="0.3">
      <c r="A12726" s="680" t="s">
        <v>31593</v>
      </c>
      <c r="B12726" s="681" t="s">
        <v>31594</v>
      </c>
      <c r="C12726" s="680" t="s">
        <v>31595</v>
      </c>
      <c r="D12726" s="680" t="s">
        <v>49227</v>
      </c>
    </row>
    <row r="12727" spans="1:4" ht="16.5" thickTop="1" thickBot="1" x14ac:dyDescent="0.3">
      <c r="A12727" s="681" t="s">
        <v>31596</v>
      </c>
      <c r="B12727" s="681" t="s">
        <v>31597</v>
      </c>
      <c r="C12727" s="681" t="s">
        <v>31598</v>
      </c>
      <c r="D12727" s="681" t="s">
        <v>49228</v>
      </c>
    </row>
    <row r="12728" spans="1:4" ht="16.5" thickTop="1" thickBot="1" x14ac:dyDescent="0.3">
      <c r="A12728" s="680" t="s">
        <v>7451</v>
      </c>
      <c r="B12728" s="681" t="s">
        <v>31599</v>
      </c>
      <c r="C12728" s="680" t="s">
        <v>7452</v>
      </c>
      <c r="D12728" s="680" t="s">
        <v>7453</v>
      </c>
    </row>
    <row r="12729" spans="1:4" ht="16.5" thickTop="1" thickBot="1" x14ac:dyDescent="0.3">
      <c r="A12729" s="681" t="s">
        <v>31600</v>
      </c>
      <c r="B12729" s="681" t="s">
        <v>31601</v>
      </c>
      <c r="C12729" s="681" t="s">
        <v>31602</v>
      </c>
      <c r="D12729" s="681" t="s">
        <v>49229</v>
      </c>
    </row>
    <row r="12730" spans="1:4" ht="16.5" thickTop="1" thickBot="1" x14ac:dyDescent="0.3">
      <c r="A12730" s="680" t="s">
        <v>31603</v>
      </c>
      <c r="B12730" s="681" t="s">
        <v>31604</v>
      </c>
      <c r="C12730" s="680" t="s">
        <v>31605</v>
      </c>
      <c r="D12730" s="680" t="s">
        <v>49230</v>
      </c>
    </row>
    <row r="12731" spans="1:4" ht="16.5" thickTop="1" thickBot="1" x14ac:dyDescent="0.3">
      <c r="A12731" s="681" t="s">
        <v>31606</v>
      </c>
      <c r="B12731" s="692" t="s">
        <v>8728</v>
      </c>
      <c r="C12731" s="681" t="s">
        <v>31607</v>
      </c>
      <c r="D12731" s="681" t="s">
        <v>49231</v>
      </c>
    </row>
    <row r="12732" spans="1:4" ht="16.5" thickTop="1" thickBot="1" x14ac:dyDescent="0.3">
      <c r="A12732" s="680" t="s">
        <v>31608</v>
      </c>
      <c r="B12732" s="681" t="s">
        <v>31609</v>
      </c>
      <c r="C12732" s="680" t="s">
        <v>31610</v>
      </c>
      <c r="D12732" s="680" t="s">
        <v>31610</v>
      </c>
    </row>
    <row r="12733" spans="1:4" ht="31.5" thickTop="1" thickBot="1" x14ac:dyDescent="0.3">
      <c r="A12733" s="681" t="s">
        <v>31611</v>
      </c>
      <c r="B12733" s="681" t="s">
        <v>31612</v>
      </c>
      <c r="C12733" s="681" t="s">
        <v>31613</v>
      </c>
      <c r="D12733" s="681" t="s">
        <v>49232</v>
      </c>
    </row>
    <row r="12734" spans="1:4" ht="16.5" thickTop="1" thickBot="1" x14ac:dyDescent="0.3">
      <c r="A12734" s="680" t="s">
        <v>31614</v>
      </c>
      <c r="B12734" s="681" t="s">
        <v>31615</v>
      </c>
      <c r="C12734" s="680" t="s">
        <v>31616</v>
      </c>
      <c r="D12734" s="680" t="s">
        <v>49233</v>
      </c>
    </row>
    <row r="12735" spans="1:4" ht="16.5" thickTop="1" thickBot="1" x14ac:dyDescent="0.3">
      <c r="A12735" s="681" t="s">
        <v>31617</v>
      </c>
      <c r="B12735" s="681" t="s">
        <v>31618</v>
      </c>
      <c r="C12735" s="681" t="s">
        <v>31619</v>
      </c>
      <c r="D12735" s="681" t="s">
        <v>49234</v>
      </c>
    </row>
    <row r="12736" spans="1:4" ht="16.5" thickTop="1" thickBot="1" x14ac:dyDescent="0.3">
      <c r="A12736" s="680" t="s">
        <v>31620</v>
      </c>
      <c r="B12736" s="681" t="s">
        <v>31621</v>
      </c>
      <c r="C12736" s="680" t="s">
        <v>31622</v>
      </c>
      <c r="D12736" s="680" t="s">
        <v>49235</v>
      </c>
    </row>
    <row r="12737" spans="1:4" ht="16.5" thickTop="1" thickBot="1" x14ac:dyDescent="0.3">
      <c r="A12737" s="681" t="s">
        <v>31623</v>
      </c>
      <c r="B12737" s="681" t="s">
        <v>31624</v>
      </c>
      <c r="C12737" s="681" t="s">
        <v>31625</v>
      </c>
      <c r="D12737" s="681" t="s">
        <v>49236</v>
      </c>
    </row>
    <row r="12738" spans="1:4" ht="16.5" thickTop="1" thickBot="1" x14ac:dyDescent="0.3">
      <c r="A12738" s="680" t="s">
        <v>31626</v>
      </c>
      <c r="B12738" s="681" t="s">
        <v>31627</v>
      </c>
      <c r="C12738" s="680" t="s">
        <v>31628</v>
      </c>
      <c r="D12738" s="680" t="s">
        <v>49237</v>
      </c>
    </row>
    <row r="12739" spans="1:4" ht="16.5" thickTop="1" thickBot="1" x14ac:dyDescent="0.3">
      <c r="A12739" s="680" t="s">
        <v>31629</v>
      </c>
      <c r="B12739" s="681" t="s">
        <v>31630</v>
      </c>
      <c r="C12739" s="680" t="s">
        <v>31631</v>
      </c>
      <c r="D12739" s="680" t="s">
        <v>49238</v>
      </c>
    </row>
    <row r="12740" spans="1:4" ht="16.5" thickTop="1" thickBot="1" x14ac:dyDescent="0.3">
      <c r="A12740" s="681" t="s">
        <v>31632</v>
      </c>
      <c r="B12740" s="681" t="s">
        <v>31633</v>
      </c>
      <c r="C12740" s="681" t="s">
        <v>31634</v>
      </c>
      <c r="D12740" s="681" t="s">
        <v>49239</v>
      </c>
    </row>
    <row r="12741" spans="1:4" ht="16.5" thickTop="1" thickBot="1" x14ac:dyDescent="0.3">
      <c r="A12741" s="680" t="s">
        <v>31635</v>
      </c>
      <c r="B12741" s="681" t="s">
        <v>31636</v>
      </c>
      <c r="C12741" s="680" t="s">
        <v>31637</v>
      </c>
      <c r="D12741" s="680" t="s">
        <v>49240</v>
      </c>
    </row>
    <row r="12742" spans="1:4" ht="16.5" thickTop="1" thickBot="1" x14ac:dyDescent="0.3">
      <c r="A12742" s="681" t="s">
        <v>31638</v>
      </c>
      <c r="B12742" s="681" t="s">
        <v>31639</v>
      </c>
      <c r="C12742" s="681" t="s">
        <v>31640</v>
      </c>
      <c r="D12742" s="681" t="s">
        <v>49241</v>
      </c>
    </row>
    <row r="12743" spans="1:4" ht="16.5" thickTop="1" thickBot="1" x14ac:dyDescent="0.3">
      <c r="A12743" s="681" t="s">
        <v>31641</v>
      </c>
      <c r="B12743" s="681" t="s">
        <v>31642</v>
      </c>
      <c r="C12743" s="681" t="s">
        <v>31643</v>
      </c>
      <c r="D12743" s="681" t="s">
        <v>49242</v>
      </c>
    </row>
    <row r="12744" spans="1:4" ht="16.5" thickTop="1" thickBot="1" x14ac:dyDescent="0.3">
      <c r="A12744" s="680" t="s">
        <v>31644</v>
      </c>
      <c r="B12744" s="681" t="s">
        <v>31645</v>
      </c>
      <c r="C12744" s="680" t="s">
        <v>31646</v>
      </c>
      <c r="D12744" s="680" t="s">
        <v>49243</v>
      </c>
    </row>
    <row r="12745" spans="1:4" ht="16.5" thickTop="1" thickBot="1" x14ac:dyDescent="0.3">
      <c r="A12745" s="680" t="s">
        <v>31647</v>
      </c>
      <c r="B12745" s="681" t="s">
        <v>31648</v>
      </c>
      <c r="C12745" s="680" t="s">
        <v>31649</v>
      </c>
      <c r="D12745" s="680" t="s">
        <v>49244</v>
      </c>
    </row>
    <row r="12746" spans="1:4" ht="16.5" thickTop="1" thickBot="1" x14ac:dyDescent="0.3">
      <c r="A12746" s="681" t="s">
        <v>31650</v>
      </c>
      <c r="B12746" s="681" t="s">
        <v>31651</v>
      </c>
      <c r="C12746" s="681" t="s">
        <v>31652</v>
      </c>
      <c r="D12746" s="681" t="s">
        <v>49245</v>
      </c>
    </row>
    <row r="12747" spans="1:4" ht="16.5" thickTop="1" thickBot="1" x14ac:dyDescent="0.3">
      <c r="A12747" s="681" t="s">
        <v>31653</v>
      </c>
      <c r="B12747" s="681" t="s">
        <v>31654</v>
      </c>
      <c r="C12747" s="681" t="s">
        <v>31655</v>
      </c>
      <c r="D12747" s="681" t="s">
        <v>49246</v>
      </c>
    </row>
    <row r="12748" spans="1:4" ht="16.5" thickTop="1" thickBot="1" x14ac:dyDescent="0.3">
      <c r="A12748" s="680" t="s">
        <v>31656</v>
      </c>
      <c r="B12748" s="681" t="s">
        <v>31657</v>
      </c>
      <c r="C12748" s="680" t="s">
        <v>31658</v>
      </c>
      <c r="D12748" s="680" t="s">
        <v>49247</v>
      </c>
    </row>
    <row r="12749" spans="1:4" ht="16.5" thickTop="1" thickBot="1" x14ac:dyDescent="0.3">
      <c r="A12749" s="680" t="s">
        <v>31659</v>
      </c>
      <c r="B12749" s="681" t="s">
        <v>31660</v>
      </c>
      <c r="C12749" s="680" t="s">
        <v>31661</v>
      </c>
      <c r="D12749" s="680" t="s">
        <v>49248</v>
      </c>
    </row>
    <row r="12750" spans="1:4" ht="31.5" thickTop="1" thickBot="1" x14ac:dyDescent="0.3">
      <c r="A12750" s="680" t="s">
        <v>31662</v>
      </c>
      <c r="B12750" s="681" t="s">
        <v>31663</v>
      </c>
      <c r="C12750" s="680" t="s">
        <v>31664</v>
      </c>
      <c r="D12750" s="680" t="s">
        <v>49249</v>
      </c>
    </row>
    <row r="12751" spans="1:4" ht="16.5" thickTop="1" thickBot="1" x14ac:dyDescent="0.3">
      <c r="A12751" s="680" t="s">
        <v>31665</v>
      </c>
      <c r="B12751" s="681" t="s">
        <v>31666</v>
      </c>
      <c r="C12751" s="680" t="s">
        <v>31667</v>
      </c>
      <c r="D12751" s="680" t="s">
        <v>49250</v>
      </c>
    </row>
    <row r="12752" spans="1:4" ht="16.5" thickTop="1" thickBot="1" x14ac:dyDescent="0.3">
      <c r="A12752" s="680" t="s">
        <v>31668</v>
      </c>
      <c r="B12752" s="681" t="s">
        <v>31669</v>
      </c>
      <c r="C12752" s="680" t="s">
        <v>31670</v>
      </c>
      <c r="D12752" s="680" t="s">
        <v>49251</v>
      </c>
    </row>
    <row r="12753" spans="1:4" ht="16.5" thickTop="1" thickBot="1" x14ac:dyDescent="0.3">
      <c r="A12753" s="681" t="s">
        <v>31671</v>
      </c>
      <c r="B12753" s="681" t="s">
        <v>31672</v>
      </c>
      <c r="C12753" s="681" t="s">
        <v>31673</v>
      </c>
      <c r="D12753" s="681" t="s">
        <v>49252</v>
      </c>
    </row>
    <row r="12754" spans="1:4" ht="16.5" thickTop="1" thickBot="1" x14ac:dyDescent="0.3">
      <c r="A12754" s="680" t="s">
        <v>31674</v>
      </c>
      <c r="B12754" s="681" t="s">
        <v>31675</v>
      </c>
      <c r="C12754" s="680" t="s">
        <v>31676</v>
      </c>
      <c r="D12754" s="680" t="s">
        <v>31676</v>
      </c>
    </row>
    <row r="12755" spans="1:4" ht="31.5" thickTop="1" thickBot="1" x14ac:dyDescent="0.3">
      <c r="A12755" s="680" t="s">
        <v>31677</v>
      </c>
      <c r="B12755" s="681" t="s">
        <v>31678</v>
      </c>
      <c r="C12755" s="680" t="s">
        <v>31679</v>
      </c>
      <c r="D12755" s="680" t="s">
        <v>49253</v>
      </c>
    </row>
    <row r="12756" spans="1:4" ht="16.5" thickTop="1" thickBot="1" x14ac:dyDescent="0.3">
      <c r="A12756" s="681" t="s">
        <v>31680</v>
      </c>
      <c r="B12756" s="681" t="s">
        <v>31681</v>
      </c>
      <c r="C12756" s="681" t="s">
        <v>31682</v>
      </c>
      <c r="D12756" s="681" t="s">
        <v>49254</v>
      </c>
    </row>
    <row r="12757" spans="1:4" ht="31.5" thickTop="1" thickBot="1" x14ac:dyDescent="0.3">
      <c r="A12757" s="680" t="s">
        <v>31683</v>
      </c>
      <c r="B12757" s="681" t="s">
        <v>31684</v>
      </c>
      <c r="C12757" s="680" t="s">
        <v>31685</v>
      </c>
      <c r="D12757" s="680" t="s">
        <v>49255</v>
      </c>
    </row>
    <row r="12758" spans="1:4" ht="31.5" thickTop="1" thickBot="1" x14ac:dyDescent="0.3">
      <c r="A12758" s="681" t="s">
        <v>31686</v>
      </c>
      <c r="B12758" s="681" t="s">
        <v>31687</v>
      </c>
      <c r="C12758" s="681" t="s">
        <v>31688</v>
      </c>
      <c r="D12758" s="681" t="s">
        <v>49256</v>
      </c>
    </row>
    <row r="12759" spans="1:4" ht="31.5" thickTop="1" thickBot="1" x14ac:dyDescent="0.3">
      <c r="A12759" s="681" t="s">
        <v>31689</v>
      </c>
      <c r="B12759" s="681" t="s">
        <v>31690</v>
      </c>
      <c r="C12759" s="681" t="s">
        <v>31691</v>
      </c>
      <c r="D12759" s="681" t="s">
        <v>49257</v>
      </c>
    </row>
    <row r="12760" spans="1:4" ht="16.5" thickTop="1" thickBot="1" x14ac:dyDescent="0.3">
      <c r="A12760" s="681" t="s">
        <v>31692</v>
      </c>
      <c r="B12760" s="681" t="s">
        <v>31693</v>
      </c>
      <c r="C12760" s="681" t="s">
        <v>31694</v>
      </c>
      <c r="D12760" s="681" t="s">
        <v>49258</v>
      </c>
    </row>
    <row r="12761" spans="1:4" ht="16.5" thickTop="1" thickBot="1" x14ac:dyDescent="0.3">
      <c r="A12761" s="681" t="s">
        <v>31695</v>
      </c>
      <c r="B12761" s="681" t="s">
        <v>31696</v>
      </c>
      <c r="C12761" s="681" t="s">
        <v>31697</v>
      </c>
      <c r="D12761" s="681" t="s">
        <v>49259</v>
      </c>
    </row>
    <row r="12762" spans="1:4" ht="16.5" thickTop="1" thickBot="1" x14ac:dyDescent="0.3">
      <c r="A12762" s="680" t="s">
        <v>31698</v>
      </c>
      <c r="B12762" s="681" t="s">
        <v>31699</v>
      </c>
      <c r="C12762" s="680" t="s">
        <v>31700</v>
      </c>
      <c r="D12762" s="680" t="s">
        <v>49260</v>
      </c>
    </row>
    <row r="12763" spans="1:4" ht="16.5" thickTop="1" thickBot="1" x14ac:dyDescent="0.3">
      <c r="A12763" s="680" t="s">
        <v>31701</v>
      </c>
      <c r="B12763" s="681" t="s">
        <v>31702</v>
      </c>
      <c r="C12763" s="680" t="s">
        <v>31703</v>
      </c>
      <c r="D12763" s="680" t="s">
        <v>49261</v>
      </c>
    </row>
    <row r="12764" spans="1:4" ht="16.5" thickTop="1" thickBot="1" x14ac:dyDescent="0.3">
      <c r="A12764" s="680" t="s">
        <v>31704</v>
      </c>
      <c r="B12764" s="681" t="s">
        <v>31705</v>
      </c>
      <c r="C12764" s="680" t="s">
        <v>31706</v>
      </c>
      <c r="D12764" s="680" t="s">
        <v>49262</v>
      </c>
    </row>
    <row r="12765" spans="1:4" ht="16.5" thickTop="1" thickBot="1" x14ac:dyDescent="0.3">
      <c r="A12765" s="680" t="s">
        <v>31707</v>
      </c>
      <c r="B12765" s="681" t="s">
        <v>31708</v>
      </c>
      <c r="C12765" s="680" t="s">
        <v>31709</v>
      </c>
      <c r="D12765" s="680" t="s">
        <v>49263</v>
      </c>
    </row>
    <row r="12766" spans="1:4" ht="31.5" thickTop="1" thickBot="1" x14ac:dyDescent="0.3">
      <c r="A12766" s="680" t="s">
        <v>7454</v>
      </c>
      <c r="B12766" s="681" t="s">
        <v>31710</v>
      </c>
      <c r="C12766" s="680" t="s">
        <v>31711</v>
      </c>
      <c r="D12766" s="680" t="s">
        <v>49264</v>
      </c>
    </row>
    <row r="12767" spans="1:4" ht="16.5" thickTop="1" thickBot="1" x14ac:dyDescent="0.3">
      <c r="A12767" s="681" t="s">
        <v>7457</v>
      </c>
      <c r="B12767" s="681" t="s">
        <v>31712</v>
      </c>
      <c r="C12767" s="681" t="s">
        <v>7458</v>
      </c>
      <c r="D12767" s="681" t="s">
        <v>7459</v>
      </c>
    </row>
    <row r="12768" spans="1:4" ht="16.5" thickTop="1" thickBot="1" x14ac:dyDescent="0.3">
      <c r="A12768" s="681" t="s">
        <v>7461</v>
      </c>
      <c r="B12768" s="692" t="s">
        <v>8728</v>
      </c>
      <c r="C12768" s="681" t="s">
        <v>7462</v>
      </c>
      <c r="D12768" s="681" t="s">
        <v>7463</v>
      </c>
    </row>
    <row r="12769" spans="1:4" ht="31.5" thickTop="1" thickBot="1" x14ac:dyDescent="0.3">
      <c r="A12769" s="680" t="s">
        <v>31713</v>
      </c>
      <c r="B12769" s="681" t="s">
        <v>31714</v>
      </c>
      <c r="C12769" s="680" t="s">
        <v>31715</v>
      </c>
      <c r="D12769" s="680" t="s">
        <v>49265</v>
      </c>
    </row>
    <row r="12770" spans="1:4" ht="16.5" thickTop="1" thickBot="1" x14ac:dyDescent="0.3">
      <c r="A12770" s="681" t="s">
        <v>31716</v>
      </c>
      <c r="B12770" s="681" t="s">
        <v>31717</v>
      </c>
      <c r="C12770" s="681" t="s">
        <v>31718</v>
      </c>
      <c r="D12770" s="681" t="s">
        <v>49266</v>
      </c>
    </row>
    <row r="12771" spans="1:4" ht="16.5" thickTop="1" thickBot="1" x14ac:dyDescent="0.3">
      <c r="A12771" s="681" t="s">
        <v>31719</v>
      </c>
      <c r="B12771" s="681" t="s">
        <v>31720</v>
      </c>
      <c r="C12771" s="681" t="s">
        <v>31721</v>
      </c>
      <c r="D12771" s="681" t="s">
        <v>49267</v>
      </c>
    </row>
    <row r="12772" spans="1:4" ht="16.5" thickTop="1" thickBot="1" x14ac:dyDescent="0.3">
      <c r="A12772" s="681" t="s">
        <v>31722</v>
      </c>
      <c r="B12772" s="681" t="s">
        <v>31723</v>
      </c>
      <c r="C12772" s="681" t="s">
        <v>31724</v>
      </c>
      <c r="D12772" s="681" t="s">
        <v>49268</v>
      </c>
    </row>
    <row r="12773" spans="1:4" ht="16.5" thickTop="1" thickBot="1" x14ac:dyDescent="0.3">
      <c r="A12773" s="681" t="s">
        <v>7465</v>
      </c>
      <c r="B12773" s="681" t="s">
        <v>31725</v>
      </c>
      <c r="C12773" s="681" t="s">
        <v>7466</v>
      </c>
      <c r="D12773" s="681" t="s">
        <v>7467</v>
      </c>
    </row>
    <row r="12774" spans="1:4" ht="16.5" thickTop="1" thickBot="1" x14ac:dyDescent="0.3">
      <c r="A12774" s="680" t="s">
        <v>31726</v>
      </c>
      <c r="B12774" s="681" t="s">
        <v>31727</v>
      </c>
      <c r="C12774" s="680" t="s">
        <v>31728</v>
      </c>
      <c r="D12774" s="680" t="s">
        <v>49269</v>
      </c>
    </row>
    <row r="12775" spans="1:4" ht="16.5" thickTop="1" thickBot="1" x14ac:dyDescent="0.3">
      <c r="A12775" s="680" t="s">
        <v>7468</v>
      </c>
      <c r="B12775" s="681" t="s">
        <v>31729</v>
      </c>
      <c r="C12775" s="680" t="s">
        <v>7469</v>
      </c>
      <c r="D12775" s="680" t="s">
        <v>7470</v>
      </c>
    </row>
    <row r="12776" spans="1:4" ht="16.5" thickTop="1" thickBot="1" x14ac:dyDescent="0.3">
      <c r="A12776" s="681" t="s">
        <v>7471</v>
      </c>
      <c r="B12776" s="681" t="s">
        <v>31730</v>
      </c>
      <c r="C12776" s="681" t="s">
        <v>7472</v>
      </c>
      <c r="D12776" s="681" t="s">
        <v>7473</v>
      </c>
    </row>
    <row r="12777" spans="1:4" ht="16.5" thickTop="1" thickBot="1" x14ac:dyDescent="0.3">
      <c r="A12777" s="681" t="s">
        <v>7474</v>
      </c>
      <c r="B12777" s="692" t="s">
        <v>8728</v>
      </c>
      <c r="C12777" s="681" t="s">
        <v>7475</v>
      </c>
      <c r="D12777" s="681" t="s">
        <v>7476</v>
      </c>
    </row>
    <row r="12778" spans="1:4" ht="16.5" thickTop="1" thickBot="1" x14ac:dyDescent="0.3">
      <c r="A12778" s="680" t="s">
        <v>31731</v>
      </c>
      <c r="B12778" s="692" t="s">
        <v>8728</v>
      </c>
      <c r="C12778" s="680" t="s">
        <v>31732</v>
      </c>
      <c r="D12778" s="680" t="s">
        <v>49270</v>
      </c>
    </row>
    <row r="12779" spans="1:4" ht="16.5" thickTop="1" thickBot="1" x14ac:dyDescent="0.3">
      <c r="A12779" s="681" t="s">
        <v>31733</v>
      </c>
      <c r="B12779" s="681" t="s">
        <v>31734</v>
      </c>
      <c r="C12779" s="681" t="s">
        <v>31735</v>
      </c>
      <c r="D12779" s="681" t="s">
        <v>49271</v>
      </c>
    </row>
    <row r="12780" spans="1:4" ht="16.5" thickTop="1" thickBot="1" x14ac:dyDescent="0.3">
      <c r="A12780" s="680" t="s">
        <v>31736</v>
      </c>
      <c r="B12780" s="681" t="s">
        <v>31737</v>
      </c>
      <c r="C12780" s="680" t="s">
        <v>31738</v>
      </c>
      <c r="D12780" s="680" t="s">
        <v>49272</v>
      </c>
    </row>
    <row r="12781" spans="1:4" ht="16.5" thickTop="1" thickBot="1" x14ac:dyDescent="0.3">
      <c r="A12781" s="680" t="s">
        <v>31739</v>
      </c>
      <c r="B12781" s="681" t="s">
        <v>31740</v>
      </c>
      <c r="C12781" s="680" t="s">
        <v>31741</v>
      </c>
      <c r="D12781" s="680" t="s">
        <v>49273</v>
      </c>
    </row>
    <row r="12782" spans="1:4" ht="31.5" thickTop="1" thickBot="1" x14ac:dyDescent="0.3">
      <c r="A12782" s="680" t="s">
        <v>7477</v>
      </c>
      <c r="B12782" s="681" t="s">
        <v>31742</v>
      </c>
      <c r="C12782" s="680" t="s">
        <v>7478</v>
      </c>
      <c r="D12782" s="680" t="s">
        <v>7479</v>
      </c>
    </row>
    <row r="12783" spans="1:4" ht="16.5" thickTop="1" thickBot="1" x14ac:dyDescent="0.3">
      <c r="A12783" s="681" t="s">
        <v>7480</v>
      </c>
      <c r="B12783" s="681" t="s">
        <v>31743</v>
      </c>
      <c r="C12783" s="681" t="s">
        <v>7481</v>
      </c>
      <c r="D12783" s="681" t="s">
        <v>7482</v>
      </c>
    </row>
    <row r="12784" spans="1:4" ht="31.5" thickTop="1" thickBot="1" x14ac:dyDescent="0.3">
      <c r="A12784" s="681" t="s">
        <v>31744</v>
      </c>
      <c r="B12784" s="681" t="s">
        <v>31745</v>
      </c>
      <c r="C12784" s="681" t="s">
        <v>31746</v>
      </c>
      <c r="D12784" s="681" t="s">
        <v>49274</v>
      </c>
    </row>
    <row r="12785" spans="1:4" ht="16.5" thickTop="1" thickBot="1" x14ac:dyDescent="0.3">
      <c r="A12785" s="681" t="s">
        <v>31747</v>
      </c>
      <c r="B12785" s="681" t="s">
        <v>31748</v>
      </c>
      <c r="C12785" s="681" t="s">
        <v>31749</v>
      </c>
      <c r="D12785" s="681" t="s">
        <v>49275</v>
      </c>
    </row>
    <row r="12786" spans="1:4" ht="16.5" thickTop="1" thickBot="1" x14ac:dyDescent="0.3">
      <c r="A12786" s="681" t="s">
        <v>7483</v>
      </c>
      <c r="B12786" s="692" t="s">
        <v>8728</v>
      </c>
      <c r="C12786" s="681" t="s">
        <v>7484</v>
      </c>
      <c r="D12786" s="681" t="s">
        <v>7485</v>
      </c>
    </row>
    <row r="12787" spans="1:4" ht="31.5" thickTop="1" thickBot="1" x14ac:dyDescent="0.3">
      <c r="A12787" s="680" t="s">
        <v>31750</v>
      </c>
      <c r="B12787" s="681" t="s">
        <v>31751</v>
      </c>
      <c r="C12787" s="680" t="s">
        <v>31752</v>
      </c>
      <c r="D12787" s="680" t="s">
        <v>49276</v>
      </c>
    </row>
    <row r="12788" spans="1:4" ht="31.5" thickTop="1" thickBot="1" x14ac:dyDescent="0.3">
      <c r="A12788" s="681" t="s">
        <v>31753</v>
      </c>
      <c r="B12788" s="681" t="s">
        <v>31754</v>
      </c>
      <c r="C12788" s="681" t="s">
        <v>31755</v>
      </c>
      <c r="D12788" s="681" t="s">
        <v>49277</v>
      </c>
    </row>
    <row r="12789" spans="1:4" ht="16.5" thickTop="1" thickBot="1" x14ac:dyDescent="0.3">
      <c r="A12789" s="680" t="s">
        <v>31756</v>
      </c>
      <c r="B12789" s="681" t="s">
        <v>31757</v>
      </c>
      <c r="C12789" s="680" t="s">
        <v>31758</v>
      </c>
      <c r="D12789" s="680" t="s">
        <v>49278</v>
      </c>
    </row>
    <row r="12790" spans="1:4" ht="16.5" thickTop="1" thickBot="1" x14ac:dyDescent="0.3">
      <c r="A12790" s="680" t="s">
        <v>31759</v>
      </c>
      <c r="B12790" s="681" t="s">
        <v>31760</v>
      </c>
      <c r="C12790" s="680" t="s">
        <v>31761</v>
      </c>
      <c r="D12790" s="680" t="s">
        <v>49279</v>
      </c>
    </row>
    <row r="12791" spans="1:4" ht="16.5" thickTop="1" thickBot="1" x14ac:dyDescent="0.3">
      <c r="A12791" s="680" t="s">
        <v>31762</v>
      </c>
      <c r="B12791" s="681" t="s">
        <v>31763</v>
      </c>
      <c r="C12791" s="680" t="s">
        <v>31764</v>
      </c>
      <c r="D12791" s="680" t="s">
        <v>49280</v>
      </c>
    </row>
    <row r="12792" spans="1:4" ht="16.5" thickTop="1" thickBot="1" x14ac:dyDescent="0.3">
      <c r="A12792" s="680" t="s">
        <v>31765</v>
      </c>
      <c r="B12792" s="681" t="s">
        <v>31766</v>
      </c>
      <c r="C12792" s="680" t="s">
        <v>31767</v>
      </c>
      <c r="D12792" s="680" t="s">
        <v>49281</v>
      </c>
    </row>
    <row r="12793" spans="1:4" ht="16.5" thickTop="1" thickBot="1" x14ac:dyDescent="0.3">
      <c r="A12793" s="681" t="s">
        <v>31768</v>
      </c>
      <c r="B12793" s="681" t="s">
        <v>31769</v>
      </c>
      <c r="C12793" s="681" t="s">
        <v>31770</v>
      </c>
      <c r="D12793" s="681" t="s">
        <v>49282</v>
      </c>
    </row>
    <row r="12794" spans="1:4" ht="16.5" thickTop="1" thickBot="1" x14ac:dyDescent="0.3">
      <c r="A12794" s="680" t="s">
        <v>7486</v>
      </c>
      <c r="B12794" s="681" t="s">
        <v>31771</v>
      </c>
      <c r="C12794" s="680" t="s">
        <v>7487</v>
      </c>
      <c r="D12794" s="680" t="s">
        <v>7488</v>
      </c>
    </row>
    <row r="12795" spans="1:4" ht="16.5" thickTop="1" thickBot="1" x14ac:dyDescent="0.3">
      <c r="A12795" s="681" t="s">
        <v>31772</v>
      </c>
      <c r="B12795" s="681" t="s">
        <v>31772</v>
      </c>
      <c r="C12795" s="681" t="s">
        <v>31773</v>
      </c>
      <c r="D12795" s="681" t="s">
        <v>49283</v>
      </c>
    </row>
    <row r="12796" spans="1:4" ht="16.5" thickTop="1" thickBot="1" x14ac:dyDescent="0.3">
      <c r="A12796" s="680" t="s">
        <v>31774</v>
      </c>
      <c r="B12796" s="681" t="s">
        <v>31775</v>
      </c>
      <c r="C12796" s="680" t="s">
        <v>31776</v>
      </c>
      <c r="D12796" s="680" t="s">
        <v>49284</v>
      </c>
    </row>
    <row r="12797" spans="1:4" ht="16.5" thickTop="1" thickBot="1" x14ac:dyDescent="0.3">
      <c r="A12797" s="680" t="s">
        <v>31777</v>
      </c>
      <c r="B12797" s="681" t="s">
        <v>31778</v>
      </c>
      <c r="C12797" s="680" t="s">
        <v>31779</v>
      </c>
      <c r="D12797" s="680" t="s">
        <v>31779</v>
      </c>
    </row>
    <row r="12798" spans="1:4" ht="16.5" thickTop="1" thickBot="1" x14ac:dyDescent="0.3">
      <c r="A12798" s="681" t="s">
        <v>31780</v>
      </c>
      <c r="B12798" s="681" t="s">
        <v>31781</v>
      </c>
      <c r="C12798" s="681" t="s">
        <v>31782</v>
      </c>
      <c r="D12798" s="681" t="s">
        <v>49285</v>
      </c>
    </row>
    <row r="12799" spans="1:4" ht="16.5" thickTop="1" thickBot="1" x14ac:dyDescent="0.3">
      <c r="A12799" s="681" t="s">
        <v>31783</v>
      </c>
      <c r="B12799" s="681" t="s">
        <v>31784</v>
      </c>
      <c r="C12799" s="681" t="s">
        <v>31785</v>
      </c>
      <c r="D12799" s="681" t="s">
        <v>49286</v>
      </c>
    </row>
    <row r="12800" spans="1:4" ht="16.5" thickTop="1" thickBot="1" x14ac:dyDescent="0.3">
      <c r="A12800" s="680" t="s">
        <v>31786</v>
      </c>
      <c r="B12800" s="681" t="s">
        <v>31787</v>
      </c>
      <c r="C12800" s="680" t="s">
        <v>31788</v>
      </c>
      <c r="D12800" s="680" t="s">
        <v>49287</v>
      </c>
    </row>
    <row r="12801" spans="1:4" ht="16.5" thickTop="1" thickBot="1" x14ac:dyDescent="0.3">
      <c r="A12801" s="681" t="s">
        <v>31789</v>
      </c>
      <c r="B12801" s="681" t="s">
        <v>31790</v>
      </c>
      <c r="C12801" s="681" t="s">
        <v>31791</v>
      </c>
      <c r="D12801" s="681" t="s">
        <v>49288</v>
      </c>
    </row>
    <row r="12802" spans="1:4" ht="16.5" thickTop="1" thickBot="1" x14ac:dyDescent="0.3">
      <c r="A12802" s="680" t="s">
        <v>31792</v>
      </c>
      <c r="B12802" s="681" t="s">
        <v>31793</v>
      </c>
      <c r="C12802" s="680" t="s">
        <v>31794</v>
      </c>
      <c r="D12802" s="680" t="s">
        <v>49289</v>
      </c>
    </row>
    <row r="12803" spans="1:4" ht="16.5" thickTop="1" thickBot="1" x14ac:dyDescent="0.3">
      <c r="A12803" s="680" t="s">
        <v>31795</v>
      </c>
      <c r="B12803" s="681" t="s">
        <v>31796</v>
      </c>
      <c r="C12803" s="680" t="s">
        <v>31797</v>
      </c>
      <c r="D12803" s="680" t="s">
        <v>49290</v>
      </c>
    </row>
    <row r="12804" spans="1:4" ht="16.5" thickTop="1" thickBot="1" x14ac:dyDescent="0.3">
      <c r="A12804" s="680" t="s">
        <v>31798</v>
      </c>
      <c r="B12804" s="681" t="s">
        <v>31799</v>
      </c>
      <c r="C12804" s="680" t="s">
        <v>31800</v>
      </c>
      <c r="D12804" s="680" t="s">
        <v>49291</v>
      </c>
    </row>
    <row r="12805" spans="1:4" ht="16.5" thickTop="1" thickBot="1" x14ac:dyDescent="0.3">
      <c r="A12805" s="681" t="s">
        <v>31801</v>
      </c>
      <c r="B12805" s="681" t="s">
        <v>31802</v>
      </c>
      <c r="C12805" s="681" t="s">
        <v>31803</v>
      </c>
      <c r="D12805" s="681" t="s">
        <v>49292</v>
      </c>
    </row>
    <row r="12806" spans="1:4" ht="31.5" thickTop="1" thickBot="1" x14ac:dyDescent="0.3">
      <c r="A12806" s="680" t="s">
        <v>31804</v>
      </c>
      <c r="B12806" s="681" t="s">
        <v>31805</v>
      </c>
      <c r="C12806" s="680" t="s">
        <v>31806</v>
      </c>
      <c r="D12806" s="680" t="s">
        <v>49293</v>
      </c>
    </row>
    <row r="12807" spans="1:4" ht="16.5" thickTop="1" thickBot="1" x14ac:dyDescent="0.3">
      <c r="A12807" s="681" t="s">
        <v>7489</v>
      </c>
      <c r="B12807" s="681" t="s">
        <v>31807</v>
      </c>
      <c r="C12807" s="681" t="s">
        <v>7490</v>
      </c>
      <c r="D12807" s="681" t="s">
        <v>7491</v>
      </c>
    </row>
    <row r="12808" spans="1:4" ht="31.5" thickTop="1" thickBot="1" x14ac:dyDescent="0.3">
      <c r="A12808" s="680" t="s">
        <v>31808</v>
      </c>
      <c r="B12808" s="692" t="s">
        <v>8728</v>
      </c>
      <c r="C12808" s="680" t="s">
        <v>31809</v>
      </c>
      <c r="D12808" s="680" t="s">
        <v>49294</v>
      </c>
    </row>
    <row r="12809" spans="1:4" ht="16.5" thickTop="1" thickBot="1" x14ac:dyDescent="0.3">
      <c r="A12809" s="681" t="s">
        <v>31810</v>
      </c>
      <c r="B12809" s="681" t="s">
        <v>31811</v>
      </c>
      <c r="C12809" s="681" t="s">
        <v>31812</v>
      </c>
      <c r="D12809" s="681" t="s">
        <v>49295</v>
      </c>
    </row>
    <row r="12810" spans="1:4" ht="16.5" thickTop="1" thickBot="1" x14ac:dyDescent="0.3">
      <c r="A12810" s="681" t="s">
        <v>31813</v>
      </c>
      <c r="B12810" s="681" t="s">
        <v>31814</v>
      </c>
      <c r="C12810" s="681" t="s">
        <v>31815</v>
      </c>
      <c r="D12810" s="681" t="s">
        <v>49296</v>
      </c>
    </row>
    <row r="12811" spans="1:4" ht="16.5" thickTop="1" thickBot="1" x14ac:dyDescent="0.3">
      <c r="A12811" s="680" t="s">
        <v>31816</v>
      </c>
      <c r="B12811" s="681" t="s">
        <v>31817</v>
      </c>
      <c r="C12811" s="680" t="s">
        <v>31818</v>
      </c>
      <c r="D12811" s="680" t="s">
        <v>49297</v>
      </c>
    </row>
    <row r="12812" spans="1:4" ht="16.5" thickTop="1" thickBot="1" x14ac:dyDescent="0.3">
      <c r="A12812" s="681" t="s">
        <v>31819</v>
      </c>
      <c r="B12812" s="681" t="s">
        <v>31820</v>
      </c>
      <c r="C12812" s="681" t="s">
        <v>31821</v>
      </c>
      <c r="D12812" s="681" t="s">
        <v>49298</v>
      </c>
    </row>
    <row r="12813" spans="1:4" ht="16.5" thickTop="1" thickBot="1" x14ac:dyDescent="0.3">
      <c r="A12813" s="680" t="s">
        <v>31822</v>
      </c>
      <c r="B12813" s="681" t="s">
        <v>31823</v>
      </c>
      <c r="C12813" s="680" t="s">
        <v>31824</v>
      </c>
      <c r="D12813" s="680" t="s">
        <v>49299</v>
      </c>
    </row>
    <row r="12814" spans="1:4" ht="31.5" thickTop="1" thickBot="1" x14ac:dyDescent="0.3">
      <c r="A12814" s="681" t="s">
        <v>31825</v>
      </c>
      <c r="B12814" s="681" t="s">
        <v>31826</v>
      </c>
      <c r="C12814" s="681" t="s">
        <v>31827</v>
      </c>
      <c r="D12814" s="681" t="s">
        <v>49300</v>
      </c>
    </row>
    <row r="12815" spans="1:4" ht="16.5" thickTop="1" thickBot="1" x14ac:dyDescent="0.3">
      <c r="A12815" s="680" t="s">
        <v>31828</v>
      </c>
      <c r="B12815" s="692" t="s">
        <v>8728</v>
      </c>
      <c r="C12815" s="680" t="s">
        <v>31829</v>
      </c>
      <c r="D12815" s="680" t="s">
        <v>49301</v>
      </c>
    </row>
    <row r="12816" spans="1:4" ht="16.5" thickTop="1" thickBot="1" x14ac:dyDescent="0.3">
      <c r="A12816" s="681" t="s">
        <v>31830</v>
      </c>
      <c r="B12816" s="681" t="s">
        <v>31831</v>
      </c>
      <c r="C12816" s="681" t="s">
        <v>31832</v>
      </c>
      <c r="D12816" s="681" t="s">
        <v>31832</v>
      </c>
    </row>
    <row r="12817" spans="1:4" ht="16.5" thickTop="1" thickBot="1" x14ac:dyDescent="0.3">
      <c r="A12817" s="681" t="s">
        <v>31833</v>
      </c>
      <c r="B12817" s="681" t="s">
        <v>31834</v>
      </c>
      <c r="C12817" s="681" t="s">
        <v>31835</v>
      </c>
      <c r="D12817" s="681" t="s">
        <v>31835</v>
      </c>
    </row>
    <row r="12818" spans="1:4" ht="16.5" thickTop="1" thickBot="1" x14ac:dyDescent="0.3">
      <c r="A12818" s="681" t="s">
        <v>31836</v>
      </c>
      <c r="B12818" s="681" t="s">
        <v>31837</v>
      </c>
      <c r="C12818" s="681" t="s">
        <v>31838</v>
      </c>
      <c r="D12818" s="681" t="s">
        <v>49302</v>
      </c>
    </row>
    <row r="12819" spans="1:4" ht="31.5" thickTop="1" thickBot="1" x14ac:dyDescent="0.3">
      <c r="A12819" s="681" t="s">
        <v>31839</v>
      </c>
      <c r="B12819" s="681" t="s">
        <v>31840</v>
      </c>
      <c r="C12819" s="681" t="s">
        <v>31841</v>
      </c>
      <c r="D12819" s="681" t="s">
        <v>49303</v>
      </c>
    </row>
    <row r="12820" spans="1:4" ht="16.5" thickTop="1" thickBot="1" x14ac:dyDescent="0.3">
      <c r="A12820" s="681" t="s">
        <v>31842</v>
      </c>
      <c r="B12820" s="681" t="s">
        <v>31843</v>
      </c>
      <c r="C12820" s="681" t="s">
        <v>31844</v>
      </c>
      <c r="D12820" s="681" t="s">
        <v>49304</v>
      </c>
    </row>
    <row r="12821" spans="1:4" ht="16.5" thickTop="1" thickBot="1" x14ac:dyDescent="0.3">
      <c r="A12821" s="680" t="s">
        <v>31845</v>
      </c>
      <c r="B12821" s="681" t="s">
        <v>31846</v>
      </c>
      <c r="C12821" s="680" t="s">
        <v>31847</v>
      </c>
      <c r="D12821" s="680" t="s">
        <v>49305</v>
      </c>
    </row>
    <row r="12822" spans="1:4" ht="31.5" thickTop="1" thickBot="1" x14ac:dyDescent="0.3">
      <c r="A12822" s="680" t="s">
        <v>31848</v>
      </c>
      <c r="B12822" s="681" t="s">
        <v>31849</v>
      </c>
      <c r="C12822" s="680" t="s">
        <v>31850</v>
      </c>
      <c r="D12822" s="680" t="s">
        <v>49306</v>
      </c>
    </row>
    <row r="12823" spans="1:4" ht="16.5" thickTop="1" thickBot="1" x14ac:dyDescent="0.3">
      <c r="A12823" s="680" t="s">
        <v>31851</v>
      </c>
      <c r="B12823" s="681" t="s">
        <v>31852</v>
      </c>
      <c r="C12823" s="680" t="s">
        <v>31853</v>
      </c>
      <c r="D12823" s="680" t="s">
        <v>49307</v>
      </c>
    </row>
    <row r="12824" spans="1:4" ht="16.5" thickTop="1" thickBot="1" x14ac:dyDescent="0.3">
      <c r="A12824" s="681" t="s">
        <v>31854</v>
      </c>
      <c r="B12824" s="681" t="s">
        <v>31855</v>
      </c>
      <c r="C12824" s="681" t="s">
        <v>31856</v>
      </c>
      <c r="D12824" s="681" t="s">
        <v>49308</v>
      </c>
    </row>
    <row r="12825" spans="1:4" ht="16.5" thickTop="1" thickBot="1" x14ac:dyDescent="0.3">
      <c r="A12825" s="681" t="s">
        <v>31857</v>
      </c>
      <c r="B12825" s="681" t="s">
        <v>31858</v>
      </c>
      <c r="C12825" s="681" t="s">
        <v>31859</v>
      </c>
      <c r="D12825" s="681" t="s">
        <v>49309</v>
      </c>
    </row>
    <row r="12826" spans="1:4" ht="16.5" thickTop="1" thickBot="1" x14ac:dyDescent="0.3">
      <c r="A12826" s="681" t="s">
        <v>31860</v>
      </c>
      <c r="B12826" s="681" t="s">
        <v>31861</v>
      </c>
      <c r="C12826" s="681" t="s">
        <v>31862</v>
      </c>
      <c r="D12826" s="681" t="s">
        <v>49310</v>
      </c>
    </row>
    <row r="12827" spans="1:4" ht="16.5" thickTop="1" thickBot="1" x14ac:dyDescent="0.3">
      <c r="A12827" s="680" t="s">
        <v>31863</v>
      </c>
      <c r="B12827" s="681" t="s">
        <v>31864</v>
      </c>
      <c r="C12827" s="680" t="s">
        <v>31865</v>
      </c>
      <c r="D12827" s="680" t="s">
        <v>49311</v>
      </c>
    </row>
    <row r="12828" spans="1:4" ht="16.5" thickTop="1" thickBot="1" x14ac:dyDescent="0.3">
      <c r="A12828" s="681" t="s">
        <v>31866</v>
      </c>
      <c r="B12828" s="681" t="s">
        <v>31867</v>
      </c>
      <c r="C12828" s="681" t="s">
        <v>31868</v>
      </c>
      <c r="D12828" s="681" t="s">
        <v>49312</v>
      </c>
    </row>
    <row r="12829" spans="1:4" ht="16.5" thickTop="1" thickBot="1" x14ac:dyDescent="0.3">
      <c r="A12829" s="681" t="s">
        <v>7492</v>
      </c>
      <c r="B12829" s="681" t="s">
        <v>31869</v>
      </c>
      <c r="C12829" s="681" t="s">
        <v>31870</v>
      </c>
      <c r="D12829" s="681" t="s">
        <v>49313</v>
      </c>
    </row>
    <row r="12830" spans="1:4" ht="31.5" thickTop="1" thickBot="1" x14ac:dyDescent="0.3">
      <c r="A12830" s="680" t="s">
        <v>31871</v>
      </c>
      <c r="B12830" s="681" t="s">
        <v>31872</v>
      </c>
      <c r="C12830" s="680" t="s">
        <v>31873</v>
      </c>
      <c r="D12830" s="680" t="s">
        <v>49314</v>
      </c>
    </row>
    <row r="12831" spans="1:4" ht="16.5" thickTop="1" thickBot="1" x14ac:dyDescent="0.3">
      <c r="A12831" s="680" t="s">
        <v>31874</v>
      </c>
      <c r="B12831" s="681" t="s">
        <v>31875</v>
      </c>
      <c r="C12831" s="680" t="s">
        <v>31876</v>
      </c>
      <c r="D12831" s="680" t="s">
        <v>49315</v>
      </c>
    </row>
    <row r="12832" spans="1:4" ht="31.5" thickTop="1" thickBot="1" x14ac:dyDescent="0.3">
      <c r="A12832" s="680" t="s">
        <v>7495</v>
      </c>
      <c r="B12832" s="692" t="s">
        <v>8728</v>
      </c>
      <c r="C12832" s="680" t="s">
        <v>7496</v>
      </c>
      <c r="D12832" s="680" t="s">
        <v>7497</v>
      </c>
    </row>
    <row r="12833" spans="1:4" ht="31.5" thickTop="1" thickBot="1" x14ac:dyDescent="0.3">
      <c r="A12833" s="681" t="s">
        <v>31877</v>
      </c>
      <c r="B12833" s="681" t="s">
        <v>31878</v>
      </c>
      <c r="C12833" s="681" t="s">
        <v>31879</v>
      </c>
      <c r="D12833" s="681" t="s">
        <v>49316</v>
      </c>
    </row>
    <row r="12834" spans="1:4" ht="16.5" thickTop="1" thickBot="1" x14ac:dyDescent="0.3">
      <c r="A12834" s="680" t="s">
        <v>31880</v>
      </c>
      <c r="B12834" s="681" t="s">
        <v>31881</v>
      </c>
      <c r="C12834" s="680" t="s">
        <v>31882</v>
      </c>
      <c r="D12834" s="680" t="s">
        <v>49317</v>
      </c>
    </row>
    <row r="12835" spans="1:4" ht="16.5" thickTop="1" thickBot="1" x14ac:dyDescent="0.3">
      <c r="A12835" s="681" t="s">
        <v>31883</v>
      </c>
      <c r="B12835" s="681" t="s">
        <v>31884</v>
      </c>
      <c r="C12835" s="681" t="s">
        <v>31885</v>
      </c>
      <c r="D12835" s="681" t="s">
        <v>49318</v>
      </c>
    </row>
    <row r="12836" spans="1:4" ht="46.5" thickTop="1" thickBot="1" x14ac:dyDescent="0.3">
      <c r="A12836" s="680" t="s">
        <v>31886</v>
      </c>
      <c r="B12836" s="681" t="s">
        <v>31887</v>
      </c>
      <c r="C12836" s="680" t="s">
        <v>31888</v>
      </c>
      <c r="D12836" s="680" t="s">
        <v>49319</v>
      </c>
    </row>
    <row r="12837" spans="1:4" ht="46.5" thickTop="1" thickBot="1" x14ac:dyDescent="0.3">
      <c r="A12837" s="680" t="s">
        <v>31889</v>
      </c>
      <c r="B12837" s="681" t="s">
        <v>31890</v>
      </c>
      <c r="C12837" s="680" t="s">
        <v>31891</v>
      </c>
      <c r="D12837" s="680" t="s">
        <v>49320</v>
      </c>
    </row>
    <row r="12838" spans="1:4" ht="16.5" thickTop="1" thickBot="1" x14ac:dyDescent="0.3">
      <c r="A12838" s="680" t="s">
        <v>31892</v>
      </c>
      <c r="B12838" s="681" t="s">
        <v>31893</v>
      </c>
      <c r="C12838" s="680" t="s">
        <v>31894</v>
      </c>
      <c r="D12838" s="680" t="s">
        <v>49321</v>
      </c>
    </row>
    <row r="12839" spans="1:4" ht="16.5" thickTop="1" thickBot="1" x14ac:dyDescent="0.3">
      <c r="A12839" s="680" t="s">
        <v>31895</v>
      </c>
      <c r="B12839" s="681" t="s">
        <v>31896</v>
      </c>
      <c r="C12839" s="680" t="s">
        <v>31897</v>
      </c>
      <c r="D12839" s="680" t="s">
        <v>49322</v>
      </c>
    </row>
    <row r="12840" spans="1:4" ht="31.5" thickTop="1" thickBot="1" x14ac:dyDescent="0.3">
      <c r="A12840" s="680" t="s">
        <v>31898</v>
      </c>
      <c r="B12840" s="681" t="s">
        <v>31899</v>
      </c>
      <c r="C12840" s="680" t="s">
        <v>31900</v>
      </c>
      <c r="D12840" s="680" t="s">
        <v>49323</v>
      </c>
    </row>
    <row r="12841" spans="1:4" ht="16.5" thickTop="1" thickBot="1" x14ac:dyDescent="0.3">
      <c r="A12841" s="680" t="s">
        <v>7498</v>
      </c>
      <c r="B12841" s="692" t="s">
        <v>8728</v>
      </c>
      <c r="C12841" s="680" t="s">
        <v>7499</v>
      </c>
      <c r="D12841" s="680" t="s">
        <v>7500</v>
      </c>
    </row>
    <row r="12842" spans="1:4" ht="16.5" thickTop="1" thickBot="1" x14ac:dyDescent="0.3">
      <c r="A12842" s="681" t="s">
        <v>31901</v>
      </c>
      <c r="B12842" s="681" t="s">
        <v>31902</v>
      </c>
      <c r="C12842" s="681" t="s">
        <v>31903</v>
      </c>
      <c r="D12842" s="681" t="s">
        <v>31903</v>
      </c>
    </row>
    <row r="12843" spans="1:4" ht="31.5" thickTop="1" thickBot="1" x14ac:dyDescent="0.3">
      <c r="A12843" s="681" t="s">
        <v>31904</v>
      </c>
      <c r="B12843" s="681" t="s">
        <v>31905</v>
      </c>
      <c r="C12843" s="681" t="s">
        <v>31906</v>
      </c>
      <c r="D12843" s="681" t="s">
        <v>49324</v>
      </c>
    </row>
    <row r="12844" spans="1:4" ht="31.5" thickTop="1" thickBot="1" x14ac:dyDescent="0.3">
      <c r="A12844" s="680" t="s">
        <v>31907</v>
      </c>
      <c r="B12844" s="681" t="s">
        <v>31908</v>
      </c>
      <c r="C12844" s="680" t="s">
        <v>31909</v>
      </c>
      <c r="D12844" s="680" t="s">
        <v>49325</v>
      </c>
    </row>
    <row r="12845" spans="1:4" ht="16.5" thickTop="1" thickBot="1" x14ac:dyDescent="0.3">
      <c r="A12845" s="680" t="s">
        <v>31910</v>
      </c>
      <c r="B12845" s="681" t="s">
        <v>31911</v>
      </c>
      <c r="C12845" s="680" t="s">
        <v>31912</v>
      </c>
      <c r="D12845" s="680" t="s">
        <v>49326</v>
      </c>
    </row>
    <row r="12846" spans="1:4" ht="16.5" thickTop="1" thickBot="1" x14ac:dyDescent="0.3">
      <c r="A12846" s="680" t="s">
        <v>7501</v>
      </c>
      <c r="B12846" s="681" t="s">
        <v>31913</v>
      </c>
      <c r="C12846" s="680" t="s">
        <v>7502</v>
      </c>
      <c r="D12846" s="680" t="s">
        <v>7503</v>
      </c>
    </row>
    <row r="12847" spans="1:4" ht="16.5" thickTop="1" thickBot="1" x14ac:dyDescent="0.3">
      <c r="A12847" s="681" t="s">
        <v>31914</v>
      </c>
      <c r="B12847" s="681" t="s">
        <v>31915</v>
      </c>
      <c r="C12847" s="681" t="s">
        <v>31916</v>
      </c>
      <c r="D12847" s="681" t="s">
        <v>49327</v>
      </c>
    </row>
    <row r="12848" spans="1:4" ht="31.5" thickTop="1" thickBot="1" x14ac:dyDescent="0.3">
      <c r="A12848" s="681" t="s">
        <v>31917</v>
      </c>
      <c r="B12848" s="681" t="s">
        <v>31918</v>
      </c>
      <c r="C12848" s="681" t="s">
        <v>31919</v>
      </c>
      <c r="D12848" s="681" t="s">
        <v>49328</v>
      </c>
    </row>
    <row r="12849" spans="1:4" ht="16.5" thickTop="1" thickBot="1" x14ac:dyDescent="0.3">
      <c r="A12849" s="680" t="s">
        <v>31920</v>
      </c>
      <c r="B12849" s="681" t="s">
        <v>31921</v>
      </c>
      <c r="C12849" s="680" t="s">
        <v>31922</v>
      </c>
      <c r="D12849" s="680" t="s">
        <v>49329</v>
      </c>
    </row>
    <row r="12850" spans="1:4" ht="31.5" thickTop="1" thickBot="1" x14ac:dyDescent="0.3">
      <c r="A12850" s="680" t="s">
        <v>31923</v>
      </c>
      <c r="B12850" s="681" t="s">
        <v>31924</v>
      </c>
      <c r="C12850" s="680" t="s">
        <v>31925</v>
      </c>
      <c r="D12850" s="680" t="s">
        <v>49330</v>
      </c>
    </row>
    <row r="12851" spans="1:4" ht="31.5" thickTop="1" thickBot="1" x14ac:dyDescent="0.3">
      <c r="A12851" s="680" t="s">
        <v>31926</v>
      </c>
      <c r="B12851" s="681" t="s">
        <v>31927</v>
      </c>
      <c r="C12851" s="680" t="s">
        <v>31928</v>
      </c>
      <c r="D12851" s="680" t="s">
        <v>49331</v>
      </c>
    </row>
    <row r="12852" spans="1:4" ht="16.5" thickTop="1" thickBot="1" x14ac:dyDescent="0.3">
      <c r="A12852" s="680" t="s">
        <v>31929</v>
      </c>
      <c r="B12852" s="681" t="s">
        <v>31930</v>
      </c>
      <c r="C12852" s="680" t="s">
        <v>31931</v>
      </c>
      <c r="D12852" s="680" t="s">
        <v>31931</v>
      </c>
    </row>
    <row r="12853" spans="1:4" ht="16.5" thickTop="1" thickBot="1" x14ac:dyDescent="0.3">
      <c r="A12853" s="681" t="s">
        <v>31932</v>
      </c>
      <c r="B12853" s="692" t="s">
        <v>8728</v>
      </c>
      <c r="C12853" s="681" t="s">
        <v>31933</v>
      </c>
      <c r="D12853" s="681" t="s">
        <v>49332</v>
      </c>
    </row>
    <row r="12854" spans="1:4" ht="16.5" thickTop="1" thickBot="1" x14ac:dyDescent="0.3">
      <c r="A12854" s="681" t="s">
        <v>31934</v>
      </c>
      <c r="B12854" s="681" t="s">
        <v>31935</v>
      </c>
      <c r="C12854" s="681" t="s">
        <v>31936</v>
      </c>
      <c r="D12854" s="681" t="s">
        <v>49333</v>
      </c>
    </row>
    <row r="12855" spans="1:4" ht="16.5" thickTop="1" thickBot="1" x14ac:dyDescent="0.3">
      <c r="A12855" s="681" t="s">
        <v>31937</v>
      </c>
      <c r="B12855" s="681" t="s">
        <v>31938</v>
      </c>
      <c r="C12855" s="681" t="s">
        <v>31939</v>
      </c>
      <c r="D12855" s="681" t="s">
        <v>49334</v>
      </c>
    </row>
    <row r="12856" spans="1:4" ht="31.5" thickTop="1" thickBot="1" x14ac:dyDescent="0.3">
      <c r="A12856" s="681" t="s">
        <v>31940</v>
      </c>
      <c r="B12856" s="681" t="s">
        <v>31941</v>
      </c>
      <c r="C12856" s="681" t="s">
        <v>31942</v>
      </c>
      <c r="D12856" s="681" t="s">
        <v>49335</v>
      </c>
    </row>
    <row r="12857" spans="1:4" ht="16.5" thickTop="1" thickBot="1" x14ac:dyDescent="0.3">
      <c r="A12857" s="681" t="s">
        <v>31943</v>
      </c>
      <c r="B12857" s="681" t="s">
        <v>31944</v>
      </c>
      <c r="C12857" s="681" t="s">
        <v>31945</v>
      </c>
      <c r="D12857" s="681" t="s">
        <v>49336</v>
      </c>
    </row>
    <row r="12858" spans="1:4" ht="16.5" thickTop="1" thickBot="1" x14ac:dyDescent="0.3">
      <c r="A12858" s="680" t="s">
        <v>31946</v>
      </c>
      <c r="B12858" s="681" t="s">
        <v>31947</v>
      </c>
      <c r="C12858" s="680" t="s">
        <v>31948</v>
      </c>
      <c r="D12858" s="680" t="s">
        <v>49337</v>
      </c>
    </row>
    <row r="12859" spans="1:4" ht="16.5" thickTop="1" thickBot="1" x14ac:dyDescent="0.3">
      <c r="A12859" s="681" t="s">
        <v>7504</v>
      </c>
      <c r="B12859" s="681" t="s">
        <v>31949</v>
      </c>
      <c r="C12859" s="681" t="s">
        <v>7505</v>
      </c>
      <c r="D12859" s="681" t="s">
        <v>7506</v>
      </c>
    </row>
    <row r="12860" spans="1:4" ht="31.5" thickTop="1" thickBot="1" x14ac:dyDescent="0.3">
      <c r="A12860" s="681" t="s">
        <v>31950</v>
      </c>
      <c r="B12860" s="692" t="s">
        <v>8728</v>
      </c>
      <c r="C12860" s="681" t="s">
        <v>31951</v>
      </c>
      <c r="D12860" s="681" t="s">
        <v>49338</v>
      </c>
    </row>
    <row r="12861" spans="1:4" ht="16.5" thickTop="1" thickBot="1" x14ac:dyDescent="0.3">
      <c r="A12861" s="681" t="s">
        <v>31952</v>
      </c>
      <c r="B12861" s="681" t="s">
        <v>31953</v>
      </c>
      <c r="C12861" s="681" t="s">
        <v>31954</v>
      </c>
      <c r="D12861" s="681" t="s">
        <v>49339</v>
      </c>
    </row>
    <row r="12862" spans="1:4" ht="16.5" thickTop="1" thickBot="1" x14ac:dyDescent="0.3">
      <c r="A12862" s="681" t="s">
        <v>31955</v>
      </c>
      <c r="B12862" s="681" t="s">
        <v>31955</v>
      </c>
      <c r="C12862" s="681" t="s">
        <v>31956</v>
      </c>
      <c r="D12862" s="681" t="s">
        <v>49340</v>
      </c>
    </row>
    <row r="12863" spans="1:4" ht="16.5" thickTop="1" thickBot="1" x14ac:dyDescent="0.3">
      <c r="A12863" s="680" t="s">
        <v>7507</v>
      </c>
      <c r="B12863" s="681" t="s">
        <v>31957</v>
      </c>
      <c r="C12863" s="680" t="s">
        <v>7508</v>
      </c>
      <c r="D12863" s="680" t="s">
        <v>7509</v>
      </c>
    </row>
    <row r="12864" spans="1:4" ht="31.5" thickTop="1" thickBot="1" x14ac:dyDescent="0.3">
      <c r="A12864" s="680" t="s">
        <v>31958</v>
      </c>
      <c r="B12864" s="681" t="s">
        <v>31959</v>
      </c>
      <c r="C12864" s="680" t="s">
        <v>31960</v>
      </c>
      <c r="D12864" s="680" t="s">
        <v>49341</v>
      </c>
    </row>
    <row r="12865" spans="1:4" ht="16.5" thickTop="1" thickBot="1" x14ac:dyDescent="0.3">
      <c r="A12865" s="680" t="s">
        <v>31961</v>
      </c>
      <c r="B12865" s="681" t="s">
        <v>31962</v>
      </c>
      <c r="C12865" s="680" t="s">
        <v>31963</v>
      </c>
      <c r="D12865" s="680" t="s">
        <v>49342</v>
      </c>
    </row>
    <row r="12866" spans="1:4" ht="16.5" thickTop="1" thickBot="1" x14ac:dyDescent="0.3">
      <c r="A12866" s="680" t="s">
        <v>7510</v>
      </c>
      <c r="B12866" s="681" t="s">
        <v>31964</v>
      </c>
      <c r="C12866" s="680" t="s">
        <v>7511</v>
      </c>
      <c r="D12866" s="680" t="s">
        <v>7512</v>
      </c>
    </row>
    <row r="12867" spans="1:4" ht="16.5" thickTop="1" thickBot="1" x14ac:dyDescent="0.3">
      <c r="A12867" s="680" t="s">
        <v>31965</v>
      </c>
      <c r="B12867" s="681" t="s">
        <v>31966</v>
      </c>
      <c r="C12867" s="680" t="s">
        <v>31967</v>
      </c>
      <c r="D12867" s="680" t="s">
        <v>49343</v>
      </c>
    </row>
    <row r="12868" spans="1:4" ht="31.5" thickTop="1" thickBot="1" x14ac:dyDescent="0.3">
      <c r="A12868" s="680" t="s">
        <v>31968</v>
      </c>
      <c r="B12868" s="681" t="s">
        <v>31969</v>
      </c>
      <c r="C12868" s="680" t="s">
        <v>31970</v>
      </c>
      <c r="D12868" s="680" t="s">
        <v>49344</v>
      </c>
    </row>
    <row r="12869" spans="1:4" ht="16.5" thickTop="1" thickBot="1" x14ac:dyDescent="0.3">
      <c r="A12869" s="681" t="s">
        <v>31971</v>
      </c>
      <c r="B12869" s="681" t="s">
        <v>31972</v>
      </c>
      <c r="C12869" s="681" t="s">
        <v>31973</v>
      </c>
      <c r="D12869" s="681" t="s">
        <v>49345</v>
      </c>
    </row>
    <row r="12870" spans="1:4" ht="16.5" thickTop="1" thickBot="1" x14ac:dyDescent="0.3">
      <c r="A12870" s="681" t="s">
        <v>31974</v>
      </c>
      <c r="B12870" s="681" t="s">
        <v>31975</v>
      </c>
      <c r="C12870" s="681" t="s">
        <v>31976</v>
      </c>
      <c r="D12870" s="681" t="s">
        <v>49346</v>
      </c>
    </row>
    <row r="12871" spans="1:4" ht="16.5" thickTop="1" thickBot="1" x14ac:dyDescent="0.3">
      <c r="A12871" s="680" t="s">
        <v>31977</v>
      </c>
      <c r="B12871" s="681" t="s">
        <v>31978</v>
      </c>
      <c r="C12871" s="680" t="s">
        <v>31979</v>
      </c>
      <c r="D12871" s="680" t="s">
        <v>49347</v>
      </c>
    </row>
    <row r="12872" spans="1:4" ht="16.5" thickTop="1" thickBot="1" x14ac:dyDescent="0.3">
      <c r="A12872" s="680" t="s">
        <v>31980</v>
      </c>
      <c r="B12872" s="681" t="s">
        <v>31981</v>
      </c>
      <c r="C12872" s="680" t="s">
        <v>31982</v>
      </c>
      <c r="D12872" s="680" t="s">
        <v>49348</v>
      </c>
    </row>
    <row r="12873" spans="1:4" ht="16.5" thickTop="1" thickBot="1" x14ac:dyDescent="0.3">
      <c r="A12873" s="681" t="s">
        <v>31983</v>
      </c>
      <c r="B12873" s="681" t="s">
        <v>31984</v>
      </c>
      <c r="C12873" s="681" t="s">
        <v>31985</v>
      </c>
      <c r="D12873" s="681" t="s">
        <v>49349</v>
      </c>
    </row>
    <row r="12874" spans="1:4" ht="16.5" thickTop="1" thickBot="1" x14ac:dyDescent="0.3">
      <c r="A12874" s="680" t="s">
        <v>31986</v>
      </c>
      <c r="B12874" s="681" t="s">
        <v>31986</v>
      </c>
      <c r="C12874" s="680" t="s">
        <v>31987</v>
      </c>
      <c r="D12874" s="680" t="s">
        <v>49350</v>
      </c>
    </row>
    <row r="12875" spans="1:4" ht="16.5" thickTop="1" thickBot="1" x14ac:dyDescent="0.3">
      <c r="A12875" s="680" t="s">
        <v>31988</v>
      </c>
      <c r="B12875" s="681" t="s">
        <v>31989</v>
      </c>
      <c r="C12875" s="680" t="s">
        <v>31990</v>
      </c>
      <c r="D12875" s="680" t="s">
        <v>49351</v>
      </c>
    </row>
    <row r="12876" spans="1:4" ht="16.5" thickTop="1" thickBot="1" x14ac:dyDescent="0.3">
      <c r="A12876" s="680" t="s">
        <v>7513</v>
      </c>
      <c r="B12876" s="681" t="s">
        <v>31991</v>
      </c>
      <c r="C12876" s="680" t="s">
        <v>7514</v>
      </c>
      <c r="D12876" s="680" t="s">
        <v>7514</v>
      </c>
    </row>
    <row r="12877" spans="1:4" ht="16.5" thickTop="1" thickBot="1" x14ac:dyDescent="0.3">
      <c r="A12877" s="681" t="s">
        <v>31992</v>
      </c>
      <c r="B12877" s="681" t="s">
        <v>31993</v>
      </c>
      <c r="C12877" s="681" t="s">
        <v>31994</v>
      </c>
      <c r="D12877" s="681" t="s">
        <v>49352</v>
      </c>
    </row>
    <row r="12878" spans="1:4" ht="31.5" thickTop="1" thickBot="1" x14ac:dyDescent="0.3">
      <c r="A12878" s="681" t="s">
        <v>31995</v>
      </c>
      <c r="B12878" s="681" t="s">
        <v>31996</v>
      </c>
      <c r="C12878" s="681" t="s">
        <v>31997</v>
      </c>
      <c r="D12878" s="681" t="s">
        <v>49353</v>
      </c>
    </row>
    <row r="12879" spans="1:4" ht="16.5" thickTop="1" thickBot="1" x14ac:dyDescent="0.3">
      <c r="A12879" s="680" t="s">
        <v>31998</v>
      </c>
      <c r="B12879" s="681" t="s">
        <v>31999</v>
      </c>
      <c r="C12879" s="680" t="s">
        <v>32000</v>
      </c>
      <c r="D12879" s="680" t="s">
        <v>49354</v>
      </c>
    </row>
    <row r="12880" spans="1:4" ht="31.5" thickTop="1" thickBot="1" x14ac:dyDescent="0.3">
      <c r="A12880" s="680" t="s">
        <v>32001</v>
      </c>
      <c r="B12880" s="681" t="s">
        <v>32002</v>
      </c>
      <c r="C12880" s="680" t="s">
        <v>32003</v>
      </c>
      <c r="D12880" s="680" t="s">
        <v>49355</v>
      </c>
    </row>
    <row r="12881" spans="1:4" ht="16.5" thickTop="1" thickBot="1" x14ac:dyDescent="0.3">
      <c r="A12881" s="681" t="s">
        <v>32004</v>
      </c>
      <c r="B12881" s="692" t="s">
        <v>8728</v>
      </c>
      <c r="C12881" s="681" t="s">
        <v>32005</v>
      </c>
      <c r="D12881" s="681" t="s">
        <v>49356</v>
      </c>
    </row>
    <row r="12882" spans="1:4" ht="16.5" thickTop="1" thickBot="1" x14ac:dyDescent="0.3">
      <c r="A12882" s="680" t="s">
        <v>7515</v>
      </c>
      <c r="B12882" s="681" t="s">
        <v>32006</v>
      </c>
      <c r="C12882" s="680" t="s">
        <v>7516</v>
      </c>
      <c r="D12882" s="680" t="s">
        <v>7517</v>
      </c>
    </row>
    <row r="12883" spans="1:4" ht="16.5" thickTop="1" thickBot="1" x14ac:dyDescent="0.3">
      <c r="A12883" s="681" t="s">
        <v>32007</v>
      </c>
      <c r="B12883" s="681" t="s">
        <v>32008</v>
      </c>
      <c r="C12883" s="681" t="s">
        <v>32009</v>
      </c>
      <c r="D12883" s="681" t="s">
        <v>49357</v>
      </c>
    </row>
    <row r="12884" spans="1:4" ht="16.5" thickTop="1" thickBot="1" x14ac:dyDescent="0.3">
      <c r="A12884" s="681" t="s">
        <v>32010</v>
      </c>
      <c r="B12884" s="681" t="s">
        <v>32011</v>
      </c>
      <c r="C12884" s="681" t="s">
        <v>32012</v>
      </c>
      <c r="D12884" s="681" t="s">
        <v>49358</v>
      </c>
    </row>
    <row r="12885" spans="1:4" ht="16.5" thickTop="1" thickBot="1" x14ac:dyDescent="0.3">
      <c r="A12885" s="680" t="s">
        <v>32013</v>
      </c>
      <c r="B12885" s="681" t="s">
        <v>20463</v>
      </c>
      <c r="C12885" s="680" t="s">
        <v>32015</v>
      </c>
      <c r="D12885" s="680" t="s">
        <v>49359</v>
      </c>
    </row>
    <row r="12886" spans="1:4" ht="16.5" thickTop="1" thickBot="1" x14ac:dyDescent="0.3">
      <c r="A12886" s="681" t="s">
        <v>32016</v>
      </c>
      <c r="B12886" s="681" t="s">
        <v>32017</v>
      </c>
      <c r="C12886" s="681" t="s">
        <v>32018</v>
      </c>
      <c r="D12886" s="681" t="s">
        <v>49360</v>
      </c>
    </row>
    <row r="12887" spans="1:4" ht="31.5" thickTop="1" thickBot="1" x14ac:dyDescent="0.3">
      <c r="A12887" s="680" t="s">
        <v>32019</v>
      </c>
      <c r="B12887" s="681" t="s">
        <v>32020</v>
      </c>
      <c r="C12887" s="680" t="s">
        <v>32021</v>
      </c>
      <c r="D12887" s="680" t="s">
        <v>49361</v>
      </c>
    </row>
    <row r="12888" spans="1:4" ht="31.5" thickTop="1" thickBot="1" x14ac:dyDescent="0.3">
      <c r="A12888" s="681" t="s">
        <v>32022</v>
      </c>
      <c r="B12888" s="681" t="s">
        <v>32022</v>
      </c>
      <c r="C12888" s="681" t="s">
        <v>32023</v>
      </c>
      <c r="D12888" s="681" t="s">
        <v>49362</v>
      </c>
    </row>
    <row r="12889" spans="1:4" ht="16.5" thickTop="1" thickBot="1" x14ac:dyDescent="0.3">
      <c r="A12889" s="681" t="s">
        <v>32024</v>
      </c>
      <c r="B12889" s="681" t="s">
        <v>32025</v>
      </c>
      <c r="C12889" s="681" t="s">
        <v>32026</v>
      </c>
      <c r="D12889" s="681" t="s">
        <v>49363</v>
      </c>
    </row>
    <row r="12890" spans="1:4" ht="31.5" thickTop="1" thickBot="1" x14ac:dyDescent="0.3">
      <c r="A12890" s="680" t="s">
        <v>7518</v>
      </c>
      <c r="B12890" s="681" t="s">
        <v>32027</v>
      </c>
      <c r="C12890" s="680" t="s">
        <v>7519</v>
      </c>
      <c r="D12890" s="680" t="s">
        <v>7520</v>
      </c>
    </row>
    <row r="12891" spans="1:4" ht="16.5" thickTop="1" thickBot="1" x14ac:dyDescent="0.3">
      <c r="A12891" s="680" t="s">
        <v>32028</v>
      </c>
      <c r="B12891" s="681" t="s">
        <v>32029</v>
      </c>
      <c r="C12891" s="680" t="s">
        <v>32030</v>
      </c>
      <c r="D12891" s="680" t="s">
        <v>49364</v>
      </c>
    </row>
    <row r="12892" spans="1:4" ht="16.5" thickTop="1" thickBot="1" x14ac:dyDescent="0.3">
      <c r="A12892" s="681" t="s">
        <v>32031</v>
      </c>
      <c r="B12892" s="681" t="s">
        <v>32032</v>
      </c>
      <c r="C12892" s="681" t="s">
        <v>32033</v>
      </c>
      <c r="D12892" s="681" t="s">
        <v>49365</v>
      </c>
    </row>
    <row r="12893" spans="1:4" ht="31.5" thickTop="1" thickBot="1" x14ac:dyDescent="0.3">
      <c r="A12893" s="681" t="s">
        <v>32034</v>
      </c>
      <c r="B12893" s="681" t="s">
        <v>32035</v>
      </c>
      <c r="C12893" s="681" t="s">
        <v>32036</v>
      </c>
      <c r="D12893" s="681" t="s">
        <v>49366</v>
      </c>
    </row>
    <row r="12894" spans="1:4" ht="16.5" thickTop="1" thickBot="1" x14ac:dyDescent="0.3">
      <c r="A12894" s="681" t="s">
        <v>32037</v>
      </c>
      <c r="B12894" s="681" t="s">
        <v>32038</v>
      </c>
      <c r="C12894" s="681" t="s">
        <v>32039</v>
      </c>
      <c r="D12894" s="681" t="s">
        <v>49367</v>
      </c>
    </row>
    <row r="12895" spans="1:4" ht="16.5" thickTop="1" thickBot="1" x14ac:dyDescent="0.3">
      <c r="A12895" s="681" t="s">
        <v>32040</v>
      </c>
      <c r="B12895" s="681" t="s">
        <v>32041</v>
      </c>
      <c r="C12895" s="681" t="s">
        <v>32042</v>
      </c>
      <c r="D12895" s="681" t="s">
        <v>49368</v>
      </c>
    </row>
    <row r="12896" spans="1:4" ht="31.5" thickTop="1" thickBot="1" x14ac:dyDescent="0.3">
      <c r="A12896" s="681" t="s">
        <v>32043</v>
      </c>
      <c r="B12896" s="681" t="s">
        <v>32044</v>
      </c>
      <c r="C12896" s="681" t="s">
        <v>32045</v>
      </c>
      <c r="D12896" s="681" t="s">
        <v>49369</v>
      </c>
    </row>
    <row r="12897" spans="1:4" ht="16.5" thickTop="1" thickBot="1" x14ac:dyDescent="0.3">
      <c r="A12897" s="680" t="s">
        <v>32046</v>
      </c>
      <c r="B12897" s="681" t="s">
        <v>32047</v>
      </c>
      <c r="C12897" s="680" t="s">
        <v>32048</v>
      </c>
      <c r="D12897" s="680" t="s">
        <v>49370</v>
      </c>
    </row>
    <row r="12898" spans="1:4" ht="16.5" thickTop="1" thickBot="1" x14ac:dyDescent="0.3">
      <c r="A12898" s="680" t="s">
        <v>7521</v>
      </c>
      <c r="B12898" s="681" t="s">
        <v>32049</v>
      </c>
      <c r="C12898" s="680" t="s">
        <v>32050</v>
      </c>
      <c r="D12898" s="680" t="s">
        <v>7523</v>
      </c>
    </row>
    <row r="12899" spans="1:4" ht="16.5" thickTop="1" thickBot="1" x14ac:dyDescent="0.3">
      <c r="A12899" s="681" t="s">
        <v>7524</v>
      </c>
      <c r="B12899" s="681" t="s">
        <v>32051</v>
      </c>
      <c r="C12899" s="681" t="s">
        <v>7525</v>
      </c>
      <c r="D12899" s="681" t="s">
        <v>7526</v>
      </c>
    </row>
    <row r="12900" spans="1:4" ht="16.5" thickTop="1" thickBot="1" x14ac:dyDescent="0.3">
      <c r="A12900" s="680" t="s">
        <v>32052</v>
      </c>
      <c r="B12900" s="681" t="s">
        <v>32053</v>
      </c>
      <c r="C12900" s="680" t="s">
        <v>32054</v>
      </c>
      <c r="D12900" s="680" t="s">
        <v>49371</v>
      </c>
    </row>
    <row r="12901" spans="1:4" ht="16.5" thickTop="1" thickBot="1" x14ac:dyDescent="0.3">
      <c r="A12901" s="680" t="s">
        <v>32055</v>
      </c>
      <c r="B12901" s="681" t="s">
        <v>32056</v>
      </c>
      <c r="C12901" s="680" t="s">
        <v>32057</v>
      </c>
      <c r="D12901" s="680" t="s">
        <v>49372</v>
      </c>
    </row>
    <row r="12902" spans="1:4" ht="16.5" thickTop="1" thickBot="1" x14ac:dyDescent="0.3">
      <c r="A12902" s="681" t="s">
        <v>7527</v>
      </c>
      <c r="B12902" s="681" t="s">
        <v>32058</v>
      </c>
      <c r="C12902" s="681" t="s">
        <v>7528</v>
      </c>
      <c r="D12902" s="681" t="s">
        <v>7529</v>
      </c>
    </row>
    <row r="12903" spans="1:4" ht="16.5" thickTop="1" thickBot="1" x14ac:dyDescent="0.3">
      <c r="A12903" s="680" t="s">
        <v>32059</v>
      </c>
      <c r="B12903" s="681" t="s">
        <v>32060</v>
      </c>
      <c r="C12903" s="680" t="s">
        <v>32061</v>
      </c>
      <c r="D12903" s="680" t="s">
        <v>49373</v>
      </c>
    </row>
    <row r="12904" spans="1:4" ht="16.5" thickTop="1" thickBot="1" x14ac:dyDescent="0.3">
      <c r="A12904" s="681" t="s">
        <v>32062</v>
      </c>
      <c r="B12904" s="681" t="s">
        <v>32063</v>
      </c>
      <c r="C12904" s="681" t="s">
        <v>32064</v>
      </c>
      <c r="D12904" s="681" t="s">
        <v>49374</v>
      </c>
    </row>
    <row r="12905" spans="1:4" ht="31.5" thickTop="1" thickBot="1" x14ac:dyDescent="0.3">
      <c r="A12905" s="681" t="s">
        <v>32065</v>
      </c>
      <c r="B12905" s="681" t="s">
        <v>32066</v>
      </c>
      <c r="C12905" s="681" t="s">
        <v>32067</v>
      </c>
      <c r="D12905" s="681" t="s">
        <v>49375</v>
      </c>
    </row>
    <row r="12906" spans="1:4" ht="16.5" thickTop="1" thickBot="1" x14ac:dyDescent="0.3">
      <c r="A12906" s="681" t="s">
        <v>32068</v>
      </c>
      <c r="B12906" s="681" t="s">
        <v>32069</v>
      </c>
      <c r="C12906" s="681" t="s">
        <v>32070</v>
      </c>
      <c r="D12906" s="681" t="s">
        <v>49376</v>
      </c>
    </row>
    <row r="12907" spans="1:4" ht="31.5" thickTop="1" thickBot="1" x14ac:dyDescent="0.3">
      <c r="A12907" s="680" t="s">
        <v>32071</v>
      </c>
      <c r="B12907" s="681" t="s">
        <v>32072</v>
      </c>
      <c r="C12907" s="680" t="s">
        <v>32073</v>
      </c>
      <c r="D12907" s="680" t="s">
        <v>49377</v>
      </c>
    </row>
    <row r="12908" spans="1:4" ht="31.5" thickTop="1" thickBot="1" x14ac:dyDescent="0.3">
      <c r="A12908" s="680" t="s">
        <v>32074</v>
      </c>
      <c r="B12908" s="681" t="s">
        <v>32075</v>
      </c>
      <c r="C12908" s="680" t="s">
        <v>32076</v>
      </c>
      <c r="D12908" s="680" t="s">
        <v>49378</v>
      </c>
    </row>
    <row r="12909" spans="1:4" ht="16.5" thickTop="1" thickBot="1" x14ac:dyDescent="0.3">
      <c r="A12909" s="681" t="s">
        <v>7530</v>
      </c>
      <c r="B12909" s="681" t="s">
        <v>32077</v>
      </c>
      <c r="C12909" s="681" t="s">
        <v>32078</v>
      </c>
      <c r="D12909" s="681" t="s">
        <v>7532</v>
      </c>
    </row>
    <row r="12910" spans="1:4" ht="16.5" thickTop="1" thickBot="1" x14ac:dyDescent="0.3">
      <c r="A12910" s="680" t="s">
        <v>32079</v>
      </c>
      <c r="B12910" s="681" t="s">
        <v>32080</v>
      </c>
      <c r="C12910" s="680" t="s">
        <v>32081</v>
      </c>
      <c r="D12910" s="680" t="s">
        <v>49379</v>
      </c>
    </row>
    <row r="12911" spans="1:4" ht="16.5" thickTop="1" thickBot="1" x14ac:dyDescent="0.3">
      <c r="A12911" s="680" t="s">
        <v>32082</v>
      </c>
      <c r="B12911" s="681" t="s">
        <v>32083</v>
      </c>
      <c r="C12911" s="680" t="s">
        <v>32084</v>
      </c>
      <c r="D12911" s="680" t="s">
        <v>49380</v>
      </c>
    </row>
    <row r="12912" spans="1:4" ht="16.5" thickTop="1" thickBot="1" x14ac:dyDescent="0.3">
      <c r="A12912" s="680" t="s">
        <v>32085</v>
      </c>
      <c r="B12912" s="681" t="s">
        <v>32086</v>
      </c>
      <c r="C12912" s="680" t="s">
        <v>32087</v>
      </c>
      <c r="D12912" s="680" t="s">
        <v>49381</v>
      </c>
    </row>
    <row r="12913" spans="1:4" ht="16.5" thickTop="1" thickBot="1" x14ac:dyDescent="0.3">
      <c r="A12913" s="680" t="s">
        <v>7533</v>
      </c>
      <c r="B12913" s="681" t="s">
        <v>32088</v>
      </c>
      <c r="C12913" s="680" t="s">
        <v>32089</v>
      </c>
      <c r="D12913" s="680" t="s">
        <v>7535</v>
      </c>
    </row>
    <row r="12914" spans="1:4" ht="16.5" thickTop="1" thickBot="1" x14ac:dyDescent="0.3">
      <c r="A12914" s="681" t="s">
        <v>32090</v>
      </c>
      <c r="B12914" s="681" t="s">
        <v>32091</v>
      </c>
      <c r="C12914" s="681" t="s">
        <v>32092</v>
      </c>
      <c r="D12914" s="681" t="s">
        <v>49382</v>
      </c>
    </row>
    <row r="12915" spans="1:4" ht="16.5" thickTop="1" thickBot="1" x14ac:dyDescent="0.3">
      <c r="A12915" s="680" t="s">
        <v>7536</v>
      </c>
      <c r="B12915" s="681" t="s">
        <v>32093</v>
      </c>
      <c r="C12915" s="680" t="s">
        <v>7537</v>
      </c>
      <c r="D12915" s="680" t="s">
        <v>7538</v>
      </c>
    </row>
    <row r="12916" spans="1:4" ht="16.5" thickTop="1" thickBot="1" x14ac:dyDescent="0.3">
      <c r="A12916" s="680" t="s">
        <v>32094</v>
      </c>
      <c r="B12916" s="681" t="s">
        <v>32095</v>
      </c>
      <c r="C12916" s="680" t="s">
        <v>32096</v>
      </c>
      <c r="D12916" s="680" t="s">
        <v>49383</v>
      </c>
    </row>
    <row r="12917" spans="1:4" ht="31.5" thickTop="1" thickBot="1" x14ac:dyDescent="0.3">
      <c r="A12917" s="680" t="s">
        <v>32097</v>
      </c>
      <c r="B12917" s="681" t="s">
        <v>32098</v>
      </c>
      <c r="C12917" s="680" t="s">
        <v>32099</v>
      </c>
      <c r="D12917" s="680" t="s">
        <v>49384</v>
      </c>
    </row>
    <row r="12918" spans="1:4" ht="16.5" thickTop="1" thickBot="1" x14ac:dyDescent="0.3">
      <c r="A12918" s="680" t="s">
        <v>32100</v>
      </c>
      <c r="B12918" s="681" t="s">
        <v>32101</v>
      </c>
      <c r="C12918" s="680" t="s">
        <v>32102</v>
      </c>
      <c r="D12918" s="680" t="s">
        <v>49385</v>
      </c>
    </row>
    <row r="12919" spans="1:4" ht="16.5" thickTop="1" thickBot="1" x14ac:dyDescent="0.3">
      <c r="A12919" s="681" t="s">
        <v>7539</v>
      </c>
      <c r="B12919" s="681" t="s">
        <v>32103</v>
      </c>
      <c r="C12919" s="681" t="s">
        <v>7540</v>
      </c>
      <c r="D12919" s="681" t="s">
        <v>7541</v>
      </c>
    </row>
    <row r="12920" spans="1:4" ht="16.5" thickTop="1" thickBot="1" x14ac:dyDescent="0.3">
      <c r="A12920" s="681" t="s">
        <v>32104</v>
      </c>
      <c r="B12920" s="681" t="s">
        <v>32105</v>
      </c>
      <c r="C12920" s="681" t="s">
        <v>32106</v>
      </c>
      <c r="D12920" s="681" t="s">
        <v>49386</v>
      </c>
    </row>
    <row r="12921" spans="1:4" ht="16.5" thickTop="1" thickBot="1" x14ac:dyDescent="0.3">
      <c r="A12921" s="681" t="s">
        <v>32107</v>
      </c>
      <c r="B12921" s="681" t="s">
        <v>32108</v>
      </c>
      <c r="C12921" s="681" t="s">
        <v>32109</v>
      </c>
      <c r="D12921" s="681" t="s">
        <v>32109</v>
      </c>
    </row>
    <row r="12922" spans="1:4" ht="46.5" thickTop="1" thickBot="1" x14ac:dyDescent="0.3">
      <c r="A12922" s="681" t="s">
        <v>7542</v>
      </c>
      <c r="B12922" s="681" t="s">
        <v>32110</v>
      </c>
      <c r="C12922" s="681" t="s">
        <v>32111</v>
      </c>
      <c r="D12922" s="681" t="s">
        <v>7544</v>
      </c>
    </row>
    <row r="12923" spans="1:4" ht="31.5" thickTop="1" thickBot="1" x14ac:dyDescent="0.3">
      <c r="A12923" s="680" t="s">
        <v>32112</v>
      </c>
      <c r="B12923" s="681" t="s">
        <v>32113</v>
      </c>
      <c r="C12923" s="680" t="s">
        <v>32114</v>
      </c>
      <c r="D12923" s="680" t="s">
        <v>49387</v>
      </c>
    </row>
    <row r="12924" spans="1:4" ht="16.5" thickTop="1" thickBot="1" x14ac:dyDescent="0.3">
      <c r="A12924" s="680" t="s">
        <v>32115</v>
      </c>
      <c r="B12924" s="681" t="s">
        <v>32116</v>
      </c>
      <c r="C12924" s="680" t="s">
        <v>32117</v>
      </c>
      <c r="D12924" s="680" t="s">
        <v>49388</v>
      </c>
    </row>
    <row r="12925" spans="1:4" ht="31.5" thickTop="1" thickBot="1" x14ac:dyDescent="0.3">
      <c r="A12925" s="680" t="s">
        <v>32118</v>
      </c>
      <c r="B12925" s="681" t="s">
        <v>32119</v>
      </c>
      <c r="C12925" s="680" t="s">
        <v>32120</v>
      </c>
      <c r="D12925" s="680" t="s">
        <v>49389</v>
      </c>
    </row>
    <row r="12926" spans="1:4" ht="16.5" thickTop="1" thickBot="1" x14ac:dyDescent="0.3">
      <c r="A12926" s="681" t="s">
        <v>32121</v>
      </c>
      <c r="B12926" s="681" t="s">
        <v>32122</v>
      </c>
      <c r="C12926" s="681" t="s">
        <v>32123</v>
      </c>
      <c r="D12926" s="681" t="s">
        <v>49390</v>
      </c>
    </row>
    <row r="12927" spans="1:4" ht="16.5" thickTop="1" thickBot="1" x14ac:dyDescent="0.3">
      <c r="A12927" s="680" t="s">
        <v>32124</v>
      </c>
      <c r="B12927" s="681" t="s">
        <v>32125</v>
      </c>
      <c r="C12927" s="680" t="s">
        <v>32126</v>
      </c>
      <c r="D12927" s="680" t="s">
        <v>49391</v>
      </c>
    </row>
    <row r="12928" spans="1:4" ht="31.5" thickTop="1" thickBot="1" x14ac:dyDescent="0.3">
      <c r="A12928" s="681" t="s">
        <v>32127</v>
      </c>
      <c r="B12928" s="681" t="s">
        <v>32128</v>
      </c>
      <c r="C12928" s="681" t="s">
        <v>32129</v>
      </c>
      <c r="D12928" s="681" t="s">
        <v>49392</v>
      </c>
    </row>
    <row r="12929" spans="1:4" ht="16.5" thickTop="1" thickBot="1" x14ac:dyDescent="0.3">
      <c r="A12929" s="681" t="s">
        <v>32130</v>
      </c>
      <c r="B12929" s="681" t="s">
        <v>32131</v>
      </c>
      <c r="C12929" s="681" t="s">
        <v>32132</v>
      </c>
      <c r="D12929" s="681" t="s">
        <v>49393</v>
      </c>
    </row>
    <row r="12930" spans="1:4" ht="31.5" thickTop="1" thickBot="1" x14ac:dyDescent="0.3">
      <c r="A12930" s="680" t="s">
        <v>32133</v>
      </c>
      <c r="B12930" s="681" t="s">
        <v>32134</v>
      </c>
      <c r="C12930" s="680" t="s">
        <v>32135</v>
      </c>
      <c r="D12930" s="680" t="s">
        <v>49394</v>
      </c>
    </row>
    <row r="12931" spans="1:4" ht="16.5" thickTop="1" thickBot="1" x14ac:dyDescent="0.3">
      <c r="A12931" s="680" t="s">
        <v>32136</v>
      </c>
      <c r="B12931" s="692" t="s">
        <v>8728</v>
      </c>
      <c r="C12931" s="680" t="s">
        <v>32137</v>
      </c>
      <c r="D12931" s="680" t="s">
        <v>49395</v>
      </c>
    </row>
    <row r="12932" spans="1:4" ht="16.5" thickTop="1" thickBot="1" x14ac:dyDescent="0.3">
      <c r="A12932" s="680" t="s">
        <v>32138</v>
      </c>
      <c r="B12932" s="681" t="s">
        <v>32139</v>
      </c>
      <c r="C12932" s="680" t="s">
        <v>32140</v>
      </c>
      <c r="D12932" s="680" t="s">
        <v>49396</v>
      </c>
    </row>
    <row r="12933" spans="1:4" ht="16.5" thickTop="1" thickBot="1" x14ac:dyDescent="0.3">
      <c r="A12933" s="681" t="s">
        <v>32141</v>
      </c>
      <c r="B12933" s="681" t="s">
        <v>32142</v>
      </c>
      <c r="C12933" s="681" t="s">
        <v>32143</v>
      </c>
      <c r="D12933" s="681" t="s">
        <v>49397</v>
      </c>
    </row>
    <row r="12934" spans="1:4" ht="16.5" thickTop="1" thickBot="1" x14ac:dyDescent="0.3">
      <c r="A12934" s="681" t="s">
        <v>32144</v>
      </c>
      <c r="B12934" s="681" t="s">
        <v>32145</v>
      </c>
      <c r="C12934" s="681" t="s">
        <v>32146</v>
      </c>
      <c r="D12934" s="681" t="s">
        <v>49398</v>
      </c>
    </row>
    <row r="12935" spans="1:4" ht="16.5" thickTop="1" thickBot="1" x14ac:dyDescent="0.3">
      <c r="A12935" s="680" t="s">
        <v>32147</v>
      </c>
      <c r="B12935" s="681" t="s">
        <v>32148</v>
      </c>
      <c r="C12935" s="680" t="s">
        <v>32149</v>
      </c>
      <c r="D12935" s="680" t="s">
        <v>49399</v>
      </c>
    </row>
    <row r="12936" spans="1:4" ht="31.5" thickTop="1" thickBot="1" x14ac:dyDescent="0.3">
      <c r="A12936" s="681" t="s">
        <v>32150</v>
      </c>
      <c r="B12936" s="681" t="s">
        <v>32151</v>
      </c>
      <c r="C12936" s="681" t="s">
        <v>32152</v>
      </c>
      <c r="D12936" s="681" t="s">
        <v>49400</v>
      </c>
    </row>
    <row r="12937" spans="1:4" ht="16.5" thickTop="1" thickBot="1" x14ac:dyDescent="0.3">
      <c r="A12937" s="681" t="s">
        <v>32153</v>
      </c>
      <c r="B12937" s="681" t="s">
        <v>32154</v>
      </c>
      <c r="C12937" s="681" t="s">
        <v>32155</v>
      </c>
      <c r="D12937" s="681" t="s">
        <v>49401</v>
      </c>
    </row>
    <row r="12938" spans="1:4" ht="16.5" thickTop="1" thickBot="1" x14ac:dyDescent="0.3">
      <c r="A12938" s="680" t="s">
        <v>32156</v>
      </c>
      <c r="B12938" s="681" t="s">
        <v>32157</v>
      </c>
      <c r="C12938" s="680" t="s">
        <v>32158</v>
      </c>
      <c r="D12938" s="680" t="s">
        <v>49402</v>
      </c>
    </row>
    <row r="12939" spans="1:4" ht="16.5" thickTop="1" thickBot="1" x14ac:dyDescent="0.3">
      <c r="A12939" s="681" t="s">
        <v>32159</v>
      </c>
      <c r="B12939" s="681" t="s">
        <v>32160</v>
      </c>
      <c r="C12939" s="681" t="s">
        <v>32161</v>
      </c>
      <c r="D12939" s="681" t="s">
        <v>49403</v>
      </c>
    </row>
    <row r="12940" spans="1:4" ht="16.5" thickTop="1" thickBot="1" x14ac:dyDescent="0.3">
      <c r="A12940" s="680" t="s">
        <v>32162</v>
      </c>
      <c r="B12940" s="681" t="s">
        <v>32163</v>
      </c>
      <c r="C12940" s="680" t="s">
        <v>32164</v>
      </c>
      <c r="D12940" s="680" t="s">
        <v>49404</v>
      </c>
    </row>
    <row r="12941" spans="1:4" ht="16.5" thickTop="1" thickBot="1" x14ac:dyDescent="0.3">
      <c r="A12941" s="680" t="s">
        <v>32165</v>
      </c>
      <c r="B12941" s="681" t="s">
        <v>32166</v>
      </c>
      <c r="C12941" s="680" t="s">
        <v>32167</v>
      </c>
      <c r="D12941" s="680" t="s">
        <v>49405</v>
      </c>
    </row>
    <row r="12942" spans="1:4" ht="16.5" thickTop="1" thickBot="1" x14ac:dyDescent="0.3">
      <c r="A12942" s="680" t="s">
        <v>32168</v>
      </c>
      <c r="B12942" s="681" t="s">
        <v>32169</v>
      </c>
      <c r="C12942" s="680" t="s">
        <v>32170</v>
      </c>
      <c r="D12942" s="680" t="s">
        <v>49406</v>
      </c>
    </row>
    <row r="12943" spans="1:4" ht="16.5" thickTop="1" thickBot="1" x14ac:dyDescent="0.3">
      <c r="A12943" s="680" t="s">
        <v>32171</v>
      </c>
      <c r="B12943" s="681" t="s">
        <v>32172</v>
      </c>
      <c r="C12943" s="680" t="s">
        <v>32173</v>
      </c>
      <c r="D12943" s="680" t="s">
        <v>49407</v>
      </c>
    </row>
    <row r="12944" spans="1:4" ht="16.5" thickTop="1" thickBot="1" x14ac:dyDescent="0.3">
      <c r="A12944" s="680" t="s">
        <v>32174</v>
      </c>
      <c r="B12944" s="681" t="s">
        <v>32175</v>
      </c>
      <c r="C12944" s="680" t="s">
        <v>32176</v>
      </c>
      <c r="D12944" s="680" t="s">
        <v>49408</v>
      </c>
    </row>
    <row r="12945" spans="1:4" ht="31.5" thickTop="1" thickBot="1" x14ac:dyDescent="0.3">
      <c r="A12945" s="681" t="s">
        <v>32177</v>
      </c>
      <c r="B12945" s="681" t="s">
        <v>32178</v>
      </c>
      <c r="C12945" s="681" t="s">
        <v>32179</v>
      </c>
      <c r="D12945" s="681" t="s">
        <v>49409</v>
      </c>
    </row>
    <row r="12946" spans="1:4" ht="31.5" thickTop="1" thickBot="1" x14ac:dyDescent="0.3">
      <c r="A12946" s="680" t="s">
        <v>32180</v>
      </c>
      <c r="B12946" s="681" t="s">
        <v>32181</v>
      </c>
      <c r="C12946" s="680" t="s">
        <v>32182</v>
      </c>
      <c r="D12946" s="680" t="s">
        <v>49410</v>
      </c>
    </row>
    <row r="12947" spans="1:4" ht="16.5" thickTop="1" thickBot="1" x14ac:dyDescent="0.3">
      <c r="A12947" s="680" t="s">
        <v>32183</v>
      </c>
      <c r="B12947" s="681" t="s">
        <v>32184</v>
      </c>
      <c r="C12947" s="680" t="s">
        <v>32185</v>
      </c>
      <c r="D12947" s="680" t="s">
        <v>49411</v>
      </c>
    </row>
    <row r="12948" spans="1:4" ht="16.5" thickTop="1" thickBot="1" x14ac:dyDescent="0.3">
      <c r="A12948" s="681" t="s">
        <v>32186</v>
      </c>
      <c r="B12948" s="681" t="s">
        <v>32187</v>
      </c>
      <c r="C12948" s="681" t="s">
        <v>32188</v>
      </c>
      <c r="D12948" s="681" t="s">
        <v>49412</v>
      </c>
    </row>
    <row r="12949" spans="1:4" ht="16.5" thickTop="1" thickBot="1" x14ac:dyDescent="0.3">
      <c r="A12949" s="681" t="s">
        <v>32189</v>
      </c>
      <c r="B12949" s="681" t="s">
        <v>32190</v>
      </c>
      <c r="C12949" s="681" t="s">
        <v>32191</v>
      </c>
      <c r="D12949" s="681" t="s">
        <v>49413</v>
      </c>
    </row>
    <row r="12950" spans="1:4" ht="16.5" thickTop="1" thickBot="1" x14ac:dyDescent="0.3">
      <c r="A12950" s="680" t="s">
        <v>32192</v>
      </c>
      <c r="B12950" s="681" t="s">
        <v>32193</v>
      </c>
      <c r="C12950" s="680" t="s">
        <v>32194</v>
      </c>
      <c r="D12950" s="680" t="s">
        <v>49414</v>
      </c>
    </row>
    <row r="12951" spans="1:4" ht="16.5" thickTop="1" thickBot="1" x14ac:dyDescent="0.3">
      <c r="A12951" s="680" t="s">
        <v>32195</v>
      </c>
      <c r="B12951" s="681" t="s">
        <v>32196</v>
      </c>
      <c r="C12951" s="680" t="s">
        <v>32197</v>
      </c>
      <c r="D12951" s="680" t="s">
        <v>49415</v>
      </c>
    </row>
    <row r="12952" spans="1:4" ht="31.5" thickTop="1" thickBot="1" x14ac:dyDescent="0.3">
      <c r="A12952" s="680" t="s">
        <v>32198</v>
      </c>
      <c r="B12952" s="681" t="s">
        <v>32199</v>
      </c>
      <c r="C12952" s="680" t="s">
        <v>32200</v>
      </c>
      <c r="D12952" s="680" t="s">
        <v>49416</v>
      </c>
    </row>
    <row r="12953" spans="1:4" ht="16.5" thickTop="1" thickBot="1" x14ac:dyDescent="0.3">
      <c r="A12953" s="681" t="s">
        <v>32201</v>
      </c>
      <c r="B12953" s="681" t="s">
        <v>32202</v>
      </c>
      <c r="C12953" s="681" t="s">
        <v>32203</v>
      </c>
      <c r="D12953" s="681" t="s">
        <v>49417</v>
      </c>
    </row>
    <row r="12954" spans="1:4" ht="16.5" thickTop="1" thickBot="1" x14ac:dyDescent="0.3">
      <c r="A12954" s="680" t="s">
        <v>32204</v>
      </c>
      <c r="B12954" s="681" t="s">
        <v>32205</v>
      </c>
      <c r="C12954" s="680" t="s">
        <v>32206</v>
      </c>
      <c r="D12954" s="680" t="s">
        <v>49418</v>
      </c>
    </row>
    <row r="12955" spans="1:4" ht="16.5" thickTop="1" thickBot="1" x14ac:dyDescent="0.3">
      <c r="A12955" s="680" t="s">
        <v>32207</v>
      </c>
      <c r="B12955" s="681" t="s">
        <v>32208</v>
      </c>
      <c r="C12955" s="680" t="s">
        <v>32209</v>
      </c>
      <c r="D12955" s="680" t="s">
        <v>49419</v>
      </c>
    </row>
    <row r="12956" spans="1:4" ht="16.5" thickTop="1" thickBot="1" x14ac:dyDescent="0.3">
      <c r="A12956" s="680" t="s">
        <v>32210</v>
      </c>
      <c r="B12956" s="681" t="s">
        <v>32211</v>
      </c>
      <c r="C12956" s="680" t="s">
        <v>32212</v>
      </c>
      <c r="D12956" s="680" t="s">
        <v>49420</v>
      </c>
    </row>
    <row r="12957" spans="1:4" ht="16.5" thickTop="1" thickBot="1" x14ac:dyDescent="0.3">
      <c r="A12957" s="680" t="s">
        <v>32213</v>
      </c>
      <c r="B12957" s="681" t="s">
        <v>32214</v>
      </c>
      <c r="C12957" s="680" t="s">
        <v>32215</v>
      </c>
      <c r="D12957" s="680" t="s">
        <v>49421</v>
      </c>
    </row>
    <row r="12958" spans="1:4" ht="31.5" thickTop="1" thickBot="1" x14ac:dyDescent="0.3">
      <c r="A12958" s="681" t="s">
        <v>32216</v>
      </c>
      <c r="B12958" s="681" t="s">
        <v>32216</v>
      </c>
      <c r="C12958" s="681" t="s">
        <v>32217</v>
      </c>
      <c r="D12958" s="681" t="s">
        <v>49422</v>
      </c>
    </row>
    <row r="12959" spans="1:4" ht="16.5" thickTop="1" thickBot="1" x14ac:dyDescent="0.3">
      <c r="A12959" s="681" t="s">
        <v>32218</v>
      </c>
      <c r="B12959" s="681" t="s">
        <v>32219</v>
      </c>
      <c r="C12959" s="681" t="s">
        <v>32220</v>
      </c>
      <c r="D12959" s="681" t="s">
        <v>49423</v>
      </c>
    </row>
    <row r="12960" spans="1:4" ht="16.5" thickTop="1" thickBot="1" x14ac:dyDescent="0.3">
      <c r="A12960" s="680" t="s">
        <v>32221</v>
      </c>
      <c r="B12960" s="681" t="s">
        <v>32222</v>
      </c>
      <c r="C12960" s="680" t="s">
        <v>32223</v>
      </c>
      <c r="D12960" s="680" t="s">
        <v>49424</v>
      </c>
    </row>
    <row r="12961" spans="1:4" ht="16.5" thickTop="1" thickBot="1" x14ac:dyDescent="0.3">
      <c r="A12961" s="681" t="s">
        <v>32224</v>
      </c>
      <c r="B12961" s="681" t="s">
        <v>32225</v>
      </c>
      <c r="C12961" s="681" t="s">
        <v>32226</v>
      </c>
      <c r="D12961" s="681" t="s">
        <v>49425</v>
      </c>
    </row>
    <row r="12962" spans="1:4" ht="16.5" thickTop="1" thickBot="1" x14ac:dyDescent="0.3">
      <c r="A12962" s="680" t="s">
        <v>7545</v>
      </c>
      <c r="B12962" s="681" t="s">
        <v>32227</v>
      </c>
      <c r="C12962" s="680" t="s">
        <v>7546</v>
      </c>
      <c r="D12962" s="680" t="s">
        <v>7547</v>
      </c>
    </row>
    <row r="12963" spans="1:4" ht="16.5" thickTop="1" thickBot="1" x14ac:dyDescent="0.3">
      <c r="A12963" s="681" t="s">
        <v>32228</v>
      </c>
      <c r="B12963" s="681" t="s">
        <v>32229</v>
      </c>
      <c r="C12963" s="681" t="s">
        <v>32230</v>
      </c>
      <c r="D12963" s="681" t="s">
        <v>49426</v>
      </c>
    </row>
    <row r="12964" spans="1:4" ht="16.5" thickTop="1" thickBot="1" x14ac:dyDescent="0.3">
      <c r="A12964" s="681" t="s">
        <v>32231</v>
      </c>
      <c r="B12964" s="681" t="s">
        <v>32232</v>
      </c>
      <c r="C12964" s="681" t="s">
        <v>32233</v>
      </c>
      <c r="D12964" s="681" t="s">
        <v>49427</v>
      </c>
    </row>
    <row r="12965" spans="1:4" ht="31.5" thickTop="1" thickBot="1" x14ac:dyDescent="0.3">
      <c r="A12965" s="681" t="s">
        <v>32234</v>
      </c>
      <c r="B12965" s="681" t="s">
        <v>32235</v>
      </c>
      <c r="C12965" s="681" t="s">
        <v>32236</v>
      </c>
      <c r="D12965" s="681" t="s">
        <v>49428</v>
      </c>
    </row>
    <row r="12966" spans="1:4" ht="16.5" thickTop="1" thickBot="1" x14ac:dyDescent="0.3">
      <c r="A12966" s="681" t="s">
        <v>32237</v>
      </c>
      <c r="B12966" s="681" t="s">
        <v>32238</v>
      </c>
      <c r="C12966" s="681" t="s">
        <v>32239</v>
      </c>
      <c r="D12966" s="681" t="s">
        <v>49429</v>
      </c>
    </row>
    <row r="12967" spans="1:4" ht="16.5" thickTop="1" thickBot="1" x14ac:dyDescent="0.3">
      <c r="A12967" s="680" t="s">
        <v>32240</v>
      </c>
      <c r="B12967" s="681" t="s">
        <v>32241</v>
      </c>
      <c r="C12967" s="680" t="s">
        <v>32242</v>
      </c>
      <c r="D12967" s="680" t="s">
        <v>49430</v>
      </c>
    </row>
    <row r="12968" spans="1:4" ht="16.5" thickTop="1" thickBot="1" x14ac:dyDescent="0.3">
      <c r="A12968" s="680" t="s">
        <v>32243</v>
      </c>
      <c r="B12968" s="681" t="s">
        <v>32244</v>
      </c>
      <c r="C12968" s="680" t="s">
        <v>32245</v>
      </c>
      <c r="D12968" s="680" t="s">
        <v>49431</v>
      </c>
    </row>
    <row r="12969" spans="1:4" ht="16.5" thickTop="1" thickBot="1" x14ac:dyDescent="0.3">
      <c r="A12969" s="681" t="s">
        <v>32246</v>
      </c>
      <c r="B12969" s="681" t="s">
        <v>32247</v>
      </c>
      <c r="C12969" s="681" t="s">
        <v>32248</v>
      </c>
      <c r="D12969" s="681" t="s">
        <v>49432</v>
      </c>
    </row>
    <row r="12970" spans="1:4" ht="16.5" thickTop="1" thickBot="1" x14ac:dyDescent="0.3">
      <c r="A12970" s="681" t="s">
        <v>32249</v>
      </c>
      <c r="B12970" s="681" t="s">
        <v>32250</v>
      </c>
      <c r="C12970" s="681" t="s">
        <v>32251</v>
      </c>
      <c r="D12970" s="681" t="s">
        <v>49433</v>
      </c>
    </row>
    <row r="12971" spans="1:4" ht="31.5" thickTop="1" thickBot="1" x14ac:dyDescent="0.3">
      <c r="A12971" s="681" t="s">
        <v>32252</v>
      </c>
      <c r="B12971" s="681" t="s">
        <v>32253</v>
      </c>
      <c r="C12971" s="681" t="s">
        <v>32254</v>
      </c>
      <c r="D12971" s="681" t="s">
        <v>49434</v>
      </c>
    </row>
    <row r="12972" spans="1:4" ht="31.5" thickTop="1" thickBot="1" x14ac:dyDescent="0.3">
      <c r="A12972" s="681" t="s">
        <v>32255</v>
      </c>
      <c r="B12972" s="681" t="s">
        <v>32256</v>
      </c>
      <c r="C12972" s="681" t="s">
        <v>32257</v>
      </c>
      <c r="D12972" s="681" t="s">
        <v>49435</v>
      </c>
    </row>
    <row r="12973" spans="1:4" ht="31.5" thickTop="1" thickBot="1" x14ac:dyDescent="0.3">
      <c r="A12973" s="680" t="s">
        <v>7548</v>
      </c>
      <c r="B12973" s="681" t="s">
        <v>32258</v>
      </c>
      <c r="C12973" s="680" t="s">
        <v>7549</v>
      </c>
      <c r="D12973" s="680" t="s">
        <v>7550</v>
      </c>
    </row>
    <row r="12974" spans="1:4" ht="16.5" thickTop="1" thickBot="1" x14ac:dyDescent="0.3">
      <c r="A12974" s="680" t="s">
        <v>32259</v>
      </c>
      <c r="B12974" s="692" t="s">
        <v>8728</v>
      </c>
      <c r="C12974" s="680" t="s">
        <v>32260</v>
      </c>
      <c r="D12974" s="680" t="s">
        <v>49436</v>
      </c>
    </row>
    <row r="12975" spans="1:4" ht="31.5" thickTop="1" thickBot="1" x14ac:dyDescent="0.3">
      <c r="A12975" s="681" t="s">
        <v>32261</v>
      </c>
      <c r="B12975" s="681" t="s">
        <v>32262</v>
      </c>
      <c r="C12975" s="681" t="s">
        <v>32263</v>
      </c>
      <c r="D12975" s="681" t="s">
        <v>49437</v>
      </c>
    </row>
    <row r="12976" spans="1:4" ht="46.5" thickTop="1" thickBot="1" x14ac:dyDescent="0.3">
      <c r="A12976" s="680" t="s">
        <v>32264</v>
      </c>
      <c r="B12976" s="692" t="s">
        <v>8728</v>
      </c>
      <c r="C12976" s="680" t="s">
        <v>32265</v>
      </c>
      <c r="D12976" s="680" t="s">
        <v>49438</v>
      </c>
    </row>
    <row r="12977" spans="1:4" ht="16.5" thickTop="1" thickBot="1" x14ac:dyDescent="0.3">
      <c r="A12977" s="681" t="s">
        <v>32266</v>
      </c>
      <c r="B12977" s="681" t="s">
        <v>32267</v>
      </c>
      <c r="C12977" s="681" t="s">
        <v>32268</v>
      </c>
      <c r="D12977" s="681" t="s">
        <v>32268</v>
      </c>
    </row>
    <row r="12978" spans="1:4" ht="16.5" thickTop="1" thickBot="1" x14ac:dyDescent="0.3">
      <c r="A12978" s="680" t="s">
        <v>32269</v>
      </c>
      <c r="B12978" s="692" t="s">
        <v>8728</v>
      </c>
      <c r="C12978" s="680" t="s">
        <v>32270</v>
      </c>
      <c r="D12978" s="680" t="s">
        <v>49439</v>
      </c>
    </row>
    <row r="12979" spans="1:4" ht="16.5" thickTop="1" thickBot="1" x14ac:dyDescent="0.3">
      <c r="A12979" s="680" t="s">
        <v>32271</v>
      </c>
      <c r="B12979" s="681" t="s">
        <v>32272</v>
      </c>
      <c r="C12979" s="680" t="s">
        <v>32273</v>
      </c>
      <c r="D12979" s="680" t="s">
        <v>49440</v>
      </c>
    </row>
    <row r="12980" spans="1:4" ht="31.5" thickTop="1" thickBot="1" x14ac:dyDescent="0.3">
      <c r="A12980" s="681" t="s">
        <v>32274</v>
      </c>
      <c r="B12980" s="681" t="s">
        <v>32275</v>
      </c>
      <c r="C12980" s="681" t="s">
        <v>32276</v>
      </c>
      <c r="D12980" s="681" t="s">
        <v>49441</v>
      </c>
    </row>
    <row r="12981" spans="1:4" ht="16.5" thickTop="1" thickBot="1" x14ac:dyDescent="0.3">
      <c r="A12981" s="681" t="s">
        <v>32277</v>
      </c>
      <c r="B12981" s="681" t="s">
        <v>32278</v>
      </c>
      <c r="C12981" s="681" t="s">
        <v>32279</v>
      </c>
      <c r="D12981" s="681" t="s">
        <v>49442</v>
      </c>
    </row>
    <row r="12982" spans="1:4" ht="16.5" thickTop="1" thickBot="1" x14ac:dyDescent="0.3">
      <c r="A12982" s="680" t="s">
        <v>32280</v>
      </c>
      <c r="B12982" s="681" t="s">
        <v>32281</v>
      </c>
      <c r="C12982" s="680" t="s">
        <v>32282</v>
      </c>
      <c r="D12982" s="680" t="s">
        <v>49443</v>
      </c>
    </row>
    <row r="12983" spans="1:4" ht="16.5" thickTop="1" thickBot="1" x14ac:dyDescent="0.3">
      <c r="A12983" s="681" t="s">
        <v>32283</v>
      </c>
      <c r="B12983" s="681" t="s">
        <v>32284</v>
      </c>
      <c r="C12983" s="681" t="s">
        <v>32285</v>
      </c>
      <c r="D12983" s="681" t="s">
        <v>49444</v>
      </c>
    </row>
    <row r="12984" spans="1:4" ht="16.5" thickTop="1" thickBot="1" x14ac:dyDescent="0.3">
      <c r="A12984" s="681" t="s">
        <v>7553</v>
      </c>
      <c r="B12984" s="681" t="s">
        <v>32286</v>
      </c>
      <c r="C12984" s="681" t="s">
        <v>7554</v>
      </c>
      <c r="D12984" s="681" t="s">
        <v>7555</v>
      </c>
    </row>
    <row r="12985" spans="1:4" ht="16.5" thickTop="1" thickBot="1" x14ac:dyDescent="0.3">
      <c r="A12985" s="681" t="s">
        <v>32287</v>
      </c>
      <c r="B12985" s="681" t="s">
        <v>32288</v>
      </c>
      <c r="C12985" s="681" t="s">
        <v>32289</v>
      </c>
      <c r="D12985" s="681" t="s">
        <v>32289</v>
      </c>
    </row>
    <row r="12986" spans="1:4" ht="16.5" thickTop="1" thickBot="1" x14ac:dyDescent="0.3">
      <c r="A12986" s="680" t="s">
        <v>32290</v>
      </c>
      <c r="B12986" s="681" t="s">
        <v>32291</v>
      </c>
      <c r="C12986" s="680" t="s">
        <v>32292</v>
      </c>
      <c r="D12986" s="680" t="s">
        <v>49445</v>
      </c>
    </row>
    <row r="12987" spans="1:4" ht="16.5" thickTop="1" thickBot="1" x14ac:dyDescent="0.3">
      <c r="A12987" s="680" t="s">
        <v>32293</v>
      </c>
      <c r="B12987" s="681" t="s">
        <v>32294</v>
      </c>
      <c r="C12987" s="680" t="s">
        <v>32295</v>
      </c>
      <c r="D12987" s="680" t="s">
        <v>49446</v>
      </c>
    </row>
    <row r="12988" spans="1:4" ht="16.5" thickTop="1" thickBot="1" x14ac:dyDescent="0.3">
      <c r="A12988" s="681" t="s">
        <v>32296</v>
      </c>
      <c r="B12988" s="692" t="s">
        <v>8728</v>
      </c>
      <c r="C12988" s="681" t="s">
        <v>32297</v>
      </c>
      <c r="D12988" s="681" t="s">
        <v>49447</v>
      </c>
    </row>
    <row r="12989" spans="1:4" ht="31.5" thickTop="1" thickBot="1" x14ac:dyDescent="0.3">
      <c r="A12989" s="681" t="s">
        <v>32298</v>
      </c>
      <c r="B12989" s="681" t="s">
        <v>32299</v>
      </c>
      <c r="C12989" s="681" t="s">
        <v>32300</v>
      </c>
      <c r="D12989" s="681" t="s">
        <v>49448</v>
      </c>
    </row>
    <row r="12990" spans="1:4" ht="16.5" thickTop="1" thickBot="1" x14ac:dyDescent="0.3">
      <c r="A12990" s="681" t="s">
        <v>32301</v>
      </c>
      <c r="B12990" s="681" t="s">
        <v>32302</v>
      </c>
      <c r="C12990" s="681" t="s">
        <v>32303</v>
      </c>
      <c r="D12990" s="681" t="s">
        <v>49449</v>
      </c>
    </row>
    <row r="12991" spans="1:4" ht="16.5" thickTop="1" thickBot="1" x14ac:dyDescent="0.3">
      <c r="A12991" s="680" t="s">
        <v>32304</v>
      </c>
      <c r="B12991" s="681" t="s">
        <v>32305</v>
      </c>
      <c r="C12991" s="680" t="s">
        <v>32306</v>
      </c>
      <c r="D12991" s="680" t="s">
        <v>49450</v>
      </c>
    </row>
    <row r="12992" spans="1:4" ht="16.5" thickTop="1" thickBot="1" x14ac:dyDescent="0.3">
      <c r="A12992" s="681" t="s">
        <v>32307</v>
      </c>
      <c r="B12992" s="681" t="s">
        <v>32308</v>
      </c>
      <c r="C12992" s="681" t="s">
        <v>32309</v>
      </c>
      <c r="D12992" s="681" t="s">
        <v>32309</v>
      </c>
    </row>
    <row r="12993" spans="1:4" ht="16.5" thickTop="1" thickBot="1" x14ac:dyDescent="0.3">
      <c r="A12993" s="681" t="s">
        <v>32310</v>
      </c>
      <c r="B12993" s="681" t="s">
        <v>32311</v>
      </c>
      <c r="C12993" s="681" t="s">
        <v>32312</v>
      </c>
      <c r="D12993" s="681" t="s">
        <v>49451</v>
      </c>
    </row>
    <row r="12994" spans="1:4" ht="16.5" thickTop="1" thickBot="1" x14ac:dyDescent="0.3">
      <c r="A12994" s="680" t="s">
        <v>32313</v>
      </c>
      <c r="B12994" s="681" t="s">
        <v>32314</v>
      </c>
      <c r="C12994" s="680" t="s">
        <v>32315</v>
      </c>
      <c r="D12994" s="680" t="s">
        <v>49452</v>
      </c>
    </row>
    <row r="12995" spans="1:4" ht="16.5" thickTop="1" thickBot="1" x14ac:dyDescent="0.3">
      <c r="A12995" s="681" t="s">
        <v>32316</v>
      </c>
      <c r="B12995" s="681" t="s">
        <v>32317</v>
      </c>
      <c r="C12995" s="681" t="s">
        <v>32318</v>
      </c>
      <c r="D12995" s="681" t="s">
        <v>49453</v>
      </c>
    </row>
    <row r="12996" spans="1:4" ht="16.5" thickTop="1" thickBot="1" x14ac:dyDescent="0.3">
      <c r="A12996" s="681" t="s">
        <v>32319</v>
      </c>
      <c r="B12996" s="681" t="s">
        <v>32320</v>
      </c>
      <c r="C12996" s="681" t="s">
        <v>32321</v>
      </c>
      <c r="D12996" s="681" t="s">
        <v>49454</v>
      </c>
    </row>
    <row r="12997" spans="1:4" ht="16.5" thickTop="1" thickBot="1" x14ac:dyDescent="0.3">
      <c r="A12997" s="681" t="s">
        <v>32322</v>
      </c>
      <c r="B12997" s="681" t="s">
        <v>32323</v>
      </c>
      <c r="C12997" s="681" t="s">
        <v>32324</v>
      </c>
      <c r="D12997" s="681" t="s">
        <v>49455</v>
      </c>
    </row>
    <row r="12998" spans="1:4" ht="16.5" thickTop="1" thickBot="1" x14ac:dyDescent="0.3">
      <c r="A12998" s="680" t="s">
        <v>32325</v>
      </c>
      <c r="B12998" s="681" t="s">
        <v>32326</v>
      </c>
      <c r="C12998" s="680" t="s">
        <v>32327</v>
      </c>
      <c r="D12998" s="680" t="s">
        <v>49456</v>
      </c>
    </row>
    <row r="12999" spans="1:4" ht="16.5" thickTop="1" thickBot="1" x14ac:dyDescent="0.3">
      <c r="A12999" s="681" t="s">
        <v>32328</v>
      </c>
      <c r="B12999" s="681" t="s">
        <v>32329</v>
      </c>
      <c r="C12999" s="681" t="s">
        <v>32330</v>
      </c>
      <c r="D12999" s="681" t="s">
        <v>49457</v>
      </c>
    </row>
    <row r="13000" spans="1:4" ht="16.5" thickTop="1" thickBot="1" x14ac:dyDescent="0.3">
      <c r="A13000" s="681" t="s">
        <v>32331</v>
      </c>
      <c r="B13000" s="681" t="s">
        <v>32332</v>
      </c>
      <c r="C13000" s="681" t="s">
        <v>32333</v>
      </c>
      <c r="D13000" s="681" t="s">
        <v>49458</v>
      </c>
    </row>
    <row r="13001" spans="1:4" ht="16.5" thickTop="1" thickBot="1" x14ac:dyDescent="0.3">
      <c r="A13001" s="681" t="s">
        <v>7556</v>
      </c>
      <c r="B13001" s="681" t="s">
        <v>32334</v>
      </c>
      <c r="C13001" s="681" t="s">
        <v>7557</v>
      </c>
      <c r="D13001" s="681" t="s">
        <v>7558</v>
      </c>
    </row>
    <row r="13002" spans="1:4" ht="16.5" thickTop="1" thickBot="1" x14ac:dyDescent="0.3">
      <c r="A13002" s="681" t="s">
        <v>32335</v>
      </c>
      <c r="B13002" s="681" t="s">
        <v>32336</v>
      </c>
      <c r="C13002" s="681" t="s">
        <v>32337</v>
      </c>
      <c r="D13002" s="681" t="s">
        <v>49459</v>
      </c>
    </row>
    <row r="13003" spans="1:4" ht="31.5" thickTop="1" thickBot="1" x14ac:dyDescent="0.3">
      <c r="A13003" s="680" t="s">
        <v>32338</v>
      </c>
      <c r="B13003" s="681" t="s">
        <v>32339</v>
      </c>
      <c r="C13003" s="680" t="s">
        <v>32340</v>
      </c>
      <c r="D13003" s="680" t="s">
        <v>49460</v>
      </c>
    </row>
    <row r="13004" spans="1:4" ht="16.5" thickTop="1" thickBot="1" x14ac:dyDescent="0.3">
      <c r="A13004" s="680" t="s">
        <v>32341</v>
      </c>
      <c r="B13004" s="692" t="s">
        <v>8728</v>
      </c>
      <c r="C13004" s="680" t="s">
        <v>32342</v>
      </c>
      <c r="D13004" s="680" t="s">
        <v>49461</v>
      </c>
    </row>
    <row r="13005" spans="1:4" ht="31.5" thickTop="1" thickBot="1" x14ac:dyDescent="0.3">
      <c r="A13005" s="680" t="s">
        <v>32343</v>
      </c>
      <c r="B13005" s="692" t="s">
        <v>8728</v>
      </c>
      <c r="C13005" s="680" t="s">
        <v>32344</v>
      </c>
      <c r="D13005" s="680" t="s">
        <v>49462</v>
      </c>
    </row>
    <row r="13006" spans="1:4" ht="31.5" thickTop="1" thickBot="1" x14ac:dyDescent="0.3">
      <c r="A13006" s="680" t="s">
        <v>32345</v>
      </c>
      <c r="B13006" s="681" t="s">
        <v>32346</v>
      </c>
      <c r="C13006" s="680" t="s">
        <v>32347</v>
      </c>
      <c r="D13006" s="680" t="s">
        <v>49463</v>
      </c>
    </row>
    <row r="13007" spans="1:4" ht="16.5" thickTop="1" thickBot="1" x14ac:dyDescent="0.3">
      <c r="A13007" s="680" t="s">
        <v>32348</v>
      </c>
      <c r="B13007" s="681" t="s">
        <v>32349</v>
      </c>
      <c r="C13007" s="680" t="s">
        <v>32350</v>
      </c>
      <c r="D13007" s="680" t="s">
        <v>49464</v>
      </c>
    </row>
    <row r="13008" spans="1:4" ht="31.5" thickTop="1" thickBot="1" x14ac:dyDescent="0.3">
      <c r="A13008" s="680" t="s">
        <v>32351</v>
      </c>
      <c r="B13008" s="681" t="s">
        <v>32352</v>
      </c>
      <c r="C13008" s="680" t="s">
        <v>32353</v>
      </c>
      <c r="D13008" s="680" t="s">
        <v>49465</v>
      </c>
    </row>
    <row r="13009" spans="1:4" ht="16.5" thickTop="1" thickBot="1" x14ac:dyDescent="0.3">
      <c r="A13009" s="681" t="s">
        <v>32354</v>
      </c>
      <c r="B13009" s="681" t="s">
        <v>32355</v>
      </c>
      <c r="C13009" s="681" t="s">
        <v>32356</v>
      </c>
      <c r="D13009" s="681" t="s">
        <v>49466</v>
      </c>
    </row>
    <row r="13010" spans="1:4" ht="16.5" thickTop="1" thickBot="1" x14ac:dyDescent="0.3">
      <c r="A13010" s="681" t="s">
        <v>32357</v>
      </c>
      <c r="B13010" s="681" t="s">
        <v>32358</v>
      </c>
      <c r="C13010" s="681" t="s">
        <v>32359</v>
      </c>
      <c r="D13010" s="681" t="s">
        <v>49467</v>
      </c>
    </row>
    <row r="13011" spans="1:4" ht="16.5" thickTop="1" thickBot="1" x14ac:dyDescent="0.3">
      <c r="A13011" s="680" t="s">
        <v>32360</v>
      </c>
      <c r="B13011" s="681" t="s">
        <v>32361</v>
      </c>
      <c r="C13011" s="680" t="s">
        <v>32362</v>
      </c>
      <c r="D13011" s="680" t="s">
        <v>49468</v>
      </c>
    </row>
    <row r="13012" spans="1:4" ht="16.5" thickTop="1" thickBot="1" x14ac:dyDescent="0.3">
      <c r="A13012" s="680" t="s">
        <v>32363</v>
      </c>
      <c r="B13012" s="681" t="s">
        <v>32364</v>
      </c>
      <c r="C13012" s="680" t="s">
        <v>32365</v>
      </c>
      <c r="D13012" s="680" t="s">
        <v>49469</v>
      </c>
    </row>
    <row r="13013" spans="1:4" ht="16.5" thickTop="1" thickBot="1" x14ac:dyDescent="0.3">
      <c r="A13013" s="680" t="s">
        <v>32366</v>
      </c>
      <c r="B13013" s="681" t="s">
        <v>32367</v>
      </c>
      <c r="C13013" s="680" t="s">
        <v>32368</v>
      </c>
      <c r="D13013" s="680" t="s">
        <v>49470</v>
      </c>
    </row>
    <row r="13014" spans="1:4" ht="16.5" thickTop="1" thickBot="1" x14ac:dyDescent="0.3">
      <c r="A13014" s="681" t="s">
        <v>32369</v>
      </c>
      <c r="B13014" s="681" t="s">
        <v>32370</v>
      </c>
      <c r="C13014" s="681" t="s">
        <v>32371</v>
      </c>
      <c r="D13014" s="681" t="s">
        <v>49471</v>
      </c>
    </row>
    <row r="13015" spans="1:4" ht="16.5" thickTop="1" thickBot="1" x14ac:dyDescent="0.3">
      <c r="A13015" s="680" t="s">
        <v>32372</v>
      </c>
      <c r="B13015" s="681" t="s">
        <v>32373</v>
      </c>
      <c r="C13015" s="680" t="s">
        <v>32374</v>
      </c>
      <c r="D13015" s="680" t="s">
        <v>49472</v>
      </c>
    </row>
    <row r="13016" spans="1:4" ht="31.5" thickTop="1" thickBot="1" x14ac:dyDescent="0.3">
      <c r="A13016" s="680" t="s">
        <v>32375</v>
      </c>
      <c r="B13016" s="681" t="s">
        <v>32376</v>
      </c>
      <c r="C13016" s="680" t="s">
        <v>32377</v>
      </c>
      <c r="D13016" s="680" t="s">
        <v>49473</v>
      </c>
    </row>
    <row r="13017" spans="1:4" ht="16.5" thickTop="1" thickBot="1" x14ac:dyDescent="0.3">
      <c r="A13017" s="681" t="s">
        <v>32378</v>
      </c>
      <c r="B13017" s="681" t="s">
        <v>32379</v>
      </c>
      <c r="C13017" s="681" t="s">
        <v>32380</v>
      </c>
      <c r="D13017" s="681" t="s">
        <v>32380</v>
      </c>
    </row>
    <row r="13018" spans="1:4" ht="16.5" thickTop="1" thickBot="1" x14ac:dyDescent="0.3">
      <c r="A13018" s="680" t="s">
        <v>32381</v>
      </c>
      <c r="B13018" s="681" t="s">
        <v>32382</v>
      </c>
      <c r="C13018" s="680" t="s">
        <v>32383</v>
      </c>
      <c r="D13018" s="680" t="s">
        <v>49474</v>
      </c>
    </row>
    <row r="13019" spans="1:4" ht="16.5" thickTop="1" thickBot="1" x14ac:dyDescent="0.3">
      <c r="A13019" s="681" t="s">
        <v>32384</v>
      </c>
      <c r="B13019" s="681" t="s">
        <v>32385</v>
      </c>
      <c r="C13019" s="681" t="s">
        <v>32386</v>
      </c>
      <c r="D13019" s="681" t="s">
        <v>49475</v>
      </c>
    </row>
    <row r="13020" spans="1:4" ht="16.5" thickTop="1" thickBot="1" x14ac:dyDescent="0.3">
      <c r="A13020" s="680" t="s">
        <v>32387</v>
      </c>
      <c r="B13020" s="681" t="s">
        <v>32388</v>
      </c>
      <c r="C13020" s="680" t="s">
        <v>32389</v>
      </c>
      <c r="D13020" s="680" t="s">
        <v>49476</v>
      </c>
    </row>
    <row r="13021" spans="1:4" ht="16.5" thickTop="1" thickBot="1" x14ac:dyDescent="0.3">
      <c r="A13021" s="681" t="s">
        <v>32390</v>
      </c>
      <c r="B13021" s="681" t="s">
        <v>32390</v>
      </c>
      <c r="C13021" s="681" t="s">
        <v>32391</v>
      </c>
      <c r="D13021" s="681" t="s">
        <v>49477</v>
      </c>
    </row>
    <row r="13022" spans="1:4" ht="16.5" thickTop="1" thickBot="1" x14ac:dyDescent="0.3">
      <c r="A13022" s="680" t="s">
        <v>32392</v>
      </c>
      <c r="B13022" s="681" t="s">
        <v>32393</v>
      </c>
      <c r="C13022" s="680" t="s">
        <v>32394</v>
      </c>
      <c r="D13022" s="680" t="s">
        <v>49478</v>
      </c>
    </row>
    <row r="13023" spans="1:4" ht="16.5" thickTop="1" thickBot="1" x14ac:dyDescent="0.3">
      <c r="A13023" s="681" t="s">
        <v>32395</v>
      </c>
      <c r="B13023" s="681" t="s">
        <v>32396</v>
      </c>
      <c r="C13023" s="681" t="s">
        <v>32397</v>
      </c>
      <c r="D13023" s="681" t="s">
        <v>49479</v>
      </c>
    </row>
    <row r="13024" spans="1:4" ht="31.5" thickTop="1" thickBot="1" x14ac:dyDescent="0.3">
      <c r="A13024" s="681" t="s">
        <v>32398</v>
      </c>
      <c r="B13024" s="681" t="s">
        <v>32399</v>
      </c>
      <c r="C13024" s="681" t="s">
        <v>32400</v>
      </c>
      <c r="D13024" s="681" t="s">
        <v>49480</v>
      </c>
    </row>
    <row r="13025" spans="1:4" ht="16.5" thickTop="1" thickBot="1" x14ac:dyDescent="0.3">
      <c r="A13025" s="681" t="s">
        <v>32401</v>
      </c>
      <c r="B13025" s="681" t="s">
        <v>32402</v>
      </c>
      <c r="C13025" s="681" t="s">
        <v>32403</v>
      </c>
      <c r="D13025" s="681" t="s">
        <v>49481</v>
      </c>
    </row>
    <row r="13026" spans="1:4" ht="31.5" thickTop="1" thickBot="1" x14ac:dyDescent="0.3">
      <c r="A13026" s="681" t="s">
        <v>32404</v>
      </c>
      <c r="B13026" s="681" t="s">
        <v>32405</v>
      </c>
      <c r="C13026" s="681" t="s">
        <v>32406</v>
      </c>
      <c r="D13026" s="681" t="s">
        <v>49482</v>
      </c>
    </row>
    <row r="13027" spans="1:4" ht="16.5" thickTop="1" thickBot="1" x14ac:dyDescent="0.3">
      <c r="A13027" s="681" t="s">
        <v>32407</v>
      </c>
      <c r="B13027" s="681" t="s">
        <v>32408</v>
      </c>
      <c r="C13027" s="681" t="s">
        <v>32409</v>
      </c>
      <c r="D13027" s="681" t="s">
        <v>49483</v>
      </c>
    </row>
    <row r="13028" spans="1:4" ht="16.5" thickTop="1" thickBot="1" x14ac:dyDescent="0.3">
      <c r="A13028" s="680" t="s">
        <v>32410</v>
      </c>
      <c r="B13028" s="681" t="s">
        <v>32411</v>
      </c>
      <c r="C13028" s="680" t="s">
        <v>32412</v>
      </c>
      <c r="D13028" s="680" t="s">
        <v>49484</v>
      </c>
    </row>
    <row r="13029" spans="1:4" ht="31.5" thickTop="1" thickBot="1" x14ac:dyDescent="0.3">
      <c r="A13029" s="680" t="s">
        <v>32413</v>
      </c>
      <c r="B13029" s="681" t="s">
        <v>32414</v>
      </c>
      <c r="C13029" s="680" t="s">
        <v>32415</v>
      </c>
      <c r="D13029" s="680" t="s">
        <v>49485</v>
      </c>
    </row>
    <row r="13030" spans="1:4" ht="31.5" thickTop="1" thickBot="1" x14ac:dyDescent="0.3">
      <c r="A13030" s="681" t="s">
        <v>32416</v>
      </c>
      <c r="B13030" s="681" t="s">
        <v>32417</v>
      </c>
      <c r="C13030" s="681" t="s">
        <v>32418</v>
      </c>
      <c r="D13030" s="681" t="s">
        <v>49486</v>
      </c>
    </row>
    <row r="13031" spans="1:4" ht="16.5" thickTop="1" thickBot="1" x14ac:dyDescent="0.3">
      <c r="A13031" s="680" t="s">
        <v>32419</v>
      </c>
      <c r="B13031" s="681" t="s">
        <v>32420</v>
      </c>
      <c r="C13031" s="680" t="s">
        <v>32421</v>
      </c>
      <c r="D13031" s="680" t="s">
        <v>49487</v>
      </c>
    </row>
    <row r="13032" spans="1:4" ht="31.5" thickTop="1" thickBot="1" x14ac:dyDescent="0.3">
      <c r="A13032" s="681" t="s">
        <v>32422</v>
      </c>
      <c r="B13032" s="681" t="s">
        <v>32423</v>
      </c>
      <c r="C13032" s="681" t="s">
        <v>32424</v>
      </c>
      <c r="D13032" s="681" t="s">
        <v>49488</v>
      </c>
    </row>
    <row r="13033" spans="1:4" ht="16.5" thickTop="1" thickBot="1" x14ac:dyDescent="0.3">
      <c r="A13033" s="681" t="s">
        <v>32425</v>
      </c>
      <c r="B13033" s="681" t="s">
        <v>32426</v>
      </c>
      <c r="C13033" s="681" t="s">
        <v>32427</v>
      </c>
      <c r="D13033" s="681" t="s">
        <v>49489</v>
      </c>
    </row>
    <row r="13034" spans="1:4" ht="16.5" thickTop="1" thickBot="1" x14ac:dyDescent="0.3">
      <c r="A13034" s="680" t="s">
        <v>32428</v>
      </c>
      <c r="B13034" s="681" t="s">
        <v>32429</v>
      </c>
      <c r="C13034" s="680" t="s">
        <v>32430</v>
      </c>
      <c r="D13034" s="680" t="s">
        <v>49490</v>
      </c>
    </row>
    <row r="13035" spans="1:4" ht="16.5" thickTop="1" thickBot="1" x14ac:dyDescent="0.3">
      <c r="A13035" s="681" t="s">
        <v>32431</v>
      </c>
      <c r="B13035" s="681" t="s">
        <v>32432</v>
      </c>
      <c r="C13035" s="681" t="s">
        <v>32433</v>
      </c>
      <c r="D13035" s="681" t="s">
        <v>49491</v>
      </c>
    </row>
    <row r="13036" spans="1:4" ht="16.5" thickTop="1" thickBot="1" x14ac:dyDescent="0.3">
      <c r="A13036" s="680" t="s">
        <v>32434</v>
      </c>
      <c r="B13036" s="681" t="s">
        <v>32435</v>
      </c>
      <c r="C13036" s="680" t="s">
        <v>32436</v>
      </c>
      <c r="D13036" s="680" t="s">
        <v>49492</v>
      </c>
    </row>
    <row r="13037" spans="1:4" ht="31.5" thickTop="1" thickBot="1" x14ac:dyDescent="0.3">
      <c r="A13037" s="681" t="s">
        <v>32437</v>
      </c>
      <c r="B13037" s="681" t="s">
        <v>32438</v>
      </c>
      <c r="C13037" s="681" t="s">
        <v>32439</v>
      </c>
      <c r="D13037" s="681" t="s">
        <v>49493</v>
      </c>
    </row>
    <row r="13038" spans="1:4" ht="31.5" thickTop="1" thickBot="1" x14ac:dyDescent="0.3">
      <c r="A13038" s="680" t="s">
        <v>32440</v>
      </c>
      <c r="B13038" s="681" t="s">
        <v>32441</v>
      </c>
      <c r="C13038" s="680" t="s">
        <v>32442</v>
      </c>
      <c r="D13038" s="680" t="s">
        <v>49494</v>
      </c>
    </row>
    <row r="13039" spans="1:4" ht="31.5" thickTop="1" thickBot="1" x14ac:dyDescent="0.3">
      <c r="A13039" s="680" t="s">
        <v>32443</v>
      </c>
      <c r="B13039" s="681" t="s">
        <v>32444</v>
      </c>
      <c r="C13039" s="680" t="s">
        <v>32445</v>
      </c>
      <c r="D13039" s="680" t="s">
        <v>49495</v>
      </c>
    </row>
    <row r="13040" spans="1:4" ht="31.5" thickTop="1" thickBot="1" x14ac:dyDescent="0.3">
      <c r="A13040" s="681" t="s">
        <v>32446</v>
      </c>
      <c r="B13040" s="681" t="s">
        <v>32447</v>
      </c>
      <c r="C13040" s="681" t="s">
        <v>32448</v>
      </c>
      <c r="D13040" s="681" t="s">
        <v>49496</v>
      </c>
    </row>
    <row r="13041" spans="1:4" ht="16.5" thickTop="1" thickBot="1" x14ac:dyDescent="0.3">
      <c r="A13041" s="680" t="s">
        <v>32449</v>
      </c>
      <c r="B13041" s="681" t="s">
        <v>32450</v>
      </c>
      <c r="C13041" s="680" t="s">
        <v>32451</v>
      </c>
      <c r="D13041" s="680" t="s">
        <v>49497</v>
      </c>
    </row>
    <row r="13042" spans="1:4" ht="16.5" thickTop="1" thickBot="1" x14ac:dyDescent="0.3">
      <c r="A13042" s="680" t="s">
        <v>32452</v>
      </c>
      <c r="B13042" s="681" t="s">
        <v>32453</v>
      </c>
      <c r="C13042" s="680" t="s">
        <v>32454</v>
      </c>
      <c r="D13042" s="680" t="s">
        <v>49498</v>
      </c>
    </row>
    <row r="13043" spans="1:4" ht="16.5" thickTop="1" thickBot="1" x14ac:dyDescent="0.3">
      <c r="A13043" s="680" t="s">
        <v>32455</v>
      </c>
      <c r="B13043" s="692" t="s">
        <v>8728</v>
      </c>
      <c r="C13043" s="680" t="s">
        <v>32456</v>
      </c>
      <c r="D13043" s="680" t="s">
        <v>49499</v>
      </c>
    </row>
    <row r="13044" spans="1:4" ht="16.5" thickTop="1" thickBot="1" x14ac:dyDescent="0.3">
      <c r="A13044" s="680" t="s">
        <v>32457</v>
      </c>
      <c r="B13044" s="681" t="s">
        <v>32458</v>
      </c>
      <c r="C13044" s="680" t="s">
        <v>32459</v>
      </c>
      <c r="D13044" s="680" t="s">
        <v>49500</v>
      </c>
    </row>
    <row r="13045" spans="1:4" ht="16.5" thickTop="1" thickBot="1" x14ac:dyDescent="0.3">
      <c r="A13045" s="680" t="s">
        <v>32460</v>
      </c>
      <c r="B13045" s="681" t="s">
        <v>32461</v>
      </c>
      <c r="C13045" s="680" t="s">
        <v>32462</v>
      </c>
      <c r="D13045" s="680" t="s">
        <v>49501</v>
      </c>
    </row>
    <row r="13046" spans="1:4" ht="16.5" thickTop="1" thickBot="1" x14ac:dyDescent="0.3">
      <c r="A13046" s="681" t="s">
        <v>32463</v>
      </c>
      <c r="B13046" s="681" t="s">
        <v>32464</v>
      </c>
      <c r="C13046" s="681" t="s">
        <v>32465</v>
      </c>
      <c r="D13046" s="681" t="s">
        <v>49502</v>
      </c>
    </row>
    <row r="13047" spans="1:4" ht="16.5" thickTop="1" thickBot="1" x14ac:dyDescent="0.3">
      <c r="A13047" s="681" t="s">
        <v>32466</v>
      </c>
      <c r="B13047" s="681" t="s">
        <v>32467</v>
      </c>
      <c r="C13047" s="681" t="s">
        <v>32468</v>
      </c>
      <c r="D13047" s="681" t="s">
        <v>49503</v>
      </c>
    </row>
    <row r="13048" spans="1:4" ht="16.5" thickTop="1" thickBot="1" x14ac:dyDescent="0.3">
      <c r="A13048" s="681" t="s">
        <v>32469</v>
      </c>
      <c r="B13048" s="681" t="s">
        <v>32470</v>
      </c>
      <c r="C13048" s="681" t="s">
        <v>32471</v>
      </c>
      <c r="D13048" s="681" t="s">
        <v>49504</v>
      </c>
    </row>
    <row r="13049" spans="1:4" ht="16.5" thickTop="1" thickBot="1" x14ac:dyDescent="0.3">
      <c r="A13049" s="680" t="s">
        <v>32472</v>
      </c>
      <c r="B13049" s="681" t="s">
        <v>32473</v>
      </c>
      <c r="C13049" s="680" t="s">
        <v>32474</v>
      </c>
      <c r="D13049" s="680" t="s">
        <v>49505</v>
      </c>
    </row>
    <row r="13050" spans="1:4" ht="16.5" thickTop="1" thickBot="1" x14ac:dyDescent="0.3">
      <c r="A13050" s="680" t="s">
        <v>32475</v>
      </c>
      <c r="B13050" s="681" t="s">
        <v>32476</v>
      </c>
      <c r="C13050" s="680" t="s">
        <v>32477</v>
      </c>
      <c r="D13050" s="680" t="s">
        <v>49506</v>
      </c>
    </row>
    <row r="13051" spans="1:4" ht="31.5" thickTop="1" thickBot="1" x14ac:dyDescent="0.3">
      <c r="A13051" s="681" t="s">
        <v>32478</v>
      </c>
      <c r="B13051" s="681" t="s">
        <v>9546</v>
      </c>
      <c r="C13051" s="681" t="s">
        <v>32479</v>
      </c>
      <c r="D13051" s="681" t="s">
        <v>49507</v>
      </c>
    </row>
    <row r="13052" spans="1:4" ht="16.5" thickTop="1" thickBot="1" x14ac:dyDescent="0.3">
      <c r="A13052" s="680" t="s">
        <v>32480</v>
      </c>
      <c r="B13052" s="681" t="s">
        <v>32481</v>
      </c>
      <c r="C13052" s="680" t="s">
        <v>32482</v>
      </c>
      <c r="D13052" s="680" t="s">
        <v>49508</v>
      </c>
    </row>
    <row r="13053" spans="1:4" ht="16.5" thickTop="1" thickBot="1" x14ac:dyDescent="0.3">
      <c r="A13053" s="680" t="s">
        <v>32483</v>
      </c>
      <c r="B13053" s="681" t="s">
        <v>32484</v>
      </c>
      <c r="C13053" s="680" t="s">
        <v>32485</v>
      </c>
      <c r="D13053" s="680" t="s">
        <v>49509</v>
      </c>
    </row>
    <row r="13054" spans="1:4" ht="31.5" thickTop="1" thickBot="1" x14ac:dyDescent="0.3">
      <c r="A13054" s="680" t="s">
        <v>32486</v>
      </c>
      <c r="B13054" s="681" t="s">
        <v>32487</v>
      </c>
      <c r="C13054" s="680" t="s">
        <v>32488</v>
      </c>
      <c r="D13054" s="680" t="s">
        <v>49510</v>
      </c>
    </row>
    <row r="13055" spans="1:4" ht="16.5" thickTop="1" thickBot="1" x14ac:dyDescent="0.3">
      <c r="A13055" s="680" t="s">
        <v>32489</v>
      </c>
      <c r="B13055" s="692" t="s">
        <v>8728</v>
      </c>
      <c r="C13055" s="680" t="s">
        <v>32490</v>
      </c>
      <c r="D13055" s="680" t="s">
        <v>32490</v>
      </c>
    </row>
    <row r="13056" spans="1:4" ht="31.5" thickTop="1" thickBot="1" x14ac:dyDescent="0.3">
      <c r="A13056" s="681" t="s">
        <v>32491</v>
      </c>
      <c r="B13056" s="681" t="s">
        <v>32492</v>
      </c>
      <c r="C13056" s="681" t="s">
        <v>32493</v>
      </c>
      <c r="D13056" s="681" t="s">
        <v>49511</v>
      </c>
    </row>
    <row r="13057" spans="1:4" ht="16.5" thickTop="1" thickBot="1" x14ac:dyDescent="0.3">
      <c r="A13057" s="680" t="s">
        <v>32494</v>
      </c>
      <c r="B13057" s="681" t="s">
        <v>32495</v>
      </c>
      <c r="C13057" s="680" t="s">
        <v>32496</v>
      </c>
      <c r="D13057" s="680" t="s">
        <v>49512</v>
      </c>
    </row>
    <row r="13058" spans="1:4" ht="16.5" thickTop="1" thickBot="1" x14ac:dyDescent="0.3">
      <c r="A13058" s="680" t="s">
        <v>32497</v>
      </c>
      <c r="B13058" s="681" t="s">
        <v>32498</v>
      </c>
      <c r="C13058" s="680" t="s">
        <v>32499</v>
      </c>
      <c r="D13058" s="680" t="s">
        <v>49513</v>
      </c>
    </row>
    <row r="13059" spans="1:4" ht="16.5" thickTop="1" thickBot="1" x14ac:dyDescent="0.3">
      <c r="A13059" s="680" t="s">
        <v>32500</v>
      </c>
      <c r="B13059" s="692" t="s">
        <v>8728</v>
      </c>
      <c r="C13059" s="680" t="s">
        <v>32501</v>
      </c>
      <c r="D13059" s="680" t="s">
        <v>49514</v>
      </c>
    </row>
    <row r="13060" spans="1:4" ht="16.5" thickTop="1" thickBot="1" x14ac:dyDescent="0.3">
      <c r="A13060" s="681" t="s">
        <v>32502</v>
      </c>
      <c r="B13060" s="681" t="s">
        <v>32503</v>
      </c>
      <c r="C13060" s="681" t="s">
        <v>32504</v>
      </c>
      <c r="D13060" s="681" t="s">
        <v>49515</v>
      </c>
    </row>
    <row r="13061" spans="1:4" ht="31.5" thickTop="1" thickBot="1" x14ac:dyDescent="0.3">
      <c r="A13061" s="680" t="s">
        <v>32505</v>
      </c>
      <c r="B13061" s="681" t="s">
        <v>32506</v>
      </c>
      <c r="C13061" s="680" t="s">
        <v>32507</v>
      </c>
      <c r="D13061" s="680" t="s">
        <v>49516</v>
      </c>
    </row>
    <row r="13062" spans="1:4" ht="16.5" thickTop="1" thickBot="1" x14ac:dyDescent="0.3">
      <c r="A13062" s="681" t="s">
        <v>32508</v>
      </c>
      <c r="B13062" s="681" t="s">
        <v>32509</v>
      </c>
      <c r="C13062" s="681" t="s">
        <v>32510</v>
      </c>
      <c r="D13062" s="681" t="s">
        <v>49517</v>
      </c>
    </row>
    <row r="13063" spans="1:4" ht="31.5" thickTop="1" thickBot="1" x14ac:dyDescent="0.3">
      <c r="A13063" s="681" t="s">
        <v>32511</v>
      </c>
      <c r="B13063" s="681" t="s">
        <v>32512</v>
      </c>
      <c r="C13063" s="681" t="s">
        <v>32513</v>
      </c>
      <c r="D13063" s="681" t="s">
        <v>49518</v>
      </c>
    </row>
    <row r="13064" spans="1:4" ht="16.5" thickTop="1" thickBot="1" x14ac:dyDescent="0.3">
      <c r="A13064" s="680" t="s">
        <v>32514</v>
      </c>
      <c r="B13064" s="681" t="s">
        <v>32515</v>
      </c>
      <c r="C13064" s="680" t="s">
        <v>32516</v>
      </c>
      <c r="D13064" s="680" t="s">
        <v>49519</v>
      </c>
    </row>
    <row r="13065" spans="1:4" ht="16.5" thickTop="1" thickBot="1" x14ac:dyDescent="0.3">
      <c r="A13065" s="681" t="s">
        <v>32517</v>
      </c>
      <c r="B13065" s="681" t="s">
        <v>32518</v>
      </c>
      <c r="C13065" s="681" t="s">
        <v>32519</v>
      </c>
      <c r="D13065" s="681" t="s">
        <v>49520</v>
      </c>
    </row>
    <row r="13066" spans="1:4" ht="16.5" thickTop="1" thickBot="1" x14ac:dyDescent="0.3">
      <c r="A13066" s="680" t="s">
        <v>32520</v>
      </c>
      <c r="B13066" s="681" t="s">
        <v>32521</v>
      </c>
      <c r="C13066" s="680" t="s">
        <v>32522</v>
      </c>
      <c r="D13066" s="680" t="s">
        <v>49521</v>
      </c>
    </row>
    <row r="13067" spans="1:4" ht="16.5" thickTop="1" thickBot="1" x14ac:dyDescent="0.3">
      <c r="A13067" s="681" t="s">
        <v>32523</v>
      </c>
      <c r="B13067" s="681" t="s">
        <v>32524</v>
      </c>
      <c r="C13067" s="681" t="s">
        <v>32525</v>
      </c>
      <c r="D13067" s="681" t="s">
        <v>49522</v>
      </c>
    </row>
    <row r="13068" spans="1:4" ht="16.5" thickTop="1" thickBot="1" x14ac:dyDescent="0.3">
      <c r="A13068" s="680" t="s">
        <v>32526</v>
      </c>
      <c r="B13068" s="681" t="s">
        <v>32527</v>
      </c>
      <c r="C13068" s="680" t="s">
        <v>32528</v>
      </c>
      <c r="D13068" s="680" t="s">
        <v>49523</v>
      </c>
    </row>
    <row r="13069" spans="1:4" ht="16.5" thickTop="1" thickBot="1" x14ac:dyDescent="0.3">
      <c r="A13069" s="680" t="s">
        <v>32529</v>
      </c>
      <c r="B13069" s="681" t="s">
        <v>32530</v>
      </c>
      <c r="C13069" s="680" t="s">
        <v>32531</v>
      </c>
      <c r="D13069" s="680" t="s">
        <v>49524</v>
      </c>
    </row>
    <row r="13070" spans="1:4" ht="16.5" thickTop="1" thickBot="1" x14ac:dyDescent="0.3">
      <c r="A13070" s="680" t="s">
        <v>32532</v>
      </c>
      <c r="B13070" s="681" t="s">
        <v>32533</v>
      </c>
      <c r="C13070" s="680" t="s">
        <v>32534</v>
      </c>
      <c r="D13070" s="680" t="s">
        <v>49525</v>
      </c>
    </row>
    <row r="13071" spans="1:4" ht="46.5" thickTop="1" thickBot="1" x14ac:dyDescent="0.3">
      <c r="A13071" s="680" t="s">
        <v>7559</v>
      </c>
      <c r="B13071" s="681" t="s">
        <v>32535</v>
      </c>
      <c r="C13071" s="680" t="s">
        <v>7560</v>
      </c>
      <c r="D13071" s="680" t="s">
        <v>7561</v>
      </c>
    </row>
    <row r="13072" spans="1:4" ht="16.5" thickTop="1" thickBot="1" x14ac:dyDescent="0.3">
      <c r="A13072" s="681" t="s">
        <v>32536</v>
      </c>
      <c r="B13072" s="681" t="s">
        <v>32537</v>
      </c>
      <c r="C13072" s="681" t="s">
        <v>32538</v>
      </c>
      <c r="D13072" s="681" t="s">
        <v>49526</v>
      </c>
    </row>
    <row r="13073" spans="1:4" ht="16.5" thickTop="1" thickBot="1" x14ac:dyDescent="0.3">
      <c r="A13073" s="680" t="s">
        <v>32539</v>
      </c>
      <c r="B13073" s="681" t="s">
        <v>32540</v>
      </c>
      <c r="C13073" s="680" t="s">
        <v>32541</v>
      </c>
      <c r="D13073" s="680" t="s">
        <v>32541</v>
      </c>
    </row>
    <row r="13074" spans="1:4" ht="16.5" thickTop="1" thickBot="1" x14ac:dyDescent="0.3">
      <c r="A13074" s="680" t="s">
        <v>32542</v>
      </c>
      <c r="B13074" s="681" t="s">
        <v>32543</v>
      </c>
      <c r="C13074" s="680" t="s">
        <v>32544</v>
      </c>
      <c r="D13074" s="680" t="s">
        <v>49527</v>
      </c>
    </row>
    <row r="13075" spans="1:4" ht="31.5" thickTop="1" thickBot="1" x14ac:dyDescent="0.3">
      <c r="A13075" s="680" t="s">
        <v>49528</v>
      </c>
      <c r="B13075" s="692" t="s">
        <v>8728</v>
      </c>
      <c r="C13075" s="680" t="s">
        <v>49529</v>
      </c>
      <c r="D13075" s="680" t="s">
        <v>49530</v>
      </c>
    </row>
    <row r="13076" spans="1:4" ht="16.5" thickTop="1" thickBot="1" x14ac:dyDescent="0.3">
      <c r="A13076" s="681" t="s">
        <v>32545</v>
      </c>
      <c r="B13076" s="692" t="s">
        <v>8728</v>
      </c>
      <c r="C13076" s="681" t="s">
        <v>32546</v>
      </c>
      <c r="D13076" s="681" t="s">
        <v>49531</v>
      </c>
    </row>
    <row r="13077" spans="1:4" ht="31.5" thickTop="1" thickBot="1" x14ac:dyDescent="0.3">
      <c r="A13077" s="681" t="s">
        <v>32547</v>
      </c>
      <c r="B13077" s="681" t="s">
        <v>32548</v>
      </c>
      <c r="C13077" s="681" t="s">
        <v>32549</v>
      </c>
      <c r="D13077" s="681" t="s">
        <v>49532</v>
      </c>
    </row>
    <row r="13078" spans="1:4" ht="16.5" thickTop="1" thickBot="1" x14ac:dyDescent="0.3">
      <c r="A13078" s="681" t="s">
        <v>32550</v>
      </c>
      <c r="B13078" s="681" t="s">
        <v>32551</v>
      </c>
      <c r="C13078" s="681" t="s">
        <v>32552</v>
      </c>
      <c r="D13078" s="681" t="s">
        <v>49533</v>
      </c>
    </row>
    <row r="13079" spans="1:4" ht="16.5" thickTop="1" thickBot="1" x14ac:dyDescent="0.3">
      <c r="A13079" s="680" t="s">
        <v>32553</v>
      </c>
      <c r="B13079" s="681" t="s">
        <v>32554</v>
      </c>
      <c r="C13079" s="680" t="s">
        <v>32555</v>
      </c>
      <c r="D13079" s="680" t="s">
        <v>49534</v>
      </c>
    </row>
    <row r="13080" spans="1:4" ht="16.5" thickTop="1" thickBot="1" x14ac:dyDescent="0.3">
      <c r="A13080" s="681" t="s">
        <v>32556</v>
      </c>
      <c r="B13080" s="681" t="s">
        <v>32557</v>
      </c>
      <c r="C13080" s="681" t="s">
        <v>32558</v>
      </c>
      <c r="D13080" s="681" t="s">
        <v>49535</v>
      </c>
    </row>
    <row r="13081" spans="1:4" ht="16.5" thickTop="1" thickBot="1" x14ac:dyDescent="0.3">
      <c r="A13081" s="680" t="s">
        <v>32559</v>
      </c>
      <c r="B13081" s="681" t="s">
        <v>32560</v>
      </c>
      <c r="C13081" s="680" t="s">
        <v>32561</v>
      </c>
      <c r="D13081" s="680" t="s">
        <v>49536</v>
      </c>
    </row>
    <row r="13082" spans="1:4" ht="31.5" thickTop="1" thickBot="1" x14ac:dyDescent="0.3">
      <c r="A13082" s="681" t="s">
        <v>32562</v>
      </c>
      <c r="B13082" s="681" t="s">
        <v>32563</v>
      </c>
      <c r="C13082" s="681" t="s">
        <v>32564</v>
      </c>
      <c r="D13082" s="681" t="s">
        <v>49537</v>
      </c>
    </row>
    <row r="13083" spans="1:4" ht="16.5" thickTop="1" thickBot="1" x14ac:dyDescent="0.3">
      <c r="A13083" s="681" t="s">
        <v>32565</v>
      </c>
      <c r="B13083" s="692" t="s">
        <v>8728</v>
      </c>
      <c r="C13083" s="681" t="s">
        <v>32566</v>
      </c>
      <c r="D13083" s="681" t="s">
        <v>49538</v>
      </c>
    </row>
    <row r="13084" spans="1:4" ht="16.5" thickTop="1" thickBot="1" x14ac:dyDescent="0.3">
      <c r="A13084" s="681" t="s">
        <v>32567</v>
      </c>
      <c r="B13084" s="681" t="s">
        <v>32567</v>
      </c>
      <c r="C13084" s="681" t="s">
        <v>32568</v>
      </c>
      <c r="D13084" s="681" t="s">
        <v>49539</v>
      </c>
    </row>
    <row r="13085" spans="1:4" ht="16.5" thickTop="1" thickBot="1" x14ac:dyDescent="0.3">
      <c r="A13085" s="680" t="s">
        <v>32569</v>
      </c>
      <c r="B13085" s="681" t="s">
        <v>32569</v>
      </c>
      <c r="C13085" s="680" t="s">
        <v>32570</v>
      </c>
      <c r="D13085" s="680" t="s">
        <v>49540</v>
      </c>
    </row>
    <row r="13086" spans="1:4" ht="16.5" thickTop="1" thickBot="1" x14ac:dyDescent="0.3">
      <c r="A13086" s="681" t="s">
        <v>32571</v>
      </c>
      <c r="B13086" s="692" t="s">
        <v>8728</v>
      </c>
      <c r="C13086" s="681" t="s">
        <v>32572</v>
      </c>
      <c r="D13086" s="681" t="s">
        <v>49541</v>
      </c>
    </row>
    <row r="13087" spans="1:4" ht="16.5" thickTop="1" thickBot="1" x14ac:dyDescent="0.3">
      <c r="A13087" s="681" t="s">
        <v>32573</v>
      </c>
      <c r="B13087" s="692" t="s">
        <v>8728</v>
      </c>
      <c r="C13087" s="681" t="s">
        <v>32574</v>
      </c>
      <c r="D13087" s="681" t="s">
        <v>49542</v>
      </c>
    </row>
    <row r="13088" spans="1:4" ht="16.5" thickTop="1" thickBot="1" x14ac:dyDescent="0.3">
      <c r="A13088" s="681" t="s">
        <v>32575</v>
      </c>
      <c r="B13088" s="681" t="s">
        <v>32576</v>
      </c>
      <c r="C13088" s="681" t="s">
        <v>32577</v>
      </c>
      <c r="D13088" s="681" t="s">
        <v>49543</v>
      </c>
    </row>
    <row r="13089" spans="1:4" ht="16.5" thickTop="1" thickBot="1" x14ac:dyDescent="0.3">
      <c r="A13089" s="680" t="s">
        <v>32578</v>
      </c>
      <c r="B13089" s="681" t="s">
        <v>32578</v>
      </c>
      <c r="C13089" s="680" t="s">
        <v>32579</v>
      </c>
      <c r="D13089" s="680" t="s">
        <v>49544</v>
      </c>
    </row>
    <row r="13090" spans="1:4" ht="16.5" thickTop="1" thickBot="1" x14ac:dyDescent="0.3">
      <c r="A13090" s="680" t="s">
        <v>32580</v>
      </c>
      <c r="B13090" s="681" t="s">
        <v>32581</v>
      </c>
      <c r="C13090" s="680" t="s">
        <v>32582</v>
      </c>
      <c r="D13090" s="680" t="s">
        <v>49545</v>
      </c>
    </row>
    <row r="13091" spans="1:4" ht="16.5" thickTop="1" thickBot="1" x14ac:dyDescent="0.3">
      <c r="A13091" s="680" t="s">
        <v>32583</v>
      </c>
      <c r="B13091" s="681" t="s">
        <v>32583</v>
      </c>
      <c r="C13091" s="680" t="s">
        <v>32584</v>
      </c>
      <c r="D13091" s="680" t="s">
        <v>49546</v>
      </c>
    </row>
    <row r="13092" spans="1:4" ht="16.5" thickTop="1" thickBot="1" x14ac:dyDescent="0.3">
      <c r="A13092" s="681" t="s">
        <v>32585</v>
      </c>
      <c r="B13092" s="681" t="s">
        <v>32586</v>
      </c>
      <c r="C13092" s="681" t="s">
        <v>32587</v>
      </c>
      <c r="D13092" s="681" t="s">
        <v>49547</v>
      </c>
    </row>
    <row r="13093" spans="1:4" ht="16.5" thickTop="1" thickBot="1" x14ac:dyDescent="0.3">
      <c r="A13093" s="680" t="s">
        <v>32588</v>
      </c>
      <c r="B13093" s="692" t="s">
        <v>8728</v>
      </c>
      <c r="C13093" s="680" t="s">
        <v>32589</v>
      </c>
      <c r="D13093" s="680" t="s">
        <v>49548</v>
      </c>
    </row>
    <row r="13094" spans="1:4" ht="16.5" thickTop="1" thickBot="1" x14ac:dyDescent="0.3">
      <c r="A13094" s="681" t="s">
        <v>32590</v>
      </c>
      <c r="B13094" s="681" t="s">
        <v>32591</v>
      </c>
      <c r="C13094" s="681" t="s">
        <v>32592</v>
      </c>
      <c r="D13094" s="681" t="s">
        <v>49549</v>
      </c>
    </row>
    <row r="13095" spans="1:4" ht="16.5" thickTop="1" thickBot="1" x14ac:dyDescent="0.3">
      <c r="A13095" s="681" t="s">
        <v>32593</v>
      </c>
      <c r="B13095" s="692" t="s">
        <v>8728</v>
      </c>
      <c r="C13095" s="681" t="s">
        <v>32594</v>
      </c>
      <c r="D13095" s="681" t="s">
        <v>49550</v>
      </c>
    </row>
    <row r="13096" spans="1:4" ht="16.5" thickTop="1" thickBot="1" x14ac:dyDescent="0.3">
      <c r="A13096" s="681" t="s">
        <v>32595</v>
      </c>
      <c r="B13096" s="681" t="s">
        <v>32595</v>
      </c>
      <c r="C13096" s="681" t="s">
        <v>32596</v>
      </c>
      <c r="D13096" s="681" t="s">
        <v>49551</v>
      </c>
    </row>
    <row r="13097" spans="1:4" ht="16.5" thickTop="1" thickBot="1" x14ac:dyDescent="0.3">
      <c r="A13097" s="681" t="s">
        <v>32597</v>
      </c>
      <c r="B13097" s="692" t="s">
        <v>8728</v>
      </c>
      <c r="C13097" s="681" t="s">
        <v>32598</v>
      </c>
      <c r="D13097" s="681" t="s">
        <v>49552</v>
      </c>
    </row>
    <row r="13098" spans="1:4" ht="16.5" thickTop="1" thickBot="1" x14ac:dyDescent="0.3">
      <c r="A13098" s="681" t="s">
        <v>32599</v>
      </c>
      <c r="B13098" s="681" t="s">
        <v>32600</v>
      </c>
      <c r="C13098" s="681" t="s">
        <v>32601</v>
      </c>
      <c r="D13098" s="681" t="s">
        <v>49553</v>
      </c>
    </row>
    <row r="13099" spans="1:4" ht="16.5" thickTop="1" thickBot="1" x14ac:dyDescent="0.3">
      <c r="A13099" s="681" t="s">
        <v>32602</v>
      </c>
      <c r="B13099" s="681" t="s">
        <v>32603</v>
      </c>
      <c r="C13099" s="681" t="s">
        <v>32604</v>
      </c>
      <c r="D13099" s="681" t="s">
        <v>49554</v>
      </c>
    </row>
    <row r="13100" spans="1:4" ht="16.5" thickTop="1" thickBot="1" x14ac:dyDescent="0.3">
      <c r="A13100" s="680" t="s">
        <v>32605</v>
      </c>
      <c r="B13100" s="681" t="s">
        <v>32606</v>
      </c>
      <c r="C13100" s="680" t="s">
        <v>32607</v>
      </c>
      <c r="D13100" s="680" t="s">
        <v>49555</v>
      </c>
    </row>
    <row r="13101" spans="1:4" ht="16.5" thickTop="1" thickBot="1" x14ac:dyDescent="0.3">
      <c r="A13101" s="681" t="s">
        <v>32608</v>
      </c>
      <c r="B13101" s="681" t="s">
        <v>32609</v>
      </c>
      <c r="C13101" s="681" t="s">
        <v>32610</v>
      </c>
      <c r="D13101" s="681" t="s">
        <v>49556</v>
      </c>
    </row>
    <row r="13102" spans="1:4" ht="16.5" thickTop="1" thickBot="1" x14ac:dyDescent="0.3">
      <c r="A13102" s="681" t="s">
        <v>32611</v>
      </c>
      <c r="B13102" s="681" t="s">
        <v>32612</v>
      </c>
      <c r="C13102" s="681" t="s">
        <v>32613</v>
      </c>
      <c r="D13102" s="681" t="s">
        <v>49557</v>
      </c>
    </row>
    <row r="13103" spans="1:4" ht="16.5" thickTop="1" thickBot="1" x14ac:dyDescent="0.3">
      <c r="A13103" s="680" t="s">
        <v>32614</v>
      </c>
      <c r="B13103" s="681" t="s">
        <v>32615</v>
      </c>
      <c r="C13103" s="680" t="s">
        <v>32616</v>
      </c>
      <c r="D13103" s="680" t="s">
        <v>32616</v>
      </c>
    </row>
    <row r="13104" spans="1:4" ht="16.5" thickTop="1" thickBot="1" x14ac:dyDescent="0.3">
      <c r="A13104" s="681" t="s">
        <v>7562</v>
      </c>
      <c r="B13104" s="681" t="s">
        <v>32617</v>
      </c>
      <c r="C13104" s="681" t="s">
        <v>7563</v>
      </c>
      <c r="D13104" s="681" t="s">
        <v>7564</v>
      </c>
    </row>
    <row r="13105" spans="1:4" ht="16.5" thickTop="1" thickBot="1" x14ac:dyDescent="0.3">
      <c r="A13105" s="680" t="s">
        <v>32618</v>
      </c>
      <c r="B13105" s="681" t="s">
        <v>32619</v>
      </c>
      <c r="C13105" s="680" t="s">
        <v>32620</v>
      </c>
      <c r="D13105" s="680" t="s">
        <v>49558</v>
      </c>
    </row>
    <row r="13106" spans="1:4" ht="16.5" thickTop="1" thickBot="1" x14ac:dyDescent="0.3">
      <c r="A13106" s="681" t="s">
        <v>32621</v>
      </c>
      <c r="B13106" s="681" t="s">
        <v>32622</v>
      </c>
      <c r="C13106" s="681" t="s">
        <v>32623</v>
      </c>
      <c r="D13106" s="681" t="s">
        <v>49559</v>
      </c>
    </row>
    <row r="13107" spans="1:4" ht="16.5" thickTop="1" thickBot="1" x14ac:dyDescent="0.3">
      <c r="A13107" s="681" t="s">
        <v>32624</v>
      </c>
      <c r="B13107" s="681" t="s">
        <v>32625</v>
      </c>
      <c r="C13107" s="681" t="s">
        <v>32626</v>
      </c>
      <c r="D13107" s="681" t="s">
        <v>49560</v>
      </c>
    </row>
    <row r="13108" spans="1:4" ht="16.5" thickTop="1" thickBot="1" x14ac:dyDescent="0.3">
      <c r="A13108" s="680" t="s">
        <v>32627</v>
      </c>
      <c r="B13108" s="681" t="s">
        <v>32628</v>
      </c>
      <c r="C13108" s="680" t="s">
        <v>32629</v>
      </c>
      <c r="D13108" s="680" t="s">
        <v>49561</v>
      </c>
    </row>
    <row r="13109" spans="1:4" ht="16.5" thickTop="1" thickBot="1" x14ac:dyDescent="0.3">
      <c r="A13109" s="680" t="s">
        <v>7565</v>
      </c>
      <c r="B13109" s="681" t="s">
        <v>32630</v>
      </c>
      <c r="C13109" s="680" t="s">
        <v>7566</v>
      </c>
      <c r="D13109" s="680" t="s">
        <v>7567</v>
      </c>
    </row>
    <row r="13110" spans="1:4" ht="31.5" thickTop="1" thickBot="1" x14ac:dyDescent="0.3">
      <c r="A13110" s="681" t="s">
        <v>32631</v>
      </c>
      <c r="B13110" s="681" t="s">
        <v>32632</v>
      </c>
      <c r="C13110" s="681" t="s">
        <v>32633</v>
      </c>
      <c r="D13110" s="681" t="s">
        <v>49562</v>
      </c>
    </row>
    <row r="13111" spans="1:4" ht="16.5" thickTop="1" thickBot="1" x14ac:dyDescent="0.3">
      <c r="A13111" s="681" t="s">
        <v>32634</v>
      </c>
      <c r="B13111" s="681" t="s">
        <v>32635</v>
      </c>
      <c r="C13111" s="681" t="s">
        <v>32636</v>
      </c>
      <c r="D13111" s="681" t="s">
        <v>49563</v>
      </c>
    </row>
    <row r="13112" spans="1:4" ht="16.5" thickTop="1" thickBot="1" x14ac:dyDescent="0.3">
      <c r="A13112" s="680" t="s">
        <v>32637</v>
      </c>
      <c r="B13112" s="681" t="s">
        <v>32638</v>
      </c>
      <c r="C13112" s="680" t="s">
        <v>32639</v>
      </c>
      <c r="D13112" s="680" t="s">
        <v>49564</v>
      </c>
    </row>
    <row r="13113" spans="1:4" ht="16.5" thickTop="1" thickBot="1" x14ac:dyDescent="0.3">
      <c r="A13113" s="680" t="s">
        <v>32640</v>
      </c>
      <c r="B13113" s="692" t="s">
        <v>8728</v>
      </c>
      <c r="C13113" s="680" t="s">
        <v>32641</v>
      </c>
      <c r="D13113" s="680" t="s">
        <v>49565</v>
      </c>
    </row>
    <row r="13114" spans="1:4" ht="16.5" thickTop="1" thickBot="1" x14ac:dyDescent="0.3">
      <c r="A13114" s="680" t="s">
        <v>32642</v>
      </c>
      <c r="B13114" s="692" t="s">
        <v>8728</v>
      </c>
      <c r="C13114" s="680" t="s">
        <v>32643</v>
      </c>
      <c r="D13114" s="680" t="s">
        <v>49566</v>
      </c>
    </row>
    <row r="13115" spans="1:4" ht="16.5" thickTop="1" thickBot="1" x14ac:dyDescent="0.3">
      <c r="A13115" s="680" t="s">
        <v>32644</v>
      </c>
      <c r="B13115" s="692" t="s">
        <v>8728</v>
      </c>
      <c r="C13115" s="680" t="s">
        <v>32645</v>
      </c>
      <c r="D13115" s="680" t="s">
        <v>49567</v>
      </c>
    </row>
    <row r="13116" spans="1:4" ht="16.5" thickTop="1" thickBot="1" x14ac:dyDescent="0.3">
      <c r="A13116" s="680" t="s">
        <v>32646</v>
      </c>
      <c r="B13116" s="692" t="s">
        <v>8728</v>
      </c>
      <c r="C13116" s="680" t="s">
        <v>32647</v>
      </c>
      <c r="D13116" s="680" t="s">
        <v>49568</v>
      </c>
    </row>
    <row r="13117" spans="1:4" ht="16.5" thickTop="1" thickBot="1" x14ac:dyDescent="0.3">
      <c r="A13117" s="680" t="s">
        <v>32648</v>
      </c>
      <c r="B13117" s="692" t="s">
        <v>8728</v>
      </c>
      <c r="C13117" s="680" t="s">
        <v>32649</v>
      </c>
      <c r="D13117" s="680" t="s">
        <v>49569</v>
      </c>
    </row>
    <row r="13118" spans="1:4" ht="16.5" thickTop="1" thickBot="1" x14ac:dyDescent="0.3">
      <c r="A13118" s="681" t="s">
        <v>32650</v>
      </c>
      <c r="B13118" s="692" t="s">
        <v>8728</v>
      </c>
      <c r="C13118" s="681" t="s">
        <v>32651</v>
      </c>
      <c r="D13118" s="681" t="s">
        <v>49570</v>
      </c>
    </row>
    <row r="13119" spans="1:4" ht="16.5" thickTop="1" thickBot="1" x14ac:dyDescent="0.3">
      <c r="A13119" s="680" t="s">
        <v>32652</v>
      </c>
      <c r="B13119" s="681" t="s">
        <v>32653</v>
      </c>
      <c r="C13119" s="680" t="s">
        <v>32654</v>
      </c>
      <c r="D13119" s="680" t="s">
        <v>49571</v>
      </c>
    </row>
    <row r="13120" spans="1:4" ht="16.5" thickTop="1" thickBot="1" x14ac:dyDescent="0.3">
      <c r="A13120" s="681" t="s">
        <v>32655</v>
      </c>
      <c r="B13120" s="681" t="s">
        <v>32656</v>
      </c>
      <c r="C13120" s="681" t="s">
        <v>32657</v>
      </c>
      <c r="D13120" s="681" t="s">
        <v>49572</v>
      </c>
    </row>
    <row r="13121" spans="1:4" ht="16.5" thickTop="1" thickBot="1" x14ac:dyDescent="0.3">
      <c r="A13121" s="681" t="s">
        <v>32658</v>
      </c>
      <c r="B13121" s="681" t="s">
        <v>32659</v>
      </c>
      <c r="C13121" s="681" t="s">
        <v>32660</v>
      </c>
      <c r="D13121" s="681" t="s">
        <v>49573</v>
      </c>
    </row>
    <row r="13122" spans="1:4" ht="16.5" thickTop="1" thickBot="1" x14ac:dyDescent="0.3">
      <c r="A13122" s="681" t="s">
        <v>32661</v>
      </c>
      <c r="B13122" s="692" t="s">
        <v>8728</v>
      </c>
      <c r="C13122" s="681" t="s">
        <v>32662</v>
      </c>
      <c r="D13122" s="681" t="s">
        <v>49574</v>
      </c>
    </row>
    <row r="13123" spans="1:4" ht="16.5" thickTop="1" thickBot="1" x14ac:dyDescent="0.3">
      <c r="A13123" s="680" t="s">
        <v>32663</v>
      </c>
      <c r="B13123" s="681" t="s">
        <v>32664</v>
      </c>
      <c r="C13123" s="680" t="s">
        <v>32665</v>
      </c>
      <c r="D13123" s="680" t="s">
        <v>49575</v>
      </c>
    </row>
    <row r="13124" spans="1:4" ht="16.5" thickTop="1" thickBot="1" x14ac:dyDescent="0.3">
      <c r="A13124" s="681" t="s">
        <v>32666</v>
      </c>
      <c r="B13124" s="681" t="s">
        <v>32667</v>
      </c>
      <c r="C13124" s="681" t="s">
        <v>32668</v>
      </c>
      <c r="D13124" s="681" t="s">
        <v>49576</v>
      </c>
    </row>
    <row r="13125" spans="1:4" ht="16.5" thickTop="1" thickBot="1" x14ac:dyDescent="0.3">
      <c r="A13125" s="680" t="s">
        <v>32669</v>
      </c>
      <c r="B13125" s="692" t="s">
        <v>8728</v>
      </c>
      <c r="C13125" s="680" t="s">
        <v>32670</v>
      </c>
      <c r="D13125" s="680" t="s">
        <v>49577</v>
      </c>
    </row>
    <row r="13126" spans="1:4" ht="16.5" thickTop="1" thickBot="1" x14ac:dyDescent="0.3">
      <c r="A13126" s="681" t="s">
        <v>32671</v>
      </c>
      <c r="B13126" s="681" t="s">
        <v>32672</v>
      </c>
      <c r="C13126" s="681" t="s">
        <v>32673</v>
      </c>
      <c r="D13126" s="681" t="s">
        <v>49578</v>
      </c>
    </row>
    <row r="13127" spans="1:4" ht="16.5" thickTop="1" thickBot="1" x14ac:dyDescent="0.3">
      <c r="A13127" s="681" t="s">
        <v>32674</v>
      </c>
      <c r="B13127" s="692" t="s">
        <v>8728</v>
      </c>
      <c r="C13127" s="681" t="s">
        <v>32675</v>
      </c>
      <c r="D13127" s="681" t="s">
        <v>49579</v>
      </c>
    </row>
    <row r="13128" spans="1:4" ht="31.5" thickTop="1" thickBot="1" x14ac:dyDescent="0.3">
      <c r="A13128" s="681" t="s">
        <v>32676</v>
      </c>
      <c r="B13128" s="681" t="s">
        <v>32676</v>
      </c>
      <c r="C13128" s="681" t="s">
        <v>32677</v>
      </c>
      <c r="D13128" s="681" t="s">
        <v>49580</v>
      </c>
    </row>
    <row r="13129" spans="1:4" ht="16.5" thickTop="1" thickBot="1" x14ac:dyDescent="0.3">
      <c r="A13129" s="680" t="s">
        <v>32678</v>
      </c>
      <c r="B13129" s="681" t="s">
        <v>32679</v>
      </c>
      <c r="C13129" s="680" t="s">
        <v>32680</v>
      </c>
      <c r="D13129" s="680" t="s">
        <v>49581</v>
      </c>
    </row>
    <row r="13130" spans="1:4" ht="16.5" thickTop="1" thickBot="1" x14ac:dyDescent="0.3">
      <c r="A13130" s="680" t="s">
        <v>32681</v>
      </c>
      <c r="B13130" s="681" t="s">
        <v>32682</v>
      </c>
      <c r="C13130" s="680" t="s">
        <v>32683</v>
      </c>
      <c r="D13130" s="680" t="s">
        <v>49582</v>
      </c>
    </row>
    <row r="13131" spans="1:4" ht="16.5" thickTop="1" thickBot="1" x14ac:dyDescent="0.3">
      <c r="A13131" s="680" t="s">
        <v>32684</v>
      </c>
      <c r="B13131" s="681" t="s">
        <v>32685</v>
      </c>
      <c r="C13131" s="680" t="s">
        <v>32686</v>
      </c>
      <c r="D13131" s="680" t="s">
        <v>49583</v>
      </c>
    </row>
    <row r="13132" spans="1:4" ht="16.5" thickTop="1" thickBot="1" x14ac:dyDescent="0.3">
      <c r="A13132" s="681" t="s">
        <v>32687</v>
      </c>
      <c r="B13132" s="681" t="s">
        <v>32688</v>
      </c>
      <c r="C13132" s="681" t="s">
        <v>32689</v>
      </c>
      <c r="D13132" s="681" t="s">
        <v>49584</v>
      </c>
    </row>
    <row r="13133" spans="1:4" ht="16.5" thickTop="1" thickBot="1" x14ac:dyDescent="0.3">
      <c r="A13133" s="680" t="s">
        <v>32690</v>
      </c>
      <c r="B13133" s="692" t="s">
        <v>8728</v>
      </c>
      <c r="C13133" s="680" t="s">
        <v>32691</v>
      </c>
      <c r="D13133" s="680" t="s">
        <v>49585</v>
      </c>
    </row>
    <row r="13134" spans="1:4" ht="16.5" thickTop="1" thickBot="1" x14ac:dyDescent="0.3">
      <c r="A13134" s="681" t="s">
        <v>32692</v>
      </c>
      <c r="B13134" s="681" t="s">
        <v>32693</v>
      </c>
      <c r="C13134" s="681" t="s">
        <v>32694</v>
      </c>
      <c r="D13134" s="681" t="s">
        <v>49586</v>
      </c>
    </row>
    <row r="13135" spans="1:4" ht="16.5" thickTop="1" thickBot="1" x14ac:dyDescent="0.3">
      <c r="A13135" s="680" t="s">
        <v>32695</v>
      </c>
      <c r="B13135" s="681" t="s">
        <v>32696</v>
      </c>
      <c r="C13135" s="680" t="s">
        <v>32697</v>
      </c>
      <c r="D13135" s="680" t="s">
        <v>49587</v>
      </c>
    </row>
    <row r="13136" spans="1:4" ht="16.5" thickTop="1" thickBot="1" x14ac:dyDescent="0.3">
      <c r="A13136" s="680" t="s">
        <v>32698</v>
      </c>
      <c r="B13136" s="681" t="s">
        <v>32699</v>
      </c>
      <c r="C13136" s="680" t="s">
        <v>32700</v>
      </c>
      <c r="D13136" s="680" t="s">
        <v>49588</v>
      </c>
    </row>
    <row r="13137" spans="1:4" ht="16.5" thickTop="1" thickBot="1" x14ac:dyDescent="0.3">
      <c r="A13137" s="680" t="s">
        <v>32701</v>
      </c>
      <c r="B13137" s="692" t="s">
        <v>8728</v>
      </c>
      <c r="C13137" s="680" t="s">
        <v>32702</v>
      </c>
      <c r="D13137" s="680" t="s">
        <v>49589</v>
      </c>
    </row>
    <row r="13138" spans="1:4" ht="16.5" thickTop="1" thickBot="1" x14ac:dyDescent="0.3">
      <c r="A13138" s="681" t="s">
        <v>32703</v>
      </c>
      <c r="B13138" s="681" t="s">
        <v>32704</v>
      </c>
      <c r="C13138" s="681" t="s">
        <v>32705</v>
      </c>
      <c r="D13138" s="681" t="s">
        <v>49590</v>
      </c>
    </row>
    <row r="13139" spans="1:4" ht="16.5" thickTop="1" thickBot="1" x14ac:dyDescent="0.3">
      <c r="A13139" s="680" t="s">
        <v>32706</v>
      </c>
      <c r="B13139" s="692" t="s">
        <v>8728</v>
      </c>
      <c r="C13139" s="680" t="s">
        <v>32707</v>
      </c>
      <c r="D13139" s="680" t="s">
        <v>49591</v>
      </c>
    </row>
    <row r="13140" spans="1:4" ht="31.5" thickTop="1" thickBot="1" x14ac:dyDescent="0.3">
      <c r="A13140" s="680" t="s">
        <v>32708</v>
      </c>
      <c r="B13140" s="681" t="s">
        <v>32708</v>
      </c>
      <c r="C13140" s="680" t="s">
        <v>32709</v>
      </c>
      <c r="D13140" s="680" t="s">
        <v>49592</v>
      </c>
    </row>
    <row r="13141" spans="1:4" ht="16.5" thickTop="1" thickBot="1" x14ac:dyDescent="0.3">
      <c r="A13141" s="680" t="s">
        <v>32710</v>
      </c>
      <c r="B13141" s="681" t="s">
        <v>32711</v>
      </c>
      <c r="C13141" s="680" t="s">
        <v>32712</v>
      </c>
      <c r="D13141" s="680" t="s">
        <v>49593</v>
      </c>
    </row>
    <row r="13142" spans="1:4" ht="16.5" thickTop="1" thickBot="1" x14ac:dyDescent="0.3">
      <c r="A13142" s="681" t="s">
        <v>32713</v>
      </c>
      <c r="B13142" s="681" t="s">
        <v>32714</v>
      </c>
      <c r="C13142" s="681" t="s">
        <v>32715</v>
      </c>
      <c r="D13142" s="681" t="s">
        <v>49594</v>
      </c>
    </row>
    <row r="13143" spans="1:4" ht="16.5" thickTop="1" thickBot="1" x14ac:dyDescent="0.3">
      <c r="A13143" s="680" t="s">
        <v>32716</v>
      </c>
      <c r="B13143" s="681" t="s">
        <v>32717</v>
      </c>
      <c r="C13143" s="680" t="s">
        <v>32718</v>
      </c>
      <c r="D13143" s="680" t="s">
        <v>49595</v>
      </c>
    </row>
    <row r="13144" spans="1:4" ht="16.5" thickTop="1" thickBot="1" x14ac:dyDescent="0.3">
      <c r="A13144" s="680" t="s">
        <v>32719</v>
      </c>
      <c r="B13144" s="681" t="s">
        <v>32719</v>
      </c>
      <c r="C13144" s="680" t="s">
        <v>32720</v>
      </c>
      <c r="D13144" s="680" t="s">
        <v>32720</v>
      </c>
    </row>
    <row r="13145" spans="1:4" ht="16.5" thickTop="1" thickBot="1" x14ac:dyDescent="0.3">
      <c r="A13145" s="680" t="s">
        <v>32721</v>
      </c>
      <c r="B13145" s="681" t="s">
        <v>32722</v>
      </c>
      <c r="C13145" s="680" t="s">
        <v>32723</v>
      </c>
      <c r="D13145" s="680" t="s">
        <v>49596</v>
      </c>
    </row>
    <row r="13146" spans="1:4" ht="16.5" thickTop="1" thickBot="1" x14ac:dyDescent="0.3">
      <c r="A13146" s="681" t="s">
        <v>32724</v>
      </c>
      <c r="B13146" s="681" t="s">
        <v>32725</v>
      </c>
      <c r="C13146" s="681" t="s">
        <v>32726</v>
      </c>
      <c r="D13146" s="681" t="s">
        <v>49597</v>
      </c>
    </row>
    <row r="13147" spans="1:4" ht="16.5" thickTop="1" thickBot="1" x14ac:dyDescent="0.3">
      <c r="A13147" s="681" t="s">
        <v>32727</v>
      </c>
      <c r="B13147" s="681" t="s">
        <v>32728</v>
      </c>
      <c r="C13147" s="681" t="s">
        <v>32729</v>
      </c>
      <c r="D13147" s="681" t="s">
        <v>49598</v>
      </c>
    </row>
    <row r="13148" spans="1:4" ht="31.5" thickTop="1" thickBot="1" x14ac:dyDescent="0.3">
      <c r="A13148" s="680" t="s">
        <v>32730</v>
      </c>
      <c r="B13148" s="681" t="s">
        <v>32731</v>
      </c>
      <c r="C13148" s="680" t="s">
        <v>32732</v>
      </c>
      <c r="D13148" s="680" t="s">
        <v>49599</v>
      </c>
    </row>
    <row r="13149" spans="1:4" ht="16.5" thickTop="1" thickBot="1" x14ac:dyDescent="0.3">
      <c r="A13149" s="680" t="s">
        <v>32733</v>
      </c>
      <c r="B13149" s="681" t="s">
        <v>32734</v>
      </c>
      <c r="C13149" s="680" t="s">
        <v>32735</v>
      </c>
      <c r="D13149" s="680" t="s">
        <v>49600</v>
      </c>
    </row>
    <row r="13150" spans="1:4" ht="31.5" thickTop="1" thickBot="1" x14ac:dyDescent="0.3">
      <c r="A13150" s="680" t="s">
        <v>32736</v>
      </c>
      <c r="B13150" s="681" t="s">
        <v>32736</v>
      </c>
      <c r="C13150" s="680" t="s">
        <v>32737</v>
      </c>
      <c r="D13150" s="680" t="s">
        <v>49601</v>
      </c>
    </row>
    <row r="13151" spans="1:4" ht="31.5" thickTop="1" thickBot="1" x14ac:dyDescent="0.3">
      <c r="A13151" s="680" t="s">
        <v>32738</v>
      </c>
      <c r="B13151" s="681" t="s">
        <v>32739</v>
      </c>
      <c r="C13151" s="680" t="s">
        <v>32740</v>
      </c>
      <c r="D13151" s="680" t="s">
        <v>49602</v>
      </c>
    </row>
    <row r="13152" spans="1:4" ht="16.5" thickTop="1" thickBot="1" x14ac:dyDescent="0.3">
      <c r="A13152" s="681" t="s">
        <v>32741</v>
      </c>
      <c r="B13152" s="681" t="s">
        <v>32742</v>
      </c>
      <c r="C13152" s="681" t="s">
        <v>32743</v>
      </c>
      <c r="D13152" s="681" t="s">
        <v>49603</v>
      </c>
    </row>
    <row r="13153" spans="1:4" ht="16.5" thickTop="1" thickBot="1" x14ac:dyDescent="0.3">
      <c r="A13153" s="680" t="s">
        <v>32744</v>
      </c>
      <c r="B13153" s="681" t="s">
        <v>32745</v>
      </c>
      <c r="C13153" s="680" t="s">
        <v>32746</v>
      </c>
      <c r="D13153" s="680" t="s">
        <v>32746</v>
      </c>
    </row>
    <row r="13154" spans="1:4" ht="16.5" thickTop="1" thickBot="1" x14ac:dyDescent="0.3">
      <c r="A13154" s="681" t="s">
        <v>32747</v>
      </c>
      <c r="B13154" s="681" t="s">
        <v>32748</v>
      </c>
      <c r="C13154" s="681" t="s">
        <v>32749</v>
      </c>
      <c r="D13154" s="681" t="s">
        <v>49604</v>
      </c>
    </row>
    <row r="13155" spans="1:4" ht="16.5" thickTop="1" thickBot="1" x14ac:dyDescent="0.3">
      <c r="A13155" s="680" t="s">
        <v>32750</v>
      </c>
      <c r="B13155" s="681" t="s">
        <v>32751</v>
      </c>
      <c r="C13155" s="680" t="s">
        <v>32752</v>
      </c>
      <c r="D13155" s="680" t="s">
        <v>49605</v>
      </c>
    </row>
    <row r="13156" spans="1:4" ht="16.5" thickTop="1" thickBot="1" x14ac:dyDescent="0.3">
      <c r="A13156" s="681" t="s">
        <v>32753</v>
      </c>
      <c r="B13156" s="681" t="s">
        <v>32754</v>
      </c>
      <c r="C13156" s="681" t="s">
        <v>32755</v>
      </c>
      <c r="D13156" s="681" t="s">
        <v>49606</v>
      </c>
    </row>
    <row r="13157" spans="1:4" ht="16.5" thickTop="1" thickBot="1" x14ac:dyDescent="0.3">
      <c r="A13157" s="680" t="s">
        <v>32756</v>
      </c>
      <c r="B13157" s="681" t="s">
        <v>32757</v>
      </c>
      <c r="C13157" s="680" t="s">
        <v>32758</v>
      </c>
      <c r="D13157" s="680" t="s">
        <v>49607</v>
      </c>
    </row>
    <row r="13158" spans="1:4" ht="16.5" thickTop="1" thickBot="1" x14ac:dyDescent="0.3">
      <c r="A13158" s="681" t="s">
        <v>32759</v>
      </c>
      <c r="B13158" s="681" t="s">
        <v>32760</v>
      </c>
      <c r="C13158" s="681" t="s">
        <v>32761</v>
      </c>
      <c r="D13158" s="681" t="s">
        <v>32761</v>
      </c>
    </row>
    <row r="13159" spans="1:4" ht="16.5" thickTop="1" thickBot="1" x14ac:dyDescent="0.3">
      <c r="A13159" s="680" t="s">
        <v>32762</v>
      </c>
      <c r="B13159" s="681" t="s">
        <v>32763</v>
      </c>
      <c r="C13159" s="680" t="s">
        <v>32764</v>
      </c>
      <c r="D13159" s="680" t="s">
        <v>49608</v>
      </c>
    </row>
    <row r="13160" spans="1:4" ht="16.5" thickTop="1" thickBot="1" x14ac:dyDescent="0.3">
      <c r="A13160" s="681" t="s">
        <v>32765</v>
      </c>
      <c r="B13160" s="681" t="s">
        <v>32766</v>
      </c>
      <c r="C13160" s="681" t="s">
        <v>32767</v>
      </c>
      <c r="D13160" s="681" t="s">
        <v>49609</v>
      </c>
    </row>
    <row r="13161" spans="1:4" ht="16.5" thickTop="1" thickBot="1" x14ac:dyDescent="0.3">
      <c r="A13161" s="680" t="s">
        <v>32768</v>
      </c>
      <c r="B13161" s="681" t="s">
        <v>32768</v>
      </c>
      <c r="C13161" s="680" t="s">
        <v>32769</v>
      </c>
      <c r="D13161" s="680" t="s">
        <v>49610</v>
      </c>
    </row>
    <row r="13162" spans="1:4" ht="16.5" thickTop="1" thickBot="1" x14ac:dyDescent="0.3">
      <c r="A13162" s="681" t="s">
        <v>32770</v>
      </c>
      <c r="B13162" s="681" t="s">
        <v>32771</v>
      </c>
      <c r="C13162" s="681" t="s">
        <v>32772</v>
      </c>
      <c r="D13162" s="681" t="s">
        <v>49611</v>
      </c>
    </row>
    <row r="13163" spans="1:4" ht="16.5" thickTop="1" thickBot="1" x14ac:dyDescent="0.3">
      <c r="A13163" s="681" t="s">
        <v>49612</v>
      </c>
      <c r="B13163" s="692" t="s">
        <v>8728</v>
      </c>
      <c r="C13163" s="681" t="s">
        <v>49613</v>
      </c>
      <c r="D13163" s="681" t="s">
        <v>49613</v>
      </c>
    </row>
    <row r="13164" spans="1:4" ht="16.5" thickTop="1" thickBot="1" x14ac:dyDescent="0.3">
      <c r="A13164" s="681" t="s">
        <v>32773</v>
      </c>
      <c r="B13164" s="681" t="s">
        <v>32774</v>
      </c>
      <c r="C13164" s="681" t="s">
        <v>32775</v>
      </c>
      <c r="D13164" s="681" t="s">
        <v>49614</v>
      </c>
    </row>
    <row r="13165" spans="1:4" ht="16.5" thickTop="1" thickBot="1" x14ac:dyDescent="0.3">
      <c r="A13165" s="680" t="s">
        <v>32776</v>
      </c>
      <c r="B13165" s="692" t="s">
        <v>8728</v>
      </c>
      <c r="C13165" s="680" t="s">
        <v>32777</v>
      </c>
      <c r="D13165" s="680" t="s">
        <v>49615</v>
      </c>
    </row>
    <row r="13166" spans="1:4" ht="16.5" thickTop="1" thickBot="1" x14ac:dyDescent="0.3">
      <c r="A13166" s="681" t="s">
        <v>32778</v>
      </c>
      <c r="B13166" s="681" t="s">
        <v>32779</v>
      </c>
      <c r="C13166" s="681" t="s">
        <v>32780</v>
      </c>
      <c r="D13166" s="681" t="s">
        <v>49616</v>
      </c>
    </row>
    <row r="13167" spans="1:4" ht="16.5" thickTop="1" thickBot="1" x14ac:dyDescent="0.3">
      <c r="A13167" s="681" t="s">
        <v>32781</v>
      </c>
      <c r="B13167" s="692" t="s">
        <v>8728</v>
      </c>
      <c r="C13167" s="681" t="s">
        <v>32782</v>
      </c>
      <c r="D13167" s="681" t="s">
        <v>49617</v>
      </c>
    </row>
    <row r="13168" spans="1:4" ht="16.5" thickTop="1" thickBot="1" x14ac:dyDescent="0.3">
      <c r="A13168" s="681" t="s">
        <v>32783</v>
      </c>
      <c r="B13168" s="681" t="s">
        <v>32784</v>
      </c>
      <c r="C13168" s="681" t="s">
        <v>32785</v>
      </c>
      <c r="D13168" s="681" t="s">
        <v>49618</v>
      </c>
    </row>
    <row r="13169" spans="1:4" ht="16.5" thickTop="1" thickBot="1" x14ac:dyDescent="0.3">
      <c r="A13169" s="681" t="s">
        <v>32786</v>
      </c>
      <c r="B13169" s="681" t="s">
        <v>32786</v>
      </c>
      <c r="C13169" s="681" t="s">
        <v>32787</v>
      </c>
      <c r="D13169" s="681" t="s">
        <v>49619</v>
      </c>
    </row>
    <row r="13170" spans="1:4" ht="16.5" thickTop="1" thickBot="1" x14ac:dyDescent="0.3">
      <c r="A13170" s="680" t="s">
        <v>32788</v>
      </c>
      <c r="B13170" s="681" t="s">
        <v>32789</v>
      </c>
      <c r="C13170" s="680" t="s">
        <v>32790</v>
      </c>
      <c r="D13170" s="680" t="s">
        <v>49620</v>
      </c>
    </row>
    <row r="13171" spans="1:4" ht="16.5" thickTop="1" thickBot="1" x14ac:dyDescent="0.3">
      <c r="A13171" s="680" t="s">
        <v>32791</v>
      </c>
      <c r="B13171" s="681" t="s">
        <v>32792</v>
      </c>
      <c r="C13171" s="680" t="s">
        <v>32793</v>
      </c>
      <c r="D13171" s="680" t="s">
        <v>49621</v>
      </c>
    </row>
    <row r="13172" spans="1:4" ht="16.5" thickTop="1" thickBot="1" x14ac:dyDescent="0.3">
      <c r="A13172" s="680" t="s">
        <v>32794</v>
      </c>
      <c r="B13172" s="681" t="s">
        <v>32795</v>
      </c>
      <c r="C13172" s="680" t="s">
        <v>32796</v>
      </c>
      <c r="D13172" s="680" t="s">
        <v>49622</v>
      </c>
    </row>
    <row r="13173" spans="1:4" ht="16.5" thickTop="1" thickBot="1" x14ac:dyDescent="0.3">
      <c r="A13173" s="680" t="s">
        <v>32797</v>
      </c>
      <c r="B13173" s="681" t="s">
        <v>32797</v>
      </c>
      <c r="C13173" s="680" t="s">
        <v>32798</v>
      </c>
      <c r="D13173" s="680" t="s">
        <v>49623</v>
      </c>
    </row>
    <row r="13174" spans="1:4" ht="16.5" thickTop="1" thickBot="1" x14ac:dyDescent="0.3">
      <c r="A13174" s="681" t="s">
        <v>32799</v>
      </c>
      <c r="B13174" s="681" t="s">
        <v>32800</v>
      </c>
      <c r="C13174" s="681" t="s">
        <v>32801</v>
      </c>
      <c r="D13174" s="681" t="s">
        <v>32801</v>
      </c>
    </row>
    <row r="13175" spans="1:4" ht="16.5" thickTop="1" thickBot="1" x14ac:dyDescent="0.3">
      <c r="A13175" s="680" t="s">
        <v>32802</v>
      </c>
      <c r="B13175" s="681" t="s">
        <v>26202</v>
      </c>
      <c r="C13175" s="680" t="s">
        <v>32804</v>
      </c>
      <c r="D13175" s="680" t="s">
        <v>49624</v>
      </c>
    </row>
    <row r="13176" spans="1:4" ht="31.5" thickTop="1" thickBot="1" x14ac:dyDescent="0.3">
      <c r="A13176" s="681" t="s">
        <v>32805</v>
      </c>
      <c r="B13176" s="692" t="s">
        <v>8728</v>
      </c>
      <c r="C13176" s="681" t="s">
        <v>32806</v>
      </c>
      <c r="D13176" s="681" t="s">
        <v>49625</v>
      </c>
    </row>
    <row r="13177" spans="1:4" ht="16.5" thickTop="1" thickBot="1" x14ac:dyDescent="0.3">
      <c r="A13177" s="680" t="s">
        <v>32807</v>
      </c>
      <c r="B13177" s="681" t="s">
        <v>32808</v>
      </c>
      <c r="C13177" s="680" t="s">
        <v>32809</v>
      </c>
      <c r="D13177" s="680" t="s">
        <v>49626</v>
      </c>
    </row>
    <row r="13178" spans="1:4" ht="16.5" thickTop="1" thickBot="1" x14ac:dyDescent="0.3">
      <c r="A13178" s="680" t="s">
        <v>32810</v>
      </c>
      <c r="B13178" s="681" t="s">
        <v>32811</v>
      </c>
      <c r="C13178" s="680" t="s">
        <v>32812</v>
      </c>
      <c r="D13178" s="680" t="s">
        <v>49627</v>
      </c>
    </row>
    <row r="13179" spans="1:4" ht="16.5" thickTop="1" thickBot="1" x14ac:dyDescent="0.3">
      <c r="A13179" s="680" t="s">
        <v>32813</v>
      </c>
      <c r="B13179" s="681" t="s">
        <v>32814</v>
      </c>
      <c r="C13179" s="680" t="s">
        <v>32815</v>
      </c>
      <c r="D13179" s="680" t="s">
        <v>49628</v>
      </c>
    </row>
    <row r="13180" spans="1:4" ht="16.5" thickTop="1" thickBot="1" x14ac:dyDescent="0.3">
      <c r="A13180" s="681" t="s">
        <v>32816</v>
      </c>
      <c r="B13180" s="692" t="s">
        <v>8728</v>
      </c>
      <c r="C13180" s="681" t="s">
        <v>32817</v>
      </c>
      <c r="D13180" s="681" t="s">
        <v>49629</v>
      </c>
    </row>
    <row r="13181" spans="1:4" ht="16.5" thickTop="1" thickBot="1" x14ac:dyDescent="0.3">
      <c r="A13181" s="681" t="s">
        <v>32818</v>
      </c>
      <c r="B13181" s="681" t="s">
        <v>32818</v>
      </c>
      <c r="C13181" s="681" t="s">
        <v>32819</v>
      </c>
      <c r="D13181" s="681" t="s">
        <v>49630</v>
      </c>
    </row>
    <row r="13182" spans="1:4" ht="31.5" thickTop="1" thickBot="1" x14ac:dyDescent="0.3">
      <c r="A13182" s="680" t="s">
        <v>32820</v>
      </c>
      <c r="B13182" s="681" t="s">
        <v>32821</v>
      </c>
      <c r="C13182" s="680" t="s">
        <v>32822</v>
      </c>
      <c r="D13182" s="680" t="s">
        <v>49631</v>
      </c>
    </row>
    <row r="13183" spans="1:4" ht="16.5" thickTop="1" thickBot="1" x14ac:dyDescent="0.3">
      <c r="A13183" s="680" t="s">
        <v>32823</v>
      </c>
      <c r="B13183" s="681" t="s">
        <v>32824</v>
      </c>
      <c r="C13183" s="680" t="s">
        <v>32825</v>
      </c>
      <c r="D13183" s="680" t="s">
        <v>49632</v>
      </c>
    </row>
    <row r="13184" spans="1:4" ht="16.5" thickTop="1" thickBot="1" x14ac:dyDescent="0.3">
      <c r="A13184" s="680" t="s">
        <v>32826</v>
      </c>
      <c r="B13184" s="681" t="s">
        <v>32827</v>
      </c>
      <c r="C13184" s="680" t="s">
        <v>32828</v>
      </c>
      <c r="D13184" s="680" t="s">
        <v>49633</v>
      </c>
    </row>
    <row r="13185" spans="1:4" ht="16.5" thickTop="1" thickBot="1" x14ac:dyDescent="0.3">
      <c r="A13185" s="680" t="s">
        <v>32829</v>
      </c>
      <c r="B13185" s="681" t="s">
        <v>32830</v>
      </c>
      <c r="C13185" s="680" t="s">
        <v>32831</v>
      </c>
      <c r="D13185" s="680" t="s">
        <v>49634</v>
      </c>
    </row>
    <row r="13186" spans="1:4" ht="16.5" thickTop="1" thickBot="1" x14ac:dyDescent="0.3">
      <c r="A13186" s="680" t="s">
        <v>32832</v>
      </c>
      <c r="B13186" s="681" t="s">
        <v>32833</v>
      </c>
      <c r="C13186" s="680" t="s">
        <v>32834</v>
      </c>
      <c r="D13186" s="680" t="s">
        <v>49635</v>
      </c>
    </row>
    <row r="13187" spans="1:4" ht="31.5" thickTop="1" thickBot="1" x14ac:dyDescent="0.3">
      <c r="A13187" s="681" t="s">
        <v>32835</v>
      </c>
      <c r="B13187" s="681" t="s">
        <v>32836</v>
      </c>
      <c r="C13187" s="681" t="s">
        <v>32837</v>
      </c>
      <c r="D13187" s="681" t="s">
        <v>49636</v>
      </c>
    </row>
    <row r="13188" spans="1:4" ht="16.5" thickTop="1" thickBot="1" x14ac:dyDescent="0.3">
      <c r="A13188" s="681" t="s">
        <v>32838</v>
      </c>
      <c r="B13188" s="681" t="s">
        <v>32839</v>
      </c>
      <c r="C13188" s="681" t="s">
        <v>32840</v>
      </c>
      <c r="D13188" s="681" t="s">
        <v>49637</v>
      </c>
    </row>
    <row r="13189" spans="1:4" ht="16.5" thickTop="1" thickBot="1" x14ac:dyDescent="0.3">
      <c r="A13189" s="681" t="s">
        <v>32841</v>
      </c>
      <c r="B13189" s="681" t="s">
        <v>32842</v>
      </c>
      <c r="C13189" s="681" t="s">
        <v>32843</v>
      </c>
      <c r="D13189" s="681" t="s">
        <v>32843</v>
      </c>
    </row>
    <row r="13190" spans="1:4" ht="16.5" thickTop="1" thickBot="1" x14ac:dyDescent="0.3">
      <c r="A13190" s="681" t="s">
        <v>32844</v>
      </c>
      <c r="B13190" s="681" t="s">
        <v>32845</v>
      </c>
      <c r="C13190" s="681" t="s">
        <v>32846</v>
      </c>
      <c r="D13190" s="681" t="s">
        <v>49638</v>
      </c>
    </row>
    <row r="13191" spans="1:4" ht="31.5" thickTop="1" thickBot="1" x14ac:dyDescent="0.3">
      <c r="A13191" s="680" t="s">
        <v>32847</v>
      </c>
      <c r="B13191" s="681" t="s">
        <v>32848</v>
      </c>
      <c r="C13191" s="680" t="s">
        <v>32849</v>
      </c>
      <c r="D13191" s="680" t="s">
        <v>49639</v>
      </c>
    </row>
    <row r="13192" spans="1:4" ht="31.5" thickTop="1" thickBot="1" x14ac:dyDescent="0.3">
      <c r="A13192" s="680" t="s">
        <v>32850</v>
      </c>
      <c r="B13192" s="681" t="s">
        <v>32851</v>
      </c>
      <c r="C13192" s="680" t="s">
        <v>32852</v>
      </c>
      <c r="D13192" s="680" t="s">
        <v>49640</v>
      </c>
    </row>
    <row r="13193" spans="1:4" ht="16.5" thickTop="1" thickBot="1" x14ac:dyDescent="0.3">
      <c r="A13193" s="681" t="s">
        <v>32853</v>
      </c>
      <c r="B13193" s="681" t="s">
        <v>32854</v>
      </c>
      <c r="C13193" s="681" t="s">
        <v>32855</v>
      </c>
      <c r="D13193" s="681" t="s">
        <v>32855</v>
      </c>
    </row>
    <row r="13194" spans="1:4" ht="16.5" thickTop="1" thickBot="1" x14ac:dyDescent="0.3">
      <c r="A13194" s="680" t="s">
        <v>32856</v>
      </c>
      <c r="B13194" s="681" t="s">
        <v>32857</v>
      </c>
      <c r="C13194" s="680" t="s">
        <v>32858</v>
      </c>
      <c r="D13194" s="680" t="s">
        <v>49641</v>
      </c>
    </row>
    <row r="13195" spans="1:4" ht="16.5" thickTop="1" thickBot="1" x14ac:dyDescent="0.3">
      <c r="A13195" s="680" t="s">
        <v>32859</v>
      </c>
      <c r="B13195" s="692" t="s">
        <v>8728</v>
      </c>
      <c r="C13195" s="680" t="s">
        <v>32860</v>
      </c>
      <c r="D13195" s="680" t="s">
        <v>49642</v>
      </c>
    </row>
    <row r="13196" spans="1:4" ht="31.5" thickTop="1" thickBot="1" x14ac:dyDescent="0.3">
      <c r="A13196" s="680" t="s">
        <v>32861</v>
      </c>
      <c r="B13196" s="692" t="s">
        <v>8728</v>
      </c>
      <c r="C13196" s="680" t="s">
        <v>32862</v>
      </c>
      <c r="D13196" s="680" t="s">
        <v>49643</v>
      </c>
    </row>
    <row r="13197" spans="1:4" ht="16.5" thickTop="1" thickBot="1" x14ac:dyDescent="0.3">
      <c r="A13197" s="681" t="s">
        <v>32863</v>
      </c>
      <c r="B13197" s="681" t="s">
        <v>32864</v>
      </c>
      <c r="C13197" s="681" t="s">
        <v>32865</v>
      </c>
      <c r="D13197" s="681" t="s">
        <v>49644</v>
      </c>
    </row>
    <row r="13198" spans="1:4" ht="16.5" thickTop="1" thickBot="1" x14ac:dyDescent="0.3">
      <c r="A13198" s="680" t="s">
        <v>32866</v>
      </c>
      <c r="B13198" s="681" t="s">
        <v>32867</v>
      </c>
      <c r="C13198" s="680" t="s">
        <v>32868</v>
      </c>
      <c r="D13198" s="680" t="s">
        <v>49645</v>
      </c>
    </row>
    <row r="13199" spans="1:4" ht="31.5" thickTop="1" thickBot="1" x14ac:dyDescent="0.3">
      <c r="A13199" s="681" t="s">
        <v>7568</v>
      </c>
      <c r="B13199" s="681" t="s">
        <v>32869</v>
      </c>
      <c r="C13199" s="681" t="s">
        <v>7569</v>
      </c>
      <c r="D13199" s="681" t="s">
        <v>7570</v>
      </c>
    </row>
    <row r="13200" spans="1:4" ht="31.5" thickTop="1" thickBot="1" x14ac:dyDescent="0.3">
      <c r="A13200" s="681" t="s">
        <v>32870</v>
      </c>
      <c r="B13200" s="692" t="s">
        <v>8728</v>
      </c>
      <c r="C13200" s="681" t="s">
        <v>32871</v>
      </c>
      <c r="D13200" s="681" t="s">
        <v>49646</v>
      </c>
    </row>
    <row r="13201" spans="1:4" ht="16.5" thickTop="1" thickBot="1" x14ac:dyDescent="0.3">
      <c r="A13201" s="681" t="s">
        <v>7571</v>
      </c>
      <c r="B13201" s="681" t="s">
        <v>7571</v>
      </c>
      <c r="C13201" s="681" t="s">
        <v>32872</v>
      </c>
      <c r="D13201" s="681" t="s">
        <v>7573</v>
      </c>
    </row>
    <row r="13202" spans="1:4" ht="16.5" thickTop="1" thickBot="1" x14ac:dyDescent="0.3">
      <c r="A13202" s="680" t="s">
        <v>32873</v>
      </c>
      <c r="B13202" s="681" t="s">
        <v>32874</v>
      </c>
      <c r="C13202" s="680" t="s">
        <v>32875</v>
      </c>
      <c r="D13202" s="680" t="s">
        <v>49647</v>
      </c>
    </row>
    <row r="13203" spans="1:4" ht="31.5" thickTop="1" thickBot="1" x14ac:dyDescent="0.3">
      <c r="A13203" s="680" t="s">
        <v>32876</v>
      </c>
      <c r="B13203" s="692" t="s">
        <v>8728</v>
      </c>
      <c r="C13203" s="680" t="s">
        <v>32877</v>
      </c>
      <c r="D13203" s="680" t="s">
        <v>49648</v>
      </c>
    </row>
    <row r="13204" spans="1:4" ht="31.5" thickTop="1" thickBot="1" x14ac:dyDescent="0.3">
      <c r="A13204" s="681" t="s">
        <v>32878</v>
      </c>
      <c r="B13204" s="692" t="s">
        <v>8728</v>
      </c>
      <c r="C13204" s="681" t="s">
        <v>32879</v>
      </c>
      <c r="D13204" s="681" t="s">
        <v>49649</v>
      </c>
    </row>
    <row r="13205" spans="1:4" ht="16.5" thickTop="1" thickBot="1" x14ac:dyDescent="0.3">
      <c r="A13205" s="681" t="s">
        <v>32880</v>
      </c>
      <c r="B13205" s="681" t="s">
        <v>32881</v>
      </c>
      <c r="C13205" s="681" t="s">
        <v>32882</v>
      </c>
      <c r="D13205" s="681" t="s">
        <v>49650</v>
      </c>
    </row>
    <row r="13206" spans="1:4" ht="31.5" thickTop="1" thickBot="1" x14ac:dyDescent="0.3">
      <c r="A13206" s="680" t="s">
        <v>32883</v>
      </c>
      <c r="B13206" s="681" t="s">
        <v>32884</v>
      </c>
      <c r="C13206" s="680" t="s">
        <v>32885</v>
      </c>
      <c r="D13206" s="680" t="s">
        <v>49651</v>
      </c>
    </row>
    <row r="13207" spans="1:4" ht="31.5" thickTop="1" thickBot="1" x14ac:dyDescent="0.3">
      <c r="A13207" s="680" t="s">
        <v>32886</v>
      </c>
      <c r="B13207" s="681" t="s">
        <v>32887</v>
      </c>
      <c r="C13207" s="680" t="s">
        <v>32888</v>
      </c>
      <c r="D13207" s="680" t="s">
        <v>49652</v>
      </c>
    </row>
    <row r="13208" spans="1:4" ht="16.5" thickTop="1" thickBot="1" x14ac:dyDescent="0.3">
      <c r="A13208" s="680" t="s">
        <v>32889</v>
      </c>
      <c r="B13208" s="681" t="s">
        <v>32890</v>
      </c>
      <c r="C13208" s="680" t="s">
        <v>32891</v>
      </c>
      <c r="D13208" s="680" t="s">
        <v>49653</v>
      </c>
    </row>
    <row r="13209" spans="1:4" ht="16.5" thickTop="1" thickBot="1" x14ac:dyDescent="0.3">
      <c r="A13209" s="680" t="s">
        <v>32892</v>
      </c>
      <c r="B13209" s="692" t="s">
        <v>8728</v>
      </c>
      <c r="C13209" s="680" t="s">
        <v>32893</v>
      </c>
      <c r="D13209" s="680" t="s">
        <v>32893</v>
      </c>
    </row>
    <row r="13210" spans="1:4" ht="16.5" thickTop="1" thickBot="1" x14ac:dyDescent="0.3">
      <c r="A13210" s="680" t="s">
        <v>32894</v>
      </c>
      <c r="B13210" s="681" t="s">
        <v>32895</v>
      </c>
      <c r="C13210" s="680" t="s">
        <v>32896</v>
      </c>
      <c r="D13210" s="680" t="s">
        <v>49654</v>
      </c>
    </row>
    <row r="13211" spans="1:4" ht="16.5" thickTop="1" thickBot="1" x14ac:dyDescent="0.3">
      <c r="A13211" s="680" t="s">
        <v>32897</v>
      </c>
      <c r="B13211" s="681" t="s">
        <v>32898</v>
      </c>
      <c r="C13211" s="680" t="s">
        <v>32899</v>
      </c>
      <c r="D13211" s="680" t="s">
        <v>49655</v>
      </c>
    </row>
    <row r="13212" spans="1:4" ht="16.5" thickTop="1" thickBot="1" x14ac:dyDescent="0.3">
      <c r="A13212" s="680" t="s">
        <v>32900</v>
      </c>
      <c r="B13212" s="681" t="s">
        <v>32901</v>
      </c>
      <c r="C13212" s="680" t="s">
        <v>32902</v>
      </c>
      <c r="D13212" s="680" t="s">
        <v>49656</v>
      </c>
    </row>
    <row r="13213" spans="1:4" ht="31.5" thickTop="1" thickBot="1" x14ac:dyDescent="0.3">
      <c r="A13213" s="681" t="s">
        <v>32903</v>
      </c>
      <c r="B13213" s="681" t="s">
        <v>32904</v>
      </c>
      <c r="C13213" s="681" t="s">
        <v>32905</v>
      </c>
      <c r="D13213" s="681" t="s">
        <v>49657</v>
      </c>
    </row>
    <row r="13214" spans="1:4" ht="16.5" thickTop="1" thickBot="1" x14ac:dyDescent="0.3">
      <c r="A13214" s="680" t="s">
        <v>32906</v>
      </c>
      <c r="B13214" s="681" t="s">
        <v>32907</v>
      </c>
      <c r="C13214" s="680" t="s">
        <v>32908</v>
      </c>
      <c r="D13214" s="680" t="s">
        <v>49658</v>
      </c>
    </row>
    <row r="13215" spans="1:4" ht="16.5" thickTop="1" thickBot="1" x14ac:dyDescent="0.3">
      <c r="A13215" s="681" t="s">
        <v>32909</v>
      </c>
      <c r="B13215" s="681" t="s">
        <v>32910</v>
      </c>
      <c r="C13215" s="681" t="s">
        <v>32911</v>
      </c>
      <c r="D13215" s="681" t="s">
        <v>49659</v>
      </c>
    </row>
    <row r="13216" spans="1:4" ht="16.5" thickTop="1" thickBot="1" x14ac:dyDescent="0.3">
      <c r="A13216" s="680" t="s">
        <v>32912</v>
      </c>
      <c r="B13216" s="681" t="s">
        <v>32913</v>
      </c>
      <c r="C13216" s="680" t="s">
        <v>32914</v>
      </c>
      <c r="D13216" s="680" t="s">
        <v>49660</v>
      </c>
    </row>
    <row r="13217" spans="1:4" ht="16.5" thickTop="1" thickBot="1" x14ac:dyDescent="0.3">
      <c r="A13217" s="681" t="s">
        <v>32915</v>
      </c>
      <c r="B13217" s="681" t="s">
        <v>32916</v>
      </c>
      <c r="C13217" s="681" t="s">
        <v>32917</v>
      </c>
      <c r="D13217" s="681" t="s">
        <v>49661</v>
      </c>
    </row>
    <row r="13218" spans="1:4" ht="16.5" thickTop="1" thickBot="1" x14ac:dyDescent="0.3">
      <c r="A13218" s="680" t="s">
        <v>32918</v>
      </c>
      <c r="B13218" s="681" t="s">
        <v>32919</v>
      </c>
      <c r="C13218" s="680" t="s">
        <v>32920</v>
      </c>
      <c r="D13218" s="680" t="s">
        <v>49662</v>
      </c>
    </row>
    <row r="13219" spans="1:4" ht="31.5" thickTop="1" thickBot="1" x14ac:dyDescent="0.3">
      <c r="A13219" s="681" t="s">
        <v>32921</v>
      </c>
      <c r="B13219" s="681" t="s">
        <v>32922</v>
      </c>
      <c r="C13219" s="681" t="s">
        <v>32923</v>
      </c>
      <c r="D13219" s="681" t="s">
        <v>49663</v>
      </c>
    </row>
    <row r="13220" spans="1:4" ht="16.5" thickTop="1" thickBot="1" x14ac:dyDescent="0.3">
      <c r="A13220" s="680" t="s">
        <v>32924</v>
      </c>
      <c r="B13220" s="681" t="s">
        <v>32925</v>
      </c>
      <c r="C13220" s="680" t="s">
        <v>32926</v>
      </c>
      <c r="D13220" s="680" t="s">
        <v>49664</v>
      </c>
    </row>
    <row r="13221" spans="1:4" ht="16.5" thickTop="1" thickBot="1" x14ac:dyDescent="0.3">
      <c r="A13221" s="680" t="s">
        <v>32927</v>
      </c>
      <c r="B13221" s="681" t="s">
        <v>32928</v>
      </c>
      <c r="C13221" s="680" t="s">
        <v>32929</v>
      </c>
      <c r="D13221" s="680" t="s">
        <v>49665</v>
      </c>
    </row>
    <row r="13222" spans="1:4" ht="31.5" thickTop="1" thickBot="1" x14ac:dyDescent="0.3">
      <c r="A13222" s="680" t="s">
        <v>32930</v>
      </c>
      <c r="B13222" s="681" t="s">
        <v>32931</v>
      </c>
      <c r="C13222" s="680" t="s">
        <v>32932</v>
      </c>
      <c r="D13222" s="680" t="s">
        <v>49666</v>
      </c>
    </row>
    <row r="13223" spans="1:4" ht="16.5" thickTop="1" thickBot="1" x14ac:dyDescent="0.3">
      <c r="A13223" s="680" t="s">
        <v>32933</v>
      </c>
      <c r="B13223" s="681" t="s">
        <v>32934</v>
      </c>
      <c r="C13223" s="680" t="s">
        <v>32935</v>
      </c>
      <c r="D13223" s="680" t="s">
        <v>49667</v>
      </c>
    </row>
    <row r="13224" spans="1:4" ht="16.5" thickTop="1" thickBot="1" x14ac:dyDescent="0.3">
      <c r="A13224" s="681" t="s">
        <v>32936</v>
      </c>
      <c r="B13224" s="681" t="s">
        <v>32937</v>
      </c>
      <c r="C13224" s="681" t="s">
        <v>32938</v>
      </c>
      <c r="D13224" s="681" t="s">
        <v>49668</v>
      </c>
    </row>
    <row r="13225" spans="1:4" ht="16.5" thickTop="1" thickBot="1" x14ac:dyDescent="0.3">
      <c r="A13225" s="680" t="s">
        <v>32939</v>
      </c>
      <c r="B13225" s="681" t="s">
        <v>32940</v>
      </c>
      <c r="C13225" s="680" t="s">
        <v>32941</v>
      </c>
      <c r="D13225" s="680" t="s">
        <v>49669</v>
      </c>
    </row>
    <row r="13226" spans="1:4" ht="16.5" thickTop="1" thickBot="1" x14ac:dyDescent="0.3">
      <c r="A13226" s="680" t="s">
        <v>32942</v>
      </c>
      <c r="B13226" s="681" t="s">
        <v>32943</v>
      </c>
      <c r="C13226" s="680" t="s">
        <v>32944</v>
      </c>
      <c r="D13226" s="680" t="s">
        <v>49670</v>
      </c>
    </row>
    <row r="13227" spans="1:4" ht="16.5" thickTop="1" thickBot="1" x14ac:dyDescent="0.3">
      <c r="A13227" s="681" t="s">
        <v>32945</v>
      </c>
      <c r="B13227" s="681" t="s">
        <v>32946</v>
      </c>
      <c r="C13227" s="681" t="s">
        <v>32947</v>
      </c>
      <c r="D13227" s="681" t="s">
        <v>49671</v>
      </c>
    </row>
    <row r="13228" spans="1:4" ht="16.5" thickTop="1" thickBot="1" x14ac:dyDescent="0.3">
      <c r="A13228" s="681" t="s">
        <v>32948</v>
      </c>
      <c r="B13228" s="681" t="s">
        <v>32949</v>
      </c>
      <c r="C13228" s="681" t="s">
        <v>32950</v>
      </c>
      <c r="D13228" s="681" t="s">
        <v>49672</v>
      </c>
    </row>
    <row r="13229" spans="1:4" ht="16.5" thickTop="1" thickBot="1" x14ac:dyDescent="0.3">
      <c r="A13229" s="680" t="s">
        <v>32951</v>
      </c>
      <c r="B13229" s="692" t="s">
        <v>8728</v>
      </c>
      <c r="C13229" s="680" t="s">
        <v>32952</v>
      </c>
      <c r="D13229" s="680" t="s">
        <v>49673</v>
      </c>
    </row>
    <row r="13230" spans="1:4" ht="16.5" thickTop="1" thickBot="1" x14ac:dyDescent="0.3">
      <c r="A13230" s="680" t="s">
        <v>32953</v>
      </c>
      <c r="B13230" s="681" t="s">
        <v>32954</v>
      </c>
      <c r="C13230" s="680" t="s">
        <v>32955</v>
      </c>
      <c r="D13230" s="680" t="s">
        <v>32955</v>
      </c>
    </row>
    <row r="13231" spans="1:4" ht="16.5" thickTop="1" thickBot="1" x14ac:dyDescent="0.3">
      <c r="A13231" s="680" t="s">
        <v>32956</v>
      </c>
      <c r="B13231" s="681" t="s">
        <v>32957</v>
      </c>
      <c r="C13231" s="680" t="s">
        <v>32958</v>
      </c>
      <c r="D13231" s="680" t="s">
        <v>49674</v>
      </c>
    </row>
    <row r="13232" spans="1:4" ht="16.5" thickTop="1" thickBot="1" x14ac:dyDescent="0.3">
      <c r="A13232" s="680" t="s">
        <v>32959</v>
      </c>
      <c r="B13232" s="681" t="s">
        <v>32960</v>
      </c>
      <c r="C13232" s="680" t="s">
        <v>32961</v>
      </c>
      <c r="D13232" s="680" t="s">
        <v>49675</v>
      </c>
    </row>
    <row r="13233" spans="1:4" ht="31.5" thickTop="1" thickBot="1" x14ac:dyDescent="0.3">
      <c r="A13233" s="680" t="s">
        <v>7574</v>
      </c>
      <c r="B13233" s="692" t="s">
        <v>8728</v>
      </c>
      <c r="C13233" s="680" t="s">
        <v>7575</v>
      </c>
      <c r="D13233" s="680" t="s">
        <v>7576</v>
      </c>
    </row>
    <row r="13234" spans="1:4" ht="16.5" thickTop="1" thickBot="1" x14ac:dyDescent="0.3">
      <c r="A13234" s="681" t="s">
        <v>32962</v>
      </c>
      <c r="B13234" s="681" t="s">
        <v>32962</v>
      </c>
      <c r="C13234" s="681" t="s">
        <v>32963</v>
      </c>
      <c r="D13234" s="681" t="s">
        <v>49676</v>
      </c>
    </row>
    <row r="13235" spans="1:4" ht="16.5" thickTop="1" thickBot="1" x14ac:dyDescent="0.3">
      <c r="A13235" s="680" t="s">
        <v>32964</v>
      </c>
      <c r="B13235" s="692" t="s">
        <v>8728</v>
      </c>
      <c r="C13235" s="680" t="s">
        <v>32965</v>
      </c>
      <c r="D13235" s="680" t="s">
        <v>49677</v>
      </c>
    </row>
    <row r="13236" spans="1:4" ht="16.5" thickTop="1" thickBot="1" x14ac:dyDescent="0.3">
      <c r="A13236" s="681" t="s">
        <v>7577</v>
      </c>
      <c r="B13236" s="681" t="s">
        <v>32966</v>
      </c>
      <c r="C13236" s="681" t="s">
        <v>7578</v>
      </c>
      <c r="D13236" s="681" t="s">
        <v>7579</v>
      </c>
    </row>
    <row r="13237" spans="1:4" ht="31.5" thickTop="1" thickBot="1" x14ac:dyDescent="0.3">
      <c r="A13237" s="680" t="s">
        <v>7580</v>
      </c>
      <c r="B13237" s="681" t="s">
        <v>32967</v>
      </c>
      <c r="C13237" s="680" t="s">
        <v>32968</v>
      </c>
      <c r="D13237" s="680" t="s">
        <v>7582</v>
      </c>
    </row>
    <row r="13238" spans="1:4" ht="16.5" thickTop="1" thickBot="1" x14ac:dyDescent="0.3">
      <c r="A13238" s="681" t="s">
        <v>32969</v>
      </c>
      <c r="B13238" s="681" t="s">
        <v>32970</v>
      </c>
      <c r="C13238" s="681" t="s">
        <v>32971</v>
      </c>
      <c r="D13238" s="681" t="s">
        <v>49678</v>
      </c>
    </row>
    <row r="13239" spans="1:4" ht="16.5" thickTop="1" thickBot="1" x14ac:dyDescent="0.3">
      <c r="A13239" s="680" t="s">
        <v>32972</v>
      </c>
      <c r="B13239" s="681" t="s">
        <v>32973</v>
      </c>
      <c r="C13239" s="680" t="s">
        <v>32974</v>
      </c>
      <c r="D13239" s="680" t="s">
        <v>49679</v>
      </c>
    </row>
    <row r="13240" spans="1:4" ht="16.5" thickTop="1" thickBot="1" x14ac:dyDescent="0.3">
      <c r="A13240" s="681" t="s">
        <v>32975</v>
      </c>
      <c r="B13240" s="681" t="s">
        <v>32975</v>
      </c>
      <c r="C13240" s="681" t="s">
        <v>32976</v>
      </c>
      <c r="D13240" s="681" t="s">
        <v>49680</v>
      </c>
    </row>
    <row r="13241" spans="1:4" ht="16.5" thickTop="1" thickBot="1" x14ac:dyDescent="0.3">
      <c r="A13241" s="681" t="s">
        <v>7583</v>
      </c>
      <c r="B13241" s="692" t="s">
        <v>8728</v>
      </c>
      <c r="C13241" s="681" t="s">
        <v>7584</v>
      </c>
      <c r="D13241" s="681" t="s">
        <v>7585</v>
      </c>
    </row>
    <row r="13242" spans="1:4" ht="16.5" thickTop="1" thickBot="1" x14ac:dyDescent="0.3">
      <c r="A13242" s="681" t="s">
        <v>32977</v>
      </c>
      <c r="B13242" s="681" t="s">
        <v>32978</v>
      </c>
      <c r="C13242" s="681" t="s">
        <v>32979</v>
      </c>
      <c r="D13242" s="681" t="s">
        <v>49681</v>
      </c>
    </row>
    <row r="13243" spans="1:4" ht="31.5" thickTop="1" thickBot="1" x14ac:dyDescent="0.3">
      <c r="A13243" s="681" t="s">
        <v>32980</v>
      </c>
      <c r="B13243" s="681" t="s">
        <v>32981</v>
      </c>
      <c r="C13243" s="681" t="s">
        <v>32982</v>
      </c>
      <c r="D13243" s="681" t="s">
        <v>49682</v>
      </c>
    </row>
    <row r="13244" spans="1:4" ht="31.5" thickTop="1" thickBot="1" x14ac:dyDescent="0.3">
      <c r="A13244" s="680" t="s">
        <v>32983</v>
      </c>
      <c r="B13244" s="681" t="s">
        <v>32984</v>
      </c>
      <c r="C13244" s="680" t="s">
        <v>32985</v>
      </c>
      <c r="D13244" s="680" t="s">
        <v>49683</v>
      </c>
    </row>
    <row r="13245" spans="1:4" ht="16.5" thickTop="1" thickBot="1" x14ac:dyDescent="0.3">
      <c r="A13245" s="680" t="s">
        <v>32986</v>
      </c>
      <c r="B13245" s="681" t="s">
        <v>32987</v>
      </c>
      <c r="C13245" s="680" t="s">
        <v>32988</v>
      </c>
      <c r="D13245" s="680" t="s">
        <v>49684</v>
      </c>
    </row>
    <row r="13246" spans="1:4" ht="31.5" thickTop="1" thickBot="1" x14ac:dyDescent="0.3">
      <c r="A13246" s="681" t="s">
        <v>32989</v>
      </c>
      <c r="B13246" s="681" t="s">
        <v>40905</v>
      </c>
      <c r="C13246" s="681" t="s">
        <v>32991</v>
      </c>
      <c r="D13246" s="681" t="s">
        <v>49685</v>
      </c>
    </row>
    <row r="13247" spans="1:4" ht="16.5" thickTop="1" thickBot="1" x14ac:dyDescent="0.3">
      <c r="A13247" s="681" t="s">
        <v>32992</v>
      </c>
      <c r="B13247" s="681" t="s">
        <v>32993</v>
      </c>
      <c r="C13247" s="681" t="s">
        <v>32994</v>
      </c>
      <c r="D13247" s="681" t="s">
        <v>49686</v>
      </c>
    </row>
    <row r="13248" spans="1:4" ht="16.5" thickTop="1" thickBot="1" x14ac:dyDescent="0.3">
      <c r="A13248" s="681" t="s">
        <v>32995</v>
      </c>
      <c r="B13248" s="681" t="s">
        <v>32996</v>
      </c>
      <c r="C13248" s="681" t="s">
        <v>32997</v>
      </c>
      <c r="D13248" s="681" t="s">
        <v>49687</v>
      </c>
    </row>
    <row r="13249" spans="1:4" ht="31.5" thickTop="1" thickBot="1" x14ac:dyDescent="0.3">
      <c r="A13249" s="681" t="s">
        <v>32998</v>
      </c>
      <c r="B13249" s="681" t="s">
        <v>32999</v>
      </c>
      <c r="C13249" s="681" t="s">
        <v>33000</v>
      </c>
      <c r="D13249" s="681" t="s">
        <v>49688</v>
      </c>
    </row>
    <row r="13250" spans="1:4" ht="31.5" thickTop="1" thickBot="1" x14ac:dyDescent="0.3">
      <c r="A13250" s="681" t="s">
        <v>33001</v>
      </c>
      <c r="B13250" s="681" t="s">
        <v>33002</v>
      </c>
      <c r="C13250" s="681" t="s">
        <v>33003</v>
      </c>
      <c r="D13250" s="681" t="s">
        <v>49689</v>
      </c>
    </row>
    <row r="13251" spans="1:4" ht="16.5" thickTop="1" thickBot="1" x14ac:dyDescent="0.3">
      <c r="A13251" s="681" t="s">
        <v>33004</v>
      </c>
      <c r="B13251" s="681" t="s">
        <v>33005</v>
      </c>
      <c r="C13251" s="681" t="s">
        <v>33006</v>
      </c>
      <c r="D13251" s="681" t="s">
        <v>49690</v>
      </c>
    </row>
    <row r="13252" spans="1:4" ht="16.5" thickTop="1" thickBot="1" x14ac:dyDescent="0.3">
      <c r="A13252" s="680" t="s">
        <v>33007</v>
      </c>
      <c r="B13252" s="681" t="s">
        <v>33008</v>
      </c>
      <c r="C13252" s="680" t="s">
        <v>33009</v>
      </c>
      <c r="D13252" s="680" t="s">
        <v>49691</v>
      </c>
    </row>
    <row r="13253" spans="1:4" ht="31.5" thickTop="1" thickBot="1" x14ac:dyDescent="0.3">
      <c r="A13253" s="681" t="s">
        <v>33010</v>
      </c>
      <c r="B13253" s="681" t="s">
        <v>33011</v>
      </c>
      <c r="C13253" s="681" t="s">
        <v>33012</v>
      </c>
      <c r="D13253" s="681" t="s">
        <v>49692</v>
      </c>
    </row>
    <row r="13254" spans="1:4" ht="31.5" thickTop="1" thickBot="1" x14ac:dyDescent="0.3">
      <c r="A13254" s="681" t="s">
        <v>7586</v>
      </c>
      <c r="B13254" s="681" t="s">
        <v>33013</v>
      </c>
      <c r="C13254" s="681" t="s">
        <v>33014</v>
      </c>
      <c r="D13254" s="681" t="s">
        <v>7588</v>
      </c>
    </row>
    <row r="13255" spans="1:4" ht="16.5" thickTop="1" thickBot="1" x14ac:dyDescent="0.3">
      <c r="A13255" s="681" t="s">
        <v>33015</v>
      </c>
      <c r="B13255" s="681" t="s">
        <v>33016</v>
      </c>
      <c r="C13255" s="681" t="s">
        <v>33017</v>
      </c>
      <c r="D13255" s="681" t="s">
        <v>49693</v>
      </c>
    </row>
    <row r="13256" spans="1:4" ht="31.5" thickTop="1" thickBot="1" x14ac:dyDescent="0.3">
      <c r="A13256" s="680" t="s">
        <v>33018</v>
      </c>
      <c r="B13256" s="681" t="s">
        <v>33019</v>
      </c>
      <c r="C13256" s="680" t="s">
        <v>33020</v>
      </c>
      <c r="D13256" s="680" t="s">
        <v>49694</v>
      </c>
    </row>
    <row r="13257" spans="1:4" ht="31.5" thickTop="1" thickBot="1" x14ac:dyDescent="0.3">
      <c r="A13257" s="680" t="s">
        <v>33021</v>
      </c>
      <c r="B13257" s="681" t="s">
        <v>33022</v>
      </c>
      <c r="C13257" s="680" t="s">
        <v>33023</v>
      </c>
      <c r="D13257" s="680" t="s">
        <v>49695</v>
      </c>
    </row>
    <row r="13258" spans="1:4" ht="16.5" thickTop="1" thickBot="1" x14ac:dyDescent="0.3">
      <c r="A13258" s="681" t="s">
        <v>33024</v>
      </c>
      <c r="B13258" s="681" t="s">
        <v>33025</v>
      </c>
      <c r="C13258" s="681" t="s">
        <v>33026</v>
      </c>
      <c r="D13258" s="681" t="s">
        <v>49696</v>
      </c>
    </row>
    <row r="13259" spans="1:4" ht="16.5" thickTop="1" thickBot="1" x14ac:dyDescent="0.3">
      <c r="A13259" s="680" t="s">
        <v>7589</v>
      </c>
      <c r="B13259" s="692" t="s">
        <v>8728</v>
      </c>
      <c r="C13259" s="680" t="s">
        <v>7590</v>
      </c>
      <c r="D13259" s="680" t="s">
        <v>7591</v>
      </c>
    </row>
    <row r="13260" spans="1:4" ht="46.5" thickTop="1" thickBot="1" x14ac:dyDescent="0.3">
      <c r="A13260" s="681" t="s">
        <v>33027</v>
      </c>
      <c r="B13260" s="681" t="s">
        <v>33028</v>
      </c>
      <c r="C13260" s="681" t="s">
        <v>33029</v>
      </c>
      <c r="D13260" s="681" t="s">
        <v>49697</v>
      </c>
    </row>
    <row r="13261" spans="1:4" ht="16.5" thickTop="1" thickBot="1" x14ac:dyDescent="0.3">
      <c r="A13261" s="681" t="s">
        <v>33030</v>
      </c>
      <c r="B13261" s="681" t="s">
        <v>33031</v>
      </c>
      <c r="C13261" s="681" t="s">
        <v>33032</v>
      </c>
      <c r="D13261" s="681" t="s">
        <v>49698</v>
      </c>
    </row>
    <row r="13262" spans="1:4" ht="31.5" thickTop="1" thickBot="1" x14ac:dyDescent="0.3">
      <c r="A13262" s="681" t="s">
        <v>33033</v>
      </c>
      <c r="B13262" s="681" t="s">
        <v>33033</v>
      </c>
      <c r="C13262" s="681" t="s">
        <v>33034</v>
      </c>
      <c r="D13262" s="681" t="s">
        <v>49699</v>
      </c>
    </row>
    <row r="13263" spans="1:4" ht="16.5" thickTop="1" thickBot="1" x14ac:dyDescent="0.3">
      <c r="A13263" s="681" t="s">
        <v>33035</v>
      </c>
      <c r="B13263" s="692" t="s">
        <v>8728</v>
      </c>
      <c r="C13263" s="681" t="s">
        <v>33036</v>
      </c>
      <c r="D13263" s="681" t="s">
        <v>49700</v>
      </c>
    </row>
    <row r="13264" spans="1:4" ht="16.5" thickTop="1" thickBot="1" x14ac:dyDescent="0.3">
      <c r="A13264" s="681" t="s">
        <v>33037</v>
      </c>
      <c r="B13264" s="681" t="s">
        <v>33038</v>
      </c>
      <c r="C13264" s="681" t="s">
        <v>33039</v>
      </c>
      <c r="D13264" s="681" t="s">
        <v>49701</v>
      </c>
    </row>
    <row r="13265" spans="1:4" ht="16.5" thickTop="1" thickBot="1" x14ac:dyDescent="0.3">
      <c r="A13265" s="680" t="s">
        <v>33040</v>
      </c>
      <c r="B13265" s="681" t="s">
        <v>33041</v>
      </c>
      <c r="C13265" s="680" t="s">
        <v>33042</v>
      </c>
      <c r="D13265" s="680" t="s">
        <v>33042</v>
      </c>
    </row>
    <row r="13266" spans="1:4" ht="16.5" thickTop="1" thickBot="1" x14ac:dyDescent="0.3">
      <c r="A13266" s="680" t="s">
        <v>33043</v>
      </c>
      <c r="B13266" s="681" t="s">
        <v>33044</v>
      </c>
      <c r="C13266" s="680" t="s">
        <v>33045</v>
      </c>
      <c r="D13266" s="680" t="s">
        <v>33045</v>
      </c>
    </row>
    <row r="13267" spans="1:4" ht="16.5" thickTop="1" thickBot="1" x14ac:dyDescent="0.3">
      <c r="A13267" s="680" t="s">
        <v>33046</v>
      </c>
      <c r="B13267" s="681" t="s">
        <v>33047</v>
      </c>
      <c r="C13267" s="680" t="s">
        <v>33048</v>
      </c>
      <c r="D13267" s="680" t="s">
        <v>49702</v>
      </c>
    </row>
    <row r="13268" spans="1:4" ht="31.5" thickTop="1" thickBot="1" x14ac:dyDescent="0.3">
      <c r="A13268" s="681" t="s">
        <v>33049</v>
      </c>
      <c r="B13268" s="681" t="s">
        <v>33050</v>
      </c>
      <c r="C13268" s="681" t="s">
        <v>33051</v>
      </c>
      <c r="D13268" s="681" t="s">
        <v>49703</v>
      </c>
    </row>
    <row r="13269" spans="1:4" ht="16.5" thickTop="1" thickBot="1" x14ac:dyDescent="0.3">
      <c r="A13269" s="681" t="s">
        <v>33052</v>
      </c>
      <c r="B13269" s="681" t="s">
        <v>33053</v>
      </c>
      <c r="C13269" s="681" t="s">
        <v>33054</v>
      </c>
      <c r="D13269" s="681" t="s">
        <v>49704</v>
      </c>
    </row>
    <row r="13270" spans="1:4" ht="16.5" thickTop="1" thickBot="1" x14ac:dyDescent="0.3">
      <c r="A13270" s="681" t="s">
        <v>33055</v>
      </c>
      <c r="B13270" s="681" t="s">
        <v>33056</v>
      </c>
      <c r="C13270" s="681" t="s">
        <v>33057</v>
      </c>
      <c r="D13270" s="681" t="s">
        <v>49705</v>
      </c>
    </row>
    <row r="13271" spans="1:4" ht="16.5" thickTop="1" thickBot="1" x14ac:dyDescent="0.3">
      <c r="A13271" s="681" t="s">
        <v>33058</v>
      </c>
      <c r="B13271" s="681" t="s">
        <v>33059</v>
      </c>
      <c r="C13271" s="681" t="s">
        <v>33060</v>
      </c>
      <c r="D13271" s="681" t="s">
        <v>33060</v>
      </c>
    </row>
    <row r="13272" spans="1:4" ht="16.5" thickTop="1" thickBot="1" x14ac:dyDescent="0.3">
      <c r="A13272" s="681" t="s">
        <v>33061</v>
      </c>
      <c r="B13272" s="681" t="s">
        <v>33062</v>
      </c>
      <c r="C13272" s="681" t="s">
        <v>33063</v>
      </c>
      <c r="D13272" s="681" t="s">
        <v>49706</v>
      </c>
    </row>
    <row r="13273" spans="1:4" ht="31.5" thickTop="1" thickBot="1" x14ac:dyDescent="0.3">
      <c r="A13273" s="680" t="s">
        <v>33064</v>
      </c>
      <c r="B13273" s="681" t="s">
        <v>33064</v>
      </c>
      <c r="C13273" s="680" t="s">
        <v>33065</v>
      </c>
      <c r="D13273" s="680" t="s">
        <v>49707</v>
      </c>
    </row>
    <row r="13274" spans="1:4" ht="31.5" thickTop="1" thickBot="1" x14ac:dyDescent="0.3">
      <c r="A13274" s="681" t="s">
        <v>7592</v>
      </c>
      <c r="B13274" s="681" t="s">
        <v>33066</v>
      </c>
      <c r="C13274" s="681" t="s">
        <v>7593</v>
      </c>
      <c r="D13274" s="681" t="s">
        <v>7594</v>
      </c>
    </row>
    <row r="13275" spans="1:4" ht="16.5" thickTop="1" thickBot="1" x14ac:dyDescent="0.3">
      <c r="A13275" s="680" t="s">
        <v>33067</v>
      </c>
      <c r="B13275" s="681" t="s">
        <v>33068</v>
      </c>
      <c r="C13275" s="680" t="s">
        <v>33069</v>
      </c>
      <c r="D13275" s="680" t="s">
        <v>49708</v>
      </c>
    </row>
    <row r="13276" spans="1:4" ht="16.5" thickTop="1" thickBot="1" x14ac:dyDescent="0.3">
      <c r="A13276" s="681" t="s">
        <v>33070</v>
      </c>
      <c r="B13276" s="681" t="s">
        <v>33071</v>
      </c>
      <c r="C13276" s="681" t="s">
        <v>33072</v>
      </c>
      <c r="D13276" s="681" t="s">
        <v>49709</v>
      </c>
    </row>
    <row r="13277" spans="1:4" ht="16.5" thickTop="1" thickBot="1" x14ac:dyDescent="0.3">
      <c r="A13277" s="681" t="s">
        <v>33073</v>
      </c>
      <c r="B13277" s="681" t="s">
        <v>33074</v>
      </c>
      <c r="C13277" s="681" t="s">
        <v>33075</v>
      </c>
      <c r="D13277" s="681" t="s">
        <v>49710</v>
      </c>
    </row>
    <row r="13278" spans="1:4" ht="16.5" thickTop="1" thickBot="1" x14ac:dyDescent="0.3">
      <c r="A13278" s="680" t="s">
        <v>33076</v>
      </c>
      <c r="B13278" s="692" t="s">
        <v>8728</v>
      </c>
      <c r="C13278" s="680" t="s">
        <v>33077</v>
      </c>
      <c r="D13278" s="680" t="s">
        <v>49711</v>
      </c>
    </row>
    <row r="13279" spans="1:4" ht="16.5" thickTop="1" thickBot="1" x14ac:dyDescent="0.3">
      <c r="A13279" s="681" t="s">
        <v>33078</v>
      </c>
      <c r="B13279" s="692" t="s">
        <v>8728</v>
      </c>
      <c r="C13279" s="681" t="s">
        <v>33079</v>
      </c>
      <c r="D13279" s="681" t="s">
        <v>49712</v>
      </c>
    </row>
    <row r="13280" spans="1:4" ht="31.5" thickTop="1" thickBot="1" x14ac:dyDescent="0.3">
      <c r="A13280" s="681" t="s">
        <v>33080</v>
      </c>
      <c r="B13280" s="681" t="s">
        <v>33081</v>
      </c>
      <c r="C13280" s="681" t="s">
        <v>33082</v>
      </c>
      <c r="D13280" s="681" t="s">
        <v>49713</v>
      </c>
    </row>
    <row r="13281" spans="1:4" ht="16.5" thickTop="1" thickBot="1" x14ac:dyDescent="0.3">
      <c r="A13281" s="681" t="s">
        <v>33083</v>
      </c>
      <c r="B13281" s="681" t="s">
        <v>33084</v>
      </c>
      <c r="C13281" s="681" t="s">
        <v>33085</v>
      </c>
      <c r="D13281" s="681" t="s">
        <v>49714</v>
      </c>
    </row>
    <row r="13282" spans="1:4" ht="16.5" thickTop="1" thickBot="1" x14ac:dyDescent="0.3">
      <c r="A13282" s="680" t="s">
        <v>33086</v>
      </c>
      <c r="B13282" s="681" t="s">
        <v>33087</v>
      </c>
      <c r="C13282" s="680" t="s">
        <v>33088</v>
      </c>
      <c r="D13282" s="680" t="s">
        <v>49715</v>
      </c>
    </row>
    <row r="13283" spans="1:4" ht="16.5" thickTop="1" thickBot="1" x14ac:dyDescent="0.3">
      <c r="A13283" s="681" t="s">
        <v>33089</v>
      </c>
      <c r="B13283" s="692" t="s">
        <v>8728</v>
      </c>
      <c r="C13283" s="681" t="s">
        <v>33090</v>
      </c>
      <c r="D13283" s="681" t="s">
        <v>49716</v>
      </c>
    </row>
    <row r="13284" spans="1:4" ht="31.5" thickTop="1" thickBot="1" x14ac:dyDescent="0.3">
      <c r="A13284" s="680" t="s">
        <v>33091</v>
      </c>
      <c r="B13284" s="692" t="s">
        <v>8728</v>
      </c>
      <c r="C13284" s="680" t="s">
        <v>33092</v>
      </c>
      <c r="D13284" s="680" t="s">
        <v>49717</v>
      </c>
    </row>
    <row r="13285" spans="1:4" ht="16.5" thickTop="1" thickBot="1" x14ac:dyDescent="0.3">
      <c r="A13285" s="680" t="s">
        <v>33093</v>
      </c>
      <c r="B13285" s="681" t="s">
        <v>33094</v>
      </c>
      <c r="C13285" s="680" t="s">
        <v>33095</v>
      </c>
      <c r="D13285" s="680" t="s">
        <v>49718</v>
      </c>
    </row>
    <row r="13286" spans="1:4" ht="16.5" thickTop="1" thickBot="1" x14ac:dyDescent="0.3">
      <c r="A13286" s="681" t="s">
        <v>33096</v>
      </c>
      <c r="B13286" s="681" t="s">
        <v>33097</v>
      </c>
      <c r="C13286" s="681" t="s">
        <v>33098</v>
      </c>
      <c r="D13286" s="681" t="s">
        <v>49719</v>
      </c>
    </row>
    <row r="13287" spans="1:4" ht="16.5" thickTop="1" thickBot="1" x14ac:dyDescent="0.3">
      <c r="A13287" s="681" t="s">
        <v>33099</v>
      </c>
      <c r="B13287" s="681" t="s">
        <v>33100</v>
      </c>
      <c r="C13287" s="681" t="s">
        <v>33101</v>
      </c>
      <c r="D13287" s="681" t="s">
        <v>49720</v>
      </c>
    </row>
    <row r="13288" spans="1:4" ht="16.5" thickTop="1" thickBot="1" x14ac:dyDescent="0.3">
      <c r="A13288" s="680" t="s">
        <v>33102</v>
      </c>
      <c r="B13288" s="681" t="s">
        <v>33103</v>
      </c>
      <c r="C13288" s="680" t="s">
        <v>33104</v>
      </c>
      <c r="D13288" s="680" t="s">
        <v>49721</v>
      </c>
    </row>
    <row r="13289" spans="1:4" ht="16.5" thickTop="1" thickBot="1" x14ac:dyDescent="0.3">
      <c r="A13289" s="680" t="s">
        <v>33105</v>
      </c>
      <c r="B13289" s="681" t="s">
        <v>33106</v>
      </c>
      <c r="C13289" s="680" t="s">
        <v>33107</v>
      </c>
      <c r="D13289" s="680" t="s">
        <v>49722</v>
      </c>
    </row>
    <row r="13290" spans="1:4" ht="16.5" thickTop="1" thickBot="1" x14ac:dyDescent="0.3">
      <c r="A13290" s="681" t="s">
        <v>33108</v>
      </c>
      <c r="B13290" s="681" t="s">
        <v>33109</v>
      </c>
      <c r="C13290" s="681" t="s">
        <v>33110</v>
      </c>
      <c r="D13290" s="681" t="s">
        <v>49723</v>
      </c>
    </row>
    <row r="13291" spans="1:4" ht="16.5" thickTop="1" thickBot="1" x14ac:dyDescent="0.3">
      <c r="A13291" s="680" t="s">
        <v>33111</v>
      </c>
      <c r="B13291" s="681" t="s">
        <v>33112</v>
      </c>
      <c r="C13291" s="680" t="s">
        <v>33113</v>
      </c>
      <c r="D13291" s="680" t="s">
        <v>49724</v>
      </c>
    </row>
    <row r="13292" spans="1:4" ht="16.5" thickTop="1" thickBot="1" x14ac:dyDescent="0.3">
      <c r="A13292" s="680" t="s">
        <v>33114</v>
      </c>
      <c r="B13292" s="681" t="s">
        <v>33115</v>
      </c>
      <c r="C13292" s="680" t="s">
        <v>33116</v>
      </c>
      <c r="D13292" s="680" t="s">
        <v>49725</v>
      </c>
    </row>
    <row r="13293" spans="1:4" ht="16.5" thickTop="1" thickBot="1" x14ac:dyDescent="0.3">
      <c r="A13293" s="681" t="s">
        <v>33117</v>
      </c>
      <c r="B13293" s="681" t="s">
        <v>33118</v>
      </c>
      <c r="C13293" s="681" t="s">
        <v>33119</v>
      </c>
      <c r="D13293" s="681" t="s">
        <v>49726</v>
      </c>
    </row>
    <row r="13294" spans="1:4" ht="16.5" thickTop="1" thickBot="1" x14ac:dyDescent="0.3">
      <c r="A13294" s="680" t="s">
        <v>33120</v>
      </c>
      <c r="B13294" s="681" t="s">
        <v>33121</v>
      </c>
      <c r="C13294" s="680" t="s">
        <v>33122</v>
      </c>
      <c r="D13294" s="680" t="s">
        <v>49727</v>
      </c>
    </row>
    <row r="13295" spans="1:4" ht="16.5" thickTop="1" thickBot="1" x14ac:dyDescent="0.3">
      <c r="A13295" s="680" t="s">
        <v>33123</v>
      </c>
      <c r="B13295" s="692" t="s">
        <v>8728</v>
      </c>
      <c r="C13295" s="680" t="s">
        <v>33124</v>
      </c>
      <c r="D13295" s="680" t="s">
        <v>49728</v>
      </c>
    </row>
    <row r="13296" spans="1:4" ht="16.5" thickTop="1" thickBot="1" x14ac:dyDescent="0.3">
      <c r="A13296" s="680" t="s">
        <v>7595</v>
      </c>
      <c r="B13296" s="681" t="s">
        <v>33125</v>
      </c>
      <c r="C13296" s="680" t="s">
        <v>7596</v>
      </c>
      <c r="D13296" s="680" t="s">
        <v>7597</v>
      </c>
    </row>
    <row r="13297" spans="1:4" ht="16.5" thickTop="1" thickBot="1" x14ac:dyDescent="0.3">
      <c r="A13297" s="681" t="s">
        <v>33126</v>
      </c>
      <c r="B13297" s="681" t="s">
        <v>33127</v>
      </c>
      <c r="C13297" s="681" t="s">
        <v>33128</v>
      </c>
      <c r="D13297" s="681" t="s">
        <v>49729</v>
      </c>
    </row>
    <row r="13298" spans="1:4" ht="16.5" thickTop="1" thickBot="1" x14ac:dyDescent="0.3">
      <c r="A13298" s="680" t="s">
        <v>33129</v>
      </c>
      <c r="B13298" s="681" t="s">
        <v>33130</v>
      </c>
      <c r="C13298" s="680" t="s">
        <v>33131</v>
      </c>
      <c r="D13298" s="680" t="s">
        <v>49730</v>
      </c>
    </row>
    <row r="13299" spans="1:4" ht="16.5" thickTop="1" thickBot="1" x14ac:dyDescent="0.3">
      <c r="A13299" s="681" t="s">
        <v>33132</v>
      </c>
      <c r="B13299" s="681" t="s">
        <v>33133</v>
      </c>
      <c r="C13299" s="681" t="s">
        <v>33134</v>
      </c>
      <c r="D13299" s="681" t="s">
        <v>49731</v>
      </c>
    </row>
    <row r="13300" spans="1:4" ht="16.5" thickTop="1" thickBot="1" x14ac:dyDescent="0.3">
      <c r="A13300" s="681" t="s">
        <v>33135</v>
      </c>
      <c r="B13300" s="681" t="s">
        <v>33136</v>
      </c>
      <c r="C13300" s="681" t="s">
        <v>629</v>
      </c>
      <c r="D13300" s="681" t="s">
        <v>49732</v>
      </c>
    </row>
    <row r="13301" spans="1:4" ht="31.5" thickTop="1" thickBot="1" x14ac:dyDescent="0.3">
      <c r="A13301" s="681" t="s">
        <v>33137</v>
      </c>
      <c r="B13301" s="681" t="s">
        <v>33138</v>
      </c>
      <c r="C13301" s="681" t="s">
        <v>33139</v>
      </c>
      <c r="D13301" s="681" t="s">
        <v>49733</v>
      </c>
    </row>
    <row r="13302" spans="1:4" ht="16.5" thickTop="1" thickBot="1" x14ac:dyDescent="0.3">
      <c r="A13302" s="681" t="s">
        <v>33140</v>
      </c>
      <c r="B13302" s="681" t="s">
        <v>33141</v>
      </c>
      <c r="C13302" s="681" t="s">
        <v>33142</v>
      </c>
      <c r="D13302" s="681" t="s">
        <v>49734</v>
      </c>
    </row>
    <row r="13303" spans="1:4" ht="16.5" thickTop="1" thickBot="1" x14ac:dyDescent="0.3">
      <c r="A13303" s="681" t="s">
        <v>33143</v>
      </c>
      <c r="B13303" s="681" t="s">
        <v>33144</v>
      </c>
      <c r="C13303" s="681" t="s">
        <v>33145</v>
      </c>
      <c r="D13303" s="681" t="s">
        <v>49735</v>
      </c>
    </row>
    <row r="13304" spans="1:4" ht="16.5" thickTop="1" thickBot="1" x14ac:dyDescent="0.3">
      <c r="A13304" s="680" t="s">
        <v>33146</v>
      </c>
      <c r="B13304" s="681" t="s">
        <v>33146</v>
      </c>
      <c r="C13304" s="680" t="s">
        <v>33147</v>
      </c>
      <c r="D13304" s="680" t="s">
        <v>49736</v>
      </c>
    </row>
    <row r="13305" spans="1:4" ht="16.5" thickTop="1" thickBot="1" x14ac:dyDescent="0.3">
      <c r="A13305" s="681" t="s">
        <v>33148</v>
      </c>
      <c r="B13305" s="681" t="s">
        <v>33149</v>
      </c>
      <c r="C13305" s="681" t="s">
        <v>33150</v>
      </c>
      <c r="D13305" s="681" t="s">
        <v>49737</v>
      </c>
    </row>
    <row r="13306" spans="1:4" ht="16.5" thickTop="1" thickBot="1" x14ac:dyDescent="0.3">
      <c r="A13306" s="681" t="s">
        <v>33151</v>
      </c>
      <c r="B13306" s="681" t="s">
        <v>33152</v>
      </c>
      <c r="C13306" s="681" t="s">
        <v>33153</v>
      </c>
      <c r="D13306" s="681" t="s">
        <v>49738</v>
      </c>
    </row>
    <row r="13307" spans="1:4" ht="16.5" thickTop="1" thickBot="1" x14ac:dyDescent="0.3">
      <c r="A13307" s="681" t="s">
        <v>33154</v>
      </c>
      <c r="B13307" s="681" t="s">
        <v>33155</v>
      </c>
      <c r="C13307" s="681" t="s">
        <v>33156</v>
      </c>
      <c r="D13307" s="681" t="s">
        <v>49739</v>
      </c>
    </row>
    <row r="13308" spans="1:4" ht="16.5" thickTop="1" thickBot="1" x14ac:dyDescent="0.3">
      <c r="A13308" s="680" t="s">
        <v>33157</v>
      </c>
      <c r="B13308" s="681" t="s">
        <v>33158</v>
      </c>
      <c r="C13308" s="680" t="s">
        <v>33159</v>
      </c>
      <c r="D13308" s="680" t="s">
        <v>49740</v>
      </c>
    </row>
    <row r="13309" spans="1:4" ht="16.5" thickTop="1" thickBot="1" x14ac:dyDescent="0.3">
      <c r="A13309" s="680" t="s">
        <v>33160</v>
      </c>
      <c r="B13309" s="681" t="s">
        <v>33161</v>
      </c>
      <c r="C13309" s="680" t="s">
        <v>33162</v>
      </c>
      <c r="D13309" s="680" t="s">
        <v>49741</v>
      </c>
    </row>
    <row r="13310" spans="1:4" ht="16.5" thickTop="1" thickBot="1" x14ac:dyDescent="0.3">
      <c r="A13310" s="681" t="s">
        <v>33163</v>
      </c>
      <c r="B13310" s="681" t="s">
        <v>33163</v>
      </c>
      <c r="C13310" s="681" t="s">
        <v>33164</v>
      </c>
      <c r="D13310" s="681" t="s">
        <v>49742</v>
      </c>
    </row>
    <row r="13311" spans="1:4" ht="16.5" thickTop="1" thickBot="1" x14ac:dyDescent="0.3">
      <c r="A13311" s="680" t="s">
        <v>33165</v>
      </c>
      <c r="B13311" s="681" t="s">
        <v>33165</v>
      </c>
      <c r="C13311" s="680" t="s">
        <v>33166</v>
      </c>
      <c r="D13311" s="680" t="s">
        <v>49743</v>
      </c>
    </row>
    <row r="13312" spans="1:4" ht="16.5" thickTop="1" thickBot="1" x14ac:dyDescent="0.3">
      <c r="A13312" s="680" t="s">
        <v>33167</v>
      </c>
      <c r="B13312" s="681" t="s">
        <v>33168</v>
      </c>
      <c r="C13312" s="680" t="s">
        <v>33169</v>
      </c>
      <c r="D13312" s="680" t="s">
        <v>49744</v>
      </c>
    </row>
    <row r="13313" spans="1:4" ht="16.5" thickTop="1" thickBot="1" x14ac:dyDescent="0.3">
      <c r="A13313" s="681" t="s">
        <v>33170</v>
      </c>
      <c r="B13313" s="681" t="s">
        <v>33170</v>
      </c>
      <c r="C13313" s="681" t="s">
        <v>33171</v>
      </c>
      <c r="D13313" s="681" t="s">
        <v>49745</v>
      </c>
    </row>
    <row r="13314" spans="1:4" ht="16.5" thickTop="1" thickBot="1" x14ac:dyDescent="0.3">
      <c r="A13314" s="681" t="s">
        <v>33172</v>
      </c>
      <c r="B13314" s="681" t="s">
        <v>33173</v>
      </c>
      <c r="C13314" s="681" t="s">
        <v>33174</v>
      </c>
      <c r="D13314" s="681" t="s">
        <v>49746</v>
      </c>
    </row>
    <row r="13315" spans="1:4" ht="16.5" thickTop="1" thickBot="1" x14ac:dyDescent="0.3">
      <c r="A13315" s="681" t="s">
        <v>33175</v>
      </c>
      <c r="B13315" s="681" t="s">
        <v>33175</v>
      </c>
      <c r="C13315" s="681" t="s">
        <v>33176</v>
      </c>
      <c r="D13315" s="681" t="s">
        <v>49747</v>
      </c>
    </row>
    <row r="13316" spans="1:4" ht="16.5" thickTop="1" thickBot="1" x14ac:dyDescent="0.3">
      <c r="A13316" s="680" t="s">
        <v>33177</v>
      </c>
      <c r="B13316" s="681" t="s">
        <v>33178</v>
      </c>
      <c r="C13316" s="680" t="s">
        <v>33179</v>
      </c>
      <c r="D13316" s="680" t="s">
        <v>49748</v>
      </c>
    </row>
    <row r="13317" spans="1:4" ht="16.5" thickTop="1" thickBot="1" x14ac:dyDescent="0.3">
      <c r="A13317" s="681" t="s">
        <v>33180</v>
      </c>
      <c r="B13317" s="692" t="s">
        <v>8728</v>
      </c>
      <c r="C13317" s="681" t="s">
        <v>33181</v>
      </c>
      <c r="D13317" s="681" t="s">
        <v>49749</v>
      </c>
    </row>
    <row r="13318" spans="1:4" ht="16.5" thickTop="1" thickBot="1" x14ac:dyDescent="0.3">
      <c r="A13318" s="680" t="s">
        <v>33182</v>
      </c>
      <c r="B13318" s="681" t="s">
        <v>33183</v>
      </c>
      <c r="C13318" s="680" t="s">
        <v>33184</v>
      </c>
      <c r="D13318" s="680" t="s">
        <v>49750</v>
      </c>
    </row>
    <row r="13319" spans="1:4" ht="16.5" thickTop="1" thickBot="1" x14ac:dyDescent="0.3">
      <c r="A13319" s="680" t="s">
        <v>33185</v>
      </c>
      <c r="B13319" s="681" t="s">
        <v>33185</v>
      </c>
      <c r="C13319" s="680" t="s">
        <v>33186</v>
      </c>
      <c r="D13319" s="680" t="s">
        <v>49751</v>
      </c>
    </row>
    <row r="13320" spans="1:4" ht="16.5" thickTop="1" thickBot="1" x14ac:dyDescent="0.3">
      <c r="A13320" s="681" t="s">
        <v>33187</v>
      </c>
      <c r="B13320" s="681" t="s">
        <v>33188</v>
      </c>
      <c r="C13320" s="681" t="s">
        <v>33189</v>
      </c>
      <c r="D13320" s="681" t="s">
        <v>49752</v>
      </c>
    </row>
    <row r="13321" spans="1:4" ht="16.5" thickTop="1" thickBot="1" x14ac:dyDescent="0.3">
      <c r="A13321" s="681" t="s">
        <v>33190</v>
      </c>
      <c r="B13321" s="681" t="s">
        <v>33191</v>
      </c>
      <c r="C13321" s="681" t="s">
        <v>33192</v>
      </c>
      <c r="D13321" s="681" t="s">
        <v>49753</v>
      </c>
    </row>
    <row r="13322" spans="1:4" ht="16.5" thickTop="1" thickBot="1" x14ac:dyDescent="0.3">
      <c r="A13322" s="680" t="s">
        <v>33193</v>
      </c>
      <c r="B13322" s="692" t="s">
        <v>8728</v>
      </c>
      <c r="C13322" s="680" t="s">
        <v>33194</v>
      </c>
      <c r="D13322" s="680" t="s">
        <v>49754</v>
      </c>
    </row>
    <row r="13323" spans="1:4" ht="31.5" thickTop="1" thickBot="1" x14ac:dyDescent="0.3">
      <c r="A13323" s="680" t="s">
        <v>33195</v>
      </c>
      <c r="B13323" s="681" t="s">
        <v>33195</v>
      </c>
      <c r="C13323" s="680" t="s">
        <v>33196</v>
      </c>
      <c r="D13323" s="680" t="s">
        <v>49755</v>
      </c>
    </row>
    <row r="13324" spans="1:4" ht="31.5" thickTop="1" thickBot="1" x14ac:dyDescent="0.3">
      <c r="A13324" s="681" t="s">
        <v>33197</v>
      </c>
      <c r="B13324" s="681" t="s">
        <v>33198</v>
      </c>
      <c r="C13324" s="681" t="s">
        <v>33199</v>
      </c>
      <c r="D13324" s="681" t="s">
        <v>49756</v>
      </c>
    </row>
    <row r="13325" spans="1:4" ht="16.5" thickTop="1" thickBot="1" x14ac:dyDescent="0.3">
      <c r="A13325" s="681" t="s">
        <v>33200</v>
      </c>
      <c r="B13325" s="692" t="s">
        <v>8728</v>
      </c>
      <c r="C13325" s="681" t="s">
        <v>33201</v>
      </c>
      <c r="D13325" s="681" t="s">
        <v>49757</v>
      </c>
    </row>
    <row r="13326" spans="1:4" ht="46.5" thickTop="1" thickBot="1" x14ac:dyDescent="0.3">
      <c r="A13326" s="680" t="s">
        <v>33202</v>
      </c>
      <c r="B13326" s="692" t="s">
        <v>8728</v>
      </c>
      <c r="C13326" s="680" t="s">
        <v>33203</v>
      </c>
      <c r="D13326" s="680" t="s">
        <v>49758</v>
      </c>
    </row>
    <row r="13327" spans="1:4" ht="16.5" thickTop="1" thickBot="1" x14ac:dyDescent="0.3">
      <c r="A13327" s="680" t="s">
        <v>33204</v>
      </c>
      <c r="B13327" s="681" t="s">
        <v>33205</v>
      </c>
      <c r="C13327" s="680" t="s">
        <v>33206</v>
      </c>
      <c r="D13327" s="680" t="s">
        <v>49759</v>
      </c>
    </row>
    <row r="13328" spans="1:4" ht="16.5" thickTop="1" thickBot="1" x14ac:dyDescent="0.3">
      <c r="A13328" s="680" t="s">
        <v>33207</v>
      </c>
      <c r="B13328" s="681" t="s">
        <v>33208</v>
      </c>
      <c r="C13328" s="680" t="s">
        <v>33209</v>
      </c>
      <c r="D13328" s="680" t="s">
        <v>49760</v>
      </c>
    </row>
    <row r="13329" spans="1:4" ht="16.5" thickTop="1" thickBot="1" x14ac:dyDescent="0.3">
      <c r="A13329" s="681" t="s">
        <v>33210</v>
      </c>
      <c r="B13329" s="681" t="s">
        <v>33211</v>
      </c>
      <c r="C13329" s="681" t="s">
        <v>33212</v>
      </c>
      <c r="D13329" s="681" t="s">
        <v>49761</v>
      </c>
    </row>
    <row r="13330" spans="1:4" ht="31.5" thickTop="1" thickBot="1" x14ac:dyDescent="0.3">
      <c r="A13330" s="681" t="s">
        <v>33213</v>
      </c>
      <c r="B13330" s="681" t="s">
        <v>33214</v>
      </c>
      <c r="C13330" s="681" t="s">
        <v>33215</v>
      </c>
      <c r="D13330" s="681" t="s">
        <v>49762</v>
      </c>
    </row>
    <row r="13331" spans="1:4" ht="16.5" thickTop="1" thickBot="1" x14ac:dyDescent="0.3">
      <c r="A13331" s="681" t="s">
        <v>33216</v>
      </c>
      <c r="B13331" s="681" t="s">
        <v>33217</v>
      </c>
      <c r="C13331" s="681" t="s">
        <v>33218</v>
      </c>
      <c r="D13331" s="681" t="s">
        <v>49763</v>
      </c>
    </row>
    <row r="13332" spans="1:4" ht="31.5" thickTop="1" thickBot="1" x14ac:dyDescent="0.3">
      <c r="A13332" s="680" t="s">
        <v>33219</v>
      </c>
      <c r="B13332" s="681" t="s">
        <v>33220</v>
      </c>
      <c r="C13332" s="680" t="s">
        <v>33221</v>
      </c>
      <c r="D13332" s="680" t="s">
        <v>49764</v>
      </c>
    </row>
    <row r="13333" spans="1:4" ht="16.5" thickTop="1" thickBot="1" x14ac:dyDescent="0.3">
      <c r="A13333" s="681" t="s">
        <v>33222</v>
      </c>
      <c r="B13333" s="681" t="s">
        <v>33223</v>
      </c>
      <c r="C13333" s="681" t="s">
        <v>33224</v>
      </c>
      <c r="D13333" s="681" t="s">
        <v>49765</v>
      </c>
    </row>
    <row r="13334" spans="1:4" ht="16.5" thickTop="1" thickBot="1" x14ac:dyDescent="0.3">
      <c r="A13334" s="681" t="s">
        <v>33225</v>
      </c>
      <c r="B13334" s="681" t="s">
        <v>33226</v>
      </c>
      <c r="C13334" s="681" t="s">
        <v>33227</v>
      </c>
      <c r="D13334" s="681" t="s">
        <v>49766</v>
      </c>
    </row>
    <row r="13335" spans="1:4" ht="16.5" thickTop="1" thickBot="1" x14ac:dyDescent="0.3">
      <c r="A13335" s="681" t="s">
        <v>33228</v>
      </c>
      <c r="B13335" s="681" t="s">
        <v>33229</v>
      </c>
      <c r="C13335" s="681" t="s">
        <v>33230</v>
      </c>
      <c r="D13335" s="681" t="s">
        <v>49767</v>
      </c>
    </row>
    <row r="13336" spans="1:4" ht="31.5" thickTop="1" thickBot="1" x14ac:dyDescent="0.3">
      <c r="A13336" s="681" t="s">
        <v>33231</v>
      </c>
      <c r="B13336" s="681" t="s">
        <v>33231</v>
      </c>
      <c r="C13336" s="681" t="s">
        <v>33232</v>
      </c>
      <c r="D13336" s="681" t="s">
        <v>49768</v>
      </c>
    </row>
    <row r="13337" spans="1:4" ht="16.5" thickTop="1" thickBot="1" x14ac:dyDescent="0.3">
      <c r="A13337" s="680" t="s">
        <v>33233</v>
      </c>
      <c r="B13337" s="681" t="s">
        <v>33234</v>
      </c>
      <c r="C13337" s="680" t="s">
        <v>33235</v>
      </c>
      <c r="D13337" s="680" t="s">
        <v>49769</v>
      </c>
    </row>
    <row r="13338" spans="1:4" ht="31.5" thickTop="1" thickBot="1" x14ac:dyDescent="0.3">
      <c r="A13338" s="680" t="s">
        <v>7598</v>
      </c>
      <c r="B13338" s="681" t="s">
        <v>33236</v>
      </c>
      <c r="C13338" s="680" t="s">
        <v>7599</v>
      </c>
      <c r="D13338" s="680" t="s">
        <v>7600</v>
      </c>
    </row>
    <row r="13339" spans="1:4" ht="16.5" thickTop="1" thickBot="1" x14ac:dyDescent="0.3">
      <c r="A13339" s="680" t="s">
        <v>7601</v>
      </c>
      <c r="B13339" s="681" t="s">
        <v>33237</v>
      </c>
      <c r="C13339" s="680" t="s">
        <v>7602</v>
      </c>
      <c r="D13339" s="680" t="s">
        <v>7603</v>
      </c>
    </row>
    <row r="13340" spans="1:4" ht="31.5" thickTop="1" thickBot="1" x14ac:dyDescent="0.3">
      <c r="A13340" s="680" t="s">
        <v>33238</v>
      </c>
      <c r="B13340" s="681" t="s">
        <v>33239</v>
      </c>
      <c r="C13340" s="680" t="s">
        <v>33240</v>
      </c>
      <c r="D13340" s="680" t="s">
        <v>49770</v>
      </c>
    </row>
    <row r="13341" spans="1:4" ht="16.5" thickTop="1" thickBot="1" x14ac:dyDescent="0.3">
      <c r="A13341" s="680" t="s">
        <v>33241</v>
      </c>
      <c r="B13341" s="681" t="s">
        <v>33241</v>
      </c>
      <c r="C13341" s="680" t="s">
        <v>33242</v>
      </c>
      <c r="D13341" s="680" t="s">
        <v>49771</v>
      </c>
    </row>
    <row r="13342" spans="1:4" ht="16.5" thickTop="1" thickBot="1" x14ac:dyDescent="0.3">
      <c r="A13342" s="680" t="s">
        <v>33243</v>
      </c>
      <c r="B13342" s="681" t="s">
        <v>33244</v>
      </c>
      <c r="C13342" s="680" t="s">
        <v>33245</v>
      </c>
      <c r="D13342" s="680" t="s">
        <v>49772</v>
      </c>
    </row>
    <row r="13343" spans="1:4" ht="16.5" thickTop="1" thickBot="1" x14ac:dyDescent="0.3">
      <c r="A13343" s="681" t="s">
        <v>33246</v>
      </c>
      <c r="B13343" s="681" t="s">
        <v>33247</v>
      </c>
      <c r="C13343" s="681" t="s">
        <v>33248</v>
      </c>
      <c r="D13343" s="681" t="s">
        <v>49773</v>
      </c>
    </row>
    <row r="13344" spans="1:4" ht="16.5" thickTop="1" thickBot="1" x14ac:dyDescent="0.3">
      <c r="A13344" s="681" t="s">
        <v>7604</v>
      </c>
      <c r="B13344" s="681" t="s">
        <v>33249</v>
      </c>
      <c r="C13344" s="681" t="s">
        <v>7605</v>
      </c>
      <c r="D13344" s="681" t="s">
        <v>7606</v>
      </c>
    </row>
    <row r="13345" spans="1:4" ht="16.5" thickTop="1" thickBot="1" x14ac:dyDescent="0.3">
      <c r="A13345" s="680" t="s">
        <v>33250</v>
      </c>
      <c r="B13345" s="681" t="s">
        <v>33251</v>
      </c>
      <c r="C13345" s="680" t="s">
        <v>33252</v>
      </c>
      <c r="D13345" s="680" t="s">
        <v>49774</v>
      </c>
    </row>
    <row r="13346" spans="1:4" ht="16.5" thickTop="1" thickBot="1" x14ac:dyDescent="0.3">
      <c r="A13346" s="681" t="s">
        <v>33253</v>
      </c>
      <c r="B13346" s="681" t="s">
        <v>33254</v>
      </c>
      <c r="C13346" s="681" t="s">
        <v>33255</v>
      </c>
      <c r="D13346" s="681" t="s">
        <v>49775</v>
      </c>
    </row>
    <row r="13347" spans="1:4" ht="16.5" thickTop="1" thickBot="1" x14ac:dyDescent="0.3">
      <c r="A13347" s="681" t="s">
        <v>33256</v>
      </c>
      <c r="B13347" s="681" t="s">
        <v>33257</v>
      </c>
      <c r="C13347" s="681" t="s">
        <v>33258</v>
      </c>
      <c r="D13347" s="681" t="s">
        <v>49776</v>
      </c>
    </row>
    <row r="13348" spans="1:4" ht="16.5" thickTop="1" thickBot="1" x14ac:dyDescent="0.3">
      <c r="A13348" s="681" t="s">
        <v>33259</v>
      </c>
      <c r="B13348" s="681" t="s">
        <v>33260</v>
      </c>
      <c r="C13348" s="681" t="s">
        <v>33261</v>
      </c>
      <c r="D13348" s="681" t="s">
        <v>49777</v>
      </c>
    </row>
    <row r="13349" spans="1:4" ht="16.5" thickTop="1" thickBot="1" x14ac:dyDescent="0.3">
      <c r="A13349" s="680" t="s">
        <v>33262</v>
      </c>
      <c r="B13349" s="681" t="s">
        <v>33263</v>
      </c>
      <c r="C13349" s="680" t="s">
        <v>33264</v>
      </c>
      <c r="D13349" s="680" t="s">
        <v>49778</v>
      </c>
    </row>
    <row r="13350" spans="1:4" ht="16.5" thickTop="1" thickBot="1" x14ac:dyDescent="0.3">
      <c r="A13350" s="680" t="s">
        <v>33265</v>
      </c>
      <c r="B13350" s="681" t="s">
        <v>33266</v>
      </c>
      <c r="C13350" s="680" t="s">
        <v>33267</v>
      </c>
      <c r="D13350" s="680" t="s">
        <v>49779</v>
      </c>
    </row>
    <row r="13351" spans="1:4" ht="16.5" thickTop="1" thickBot="1" x14ac:dyDescent="0.3">
      <c r="A13351" s="681" t="s">
        <v>33268</v>
      </c>
      <c r="B13351" s="681" t="s">
        <v>33269</v>
      </c>
      <c r="C13351" s="681" t="s">
        <v>33270</v>
      </c>
      <c r="D13351" s="681" t="s">
        <v>49780</v>
      </c>
    </row>
    <row r="13352" spans="1:4" ht="16.5" thickTop="1" thickBot="1" x14ac:dyDescent="0.3">
      <c r="A13352" s="680" t="s">
        <v>33271</v>
      </c>
      <c r="B13352" s="681" t="s">
        <v>33272</v>
      </c>
      <c r="C13352" s="680" t="s">
        <v>33273</v>
      </c>
      <c r="D13352" s="680" t="s">
        <v>49781</v>
      </c>
    </row>
    <row r="13353" spans="1:4" ht="16.5" thickTop="1" thickBot="1" x14ac:dyDescent="0.3">
      <c r="A13353" s="680" t="s">
        <v>33274</v>
      </c>
      <c r="B13353" s="681" t="s">
        <v>33275</v>
      </c>
      <c r="C13353" s="680" t="s">
        <v>33276</v>
      </c>
      <c r="D13353" s="680" t="s">
        <v>49782</v>
      </c>
    </row>
    <row r="13354" spans="1:4" ht="16.5" thickTop="1" thickBot="1" x14ac:dyDescent="0.3">
      <c r="A13354" s="680" t="s">
        <v>33277</v>
      </c>
      <c r="B13354" s="681" t="s">
        <v>33278</v>
      </c>
      <c r="C13354" s="680" t="s">
        <v>33279</v>
      </c>
      <c r="D13354" s="680" t="s">
        <v>49783</v>
      </c>
    </row>
    <row r="13355" spans="1:4" ht="31.5" thickTop="1" thickBot="1" x14ac:dyDescent="0.3">
      <c r="A13355" s="680" t="s">
        <v>33280</v>
      </c>
      <c r="B13355" s="692" t="s">
        <v>8728</v>
      </c>
      <c r="C13355" s="680" t="s">
        <v>33281</v>
      </c>
      <c r="D13355" s="680" t="s">
        <v>49784</v>
      </c>
    </row>
    <row r="13356" spans="1:4" ht="16.5" thickTop="1" thickBot="1" x14ac:dyDescent="0.3">
      <c r="A13356" s="681" t="s">
        <v>33282</v>
      </c>
      <c r="B13356" s="681" t="s">
        <v>33283</v>
      </c>
      <c r="C13356" s="681" t="s">
        <v>33284</v>
      </c>
      <c r="D13356" s="681" t="s">
        <v>33284</v>
      </c>
    </row>
    <row r="13357" spans="1:4" ht="16.5" thickTop="1" thickBot="1" x14ac:dyDescent="0.3">
      <c r="A13357" s="680" t="s">
        <v>7607</v>
      </c>
      <c r="B13357" s="681" t="s">
        <v>33285</v>
      </c>
      <c r="C13357" s="680" t="s">
        <v>7608</v>
      </c>
      <c r="D13357" s="680" t="s">
        <v>7609</v>
      </c>
    </row>
    <row r="13358" spans="1:4" ht="16.5" thickTop="1" thickBot="1" x14ac:dyDescent="0.3">
      <c r="A13358" s="681" t="s">
        <v>33286</v>
      </c>
      <c r="B13358" s="681" t="s">
        <v>33287</v>
      </c>
      <c r="C13358" s="681" t="s">
        <v>33288</v>
      </c>
      <c r="D13358" s="681" t="s">
        <v>33288</v>
      </c>
    </row>
    <row r="13359" spans="1:4" ht="16.5" thickTop="1" thickBot="1" x14ac:dyDescent="0.3">
      <c r="A13359" s="681" t="s">
        <v>33289</v>
      </c>
      <c r="B13359" s="681" t="s">
        <v>33290</v>
      </c>
      <c r="C13359" s="681" t="s">
        <v>33291</v>
      </c>
      <c r="D13359" s="681" t="s">
        <v>49785</v>
      </c>
    </row>
    <row r="13360" spans="1:4" ht="16.5" thickTop="1" thickBot="1" x14ac:dyDescent="0.3">
      <c r="A13360" s="681" t="s">
        <v>33292</v>
      </c>
      <c r="B13360" s="681" t="s">
        <v>33293</v>
      </c>
      <c r="C13360" s="681" t="s">
        <v>33294</v>
      </c>
      <c r="D13360" s="681" t="s">
        <v>49786</v>
      </c>
    </row>
    <row r="13361" spans="1:4" ht="16.5" thickTop="1" thickBot="1" x14ac:dyDescent="0.3">
      <c r="A13361" s="681" t="s">
        <v>33295</v>
      </c>
      <c r="B13361" s="681" t="s">
        <v>33296</v>
      </c>
      <c r="C13361" s="681" t="s">
        <v>33297</v>
      </c>
      <c r="D13361" s="681" t="s">
        <v>49787</v>
      </c>
    </row>
    <row r="13362" spans="1:4" ht="16.5" thickTop="1" thickBot="1" x14ac:dyDescent="0.3">
      <c r="A13362" s="681" t="s">
        <v>7610</v>
      </c>
      <c r="B13362" s="681" t="s">
        <v>7610</v>
      </c>
      <c r="C13362" s="681" t="s">
        <v>7611</v>
      </c>
      <c r="D13362" s="681" t="s">
        <v>7612</v>
      </c>
    </row>
    <row r="13363" spans="1:4" ht="31.5" thickTop="1" thickBot="1" x14ac:dyDescent="0.3">
      <c r="A13363" s="681" t="s">
        <v>33298</v>
      </c>
      <c r="B13363" s="681" t="s">
        <v>33299</v>
      </c>
      <c r="C13363" s="681" t="s">
        <v>33300</v>
      </c>
      <c r="D13363" s="681" t="s">
        <v>49788</v>
      </c>
    </row>
    <row r="13364" spans="1:4" ht="16.5" thickTop="1" thickBot="1" x14ac:dyDescent="0.3">
      <c r="A13364" s="680" t="s">
        <v>33301</v>
      </c>
      <c r="B13364" s="681" t="s">
        <v>33302</v>
      </c>
      <c r="C13364" s="680" t="s">
        <v>33303</v>
      </c>
      <c r="D13364" s="680" t="s">
        <v>49789</v>
      </c>
    </row>
    <row r="13365" spans="1:4" ht="16.5" thickTop="1" thickBot="1" x14ac:dyDescent="0.3">
      <c r="A13365" s="681" t="s">
        <v>33304</v>
      </c>
      <c r="B13365" s="681" t="s">
        <v>33305</v>
      </c>
      <c r="C13365" s="681" t="s">
        <v>33306</v>
      </c>
      <c r="D13365" s="681" t="s">
        <v>49790</v>
      </c>
    </row>
    <row r="13366" spans="1:4" ht="31.5" thickTop="1" thickBot="1" x14ac:dyDescent="0.3">
      <c r="A13366" s="681" t="s">
        <v>33307</v>
      </c>
      <c r="B13366" s="681" t="s">
        <v>33308</v>
      </c>
      <c r="C13366" s="681" t="s">
        <v>33309</v>
      </c>
      <c r="D13366" s="681" t="s">
        <v>49791</v>
      </c>
    </row>
    <row r="13367" spans="1:4" ht="16.5" thickTop="1" thickBot="1" x14ac:dyDescent="0.3">
      <c r="A13367" s="681" t="s">
        <v>7613</v>
      </c>
      <c r="B13367" s="681" t="s">
        <v>33310</v>
      </c>
      <c r="C13367" s="681" t="s">
        <v>7614</v>
      </c>
      <c r="D13367" s="681" t="s">
        <v>7615</v>
      </c>
    </row>
    <row r="13368" spans="1:4" ht="16.5" thickTop="1" thickBot="1" x14ac:dyDescent="0.3">
      <c r="A13368" s="680" t="s">
        <v>33311</v>
      </c>
      <c r="B13368" s="681" t="s">
        <v>33312</v>
      </c>
      <c r="C13368" s="680" t="s">
        <v>33313</v>
      </c>
      <c r="D13368" s="680" t="s">
        <v>49792</v>
      </c>
    </row>
    <row r="13369" spans="1:4" ht="16.5" thickTop="1" thickBot="1" x14ac:dyDescent="0.3">
      <c r="A13369" s="681" t="s">
        <v>33314</v>
      </c>
      <c r="B13369" s="681" t="s">
        <v>33315</v>
      </c>
      <c r="C13369" s="681" t="s">
        <v>33316</v>
      </c>
      <c r="D13369" s="681" t="s">
        <v>49793</v>
      </c>
    </row>
    <row r="13370" spans="1:4" ht="16.5" thickTop="1" thickBot="1" x14ac:dyDescent="0.3">
      <c r="A13370" s="680" t="s">
        <v>33317</v>
      </c>
      <c r="B13370" s="681" t="s">
        <v>33318</v>
      </c>
      <c r="C13370" s="680" t="s">
        <v>33319</v>
      </c>
      <c r="D13370" s="680" t="s">
        <v>49794</v>
      </c>
    </row>
    <row r="13371" spans="1:4" ht="16.5" thickTop="1" thickBot="1" x14ac:dyDescent="0.3">
      <c r="A13371" s="681" t="s">
        <v>33320</v>
      </c>
      <c r="B13371" s="681" t="s">
        <v>33321</v>
      </c>
      <c r="C13371" s="681" t="s">
        <v>33322</v>
      </c>
      <c r="D13371" s="681" t="s">
        <v>49795</v>
      </c>
    </row>
    <row r="13372" spans="1:4" ht="16.5" thickTop="1" thickBot="1" x14ac:dyDescent="0.3">
      <c r="A13372" s="680" t="s">
        <v>33323</v>
      </c>
      <c r="B13372" s="681" t="s">
        <v>33324</v>
      </c>
      <c r="C13372" s="680" t="s">
        <v>33325</v>
      </c>
      <c r="D13372" s="680" t="s">
        <v>49796</v>
      </c>
    </row>
    <row r="13373" spans="1:4" ht="16.5" thickTop="1" thickBot="1" x14ac:dyDescent="0.3">
      <c r="A13373" s="681" t="s">
        <v>33326</v>
      </c>
      <c r="B13373" s="692" t="s">
        <v>8728</v>
      </c>
      <c r="C13373" s="681" t="s">
        <v>33327</v>
      </c>
      <c r="D13373" s="681" t="s">
        <v>49797</v>
      </c>
    </row>
    <row r="13374" spans="1:4" ht="16.5" thickTop="1" thickBot="1" x14ac:dyDescent="0.3">
      <c r="A13374" s="680" t="s">
        <v>33328</v>
      </c>
      <c r="B13374" s="681" t="s">
        <v>33329</v>
      </c>
      <c r="C13374" s="680" t="s">
        <v>33330</v>
      </c>
      <c r="D13374" s="680" t="s">
        <v>49798</v>
      </c>
    </row>
    <row r="13375" spans="1:4" ht="31.5" thickTop="1" thickBot="1" x14ac:dyDescent="0.3">
      <c r="A13375" s="680" t="s">
        <v>33331</v>
      </c>
      <c r="B13375" s="681" t="s">
        <v>33332</v>
      </c>
      <c r="C13375" s="680" t="s">
        <v>33333</v>
      </c>
      <c r="D13375" s="680" t="s">
        <v>49799</v>
      </c>
    </row>
    <row r="13376" spans="1:4" ht="16.5" thickTop="1" thickBot="1" x14ac:dyDescent="0.3">
      <c r="A13376" s="680" t="s">
        <v>33334</v>
      </c>
      <c r="B13376" s="681" t="s">
        <v>33335</v>
      </c>
      <c r="C13376" s="680" t="s">
        <v>33336</v>
      </c>
      <c r="D13376" s="680" t="s">
        <v>49800</v>
      </c>
    </row>
    <row r="13377" spans="1:4" ht="16.5" thickTop="1" thickBot="1" x14ac:dyDescent="0.3">
      <c r="A13377" s="680" t="s">
        <v>33337</v>
      </c>
      <c r="B13377" s="681" t="s">
        <v>33338</v>
      </c>
      <c r="C13377" s="680" t="s">
        <v>33339</v>
      </c>
      <c r="D13377" s="680" t="s">
        <v>49801</v>
      </c>
    </row>
    <row r="13378" spans="1:4" ht="16.5" thickTop="1" thickBot="1" x14ac:dyDescent="0.3">
      <c r="A13378" s="681" t="s">
        <v>33340</v>
      </c>
      <c r="B13378" s="681" t="s">
        <v>33341</v>
      </c>
      <c r="C13378" s="681" t="s">
        <v>33342</v>
      </c>
      <c r="D13378" s="681" t="s">
        <v>49802</v>
      </c>
    </row>
    <row r="13379" spans="1:4" ht="16.5" thickTop="1" thickBot="1" x14ac:dyDescent="0.3">
      <c r="A13379" s="680" t="s">
        <v>33343</v>
      </c>
      <c r="B13379" s="681" t="s">
        <v>33344</v>
      </c>
      <c r="C13379" s="680" t="s">
        <v>33345</v>
      </c>
      <c r="D13379" s="680" t="s">
        <v>49803</v>
      </c>
    </row>
    <row r="13380" spans="1:4" ht="16.5" thickTop="1" thickBot="1" x14ac:dyDescent="0.3">
      <c r="A13380" s="680" t="s">
        <v>33346</v>
      </c>
      <c r="B13380" s="681" t="s">
        <v>33347</v>
      </c>
      <c r="C13380" s="680" t="s">
        <v>33348</v>
      </c>
      <c r="D13380" s="680" t="s">
        <v>49804</v>
      </c>
    </row>
    <row r="13381" spans="1:4" ht="16.5" thickTop="1" thickBot="1" x14ac:dyDescent="0.3">
      <c r="A13381" s="681" t="s">
        <v>33349</v>
      </c>
      <c r="B13381" s="681" t="s">
        <v>33350</v>
      </c>
      <c r="C13381" s="681" t="s">
        <v>33351</v>
      </c>
      <c r="D13381" s="681" t="s">
        <v>49805</v>
      </c>
    </row>
    <row r="13382" spans="1:4" ht="16.5" thickTop="1" thickBot="1" x14ac:dyDescent="0.3">
      <c r="A13382" s="681" t="s">
        <v>33352</v>
      </c>
      <c r="B13382" s="681" t="s">
        <v>33353</v>
      </c>
      <c r="C13382" s="681" t="s">
        <v>33354</v>
      </c>
      <c r="D13382" s="681" t="s">
        <v>49806</v>
      </c>
    </row>
    <row r="13383" spans="1:4" ht="16.5" thickTop="1" thickBot="1" x14ac:dyDescent="0.3">
      <c r="A13383" s="680" t="s">
        <v>7616</v>
      </c>
      <c r="B13383" s="681" t="s">
        <v>33355</v>
      </c>
      <c r="C13383" s="680" t="s">
        <v>7617</v>
      </c>
      <c r="D13383" s="680" t="s">
        <v>7618</v>
      </c>
    </row>
    <row r="13384" spans="1:4" ht="16.5" thickTop="1" thickBot="1" x14ac:dyDescent="0.3">
      <c r="A13384" s="680" t="s">
        <v>33356</v>
      </c>
      <c r="B13384" s="681" t="s">
        <v>33357</v>
      </c>
      <c r="C13384" s="680" t="s">
        <v>33358</v>
      </c>
      <c r="D13384" s="680" t="s">
        <v>49807</v>
      </c>
    </row>
    <row r="13385" spans="1:4" ht="16.5" thickTop="1" thickBot="1" x14ac:dyDescent="0.3">
      <c r="A13385" s="681" t="s">
        <v>33359</v>
      </c>
      <c r="B13385" s="681" t="s">
        <v>33360</v>
      </c>
      <c r="C13385" s="681" t="s">
        <v>33361</v>
      </c>
      <c r="D13385" s="681" t="s">
        <v>49808</v>
      </c>
    </row>
    <row r="13386" spans="1:4" ht="31.5" thickTop="1" thickBot="1" x14ac:dyDescent="0.3">
      <c r="A13386" s="681" t="s">
        <v>33362</v>
      </c>
      <c r="B13386" s="681" t="s">
        <v>33363</v>
      </c>
      <c r="C13386" s="681" t="s">
        <v>33364</v>
      </c>
      <c r="D13386" s="681" t="s">
        <v>49809</v>
      </c>
    </row>
    <row r="13387" spans="1:4" ht="16.5" thickTop="1" thickBot="1" x14ac:dyDescent="0.3">
      <c r="A13387" s="680" t="s">
        <v>33365</v>
      </c>
      <c r="B13387" s="681" t="s">
        <v>33366</v>
      </c>
      <c r="C13387" s="680" t="s">
        <v>33367</v>
      </c>
      <c r="D13387" s="680" t="s">
        <v>49810</v>
      </c>
    </row>
    <row r="13388" spans="1:4" ht="16.5" thickTop="1" thickBot="1" x14ac:dyDescent="0.3">
      <c r="A13388" s="681" t="s">
        <v>33368</v>
      </c>
      <c r="B13388" s="692" t="s">
        <v>8728</v>
      </c>
      <c r="C13388" s="681" t="s">
        <v>33370</v>
      </c>
      <c r="D13388" s="681" t="s">
        <v>49811</v>
      </c>
    </row>
    <row r="13389" spans="1:4" ht="16.5" thickTop="1" thickBot="1" x14ac:dyDescent="0.3">
      <c r="A13389" s="680" t="s">
        <v>33371</v>
      </c>
      <c r="B13389" s="681" t="s">
        <v>33372</v>
      </c>
      <c r="C13389" s="680" t="s">
        <v>33373</v>
      </c>
      <c r="D13389" s="680" t="s">
        <v>49812</v>
      </c>
    </row>
    <row r="13390" spans="1:4" ht="16.5" thickTop="1" thickBot="1" x14ac:dyDescent="0.3">
      <c r="A13390" s="681" t="s">
        <v>33374</v>
      </c>
      <c r="B13390" s="681" t="s">
        <v>33375</v>
      </c>
      <c r="C13390" s="681" t="s">
        <v>33376</v>
      </c>
      <c r="D13390" s="681" t="s">
        <v>49813</v>
      </c>
    </row>
    <row r="13391" spans="1:4" ht="46.5" thickTop="1" thickBot="1" x14ac:dyDescent="0.3">
      <c r="A13391" s="680" t="s">
        <v>33377</v>
      </c>
      <c r="B13391" s="681" t="s">
        <v>33378</v>
      </c>
      <c r="C13391" s="680" t="s">
        <v>33379</v>
      </c>
      <c r="D13391" s="680" t="s">
        <v>49814</v>
      </c>
    </row>
    <row r="13392" spans="1:4" ht="46.5" thickTop="1" thickBot="1" x14ac:dyDescent="0.3">
      <c r="A13392" s="681" t="s">
        <v>33380</v>
      </c>
      <c r="B13392" s="681" t="s">
        <v>33381</v>
      </c>
      <c r="C13392" s="681" t="s">
        <v>33382</v>
      </c>
      <c r="D13392" s="681" t="s">
        <v>49815</v>
      </c>
    </row>
    <row r="13393" spans="1:4" ht="16.5" thickTop="1" thickBot="1" x14ac:dyDescent="0.3">
      <c r="A13393" s="681" t="s">
        <v>33383</v>
      </c>
      <c r="B13393" s="681" t="s">
        <v>33383</v>
      </c>
      <c r="C13393" s="681" t="s">
        <v>33384</v>
      </c>
      <c r="D13393" s="681" t="s">
        <v>49816</v>
      </c>
    </row>
    <row r="13394" spans="1:4" ht="16.5" thickTop="1" thickBot="1" x14ac:dyDescent="0.3">
      <c r="A13394" s="681" t="s">
        <v>7619</v>
      </c>
      <c r="B13394" s="681" t="s">
        <v>33385</v>
      </c>
      <c r="C13394" s="681" t="s">
        <v>33386</v>
      </c>
      <c r="D13394" s="681" t="s">
        <v>7621</v>
      </c>
    </row>
    <row r="13395" spans="1:4" ht="16.5" thickTop="1" thickBot="1" x14ac:dyDescent="0.3">
      <c r="A13395" s="680" t="s">
        <v>33387</v>
      </c>
      <c r="B13395" s="681" t="s">
        <v>33388</v>
      </c>
      <c r="C13395" s="680" t="s">
        <v>33389</v>
      </c>
      <c r="D13395" s="680" t="s">
        <v>49817</v>
      </c>
    </row>
    <row r="13396" spans="1:4" ht="16.5" thickTop="1" thickBot="1" x14ac:dyDescent="0.3">
      <c r="A13396" s="680" t="s">
        <v>33390</v>
      </c>
      <c r="B13396" s="681" t="s">
        <v>33391</v>
      </c>
      <c r="C13396" s="680" t="s">
        <v>33392</v>
      </c>
      <c r="D13396" s="680" t="s">
        <v>49818</v>
      </c>
    </row>
    <row r="13397" spans="1:4" ht="16.5" thickTop="1" thickBot="1" x14ac:dyDescent="0.3">
      <c r="A13397" s="680" t="s">
        <v>33393</v>
      </c>
      <c r="B13397" s="681" t="s">
        <v>33394</v>
      </c>
      <c r="C13397" s="680" t="s">
        <v>33395</v>
      </c>
      <c r="D13397" s="680" t="s">
        <v>49819</v>
      </c>
    </row>
    <row r="13398" spans="1:4" ht="16.5" thickTop="1" thickBot="1" x14ac:dyDescent="0.3">
      <c r="A13398" s="680" t="s">
        <v>33396</v>
      </c>
      <c r="B13398" s="681" t="s">
        <v>33397</v>
      </c>
      <c r="C13398" s="680" t="s">
        <v>33398</v>
      </c>
      <c r="D13398" s="680" t="s">
        <v>49820</v>
      </c>
    </row>
    <row r="13399" spans="1:4" ht="16.5" thickTop="1" thickBot="1" x14ac:dyDescent="0.3">
      <c r="A13399" s="681" t="s">
        <v>7622</v>
      </c>
      <c r="B13399" s="681" t="s">
        <v>33399</v>
      </c>
      <c r="C13399" s="681" t="s">
        <v>7623</v>
      </c>
      <c r="D13399" s="681" t="s">
        <v>7624</v>
      </c>
    </row>
    <row r="13400" spans="1:4" ht="16.5" thickTop="1" thickBot="1" x14ac:dyDescent="0.3">
      <c r="A13400" s="680" t="s">
        <v>33400</v>
      </c>
      <c r="B13400" s="681" t="s">
        <v>33401</v>
      </c>
      <c r="C13400" s="680" t="s">
        <v>33402</v>
      </c>
      <c r="D13400" s="680" t="s">
        <v>49821</v>
      </c>
    </row>
    <row r="13401" spans="1:4" ht="31.5" thickTop="1" thickBot="1" x14ac:dyDescent="0.3">
      <c r="A13401" s="680" t="s">
        <v>33403</v>
      </c>
      <c r="B13401" s="681" t="s">
        <v>33404</v>
      </c>
      <c r="C13401" s="680" t="s">
        <v>33405</v>
      </c>
      <c r="D13401" s="680" t="s">
        <v>49822</v>
      </c>
    </row>
    <row r="13402" spans="1:4" ht="16.5" thickTop="1" thickBot="1" x14ac:dyDescent="0.3">
      <c r="A13402" s="681" t="s">
        <v>33406</v>
      </c>
      <c r="B13402" s="681" t="s">
        <v>33407</v>
      </c>
      <c r="C13402" s="681" t="s">
        <v>33408</v>
      </c>
      <c r="D13402" s="681" t="s">
        <v>49823</v>
      </c>
    </row>
    <row r="13403" spans="1:4" ht="16.5" thickTop="1" thickBot="1" x14ac:dyDescent="0.3">
      <c r="A13403" s="680" t="s">
        <v>33409</v>
      </c>
      <c r="B13403" s="681" t="s">
        <v>33410</v>
      </c>
      <c r="C13403" s="680" t="s">
        <v>33411</v>
      </c>
      <c r="D13403" s="680" t="s">
        <v>49824</v>
      </c>
    </row>
    <row r="13404" spans="1:4" ht="16.5" thickTop="1" thickBot="1" x14ac:dyDescent="0.3">
      <c r="A13404" s="680" t="s">
        <v>33412</v>
      </c>
      <c r="B13404" s="681" t="s">
        <v>33413</v>
      </c>
      <c r="C13404" s="680" t="s">
        <v>33414</v>
      </c>
      <c r="D13404" s="680" t="s">
        <v>49825</v>
      </c>
    </row>
    <row r="13405" spans="1:4" ht="16.5" thickTop="1" thickBot="1" x14ac:dyDescent="0.3">
      <c r="A13405" s="680" t="s">
        <v>33415</v>
      </c>
      <c r="B13405" s="681" t="s">
        <v>33416</v>
      </c>
      <c r="C13405" s="680" t="s">
        <v>33417</v>
      </c>
      <c r="D13405" s="680" t="s">
        <v>49826</v>
      </c>
    </row>
    <row r="13406" spans="1:4" ht="16.5" thickTop="1" thickBot="1" x14ac:dyDescent="0.3">
      <c r="A13406" s="681" t="s">
        <v>33418</v>
      </c>
      <c r="B13406" s="681" t="s">
        <v>33419</v>
      </c>
      <c r="C13406" s="681" t="s">
        <v>33420</v>
      </c>
      <c r="D13406" s="681" t="s">
        <v>49827</v>
      </c>
    </row>
    <row r="13407" spans="1:4" ht="16.5" thickTop="1" thickBot="1" x14ac:dyDescent="0.3">
      <c r="A13407" s="680" t="s">
        <v>33421</v>
      </c>
      <c r="B13407" s="681" t="s">
        <v>33422</v>
      </c>
      <c r="C13407" s="680" t="s">
        <v>33423</v>
      </c>
      <c r="D13407" s="680" t="s">
        <v>49828</v>
      </c>
    </row>
    <row r="13408" spans="1:4" ht="16.5" thickTop="1" thickBot="1" x14ac:dyDescent="0.3">
      <c r="A13408" s="681" t="s">
        <v>7625</v>
      </c>
      <c r="B13408" s="681" t="s">
        <v>33424</v>
      </c>
      <c r="C13408" s="681" t="s">
        <v>7626</v>
      </c>
      <c r="D13408" s="681" t="s">
        <v>7627</v>
      </c>
    </row>
    <row r="13409" spans="1:4" ht="16.5" thickTop="1" thickBot="1" x14ac:dyDescent="0.3">
      <c r="A13409" s="680" t="s">
        <v>33425</v>
      </c>
      <c r="B13409" s="681" t="s">
        <v>33426</v>
      </c>
      <c r="C13409" s="680" t="s">
        <v>33427</v>
      </c>
      <c r="D13409" s="680" t="s">
        <v>33427</v>
      </c>
    </row>
    <row r="13410" spans="1:4" ht="16.5" thickTop="1" thickBot="1" x14ac:dyDescent="0.3">
      <c r="A13410" s="680" t="s">
        <v>33428</v>
      </c>
      <c r="B13410" s="681" t="s">
        <v>33429</v>
      </c>
      <c r="C13410" s="680" t="s">
        <v>33430</v>
      </c>
      <c r="D13410" s="680" t="s">
        <v>49829</v>
      </c>
    </row>
    <row r="13411" spans="1:4" ht="31.5" thickTop="1" thickBot="1" x14ac:dyDescent="0.3">
      <c r="A13411" s="680" t="s">
        <v>33431</v>
      </c>
      <c r="B13411" s="681" t="s">
        <v>33432</v>
      </c>
      <c r="C13411" s="680" t="s">
        <v>33433</v>
      </c>
      <c r="D13411" s="680" t="s">
        <v>49830</v>
      </c>
    </row>
    <row r="13412" spans="1:4" ht="16.5" thickTop="1" thickBot="1" x14ac:dyDescent="0.3">
      <c r="A13412" s="680" t="s">
        <v>33434</v>
      </c>
      <c r="B13412" s="681" t="s">
        <v>33435</v>
      </c>
      <c r="C13412" s="680" t="s">
        <v>33436</v>
      </c>
      <c r="D13412" s="680" t="s">
        <v>33436</v>
      </c>
    </row>
    <row r="13413" spans="1:4" ht="16.5" thickTop="1" thickBot="1" x14ac:dyDescent="0.3">
      <c r="A13413" s="681" t="s">
        <v>33437</v>
      </c>
      <c r="B13413" s="681" t="s">
        <v>33438</v>
      </c>
      <c r="C13413" s="681" t="s">
        <v>33439</v>
      </c>
      <c r="D13413" s="681" t="s">
        <v>49831</v>
      </c>
    </row>
    <row r="13414" spans="1:4" ht="16.5" thickTop="1" thickBot="1" x14ac:dyDescent="0.3">
      <c r="A13414" s="681" t="s">
        <v>33440</v>
      </c>
      <c r="B13414" s="681" t="s">
        <v>33441</v>
      </c>
      <c r="C13414" s="681" t="s">
        <v>33442</v>
      </c>
      <c r="D13414" s="681" t="s">
        <v>49832</v>
      </c>
    </row>
    <row r="13415" spans="1:4" ht="16.5" thickTop="1" thickBot="1" x14ac:dyDescent="0.3">
      <c r="A13415" s="681" t="s">
        <v>33443</v>
      </c>
      <c r="B13415" s="681" t="s">
        <v>33444</v>
      </c>
      <c r="C13415" s="681" t="s">
        <v>33445</v>
      </c>
      <c r="D13415" s="681" t="s">
        <v>49833</v>
      </c>
    </row>
    <row r="13416" spans="1:4" ht="16.5" thickTop="1" thickBot="1" x14ac:dyDescent="0.3">
      <c r="A13416" s="680" t="s">
        <v>33446</v>
      </c>
      <c r="B13416" s="681" t="s">
        <v>33447</v>
      </c>
      <c r="C13416" s="680" t="s">
        <v>33448</v>
      </c>
      <c r="D13416" s="680" t="s">
        <v>49834</v>
      </c>
    </row>
    <row r="13417" spans="1:4" ht="16.5" thickTop="1" thickBot="1" x14ac:dyDescent="0.3">
      <c r="A13417" s="681" t="s">
        <v>33449</v>
      </c>
      <c r="B13417" s="681" t="s">
        <v>33450</v>
      </c>
      <c r="C13417" s="681" t="s">
        <v>33451</v>
      </c>
      <c r="D13417" s="681" t="s">
        <v>49835</v>
      </c>
    </row>
    <row r="13418" spans="1:4" ht="16.5" thickTop="1" thickBot="1" x14ac:dyDescent="0.3">
      <c r="A13418" s="680" t="s">
        <v>7628</v>
      </c>
      <c r="B13418" s="681" t="s">
        <v>33452</v>
      </c>
      <c r="C13418" s="680" t="s">
        <v>7629</v>
      </c>
      <c r="D13418" s="680" t="s">
        <v>7630</v>
      </c>
    </row>
    <row r="13419" spans="1:4" ht="16.5" thickTop="1" thickBot="1" x14ac:dyDescent="0.3">
      <c r="A13419" s="681" t="s">
        <v>33453</v>
      </c>
      <c r="B13419" s="681" t="s">
        <v>33454</v>
      </c>
      <c r="C13419" s="681" t="s">
        <v>33455</v>
      </c>
      <c r="D13419" s="681" t="s">
        <v>49836</v>
      </c>
    </row>
    <row r="13420" spans="1:4" ht="16.5" thickTop="1" thickBot="1" x14ac:dyDescent="0.3">
      <c r="A13420" s="681" t="s">
        <v>7631</v>
      </c>
      <c r="B13420" s="681" t="s">
        <v>33456</v>
      </c>
      <c r="C13420" s="681" t="s">
        <v>7632</v>
      </c>
      <c r="D13420" s="681" t="s">
        <v>7633</v>
      </c>
    </row>
    <row r="13421" spans="1:4" ht="16.5" thickTop="1" thickBot="1" x14ac:dyDescent="0.3">
      <c r="A13421" s="680" t="s">
        <v>33457</v>
      </c>
      <c r="B13421" s="681" t="s">
        <v>33458</v>
      </c>
      <c r="C13421" s="680" t="s">
        <v>33459</v>
      </c>
      <c r="D13421" s="680" t="s">
        <v>49837</v>
      </c>
    </row>
    <row r="13422" spans="1:4" ht="16.5" thickTop="1" thickBot="1" x14ac:dyDescent="0.3">
      <c r="A13422" s="681" t="s">
        <v>33460</v>
      </c>
      <c r="B13422" s="681" t="s">
        <v>33461</v>
      </c>
      <c r="C13422" s="681" t="s">
        <v>33462</v>
      </c>
      <c r="D13422" s="681" t="s">
        <v>49838</v>
      </c>
    </row>
    <row r="13423" spans="1:4" ht="16.5" thickTop="1" thickBot="1" x14ac:dyDescent="0.3">
      <c r="A13423" s="680" t="s">
        <v>33463</v>
      </c>
      <c r="B13423" s="681" t="s">
        <v>33464</v>
      </c>
      <c r="C13423" s="680" t="s">
        <v>33465</v>
      </c>
      <c r="D13423" s="680" t="s">
        <v>49839</v>
      </c>
    </row>
    <row r="13424" spans="1:4" ht="16.5" thickTop="1" thickBot="1" x14ac:dyDescent="0.3">
      <c r="A13424" s="681" t="s">
        <v>33466</v>
      </c>
      <c r="B13424" s="681" t="s">
        <v>33467</v>
      </c>
      <c r="C13424" s="681" t="s">
        <v>33468</v>
      </c>
      <c r="D13424" s="681" t="s">
        <v>49840</v>
      </c>
    </row>
    <row r="13425" spans="1:4" ht="16.5" thickTop="1" thickBot="1" x14ac:dyDescent="0.3">
      <c r="A13425" s="680" t="s">
        <v>33469</v>
      </c>
      <c r="B13425" s="681" t="s">
        <v>33470</v>
      </c>
      <c r="C13425" s="680" t="s">
        <v>33471</v>
      </c>
      <c r="D13425" s="680" t="s">
        <v>49841</v>
      </c>
    </row>
    <row r="13426" spans="1:4" ht="16.5" thickTop="1" thickBot="1" x14ac:dyDescent="0.3">
      <c r="A13426" s="680" t="s">
        <v>33472</v>
      </c>
      <c r="B13426" s="681" t="s">
        <v>33473</v>
      </c>
      <c r="C13426" s="680" t="s">
        <v>33474</v>
      </c>
      <c r="D13426" s="680" t="s">
        <v>49842</v>
      </c>
    </row>
    <row r="13427" spans="1:4" ht="16.5" thickTop="1" thickBot="1" x14ac:dyDescent="0.3">
      <c r="A13427" s="680" t="s">
        <v>33475</v>
      </c>
      <c r="B13427" s="681" t="s">
        <v>33476</v>
      </c>
      <c r="C13427" s="680" t="s">
        <v>33477</v>
      </c>
      <c r="D13427" s="680" t="s">
        <v>49843</v>
      </c>
    </row>
    <row r="13428" spans="1:4" ht="31.5" thickTop="1" thickBot="1" x14ac:dyDescent="0.3">
      <c r="A13428" s="680" t="s">
        <v>33478</v>
      </c>
      <c r="B13428" s="681" t="s">
        <v>33479</v>
      </c>
      <c r="C13428" s="680" t="s">
        <v>33480</v>
      </c>
      <c r="D13428" s="680" t="s">
        <v>49844</v>
      </c>
    </row>
    <row r="13429" spans="1:4" ht="16.5" thickTop="1" thickBot="1" x14ac:dyDescent="0.3">
      <c r="A13429" s="681" t="s">
        <v>33481</v>
      </c>
      <c r="B13429" s="681" t="s">
        <v>33482</v>
      </c>
      <c r="C13429" s="681" t="s">
        <v>33483</v>
      </c>
      <c r="D13429" s="681" t="s">
        <v>49845</v>
      </c>
    </row>
    <row r="13430" spans="1:4" ht="16.5" thickTop="1" thickBot="1" x14ac:dyDescent="0.3">
      <c r="A13430" s="681" t="s">
        <v>33484</v>
      </c>
      <c r="B13430" s="681" t="s">
        <v>33485</v>
      </c>
      <c r="C13430" s="681" t="s">
        <v>33486</v>
      </c>
      <c r="D13430" s="681" t="s">
        <v>49846</v>
      </c>
    </row>
    <row r="13431" spans="1:4" ht="16.5" thickTop="1" thickBot="1" x14ac:dyDescent="0.3">
      <c r="A13431" s="681" t="s">
        <v>33487</v>
      </c>
      <c r="B13431" s="692" t="s">
        <v>8728</v>
      </c>
      <c r="C13431" s="681" t="s">
        <v>33488</v>
      </c>
      <c r="D13431" s="681" t="s">
        <v>33488</v>
      </c>
    </row>
    <row r="13432" spans="1:4" ht="16.5" thickTop="1" thickBot="1" x14ac:dyDescent="0.3">
      <c r="A13432" s="680" t="s">
        <v>7634</v>
      </c>
      <c r="B13432" s="681" t="s">
        <v>33489</v>
      </c>
      <c r="C13432" s="680" t="s">
        <v>7635</v>
      </c>
      <c r="D13432" s="680" t="s">
        <v>7636</v>
      </c>
    </row>
    <row r="13433" spans="1:4" ht="16.5" thickTop="1" thickBot="1" x14ac:dyDescent="0.3">
      <c r="A13433" s="680" t="s">
        <v>33490</v>
      </c>
      <c r="B13433" s="692" t="s">
        <v>8728</v>
      </c>
      <c r="C13433" s="680" t="s">
        <v>33491</v>
      </c>
      <c r="D13433" s="680" t="s">
        <v>49847</v>
      </c>
    </row>
    <row r="13434" spans="1:4" ht="16.5" thickTop="1" thickBot="1" x14ac:dyDescent="0.3">
      <c r="A13434" s="681" t="s">
        <v>33492</v>
      </c>
      <c r="B13434" s="681" t="s">
        <v>33493</v>
      </c>
      <c r="C13434" s="681" t="s">
        <v>33494</v>
      </c>
      <c r="D13434" s="681" t="s">
        <v>49848</v>
      </c>
    </row>
    <row r="13435" spans="1:4" ht="16.5" thickTop="1" thickBot="1" x14ac:dyDescent="0.3">
      <c r="A13435" s="680" t="s">
        <v>33495</v>
      </c>
      <c r="B13435" s="681" t="s">
        <v>33496</v>
      </c>
      <c r="C13435" s="680" t="s">
        <v>33497</v>
      </c>
      <c r="D13435" s="680" t="s">
        <v>49849</v>
      </c>
    </row>
    <row r="13436" spans="1:4" ht="16.5" thickTop="1" thickBot="1" x14ac:dyDescent="0.3">
      <c r="A13436" s="681" t="s">
        <v>33498</v>
      </c>
      <c r="B13436" s="681" t="s">
        <v>33499</v>
      </c>
      <c r="C13436" s="681" t="s">
        <v>33500</v>
      </c>
      <c r="D13436" s="681" t="s">
        <v>49850</v>
      </c>
    </row>
    <row r="13437" spans="1:4" ht="16.5" thickTop="1" thickBot="1" x14ac:dyDescent="0.3">
      <c r="A13437" s="680" t="s">
        <v>33501</v>
      </c>
      <c r="B13437" s="681" t="s">
        <v>33502</v>
      </c>
      <c r="C13437" s="680" t="s">
        <v>33503</v>
      </c>
      <c r="D13437" s="680" t="s">
        <v>49851</v>
      </c>
    </row>
    <row r="13438" spans="1:4" ht="16.5" thickTop="1" thickBot="1" x14ac:dyDescent="0.3">
      <c r="A13438" s="681" t="s">
        <v>7637</v>
      </c>
      <c r="B13438" s="681" t="s">
        <v>33504</v>
      </c>
      <c r="C13438" s="681" t="s">
        <v>7638</v>
      </c>
      <c r="D13438" s="681" t="s">
        <v>7639</v>
      </c>
    </row>
    <row r="13439" spans="1:4" ht="16.5" thickTop="1" thickBot="1" x14ac:dyDescent="0.3">
      <c r="A13439" s="680" t="s">
        <v>33505</v>
      </c>
      <c r="B13439" s="681" t="s">
        <v>33506</v>
      </c>
      <c r="C13439" s="680" t="s">
        <v>33507</v>
      </c>
      <c r="D13439" s="680" t="s">
        <v>49852</v>
      </c>
    </row>
    <row r="13440" spans="1:4" ht="16.5" thickTop="1" thickBot="1" x14ac:dyDescent="0.3">
      <c r="A13440" s="681" t="s">
        <v>33508</v>
      </c>
      <c r="B13440" s="681" t="s">
        <v>33509</v>
      </c>
      <c r="C13440" s="681" t="s">
        <v>33510</v>
      </c>
      <c r="D13440" s="681" t="s">
        <v>49853</v>
      </c>
    </row>
    <row r="13441" spans="1:4" ht="16.5" thickTop="1" thickBot="1" x14ac:dyDescent="0.3">
      <c r="A13441" s="680" t="s">
        <v>33511</v>
      </c>
      <c r="B13441" s="681" t="s">
        <v>33511</v>
      </c>
      <c r="C13441" s="680" t="s">
        <v>33512</v>
      </c>
      <c r="D13441" s="680" t="s">
        <v>49854</v>
      </c>
    </row>
    <row r="13442" spans="1:4" ht="16.5" thickTop="1" thickBot="1" x14ac:dyDescent="0.3">
      <c r="A13442" s="681" t="s">
        <v>7640</v>
      </c>
      <c r="B13442" s="681" t="s">
        <v>33513</v>
      </c>
      <c r="C13442" s="681" t="s">
        <v>7641</v>
      </c>
      <c r="D13442" s="681" t="s">
        <v>7642</v>
      </c>
    </row>
    <row r="13443" spans="1:4" ht="16.5" thickTop="1" thickBot="1" x14ac:dyDescent="0.3">
      <c r="A13443" s="681" t="s">
        <v>33514</v>
      </c>
      <c r="B13443" s="681" t="s">
        <v>33515</v>
      </c>
      <c r="C13443" s="681" t="s">
        <v>33516</v>
      </c>
      <c r="D13443" s="681" t="s">
        <v>49855</v>
      </c>
    </row>
    <row r="13444" spans="1:4" ht="16.5" thickTop="1" thickBot="1" x14ac:dyDescent="0.3">
      <c r="A13444" s="681" t="s">
        <v>7643</v>
      </c>
      <c r="B13444" s="681" t="s">
        <v>33517</v>
      </c>
      <c r="C13444" s="681" t="s">
        <v>7644</v>
      </c>
      <c r="D13444" s="681" t="s">
        <v>7645</v>
      </c>
    </row>
    <row r="13445" spans="1:4" ht="31.5" thickTop="1" thickBot="1" x14ac:dyDescent="0.3">
      <c r="A13445" s="681" t="s">
        <v>33518</v>
      </c>
      <c r="B13445" s="681" t="s">
        <v>33519</v>
      </c>
      <c r="C13445" s="681" t="s">
        <v>33520</v>
      </c>
      <c r="D13445" s="681" t="s">
        <v>49856</v>
      </c>
    </row>
    <row r="13446" spans="1:4" ht="16.5" thickTop="1" thickBot="1" x14ac:dyDescent="0.3">
      <c r="A13446" s="681" t="s">
        <v>7648</v>
      </c>
      <c r="B13446" s="681" t="s">
        <v>33521</v>
      </c>
      <c r="C13446" s="681" t="s">
        <v>7649</v>
      </c>
      <c r="D13446" s="681" t="s">
        <v>7650</v>
      </c>
    </row>
    <row r="13447" spans="1:4" ht="16.5" thickTop="1" thickBot="1" x14ac:dyDescent="0.3">
      <c r="A13447" s="681" t="s">
        <v>33522</v>
      </c>
      <c r="B13447" s="681" t="s">
        <v>33523</v>
      </c>
      <c r="C13447" s="681" t="s">
        <v>33524</v>
      </c>
      <c r="D13447" s="681" t="s">
        <v>49857</v>
      </c>
    </row>
    <row r="13448" spans="1:4" ht="16.5" thickTop="1" thickBot="1" x14ac:dyDescent="0.3">
      <c r="A13448" s="680" t="s">
        <v>33525</v>
      </c>
      <c r="B13448" s="681" t="s">
        <v>33526</v>
      </c>
      <c r="C13448" s="680" t="s">
        <v>33527</v>
      </c>
      <c r="D13448" s="680" t="s">
        <v>49858</v>
      </c>
    </row>
    <row r="13449" spans="1:4" ht="16.5" thickTop="1" thickBot="1" x14ac:dyDescent="0.3">
      <c r="A13449" s="681" t="s">
        <v>33528</v>
      </c>
      <c r="B13449" s="681" t="s">
        <v>33529</v>
      </c>
      <c r="C13449" s="681" t="s">
        <v>33530</v>
      </c>
      <c r="D13449" s="681" t="s">
        <v>49859</v>
      </c>
    </row>
    <row r="13450" spans="1:4" ht="16.5" thickTop="1" thickBot="1" x14ac:dyDescent="0.3">
      <c r="A13450" s="681" t="s">
        <v>33531</v>
      </c>
      <c r="B13450" s="681" t="s">
        <v>33532</v>
      </c>
      <c r="C13450" s="681" t="s">
        <v>33533</v>
      </c>
      <c r="D13450" s="681" t="s">
        <v>49860</v>
      </c>
    </row>
    <row r="13451" spans="1:4" ht="16.5" thickTop="1" thickBot="1" x14ac:dyDescent="0.3">
      <c r="A13451" s="680" t="s">
        <v>33534</v>
      </c>
      <c r="B13451" s="681" t="s">
        <v>33535</v>
      </c>
      <c r="C13451" s="680" t="s">
        <v>33536</v>
      </c>
      <c r="D13451" s="680" t="s">
        <v>49861</v>
      </c>
    </row>
    <row r="13452" spans="1:4" ht="31.5" thickTop="1" thickBot="1" x14ac:dyDescent="0.3">
      <c r="A13452" s="681" t="s">
        <v>7651</v>
      </c>
      <c r="B13452" s="692" t="s">
        <v>8728</v>
      </c>
      <c r="C13452" s="681" t="s">
        <v>7652</v>
      </c>
      <c r="D13452" s="681" t="s">
        <v>7653</v>
      </c>
    </row>
    <row r="13453" spans="1:4" ht="16.5" thickTop="1" thickBot="1" x14ac:dyDescent="0.3">
      <c r="A13453" s="681" t="s">
        <v>33537</v>
      </c>
      <c r="B13453" s="681" t="s">
        <v>33538</v>
      </c>
      <c r="C13453" s="681" t="s">
        <v>33539</v>
      </c>
      <c r="D13453" s="681" t="s">
        <v>49862</v>
      </c>
    </row>
    <row r="13454" spans="1:4" ht="16.5" thickTop="1" thickBot="1" x14ac:dyDescent="0.3">
      <c r="A13454" s="681" t="s">
        <v>33540</v>
      </c>
      <c r="B13454" s="681" t="s">
        <v>33541</v>
      </c>
      <c r="C13454" s="681" t="s">
        <v>33542</v>
      </c>
      <c r="D13454" s="681" t="s">
        <v>49863</v>
      </c>
    </row>
    <row r="13455" spans="1:4" ht="16.5" thickTop="1" thickBot="1" x14ac:dyDescent="0.3">
      <c r="A13455" s="681" t="s">
        <v>33543</v>
      </c>
      <c r="B13455" s="681" t="s">
        <v>33544</v>
      </c>
      <c r="C13455" s="681" t="s">
        <v>33545</v>
      </c>
      <c r="D13455" s="681" t="s">
        <v>49864</v>
      </c>
    </row>
    <row r="13456" spans="1:4" ht="16.5" thickTop="1" thickBot="1" x14ac:dyDescent="0.3">
      <c r="A13456" s="680" t="s">
        <v>7654</v>
      </c>
      <c r="B13456" s="681" t="s">
        <v>33546</v>
      </c>
      <c r="C13456" s="680" t="s">
        <v>7655</v>
      </c>
      <c r="D13456" s="680" t="s">
        <v>7656</v>
      </c>
    </row>
    <row r="13457" spans="1:4" ht="31.5" thickTop="1" thickBot="1" x14ac:dyDescent="0.3">
      <c r="A13457" s="680" t="s">
        <v>33547</v>
      </c>
      <c r="B13457" s="681" t="s">
        <v>33548</v>
      </c>
      <c r="C13457" s="680" t="s">
        <v>33549</v>
      </c>
      <c r="D13457" s="680" t="s">
        <v>49865</v>
      </c>
    </row>
    <row r="13458" spans="1:4" ht="16.5" thickTop="1" thickBot="1" x14ac:dyDescent="0.3">
      <c r="A13458" s="680" t="s">
        <v>33550</v>
      </c>
      <c r="B13458" s="681" t="s">
        <v>33551</v>
      </c>
      <c r="C13458" s="680" t="s">
        <v>33552</v>
      </c>
      <c r="D13458" s="680" t="s">
        <v>49866</v>
      </c>
    </row>
    <row r="13459" spans="1:4" ht="16.5" thickTop="1" thickBot="1" x14ac:dyDescent="0.3">
      <c r="A13459" s="680" t="s">
        <v>33553</v>
      </c>
      <c r="B13459" s="681" t="s">
        <v>33554</v>
      </c>
      <c r="C13459" s="680" t="s">
        <v>33555</v>
      </c>
      <c r="D13459" s="680" t="s">
        <v>49867</v>
      </c>
    </row>
    <row r="13460" spans="1:4" ht="16.5" thickTop="1" thickBot="1" x14ac:dyDescent="0.3">
      <c r="A13460" s="680" t="s">
        <v>33556</v>
      </c>
      <c r="B13460" s="681" t="s">
        <v>33557</v>
      </c>
      <c r="C13460" s="680" t="s">
        <v>33558</v>
      </c>
      <c r="D13460" s="680" t="s">
        <v>49868</v>
      </c>
    </row>
    <row r="13461" spans="1:4" ht="16.5" thickTop="1" thickBot="1" x14ac:dyDescent="0.3">
      <c r="A13461" s="681" t="s">
        <v>33559</v>
      </c>
      <c r="B13461" s="681" t="s">
        <v>33560</v>
      </c>
      <c r="C13461" s="681" t="s">
        <v>33561</v>
      </c>
      <c r="D13461" s="681" t="s">
        <v>49869</v>
      </c>
    </row>
    <row r="13462" spans="1:4" ht="31.5" thickTop="1" thickBot="1" x14ac:dyDescent="0.3">
      <c r="A13462" s="680" t="s">
        <v>33562</v>
      </c>
      <c r="B13462" s="681" t="s">
        <v>33563</v>
      </c>
      <c r="C13462" s="680" t="s">
        <v>33564</v>
      </c>
      <c r="D13462" s="680" t="s">
        <v>49870</v>
      </c>
    </row>
    <row r="13463" spans="1:4" ht="16.5" thickTop="1" thickBot="1" x14ac:dyDescent="0.3">
      <c r="A13463" s="680" t="s">
        <v>33565</v>
      </c>
      <c r="B13463" s="681" t="s">
        <v>33566</v>
      </c>
      <c r="C13463" s="680" t="s">
        <v>33567</v>
      </c>
      <c r="D13463" s="680" t="s">
        <v>49871</v>
      </c>
    </row>
    <row r="13464" spans="1:4" ht="16.5" thickTop="1" thickBot="1" x14ac:dyDescent="0.3">
      <c r="A13464" s="681" t="s">
        <v>33568</v>
      </c>
      <c r="B13464" s="681" t="s">
        <v>33568</v>
      </c>
      <c r="C13464" s="681" t="s">
        <v>33569</v>
      </c>
      <c r="D13464" s="681" t="s">
        <v>49872</v>
      </c>
    </row>
    <row r="13465" spans="1:4" ht="31.5" thickTop="1" thickBot="1" x14ac:dyDescent="0.3">
      <c r="A13465" s="680" t="s">
        <v>33570</v>
      </c>
      <c r="B13465" s="681" t="s">
        <v>33571</v>
      </c>
      <c r="C13465" s="680" t="s">
        <v>33572</v>
      </c>
      <c r="D13465" s="680" t="s">
        <v>49873</v>
      </c>
    </row>
    <row r="13466" spans="1:4" ht="31.5" thickTop="1" thickBot="1" x14ac:dyDescent="0.3">
      <c r="A13466" s="680" t="s">
        <v>33573</v>
      </c>
      <c r="B13466" s="681" t="s">
        <v>33574</v>
      </c>
      <c r="C13466" s="680" t="s">
        <v>33575</v>
      </c>
      <c r="D13466" s="680" t="s">
        <v>49874</v>
      </c>
    </row>
    <row r="13467" spans="1:4" ht="16.5" thickTop="1" thickBot="1" x14ac:dyDescent="0.3">
      <c r="A13467" s="680" t="s">
        <v>33576</v>
      </c>
      <c r="B13467" s="681" t="s">
        <v>33577</v>
      </c>
      <c r="C13467" s="680" t="s">
        <v>33578</v>
      </c>
      <c r="D13467" s="680" t="s">
        <v>49875</v>
      </c>
    </row>
    <row r="13468" spans="1:4" ht="16.5" thickTop="1" thickBot="1" x14ac:dyDescent="0.3">
      <c r="A13468" s="680" t="s">
        <v>33579</v>
      </c>
      <c r="B13468" s="681" t="s">
        <v>33580</v>
      </c>
      <c r="C13468" s="680" t="s">
        <v>33581</v>
      </c>
      <c r="D13468" s="680" t="s">
        <v>49876</v>
      </c>
    </row>
    <row r="13469" spans="1:4" ht="16.5" thickTop="1" thickBot="1" x14ac:dyDescent="0.3">
      <c r="A13469" s="681" t="s">
        <v>33582</v>
      </c>
      <c r="B13469" s="681" t="s">
        <v>33583</v>
      </c>
      <c r="C13469" s="681" t="s">
        <v>33584</v>
      </c>
      <c r="D13469" s="681" t="s">
        <v>49877</v>
      </c>
    </row>
    <row r="13470" spans="1:4" ht="16.5" thickTop="1" thickBot="1" x14ac:dyDescent="0.3">
      <c r="A13470" s="680" t="s">
        <v>33585</v>
      </c>
      <c r="B13470" s="681" t="s">
        <v>33586</v>
      </c>
      <c r="C13470" s="680" t="s">
        <v>33587</v>
      </c>
      <c r="D13470" s="680" t="s">
        <v>33587</v>
      </c>
    </row>
    <row r="13471" spans="1:4" ht="31.5" thickTop="1" thickBot="1" x14ac:dyDescent="0.3">
      <c r="A13471" s="680" t="s">
        <v>33588</v>
      </c>
      <c r="B13471" s="681" t="s">
        <v>33589</v>
      </c>
      <c r="C13471" s="680" t="s">
        <v>33590</v>
      </c>
      <c r="D13471" s="680" t="s">
        <v>49878</v>
      </c>
    </row>
    <row r="13472" spans="1:4" ht="16.5" thickTop="1" thickBot="1" x14ac:dyDescent="0.3">
      <c r="A13472" s="681" t="s">
        <v>7657</v>
      </c>
      <c r="B13472" s="681" t="s">
        <v>33591</v>
      </c>
      <c r="C13472" s="681" t="s">
        <v>7658</v>
      </c>
      <c r="D13472" s="681" t="s">
        <v>7659</v>
      </c>
    </row>
    <row r="13473" spans="1:4" ht="31.5" thickTop="1" thickBot="1" x14ac:dyDescent="0.3">
      <c r="A13473" s="680" t="s">
        <v>33592</v>
      </c>
      <c r="B13473" s="681" t="s">
        <v>33593</v>
      </c>
      <c r="C13473" s="680" t="s">
        <v>33594</v>
      </c>
      <c r="D13473" s="680" t="s">
        <v>49879</v>
      </c>
    </row>
    <row r="13474" spans="1:4" ht="16.5" thickTop="1" thickBot="1" x14ac:dyDescent="0.3">
      <c r="A13474" s="681" t="s">
        <v>7660</v>
      </c>
      <c r="B13474" s="681" t="s">
        <v>33595</v>
      </c>
      <c r="C13474" s="681" t="s">
        <v>7661</v>
      </c>
      <c r="D13474" s="681" t="s">
        <v>7662</v>
      </c>
    </row>
    <row r="13475" spans="1:4" ht="16.5" thickTop="1" thickBot="1" x14ac:dyDescent="0.3">
      <c r="A13475" s="681" t="s">
        <v>33596</v>
      </c>
      <c r="B13475" s="681" t="s">
        <v>33597</v>
      </c>
      <c r="C13475" s="681" t="s">
        <v>33598</v>
      </c>
      <c r="D13475" s="681" t="s">
        <v>49880</v>
      </c>
    </row>
    <row r="13476" spans="1:4" ht="16.5" thickTop="1" thickBot="1" x14ac:dyDescent="0.3">
      <c r="A13476" s="680" t="s">
        <v>33599</v>
      </c>
      <c r="B13476" s="681" t="s">
        <v>33600</v>
      </c>
      <c r="C13476" s="680" t="s">
        <v>33601</v>
      </c>
      <c r="D13476" s="680" t="s">
        <v>49881</v>
      </c>
    </row>
    <row r="13477" spans="1:4" ht="16.5" thickTop="1" thickBot="1" x14ac:dyDescent="0.3">
      <c r="A13477" s="680" t="s">
        <v>7663</v>
      </c>
      <c r="B13477" s="681" t="s">
        <v>33602</v>
      </c>
      <c r="C13477" s="680" t="s">
        <v>7664</v>
      </c>
      <c r="D13477" s="680" t="s">
        <v>7665</v>
      </c>
    </row>
    <row r="13478" spans="1:4" ht="16.5" thickTop="1" thickBot="1" x14ac:dyDescent="0.3">
      <c r="A13478" s="681" t="s">
        <v>33603</v>
      </c>
      <c r="B13478" s="681" t="s">
        <v>33604</v>
      </c>
      <c r="C13478" s="681" t="s">
        <v>33605</v>
      </c>
      <c r="D13478" s="681" t="s">
        <v>49882</v>
      </c>
    </row>
    <row r="13479" spans="1:4" ht="16.5" thickTop="1" thickBot="1" x14ac:dyDescent="0.3">
      <c r="A13479" s="681" t="s">
        <v>33606</v>
      </c>
      <c r="B13479" s="681" t="s">
        <v>33607</v>
      </c>
      <c r="C13479" s="681" t="s">
        <v>33608</v>
      </c>
      <c r="D13479" s="681" t="s">
        <v>49883</v>
      </c>
    </row>
    <row r="13480" spans="1:4" ht="16.5" thickTop="1" thickBot="1" x14ac:dyDescent="0.3">
      <c r="A13480" s="681" t="s">
        <v>33609</v>
      </c>
      <c r="B13480" s="681" t="s">
        <v>33610</v>
      </c>
      <c r="C13480" s="681" t="s">
        <v>33611</v>
      </c>
      <c r="D13480" s="681" t="s">
        <v>49884</v>
      </c>
    </row>
    <row r="13481" spans="1:4" ht="31.5" thickTop="1" thickBot="1" x14ac:dyDescent="0.3">
      <c r="A13481" s="681" t="s">
        <v>7667</v>
      </c>
      <c r="B13481" s="681" t="s">
        <v>33612</v>
      </c>
      <c r="C13481" s="681" t="s">
        <v>33613</v>
      </c>
      <c r="D13481" s="681" t="s">
        <v>7669</v>
      </c>
    </row>
    <row r="13482" spans="1:4" ht="16.5" thickTop="1" thickBot="1" x14ac:dyDescent="0.3">
      <c r="A13482" s="681" t="s">
        <v>33614</v>
      </c>
      <c r="B13482" s="681" t="s">
        <v>33615</v>
      </c>
      <c r="C13482" s="681" t="s">
        <v>33616</v>
      </c>
      <c r="D13482" s="681" t="s">
        <v>49885</v>
      </c>
    </row>
    <row r="13483" spans="1:4" ht="16.5" thickTop="1" thickBot="1" x14ac:dyDescent="0.3">
      <c r="A13483" s="680" t="s">
        <v>33617</v>
      </c>
      <c r="B13483" s="692" t="s">
        <v>8728</v>
      </c>
      <c r="C13483" s="680" t="s">
        <v>33618</v>
      </c>
      <c r="D13483" s="680" t="s">
        <v>33618</v>
      </c>
    </row>
    <row r="13484" spans="1:4" ht="16.5" thickTop="1" thickBot="1" x14ac:dyDescent="0.3">
      <c r="A13484" s="681" t="s">
        <v>7670</v>
      </c>
      <c r="B13484" s="681" t="s">
        <v>33619</v>
      </c>
      <c r="C13484" s="681" t="s">
        <v>7671</v>
      </c>
      <c r="D13484" s="681" t="s">
        <v>7672</v>
      </c>
    </row>
    <row r="13485" spans="1:4" ht="16.5" thickTop="1" thickBot="1" x14ac:dyDescent="0.3">
      <c r="A13485" s="681" t="s">
        <v>33620</v>
      </c>
      <c r="B13485" s="681" t="s">
        <v>33621</v>
      </c>
      <c r="C13485" s="681" t="s">
        <v>33622</v>
      </c>
      <c r="D13485" s="681" t="s">
        <v>49886</v>
      </c>
    </row>
    <row r="13486" spans="1:4" ht="31.5" thickTop="1" thickBot="1" x14ac:dyDescent="0.3">
      <c r="A13486" s="681" t="s">
        <v>33623</v>
      </c>
      <c r="B13486" s="681" t="s">
        <v>33624</v>
      </c>
      <c r="C13486" s="681" t="s">
        <v>33625</v>
      </c>
      <c r="D13486" s="681" t="s">
        <v>49887</v>
      </c>
    </row>
    <row r="13487" spans="1:4" ht="16.5" thickTop="1" thickBot="1" x14ac:dyDescent="0.3">
      <c r="A13487" s="680" t="s">
        <v>33626</v>
      </c>
      <c r="B13487" s="681" t="s">
        <v>33627</v>
      </c>
      <c r="C13487" s="680" t="s">
        <v>33628</v>
      </c>
      <c r="D13487" s="680" t="s">
        <v>49888</v>
      </c>
    </row>
    <row r="13488" spans="1:4" ht="16.5" thickTop="1" thickBot="1" x14ac:dyDescent="0.3">
      <c r="A13488" s="680" t="s">
        <v>33629</v>
      </c>
      <c r="B13488" s="681" t="s">
        <v>33630</v>
      </c>
      <c r="C13488" s="680" t="s">
        <v>33631</v>
      </c>
      <c r="D13488" s="680" t="s">
        <v>49889</v>
      </c>
    </row>
    <row r="13489" spans="1:4" ht="31.5" thickTop="1" thickBot="1" x14ac:dyDescent="0.3">
      <c r="A13489" s="680" t="s">
        <v>33632</v>
      </c>
      <c r="B13489" s="681" t="s">
        <v>33633</v>
      </c>
      <c r="C13489" s="680" t="s">
        <v>33634</v>
      </c>
      <c r="D13489" s="680" t="s">
        <v>49890</v>
      </c>
    </row>
    <row r="13490" spans="1:4" ht="31.5" thickTop="1" thickBot="1" x14ac:dyDescent="0.3">
      <c r="A13490" s="681" t="s">
        <v>33635</v>
      </c>
      <c r="B13490" s="681" t="s">
        <v>33636</v>
      </c>
      <c r="C13490" s="681" t="s">
        <v>33637</v>
      </c>
      <c r="D13490" s="681" t="s">
        <v>49891</v>
      </c>
    </row>
    <row r="13491" spans="1:4" ht="16.5" thickTop="1" thickBot="1" x14ac:dyDescent="0.3">
      <c r="A13491" s="680" t="s">
        <v>33638</v>
      </c>
      <c r="B13491" s="681" t="s">
        <v>33639</v>
      </c>
      <c r="C13491" s="680" t="s">
        <v>33640</v>
      </c>
      <c r="D13491" s="680" t="s">
        <v>49892</v>
      </c>
    </row>
    <row r="13492" spans="1:4" ht="16.5" thickTop="1" thickBot="1" x14ac:dyDescent="0.3">
      <c r="A13492" s="680" t="s">
        <v>33641</v>
      </c>
      <c r="B13492" s="681" t="s">
        <v>33642</v>
      </c>
      <c r="C13492" s="680" t="s">
        <v>33643</v>
      </c>
      <c r="D13492" s="680" t="s">
        <v>49893</v>
      </c>
    </row>
    <row r="13493" spans="1:4" ht="16.5" thickTop="1" thickBot="1" x14ac:dyDescent="0.3">
      <c r="A13493" s="681" t="s">
        <v>33644</v>
      </c>
      <c r="B13493" s="681" t="s">
        <v>33645</v>
      </c>
      <c r="C13493" s="681" t="s">
        <v>33646</v>
      </c>
      <c r="D13493" s="681" t="s">
        <v>49894</v>
      </c>
    </row>
    <row r="13494" spans="1:4" ht="16.5" thickTop="1" thickBot="1" x14ac:dyDescent="0.3">
      <c r="A13494" s="681" t="s">
        <v>33647</v>
      </c>
      <c r="B13494" s="681" t="s">
        <v>33648</v>
      </c>
      <c r="C13494" s="681" t="s">
        <v>33649</v>
      </c>
      <c r="D13494" s="681" t="s">
        <v>49895</v>
      </c>
    </row>
    <row r="13495" spans="1:4" ht="16.5" thickTop="1" thickBot="1" x14ac:dyDescent="0.3">
      <c r="A13495" s="680" t="s">
        <v>33650</v>
      </c>
      <c r="B13495" s="681" t="s">
        <v>33651</v>
      </c>
      <c r="C13495" s="680" t="s">
        <v>33652</v>
      </c>
      <c r="D13495" s="680" t="s">
        <v>49896</v>
      </c>
    </row>
    <row r="13496" spans="1:4" ht="16.5" thickTop="1" thickBot="1" x14ac:dyDescent="0.3">
      <c r="A13496" s="680" t="s">
        <v>33653</v>
      </c>
      <c r="B13496" s="681" t="s">
        <v>33654</v>
      </c>
      <c r="C13496" s="680" t="s">
        <v>33655</v>
      </c>
      <c r="D13496" s="680" t="s">
        <v>49897</v>
      </c>
    </row>
    <row r="13497" spans="1:4" ht="16.5" thickTop="1" thickBot="1" x14ac:dyDescent="0.3">
      <c r="A13497" s="681" t="s">
        <v>33656</v>
      </c>
      <c r="B13497" s="681" t="s">
        <v>33657</v>
      </c>
      <c r="C13497" s="681" t="s">
        <v>33658</v>
      </c>
      <c r="D13497" s="681" t="s">
        <v>49898</v>
      </c>
    </row>
    <row r="13498" spans="1:4" ht="16.5" thickTop="1" thickBot="1" x14ac:dyDescent="0.3">
      <c r="A13498" s="680" t="s">
        <v>33659</v>
      </c>
      <c r="B13498" s="681" t="s">
        <v>33660</v>
      </c>
      <c r="C13498" s="680" t="s">
        <v>33661</v>
      </c>
      <c r="D13498" s="680" t="s">
        <v>33661</v>
      </c>
    </row>
    <row r="13499" spans="1:4" ht="31.5" thickTop="1" thickBot="1" x14ac:dyDescent="0.3">
      <c r="A13499" s="680" t="s">
        <v>33662</v>
      </c>
      <c r="B13499" s="692" t="s">
        <v>8728</v>
      </c>
      <c r="C13499" s="680" t="s">
        <v>33663</v>
      </c>
      <c r="D13499" s="680" t="s">
        <v>49899</v>
      </c>
    </row>
    <row r="13500" spans="1:4" ht="31.5" thickTop="1" thickBot="1" x14ac:dyDescent="0.3">
      <c r="A13500" s="681" t="s">
        <v>33664</v>
      </c>
      <c r="B13500" s="681" t="s">
        <v>33665</v>
      </c>
      <c r="C13500" s="681" t="s">
        <v>33666</v>
      </c>
      <c r="D13500" s="681" t="s">
        <v>49900</v>
      </c>
    </row>
    <row r="13501" spans="1:4" ht="16.5" thickTop="1" thickBot="1" x14ac:dyDescent="0.3">
      <c r="A13501" s="681" t="s">
        <v>33667</v>
      </c>
      <c r="B13501" s="681" t="s">
        <v>33668</v>
      </c>
      <c r="C13501" s="681" t="s">
        <v>33669</v>
      </c>
      <c r="D13501" s="681" t="s">
        <v>49901</v>
      </c>
    </row>
    <row r="13502" spans="1:4" ht="16.5" thickTop="1" thickBot="1" x14ac:dyDescent="0.3">
      <c r="A13502" s="680" t="s">
        <v>33670</v>
      </c>
      <c r="B13502" s="681" t="s">
        <v>33671</v>
      </c>
      <c r="C13502" s="680" t="s">
        <v>33672</v>
      </c>
      <c r="D13502" s="680" t="s">
        <v>49902</v>
      </c>
    </row>
    <row r="13503" spans="1:4" ht="16.5" thickTop="1" thickBot="1" x14ac:dyDescent="0.3">
      <c r="A13503" s="680" t="s">
        <v>33673</v>
      </c>
      <c r="B13503" s="681" t="s">
        <v>33674</v>
      </c>
      <c r="C13503" s="680" t="s">
        <v>33675</v>
      </c>
      <c r="D13503" s="680" t="s">
        <v>49903</v>
      </c>
    </row>
    <row r="13504" spans="1:4" ht="31.5" thickTop="1" thickBot="1" x14ac:dyDescent="0.3">
      <c r="A13504" s="681" t="s">
        <v>33676</v>
      </c>
      <c r="B13504" s="692" t="s">
        <v>8728</v>
      </c>
      <c r="C13504" s="681" t="s">
        <v>33677</v>
      </c>
      <c r="D13504" s="681" t="s">
        <v>49904</v>
      </c>
    </row>
    <row r="13505" spans="1:4" ht="16.5" thickTop="1" thickBot="1" x14ac:dyDescent="0.3">
      <c r="A13505" s="681" t="s">
        <v>33678</v>
      </c>
      <c r="B13505" s="681" t="s">
        <v>33679</v>
      </c>
      <c r="C13505" s="681" t="s">
        <v>33680</v>
      </c>
      <c r="D13505" s="681" t="s">
        <v>49905</v>
      </c>
    </row>
    <row r="13506" spans="1:4" ht="16.5" thickTop="1" thickBot="1" x14ac:dyDescent="0.3">
      <c r="A13506" s="680" t="s">
        <v>33681</v>
      </c>
      <c r="B13506" s="681" t="s">
        <v>33682</v>
      </c>
      <c r="C13506" s="680" t="s">
        <v>33683</v>
      </c>
      <c r="D13506" s="680" t="s">
        <v>49906</v>
      </c>
    </row>
    <row r="13507" spans="1:4" ht="16.5" thickTop="1" thickBot="1" x14ac:dyDescent="0.3">
      <c r="A13507" s="680" t="s">
        <v>7673</v>
      </c>
      <c r="B13507" s="681" t="s">
        <v>33684</v>
      </c>
      <c r="C13507" s="680" t="s">
        <v>7674</v>
      </c>
      <c r="D13507" s="680" t="s">
        <v>7675</v>
      </c>
    </row>
    <row r="13508" spans="1:4" ht="16.5" thickTop="1" thickBot="1" x14ac:dyDescent="0.3">
      <c r="A13508" s="680" t="s">
        <v>7676</v>
      </c>
      <c r="B13508" s="681" t="s">
        <v>33685</v>
      </c>
      <c r="C13508" s="680" t="s">
        <v>7677</v>
      </c>
      <c r="D13508" s="680" t="s">
        <v>7678</v>
      </c>
    </row>
    <row r="13509" spans="1:4" ht="31.5" thickTop="1" thickBot="1" x14ac:dyDescent="0.3">
      <c r="A13509" s="681" t="s">
        <v>7679</v>
      </c>
      <c r="B13509" s="681" t="s">
        <v>33686</v>
      </c>
      <c r="C13509" s="681" t="s">
        <v>7680</v>
      </c>
      <c r="D13509" s="681" t="s">
        <v>7681</v>
      </c>
    </row>
    <row r="13510" spans="1:4" ht="16.5" thickTop="1" thickBot="1" x14ac:dyDescent="0.3">
      <c r="A13510" s="681" t="s">
        <v>33687</v>
      </c>
      <c r="B13510" s="681" t="s">
        <v>33688</v>
      </c>
      <c r="C13510" s="681" t="s">
        <v>33689</v>
      </c>
      <c r="D13510" s="681" t="s">
        <v>49907</v>
      </c>
    </row>
    <row r="13511" spans="1:4" ht="16.5" thickTop="1" thickBot="1" x14ac:dyDescent="0.3">
      <c r="A13511" s="680" t="s">
        <v>33690</v>
      </c>
      <c r="B13511" s="681" t="s">
        <v>33691</v>
      </c>
      <c r="C13511" s="680" t="s">
        <v>33692</v>
      </c>
      <c r="D13511" s="680" t="s">
        <v>49908</v>
      </c>
    </row>
    <row r="13512" spans="1:4" ht="31.5" thickTop="1" thickBot="1" x14ac:dyDescent="0.3">
      <c r="A13512" s="681" t="s">
        <v>7682</v>
      </c>
      <c r="B13512" s="681" t="s">
        <v>33693</v>
      </c>
      <c r="C13512" s="681" t="s">
        <v>7683</v>
      </c>
      <c r="D13512" s="681" t="s">
        <v>7684</v>
      </c>
    </row>
    <row r="13513" spans="1:4" ht="16.5" thickTop="1" thickBot="1" x14ac:dyDescent="0.3">
      <c r="A13513" s="680" t="s">
        <v>33694</v>
      </c>
      <c r="B13513" s="681" t="s">
        <v>33695</v>
      </c>
      <c r="C13513" s="680" t="s">
        <v>33696</v>
      </c>
      <c r="D13513" s="680" t="s">
        <v>49909</v>
      </c>
    </row>
    <row r="13514" spans="1:4" ht="16.5" thickTop="1" thickBot="1" x14ac:dyDescent="0.3">
      <c r="A13514" s="680" t="s">
        <v>33697</v>
      </c>
      <c r="B13514" s="681" t="s">
        <v>33698</v>
      </c>
      <c r="C13514" s="680" t="s">
        <v>33699</v>
      </c>
      <c r="D13514" s="680" t="s">
        <v>49910</v>
      </c>
    </row>
    <row r="13515" spans="1:4" ht="31.5" thickTop="1" thickBot="1" x14ac:dyDescent="0.3">
      <c r="A13515" s="680" t="s">
        <v>33700</v>
      </c>
      <c r="B13515" s="681" t="s">
        <v>33701</v>
      </c>
      <c r="C13515" s="680" t="s">
        <v>33702</v>
      </c>
      <c r="D13515" s="680" t="s">
        <v>49911</v>
      </c>
    </row>
    <row r="13516" spans="1:4" ht="16.5" thickTop="1" thickBot="1" x14ac:dyDescent="0.3">
      <c r="A13516" s="680" t="s">
        <v>33703</v>
      </c>
      <c r="B13516" s="681" t="s">
        <v>33703</v>
      </c>
      <c r="C13516" s="680" t="s">
        <v>33704</v>
      </c>
      <c r="D13516" s="680" t="s">
        <v>49912</v>
      </c>
    </row>
    <row r="13517" spans="1:4" ht="16.5" thickTop="1" thickBot="1" x14ac:dyDescent="0.3">
      <c r="A13517" s="681" t="s">
        <v>33705</v>
      </c>
      <c r="B13517" s="681" t="s">
        <v>33705</v>
      </c>
      <c r="C13517" s="681" t="s">
        <v>33706</v>
      </c>
      <c r="D13517" s="681" t="s">
        <v>33706</v>
      </c>
    </row>
    <row r="13518" spans="1:4" ht="16.5" thickTop="1" thickBot="1" x14ac:dyDescent="0.3">
      <c r="A13518" s="681" t="s">
        <v>33707</v>
      </c>
      <c r="B13518" s="681" t="s">
        <v>33707</v>
      </c>
      <c r="C13518" s="681" t="s">
        <v>33708</v>
      </c>
      <c r="D13518" s="681" t="s">
        <v>49913</v>
      </c>
    </row>
    <row r="13519" spans="1:4" ht="16.5" thickTop="1" thickBot="1" x14ac:dyDescent="0.3">
      <c r="A13519" s="681" t="s">
        <v>33709</v>
      </c>
      <c r="B13519" s="681" t="s">
        <v>33709</v>
      </c>
      <c r="C13519" s="681" t="s">
        <v>33710</v>
      </c>
      <c r="D13519" s="681" t="s">
        <v>49914</v>
      </c>
    </row>
    <row r="13520" spans="1:4" ht="16.5" thickTop="1" thickBot="1" x14ac:dyDescent="0.3">
      <c r="A13520" s="680" t="s">
        <v>33711</v>
      </c>
      <c r="B13520" s="681" t="s">
        <v>33711</v>
      </c>
      <c r="C13520" s="680" t="s">
        <v>33712</v>
      </c>
      <c r="D13520" s="680" t="s">
        <v>49915</v>
      </c>
    </row>
    <row r="13521" spans="1:4" ht="16.5" thickTop="1" thickBot="1" x14ac:dyDescent="0.3">
      <c r="A13521" s="681" t="s">
        <v>33713</v>
      </c>
      <c r="B13521" s="681" t="s">
        <v>33713</v>
      </c>
      <c r="C13521" s="681" t="s">
        <v>33714</v>
      </c>
      <c r="D13521" s="681" t="s">
        <v>49916</v>
      </c>
    </row>
    <row r="13522" spans="1:4" ht="16.5" thickTop="1" thickBot="1" x14ac:dyDescent="0.3">
      <c r="A13522" s="680" t="s">
        <v>33715</v>
      </c>
      <c r="B13522" s="681" t="s">
        <v>33715</v>
      </c>
      <c r="C13522" s="680" t="s">
        <v>33716</v>
      </c>
      <c r="D13522" s="680" t="s">
        <v>33716</v>
      </c>
    </row>
    <row r="13523" spans="1:4" ht="16.5" thickTop="1" thickBot="1" x14ac:dyDescent="0.3">
      <c r="A13523" s="681" t="s">
        <v>33717</v>
      </c>
      <c r="B13523" s="681" t="s">
        <v>33717</v>
      </c>
      <c r="C13523" s="681" t="s">
        <v>33718</v>
      </c>
      <c r="D13523" s="681" t="s">
        <v>49917</v>
      </c>
    </row>
    <row r="13524" spans="1:4" ht="16.5" thickTop="1" thickBot="1" x14ac:dyDescent="0.3">
      <c r="A13524" s="680" t="s">
        <v>33719</v>
      </c>
      <c r="B13524" s="681" t="s">
        <v>33719</v>
      </c>
      <c r="C13524" s="680" t="s">
        <v>33720</v>
      </c>
      <c r="D13524" s="680" t="s">
        <v>49918</v>
      </c>
    </row>
    <row r="13525" spans="1:4" ht="16.5" thickTop="1" thickBot="1" x14ac:dyDescent="0.3">
      <c r="A13525" s="681" t="s">
        <v>33721</v>
      </c>
      <c r="B13525" s="681" t="s">
        <v>33721</v>
      </c>
      <c r="C13525" s="681" t="s">
        <v>33722</v>
      </c>
      <c r="D13525" s="681" t="s">
        <v>49919</v>
      </c>
    </row>
    <row r="13526" spans="1:4" ht="16.5" thickTop="1" thickBot="1" x14ac:dyDescent="0.3">
      <c r="A13526" s="681" t="s">
        <v>33723</v>
      </c>
      <c r="B13526" s="681" t="s">
        <v>33723</v>
      </c>
      <c r="C13526" s="681" t="s">
        <v>33724</v>
      </c>
      <c r="D13526" s="681" t="s">
        <v>49920</v>
      </c>
    </row>
    <row r="13527" spans="1:4" ht="16.5" thickTop="1" thickBot="1" x14ac:dyDescent="0.3">
      <c r="A13527" s="681" t="s">
        <v>33725</v>
      </c>
      <c r="B13527" s="681" t="s">
        <v>33725</v>
      </c>
      <c r="C13527" s="681" t="s">
        <v>33726</v>
      </c>
      <c r="D13527" s="681" t="s">
        <v>49921</v>
      </c>
    </row>
    <row r="13528" spans="1:4" ht="16.5" thickTop="1" thickBot="1" x14ac:dyDescent="0.3">
      <c r="A13528" s="681" t="s">
        <v>33727</v>
      </c>
      <c r="B13528" s="681" t="s">
        <v>33727</v>
      </c>
      <c r="C13528" s="681" t="s">
        <v>33728</v>
      </c>
      <c r="D13528" s="681" t="s">
        <v>49922</v>
      </c>
    </row>
    <row r="13529" spans="1:4" ht="16.5" thickTop="1" thickBot="1" x14ac:dyDescent="0.3">
      <c r="A13529" s="680" t="s">
        <v>33729</v>
      </c>
      <c r="B13529" s="681" t="s">
        <v>33729</v>
      </c>
      <c r="C13529" s="680" t="s">
        <v>33730</v>
      </c>
      <c r="D13529" s="680" t="s">
        <v>49923</v>
      </c>
    </row>
    <row r="13530" spans="1:4" ht="16.5" thickTop="1" thickBot="1" x14ac:dyDescent="0.3">
      <c r="A13530" s="680" t="s">
        <v>33731</v>
      </c>
      <c r="B13530" s="692" t="s">
        <v>8728</v>
      </c>
      <c r="C13530" s="680" t="s">
        <v>33732</v>
      </c>
      <c r="D13530" s="680" t="s">
        <v>49924</v>
      </c>
    </row>
    <row r="13531" spans="1:4" ht="16.5" thickTop="1" thickBot="1" x14ac:dyDescent="0.3">
      <c r="A13531" s="681" t="s">
        <v>33733</v>
      </c>
      <c r="B13531" s="692" t="s">
        <v>8728</v>
      </c>
      <c r="C13531" s="681" t="s">
        <v>33734</v>
      </c>
      <c r="D13531" s="681" t="s">
        <v>49925</v>
      </c>
    </row>
    <row r="13532" spans="1:4" ht="16.5" thickTop="1" thickBot="1" x14ac:dyDescent="0.3">
      <c r="A13532" s="680" t="s">
        <v>33735</v>
      </c>
      <c r="B13532" s="692" t="s">
        <v>8728</v>
      </c>
      <c r="C13532" s="680" t="s">
        <v>33736</v>
      </c>
      <c r="D13532" s="680" t="s">
        <v>49926</v>
      </c>
    </row>
    <row r="13533" spans="1:4" ht="16.5" thickTop="1" thickBot="1" x14ac:dyDescent="0.3">
      <c r="A13533" s="681" t="s">
        <v>33737</v>
      </c>
      <c r="B13533" s="692" t="s">
        <v>8728</v>
      </c>
      <c r="C13533" s="681" t="s">
        <v>33738</v>
      </c>
      <c r="D13533" s="681" t="s">
        <v>49927</v>
      </c>
    </row>
    <row r="13534" spans="1:4" ht="16.5" thickTop="1" thickBot="1" x14ac:dyDescent="0.3">
      <c r="A13534" s="680" t="s">
        <v>33739</v>
      </c>
      <c r="B13534" s="692" t="s">
        <v>8728</v>
      </c>
      <c r="C13534" s="680" t="s">
        <v>33740</v>
      </c>
      <c r="D13534" s="680" t="s">
        <v>49928</v>
      </c>
    </row>
    <row r="13535" spans="1:4" ht="16.5" thickTop="1" thickBot="1" x14ac:dyDescent="0.3">
      <c r="A13535" s="680" t="s">
        <v>33741</v>
      </c>
      <c r="B13535" s="681" t="s">
        <v>33741</v>
      </c>
      <c r="C13535" s="680" t="s">
        <v>33742</v>
      </c>
      <c r="D13535" s="680" t="s">
        <v>49929</v>
      </c>
    </row>
    <row r="13536" spans="1:4" ht="16.5" thickTop="1" thickBot="1" x14ac:dyDescent="0.3">
      <c r="A13536" s="680" t="s">
        <v>33743</v>
      </c>
      <c r="B13536" s="692" t="s">
        <v>8728</v>
      </c>
      <c r="C13536" s="680" t="s">
        <v>33744</v>
      </c>
      <c r="D13536" s="680" t="s">
        <v>49930</v>
      </c>
    </row>
    <row r="13537" spans="1:4" ht="16.5" thickTop="1" thickBot="1" x14ac:dyDescent="0.3">
      <c r="A13537" s="681" t="s">
        <v>33745</v>
      </c>
      <c r="B13537" s="692" t="s">
        <v>8728</v>
      </c>
      <c r="C13537" s="681" t="s">
        <v>33746</v>
      </c>
      <c r="D13537" s="681" t="s">
        <v>49931</v>
      </c>
    </row>
    <row r="13538" spans="1:4" ht="16.5" thickTop="1" thickBot="1" x14ac:dyDescent="0.3">
      <c r="A13538" s="680" t="s">
        <v>33747</v>
      </c>
      <c r="B13538" s="692" t="s">
        <v>8728</v>
      </c>
      <c r="C13538" s="680" t="s">
        <v>33748</v>
      </c>
      <c r="D13538" s="680" t="s">
        <v>49932</v>
      </c>
    </row>
    <row r="13539" spans="1:4" ht="16.5" thickTop="1" thickBot="1" x14ac:dyDescent="0.3">
      <c r="A13539" s="680" t="s">
        <v>33749</v>
      </c>
      <c r="B13539" s="692" t="s">
        <v>8728</v>
      </c>
      <c r="C13539" s="680" t="s">
        <v>33750</v>
      </c>
      <c r="D13539" s="680" t="s">
        <v>49933</v>
      </c>
    </row>
    <row r="13540" spans="1:4" ht="16.5" thickTop="1" thickBot="1" x14ac:dyDescent="0.3">
      <c r="A13540" s="681" t="s">
        <v>33751</v>
      </c>
      <c r="B13540" s="692" t="s">
        <v>8728</v>
      </c>
      <c r="C13540" s="681" t="s">
        <v>33752</v>
      </c>
      <c r="D13540" s="681" t="s">
        <v>33752</v>
      </c>
    </row>
    <row r="13541" spans="1:4" ht="16.5" thickTop="1" thickBot="1" x14ac:dyDescent="0.3">
      <c r="A13541" s="680" t="s">
        <v>33753</v>
      </c>
      <c r="B13541" s="692" t="s">
        <v>8728</v>
      </c>
      <c r="C13541" s="680" t="s">
        <v>33754</v>
      </c>
      <c r="D13541" s="680" t="s">
        <v>49934</v>
      </c>
    </row>
    <row r="13542" spans="1:4" ht="16.5" thickTop="1" thickBot="1" x14ac:dyDescent="0.3">
      <c r="A13542" s="681" t="s">
        <v>33755</v>
      </c>
      <c r="B13542" s="692" t="s">
        <v>8728</v>
      </c>
      <c r="C13542" s="681" t="s">
        <v>33756</v>
      </c>
      <c r="D13542" s="681" t="s">
        <v>49935</v>
      </c>
    </row>
    <row r="13543" spans="1:4" ht="16.5" thickTop="1" thickBot="1" x14ac:dyDescent="0.3">
      <c r="A13543" s="681" t="s">
        <v>33757</v>
      </c>
      <c r="B13543" s="692" t="s">
        <v>8728</v>
      </c>
      <c r="C13543" s="681" t="s">
        <v>33758</v>
      </c>
      <c r="D13543" s="681" t="s">
        <v>49936</v>
      </c>
    </row>
    <row r="13544" spans="1:4" ht="16.5" thickTop="1" thickBot="1" x14ac:dyDescent="0.3">
      <c r="A13544" s="680" t="s">
        <v>33759</v>
      </c>
      <c r="B13544" s="692" t="s">
        <v>8728</v>
      </c>
      <c r="C13544" s="680" t="s">
        <v>33760</v>
      </c>
      <c r="D13544" s="680" t="s">
        <v>33760</v>
      </c>
    </row>
    <row r="13545" spans="1:4" ht="16.5" thickTop="1" thickBot="1" x14ac:dyDescent="0.3">
      <c r="A13545" s="681" t="s">
        <v>33761</v>
      </c>
      <c r="B13545" s="681" t="s">
        <v>33761</v>
      </c>
      <c r="C13545" s="681" t="s">
        <v>33762</v>
      </c>
      <c r="D13545" s="681" t="s">
        <v>49937</v>
      </c>
    </row>
    <row r="13546" spans="1:4" ht="16.5" thickTop="1" thickBot="1" x14ac:dyDescent="0.3">
      <c r="A13546" s="680" t="s">
        <v>33763</v>
      </c>
      <c r="B13546" s="692" t="s">
        <v>8728</v>
      </c>
      <c r="C13546" s="680" t="s">
        <v>33764</v>
      </c>
      <c r="D13546" s="680" t="s">
        <v>49938</v>
      </c>
    </row>
    <row r="13547" spans="1:4" ht="16.5" thickTop="1" thickBot="1" x14ac:dyDescent="0.3">
      <c r="A13547" s="681" t="s">
        <v>33765</v>
      </c>
      <c r="B13547" s="692" t="s">
        <v>8728</v>
      </c>
      <c r="C13547" s="681" t="s">
        <v>33766</v>
      </c>
      <c r="D13547" s="681" t="s">
        <v>49939</v>
      </c>
    </row>
    <row r="13548" spans="1:4" ht="16.5" thickTop="1" thickBot="1" x14ac:dyDescent="0.3">
      <c r="A13548" s="681" t="s">
        <v>33767</v>
      </c>
      <c r="B13548" s="681" t="s">
        <v>33767</v>
      </c>
      <c r="C13548" s="681" t="s">
        <v>33768</v>
      </c>
      <c r="D13548" s="681" t="s">
        <v>49940</v>
      </c>
    </row>
    <row r="13549" spans="1:4" ht="16.5" thickTop="1" thickBot="1" x14ac:dyDescent="0.3">
      <c r="A13549" s="681" t="s">
        <v>33769</v>
      </c>
      <c r="B13549" s="681" t="s">
        <v>33770</v>
      </c>
      <c r="C13549" s="681" t="s">
        <v>33771</v>
      </c>
      <c r="D13549" s="681" t="s">
        <v>49941</v>
      </c>
    </row>
    <row r="13550" spans="1:4" ht="31.5" thickTop="1" thickBot="1" x14ac:dyDescent="0.3">
      <c r="A13550" s="681" t="s">
        <v>33772</v>
      </c>
      <c r="B13550" s="681" t="s">
        <v>33773</v>
      </c>
      <c r="C13550" s="681" t="s">
        <v>33774</v>
      </c>
      <c r="D13550" s="681" t="s">
        <v>49942</v>
      </c>
    </row>
    <row r="13551" spans="1:4" ht="16.5" thickTop="1" thickBot="1" x14ac:dyDescent="0.3">
      <c r="A13551" s="681" t="s">
        <v>49943</v>
      </c>
      <c r="B13551" s="692" t="s">
        <v>8728</v>
      </c>
      <c r="C13551" s="681" t="s">
        <v>49944</v>
      </c>
      <c r="D13551" s="681" t="s">
        <v>49945</v>
      </c>
    </row>
    <row r="13552" spans="1:4" ht="16.5" thickTop="1" thickBot="1" x14ac:dyDescent="0.3">
      <c r="A13552" s="681" t="s">
        <v>33775</v>
      </c>
      <c r="B13552" s="681" t="s">
        <v>33776</v>
      </c>
      <c r="C13552" s="681" t="s">
        <v>33777</v>
      </c>
      <c r="D13552" s="681" t="s">
        <v>49946</v>
      </c>
    </row>
    <row r="13553" spans="1:4" ht="16.5" thickTop="1" thickBot="1" x14ac:dyDescent="0.3">
      <c r="A13553" s="681" t="s">
        <v>7685</v>
      </c>
      <c r="B13553" s="681" t="s">
        <v>33778</v>
      </c>
      <c r="C13553" s="681" t="s">
        <v>7686</v>
      </c>
      <c r="D13553" s="681" t="s">
        <v>7687</v>
      </c>
    </row>
    <row r="13554" spans="1:4" ht="16.5" thickTop="1" thickBot="1" x14ac:dyDescent="0.3">
      <c r="A13554" s="681" t="s">
        <v>7688</v>
      </c>
      <c r="B13554" s="681" t="s">
        <v>33779</v>
      </c>
      <c r="C13554" s="681" t="s">
        <v>7689</v>
      </c>
      <c r="D13554" s="681" t="s">
        <v>7690</v>
      </c>
    </row>
    <row r="13555" spans="1:4" ht="16.5" thickTop="1" thickBot="1" x14ac:dyDescent="0.3">
      <c r="A13555" s="681" t="s">
        <v>7691</v>
      </c>
      <c r="B13555" s="681" t="s">
        <v>33780</v>
      </c>
      <c r="C13555" s="681" t="s">
        <v>33781</v>
      </c>
      <c r="D13555" s="681" t="s">
        <v>7693</v>
      </c>
    </row>
    <row r="13556" spans="1:4" ht="16.5" thickTop="1" thickBot="1" x14ac:dyDescent="0.3">
      <c r="A13556" s="681" t="s">
        <v>33782</v>
      </c>
      <c r="B13556" s="681" t="s">
        <v>33783</v>
      </c>
      <c r="C13556" s="681" t="s">
        <v>33784</v>
      </c>
      <c r="D13556" s="681" t="s">
        <v>49947</v>
      </c>
    </row>
    <row r="13557" spans="1:4" ht="16.5" thickTop="1" thickBot="1" x14ac:dyDescent="0.3">
      <c r="A13557" s="680" t="s">
        <v>33785</v>
      </c>
      <c r="B13557" s="692" t="s">
        <v>8728</v>
      </c>
      <c r="C13557" s="680" t="s">
        <v>33786</v>
      </c>
      <c r="D13557" s="680" t="s">
        <v>49948</v>
      </c>
    </row>
    <row r="13558" spans="1:4" ht="16.5" thickTop="1" thickBot="1" x14ac:dyDescent="0.3">
      <c r="A13558" s="681" t="s">
        <v>33787</v>
      </c>
      <c r="B13558" s="692" t="s">
        <v>8728</v>
      </c>
      <c r="C13558" s="681" t="s">
        <v>33788</v>
      </c>
      <c r="D13558" s="681" t="s">
        <v>49949</v>
      </c>
    </row>
    <row r="13559" spans="1:4" ht="16.5" thickTop="1" thickBot="1" x14ac:dyDescent="0.3">
      <c r="A13559" s="680" t="s">
        <v>33789</v>
      </c>
      <c r="B13559" s="681" t="s">
        <v>33790</v>
      </c>
      <c r="C13559" s="680" t="s">
        <v>33791</v>
      </c>
      <c r="D13559" s="680" t="s">
        <v>49950</v>
      </c>
    </row>
    <row r="13560" spans="1:4" ht="16.5" thickTop="1" thickBot="1" x14ac:dyDescent="0.3">
      <c r="A13560" s="681" t="s">
        <v>33792</v>
      </c>
      <c r="B13560" s="681" t="s">
        <v>33793</v>
      </c>
      <c r="C13560" s="681" t="s">
        <v>33794</v>
      </c>
      <c r="D13560" s="681" t="s">
        <v>49951</v>
      </c>
    </row>
    <row r="13561" spans="1:4" ht="16.5" thickTop="1" thickBot="1" x14ac:dyDescent="0.3">
      <c r="A13561" s="681" t="s">
        <v>7694</v>
      </c>
      <c r="B13561" s="681" t="s">
        <v>33795</v>
      </c>
      <c r="C13561" s="681" t="s">
        <v>7695</v>
      </c>
      <c r="D13561" s="681" t="s">
        <v>7696</v>
      </c>
    </row>
    <row r="13562" spans="1:4" ht="16.5" thickTop="1" thickBot="1" x14ac:dyDescent="0.3">
      <c r="A13562" s="681" t="s">
        <v>33796</v>
      </c>
      <c r="B13562" s="681" t="s">
        <v>33797</v>
      </c>
      <c r="C13562" s="681" t="s">
        <v>33798</v>
      </c>
      <c r="D13562" s="681" t="s">
        <v>49952</v>
      </c>
    </row>
    <row r="13563" spans="1:4" ht="16.5" thickTop="1" thickBot="1" x14ac:dyDescent="0.3">
      <c r="A13563" s="681" t="s">
        <v>33799</v>
      </c>
      <c r="B13563" s="681" t="s">
        <v>33800</v>
      </c>
      <c r="C13563" s="681" t="s">
        <v>33801</v>
      </c>
      <c r="D13563" s="681" t="s">
        <v>49953</v>
      </c>
    </row>
    <row r="13564" spans="1:4" ht="16.5" thickTop="1" thickBot="1" x14ac:dyDescent="0.3">
      <c r="A13564" s="681" t="s">
        <v>33802</v>
      </c>
      <c r="B13564" s="681" t="s">
        <v>33803</v>
      </c>
      <c r="C13564" s="681" t="s">
        <v>33804</v>
      </c>
      <c r="D13564" s="681" t="s">
        <v>49954</v>
      </c>
    </row>
    <row r="13565" spans="1:4" ht="16.5" thickTop="1" thickBot="1" x14ac:dyDescent="0.3">
      <c r="A13565" s="680" t="s">
        <v>33805</v>
      </c>
      <c r="B13565" s="681" t="s">
        <v>33805</v>
      </c>
      <c r="C13565" s="680" t="s">
        <v>33806</v>
      </c>
      <c r="D13565" s="680" t="s">
        <v>49955</v>
      </c>
    </row>
    <row r="13566" spans="1:4" ht="16.5" thickTop="1" thickBot="1" x14ac:dyDescent="0.3">
      <c r="A13566" s="681" t="s">
        <v>33807</v>
      </c>
      <c r="B13566" s="681" t="s">
        <v>33808</v>
      </c>
      <c r="C13566" s="681" t="s">
        <v>33809</v>
      </c>
      <c r="D13566" s="681" t="s">
        <v>49956</v>
      </c>
    </row>
    <row r="13567" spans="1:4" ht="31.5" thickTop="1" thickBot="1" x14ac:dyDescent="0.3">
      <c r="A13567" s="680" t="s">
        <v>33810</v>
      </c>
      <c r="B13567" s="681" t="s">
        <v>33811</v>
      </c>
      <c r="C13567" s="680" t="s">
        <v>33812</v>
      </c>
      <c r="D13567" s="680" t="s">
        <v>49957</v>
      </c>
    </row>
    <row r="13568" spans="1:4" ht="16.5" thickTop="1" thickBot="1" x14ac:dyDescent="0.3">
      <c r="A13568" s="681" t="s">
        <v>33813</v>
      </c>
      <c r="B13568" s="681" t="s">
        <v>33814</v>
      </c>
      <c r="C13568" s="681" t="s">
        <v>33815</v>
      </c>
      <c r="D13568" s="681" t="s">
        <v>49958</v>
      </c>
    </row>
    <row r="13569" spans="1:4" ht="16.5" thickTop="1" thickBot="1" x14ac:dyDescent="0.3">
      <c r="A13569" s="680" t="s">
        <v>33816</v>
      </c>
      <c r="B13569" s="681" t="s">
        <v>33817</v>
      </c>
      <c r="C13569" s="680" t="s">
        <v>33818</v>
      </c>
      <c r="D13569" s="680" t="s">
        <v>49959</v>
      </c>
    </row>
    <row r="13570" spans="1:4" ht="16.5" thickTop="1" thickBot="1" x14ac:dyDescent="0.3">
      <c r="A13570" s="680" t="s">
        <v>33819</v>
      </c>
      <c r="B13570" s="681" t="s">
        <v>33820</v>
      </c>
      <c r="C13570" s="680" t="s">
        <v>33821</v>
      </c>
      <c r="D13570" s="680" t="s">
        <v>49960</v>
      </c>
    </row>
    <row r="13571" spans="1:4" ht="16.5" thickTop="1" thickBot="1" x14ac:dyDescent="0.3">
      <c r="A13571" s="681" t="s">
        <v>33822</v>
      </c>
      <c r="B13571" s="681" t="s">
        <v>33823</v>
      </c>
      <c r="C13571" s="681" t="s">
        <v>33824</v>
      </c>
      <c r="D13571" s="681" t="s">
        <v>49961</v>
      </c>
    </row>
    <row r="13572" spans="1:4" ht="16.5" thickTop="1" thickBot="1" x14ac:dyDescent="0.3">
      <c r="A13572" s="681" t="s">
        <v>33825</v>
      </c>
      <c r="B13572" s="681" t="s">
        <v>33826</v>
      </c>
      <c r="C13572" s="681" t="s">
        <v>33827</v>
      </c>
      <c r="D13572" s="681" t="s">
        <v>49962</v>
      </c>
    </row>
    <row r="13573" spans="1:4" ht="16.5" thickTop="1" thickBot="1" x14ac:dyDescent="0.3">
      <c r="A13573" s="680" t="s">
        <v>33828</v>
      </c>
      <c r="B13573" s="692" t="s">
        <v>8728</v>
      </c>
      <c r="C13573" s="680" t="s">
        <v>33829</v>
      </c>
      <c r="D13573" s="680" t="s">
        <v>49963</v>
      </c>
    </row>
    <row r="13574" spans="1:4" ht="16.5" thickTop="1" thickBot="1" x14ac:dyDescent="0.3">
      <c r="A13574" s="680" t="s">
        <v>33830</v>
      </c>
      <c r="B13574" s="692" t="s">
        <v>8728</v>
      </c>
      <c r="C13574" s="680" t="s">
        <v>33831</v>
      </c>
      <c r="D13574" s="680" t="s">
        <v>49964</v>
      </c>
    </row>
    <row r="13575" spans="1:4" ht="16.5" thickTop="1" thickBot="1" x14ac:dyDescent="0.3">
      <c r="A13575" s="680" t="s">
        <v>33832</v>
      </c>
      <c r="B13575" s="692" t="s">
        <v>8728</v>
      </c>
      <c r="C13575" s="680" t="s">
        <v>33833</v>
      </c>
      <c r="D13575" s="680" t="s">
        <v>49965</v>
      </c>
    </row>
    <row r="13576" spans="1:4" ht="16.5" thickTop="1" thickBot="1" x14ac:dyDescent="0.3">
      <c r="A13576" s="681" t="s">
        <v>33834</v>
      </c>
      <c r="B13576" s="692" t="s">
        <v>8728</v>
      </c>
      <c r="C13576" s="681" t="s">
        <v>33835</v>
      </c>
      <c r="D13576" s="681" t="s">
        <v>49966</v>
      </c>
    </row>
    <row r="13577" spans="1:4" ht="16.5" thickTop="1" thickBot="1" x14ac:dyDescent="0.3">
      <c r="A13577" s="681" t="s">
        <v>33836</v>
      </c>
      <c r="B13577" s="681" t="s">
        <v>33836</v>
      </c>
      <c r="C13577" s="681" t="s">
        <v>33837</v>
      </c>
      <c r="D13577" s="681" t="s">
        <v>49967</v>
      </c>
    </row>
    <row r="13578" spans="1:4" ht="16.5" thickTop="1" thickBot="1" x14ac:dyDescent="0.3">
      <c r="A13578" s="680" t="s">
        <v>33838</v>
      </c>
      <c r="B13578" s="681" t="s">
        <v>33838</v>
      </c>
      <c r="C13578" s="680" t="s">
        <v>33839</v>
      </c>
      <c r="D13578" s="680" t="s">
        <v>49968</v>
      </c>
    </row>
    <row r="13579" spans="1:4" ht="16.5" thickTop="1" thickBot="1" x14ac:dyDescent="0.3">
      <c r="A13579" s="681" t="s">
        <v>33840</v>
      </c>
      <c r="B13579" s="692" t="s">
        <v>8728</v>
      </c>
      <c r="C13579" s="681" t="s">
        <v>33841</v>
      </c>
      <c r="D13579" s="681" t="s">
        <v>49969</v>
      </c>
    </row>
    <row r="13580" spans="1:4" ht="16.5" thickTop="1" thickBot="1" x14ac:dyDescent="0.3">
      <c r="A13580" s="680" t="s">
        <v>33842</v>
      </c>
      <c r="B13580" s="692" t="s">
        <v>8728</v>
      </c>
      <c r="C13580" s="680" t="s">
        <v>33843</v>
      </c>
      <c r="D13580" s="680" t="s">
        <v>49970</v>
      </c>
    </row>
    <row r="13581" spans="1:4" ht="16.5" thickTop="1" thickBot="1" x14ac:dyDescent="0.3">
      <c r="A13581" s="680" t="s">
        <v>33844</v>
      </c>
      <c r="B13581" s="692" t="s">
        <v>8728</v>
      </c>
      <c r="C13581" s="680" t="s">
        <v>33845</v>
      </c>
      <c r="D13581" s="680" t="s">
        <v>49971</v>
      </c>
    </row>
    <row r="13582" spans="1:4" ht="16.5" thickTop="1" thickBot="1" x14ac:dyDescent="0.3">
      <c r="A13582" s="681" t="s">
        <v>7697</v>
      </c>
      <c r="B13582" s="681" t="s">
        <v>7697</v>
      </c>
      <c r="C13582" s="681" t="s">
        <v>7698</v>
      </c>
      <c r="D13582" s="681" t="s">
        <v>7699</v>
      </c>
    </row>
    <row r="13583" spans="1:4" ht="16.5" thickTop="1" thickBot="1" x14ac:dyDescent="0.3">
      <c r="A13583" s="681" t="s">
        <v>33846</v>
      </c>
      <c r="B13583" s="692" t="s">
        <v>8728</v>
      </c>
      <c r="C13583" s="681" t="s">
        <v>33847</v>
      </c>
      <c r="D13583" s="681" t="s">
        <v>49972</v>
      </c>
    </row>
    <row r="13584" spans="1:4" ht="16.5" thickTop="1" thickBot="1" x14ac:dyDescent="0.3">
      <c r="A13584" s="680" t="s">
        <v>33848</v>
      </c>
      <c r="B13584" s="692" t="s">
        <v>8728</v>
      </c>
      <c r="C13584" s="680" t="s">
        <v>33849</v>
      </c>
      <c r="D13584" s="680" t="s">
        <v>49973</v>
      </c>
    </row>
    <row r="13585" spans="1:4" ht="16.5" thickTop="1" thickBot="1" x14ac:dyDescent="0.3">
      <c r="A13585" s="681" t="s">
        <v>33850</v>
      </c>
      <c r="B13585" s="692" t="s">
        <v>8728</v>
      </c>
      <c r="C13585" s="681" t="s">
        <v>33851</v>
      </c>
      <c r="D13585" s="681" t="s">
        <v>49974</v>
      </c>
    </row>
    <row r="13586" spans="1:4" ht="16.5" thickTop="1" thickBot="1" x14ac:dyDescent="0.3">
      <c r="A13586" s="680" t="s">
        <v>33852</v>
      </c>
      <c r="B13586" s="681" t="s">
        <v>33853</v>
      </c>
      <c r="C13586" s="680" t="s">
        <v>33854</v>
      </c>
      <c r="D13586" s="680" t="s">
        <v>49975</v>
      </c>
    </row>
    <row r="13587" spans="1:4" ht="16.5" thickTop="1" thickBot="1" x14ac:dyDescent="0.3">
      <c r="A13587" s="681" t="s">
        <v>33855</v>
      </c>
      <c r="B13587" s="681" t="s">
        <v>33856</v>
      </c>
      <c r="C13587" s="681" t="s">
        <v>33857</v>
      </c>
      <c r="D13587" s="681" t="s">
        <v>49976</v>
      </c>
    </row>
    <row r="13588" spans="1:4" ht="16.5" thickTop="1" thickBot="1" x14ac:dyDescent="0.3">
      <c r="A13588" s="681" t="s">
        <v>33858</v>
      </c>
      <c r="B13588" s="692" t="s">
        <v>8728</v>
      </c>
      <c r="C13588" s="681" t="s">
        <v>33859</v>
      </c>
      <c r="D13588" s="681" t="s">
        <v>33859</v>
      </c>
    </row>
    <row r="13589" spans="1:4" ht="16.5" thickTop="1" thickBot="1" x14ac:dyDescent="0.3">
      <c r="A13589" s="681" t="s">
        <v>7700</v>
      </c>
      <c r="B13589" s="681" t="s">
        <v>33860</v>
      </c>
      <c r="C13589" s="681" t="s">
        <v>7701</v>
      </c>
      <c r="D13589" s="681" t="s">
        <v>7702</v>
      </c>
    </row>
    <row r="13590" spans="1:4" ht="16.5" thickTop="1" thickBot="1" x14ac:dyDescent="0.3">
      <c r="A13590" s="681" t="s">
        <v>33861</v>
      </c>
      <c r="B13590" s="692" t="s">
        <v>8728</v>
      </c>
      <c r="C13590" s="681" t="s">
        <v>33862</v>
      </c>
      <c r="D13590" s="681" t="s">
        <v>49977</v>
      </c>
    </row>
    <row r="13591" spans="1:4" ht="16.5" thickTop="1" thickBot="1" x14ac:dyDescent="0.3">
      <c r="A13591" s="681" t="s">
        <v>33863</v>
      </c>
      <c r="B13591" s="681" t="s">
        <v>33864</v>
      </c>
      <c r="C13591" s="681" t="s">
        <v>33865</v>
      </c>
      <c r="D13591" s="681" t="s">
        <v>49978</v>
      </c>
    </row>
    <row r="13592" spans="1:4" ht="16.5" thickTop="1" thickBot="1" x14ac:dyDescent="0.3">
      <c r="A13592" s="681" t="s">
        <v>33866</v>
      </c>
      <c r="B13592" s="681" t="s">
        <v>33867</v>
      </c>
      <c r="C13592" s="681" t="s">
        <v>33868</v>
      </c>
      <c r="D13592" s="681" t="s">
        <v>49979</v>
      </c>
    </row>
    <row r="13593" spans="1:4" ht="16.5" thickTop="1" thickBot="1" x14ac:dyDescent="0.3">
      <c r="A13593" s="681" t="s">
        <v>33869</v>
      </c>
      <c r="B13593" s="681" t="s">
        <v>33869</v>
      </c>
      <c r="C13593" s="681" t="s">
        <v>33870</v>
      </c>
      <c r="D13593" s="681" t="s">
        <v>49980</v>
      </c>
    </row>
    <row r="13594" spans="1:4" ht="16.5" thickTop="1" thickBot="1" x14ac:dyDescent="0.3">
      <c r="A13594" s="681" t="s">
        <v>7703</v>
      </c>
      <c r="B13594" s="681" t="s">
        <v>33871</v>
      </c>
      <c r="C13594" s="681" t="s">
        <v>7704</v>
      </c>
      <c r="D13594" s="681" t="s">
        <v>7705</v>
      </c>
    </row>
    <row r="13595" spans="1:4" ht="16.5" thickTop="1" thickBot="1" x14ac:dyDescent="0.3">
      <c r="A13595" s="680" t="s">
        <v>33872</v>
      </c>
      <c r="B13595" s="681" t="s">
        <v>33873</v>
      </c>
      <c r="C13595" s="680" t="s">
        <v>33874</v>
      </c>
      <c r="D13595" s="680" t="s">
        <v>49981</v>
      </c>
    </row>
    <row r="13596" spans="1:4" ht="16.5" thickTop="1" thickBot="1" x14ac:dyDescent="0.3">
      <c r="A13596" s="681" t="s">
        <v>33875</v>
      </c>
      <c r="B13596" s="681" t="s">
        <v>33876</v>
      </c>
      <c r="C13596" s="681" t="s">
        <v>33877</v>
      </c>
      <c r="D13596" s="681" t="s">
        <v>49982</v>
      </c>
    </row>
    <row r="13597" spans="1:4" ht="16.5" thickTop="1" thickBot="1" x14ac:dyDescent="0.3">
      <c r="A13597" s="681" t="s">
        <v>33878</v>
      </c>
      <c r="B13597" s="681" t="s">
        <v>33879</v>
      </c>
      <c r="C13597" s="681" t="s">
        <v>33880</v>
      </c>
      <c r="D13597" s="681" t="s">
        <v>49983</v>
      </c>
    </row>
    <row r="13598" spans="1:4" ht="16.5" thickTop="1" thickBot="1" x14ac:dyDescent="0.3">
      <c r="A13598" s="680" t="s">
        <v>33881</v>
      </c>
      <c r="B13598" s="681" t="s">
        <v>33882</v>
      </c>
      <c r="C13598" s="680" t="s">
        <v>33883</v>
      </c>
      <c r="D13598" s="680" t="s">
        <v>33883</v>
      </c>
    </row>
    <row r="13599" spans="1:4" ht="16.5" thickTop="1" thickBot="1" x14ac:dyDescent="0.3">
      <c r="A13599" s="680" t="s">
        <v>33884</v>
      </c>
      <c r="B13599" s="681" t="s">
        <v>33885</v>
      </c>
      <c r="C13599" s="680" t="s">
        <v>33886</v>
      </c>
      <c r="D13599" s="680" t="s">
        <v>49984</v>
      </c>
    </row>
    <row r="13600" spans="1:4" ht="16.5" thickTop="1" thickBot="1" x14ac:dyDescent="0.3">
      <c r="A13600" s="680" t="s">
        <v>33887</v>
      </c>
      <c r="B13600" s="681" t="s">
        <v>33888</v>
      </c>
      <c r="C13600" s="680" t="s">
        <v>33889</v>
      </c>
      <c r="D13600" s="680" t="s">
        <v>49985</v>
      </c>
    </row>
    <row r="13601" spans="1:4" ht="16.5" thickTop="1" thickBot="1" x14ac:dyDescent="0.3">
      <c r="A13601" s="680" t="s">
        <v>33890</v>
      </c>
      <c r="B13601" s="681" t="s">
        <v>33891</v>
      </c>
      <c r="C13601" s="680" t="s">
        <v>33892</v>
      </c>
      <c r="D13601" s="680" t="s">
        <v>49986</v>
      </c>
    </row>
    <row r="13602" spans="1:4" ht="31.5" thickTop="1" thickBot="1" x14ac:dyDescent="0.3">
      <c r="A13602" s="681" t="s">
        <v>33893</v>
      </c>
      <c r="B13602" s="681" t="s">
        <v>33894</v>
      </c>
      <c r="C13602" s="681" t="s">
        <v>33895</v>
      </c>
      <c r="D13602" s="681" t="s">
        <v>49987</v>
      </c>
    </row>
    <row r="13603" spans="1:4" ht="31.5" thickTop="1" thickBot="1" x14ac:dyDescent="0.3">
      <c r="A13603" s="681" t="s">
        <v>33896</v>
      </c>
      <c r="B13603" s="681" t="s">
        <v>33897</v>
      </c>
      <c r="C13603" s="681" t="s">
        <v>33898</v>
      </c>
      <c r="D13603" s="681" t="s">
        <v>49988</v>
      </c>
    </row>
    <row r="13604" spans="1:4" ht="16.5" thickTop="1" thickBot="1" x14ac:dyDescent="0.3">
      <c r="A13604" s="680" t="s">
        <v>33899</v>
      </c>
      <c r="B13604" s="681" t="s">
        <v>33900</v>
      </c>
      <c r="C13604" s="680" t="s">
        <v>33901</v>
      </c>
      <c r="D13604" s="680" t="s">
        <v>49989</v>
      </c>
    </row>
    <row r="13605" spans="1:4" ht="16.5" thickTop="1" thickBot="1" x14ac:dyDescent="0.3">
      <c r="A13605" s="681" t="s">
        <v>33902</v>
      </c>
      <c r="B13605" s="692" t="s">
        <v>8728</v>
      </c>
      <c r="C13605" s="681" t="s">
        <v>33903</v>
      </c>
      <c r="D13605" s="681" t="s">
        <v>49990</v>
      </c>
    </row>
    <row r="13606" spans="1:4" ht="16.5" thickTop="1" thickBot="1" x14ac:dyDescent="0.3">
      <c r="A13606" s="680" t="s">
        <v>33904</v>
      </c>
      <c r="B13606" s="681" t="s">
        <v>33905</v>
      </c>
      <c r="C13606" s="680" t="s">
        <v>33906</v>
      </c>
      <c r="D13606" s="680" t="s">
        <v>49991</v>
      </c>
    </row>
    <row r="13607" spans="1:4" ht="16.5" thickTop="1" thickBot="1" x14ac:dyDescent="0.3">
      <c r="A13607" s="681" t="s">
        <v>33907</v>
      </c>
      <c r="B13607" s="681" t="s">
        <v>33908</v>
      </c>
      <c r="C13607" s="681" t="s">
        <v>33909</v>
      </c>
      <c r="D13607" s="681" t="s">
        <v>49992</v>
      </c>
    </row>
    <row r="13608" spans="1:4" ht="16.5" thickTop="1" thickBot="1" x14ac:dyDescent="0.3">
      <c r="A13608" s="681" t="s">
        <v>33910</v>
      </c>
      <c r="B13608" s="681" t="s">
        <v>33911</v>
      </c>
      <c r="C13608" s="681" t="s">
        <v>33912</v>
      </c>
      <c r="D13608" s="681" t="s">
        <v>49993</v>
      </c>
    </row>
    <row r="13609" spans="1:4" ht="16.5" thickTop="1" thickBot="1" x14ac:dyDescent="0.3">
      <c r="A13609" s="680" t="s">
        <v>33913</v>
      </c>
      <c r="B13609" s="681" t="s">
        <v>33914</v>
      </c>
      <c r="C13609" s="680" t="s">
        <v>33915</v>
      </c>
      <c r="D13609" s="680" t="s">
        <v>49994</v>
      </c>
    </row>
    <row r="13610" spans="1:4" ht="16.5" thickTop="1" thickBot="1" x14ac:dyDescent="0.3">
      <c r="A13610" s="681" t="s">
        <v>7706</v>
      </c>
      <c r="B13610" s="681" t="s">
        <v>33916</v>
      </c>
      <c r="C13610" s="681" t="s">
        <v>7707</v>
      </c>
      <c r="D13610" s="681" t="s">
        <v>7708</v>
      </c>
    </row>
    <row r="13611" spans="1:4" ht="16.5" thickTop="1" thickBot="1" x14ac:dyDescent="0.3">
      <c r="A13611" s="680" t="s">
        <v>7709</v>
      </c>
      <c r="B13611" s="681" t="s">
        <v>33917</v>
      </c>
      <c r="C13611" s="680" t="s">
        <v>7710</v>
      </c>
      <c r="D13611" s="680" t="s">
        <v>7711</v>
      </c>
    </row>
    <row r="13612" spans="1:4" ht="16.5" thickTop="1" thickBot="1" x14ac:dyDescent="0.3">
      <c r="A13612" s="681" t="s">
        <v>7712</v>
      </c>
      <c r="B13612" s="681" t="s">
        <v>33918</v>
      </c>
      <c r="C13612" s="681" t="s">
        <v>7713</v>
      </c>
      <c r="D13612" s="681" t="s">
        <v>7714</v>
      </c>
    </row>
    <row r="13613" spans="1:4" ht="31.5" thickTop="1" thickBot="1" x14ac:dyDescent="0.3">
      <c r="A13613" s="681" t="s">
        <v>33919</v>
      </c>
      <c r="B13613" s="681" t="s">
        <v>33920</v>
      </c>
      <c r="C13613" s="681" t="s">
        <v>33921</v>
      </c>
      <c r="D13613" s="681" t="s">
        <v>49995</v>
      </c>
    </row>
    <row r="13614" spans="1:4" ht="16.5" thickTop="1" thickBot="1" x14ac:dyDescent="0.3">
      <c r="A13614" s="680" t="s">
        <v>33922</v>
      </c>
      <c r="B13614" s="681" t="s">
        <v>33923</v>
      </c>
      <c r="C13614" s="680" t="s">
        <v>33924</v>
      </c>
      <c r="D13614" s="680" t="s">
        <v>49996</v>
      </c>
    </row>
    <row r="13615" spans="1:4" ht="16.5" thickTop="1" thickBot="1" x14ac:dyDescent="0.3">
      <c r="A13615" s="680" t="s">
        <v>7715</v>
      </c>
      <c r="B13615" s="681" t="s">
        <v>33925</v>
      </c>
      <c r="C13615" s="680" t="s">
        <v>7716</v>
      </c>
      <c r="D13615" s="680" t="s">
        <v>7717</v>
      </c>
    </row>
    <row r="13616" spans="1:4" ht="16.5" thickTop="1" thickBot="1" x14ac:dyDescent="0.3">
      <c r="A13616" s="680" t="s">
        <v>33926</v>
      </c>
      <c r="B13616" s="681" t="s">
        <v>33927</v>
      </c>
      <c r="C13616" s="680" t="s">
        <v>33928</v>
      </c>
      <c r="D13616" s="680" t="s">
        <v>49997</v>
      </c>
    </row>
    <row r="13617" spans="1:4" ht="16.5" thickTop="1" thickBot="1" x14ac:dyDescent="0.3">
      <c r="A13617" s="681" t="s">
        <v>7718</v>
      </c>
      <c r="B13617" s="681" t="s">
        <v>33929</v>
      </c>
      <c r="C13617" s="681" t="s">
        <v>7719</v>
      </c>
      <c r="D13617" s="681" t="s">
        <v>7720</v>
      </c>
    </row>
    <row r="13618" spans="1:4" ht="31.5" thickTop="1" thickBot="1" x14ac:dyDescent="0.3">
      <c r="A13618" s="680" t="s">
        <v>33930</v>
      </c>
      <c r="B13618" s="681" t="s">
        <v>33931</v>
      </c>
      <c r="C13618" s="680" t="s">
        <v>33932</v>
      </c>
      <c r="D13618" s="680" t="s">
        <v>49998</v>
      </c>
    </row>
    <row r="13619" spans="1:4" ht="16.5" thickTop="1" thickBot="1" x14ac:dyDescent="0.3">
      <c r="A13619" s="681" t="s">
        <v>33933</v>
      </c>
      <c r="B13619" s="681" t="s">
        <v>33933</v>
      </c>
      <c r="C13619" s="681" t="s">
        <v>33934</v>
      </c>
      <c r="D13619" s="681" t="s">
        <v>49999</v>
      </c>
    </row>
    <row r="13620" spans="1:4" ht="16.5" thickTop="1" thickBot="1" x14ac:dyDescent="0.3">
      <c r="A13620" s="680" t="s">
        <v>33935</v>
      </c>
      <c r="B13620" s="681" t="s">
        <v>33936</v>
      </c>
      <c r="C13620" s="680" t="s">
        <v>33937</v>
      </c>
      <c r="D13620" s="680" t="s">
        <v>50000</v>
      </c>
    </row>
    <row r="13621" spans="1:4" ht="16.5" thickTop="1" thickBot="1" x14ac:dyDescent="0.3">
      <c r="A13621" s="681" t="s">
        <v>33938</v>
      </c>
      <c r="B13621" s="681" t="s">
        <v>33939</v>
      </c>
      <c r="C13621" s="681" t="s">
        <v>33940</v>
      </c>
      <c r="D13621" s="681" t="s">
        <v>50001</v>
      </c>
    </row>
    <row r="13622" spans="1:4" ht="16.5" thickTop="1" thickBot="1" x14ac:dyDescent="0.3">
      <c r="A13622" s="681" t="s">
        <v>33941</v>
      </c>
      <c r="B13622" s="681" t="s">
        <v>33942</v>
      </c>
      <c r="C13622" s="681" t="s">
        <v>33943</v>
      </c>
      <c r="D13622" s="681" t="s">
        <v>50002</v>
      </c>
    </row>
    <row r="13623" spans="1:4" ht="16.5" thickTop="1" thickBot="1" x14ac:dyDescent="0.3">
      <c r="A13623" s="680" t="s">
        <v>33944</v>
      </c>
      <c r="B13623" s="681" t="s">
        <v>33945</v>
      </c>
      <c r="C13623" s="680" t="s">
        <v>33946</v>
      </c>
      <c r="D13623" s="680" t="s">
        <v>50003</v>
      </c>
    </row>
    <row r="13624" spans="1:4" ht="16.5" thickTop="1" thickBot="1" x14ac:dyDescent="0.3">
      <c r="A13624" s="680" t="s">
        <v>33947</v>
      </c>
      <c r="B13624" s="681" t="s">
        <v>33948</v>
      </c>
      <c r="C13624" s="680" t="s">
        <v>33949</v>
      </c>
      <c r="D13624" s="680" t="s">
        <v>50004</v>
      </c>
    </row>
    <row r="13625" spans="1:4" ht="16.5" thickTop="1" thickBot="1" x14ac:dyDescent="0.3">
      <c r="A13625" s="680" t="s">
        <v>33950</v>
      </c>
      <c r="B13625" s="681" t="s">
        <v>33950</v>
      </c>
      <c r="C13625" s="680" t="s">
        <v>33951</v>
      </c>
      <c r="D13625" s="680" t="s">
        <v>50005</v>
      </c>
    </row>
    <row r="13626" spans="1:4" ht="16.5" thickTop="1" thickBot="1" x14ac:dyDescent="0.3">
      <c r="A13626" s="681" t="s">
        <v>33952</v>
      </c>
      <c r="B13626" s="681" t="s">
        <v>33953</v>
      </c>
      <c r="C13626" s="681" t="s">
        <v>33954</v>
      </c>
      <c r="D13626" s="681" t="s">
        <v>50006</v>
      </c>
    </row>
    <row r="13627" spans="1:4" ht="31.5" thickTop="1" thickBot="1" x14ac:dyDescent="0.3">
      <c r="A13627" s="680" t="s">
        <v>33955</v>
      </c>
      <c r="B13627" s="681" t="s">
        <v>33956</v>
      </c>
      <c r="C13627" s="680" t="s">
        <v>33957</v>
      </c>
      <c r="D13627" s="680" t="s">
        <v>50007</v>
      </c>
    </row>
    <row r="13628" spans="1:4" ht="16.5" thickTop="1" thickBot="1" x14ac:dyDescent="0.3">
      <c r="A13628" s="680" t="s">
        <v>7721</v>
      </c>
      <c r="B13628" s="681" t="s">
        <v>33958</v>
      </c>
      <c r="C13628" s="680" t="s">
        <v>7722</v>
      </c>
      <c r="D13628" s="680" t="s">
        <v>7722</v>
      </c>
    </row>
    <row r="13629" spans="1:4" ht="46.5" thickTop="1" thickBot="1" x14ac:dyDescent="0.3">
      <c r="A13629" s="680" t="s">
        <v>33959</v>
      </c>
      <c r="B13629" s="681" t="s">
        <v>33960</v>
      </c>
      <c r="C13629" s="680" t="s">
        <v>33961</v>
      </c>
      <c r="D13629" s="680" t="s">
        <v>50008</v>
      </c>
    </row>
    <row r="13630" spans="1:4" ht="31.5" thickTop="1" thickBot="1" x14ac:dyDescent="0.3">
      <c r="A13630" s="681" t="s">
        <v>33962</v>
      </c>
      <c r="B13630" s="681" t="s">
        <v>33963</v>
      </c>
      <c r="C13630" s="681" t="s">
        <v>33964</v>
      </c>
      <c r="D13630" s="681" t="s">
        <v>50009</v>
      </c>
    </row>
    <row r="13631" spans="1:4" ht="16.5" thickTop="1" thickBot="1" x14ac:dyDescent="0.3">
      <c r="A13631" s="680" t="s">
        <v>33965</v>
      </c>
      <c r="B13631" s="681" t="s">
        <v>33965</v>
      </c>
      <c r="C13631" s="680" t="s">
        <v>33966</v>
      </c>
      <c r="D13631" s="680" t="s">
        <v>33966</v>
      </c>
    </row>
    <row r="13632" spans="1:4" ht="16.5" thickTop="1" thickBot="1" x14ac:dyDescent="0.3">
      <c r="A13632" s="680" t="s">
        <v>33967</v>
      </c>
      <c r="B13632" s="681" t="s">
        <v>33968</v>
      </c>
      <c r="C13632" s="680" t="s">
        <v>33969</v>
      </c>
      <c r="D13632" s="680" t="s">
        <v>50010</v>
      </c>
    </row>
    <row r="13633" spans="1:4" ht="16.5" thickTop="1" thickBot="1" x14ac:dyDescent="0.3">
      <c r="A13633" s="681" t="s">
        <v>33970</v>
      </c>
      <c r="B13633" s="681" t="s">
        <v>33971</v>
      </c>
      <c r="C13633" s="681" t="s">
        <v>33972</v>
      </c>
      <c r="D13633" s="681" t="s">
        <v>50011</v>
      </c>
    </row>
    <row r="13634" spans="1:4" ht="16.5" thickTop="1" thickBot="1" x14ac:dyDescent="0.3">
      <c r="A13634" s="681" t="s">
        <v>33973</v>
      </c>
      <c r="B13634" s="681" t="s">
        <v>33974</v>
      </c>
      <c r="C13634" s="681" t="s">
        <v>33975</v>
      </c>
      <c r="D13634" s="681" t="s">
        <v>50012</v>
      </c>
    </row>
    <row r="13635" spans="1:4" ht="16.5" thickTop="1" thickBot="1" x14ac:dyDescent="0.3">
      <c r="A13635" s="680" t="s">
        <v>33976</v>
      </c>
      <c r="B13635" s="692" t="s">
        <v>8728</v>
      </c>
      <c r="C13635" s="680" t="s">
        <v>33977</v>
      </c>
      <c r="D13635" s="680" t="s">
        <v>50013</v>
      </c>
    </row>
    <row r="13636" spans="1:4" ht="16.5" thickTop="1" thickBot="1" x14ac:dyDescent="0.3">
      <c r="A13636" s="680" t="s">
        <v>33978</v>
      </c>
      <c r="B13636" s="692" t="s">
        <v>8728</v>
      </c>
      <c r="C13636" s="680" t="s">
        <v>33979</v>
      </c>
      <c r="D13636" s="680" t="s">
        <v>50014</v>
      </c>
    </row>
    <row r="13637" spans="1:4" ht="16.5" thickTop="1" thickBot="1" x14ac:dyDescent="0.3">
      <c r="A13637" s="680" t="s">
        <v>33980</v>
      </c>
      <c r="B13637" s="692" t="s">
        <v>8728</v>
      </c>
      <c r="C13637" s="680" t="s">
        <v>33981</v>
      </c>
      <c r="D13637" s="680" t="s">
        <v>50015</v>
      </c>
    </row>
    <row r="13638" spans="1:4" ht="16.5" thickTop="1" thickBot="1" x14ac:dyDescent="0.3">
      <c r="A13638" s="680" t="s">
        <v>7723</v>
      </c>
      <c r="B13638" s="692" t="s">
        <v>8728</v>
      </c>
      <c r="C13638" s="680" t="s">
        <v>7724</v>
      </c>
      <c r="D13638" s="680" t="s">
        <v>7725</v>
      </c>
    </row>
    <row r="13639" spans="1:4" ht="16.5" thickTop="1" thickBot="1" x14ac:dyDescent="0.3">
      <c r="A13639" s="680" t="s">
        <v>33982</v>
      </c>
      <c r="B13639" s="692" t="s">
        <v>8728</v>
      </c>
      <c r="C13639" s="680" t="s">
        <v>33983</v>
      </c>
      <c r="D13639" s="680" t="s">
        <v>50016</v>
      </c>
    </row>
    <row r="13640" spans="1:4" ht="16.5" thickTop="1" thickBot="1" x14ac:dyDescent="0.3">
      <c r="A13640" s="681" t="s">
        <v>33984</v>
      </c>
      <c r="B13640" s="681" t="s">
        <v>33985</v>
      </c>
      <c r="C13640" s="681" t="s">
        <v>33986</v>
      </c>
      <c r="D13640" s="681" t="s">
        <v>50017</v>
      </c>
    </row>
    <row r="13641" spans="1:4" ht="16.5" thickTop="1" thickBot="1" x14ac:dyDescent="0.3">
      <c r="A13641" s="680" t="s">
        <v>33987</v>
      </c>
      <c r="B13641" s="681" t="s">
        <v>33988</v>
      </c>
      <c r="C13641" s="680" t="s">
        <v>33989</v>
      </c>
      <c r="D13641" s="680" t="s">
        <v>50018</v>
      </c>
    </row>
    <row r="13642" spans="1:4" ht="16.5" thickTop="1" thickBot="1" x14ac:dyDescent="0.3">
      <c r="A13642" s="681" t="s">
        <v>33990</v>
      </c>
      <c r="B13642" s="681" t="s">
        <v>33991</v>
      </c>
      <c r="C13642" s="681" t="s">
        <v>33992</v>
      </c>
      <c r="D13642" s="681" t="s">
        <v>50019</v>
      </c>
    </row>
    <row r="13643" spans="1:4" ht="16.5" thickTop="1" thickBot="1" x14ac:dyDescent="0.3">
      <c r="A13643" s="680" t="s">
        <v>33993</v>
      </c>
      <c r="B13643" s="681" t="s">
        <v>33994</v>
      </c>
      <c r="C13643" s="680" t="s">
        <v>33995</v>
      </c>
      <c r="D13643" s="680" t="s">
        <v>50020</v>
      </c>
    </row>
    <row r="13644" spans="1:4" ht="16.5" thickTop="1" thickBot="1" x14ac:dyDescent="0.3">
      <c r="A13644" s="680" t="s">
        <v>33996</v>
      </c>
      <c r="B13644" s="681" t="s">
        <v>33997</v>
      </c>
      <c r="C13644" s="680" t="s">
        <v>33998</v>
      </c>
      <c r="D13644" s="680" t="s">
        <v>50021</v>
      </c>
    </row>
    <row r="13645" spans="1:4" ht="16.5" thickTop="1" thickBot="1" x14ac:dyDescent="0.3">
      <c r="A13645" s="681" t="s">
        <v>33999</v>
      </c>
      <c r="B13645" s="681" t="s">
        <v>34000</v>
      </c>
      <c r="C13645" s="681" t="s">
        <v>34001</v>
      </c>
      <c r="D13645" s="681" t="s">
        <v>50022</v>
      </c>
    </row>
    <row r="13646" spans="1:4" ht="31.5" thickTop="1" thickBot="1" x14ac:dyDescent="0.3">
      <c r="A13646" s="681" t="s">
        <v>34002</v>
      </c>
      <c r="B13646" s="681" t="s">
        <v>34003</v>
      </c>
      <c r="C13646" s="681" t="s">
        <v>34004</v>
      </c>
      <c r="D13646" s="681" t="s">
        <v>50023</v>
      </c>
    </row>
    <row r="13647" spans="1:4" ht="16.5" thickTop="1" thickBot="1" x14ac:dyDescent="0.3">
      <c r="A13647" s="681" t="s">
        <v>34005</v>
      </c>
      <c r="B13647" s="681" t="s">
        <v>34006</v>
      </c>
      <c r="C13647" s="681" t="s">
        <v>34007</v>
      </c>
      <c r="D13647" s="681" t="s">
        <v>50024</v>
      </c>
    </row>
    <row r="13648" spans="1:4" ht="31.5" thickTop="1" thickBot="1" x14ac:dyDescent="0.3">
      <c r="A13648" s="681" t="s">
        <v>34008</v>
      </c>
      <c r="B13648" s="681" t="s">
        <v>34008</v>
      </c>
      <c r="C13648" s="681" t="s">
        <v>34009</v>
      </c>
      <c r="D13648" s="681" t="s">
        <v>50025</v>
      </c>
    </row>
    <row r="13649" spans="1:4" ht="31.5" thickTop="1" thickBot="1" x14ac:dyDescent="0.3">
      <c r="A13649" s="680" t="s">
        <v>7726</v>
      </c>
      <c r="B13649" s="681" t="s">
        <v>34010</v>
      </c>
      <c r="C13649" s="680" t="s">
        <v>7727</v>
      </c>
      <c r="D13649" s="680" t="s">
        <v>7728</v>
      </c>
    </row>
    <row r="13650" spans="1:4" ht="16.5" thickTop="1" thickBot="1" x14ac:dyDescent="0.3">
      <c r="A13650" s="680" t="s">
        <v>34011</v>
      </c>
      <c r="B13650" s="692" t="s">
        <v>8728</v>
      </c>
      <c r="C13650" s="680" t="s">
        <v>34012</v>
      </c>
      <c r="D13650" s="680" t="s">
        <v>50026</v>
      </c>
    </row>
    <row r="13651" spans="1:4" ht="16.5" thickTop="1" thickBot="1" x14ac:dyDescent="0.3">
      <c r="A13651" s="680" t="s">
        <v>34013</v>
      </c>
      <c r="B13651" s="692" t="s">
        <v>8728</v>
      </c>
      <c r="C13651" s="680" t="s">
        <v>34014</v>
      </c>
      <c r="D13651" s="680" t="s">
        <v>50027</v>
      </c>
    </row>
    <row r="13652" spans="1:4" ht="16.5" thickTop="1" thickBot="1" x14ac:dyDescent="0.3">
      <c r="A13652" s="680" t="s">
        <v>34015</v>
      </c>
      <c r="B13652" s="681" t="s">
        <v>34016</v>
      </c>
      <c r="C13652" s="680" t="s">
        <v>34017</v>
      </c>
      <c r="D13652" s="680" t="s">
        <v>50028</v>
      </c>
    </row>
    <row r="13653" spans="1:4" ht="16.5" thickTop="1" thickBot="1" x14ac:dyDescent="0.3">
      <c r="A13653" s="680" t="s">
        <v>34018</v>
      </c>
      <c r="B13653" s="681" t="s">
        <v>34019</v>
      </c>
      <c r="C13653" s="680" t="s">
        <v>34020</v>
      </c>
      <c r="D13653" s="680" t="s">
        <v>50029</v>
      </c>
    </row>
    <row r="13654" spans="1:4" ht="16.5" thickTop="1" thickBot="1" x14ac:dyDescent="0.3">
      <c r="A13654" s="681" t="s">
        <v>34021</v>
      </c>
      <c r="B13654" s="681" t="s">
        <v>34022</v>
      </c>
      <c r="C13654" s="681" t="s">
        <v>34023</v>
      </c>
      <c r="D13654" s="681" t="s">
        <v>50030</v>
      </c>
    </row>
    <row r="13655" spans="1:4" ht="16.5" thickTop="1" thickBot="1" x14ac:dyDescent="0.3">
      <c r="A13655" s="680" t="s">
        <v>34024</v>
      </c>
      <c r="B13655" s="681" t="s">
        <v>34025</v>
      </c>
      <c r="C13655" s="680" t="s">
        <v>34026</v>
      </c>
      <c r="D13655" s="680" t="s">
        <v>50031</v>
      </c>
    </row>
    <row r="13656" spans="1:4" ht="16.5" thickTop="1" thickBot="1" x14ac:dyDescent="0.3">
      <c r="A13656" s="681" t="s">
        <v>34027</v>
      </c>
      <c r="B13656" s="692" t="s">
        <v>8728</v>
      </c>
      <c r="C13656" s="681" t="s">
        <v>34028</v>
      </c>
      <c r="D13656" s="681" t="s">
        <v>50032</v>
      </c>
    </row>
    <row r="13657" spans="1:4" ht="16.5" thickTop="1" thickBot="1" x14ac:dyDescent="0.3">
      <c r="A13657" s="680" t="s">
        <v>34029</v>
      </c>
      <c r="B13657" s="692" t="s">
        <v>8728</v>
      </c>
      <c r="C13657" s="680" t="s">
        <v>34030</v>
      </c>
      <c r="D13657" s="680" t="s">
        <v>50033</v>
      </c>
    </row>
    <row r="13658" spans="1:4" ht="16.5" thickTop="1" thickBot="1" x14ac:dyDescent="0.3">
      <c r="A13658" s="681" t="s">
        <v>34031</v>
      </c>
      <c r="B13658" s="681" t="s">
        <v>34031</v>
      </c>
      <c r="C13658" s="681" t="s">
        <v>34032</v>
      </c>
      <c r="D13658" s="681" t="s">
        <v>50034</v>
      </c>
    </row>
    <row r="13659" spans="1:4" ht="31.5" thickTop="1" thickBot="1" x14ac:dyDescent="0.3">
      <c r="A13659" s="681" t="s">
        <v>34033</v>
      </c>
      <c r="B13659" s="681" t="s">
        <v>34034</v>
      </c>
      <c r="C13659" s="681" t="s">
        <v>34035</v>
      </c>
      <c r="D13659" s="681" t="s">
        <v>50035</v>
      </c>
    </row>
    <row r="13660" spans="1:4" ht="16.5" thickTop="1" thickBot="1" x14ac:dyDescent="0.3">
      <c r="A13660" s="680" t="s">
        <v>7729</v>
      </c>
      <c r="B13660" s="681" t="s">
        <v>34036</v>
      </c>
      <c r="C13660" s="680" t="s">
        <v>7730</v>
      </c>
      <c r="D13660" s="680" t="s">
        <v>7731</v>
      </c>
    </row>
    <row r="13661" spans="1:4" ht="16.5" thickTop="1" thickBot="1" x14ac:dyDescent="0.3">
      <c r="A13661" s="681" t="s">
        <v>34037</v>
      </c>
      <c r="B13661" s="681" t="s">
        <v>34038</v>
      </c>
      <c r="C13661" s="681" t="s">
        <v>34039</v>
      </c>
      <c r="D13661" s="681" t="s">
        <v>50036</v>
      </c>
    </row>
    <row r="13662" spans="1:4" ht="16.5" thickTop="1" thickBot="1" x14ac:dyDescent="0.3">
      <c r="A13662" s="681" t="s">
        <v>34040</v>
      </c>
      <c r="B13662" s="681" t="s">
        <v>34041</v>
      </c>
      <c r="C13662" s="681" t="s">
        <v>34042</v>
      </c>
      <c r="D13662" s="681" t="s">
        <v>50037</v>
      </c>
    </row>
    <row r="13663" spans="1:4" ht="16.5" thickTop="1" thickBot="1" x14ac:dyDescent="0.3">
      <c r="A13663" s="680" t="s">
        <v>34043</v>
      </c>
      <c r="B13663" s="681" t="s">
        <v>34044</v>
      </c>
      <c r="C13663" s="680" t="s">
        <v>34045</v>
      </c>
      <c r="D13663" s="680" t="s">
        <v>50038</v>
      </c>
    </row>
    <row r="13664" spans="1:4" ht="16.5" thickTop="1" thickBot="1" x14ac:dyDescent="0.3">
      <c r="A13664" s="681" t="s">
        <v>34046</v>
      </c>
      <c r="B13664" s="692" t="s">
        <v>8728</v>
      </c>
      <c r="C13664" s="681" t="s">
        <v>34047</v>
      </c>
      <c r="D13664" s="681" t="s">
        <v>50039</v>
      </c>
    </row>
    <row r="13665" spans="1:4" ht="16.5" thickTop="1" thickBot="1" x14ac:dyDescent="0.3">
      <c r="A13665" s="680" t="s">
        <v>34048</v>
      </c>
      <c r="B13665" s="692" t="s">
        <v>8728</v>
      </c>
      <c r="C13665" s="680" t="s">
        <v>34049</v>
      </c>
      <c r="D13665" s="680" t="s">
        <v>50040</v>
      </c>
    </row>
    <row r="13666" spans="1:4" ht="16.5" thickTop="1" thickBot="1" x14ac:dyDescent="0.3">
      <c r="A13666" s="680" t="s">
        <v>34050</v>
      </c>
      <c r="B13666" s="681" t="s">
        <v>34050</v>
      </c>
      <c r="C13666" s="680" t="s">
        <v>34051</v>
      </c>
      <c r="D13666" s="680" t="s">
        <v>34051</v>
      </c>
    </row>
    <row r="13667" spans="1:4" ht="16.5" thickTop="1" thickBot="1" x14ac:dyDescent="0.3">
      <c r="A13667" s="681" t="s">
        <v>7732</v>
      </c>
      <c r="B13667" s="681" t="s">
        <v>34052</v>
      </c>
      <c r="C13667" s="681" t="s">
        <v>34053</v>
      </c>
      <c r="D13667" s="681" t="s">
        <v>7734</v>
      </c>
    </row>
    <row r="13668" spans="1:4" ht="16.5" thickTop="1" thickBot="1" x14ac:dyDescent="0.3">
      <c r="A13668" s="681" t="s">
        <v>34054</v>
      </c>
      <c r="B13668" s="681" t="s">
        <v>34055</v>
      </c>
      <c r="C13668" s="681" t="s">
        <v>34056</v>
      </c>
      <c r="D13668" s="681" t="s">
        <v>50041</v>
      </c>
    </row>
    <row r="13669" spans="1:4" ht="16.5" thickTop="1" thickBot="1" x14ac:dyDescent="0.3">
      <c r="A13669" s="680" t="s">
        <v>34057</v>
      </c>
      <c r="B13669" s="681" t="s">
        <v>34058</v>
      </c>
      <c r="C13669" s="680" t="s">
        <v>34059</v>
      </c>
      <c r="D13669" s="680" t="s">
        <v>50042</v>
      </c>
    </row>
    <row r="13670" spans="1:4" ht="16.5" thickTop="1" thickBot="1" x14ac:dyDescent="0.3">
      <c r="A13670" s="680" t="s">
        <v>34060</v>
      </c>
      <c r="B13670" s="692" t="s">
        <v>8728</v>
      </c>
      <c r="C13670" s="680" t="s">
        <v>34061</v>
      </c>
      <c r="D13670" s="680" t="s">
        <v>50043</v>
      </c>
    </row>
    <row r="13671" spans="1:4" ht="16.5" thickTop="1" thickBot="1" x14ac:dyDescent="0.3">
      <c r="A13671" s="680" t="s">
        <v>34062</v>
      </c>
      <c r="B13671" s="681" t="s">
        <v>34063</v>
      </c>
      <c r="C13671" s="680" t="s">
        <v>34064</v>
      </c>
      <c r="D13671" s="680" t="s">
        <v>50044</v>
      </c>
    </row>
    <row r="13672" spans="1:4" ht="31.5" thickTop="1" thickBot="1" x14ac:dyDescent="0.3">
      <c r="A13672" s="680" t="s">
        <v>34065</v>
      </c>
      <c r="B13672" s="681" t="s">
        <v>34066</v>
      </c>
      <c r="C13672" s="680" t="s">
        <v>34067</v>
      </c>
      <c r="D13672" s="680" t="s">
        <v>50045</v>
      </c>
    </row>
    <row r="13673" spans="1:4" ht="16.5" thickTop="1" thickBot="1" x14ac:dyDescent="0.3">
      <c r="A13673" s="680" t="s">
        <v>34068</v>
      </c>
      <c r="B13673" s="692" t="s">
        <v>8728</v>
      </c>
      <c r="C13673" s="680" t="s">
        <v>34069</v>
      </c>
      <c r="D13673" s="680" t="s">
        <v>50046</v>
      </c>
    </row>
    <row r="13674" spans="1:4" ht="16.5" thickTop="1" thickBot="1" x14ac:dyDescent="0.3">
      <c r="A13674" s="680" t="s">
        <v>34070</v>
      </c>
      <c r="B13674" s="681" t="s">
        <v>34071</v>
      </c>
      <c r="C13674" s="680" t="s">
        <v>34072</v>
      </c>
      <c r="D13674" s="680" t="s">
        <v>50047</v>
      </c>
    </row>
    <row r="13675" spans="1:4" ht="16.5" thickTop="1" thickBot="1" x14ac:dyDescent="0.3">
      <c r="A13675" s="681" t="s">
        <v>34073</v>
      </c>
      <c r="B13675" s="681" t="s">
        <v>34074</v>
      </c>
      <c r="C13675" s="681" t="s">
        <v>34075</v>
      </c>
      <c r="D13675" s="681" t="s">
        <v>50048</v>
      </c>
    </row>
    <row r="13676" spans="1:4" ht="16.5" thickTop="1" thickBot="1" x14ac:dyDescent="0.3">
      <c r="A13676" s="680" t="s">
        <v>34076</v>
      </c>
      <c r="B13676" s="681" t="s">
        <v>34077</v>
      </c>
      <c r="C13676" s="680" t="s">
        <v>34078</v>
      </c>
      <c r="D13676" s="680" t="s">
        <v>50049</v>
      </c>
    </row>
    <row r="13677" spans="1:4" ht="16.5" thickTop="1" thickBot="1" x14ac:dyDescent="0.3">
      <c r="A13677" s="680" t="s">
        <v>34079</v>
      </c>
      <c r="B13677" s="681" t="s">
        <v>34080</v>
      </c>
      <c r="C13677" s="680" t="s">
        <v>34081</v>
      </c>
      <c r="D13677" s="680" t="s">
        <v>50050</v>
      </c>
    </row>
    <row r="13678" spans="1:4" ht="16.5" thickTop="1" thickBot="1" x14ac:dyDescent="0.3">
      <c r="A13678" s="680" t="s">
        <v>34082</v>
      </c>
      <c r="B13678" s="681" t="s">
        <v>34083</v>
      </c>
      <c r="C13678" s="680" t="s">
        <v>34084</v>
      </c>
      <c r="D13678" s="680" t="s">
        <v>50051</v>
      </c>
    </row>
    <row r="13679" spans="1:4" ht="16.5" thickTop="1" thickBot="1" x14ac:dyDescent="0.3">
      <c r="A13679" s="681" t="s">
        <v>7735</v>
      </c>
      <c r="B13679" s="681" t="s">
        <v>34085</v>
      </c>
      <c r="C13679" s="681" t="s">
        <v>34086</v>
      </c>
      <c r="D13679" s="681" t="s">
        <v>50052</v>
      </c>
    </row>
    <row r="13680" spans="1:4" ht="16.5" thickTop="1" thickBot="1" x14ac:dyDescent="0.3">
      <c r="A13680" s="681" t="s">
        <v>34087</v>
      </c>
      <c r="B13680" s="692" t="s">
        <v>8728</v>
      </c>
      <c r="C13680" s="681" t="s">
        <v>34088</v>
      </c>
      <c r="D13680" s="681" t="s">
        <v>50053</v>
      </c>
    </row>
    <row r="13681" spans="1:4" ht="16.5" thickTop="1" thickBot="1" x14ac:dyDescent="0.3">
      <c r="A13681" s="681" t="s">
        <v>34089</v>
      </c>
      <c r="B13681" s="681" t="s">
        <v>34090</v>
      </c>
      <c r="C13681" s="681" t="s">
        <v>34091</v>
      </c>
      <c r="D13681" s="681" t="s">
        <v>50054</v>
      </c>
    </row>
    <row r="13682" spans="1:4" ht="16.5" thickTop="1" thickBot="1" x14ac:dyDescent="0.3">
      <c r="A13682" s="681" t="s">
        <v>34092</v>
      </c>
      <c r="B13682" s="681" t="s">
        <v>34093</v>
      </c>
      <c r="C13682" s="681" t="s">
        <v>34094</v>
      </c>
      <c r="D13682" s="681" t="s">
        <v>50055</v>
      </c>
    </row>
    <row r="13683" spans="1:4" ht="16.5" thickTop="1" thickBot="1" x14ac:dyDescent="0.3">
      <c r="A13683" s="680" t="s">
        <v>34095</v>
      </c>
      <c r="B13683" s="692" t="s">
        <v>8728</v>
      </c>
      <c r="C13683" s="680" t="s">
        <v>34096</v>
      </c>
      <c r="D13683" s="680" t="s">
        <v>50056</v>
      </c>
    </row>
    <row r="13684" spans="1:4" ht="16.5" thickTop="1" thickBot="1" x14ac:dyDescent="0.3">
      <c r="A13684" s="680" t="s">
        <v>34097</v>
      </c>
      <c r="B13684" s="692" t="s">
        <v>8728</v>
      </c>
      <c r="C13684" s="680" t="s">
        <v>34098</v>
      </c>
      <c r="D13684" s="680" t="s">
        <v>50057</v>
      </c>
    </row>
    <row r="13685" spans="1:4" ht="16.5" thickTop="1" thickBot="1" x14ac:dyDescent="0.3">
      <c r="A13685" s="681" t="s">
        <v>34099</v>
      </c>
      <c r="B13685" s="692" t="s">
        <v>8728</v>
      </c>
      <c r="C13685" s="681" t="s">
        <v>34100</v>
      </c>
      <c r="D13685" s="681" t="s">
        <v>50058</v>
      </c>
    </row>
    <row r="13686" spans="1:4" ht="16.5" thickTop="1" thickBot="1" x14ac:dyDescent="0.3">
      <c r="A13686" s="680" t="s">
        <v>34101</v>
      </c>
      <c r="B13686" s="692" t="s">
        <v>8728</v>
      </c>
      <c r="C13686" s="680" t="s">
        <v>34102</v>
      </c>
      <c r="D13686" s="680" t="s">
        <v>50059</v>
      </c>
    </row>
    <row r="13687" spans="1:4" ht="16.5" thickTop="1" thickBot="1" x14ac:dyDescent="0.3">
      <c r="A13687" s="680" t="s">
        <v>34103</v>
      </c>
      <c r="B13687" s="692" t="s">
        <v>8728</v>
      </c>
      <c r="C13687" s="680" t="s">
        <v>34104</v>
      </c>
      <c r="D13687" s="680" t="s">
        <v>50060</v>
      </c>
    </row>
    <row r="13688" spans="1:4" ht="16.5" thickTop="1" thickBot="1" x14ac:dyDescent="0.3">
      <c r="A13688" s="680" t="s">
        <v>34105</v>
      </c>
      <c r="B13688" s="692" t="s">
        <v>8728</v>
      </c>
      <c r="C13688" s="680" t="s">
        <v>34106</v>
      </c>
      <c r="D13688" s="680" t="s">
        <v>50061</v>
      </c>
    </row>
    <row r="13689" spans="1:4" ht="16.5" thickTop="1" thickBot="1" x14ac:dyDescent="0.3">
      <c r="A13689" s="680" t="s">
        <v>34107</v>
      </c>
      <c r="B13689" s="681" t="s">
        <v>34108</v>
      </c>
      <c r="C13689" s="680" t="s">
        <v>34109</v>
      </c>
      <c r="D13689" s="680" t="s">
        <v>50062</v>
      </c>
    </row>
    <row r="13690" spans="1:4" ht="16.5" thickTop="1" thickBot="1" x14ac:dyDescent="0.3">
      <c r="A13690" s="680" t="s">
        <v>34110</v>
      </c>
      <c r="B13690" s="681" t="s">
        <v>34111</v>
      </c>
      <c r="C13690" s="680" t="s">
        <v>34112</v>
      </c>
      <c r="D13690" s="680" t="s">
        <v>50063</v>
      </c>
    </row>
    <row r="13691" spans="1:4" ht="31.5" thickTop="1" thickBot="1" x14ac:dyDescent="0.3">
      <c r="A13691" s="681" t="s">
        <v>34113</v>
      </c>
      <c r="B13691" s="681" t="s">
        <v>34114</v>
      </c>
      <c r="C13691" s="681" t="s">
        <v>34115</v>
      </c>
      <c r="D13691" s="681" t="s">
        <v>50064</v>
      </c>
    </row>
    <row r="13692" spans="1:4" ht="31.5" thickTop="1" thickBot="1" x14ac:dyDescent="0.3">
      <c r="A13692" s="680" t="s">
        <v>34116</v>
      </c>
      <c r="B13692" s="681" t="s">
        <v>34117</v>
      </c>
      <c r="C13692" s="680" t="s">
        <v>34118</v>
      </c>
      <c r="D13692" s="680" t="s">
        <v>50065</v>
      </c>
    </row>
    <row r="13693" spans="1:4" ht="16.5" thickTop="1" thickBot="1" x14ac:dyDescent="0.3">
      <c r="A13693" s="681" t="s">
        <v>34119</v>
      </c>
      <c r="B13693" s="681" t="s">
        <v>34119</v>
      </c>
      <c r="C13693" s="681" t="s">
        <v>34120</v>
      </c>
      <c r="D13693" s="681" t="s">
        <v>50066</v>
      </c>
    </row>
    <row r="13694" spans="1:4" ht="16.5" thickTop="1" thickBot="1" x14ac:dyDescent="0.3">
      <c r="A13694" s="680" t="s">
        <v>34121</v>
      </c>
      <c r="B13694" s="681" t="s">
        <v>34122</v>
      </c>
      <c r="C13694" s="680" t="s">
        <v>34123</v>
      </c>
      <c r="D13694" s="680" t="s">
        <v>50067</v>
      </c>
    </row>
    <row r="13695" spans="1:4" ht="16.5" thickTop="1" thickBot="1" x14ac:dyDescent="0.3">
      <c r="A13695" s="681" t="s">
        <v>34124</v>
      </c>
      <c r="B13695" s="681" t="s">
        <v>34125</v>
      </c>
      <c r="C13695" s="681" t="s">
        <v>34126</v>
      </c>
      <c r="D13695" s="681" t="s">
        <v>50068</v>
      </c>
    </row>
    <row r="13696" spans="1:4" ht="16.5" thickTop="1" thickBot="1" x14ac:dyDescent="0.3">
      <c r="A13696" s="680" t="s">
        <v>34127</v>
      </c>
      <c r="B13696" s="681" t="s">
        <v>34128</v>
      </c>
      <c r="C13696" s="680" t="s">
        <v>34129</v>
      </c>
      <c r="D13696" s="680" t="s">
        <v>50069</v>
      </c>
    </row>
    <row r="13697" spans="1:4" ht="16.5" thickTop="1" thickBot="1" x14ac:dyDescent="0.3">
      <c r="A13697" s="681" t="s">
        <v>34130</v>
      </c>
      <c r="B13697" s="681" t="s">
        <v>34131</v>
      </c>
      <c r="C13697" s="681" t="s">
        <v>34132</v>
      </c>
      <c r="D13697" s="681" t="s">
        <v>50070</v>
      </c>
    </row>
    <row r="13698" spans="1:4" ht="16.5" thickTop="1" thickBot="1" x14ac:dyDescent="0.3">
      <c r="A13698" s="680" t="s">
        <v>34133</v>
      </c>
      <c r="B13698" s="681" t="s">
        <v>34134</v>
      </c>
      <c r="C13698" s="680" t="s">
        <v>34135</v>
      </c>
      <c r="D13698" s="680" t="s">
        <v>50071</v>
      </c>
    </row>
    <row r="13699" spans="1:4" ht="16.5" thickTop="1" thickBot="1" x14ac:dyDescent="0.3">
      <c r="A13699" s="680" t="s">
        <v>34136</v>
      </c>
      <c r="B13699" s="681" t="s">
        <v>34137</v>
      </c>
      <c r="C13699" s="680" t="s">
        <v>34138</v>
      </c>
      <c r="D13699" s="680" t="s">
        <v>50072</v>
      </c>
    </row>
    <row r="13700" spans="1:4" ht="16.5" thickTop="1" thickBot="1" x14ac:dyDescent="0.3">
      <c r="A13700" s="680" t="s">
        <v>34139</v>
      </c>
      <c r="B13700" s="681" t="s">
        <v>34140</v>
      </c>
      <c r="C13700" s="680" t="s">
        <v>34141</v>
      </c>
      <c r="D13700" s="680" t="s">
        <v>50073</v>
      </c>
    </row>
    <row r="13701" spans="1:4" ht="31.5" thickTop="1" thickBot="1" x14ac:dyDescent="0.3">
      <c r="A13701" s="680" t="s">
        <v>34142</v>
      </c>
      <c r="B13701" s="681" t="s">
        <v>34143</v>
      </c>
      <c r="C13701" s="680" t="s">
        <v>34144</v>
      </c>
      <c r="D13701" s="680" t="s">
        <v>50074</v>
      </c>
    </row>
    <row r="13702" spans="1:4" ht="16.5" thickTop="1" thickBot="1" x14ac:dyDescent="0.3">
      <c r="A13702" s="680" t="s">
        <v>34145</v>
      </c>
      <c r="B13702" s="681" t="s">
        <v>34146</v>
      </c>
      <c r="C13702" s="680" t="s">
        <v>34147</v>
      </c>
      <c r="D13702" s="680" t="s">
        <v>50075</v>
      </c>
    </row>
    <row r="13703" spans="1:4" ht="16.5" thickTop="1" thickBot="1" x14ac:dyDescent="0.3">
      <c r="A13703" s="680" t="s">
        <v>34148</v>
      </c>
      <c r="B13703" s="681" t="s">
        <v>34149</v>
      </c>
      <c r="C13703" s="680" t="s">
        <v>34150</v>
      </c>
      <c r="D13703" s="680" t="s">
        <v>50076</v>
      </c>
    </row>
    <row r="13704" spans="1:4" ht="31.5" thickTop="1" thickBot="1" x14ac:dyDescent="0.3">
      <c r="A13704" s="681" t="s">
        <v>34151</v>
      </c>
      <c r="B13704" s="681" t="s">
        <v>34152</v>
      </c>
      <c r="C13704" s="681" t="s">
        <v>34153</v>
      </c>
      <c r="D13704" s="681" t="s">
        <v>50077</v>
      </c>
    </row>
    <row r="13705" spans="1:4" ht="16.5" thickTop="1" thickBot="1" x14ac:dyDescent="0.3">
      <c r="A13705" s="680" t="s">
        <v>7738</v>
      </c>
      <c r="B13705" s="692" t="s">
        <v>8728</v>
      </c>
      <c r="C13705" s="680" t="s">
        <v>7739</v>
      </c>
      <c r="D13705" s="680" t="s">
        <v>7740</v>
      </c>
    </row>
    <row r="13706" spans="1:4" ht="16.5" thickTop="1" thickBot="1" x14ac:dyDescent="0.3">
      <c r="A13706" s="680" t="s">
        <v>34154</v>
      </c>
      <c r="B13706" s="681" t="s">
        <v>34154</v>
      </c>
      <c r="C13706" s="680" t="s">
        <v>34155</v>
      </c>
      <c r="D13706" s="680" t="s">
        <v>50078</v>
      </c>
    </row>
    <row r="13707" spans="1:4" ht="31.5" thickTop="1" thickBot="1" x14ac:dyDescent="0.3">
      <c r="A13707" s="681" t="s">
        <v>34156</v>
      </c>
      <c r="B13707" s="681" t="s">
        <v>34157</v>
      </c>
      <c r="C13707" s="681" t="s">
        <v>34158</v>
      </c>
      <c r="D13707" s="681" t="s">
        <v>50079</v>
      </c>
    </row>
    <row r="13708" spans="1:4" ht="16.5" thickTop="1" thickBot="1" x14ac:dyDescent="0.3">
      <c r="A13708" s="680" t="s">
        <v>34159</v>
      </c>
      <c r="B13708" s="681" t="s">
        <v>34160</v>
      </c>
      <c r="C13708" s="680" t="s">
        <v>34161</v>
      </c>
      <c r="D13708" s="680" t="s">
        <v>50080</v>
      </c>
    </row>
    <row r="13709" spans="1:4" ht="16.5" thickTop="1" thickBot="1" x14ac:dyDescent="0.3">
      <c r="A13709" s="681" t="s">
        <v>34162</v>
      </c>
      <c r="B13709" s="681" t="s">
        <v>34163</v>
      </c>
      <c r="C13709" s="681" t="s">
        <v>34164</v>
      </c>
      <c r="D13709" s="681" t="s">
        <v>50081</v>
      </c>
    </row>
    <row r="13710" spans="1:4" ht="31.5" thickTop="1" thickBot="1" x14ac:dyDescent="0.3">
      <c r="A13710" s="680" t="s">
        <v>34165</v>
      </c>
      <c r="B13710" s="681" t="s">
        <v>34166</v>
      </c>
      <c r="C13710" s="680" t="s">
        <v>34167</v>
      </c>
      <c r="D13710" s="680" t="s">
        <v>50082</v>
      </c>
    </row>
    <row r="13711" spans="1:4" ht="16.5" thickTop="1" thickBot="1" x14ac:dyDescent="0.3">
      <c r="A13711" s="680" t="s">
        <v>34168</v>
      </c>
      <c r="B13711" s="681" t="s">
        <v>34169</v>
      </c>
      <c r="C13711" s="680" t="s">
        <v>34170</v>
      </c>
      <c r="D13711" s="680" t="s">
        <v>50083</v>
      </c>
    </row>
    <row r="13712" spans="1:4" ht="16.5" thickTop="1" thickBot="1" x14ac:dyDescent="0.3">
      <c r="A13712" s="680" t="s">
        <v>34171</v>
      </c>
      <c r="B13712" s="681" t="s">
        <v>34172</v>
      </c>
      <c r="C13712" s="680" t="s">
        <v>34173</v>
      </c>
      <c r="D13712" s="680" t="s">
        <v>50084</v>
      </c>
    </row>
    <row r="13713" spans="1:4" ht="16.5" thickTop="1" thickBot="1" x14ac:dyDescent="0.3">
      <c r="A13713" s="680" t="s">
        <v>34174</v>
      </c>
      <c r="B13713" s="681" t="s">
        <v>34175</v>
      </c>
      <c r="C13713" s="680" t="s">
        <v>34176</v>
      </c>
      <c r="D13713" s="680" t="s">
        <v>50085</v>
      </c>
    </row>
    <row r="13714" spans="1:4" ht="16.5" thickTop="1" thickBot="1" x14ac:dyDescent="0.3">
      <c r="A13714" s="681" t="s">
        <v>34177</v>
      </c>
      <c r="B13714" s="681" t="s">
        <v>34178</v>
      </c>
      <c r="C13714" s="681" t="s">
        <v>34179</v>
      </c>
      <c r="D13714" s="681" t="s">
        <v>50086</v>
      </c>
    </row>
    <row r="13715" spans="1:4" ht="16.5" thickTop="1" thickBot="1" x14ac:dyDescent="0.3">
      <c r="A13715" s="680" t="s">
        <v>34180</v>
      </c>
      <c r="B13715" s="681" t="s">
        <v>34180</v>
      </c>
      <c r="C13715" s="680" t="s">
        <v>34181</v>
      </c>
      <c r="D13715" s="680" t="s">
        <v>50087</v>
      </c>
    </row>
    <row r="13716" spans="1:4" ht="16.5" thickTop="1" thickBot="1" x14ac:dyDescent="0.3">
      <c r="A13716" s="680" t="s">
        <v>34182</v>
      </c>
      <c r="B13716" s="681" t="s">
        <v>34182</v>
      </c>
      <c r="C13716" s="680" t="s">
        <v>34183</v>
      </c>
      <c r="D13716" s="680" t="s">
        <v>50088</v>
      </c>
    </row>
    <row r="13717" spans="1:4" ht="16.5" thickTop="1" thickBot="1" x14ac:dyDescent="0.3">
      <c r="A13717" s="680" t="s">
        <v>34184</v>
      </c>
      <c r="B13717" s="681" t="s">
        <v>34184</v>
      </c>
      <c r="C13717" s="680" t="s">
        <v>34185</v>
      </c>
      <c r="D13717" s="680" t="s">
        <v>50089</v>
      </c>
    </row>
    <row r="13718" spans="1:4" ht="16.5" thickTop="1" thickBot="1" x14ac:dyDescent="0.3">
      <c r="A13718" s="681" t="s">
        <v>34186</v>
      </c>
      <c r="B13718" s="692" t="s">
        <v>8728</v>
      </c>
      <c r="C13718" s="681" t="s">
        <v>34187</v>
      </c>
      <c r="D13718" s="681" t="s">
        <v>50090</v>
      </c>
    </row>
    <row r="13719" spans="1:4" ht="16.5" thickTop="1" thickBot="1" x14ac:dyDescent="0.3">
      <c r="A13719" s="681" t="s">
        <v>34188</v>
      </c>
      <c r="B13719" s="681" t="s">
        <v>34189</v>
      </c>
      <c r="C13719" s="681" t="s">
        <v>34190</v>
      </c>
      <c r="D13719" s="681" t="s">
        <v>50091</v>
      </c>
    </row>
    <row r="13720" spans="1:4" ht="16.5" thickTop="1" thickBot="1" x14ac:dyDescent="0.3">
      <c r="A13720" s="680" t="s">
        <v>34191</v>
      </c>
      <c r="B13720" s="681" t="s">
        <v>34192</v>
      </c>
      <c r="C13720" s="680" t="s">
        <v>34193</v>
      </c>
      <c r="D13720" s="680" t="s">
        <v>50092</v>
      </c>
    </row>
    <row r="13721" spans="1:4" ht="16.5" thickTop="1" thickBot="1" x14ac:dyDescent="0.3">
      <c r="A13721" s="681" t="s">
        <v>34194</v>
      </c>
      <c r="B13721" s="681" t="s">
        <v>34195</v>
      </c>
      <c r="C13721" s="681" t="s">
        <v>34196</v>
      </c>
      <c r="D13721" s="681" t="s">
        <v>50093</v>
      </c>
    </row>
    <row r="13722" spans="1:4" ht="31.5" thickTop="1" thickBot="1" x14ac:dyDescent="0.3">
      <c r="A13722" s="681" t="s">
        <v>34197</v>
      </c>
      <c r="B13722" s="681" t="s">
        <v>34198</v>
      </c>
      <c r="C13722" s="681" t="s">
        <v>34199</v>
      </c>
      <c r="D13722" s="681" t="s">
        <v>50094</v>
      </c>
    </row>
    <row r="13723" spans="1:4" ht="16.5" thickTop="1" thickBot="1" x14ac:dyDescent="0.3">
      <c r="A13723" s="681" t="s">
        <v>34200</v>
      </c>
      <c r="B13723" s="681" t="s">
        <v>34201</v>
      </c>
      <c r="C13723" s="681" t="s">
        <v>34202</v>
      </c>
      <c r="D13723" s="681" t="s">
        <v>50095</v>
      </c>
    </row>
    <row r="13724" spans="1:4" ht="16.5" thickTop="1" thickBot="1" x14ac:dyDescent="0.3">
      <c r="A13724" s="680" t="s">
        <v>34203</v>
      </c>
      <c r="B13724" s="681" t="s">
        <v>34204</v>
      </c>
      <c r="C13724" s="680" t="s">
        <v>34205</v>
      </c>
      <c r="D13724" s="680" t="s">
        <v>50096</v>
      </c>
    </row>
    <row r="13725" spans="1:4" ht="16.5" thickTop="1" thickBot="1" x14ac:dyDescent="0.3">
      <c r="A13725" s="680" t="s">
        <v>34206</v>
      </c>
      <c r="B13725" s="681" t="s">
        <v>34207</v>
      </c>
      <c r="C13725" s="680" t="s">
        <v>34208</v>
      </c>
      <c r="D13725" s="680" t="s">
        <v>50097</v>
      </c>
    </row>
    <row r="13726" spans="1:4" ht="16.5" thickTop="1" thickBot="1" x14ac:dyDescent="0.3">
      <c r="A13726" s="681" t="s">
        <v>34209</v>
      </c>
      <c r="B13726" s="681" t="s">
        <v>34210</v>
      </c>
      <c r="C13726" s="681" t="s">
        <v>34211</v>
      </c>
      <c r="D13726" s="681" t="s">
        <v>50098</v>
      </c>
    </row>
    <row r="13727" spans="1:4" ht="16.5" thickTop="1" thickBot="1" x14ac:dyDescent="0.3">
      <c r="A13727" s="681" t="s">
        <v>34212</v>
      </c>
      <c r="B13727" s="681" t="s">
        <v>34213</v>
      </c>
      <c r="C13727" s="681" t="s">
        <v>34214</v>
      </c>
      <c r="D13727" s="681" t="s">
        <v>50099</v>
      </c>
    </row>
    <row r="13728" spans="1:4" ht="16.5" thickTop="1" thickBot="1" x14ac:dyDescent="0.3">
      <c r="A13728" s="680" t="s">
        <v>34215</v>
      </c>
      <c r="B13728" s="681" t="s">
        <v>34216</v>
      </c>
      <c r="C13728" s="680" t="s">
        <v>34217</v>
      </c>
      <c r="D13728" s="680" t="s">
        <v>50100</v>
      </c>
    </row>
    <row r="13729" spans="1:4" ht="31.5" thickTop="1" thickBot="1" x14ac:dyDescent="0.3">
      <c r="A13729" s="680" t="s">
        <v>34218</v>
      </c>
      <c r="B13729" s="681" t="s">
        <v>34219</v>
      </c>
      <c r="C13729" s="680" t="s">
        <v>34220</v>
      </c>
      <c r="D13729" s="680" t="s">
        <v>50101</v>
      </c>
    </row>
    <row r="13730" spans="1:4" ht="16.5" thickTop="1" thickBot="1" x14ac:dyDescent="0.3">
      <c r="A13730" s="680" t="s">
        <v>34221</v>
      </c>
      <c r="B13730" s="681" t="s">
        <v>34222</v>
      </c>
      <c r="C13730" s="680" t="s">
        <v>34223</v>
      </c>
      <c r="D13730" s="680" t="s">
        <v>50102</v>
      </c>
    </row>
    <row r="13731" spans="1:4" ht="31.5" thickTop="1" thickBot="1" x14ac:dyDescent="0.3">
      <c r="A13731" s="680" t="s">
        <v>34224</v>
      </c>
      <c r="B13731" s="692" t="s">
        <v>8728</v>
      </c>
      <c r="C13731" s="680" t="s">
        <v>34225</v>
      </c>
      <c r="D13731" s="680" t="s">
        <v>50103</v>
      </c>
    </row>
    <row r="13732" spans="1:4" ht="16.5" thickTop="1" thickBot="1" x14ac:dyDescent="0.3">
      <c r="A13732" s="681" t="s">
        <v>34226</v>
      </c>
      <c r="B13732" s="692" t="s">
        <v>8728</v>
      </c>
      <c r="C13732" s="681" t="s">
        <v>34227</v>
      </c>
      <c r="D13732" s="681" t="s">
        <v>50104</v>
      </c>
    </row>
    <row r="13733" spans="1:4" ht="16.5" thickTop="1" thickBot="1" x14ac:dyDescent="0.3">
      <c r="A13733" s="681" t="s">
        <v>34228</v>
      </c>
      <c r="B13733" s="681" t="s">
        <v>34229</v>
      </c>
      <c r="C13733" s="681" t="s">
        <v>34230</v>
      </c>
      <c r="D13733" s="681" t="s">
        <v>50105</v>
      </c>
    </row>
    <row r="13734" spans="1:4" ht="31.5" thickTop="1" thickBot="1" x14ac:dyDescent="0.3">
      <c r="A13734" s="681" t="s">
        <v>34231</v>
      </c>
      <c r="B13734" s="692" t="s">
        <v>8728</v>
      </c>
      <c r="C13734" s="681" t="s">
        <v>34232</v>
      </c>
      <c r="D13734" s="681" t="s">
        <v>50106</v>
      </c>
    </row>
    <row r="13735" spans="1:4" ht="16.5" thickTop="1" thickBot="1" x14ac:dyDescent="0.3">
      <c r="A13735" s="680" t="s">
        <v>34233</v>
      </c>
      <c r="B13735" s="681" t="s">
        <v>34234</v>
      </c>
      <c r="C13735" s="680" t="s">
        <v>34235</v>
      </c>
      <c r="D13735" s="680" t="s">
        <v>50107</v>
      </c>
    </row>
    <row r="13736" spans="1:4" ht="16.5" thickTop="1" thickBot="1" x14ac:dyDescent="0.3">
      <c r="A13736" s="681" t="s">
        <v>34236</v>
      </c>
      <c r="B13736" s="681" t="s">
        <v>34237</v>
      </c>
      <c r="C13736" s="681" t="s">
        <v>34238</v>
      </c>
      <c r="D13736" s="681" t="s">
        <v>50108</v>
      </c>
    </row>
    <row r="13737" spans="1:4" ht="16.5" thickTop="1" thickBot="1" x14ac:dyDescent="0.3">
      <c r="A13737" s="681" t="s">
        <v>34239</v>
      </c>
      <c r="B13737" s="681" t="s">
        <v>34240</v>
      </c>
      <c r="C13737" s="681" t="s">
        <v>34241</v>
      </c>
      <c r="D13737" s="681" t="s">
        <v>50109</v>
      </c>
    </row>
    <row r="13738" spans="1:4" ht="16.5" thickTop="1" thickBot="1" x14ac:dyDescent="0.3">
      <c r="A13738" s="680" t="s">
        <v>34242</v>
      </c>
      <c r="B13738" s="681" t="s">
        <v>34243</v>
      </c>
      <c r="C13738" s="680" t="s">
        <v>34244</v>
      </c>
      <c r="D13738" s="680" t="s">
        <v>50110</v>
      </c>
    </row>
    <row r="13739" spans="1:4" ht="31.5" thickTop="1" thickBot="1" x14ac:dyDescent="0.3">
      <c r="A13739" s="680" t="s">
        <v>34245</v>
      </c>
      <c r="B13739" s="692" t="s">
        <v>8728</v>
      </c>
      <c r="C13739" s="680" t="s">
        <v>34246</v>
      </c>
      <c r="D13739" s="680" t="s">
        <v>50111</v>
      </c>
    </row>
    <row r="13740" spans="1:4" ht="16.5" thickTop="1" thickBot="1" x14ac:dyDescent="0.3">
      <c r="A13740" s="680" t="s">
        <v>34247</v>
      </c>
      <c r="B13740" s="692" t="s">
        <v>8728</v>
      </c>
      <c r="C13740" s="680" t="s">
        <v>34248</v>
      </c>
      <c r="D13740" s="680" t="s">
        <v>50112</v>
      </c>
    </row>
    <row r="13741" spans="1:4" ht="16.5" thickTop="1" thickBot="1" x14ac:dyDescent="0.3">
      <c r="A13741" s="680" t="s">
        <v>34249</v>
      </c>
      <c r="B13741" s="692" t="s">
        <v>8728</v>
      </c>
      <c r="C13741" s="680" t="s">
        <v>34250</v>
      </c>
      <c r="D13741" s="680" t="s">
        <v>50113</v>
      </c>
    </row>
    <row r="13742" spans="1:4" ht="16.5" thickTop="1" thickBot="1" x14ac:dyDescent="0.3">
      <c r="A13742" s="680" t="s">
        <v>34251</v>
      </c>
      <c r="B13742" s="681" t="s">
        <v>34251</v>
      </c>
      <c r="C13742" s="680" t="s">
        <v>34252</v>
      </c>
      <c r="D13742" s="680" t="s">
        <v>50114</v>
      </c>
    </row>
    <row r="13743" spans="1:4" ht="16.5" thickTop="1" thickBot="1" x14ac:dyDescent="0.3">
      <c r="A13743" s="681" t="s">
        <v>34253</v>
      </c>
      <c r="B13743" s="681" t="s">
        <v>34254</v>
      </c>
      <c r="C13743" s="681" t="s">
        <v>34255</v>
      </c>
      <c r="D13743" s="681" t="s">
        <v>50115</v>
      </c>
    </row>
    <row r="13744" spans="1:4" ht="31.5" thickTop="1" thickBot="1" x14ac:dyDescent="0.3">
      <c r="A13744" s="680" t="s">
        <v>34256</v>
      </c>
      <c r="B13744" s="692" t="s">
        <v>8728</v>
      </c>
      <c r="C13744" s="680" t="s">
        <v>34257</v>
      </c>
      <c r="D13744" s="680" t="s">
        <v>50116</v>
      </c>
    </row>
    <row r="13745" spans="1:4" ht="31.5" thickTop="1" thickBot="1" x14ac:dyDescent="0.3">
      <c r="A13745" s="681" t="s">
        <v>34258</v>
      </c>
      <c r="B13745" s="681" t="s">
        <v>34259</v>
      </c>
      <c r="C13745" s="681" t="s">
        <v>34260</v>
      </c>
      <c r="D13745" s="681" t="s">
        <v>50117</v>
      </c>
    </row>
    <row r="13746" spans="1:4" ht="31.5" thickTop="1" thickBot="1" x14ac:dyDescent="0.3">
      <c r="A13746" s="681" t="s">
        <v>34261</v>
      </c>
      <c r="B13746" s="692" t="s">
        <v>8728</v>
      </c>
      <c r="C13746" s="681" t="s">
        <v>34262</v>
      </c>
      <c r="D13746" s="681" t="s">
        <v>50118</v>
      </c>
    </row>
    <row r="13747" spans="1:4" ht="31.5" thickTop="1" thickBot="1" x14ac:dyDescent="0.3">
      <c r="A13747" s="681" t="s">
        <v>34263</v>
      </c>
      <c r="B13747" s="681" t="s">
        <v>34263</v>
      </c>
      <c r="C13747" s="681" t="s">
        <v>34264</v>
      </c>
      <c r="D13747" s="681" t="s">
        <v>50119</v>
      </c>
    </row>
    <row r="13748" spans="1:4" ht="16.5" thickTop="1" thickBot="1" x14ac:dyDescent="0.3">
      <c r="A13748" s="681" t="s">
        <v>34265</v>
      </c>
      <c r="B13748" s="681" t="s">
        <v>34266</v>
      </c>
      <c r="C13748" s="681" t="s">
        <v>34267</v>
      </c>
      <c r="D13748" s="681" t="s">
        <v>50120</v>
      </c>
    </row>
    <row r="13749" spans="1:4" ht="16.5" thickTop="1" thickBot="1" x14ac:dyDescent="0.3">
      <c r="A13749" s="681" t="s">
        <v>34268</v>
      </c>
      <c r="B13749" s="681" t="s">
        <v>34269</v>
      </c>
      <c r="C13749" s="681" t="s">
        <v>34270</v>
      </c>
      <c r="D13749" s="681" t="s">
        <v>50121</v>
      </c>
    </row>
    <row r="13750" spans="1:4" ht="16.5" thickTop="1" thickBot="1" x14ac:dyDescent="0.3">
      <c r="A13750" s="681" t="s">
        <v>34271</v>
      </c>
      <c r="B13750" s="681" t="s">
        <v>34272</v>
      </c>
      <c r="C13750" s="681" t="s">
        <v>34273</v>
      </c>
      <c r="D13750" s="681" t="s">
        <v>50122</v>
      </c>
    </row>
    <row r="13751" spans="1:4" ht="16.5" thickTop="1" thickBot="1" x14ac:dyDescent="0.3">
      <c r="A13751" s="680" t="s">
        <v>34274</v>
      </c>
      <c r="B13751" s="681" t="s">
        <v>34274</v>
      </c>
      <c r="C13751" s="680" t="s">
        <v>34275</v>
      </c>
      <c r="D13751" s="680" t="s">
        <v>50123</v>
      </c>
    </row>
    <row r="13752" spans="1:4" ht="16.5" thickTop="1" thickBot="1" x14ac:dyDescent="0.3">
      <c r="A13752" s="681" t="s">
        <v>34276</v>
      </c>
      <c r="B13752" s="681" t="s">
        <v>34277</v>
      </c>
      <c r="C13752" s="681" t="s">
        <v>34278</v>
      </c>
      <c r="D13752" s="681" t="s">
        <v>50124</v>
      </c>
    </row>
    <row r="13753" spans="1:4" ht="31.5" thickTop="1" thickBot="1" x14ac:dyDescent="0.3">
      <c r="A13753" s="680" t="s">
        <v>34279</v>
      </c>
      <c r="B13753" s="681" t="s">
        <v>34280</v>
      </c>
      <c r="C13753" s="680" t="s">
        <v>34281</v>
      </c>
      <c r="D13753" s="680" t="s">
        <v>50125</v>
      </c>
    </row>
    <row r="13754" spans="1:4" ht="16.5" thickTop="1" thickBot="1" x14ac:dyDescent="0.3">
      <c r="A13754" s="680" t="s">
        <v>34282</v>
      </c>
      <c r="B13754" s="681" t="s">
        <v>34283</v>
      </c>
      <c r="C13754" s="680" t="s">
        <v>34284</v>
      </c>
      <c r="D13754" s="680" t="s">
        <v>50126</v>
      </c>
    </row>
    <row r="13755" spans="1:4" ht="16.5" thickTop="1" thickBot="1" x14ac:dyDescent="0.3">
      <c r="A13755" s="680" t="s">
        <v>34285</v>
      </c>
      <c r="B13755" s="681" t="s">
        <v>34286</v>
      </c>
      <c r="C13755" s="680" t="s">
        <v>34287</v>
      </c>
      <c r="D13755" s="680" t="s">
        <v>50127</v>
      </c>
    </row>
    <row r="13756" spans="1:4" ht="16.5" thickTop="1" thickBot="1" x14ac:dyDescent="0.3">
      <c r="A13756" s="680" t="s">
        <v>34288</v>
      </c>
      <c r="B13756" s="681" t="s">
        <v>34289</v>
      </c>
      <c r="C13756" s="680" t="s">
        <v>34290</v>
      </c>
      <c r="D13756" s="680" t="s">
        <v>50128</v>
      </c>
    </row>
    <row r="13757" spans="1:4" ht="16.5" thickTop="1" thickBot="1" x14ac:dyDescent="0.3">
      <c r="A13757" s="681" t="s">
        <v>34291</v>
      </c>
      <c r="B13757" s="692" t="s">
        <v>8728</v>
      </c>
      <c r="C13757" s="681" t="s">
        <v>34292</v>
      </c>
      <c r="D13757" s="681" t="s">
        <v>50129</v>
      </c>
    </row>
    <row r="13758" spans="1:4" ht="16.5" thickTop="1" thickBot="1" x14ac:dyDescent="0.3">
      <c r="A13758" s="680" t="s">
        <v>34293</v>
      </c>
      <c r="B13758" s="692" t="s">
        <v>8728</v>
      </c>
      <c r="C13758" s="680" t="s">
        <v>34294</v>
      </c>
      <c r="D13758" s="680" t="s">
        <v>50130</v>
      </c>
    </row>
    <row r="13759" spans="1:4" ht="16.5" thickTop="1" thickBot="1" x14ac:dyDescent="0.3">
      <c r="A13759" s="681" t="s">
        <v>34295</v>
      </c>
      <c r="B13759" s="681" t="s">
        <v>34295</v>
      </c>
      <c r="C13759" s="681" t="s">
        <v>34296</v>
      </c>
      <c r="D13759" s="681" t="s">
        <v>50131</v>
      </c>
    </row>
    <row r="13760" spans="1:4" ht="16.5" thickTop="1" thickBot="1" x14ac:dyDescent="0.3">
      <c r="A13760" s="680" t="s">
        <v>34297</v>
      </c>
      <c r="B13760" s="681" t="s">
        <v>34298</v>
      </c>
      <c r="C13760" s="680" t="s">
        <v>34299</v>
      </c>
      <c r="D13760" s="680" t="s">
        <v>50132</v>
      </c>
    </row>
    <row r="13761" spans="1:4" ht="16.5" thickTop="1" thickBot="1" x14ac:dyDescent="0.3">
      <c r="A13761" s="681" t="s">
        <v>34300</v>
      </c>
      <c r="B13761" s="692" t="s">
        <v>8728</v>
      </c>
      <c r="C13761" s="681" t="s">
        <v>34301</v>
      </c>
      <c r="D13761" s="681" t="s">
        <v>50133</v>
      </c>
    </row>
    <row r="13762" spans="1:4" ht="16.5" thickTop="1" thickBot="1" x14ac:dyDescent="0.3">
      <c r="A13762" s="680" t="s">
        <v>34302</v>
      </c>
      <c r="B13762" s="681" t="s">
        <v>34303</v>
      </c>
      <c r="C13762" s="680" t="s">
        <v>34304</v>
      </c>
      <c r="D13762" s="680" t="s">
        <v>50134</v>
      </c>
    </row>
    <row r="13763" spans="1:4" ht="16.5" thickTop="1" thickBot="1" x14ac:dyDescent="0.3">
      <c r="A13763" s="680" t="s">
        <v>34305</v>
      </c>
      <c r="B13763" s="692" t="s">
        <v>8728</v>
      </c>
      <c r="C13763" s="680" t="s">
        <v>34306</v>
      </c>
      <c r="D13763" s="680" t="s">
        <v>50135</v>
      </c>
    </row>
    <row r="13764" spans="1:4" ht="16.5" thickTop="1" thickBot="1" x14ac:dyDescent="0.3">
      <c r="A13764" s="681" t="s">
        <v>34307</v>
      </c>
      <c r="B13764" s="681" t="s">
        <v>34307</v>
      </c>
      <c r="C13764" s="681" t="s">
        <v>34308</v>
      </c>
      <c r="D13764" s="681" t="s">
        <v>50136</v>
      </c>
    </row>
    <row r="13765" spans="1:4" ht="16.5" thickTop="1" thickBot="1" x14ac:dyDescent="0.3">
      <c r="A13765" s="681" t="s">
        <v>34309</v>
      </c>
      <c r="B13765" s="681" t="s">
        <v>34310</v>
      </c>
      <c r="C13765" s="681" t="s">
        <v>34311</v>
      </c>
      <c r="D13765" s="681" t="s">
        <v>50137</v>
      </c>
    </row>
    <row r="13766" spans="1:4" ht="16.5" thickTop="1" thickBot="1" x14ac:dyDescent="0.3">
      <c r="A13766" s="680" t="s">
        <v>34312</v>
      </c>
      <c r="B13766" s="692" t="s">
        <v>8728</v>
      </c>
      <c r="C13766" s="680" t="s">
        <v>34313</v>
      </c>
      <c r="D13766" s="680" t="s">
        <v>34313</v>
      </c>
    </row>
    <row r="13767" spans="1:4" ht="16.5" thickTop="1" thickBot="1" x14ac:dyDescent="0.3">
      <c r="A13767" s="680" t="s">
        <v>34314</v>
      </c>
      <c r="B13767" s="681" t="s">
        <v>34315</v>
      </c>
      <c r="C13767" s="680" t="s">
        <v>34316</v>
      </c>
      <c r="D13767" s="680" t="s">
        <v>50138</v>
      </c>
    </row>
    <row r="13768" spans="1:4" ht="16.5" thickTop="1" thickBot="1" x14ac:dyDescent="0.3">
      <c r="A13768" s="681" t="s">
        <v>34317</v>
      </c>
      <c r="B13768" s="681" t="s">
        <v>34318</v>
      </c>
      <c r="C13768" s="681" t="s">
        <v>34319</v>
      </c>
      <c r="D13768" s="681" t="s">
        <v>50139</v>
      </c>
    </row>
    <row r="13769" spans="1:4" ht="16.5" thickTop="1" thickBot="1" x14ac:dyDescent="0.3">
      <c r="A13769" s="681" t="s">
        <v>34320</v>
      </c>
      <c r="B13769" s="692" t="s">
        <v>8728</v>
      </c>
      <c r="C13769" s="681" t="s">
        <v>34321</v>
      </c>
      <c r="D13769" s="681" t="s">
        <v>50140</v>
      </c>
    </row>
    <row r="13770" spans="1:4" ht="16.5" thickTop="1" thickBot="1" x14ac:dyDescent="0.3">
      <c r="A13770" s="681" t="s">
        <v>34322</v>
      </c>
      <c r="B13770" s="681" t="s">
        <v>34323</v>
      </c>
      <c r="C13770" s="681" t="s">
        <v>34324</v>
      </c>
      <c r="D13770" s="681" t="s">
        <v>50141</v>
      </c>
    </row>
    <row r="13771" spans="1:4" ht="16.5" thickTop="1" thickBot="1" x14ac:dyDescent="0.3">
      <c r="A13771" s="680" t="s">
        <v>34325</v>
      </c>
      <c r="B13771" s="681" t="s">
        <v>34326</v>
      </c>
      <c r="C13771" s="680" t="s">
        <v>34327</v>
      </c>
      <c r="D13771" s="680" t="s">
        <v>50142</v>
      </c>
    </row>
    <row r="13772" spans="1:4" ht="31.5" thickTop="1" thickBot="1" x14ac:dyDescent="0.3">
      <c r="A13772" s="681" t="s">
        <v>34328</v>
      </c>
      <c r="B13772" s="681" t="s">
        <v>34329</v>
      </c>
      <c r="C13772" s="681" t="s">
        <v>34330</v>
      </c>
      <c r="D13772" s="681" t="s">
        <v>50143</v>
      </c>
    </row>
    <row r="13773" spans="1:4" ht="16.5" thickTop="1" thickBot="1" x14ac:dyDescent="0.3">
      <c r="A13773" s="681" t="s">
        <v>34331</v>
      </c>
      <c r="B13773" s="681" t="s">
        <v>34332</v>
      </c>
      <c r="C13773" s="681" t="s">
        <v>34333</v>
      </c>
      <c r="D13773" s="681" t="s">
        <v>50144</v>
      </c>
    </row>
    <row r="13774" spans="1:4" ht="16.5" thickTop="1" thickBot="1" x14ac:dyDescent="0.3">
      <c r="A13774" s="680" t="s">
        <v>34334</v>
      </c>
      <c r="B13774" s="681" t="s">
        <v>34334</v>
      </c>
      <c r="C13774" s="680" t="s">
        <v>34335</v>
      </c>
      <c r="D13774" s="680" t="s">
        <v>50145</v>
      </c>
    </row>
    <row r="13775" spans="1:4" ht="16.5" thickTop="1" thickBot="1" x14ac:dyDescent="0.3">
      <c r="A13775" s="680" t="s">
        <v>34336</v>
      </c>
      <c r="B13775" s="681" t="s">
        <v>34337</v>
      </c>
      <c r="C13775" s="680" t="s">
        <v>34338</v>
      </c>
      <c r="D13775" s="680" t="s">
        <v>50146</v>
      </c>
    </row>
    <row r="13776" spans="1:4" ht="16.5" thickTop="1" thickBot="1" x14ac:dyDescent="0.3">
      <c r="A13776" s="680" t="s">
        <v>34339</v>
      </c>
      <c r="B13776" s="681" t="s">
        <v>34340</v>
      </c>
      <c r="C13776" s="680" t="s">
        <v>34341</v>
      </c>
      <c r="D13776" s="680" t="s">
        <v>50147</v>
      </c>
    </row>
    <row r="13777" spans="1:4" ht="16.5" thickTop="1" thickBot="1" x14ac:dyDescent="0.3">
      <c r="A13777" s="681" t="s">
        <v>34342</v>
      </c>
      <c r="B13777" s="681" t="s">
        <v>34342</v>
      </c>
      <c r="C13777" s="681" t="s">
        <v>34343</v>
      </c>
      <c r="D13777" s="681" t="s">
        <v>50148</v>
      </c>
    </row>
    <row r="13778" spans="1:4" ht="16.5" thickTop="1" thickBot="1" x14ac:dyDescent="0.3">
      <c r="A13778" s="680" t="s">
        <v>34344</v>
      </c>
      <c r="B13778" s="692" t="s">
        <v>8728</v>
      </c>
      <c r="C13778" s="680" t="s">
        <v>34345</v>
      </c>
      <c r="D13778" s="680" t="s">
        <v>34345</v>
      </c>
    </row>
    <row r="13779" spans="1:4" ht="16.5" thickTop="1" thickBot="1" x14ac:dyDescent="0.3">
      <c r="A13779" s="681" t="s">
        <v>34346</v>
      </c>
      <c r="B13779" s="681" t="s">
        <v>34347</v>
      </c>
      <c r="C13779" s="681" t="s">
        <v>34348</v>
      </c>
      <c r="D13779" s="681" t="s">
        <v>50149</v>
      </c>
    </row>
    <row r="13780" spans="1:4" ht="16.5" thickTop="1" thickBot="1" x14ac:dyDescent="0.3">
      <c r="A13780" s="680" t="s">
        <v>34349</v>
      </c>
      <c r="B13780" s="681" t="s">
        <v>34350</v>
      </c>
      <c r="C13780" s="680" t="s">
        <v>34351</v>
      </c>
      <c r="D13780" s="680" t="s">
        <v>50150</v>
      </c>
    </row>
    <row r="13781" spans="1:4" ht="16.5" thickTop="1" thickBot="1" x14ac:dyDescent="0.3">
      <c r="A13781" s="681" t="s">
        <v>34352</v>
      </c>
      <c r="B13781" s="681" t="s">
        <v>34353</v>
      </c>
      <c r="C13781" s="681" t="s">
        <v>34354</v>
      </c>
      <c r="D13781" s="681" t="s">
        <v>50151</v>
      </c>
    </row>
    <row r="13782" spans="1:4" ht="16.5" thickTop="1" thickBot="1" x14ac:dyDescent="0.3">
      <c r="A13782" s="680" t="s">
        <v>34355</v>
      </c>
      <c r="B13782" s="681" t="s">
        <v>34356</v>
      </c>
      <c r="C13782" s="680" t="s">
        <v>34357</v>
      </c>
      <c r="D13782" s="680" t="s">
        <v>50152</v>
      </c>
    </row>
    <row r="13783" spans="1:4" ht="16.5" thickTop="1" thickBot="1" x14ac:dyDescent="0.3">
      <c r="A13783" s="680" t="s">
        <v>34358</v>
      </c>
      <c r="B13783" s="692" t="s">
        <v>8728</v>
      </c>
      <c r="C13783" s="680" t="s">
        <v>34359</v>
      </c>
      <c r="D13783" s="680" t="s">
        <v>50153</v>
      </c>
    </row>
    <row r="13784" spans="1:4" ht="16.5" thickTop="1" thickBot="1" x14ac:dyDescent="0.3">
      <c r="A13784" s="680" t="s">
        <v>34360</v>
      </c>
      <c r="B13784" s="681" t="s">
        <v>34361</v>
      </c>
      <c r="C13784" s="680" t="s">
        <v>34362</v>
      </c>
      <c r="D13784" s="680" t="s">
        <v>50154</v>
      </c>
    </row>
    <row r="13785" spans="1:4" ht="16.5" thickTop="1" thickBot="1" x14ac:dyDescent="0.3">
      <c r="A13785" s="681" t="s">
        <v>34363</v>
      </c>
      <c r="B13785" s="681" t="s">
        <v>34364</v>
      </c>
      <c r="C13785" s="681" t="s">
        <v>34365</v>
      </c>
      <c r="D13785" s="681" t="s">
        <v>50155</v>
      </c>
    </row>
    <row r="13786" spans="1:4" ht="16.5" thickTop="1" thickBot="1" x14ac:dyDescent="0.3">
      <c r="A13786" s="681" t="s">
        <v>7741</v>
      </c>
      <c r="B13786" s="681" t="s">
        <v>34366</v>
      </c>
      <c r="C13786" s="681" t="s">
        <v>34367</v>
      </c>
      <c r="D13786" s="681" t="s">
        <v>7743</v>
      </c>
    </row>
    <row r="13787" spans="1:4" ht="31.5" thickTop="1" thickBot="1" x14ac:dyDescent="0.3">
      <c r="A13787" s="680" t="s">
        <v>7744</v>
      </c>
      <c r="B13787" s="681" t="s">
        <v>34368</v>
      </c>
      <c r="C13787" s="680" t="s">
        <v>7745</v>
      </c>
      <c r="D13787" s="680" t="s">
        <v>7746</v>
      </c>
    </row>
    <row r="13788" spans="1:4" ht="16.5" thickTop="1" thickBot="1" x14ac:dyDescent="0.3">
      <c r="A13788" s="680" t="s">
        <v>34369</v>
      </c>
      <c r="B13788" s="681" t="s">
        <v>34370</v>
      </c>
      <c r="C13788" s="680" t="s">
        <v>34371</v>
      </c>
      <c r="D13788" s="680" t="s">
        <v>50156</v>
      </c>
    </row>
    <row r="13789" spans="1:4" ht="16.5" thickTop="1" thickBot="1" x14ac:dyDescent="0.3">
      <c r="A13789" s="681" t="s">
        <v>34372</v>
      </c>
      <c r="B13789" s="681" t="s">
        <v>34373</v>
      </c>
      <c r="C13789" s="681" t="s">
        <v>34374</v>
      </c>
      <c r="D13789" s="681" t="s">
        <v>50157</v>
      </c>
    </row>
    <row r="13790" spans="1:4" ht="16.5" thickTop="1" thickBot="1" x14ac:dyDescent="0.3">
      <c r="A13790" s="681" t="s">
        <v>34375</v>
      </c>
      <c r="B13790" s="692" t="s">
        <v>8728</v>
      </c>
      <c r="C13790" s="681" t="s">
        <v>34376</v>
      </c>
      <c r="D13790" s="681" t="s">
        <v>50158</v>
      </c>
    </row>
    <row r="13791" spans="1:4" ht="16.5" thickTop="1" thickBot="1" x14ac:dyDescent="0.3">
      <c r="A13791" s="680" t="s">
        <v>34377</v>
      </c>
      <c r="B13791" s="692" t="s">
        <v>8728</v>
      </c>
      <c r="C13791" s="680" t="s">
        <v>34378</v>
      </c>
      <c r="D13791" s="680" t="s">
        <v>50159</v>
      </c>
    </row>
    <row r="13792" spans="1:4" ht="31.5" thickTop="1" thickBot="1" x14ac:dyDescent="0.3">
      <c r="A13792" s="680" t="s">
        <v>34379</v>
      </c>
      <c r="B13792" s="681" t="s">
        <v>34379</v>
      </c>
      <c r="C13792" s="680" t="s">
        <v>34380</v>
      </c>
      <c r="D13792" s="680" t="s">
        <v>50160</v>
      </c>
    </row>
    <row r="13793" spans="1:4" ht="16.5" thickTop="1" thickBot="1" x14ac:dyDescent="0.3">
      <c r="A13793" s="680" t="s">
        <v>34381</v>
      </c>
      <c r="B13793" s="681" t="s">
        <v>34382</v>
      </c>
      <c r="C13793" s="680" t="s">
        <v>34383</v>
      </c>
      <c r="D13793" s="680" t="s">
        <v>50161</v>
      </c>
    </row>
    <row r="13794" spans="1:4" ht="16.5" thickTop="1" thickBot="1" x14ac:dyDescent="0.3">
      <c r="A13794" s="681" t="s">
        <v>34384</v>
      </c>
      <c r="B13794" s="681" t="s">
        <v>34385</v>
      </c>
      <c r="C13794" s="681" t="s">
        <v>34386</v>
      </c>
      <c r="D13794" s="681" t="s">
        <v>50162</v>
      </c>
    </row>
    <row r="13795" spans="1:4" ht="16.5" thickTop="1" thickBot="1" x14ac:dyDescent="0.3">
      <c r="A13795" s="680" t="s">
        <v>34387</v>
      </c>
      <c r="B13795" s="681" t="s">
        <v>34388</v>
      </c>
      <c r="C13795" s="680" t="s">
        <v>34389</v>
      </c>
      <c r="D13795" s="680" t="s">
        <v>50163</v>
      </c>
    </row>
    <row r="13796" spans="1:4" ht="16.5" thickTop="1" thickBot="1" x14ac:dyDescent="0.3">
      <c r="A13796" s="680" t="s">
        <v>34390</v>
      </c>
      <c r="B13796" s="681" t="s">
        <v>34391</v>
      </c>
      <c r="C13796" s="680" t="s">
        <v>34392</v>
      </c>
      <c r="D13796" s="680" t="s">
        <v>50164</v>
      </c>
    </row>
    <row r="13797" spans="1:4" ht="16.5" thickTop="1" thickBot="1" x14ac:dyDescent="0.3">
      <c r="A13797" s="680" t="s">
        <v>7747</v>
      </c>
      <c r="B13797" s="681" t="s">
        <v>34393</v>
      </c>
      <c r="C13797" s="680" t="s">
        <v>7748</v>
      </c>
      <c r="D13797" s="680" t="s">
        <v>7749</v>
      </c>
    </row>
    <row r="13798" spans="1:4" ht="16.5" thickTop="1" thickBot="1" x14ac:dyDescent="0.3">
      <c r="A13798" s="680" t="s">
        <v>34394</v>
      </c>
      <c r="B13798" s="681" t="s">
        <v>34395</v>
      </c>
      <c r="C13798" s="680" t="s">
        <v>34396</v>
      </c>
      <c r="D13798" s="680" t="s">
        <v>50165</v>
      </c>
    </row>
    <row r="13799" spans="1:4" ht="16.5" thickTop="1" thickBot="1" x14ac:dyDescent="0.3">
      <c r="A13799" s="681" t="s">
        <v>34397</v>
      </c>
      <c r="B13799" s="692" t="s">
        <v>8728</v>
      </c>
      <c r="C13799" s="681" t="s">
        <v>34398</v>
      </c>
      <c r="D13799" s="681" t="s">
        <v>50166</v>
      </c>
    </row>
    <row r="13800" spans="1:4" ht="31.5" thickTop="1" thickBot="1" x14ac:dyDescent="0.3">
      <c r="A13800" s="681" t="s">
        <v>34399</v>
      </c>
      <c r="B13800" s="681" t="s">
        <v>34400</v>
      </c>
      <c r="C13800" s="681" t="s">
        <v>34401</v>
      </c>
      <c r="D13800" s="681" t="s">
        <v>50167</v>
      </c>
    </row>
    <row r="13801" spans="1:4" ht="16.5" thickTop="1" thickBot="1" x14ac:dyDescent="0.3">
      <c r="A13801" s="680" t="s">
        <v>34402</v>
      </c>
      <c r="B13801" s="692" t="s">
        <v>8728</v>
      </c>
      <c r="C13801" s="680" t="s">
        <v>34403</v>
      </c>
      <c r="D13801" s="680" t="s">
        <v>50168</v>
      </c>
    </row>
    <row r="13802" spans="1:4" ht="16.5" thickTop="1" thickBot="1" x14ac:dyDescent="0.3">
      <c r="A13802" s="680" t="s">
        <v>34404</v>
      </c>
      <c r="B13802" s="681" t="s">
        <v>34405</v>
      </c>
      <c r="C13802" s="680" t="s">
        <v>34406</v>
      </c>
      <c r="D13802" s="680" t="s">
        <v>50169</v>
      </c>
    </row>
    <row r="13803" spans="1:4" ht="16.5" thickTop="1" thickBot="1" x14ac:dyDescent="0.3">
      <c r="A13803" s="680" t="s">
        <v>34407</v>
      </c>
      <c r="B13803" s="681" t="s">
        <v>34408</v>
      </c>
      <c r="C13803" s="680" t="s">
        <v>34409</v>
      </c>
      <c r="D13803" s="680" t="s">
        <v>50170</v>
      </c>
    </row>
    <row r="13804" spans="1:4" ht="16.5" thickTop="1" thickBot="1" x14ac:dyDescent="0.3">
      <c r="A13804" s="681" t="s">
        <v>34410</v>
      </c>
      <c r="B13804" s="681" t="s">
        <v>34411</v>
      </c>
      <c r="C13804" s="681" t="s">
        <v>34412</v>
      </c>
      <c r="D13804" s="681" t="s">
        <v>34412</v>
      </c>
    </row>
    <row r="13805" spans="1:4" ht="16.5" thickTop="1" thickBot="1" x14ac:dyDescent="0.3">
      <c r="A13805" s="680" t="s">
        <v>34413</v>
      </c>
      <c r="B13805" s="681" t="s">
        <v>34414</v>
      </c>
      <c r="C13805" s="680" t="s">
        <v>34415</v>
      </c>
      <c r="D13805" s="680" t="s">
        <v>50171</v>
      </c>
    </row>
    <row r="13806" spans="1:4" ht="31.5" thickTop="1" thickBot="1" x14ac:dyDescent="0.3">
      <c r="A13806" s="680" t="s">
        <v>34416</v>
      </c>
      <c r="B13806" s="681" t="s">
        <v>34417</v>
      </c>
      <c r="C13806" s="680" t="s">
        <v>34418</v>
      </c>
      <c r="D13806" s="680" t="s">
        <v>50172</v>
      </c>
    </row>
    <row r="13807" spans="1:4" ht="31.5" thickTop="1" thickBot="1" x14ac:dyDescent="0.3">
      <c r="A13807" s="681" t="s">
        <v>34419</v>
      </c>
      <c r="B13807" s="681" t="s">
        <v>34420</v>
      </c>
      <c r="C13807" s="681" t="s">
        <v>34421</v>
      </c>
      <c r="D13807" s="681" t="s">
        <v>50173</v>
      </c>
    </row>
    <row r="13808" spans="1:4" ht="31.5" thickTop="1" thickBot="1" x14ac:dyDescent="0.3">
      <c r="A13808" s="681" t="s">
        <v>34422</v>
      </c>
      <c r="B13808" s="681" t="s">
        <v>34423</v>
      </c>
      <c r="C13808" s="681" t="s">
        <v>34424</v>
      </c>
      <c r="D13808" s="681" t="s">
        <v>50174</v>
      </c>
    </row>
    <row r="13809" spans="1:4" ht="31.5" thickTop="1" thickBot="1" x14ac:dyDescent="0.3">
      <c r="A13809" s="680" t="s">
        <v>34425</v>
      </c>
      <c r="B13809" s="681" t="s">
        <v>34426</v>
      </c>
      <c r="C13809" s="680" t="s">
        <v>34427</v>
      </c>
      <c r="D13809" s="680" t="s">
        <v>50175</v>
      </c>
    </row>
    <row r="13810" spans="1:4" ht="31.5" thickTop="1" thickBot="1" x14ac:dyDescent="0.3">
      <c r="A13810" s="680" t="s">
        <v>34428</v>
      </c>
      <c r="B13810" s="681" t="s">
        <v>34429</v>
      </c>
      <c r="C13810" s="680" t="s">
        <v>34430</v>
      </c>
      <c r="D13810" s="680" t="s">
        <v>50176</v>
      </c>
    </row>
    <row r="13811" spans="1:4" ht="16.5" thickTop="1" thickBot="1" x14ac:dyDescent="0.3">
      <c r="A13811" s="680" t="s">
        <v>34431</v>
      </c>
      <c r="B13811" s="692" t="s">
        <v>8728</v>
      </c>
      <c r="C13811" s="680" t="s">
        <v>34432</v>
      </c>
      <c r="D13811" s="680" t="s">
        <v>50177</v>
      </c>
    </row>
    <row r="13812" spans="1:4" ht="31.5" thickTop="1" thickBot="1" x14ac:dyDescent="0.3">
      <c r="A13812" s="680" t="s">
        <v>34433</v>
      </c>
      <c r="B13812" s="681" t="s">
        <v>34434</v>
      </c>
      <c r="C13812" s="680" t="s">
        <v>34435</v>
      </c>
      <c r="D13812" s="680" t="s">
        <v>50178</v>
      </c>
    </row>
    <row r="13813" spans="1:4" ht="16.5" thickTop="1" thickBot="1" x14ac:dyDescent="0.3">
      <c r="A13813" s="680" t="s">
        <v>34436</v>
      </c>
      <c r="B13813" s="681" t="s">
        <v>34437</v>
      </c>
      <c r="C13813" s="680" t="s">
        <v>34438</v>
      </c>
      <c r="D13813" s="680" t="s">
        <v>50179</v>
      </c>
    </row>
    <row r="13814" spans="1:4" ht="16.5" thickTop="1" thickBot="1" x14ac:dyDescent="0.3">
      <c r="A13814" s="680" t="s">
        <v>34439</v>
      </c>
      <c r="B13814" s="681" t="s">
        <v>34440</v>
      </c>
      <c r="C13814" s="680" t="s">
        <v>34441</v>
      </c>
      <c r="D13814" s="680" t="s">
        <v>50180</v>
      </c>
    </row>
    <row r="13815" spans="1:4" ht="16.5" thickTop="1" thickBot="1" x14ac:dyDescent="0.3">
      <c r="A13815" s="680" t="s">
        <v>34442</v>
      </c>
      <c r="B13815" s="681" t="s">
        <v>34443</v>
      </c>
      <c r="C13815" s="680" t="s">
        <v>34444</v>
      </c>
      <c r="D13815" s="680" t="s">
        <v>50181</v>
      </c>
    </row>
    <row r="13816" spans="1:4" ht="31.5" thickTop="1" thickBot="1" x14ac:dyDescent="0.3">
      <c r="A13816" s="681" t="s">
        <v>34445</v>
      </c>
      <c r="B13816" s="681" t="s">
        <v>34446</v>
      </c>
      <c r="C13816" s="681" t="s">
        <v>34447</v>
      </c>
      <c r="D13816" s="681" t="s">
        <v>50182</v>
      </c>
    </row>
    <row r="13817" spans="1:4" ht="31.5" thickTop="1" thickBot="1" x14ac:dyDescent="0.3">
      <c r="A13817" s="681" t="s">
        <v>34448</v>
      </c>
      <c r="B13817" s="681" t="s">
        <v>34449</v>
      </c>
      <c r="C13817" s="681" t="s">
        <v>34450</v>
      </c>
      <c r="D13817" s="681" t="s">
        <v>50183</v>
      </c>
    </row>
    <row r="13818" spans="1:4" ht="31.5" thickTop="1" thickBot="1" x14ac:dyDescent="0.3">
      <c r="A13818" s="680" t="s">
        <v>34451</v>
      </c>
      <c r="B13818" s="681" t="s">
        <v>34452</v>
      </c>
      <c r="C13818" s="680" t="s">
        <v>34453</v>
      </c>
      <c r="D13818" s="680" t="s">
        <v>50184</v>
      </c>
    </row>
    <row r="13819" spans="1:4" ht="16.5" thickTop="1" thickBot="1" x14ac:dyDescent="0.3">
      <c r="A13819" s="681" t="s">
        <v>34454</v>
      </c>
      <c r="B13819" s="681" t="s">
        <v>34455</v>
      </c>
      <c r="C13819" s="681" t="s">
        <v>34456</v>
      </c>
      <c r="D13819" s="681" t="s">
        <v>50185</v>
      </c>
    </row>
    <row r="13820" spans="1:4" ht="16.5" thickTop="1" thickBot="1" x14ac:dyDescent="0.3">
      <c r="A13820" s="681" t="s">
        <v>34457</v>
      </c>
      <c r="B13820" s="681" t="s">
        <v>34458</v>
      </c>
      <c r="C13820" s="681" t="s">
        <v>34459</v>
      </c>
      <c r="D13820" s="681" t="s">
        <v>50186</v>
      </c>
    </row>
    <row r="13821" spans="1:4" ht="31.5" thickTop="1" thickBot="1" x14ac:dyDescent="0.3">
      <c r="A13821" s="681" t="s">
        <v>34460</v>
      </c>
      <c r="B13821" s="681" t="s">
        <v>34461</v>
      </c>
      <c r="C13821" s="681" t="s">
        <v>34462</v>
      </c>
      <c r="D13821" s="681" t="s">
        <v>50187</v>
      </c>
    </row>
    <row r="13822" spans="1:4" ht="16.5" thickTop="1" thickBot="1" x14ac:dyDescent="0.3">
      <c r="A13822" s="680" t="s">
        <v>34463</v>
      </c>
      <c r="B13822" s="681" t="s">
        <v>34463</v>
      </c>
      <c r="C13822" s="680" t="s">
        <v>34464</v>
      </c>
      <c r="D13822" s="680" t="s">
        <v>50188</v>
      </c>
    </row>
    <row r="13823" spans="1:4" ht="16.5" thickTop="1" thickBot="1" x14ac:dyDescent="0.3">
      <c r="A13823" s="680" t="s">
        <v>34465</v>
      </c>
      <c r="B13823" s="681" t="s">
        <v>34466</v>
      </c>
      <c r="C13823" s="680" t="s">
        <v>34467</v>
      </c>
      <c r="D13823" s="680" t="s">
        <v>34467</v>
      </c>
    </row>
    <row r="13824" spans="1:4" ht="16.5" thickTop="1" thickBot="1" x14ac:dyDescent="0.3">
      <c r="A13824" s="681" t="s">
        <v>7750</v>
      </c>
      <c r="B13824" s="681" t="s">
        <v>34468</v>
      </c>
      <c r="C13824" s="681" t="s">
        <v>7751</v>
      </c>
      <c r="D13824" s="681" t="s">
        <v>7751</v>
      </c>
    </row>
    <row r="13825" spans="1:4" ht="16.5" thickTop="1" thickBot="1" x14ac:dyDescent="0.3">
      <c r="A13825" s="680" t="s">
        <v>34469</v>
      </c>
      <c r="B13825" s="681" t="s">
        <v>34470</v>
      </c>
      <c r="C13825" s="680" t="s">
        <v>34471</v>
      </c>
      <c r="D13825" s="680" t="s">
        <v>50189</v>
      </c>
    </row>
    <row r="13826" spans="1:4" ht="16.5" thickTop="1" thickBot="1" x14ac:dyDescent="0.3">
      <c r="A13826" s="680" t="s">
        <v>34472</v>
      </c>
      <c r="B13826" s="681" t="s">
        <v>34473</v>
      </c>
      <c r="C13826" s="680" t="s">
        <v>34474</v>
      </c>
      <c r="D13826" s="680" t="s">
        <v>50190</v>
      </c>
    </row>
    <row r="13827" spans="1:4" ht="16.5" thickTop="1" thickBot="1" x14ac:dyDescent="0.3">
      <c r="A13827" s="680" t="s">
        <v>34475</v>
      </c>
      <c r="B13827" s="681" t="s">
        <v>34476</v>
      </c>
      <c r="C13827" s="680" t="s">
        <v>34477</v>
      </c>
      <c r="D13827" s="680" t="s">
        <v>50191</v>
      </c>
    </row>
    <row r="13828" spans="1:4" ht="16.5" thickTop="1" thickBot="1" x14ac:dyDescent="0.3">
      <c r="A13828" s="681" t="s">
        <v>7753</v>
      </c>
      <c r="B13828" s="681" t="s">
        <v>34478</v>
      </c>
      <c r="C13828" s="681" t="s">
        <v>7754</v>
      </c>
      <c r="D13828" s="681" t="s">
        <v>7755</v>
      </c>
    </row>
    <row r="13829" spans="1:4" ht="16.5" thickTop="1" thickBot="1" x14ac:dyDescent="0.3">
      <c r="A13829" s="681" t="s">
        <v>7756</v>
      </c>
      <c r="B13829" s="681" t="s">
        <v>34479</v>
      </c>
      <c r="C13829" s="681" t="s">
        <v>7757</v>
      </c>
      <c r="D13829" s="681" t="s">
        <v>7758</v>
      </c>
    </row>
    <row r="13830" spans="1:4" ht="16.5" thickTop="1" thickBot="1" x14ac:dyDescent="0.3">
      <c r="A13830" s="681" t="s">
        <v>7759</v>
      </c>
      <c r="B13830" s="681" t="s">
        <v>34480</v>
      </c>
      <c r="C13830" s="681" t="s">
        <v>7760</v>
      </c>
      <c r="D13830" s="681" t="s">
        <v>7761</v>
      </c>
    </row>
    <row r="13831" spans="1:4" ht="16.5" thickTop="1" thickBot="1" x14ac:dyDescent="0.3">
      <c r="A13831" s="681" t="s">
        <v>34481</v>
      </c>
      <c r="B13831" s="681" t="s">
        <v>34482</v>
      </c>
      <c r="C13831" s="681" t="s">
        <v>34483</v>
      </c>
      <c r="D13831" s="681" t="s">
        <v>50192</v>
      </c>
    </row>
    <row r="13832" spans="1:4" ht="16.5" thickTop="1" thickBot="1" x14ac:dyDescent="0.3">
      <c r="A13832" s="680" t="s">
        <v>34484</v>
      </c>
      <c r="B13832" s="681" t="s">
        <v>34485</v>
      </c>
      <c r="C13832" s="680" t="s">
        <v>34486</v>
      </c>
      <c r="D13832" s="680" t="s">
        <v>50193</v>
      </c>
    </row>
    <row r="13833" spans="1:4" ht="16.5" thickTop="1" thickBot="1" x14ac:dyDescent="0.3">
      <c r="A13833" s="680" t="s">
        <v>34487</v>
      </c>
      <c r="B13833" s="681" t="s">
        <v>34488</v>
      </c>
      <c r="C13833" s="680" t="s">
        <v>34489</v>
      </c>
      <c r="D13833" s="680" t="s">
        <v>50194</v>
      </c>
    </row>
    <row r="13834" spans="1:4" ht="16.5" thickTop="1" thickBot="1" x14ac:dyDescent="0.3">
      <c r="A13834" s="680" t="s">
        <v>34490</v>
      </c>
      <c r="B13834" s="681" t="s">
        <v>34491</v>
      </c>
      <c r="C13834" s="680" t="s">
        <v>34492</v>
      </c>
      <c r="D13834" s="680" t="s">
        <v>50195</v>
      </c>
    </row>
    <row r="13835" spans="1:4" ht="16.5" thickTop="1" thickBot="1" x14ac:dyDescent="0.3">
      <c r="A13835" s="681" t="s">
        <v>34493</v>
      </c>
      <c r="B13835" s="681" t="s">
        <v>34494</v>
      </c>
      <c r="C13835" s="681" t="s">
        <v>34495</v>
      </c>
      <c r="D13835" s="681" t="s">
        <v>50196</v>
      </c>
    </row>
    <row r="13836" spans="1:4" ht="16.5" thickTop="1" thickBot="1" x14ac:dyDescent="0.3">
      <c r="A13836" s="680" t="s">
        <v>34496</v>
      </c>
      <c r="B13836" s="681" t="s">
        <v>34497</v>
      </c>
      <c r="C13836" s="680" t="s">
        <v>34498</v>
      </c>
      <c r="D13836" s="680" t="s">
        <v>50197</v>
      </c>
    </row>
    <row r="13837" spans="1:4" ht="31.5" thickTop="1" thickBot="1" x14ac:dyDescent="0.3">
      <c r="A13837" s="680" t="s">
        <v>34499</v>
      </c>
      <c r="B13837" s="681" t="s">
        <v>34500</v>
      </c>
      <c r="C13837" s="680" t="s">
        <v>34501</v>
      </c>
      <c r="D13837" s="680" t="s">
        <v>50198</v>
      </c>
    </row>
    <row r="13838" spans="1:4" ht="16.5" thickTop="1" thickBot="1" x14ac:dyDescent="0.3">
      <c r="A13838" s="680" t="s">
        <v>7762</v>
      </c>
      <c r="B13838" s="681" t="s">
        <v>34502</v>
      </c>
      <c r="C13838" s="680" t="s">
        <v>7763</v>
      </c>
      <c r="D13838" s="680" t="s">
        <v>7764</v>
      </c>
    </row>
    <row r="13839" spans="1:4" ht="16.5" thickTop="1" thickBot="1" x14ac:dyDescent="0.3">
      <c r="A13839" s="681" t="s">
        <v>34503</v>
      </c>
      <c r="B13839" s="681" t="s">
        <v>34504</v>
      </c>
      <c r="C13839" s="681" t="s">
        <v>34505</v>
      </c>
      <c r="D13839" s="681" t="s">
        <v>50199</v>
      </c>
    </row>
    <row r="13840" spans="1:4" ht="16.5" thickTop="1" thickBot="1" x14ac:dyDescent="0.3">
      <c r="A13840" s="681" t="s">
        <v>34506</v>
      </c>
      <c r="B13840" s="681" t="s">
        <v>34507</v>
      </c>
      <c r="C13840" s="681" t="s">
        <v>34508</v>
      </c>
      <c r="D13840" s="681" t="s">
        <v>50200</v>
      </c>
    </row>
    <row r="13841" spans="1:4" ht="16.5" thickTop="1" thickBot="1" x14ac:dyDescent="0.3">
      <c r="A13841" s="681" t="s">
        <v>7765</v>
      </c>
      <c r="B13841" s="692" t="s">
        <v>8728</v>
      </c>
      <c r="C13841" s="681" t="s">
        <v>7766</v>
      </c>
      <c r="D13841" s="681" t="s">
        <v>7767</v>
      </c>
    </row>
    <row r="13842" spans="1:4" ht="16.5" thickTop="1" thickBot="1" x14ac:dyDescent="0.3">
      <c r="A13842" s="681" t="s">
        <v>34509</v>
      </c>
      <c r="B13842" s="681" t="s">
        <v>34510</v>
      </c>
      <c r="C13842" s="681" t="s">
        <v>34511</v>
      </c>
      <c r="D13842" s="681" t="s">
        <v>50201</v>
      </c>
    </row>
    <row r="13843" spans="1:4" ht="16.5" thickTop="1" thickBot="1" x14ac:dyDescent="0.3">
      <c r="A13843" s="680" t="s">
        <v>34512</v>
      </c>
      <c r="B13843" s="681" t="s">
        <v>34513</v>
      </c>
      <c r="C13843" s="680" t="s">
        <v>34514</v>
      </c>
      <c r="D13843" s="680" t="s">
        <v>50202</v>
      </c>
    </row>
    <row r="13844" spans="1:4" ht="31.5" thickTop="1" thickBot="1" x14ac:dyDescent="0.3">
      <c r="A13844" s="681" t="s">
        <v>34515</v>
      </c>
      <c r="B13844" s="681" t="s">
        <v>34516</v>
      </c>
      <c r="C13844" s="681" t="s">
        <v>34517</v>
      </c>
      <c r="D13844" s="681" t="s">
        <v>50203</v>
      </c>
    </row>
    <row r="13845" spans="1:4" ht="16.5" thickTop="1" thickBot="1" x14ac:dyDescent="0.3">
      <c r="A13845" s="680" t="s">
        <v>34518</v>
      </c>
      <c r="B13845" s="681" t="s">
        <v>34519</v>
      </c>
      <c r="C13845" s="680" t="s">
        <v>34520</v>
      </c>
      <c r="D13845" s="680" t="s">
        <v>50204</v>
      </c>
    </row>
    <row r="13846" spans="1:4" ht="16.5" thickTop="1" thickBot="1" x14ac:dyDescent="0.3">
      <c r="A13846" s="681" t="s">
        <v>34521</v>
      </c>
      <c r="B13846" s="681" t="s">
        <v>34522</v>
      </c>
      <c r="C13846" s="681" t="s">
        <v>34523</v>
      </c>
      <c r="D13846" s="681" t="s">
        <v>34523</v>
      </c>
    </row>
    <row r="13847" spans="1:4" ht="16.5" thickTop="1" thickBot="1" x14ac:dyDescent="0.3">
      <c r="A13847" s="680" t="s">
        <v>34524</v>
      </c>
      <c r="B13847" s="681" t="s">
        <v>34525</v>
      </c>
      <c r="C13847" s="680" t="s">
        <v>34526</v>
      </c>
      <c r="D13847" s="680" t="s">
        <v>50205</v>
      </c>
    </row>
    <row r="13848" spans="1:4" ht="16.5" thickTop="1" thickBot="1" x14ac:dyDescent="0.3">
      <c r="A13848" s="680" t="s">
        <v>34527</v>
      </c>
      <c r="B13848" s="681" t="s">
        <v>34528</v>
      </c>
      <c r="C13848" s="680" t="s">
        <v>34529</v>
      </c>
      <c r="D13848" s="680" t="s">
        <v>50206</v>
      </c>
    </row>
    <row r="13849" spans="1:4" ht="16.5" thickTop="1" thickBot="1" x14ac:dyDescent="0.3">
      <c r="A13849" s="681" t="s">
        <v>7768</v>
      </c>
      <c r="B13849" s="681" t="s">
        <v>34530</v>
      </c>
      <c r="C13849" s="681" t="s">
        <v>7769</v>
      </c>
      <c r="D13849" s="681" t="s">
        <v>7770</v>
      </c>
    </row>
    <row r="13850" spans="1:4" ht="16.5" thickTop="1" thickBot="1" x14ac:dyDescent="0.3">
      <c r="A13850" s="681" t="s">
        <v>34531</v>
      </c>
      <c r="B13850" s="681" t="s">
        <v>34532</v>
      </c>
      <c r="C13850" s="681" t="s">
        <v>34533</v>
      </c>
      <c r="D13850" s="681" t="s">
        <v>50207</v>
      </c>
    </row>
    <row r="13851" spans="1:4" ht="31.5" thickTop="1" thickBot="1" x14ac:dyDescent="0.3">
      <c r="A13851" s="681" t="s">
        <v>7772</v>
      </c>
      <c r="B13851" s="681" t="s">
        <v>34534</v>
      </c>
      <c r="C13851" s="681" t="s">
        <v>7773</v>
      </c>
      <c r="D13851" s="681" t="s">
        <v>7774</v>
      </c>
    </row>
    <row r="13852" spans="1:4" ht="16.5" thickTop="1" thickBot="1" x14ac:dyDescent="0.3">
      <c r="A13852" s="680" t="s">
        <v>34535</v>
      </c>
      <c r="B13852" s="681" t="s">
        <v>34536</v>
      </c>
      <c r="C13852" s="680" t="s">
        <v>34537</v>
      </c>
      <c r="D13852" s="680" t="s">
        <v>50208</v>
      </c>
    </row>
    <row r="13853" spans="1:4" ht="16.5" thickTop="1" thickBot="1" x14ac:dyDescent="0.3">
      <c r="A13853" s="680" t="s">
        <v>34538</v>
      </c>
      <c r="B13853" s="681" t="s">
        <v>34539</v>
      </c>
      <c r="C13853" s="680" t="s">
        <v>34540</v>
      </c>
      <c r="D13853" s="680" t="s">
        <v>50209</v>
      </c>
    </row>
    <row r="13854" spans="1:4" ht="16.5" thickTop="1" thickBot="1" x14ac:dyDescent="0.3">
      <c r="A13854" s="681" t="s">
        <v>34541</v>
      </c>
      <c r="B13854" s="681" t="s">
        <v>34542</v>
      </c>
      <c r="C13854" s="681" t="s">
        <v>34543</v>
      </c>
      <c r="D13854" s="681" t="s">
        <v>34543</v>
      </c>
    </row>
    <row r="13855" spans="1:4" ht="16.5" thickTop="1" thickBot="1" x14ac:dyDescent="0.3">
      <c r="A13855" s="681" t="s">
        <v>7775</v>
      </c>
      <c r="B13855" s="681" t="s">
        <v>34544</v>
      </c>
      <c r="C13855" s="681" t="s">
        <v>7776</v>
      </c>
      <c r="D13855" s="681" t="s">
        <v>7777</v>
      </c>
    </row>
    <row r="13856" spans="1:4" ht="16.5" thickTop="1" thickBot="1" x14ac:dyDescent="0.3">
      <c r="A13856" s="680" t="s">
        <v>7778</v>
      </c>
      <c r="B13856" s="681" t="s">
        <v>34545</v>
      </c>
      <c r="C13856" s="680" t="s">
        <v>34546</v>
      </c>
      <c r="D13856" s="680" t="s">
        <v>7780</v>
      </c>
    </row>
    <row r="13857" spans="1:4" ht="16.5" thickTop="1" thickBot="1" x14ac:dyDescent="0.3">
      <c r="A13857" s="681" t="s">
        <v>34547</v>
      </c>
      <c r="B13857" s="681" t="s">
        <v>34547</v>
      </c>
      <c r="C13857" s="681" t="s">
        <v>34548</v>
      </c>
      <c r="D13857" s="681" t="s">
        <v>50210</v>
      </c>
    </row>
    <row r="13858" spans="1:4" ht="16.5" thickTop="1" thickBot="1" x14ac:dyDescent="0.3">
      <c r="A13858" s="681" t="s">
        <v>34549</v>
      </c>
      <c r="B13858" s="681" t="s">
        <v>34549</v>
      </c>
      <c r="C13858" s="681" t="s">
        <v>34550</v>
      </c>
      <c r="D13858" s="681" t="s">
        <v>34550</v>
      </c>
    </row>
    <row r="13859" spans="1:4" ht="16.5" thickTop="1" thickBot="1" x14ac:dyDescent="0.3">
      <c r="A13859" s="681" t="s">
        <v>34551</v>
      </c>
      <c r="B13859" s="681" t="s">
        <v>34552</v>
      </c>
      <c r="C13859" s="681" t="s">
        <v>34553</v>
      </c>
      <c r="D13859" s="681" t="s">
        <v>50211</v>
      </c>
    </row>
    <row r="13860" spans="1:4" ht="31.5" thickTop="1" thickBot="1" x14ac:dyDescent="0.3">
      <c r="A13860" s="681" t="s">
        <v>7781</v>
      </c>
      <c r="B13860" s="681" t="s">
        <v>34554</v>
      </c>
      <c r="C13860" s="681" t="s">
        <v>34555</v>
      </c>
      <c r="D13860" s="681" t="s">
        <v>7783</v>
      </c>
    </row>
    <row r="13861" spans="1:4" ht="31.5" thickTop="1" thickBot="1" x14ac:dyDescent="0.3">
      <c r="A13861" s="680" t="s">
        <v>34556</v>
      </c>
      <c r="B13861" s="681" t="s">
        <v>34557</v>
      </c>
      <c r="C13861" s="680" t="s">
        <v>34558</v>
      </c>
      <c r="D13861" s="680" t="s">
        <v>50212</v>
      </c>
    </row>
    <row r="13862" spans="1:4" ht="16.5" thickTop="1" thickBot="1" x14ac:dyDescent="0.3">
      <c r="A13862" s="680" t="s">
        <v>34559</v>
      </c>
      <c r="B13862" s="681" t="s">
        <v>34560</v>
      </c>
      <c r="C13862" s="680" t="s">
        <v>34561</v>
      </c>
      <c r="D13862" s="680" t="s">
        <v>50213</v>
      </c>
    </row>
    <row r="13863" spans="1:4" ht="16.5" thickTop="1" thickBot="1" x14ac:dyDescent="0.3">
      <c r="A13863" s="681" t="s">
        <v>34562</v>
      </c>
      <c r="B13863" s="681" t="s">
        <v>34563</v>
      </c>
      <c r="C13863" s="681" t="s">
        <v>34564</v>
      </c>
      <c r="D13863" s="681" t="s">
        <v>50214</v>
      </c>
    </row>
    <row r="13864" spans="1:4" ht="16.5" thickTop="1" thickBot="1" x14ac:dyDescent="0.3">
      <c r="A13864" s="681" t="s">
        <v>34565</v>
      </c>
      <c r="B13864" s="681" t="s">
        <v>34566</v>
      </c>
      <c r="C13864" s="681" t="s">
        <v>34567</v>
      </c>
      <c r="D13864" s="681" t="s">
        <v>50215</v>
      </c>
    </row>
    <row r="13865" spans="1:4" ht="16.5" thickTop="1" thickBot="1" x14ac:dyDescent="0.3">
      <c r="A13865" s="680" t="s">
        <v>34568</v>
      </c>
      <c r="B13865" s="681" t="s">
        <v>34569</v>
      </c>
      <c r="C13865" s="680" t="s">
        <v>34570</v>
      </c>
      <c r="D13865" s="680" t="s">
        <v>50216</v>
      </c>
    </row>
    <row r="13866" spans="1:4" ht="16.5" thickTop="1" thickBot="1" x14ac:dyDescent="0.3">
      <c r="A13866" s="680" t="s">
        <v>34571</v>
      </c>
      <c r="B13866" s="681" t="s">
        <v>34572</v>
      </c>
      <c r="C13866" s="680" t="s">
        <v>34573</v>
      </c>
      <c r="D13866" s="680" t="s">
        <v>50217</v>
      </c>
    </row>
    <row r="13867" spans="1:4" ht="31.5" thickTop="1" thickBot="1" x14ac:dyDescent="0.3">
      <c r="A13867" s="680" t="s">
        <v>34574</v>
      </c>
      <c r="B13867" s="681" t="s">
        <v>34575</v>
      </c>
      <c r="C13867" s="680" t="s">
        <v>34576</v>
      </c>
      <c r="D13867" s="680" t="s">
        <v>50218</v>
      </c>
    </row>
    <row r="13868" spans="1:4" ht="16.5" thickTop="1" thickBot="1" x14ac:dyDescent="0.3">
      <c r="A13868" s="681" t="s">
        <v>7784</v>
      </c>
      <c r="B13868" s="681" t="s">
        <v>34577</v>
      </c>
      <c r="C13868" s="681" t="s">
        <v>7785</v>
      </c>
      <c r="D13868" s="681" t="s">
        <v>7785</v>
      </c>
    </row>
    <row r="13869" spans="1:4" ht="16.5" thickTop="1" thickBot="1" x14ac:dyDescent="0.3">
      <c r="A13869" s="680" t="s">
        <v>34578</v>
      </c>
      <c r="B13869" s="692" t="s">
        <v>8728</v>
      </c>
      <c r="C13869" s="680" t="s">
        <v>34579</v>
      </c>
      <c r="D13869" s="680" t="s">
        <v>50219</v>
      </c>
    </row>
    <row r="13870" spans="1:4" ht="16.5" thickTop="1" thickBot="1" x14ac:dyDescent="0.3">
      <c r="A13870" s="681" t="s">
        <v>34580</v>
      </c>
      <c r="B13870" s="681" t="s">
        <v>34581</v>
      </c>
      <c r="C13870" s="681" t="s">
        <v>34582</v>
      </c>
      <c r="D13870" s="681" t="s">
        <v>50220</v>
      </c>
    </row>
    <row r="13871" spans="1:4" ht="16.5" thickTop="1" thickBot="1" x14ac:dyDescent="0.3">
      <c r="A13871" s="680" t="s">
        <v>7788</v>
      </c>
      <c r="B13871" s="681" t="s">
        <v>34583</v>
      </c>
      <c r="C13871" s="680" t="s">
        <v>7789</v>
      </c>
      <c r="D13871" s="680" t="s">
        <v>7790</v>
      </c>
    </row>
    <row r="13872" spans="1:4" ht="16.5" thickTop="1" thickBot="1" x14ac:dyDescent="0.3">
      <c r="A13872" s="680" t="s">
        <v>34584</v>
      </c>
      <c r="B13872" s="681" t="s">
        <v>34585</v>
      </c>
      <c r="C13872" s="680" t="s">
        <v>34586</v>
      </c>
      <c r="D13872" s="680" t="s">
        <v>50221</v>
      </c>
    </row>
    <row r="13873" spans="1:4" ht="31.5" thickTop="1" thickBot="1" x14ac:dyDescent="0.3">
      <c r="A13873" s="681" t="s">
        <v>34587</v>
      </c>
      <c r="B13873" s="681" t="s">
        <v>34588</v>
      </c>
      <c r="C13873" s="681" t="s">
        <v>34589</v>
      </c>
      <c r="D13873" s="681" t="s">
        <v>50222</v>
      </c>
    </row>
    <row r="13874" spans="1:4" ht="16.5" thickTop="1" thickBot="1" x14ac:dyDescent="0.3">
      <c r="A13874" s="680" t="s">
        <v>34590</v>
      </c>
      <c r="B13874" s="681" t="s">
        <v>34591</v>
      </c>
      <c r="C13874" s="680" t="s">
        <v>34592</v>
      </c>
      <c r="D13874" s="680" t="s">
        <v>50223</v>
      </c>
    </row>
    <row r="13875" spans="1:4" ht="16.5" thickTop="1" thickBot="1" x14ac:dyDescent="0.3">
      <c r="A13875" s="681" t="s">
        <v>7791</v>
      </c>
      <c r="B13875" s="681" t="s">
        <v>34593</v>
      </c>
      <c r="C13875" s="681" t="s">
        <v>34594</v>
      </c>
      <c r="D13875" s="681" t="s">
        <v>7793</v>
      </c>
    </row>
    <row r="13876" spans="1:4" ht="16.5" thickTop="1" thickBot="1" x14ac:dyDescent="0.3">
      <c r="A13876" s="680" t="s">
        <v>34595</v>
      </c>
      <c r="B13876" s="681" t="s">
        <v>34596</v>
      </c>
      <c r="C13876" s="680" t="s">
        <v>34597</v>
      </c>
      <c r="D13876" s="680" t="s">
        <v>50224</v>
      </c>
    </row>
    <row r="13877" spans="1:4" ht="31.5" thickTop="1" thickBot="1" x14ac:dyDescent="0.3">
      <c r="A13877" s="681" t="s">
        <v>34598</v>
      </c>
      <c r="B13877" s="681" t="s">
        <v>34599</v>
      </c>
      <c r="C13877" s="681" t="s">
        <v>34600</v>
      </c>
      <c r="D13877" s="681" t="s">
        <v>50225</v>
      </c>
    </row>
    <row r="13878" spans="1:4" ht="16.5" thickTop="1" thickBot="1" x14ac:dyDescent="0.3">
      <c r="A13878" s="681" t="s">
        <v>7794</v>
      </c>
      <c r="B13878" s="681" t="s">
        <v>34601</v>
      </c>
      <c r="C13878" s="681" t="s">
        <v>7795</v>
      </c>
      <c r="D13878" s="681" t="s">
        <v>7796</v>
      </c>
    </row>
    <row r="13879" spans="1:4" ht="16.5" thickTop="1" thickBot="1" x14ac:dyDescent="0.3">
      <c r="A13879" s="680" t="s">
        <v>7797</v>
      </c>
      <c r="B13879" s="681" t="s">
        <v>34602</v>
      </c>
      <c r="C13879" s="680" t="s">
        <v>7798</v>
      </c>
      <c r="D13879" s="680" t="s">
        <v>7799</v>
      </c>
    </row>
    <row r="13880" spans="1:4" ht="16.5" thickTop="1" thickBot="1" x14ac:dyDescent="0.3">
      <c r="A13880" s="681" t="s">
        <v>34603</v>
      </c>
      <c r="B13880" s="692" t="s">
        <v>8728</v>
      </c>
      <c r="C13880" s="681" t="s">
        <v>34604</v>
      </c>
      <c r="D13880" s="681" t="s">
        <v>50226</v>
      </c>
    </row>
    <row r="13881" spans="1:4" ht="16.5" thickTop="1" thickBot="1" x14ac:dyDescent="0.3">
      <c r="A13881" s="681" t="s">
        <v>34605</v>
      </c>
      <c r="B13881" s="681" t="s">
        <v>34606</v>
      </c>
      <c r="C13881" s="681" t="s">
        <v>34607</v>
      </c>
      <c r="D13881" s="681" t="s">
        <v>50227</v>
      </c>
    </row>
    <row r="13882" spans="1:4" ht="16.5" thickTop="1" thickBot="1" x14ac:dyDescent="0.3">
      <c r="A13882" s="680" t="s">
        <v>34608</v>
      </c>
      <c r="B13882" s="692" t="s">
        <v>8728</v>
      </c>
      <c r="C13882" s="680" t="s">
        <v>34609</v>
      </c>
      <c r="D13882" s="680" t="s">
        <v>50228</v>
      </c>
    </row>
    <row r="13883" spans="1:4" ht="16.5" thickTop="1" thickBot="1" x14ac:dyDescent="0.3">
      <c r="A13883" s="681" t="s">
        <v>34610</v>
      </c>
      <c r="B13883" s="681" t="s">
        <v>34611</v>
      </c>
      <c r="C13883" s="681" t="s">
        <v>34612</v>
      </c>
      <c r="D13883" s="681" t="s">
        <v>50229</v>
      </c>
    </row>
    <row r="13884" spans="1:4" ht="16.5" thickTop="1" thickBot="1" x14ac:dyDescent="0.3">
      <c r="A13884" s="680" t="s">
        <v>34613</v>
      </c>
      <c r="B13884" s="681" t="s">
        <v>34613</v>
      </c>
      <c r="C13884" s="680" t="s">
        <v>34614</v>
      </c>
      <c r="D13884" s="680" t="s">
        <v>50230</v>
      </c>
    </row>
    <row r="13885" spans="1:4" ht="16.5" thickTop="1" thickBot="1" x14ac:dyDescent="0.3">
      <c r="A13885" s="680" t="s">
        <v>34615</v>
      </c>
      <c r="B13885" s="681" t="s">
        <v>34616</v>
      </c>
      <c r="C13885" s="680" t="s">
        <v>34617</v>
      </c>
      <c r="D13885" s="680" t="s">
        <v>50231</v>
      </c>
    </row>
    <row r="13886" spans="1:4" ht="16.5" thickTop="1" thickBot="1" x14ac:dyDescent="0.3">
      <c r="A13886" s="681" t="s">
        <v>34618</v>
      </c>
      <c r="B13886" s="681" t="s">
        <v>34619</v>
      </c>
      <c r="C13886" s="681" t="s">
        <v>34620</v>
      </c>
      <c r="D13886" s="681" t="s">
        <v>50232</v>
      </c>
    </row>
    <row r="13887" spans="1:4" ht="16.5" thickTop="1" thickBot="1" x14ac:dyDescent="0.3">
      <c r="A13887" s="680" t="s">
        <v>34621</v>
      </c>
      <c r="B13887" s="681" t="s">
        <v>34622</v>
      </c>
      <c r="C13887" s="680" t="s">
        <v>34623</v>
      </c>
      <c r="D13887" s="680" t="s">
        <v>50233</v>
      </c>
    </row>
    <row r="13888" spans="1:4" ht="16.5" thickTop="1" thickBot="1" x14ac:dyDescent="0.3">
      <c r="A13888" s="681" t="s">
        <v>34624</v>
      </c>
      <c r="B13888" s="681" t="s">
        <v>34625</v>
      </c>
      <c r="C13888" s="681" t="s">
        <v>34626</v>
      </c>
      <c r="D13888" s="681" t="s">
        <v>50234</v>
      </c>
    </row>
    <row r="13889" spans="1:4" ht="16.5" thickTop="1" thickBot="1" x14ac:dyDescent="0.3">
      <c r="A13889" s="680" t="s">
        <v>34627</v>
      </c>
      <c r="B13889" s="681" t="s">
        <v>34628</v>
      </c>
      <c r="C13889" s="680" t="s">
        <v>34629</v>
      </c>
      <c r="D13889" s="680" t="s">
        <v>50235</v>
      </c>
    </row>
    <row r="13890" spans="1:4" ht="16.5" thickTop="1" thickBot="1" x14ac:dyDescent="0.3">
      <c r="A13890" s="681" t="s">
        <v>34630</v>
      </c>
      <c r="B13890" s="681" t="s">
        <v>34631</v>
      </c>
      <c r="C13890" s="681" t="s">
        <v>34632</v>
      </c>
      <c r="D13890" s="681" t="s">
        <v>34632</v>
      </c>
    </row>
    <row r="13891" spans="1:4" ht="16.5" thickTop="1" thickBot="1" x14ac:dyDescent="0.3">
      <c r="A13891" s="680" t="s">
        <v>34633</v>
      </c>
      <c r="B13891" s="681" t="s">
        <v>34633</v>
      </c>
      <c r="C13891" s="680" t="s">
        <v>34634</v>
      </c>
      <c r="D13891" s="680" t="s">
        <v>50236</v>
      </c>
    </row>
    <row r="13892" spans="1:4" ht="16.5" thickTop="1" thickBot="1" x14ac:dyDescent="0.3">
      <c r="A13892" s="681" t="s">
        <v>34635</v>
      </c>
      <c r="B13892" s="681" t="s">
        <v>34636</v>
      </c>
      <c r="C13892" s="681" t="s">
        <v>34637</v>
      </c>
      <c r="D13892" s="681" t="s">
        <v>50237</v>
      </c>
    </row>
    <row r="13893" spans="1:4" ht="16.5" thickTop="1" thickBot="1" x14ac:dyDescent="0.3">
      <c r="A13893" s="681" t="s">
        <v>34638</v>
      </c>
      <c r="B13893" s="681" t="s">
        <v>34639</v>
      </c>
      <c r="C13893" s="681" t="s">
        <v>34640</v>
      </c>
      <c r="D13893" s="681" t="s">
        <v>50238</v>
      </c>
    </row>
    <row r="13894" spans="1:4" ht="16.5" thickTop="1" thickBot="1" x14ac:dyDescent="0.3">
      <c r="A13894" s="681" t="s">
        <v>34641</v>
      </c>
      <c r="B13894" s="681" t="s">
        <v>34642</v>
      </c>
      <c r="C13894" s="681" t="s">
        <v>34643</v>
      </c>
      <c r="D13894" s="681" t="s">
        <v>50239</v>
      </c>
    </row>
    <row r="13895" spans="1:4" ht="16.5" thickTop="1" thickBot="1" x14ac:dyDescent="0.3">
      <c r="A13895" s="680" t="s">
        <v>34644</v>
      </c>
      <c r="B13895" s="681" t="s">
        <v>34645</v>
      </c>
      <c r="C13895" s="680" t="s">
        <v>34646</v>
      </c>
      <c r="D13895" s="680" t="s">
        <v>50240</v>
      </c>
    </row>
    <row r="13896" spans="1:4" ht="31.5" thickTop="1" thickBot="1" x14ac:dyDescent="0.3">
      <c r="A13896" s="680" t="s">
        <v>34647</v>
      </c>
      <c r="B13896" s="681" t="s">
        <v>34648</v>
      </c>
      <c r="C13896" s="680" t="s">
        <v>34649</v>
      </c>
      <c r="D13896" s="680" t="s">
        <v>50241</v>
      </c>
    </row>
    <row r="13897" spans="1:4" ht="16.5" thickTop="1" thickBot="1" x14ac:dyDescent="0.3">
      <c r="A13897" s="681" t="s">
        <v>34650</v>
      </c>
      <c r="B13897" s="692" t="s">
        <v>8728</v>
      </c>
      <c r="C13897" s="681" t="s">
        <v>34651</v>
      </c>
      <c r="D13897" s="681" t="s">
        <v>50242</v>
      </c>
    </row>
    <row r="13898" spans="1:4" ht="16.5" thickTop="1" thickBot="1" x14ac:dyDescent="0.3">
      <c r="A13898" s="680" t="s">
        <v>34652</v>
      </c>
      <c r="B13898" s="681" t="s">
        <v>34653</v>
      </c>
      <c r="C13898" s="680" t="s">
        <v>34654</v>
      </c>
      <c r="D13898" s="680" t="s">
        <v>50243</v>
      </c>
    </row>
    <row r="13899" spans="1:4" ht="31.5" thickTop="1" thickBot="1" x14ac:dyDescent="0.3">
      <c r="A13899" s="681" t="s">
        <v>34655</v>
      </c>
      <c r="B13899" s="681" t="s">
        <v>34655</v>
      </c>
      <c r="C13899" s="681" t="s">
        <v>34656</v>
      </c>
      <c r="D13899" s="681" t="s">
        <v>50244</v>
      </c>
    </row>
    <row r="13900" spans="1:4" ht="16.5" thickTop="1" thickBot="1" x14ac:dyDescent="0.3">
      <c r="A13900" s="680" t="s">
        <v>34657</v>
      </c>
      <c r="B13900" s="681" t="s">
        <v>34658</v>
      </c>
      <c r="C13900" s="680" t="s">
        <v>34659</v>
      </c>
      <c r="D13900" s="680" t="s">
        <v>50245</v>
      </c>
    </row>
    <row r="13901" spans="1:4" ht="16.5" thickTop="1" thickBot="1" x14ac:dyDescent="0.3">
      <c r="A13901" s="680" t="s">
        <v>34660</v>
      </c>
      <c r="B13901" s="681" t="s">
        <v>34661</v>
      </c>
      <c r="C13901" s="680" t="s">
        <v>34662</v>
      </c>
      <c r="D13901" s="680" t="s">
        <v>50246</v>
      </c>
    </row>
    <row r="13902" spans="1:4" ht="16.5" thickTop="1" thickBot="1" x14ac:dyDescent="0.3">
      <c r="A13902" s="680" t="s">
        <v>34663</v>
      </c>
      <c r="B13902" s="681" t="s">
        <v>34664</v>
      </c>
      <c r="C13902" s="680" t="s">
        <v>34665</v>
      </c>
      <c r="D13902" s="680" t="s">
        <v>50247</v>
      </c>
    </row>
    <row r="13903" spans="1:4" ht="16.5" thickTop="1" thickBot="1" x14ac:dyDescent="0.3">
      <c r="A13903" s="680" t="s">
        <v>34666</v>
      </c>
      <c r="B13903" s="681" t="s">
        <v>34667</v>
      </c>
      <c r="C13903" s="680" t="s">
        <v>34668</v>
      </c>
      <c r="D13903" s="680" t="s">
        <v>50248</v>
      </c>
    </row>
    <row r="13904" spans="1:4" ht="16.5" thickTop="1" thickBot="1" x14ac:dyDescent="0.3">
      <c r="A13904" s="680" t="s">
        <v>34669</v>
      </c>
      <c r="B13904" s="681" t="s">
        <v>34670</v>
      </c>
      <c r="C13904" s="680" t="s">
        <v>34671</v>
      </c>
      <c r="D13904" s="680" t="s">
        <v>50249</v>
      </c>
    </row>
    <row r="13905" spans="1:4" ht="16.5" thickTop="1" thickBot="1" x14ac:dyDescent="0.3">
      <c r="A13905" s="681" t="s">
        <v>7800</v>
      </c>
      <c r="B13905" s="681" t="s">
        <v>34672</v>
      </c>
      <c r="C13905" s="681" t="s">
        <v>34673</v>
      </c>
      <c r="D13905" s="681" t="s">
        <v>50250</v>
      </c>
    </row>
    <row r="13906" spans="1:4" ht="16.5" thickTop="1" thickBot="1" x14ac:dyDescent="0.3">
      <c r="A13906" s="681" t="s">
        <v>34674</v>
      </c>
      <c r="B13906" s="681" t="s">
        <v>34675</v>
      </c>
      <c r="C13906" s="681" t="s">
        <v>34676</v>
      </c>
      <c r="D13906" s="681" t="s">
        <v>50251</v>
      </c>
    </row>
    <row r="13907" spans="1:4" ht="16.5" thickTop="1" thickBot="1" x14ac:dyDescent="0.3">
      <c r="A13907" s="681" t="s">
        <v>34677</v>
      </c>
      <c r="B13907" s="681" t="s">
        <v>34678</v>
      </c>
      <c r="C13907" s="681" t="s">
        <v>34679</v>
      </c>
      <c r="D13907" s="681" t="s">
        <v>50252</v>
      </c>
    </row>
    <row r="13908" spans="1:4" ht="16.5" thickTop="1" thickBot="1" x14ac:dyDescent="0.3">
      <c r="A13908" s="681" t="s">
        <v>34680</v>
      </c>
      <c r="B13908" s="681" t="s">
        <v>34681</v>
      </c>
      <c r="C13908" s="681" t="s">
        <v>34682</v>
      </c>
      <c r="D13908" s="681" t="s">
        <v>50253</v>
      </c>
    </row>
    <row r="13909" spans="1:4" ht="16.5" thickTop="1" thickBot="1" x14ac:dyDescent="0.3">
      <c r="A13909" s="680" t="s">
        <v>7803</v>
      </c>
      <c r="B13909" s="692" t="s">
        <v>8728</v>
      </c>
      <c r="C13909" s="680" t="s">
        <v>7804</v>
      </c>
      <c r="D13909" s="680" t="s">
        <v>7805</v>
      </c>
    </row>
    <row r="13910" spans="1:4" ht="16.5" thickTop="1" thickBot="1" x14ac:dyDescent="0.3">
      <c r="A13910" s="681" t="s">
        <v>34683</v>
      </c>
      <c r="B13910" s="681" t="s">
        <v>34684</v>
      </c>
      <c r="C13910" s="681" t="s">
        <v>34685</v>
      </c>
      <c r="D13910" s="681" t="s">
        <v>50254</v>
      </c>
    </row>
    <row r="13911" spans="1:4" ht="16.5" thickTop="1" thickBot="1" x14ac:dyDescent="0.3">
      <c r="A13911" s="680" t="s">
        <v>34686</v>
      </c>
      <c r="B13911" s="692" t="s">
        <v>8728</v>
      </c>
      <c r="C13911" s="680" t="s">
        <v>34687</v>
      </c>
      <c r="D13911" s="680" t="s">
        <v>50255</v>
      </c>
    </row>
    <row r="13912" spans="1:4" ht="16.5" thickTop="1" thickBot="1" x14ac:dyDescent="0.3">
      <c r="A13912" s="680" t="s">
        <v>34688</v>
      </c>
      <c r="B13912" s="681" t="s">
        <v>34689</v>
      </c>
      <c r="C13912" s="680" t="s">
        <v>34690</v>
      </c>
      <c r="D13912" s="680" t="s">
        <v>50256</v>
      </c>
    </row>
    <row r="13913" spans="1:4" ht="16.5" thickTop="1" thickBot="1" x14ac:dyDescent="0.3">
      <c r="A13913" s="681" t="s">
        <v>34691</v>
      </c>
      <c r="B13913" s="681" t="s">
        <v>34692</v>
      </c>
      <c r="C13913" s="681" t="s">
        <v>34693</v>
      </c>
      <c r="D13913" s="681" t="s">
        <v>50257</v>
      </c>
    </row>
    <row r="13914" spans="1:4" ht="16.5" thickTop="1" thickBot="1" x14ac:dyDescent="0.3">
      <c r="A13914" s="680" t="s">
        <v>34694</v>
      </c>
      <c r="B13914" s="681" t="s">
        <v>34695</v>
      </c>
      <c r="C13914" s="680" t="s">
        <v>34696</v>
      </c>
      <c r="D13914" s="680" t="s">
        <v>34696</v>
      </c>
    </row>
    <row r="13915" spans="1:4" ht="16.5" thickTop="1" thickBot="1" x14ac:dyDescent="0.3">
      <c r="A13915" s="680" t="s">
        <v>34697</v>
      </c>
      <c r="B13915" s="681" t="s">
        <v>34698</v>
      </c>
      <c r="C13915" s="680" t="s">
        <v>34699</v>
      </c>
      <c r="D13915" s="680" t="s">
        <v>50258</v>
      </c>
    </row>
    <row r="13916" spans="1:4" ht="16.5" thickTop="1" thickBot="1" x14ac:dyDescent="0.3">
      <c r="A13916" s="680" t="s">
        <v>34700</v>
      </c>
      <c r="B13916" s="681" t="s">
        <v>34701</v>
      </c>
      <c r="C13916" s="680" t="s">
        <v>34702</v>
      </c>
      <c r="D13916" s="680" t="s">
        <v>50259</v>
      </c>
    </row>
    <row r="13917" spans="1:4" ht="16.5" thickTop="1" thickBot="1" x14ac:dyDescent="0.3">
      <c r="A13917" s="681" t="s">
        <v>34703</v>
      </c>
      <c r="B13917" s="681" t="s">
        <v>34704</v>
      </c>
      <c r="C13917" s="681" t="s">
        <v>34705</v>
      </c>
      <c r="D13917" s="681" t="s">
        <v>50260</v>
      </c>
    </row>
    <row r="13918" spans="1:4" ht="16.5" thickTop="1" thickBot="1" x14ac:dyDescent="0.3">
      <c r="A13918" s="681" t="s">
        <v>34706</v>
      </c>
      <c r="B13918" s="681" t="s">
        <v>34707</v>
      </c>
      <c r="C13918" s="681" t="s">
        <v>34708</v>
      </c>
      <c r="D13918" s="681" t="s">
        <v>50261</v>
      </c>
    </row>
    <row r="13919" spans="1:4" ht="16.5" thickTop="1" thickBot="1" x14ac:dyDescent="0.3">
      <c r="A13919" s="680" t="s">
        <v>34709</v>
      </c>
      <c r="B13919" s="681" t="s">
        <v>34710</v>
      </c>
      <c r="C13919" s="680" t="s">
        <v>34711</v>
      </c>
      <c r="D13919" s="680" t="s">
        <v>50262</v>
      </c>
    </row>
    <row r="13920" spans="1:4" ht="46.5" thickTop="1" thickBot="1" x14ac:dyDescent="0.3">
      <c r="A13920" s="680" t="s">
        <v>34712</v>
      </c>
      <c r="B13920" s="681" t="s">
        <v>34713</v>
      </c>
      <c r="C13920" s="680" t="s">
        <v>34714</v>
      </c>
      <c r="D13920" s="680" t="s">
        <v>50263</v>
      </c>
    </row>
    <row r="13921" spans="1:4" ht="16.5" thickTop="1" thickBot="1" x14ac:dyDescent="0.3">
      <c r="A13921" s="680" t="s">
        <v>7806</v>
      </c>
      <c r="B13921" s="681" t="s">
        <v>34715</v>
      </c>
      <c r="C13921" s="680" t="s">
        <v>7807</v>
      </c>
      <c r="D13921" s="680" t="s">
        <v>7808</v>
      </c>
    </row>
    <row r="13922" spans="1:4" ht="16.5" thickTop="1" thickBot="1" x14ac:dyDescent="0.3">
      <c r="A13922" s="680" t="s">
        <v>34716</v>
      </c>
      <c r="B13922" s="681" t="s">
        <v>34717</v>
      </c>
      <c r="C13922" s="680" t="s">
        <v>34718</v>
      </c>
      <c r="D13922" s="680" t="s">
        <v>50264</v>
      </c>
    </row>
    <row r="13923" spans="1:4" ht="16.5" thickTop="1" thickBot="1" x14ac:dyDescent="0.3">
      <c r="A13923" s="681" t="s">
        <v>7809</v>
      </c>
      <c r="B13923" s="681" t="s">
        <v>34719</v>
      </c>
      <c r="C13923" s="681" t="s">
        <v>7810</v>
      </c>
      <c r="D13923" s="681" t="s">
        <v>7811</v>
      </c>
    </row>
    <row r="13924" spans="1:4" ht="16.5" thickTop="1" thickBot="1" x14ac:dyDescent="0.3">
      <c r="A13924" s="681" t="s">
        <v>7812</v>
      </c>
      <c r="B13924" s="681" t="s">
        <v>34720</v>
      </c>
      <c r="C13924" s="681" t="s">
        <v>7813</v>
      </c>
      <c r="D13924" s="681" t="s">
        <v>7814</v>
      </c>
    </row>
    <row r="13925" spans="1:4" ht="16.5" thickTop="1" thickBot="1" x14ac:dyDescent="0.3">
      <c r="A13925" s="680" t="s">
        <v>7815</v>
      </c>
      <c r="B13925" s="681" t="s">
        <v>34721</v>
      </c>
      <c r="C13925" s="680" t="s">
        <v>7816</v>
      </c>
      <c r="D13925" s="680" t="s">
        <v>7817</v>
      </c>
    </row>
    <row r="13926" spans="1:4" ht="31.5" thickTop="1" thickBot="1" x14ac:dyDescent="0.3">
      <c r="A13926" s="681" t="s">
        <v>34722</v>
      </c>
      <c r="B13926" s="681" t="s">
        <v>34723</v>
      </c>
      <c r="C13926" s="681" t="s">
        <v>34724</v>
      </c>
      <c r="D13926" s="681" t="s">
        <v>50265</v>
      </c>
    </row>
    <row r="13927" spans="1:4" ht="16.5" thickTop="1" thickBot="1" x14ac:dyDescent="0.3">
      <c r="A13927" s="680" t="s">
        <v>34725</v>
      </c>
      <c r="B13927" s="681" t="s">
        <v>34726</v>
      </c>
      <c r="C13927" s="680" t="s">
        <v>34727</v>
      </c>
      <c r="D13927" s="680" t="s">
        <v>50266</v>
      </c>
    </row>
    <row r="13928" spans="1:4" ht="16.5" thickTop="1" thickBot="1" x14ac:dyDescent="0.3">
      <c r="A13928" s="681" t="s">
        <v>7818</v>
      </c>
      <c r="B13928" s="692" t="s">
        <v>8728</v>
      </c>
      <c r="C13928" s="681" t="s">
        <v>7819</v>
      </c>
      <c r="D13928" s="681" t="s">
        <v>7820</v>
      </c>
    </row>
    <row r="13929" spans="1:4" ht="16.5" thickTop="1" thickBot="1" x14ac:dyDescent="0.3">
      <c r="A13929" s="681" t="s">
        <v>34728</v>
      </c>
      <c r="B13929" s="681" t="s">
        <v>34729</v>
      </c>
      <c r="C13929" s="681" t="s">
        <v>34730</v>
      </c>
      <c r="D13929" s="681" t="s">
        <v>50267</v>
      </c>
    </row>
    <row r="13930" spans="1:4" ht="16.5" thickTop="1" thickBot="1" x14ac:dyDescent="0.3">
      <c r="A13930" s="680" t="s">
        <v>34731</v>
      </c>
      <c r="B13930" s="681" t="s">
        <v>34731</v>
      </c>
      <c r="C13930" s="680" t="s">
        <v>34732</v>
      </c>
      <c r="D13930" s="680" t="s">
        <v>50268</v>
      </c>
    </row>
    <row r="13931" spans="1:4" ht="16.5" thickTop="1" thickBot="1" x14ac:dyDescent="0.3">
      <c r="A13931" s="681" t="s">
        <v>34733</v>
      </c>
      <c r="B13931" s="681" t="s">
        <v>34734</v>
      </c>
      <c r="C13931" s="681" t="s">
        <v>34735</v>
      </c>
      <c r="D13931" s="681" t="s">
        <v>50269</v>
      </c>
    </row>
    <row r="13932" spans="1:4" ht="16.5" thickTop="1" thickBot="1" x14ac:dyDescent="0.3">
      <c r="A13932" s="680" t="s">
        <v>34736</v>
      </c>
      <c r="B13932" s="681" t="s">
        <v>34737</v>
      </c>
      <c r="C13932" s="680" t="s">
        <v>34738</v>
      </c>
      <c r="D13932" s="680" t="s">
        <v>50270</v>
      </c>
    </row>
    <row r="13933" spans="1:4" ht="16.5" thickTop="1" thickBot="1" x14ac:dyDescent="0.3">
      <c r="A13933" s="681" t="s">
        <v>34739</v>
      </c>
      <c r="B13933" s="681" t="s">
        <v>34740</v>
      </c>
      <c r="C13933" s="681" t="s">
        <v>34741</v>
      </c>
      <c r="D13933" s="681" t="s">
        <v>50271</v>
      </c>
    </row>
    <row r="13934" spans="1:4" ht="16.5" thickTop="1" thickBot="1" x14ac:dyDescent="0.3">
      <c r="A13934" s="681" t="s">
        <v>34742</v>
      </c>
      <c r="B13934" s="681" t="s">
        <v>34742</v>
      </c>
      <c r="C13934" s="681" t="s">
        <v>34743</v>
      </c>
      <c r="D13934" s="681" t="s">
        <v>50272</v>
      </c>
    </row>
    <row r="13935" spans="1:4" ht="16.5" thickTop="1" thickBot="1" x14ac:dyDescent="0.3">
      <c r="A13935" s="681" t="s">
        <v>34744</v>
      </c>
      <c r="B13935" s="681" t="s">
        <v>34745</v>
      </c>
      <c r="C13935" s="681" t="s">
        <v>34746</v>
      </c>
      <c r="D13935" s="681" t="s">
        <v>50273</v>
      </c>
    </row>
    <row r="13936" spans="1:4" ht="16.5" thickTop="1" thickBot="1" x14ac:dyDescent="0.3">
      <c r="A13936" s="681" t="s">
        <v>34747</v>
      </c>
      <c r="B13936" s="681" t="s">
        <v>34748</v>
      </c>
      <c r="C13936" s="681" t="s">
        <v>34749</v>
      </c>
      <c r="D13936" s="681" t="s">
        <v>50274</v>
      </c>
    </row>
    <row r="13937" spans="1:4" ht="16.5" thickTop="1" thickBot="1" x14ac:dyDescent="0.3">
      <c r="A13937" s="680" t="s">
        <v>34750</v>
      </c>
      <c r="B13937" s="681" t="s">
        <v>34751</v>
      </c>
      <c r="C13937" s="680" t="s">
        <v>34752</v>
      </c>
      <c r="D13937" s="680" t="s">
        <v>50275</v>
      </c>
    </row>
    <row r="13938" spans="1:4" ht="16.5" thickTop="1" thickBot="1" x14ac:dyDescent="0.3">
      <c r="A13938" s="680" t="s">
        <v>34753</v>
      </c>
      <c r="B13938" s="681" t="s">
        <v>34753</v>
      </c>
      <c r="C13938" s="680" t="s">
        <v>34754</v>
      </c>
      <c r="D13938" s="680" t="s">
        <v>50276</v>
      </c>
    </row>
    <row r="13939" spans="1:4" ht="16.5" thickTop="1" thickBot="1" x14ac:dyDescent="0.3">
      <c r="A13939" s="681" t="s">
        <v>34755</v>
      </c>
      <c r="B13939" s="681" t="s">
        <v>34756</v>
      </c>
      <c r="C13939" s="681" t="s">
        <v>34757</v>
      </c>
      <c r="D13939" s="681" t="s">
        <v>50277</v>
      </c>
    </row>
    <row r="13940" spans="1:4" ht="16.5" thickTop="1" thickBot="1" x14ac:dyDescent="0.3">
      <c r="A13940" s="680" t="s">
        <v>34758</v>
      </c>
      <c r="B13940" s="681" t="s">
        <v>34759</v>
      </c>
      <c r="C13940" s="680" t="s">
        <v>34760</v>
      </c>
      <c r="D13940" s="680" t="s">
        <v>50278</v>
      </c>
    </row>
    <row r="13941" spans="1:4" ht="31.5" thickTop="1" thickBot="1" x14ac:dyDescent="0.3">
      <c r="A13941" s="680" t="s">
        <v>34761</v>
      </c>
      <c r="B13941" s="681" t="s">
        <v>34762</v>
      </c>
      <c r="C13941" s="680" t="s">
        <v>34763</v>
      </c>
      <c r="D13941" s="680" t="s">
        <v>50279</v>
      </c>
    </row>
    <row r="13942" spans="1:4" ht="31.5" thickTop="1" thickBot="1" x14ac:dyDescent="0.3">
      <c r="A13942" s="680" t="s">
        <v>34764</v>
      </c>
      <c r="B13942" s="681" t="s">
        <v>34765</v>
      </c>
      <c r="C13942" s="680" t="s">
        <v>34766</v>
      </c>
      <c r="D13942" s="680" t="s">
        <v>50280</v>
      </c>
    </row>
    <row r="13943" spans="1:4" ht="16.5" thickTop="1" thickBot="1" x14ac:dyDescent="0.3">
      <c r="A13943" s="681" t="s">
        <v>34767</v>
      </c>
      <c r="B13943" s="681" t="s">
        <v>34768</v>
      </c>
      <c r="C13943" s="681" t="s">
        <v>34769</v>
      </c>
      <c r="D13943" s="681" t="s">
        <v>50281</v>
      </c>
    </row>
    <row r="13944" spans="1:4" ht="16.5" thickTop="1" thickBot="1" x14ac:dyDescent="0.3">
      <c r="A13944" s="680" t="s">
        <v>34770</v>
      </c>
      <c r="B13944" s="681" t="s">
        <v>34771</v>
      </c>
      <c r="C13944" s="680" t="s">
        <v>34772</v>
      </c>
      <c r="D13944" s="680" t="s">
        <v>50282</v>
      </c>
    </row>
    <row r="13945" spans="1:4" ht="16.5" thickTop="1" thickBot="1" x14ac:dyDescent="0.3">
      <c r="A13945" s="680" t="s">
        <v>7821</v>
      </c>
      <c r="B13945" s="681" t="s">
        <v>34773</v>
      </c>
      <c r="C13945" s="680" t="s">
        <v>7822</v>
      </c>
      <c r="D13945" s="680" t="s">
        <v>7823</v>
      </c>
    </row>
    <row r="13946" spans="1:4" ht="31.5" thickTop="1" thickBot="1" x14ac:dyDescent="0.3">
      <c r="A13946" s="680" t="s">
        <v>34774</v>
      </c>
      <c r="B13946" s="681" t="s">
        <v>34775</v>
      </c>
      <c r="C13946" s="680" t="s">
        <v>34776</v>
      </c>
      <c r="D13946" s="680" t="s">
        <v>50283</v>
      </c>
    </row>
    <row r="13947" spans="1:4" ht="16.5" thickTop="1" thickBot="1" x14ac:dyDescent="0.3">
      <c r="A13947" s="680" t="s">
        <v>34777</v>
      </c>
      <c r="B13947" s="681" t="s">
        <v>34778</v>
      </c>
      <c r="C13947" s="680" t="s">
        <v>34779</v>
      </c>
      <c r="D13947" s="680" t="s">
        <v>50284</v>
      </c>
    </row>
    <row r="13948" spans="1:4" ht="16.5" thickTop="1" thickBot="1" x14ac:dyDescent="0.3">
      <c r="A13948" s="681" t="s">
        <v>34780</v>
      </c>
      <c r="B13948" s="681" t="s">
        <v>34781</v>
      </c>
      <c r="C13948" s="681" t="s">
        <v>34782</v>
      </c>
      <c r="D13948" s="681" t="s">
        <v>50285</v>
      </c>
    </row>
    <row r="13949" spans="1:4" ht="31.5" thickTop="1" thickBot="1" x14ac:dyDescent="0.3">
      <c r="A13949" s="681" t="s">
        <v>34783</v>
      </c>
      <c r="B13949" s="681" t="s">
        <v>34784</v>
      </c>
      <c r="C13949" s="681" t="s">
        <v>34785</v>
      </c>
      <c r="D13949" s="681" t="s">
        <v>50286</v>
      </c>
    </row>
    <row r="13950" spans="1:4" ht="16.5" thickTop="1" thickBot="1" x14ac:dyDescent="0.3">
      <c r="A13950" s="680" t="s">
        <v>34786</v>
      </c>
      <c r="B13950" s="681" t="s">
        <v>34787</v>
      </c>
      <c r="C13950" s="680" t="s">
        <v>34788</v>
      </c>
      <c r="D13950" s="680" t="s">
        <v>50287</v>
      </c>
    </row>
    <row r="13951" spans="1:4" ht="16.5" thickTop="1" thickBot="1" x14ac:dyDescent="0.3">
      <c r="A13951" s="680" t="s">
        <v>34789</v>
      </c>
      <c r="B13951" s="681" t="s">
        <v>34790</v>
      </c>
      <c r="C13951" s="680" t="s">
        <v>34791</v>
      </c>
      <c r="D13951" s="680" t="s">
        <v>50288</v>
      </c>
    </row>
    <row r="13952" spans="1:4" ht="31.5" thickTop="1" thickBot="1" x14ac:dyDescent="0.3">
      <c r="A13952" s="680" t="s">
        <v>34792</v>
      </c>
      <c r="B13952" s="681" t="s">
        <v>34793</v>
      </c>
      <c r="C13952" s="680" t="s">
        <v>34794</v>
      </c>
      <c r="D13952" s="680" t="s">
        <v>50289</v>
      </c>
    </row>
    <row r="13953" spans="1:4" ht="16.5" thickTop="1" thickBot="1" x14ac:dyDescent="0.3">
      <c r="A13953" s="680" t="s">
        <v>34795</v>
      </c>
      <c r="B13953" s="681" t="s">
        <v>34795</v>
      </c>
      <c r="C13953" s="680" t="s">
        <v>34796</v>
      </c>
      <c r="D13953" s="680" t="s">
        <v>34796</v>
      </c>
    </row>
    <row r="13954" spans="1:4" ht="16.5" thickTop="1" thickBot="1" x14ac:dyDescent="0.3">
      <c r="A13954" s="681" t="s">
        <v>34797</v>
      </c>
      <c r="B13954" s="681" t="s">
        <v>34798</v>
      </c>
      <c r="C13954" s="681" t="s">
        <v>34799</v>
      </c>
      <c r="D13954" s="681" t="s">
        <v>50290</v>
      </c>
    </row>
    <row r="13955" spans="1:4" ht="31.5" thickTop="1" thickBot="1" x14ac:dyDescent="0.3">
      <c r="A13955" s="680" t="s">
        <v>34800</v>
      </c>
      <c r="B13955" s="681" t="s">
        <v>34801</v>
      </c>
      <c r="C13955" s="680" t="s">
        <v>34802</v>
      </c>
      <c r="D13955" s="680" t="s">
        <v>50291</v>
      </c>
    </row>
    <row r="13956" spans="1:4" ht="16.5" thickTop="1" thickBot="1" x14ac:dyDescent="0.3">
      <c r="A13956" s="680" t="s">
        <v>34803</v>
      </c>
      <c r="B13956" s="681" t="s">
        <v>34804</v>
      </c>
      <c r="C13956" s="680" t="s">
        <v>34805</v>
      </c>
      <c r="D13956" s="680" t="s">
        <v>50292</v>
      </c>
    </row>
    <row r="13957" spans="1:4" ht="16.5" thickTop="1" thickBot="1" x14ac:dyDescent="0.3">
      <c r="A13957" s="680" t="s">
        <v>34806</v>
      </c>
      <c r="B13957" s="681" t="s">
        <v>34807</v>
      </c>
      <c r="C13957" s="680" t="s">
        <v>34808</v>
      </c>
      <c r="D13957" s="680" t="s">
        <v>34808</v>
      </c>
    </row>
    <row r="13958" spans="1:4" ht="31.5" thickTop="1" thickBot="1" x14ac:dyDescent="0.3">
      <c r="A13958" s="681" t="s">
        <v>34809</v>
      </c>
      <c r="B13958" s="681" t="s">
        <v>34810</v>
      </c>
      <c r="C13958" s="681" t="s">
        <v>34811</v>
      </c>
      <c r="D13958" s="681" t="s">
        <v>50293</v>
      </c>
    </row>
    <row r="13959" spans="1:4" ht="16.5" thickTop="1" thickBot="1" x14ac:dyDescent="0.3">
      <c r="A13959" s="681" t="s">
        <v>34812</v>
      </c>
      <c r="B13959" s="681" t="s">
        <v>34813</v>
      </c>
      <c r="C13959" s="681" t="s">
        <v>34814</v>
      </c>
      <c r="D13959" s="681" t="s">
        <v>50294</v>
      </c>
    </row>
    <row r="13960" spans="1:4" ht="16.5" thickTop="1" thickBot="1" x14ac:dyDescent="0.3">
      <c r="A13960" s="680" t="s">
        <v>34815</v>
      </c>
      <c r="B13960" s="681" t="s">
        <v>34816</v>
      </c>
      <c r="C13960" s="680" t="s">
        <v>34817</v>
      </c>
      <c r="D13960" s="680" t="s">
        <v>50295</v>
      </c>
    </row>
    <row r="13961" spans="1:4" ht="31.5" thickTop="1" thickBot="1" x14ac:dyDescent="0.3">
      <c r="A13961" s="681" t="s">
        <v>34818</v>
      </c>
      <c r="B13961" s="681" t="s">
        <v>34819</v>
      </c>
      <c r="C13961" s="681" t="s">
        <v>34820</v>
      </c>
      <c r="D13961" s="681" t="s">
        <v>50296</v>
      </c>
    </row>
    <row r="13962" spans="1:4" ht="16.5" thickTop="1" thickBot="1" x14ac:dyDescent="0.3">
      <c r="A13962" s="680" t="s">
        <v>34821</v>
      </c>
      <c r="B13962" s="681" t="s">
        <v>34822</v>
      </c>
      <c r="C13962" s="680" t="s">
        <v>34823</v>
      </c>
      <c r="D13962" s="680" t="s">
        <v>50297</v>
      </c>
    </row>
    <row r="13963" spans="1:4" ht="16.5" thickTop="1" thickBot="1" x14ac:dyDescent="0.3">
      <c r="A13963" s="681" t="s">
        <v>7824</v>
      </c>
      <c r="B13963" s="681" t="s">
        <v>34824</v>
      </c>
      <c r="C13963" s="681" t="s">
        <v>7825</v>
      </c>
      <c r="D13963" s="681" t="s">
        <v>7826</v>
      </c>
    </row>
    <row r="13964" spans="1:4" ht="16.5" thickTop="1" thickBot="1" x14ac:dyDescent="0.3">
      <c r="A13964" s="680" t="s">
        <v>34825</v>
      </c>
      <c r="B13964" s="681" t="s">
        <v>34826</v>
      </c>
      <c r="C13964" s="680" t="s">
        <v>34827</v>
      </c>
      <c r="D13964" s="680" t="s">
        <v>50298</v>
      </c>
    </row>
    <row r="13965" spans="1:4" ht="16.5" thickTop="1" thickBot="1" x14ac:dyDescent="0.3">
      <c r="A13965" s="681" t="s">
        <v>7827</v>
      </c>
      <c r="B13965" s="692" t="s">
        <v>8728</v>
      </c>
      <c r="C13965" s="681" t="s">
        <v>7828</v>
      </c>
      <c r="D13965" s="681" t="s">
        <v>7829</v>
      </c>
    </row>
    <row r="13966" spans="1:4" ht="16.5" thickTop="1" thickBot="1" x14ac:dyDescent="0.3">
      <c r="A13966" s="680" t="s">
        <v>34828</v>
      </c>
      <c r="B13966" s="681" t="s">
        <v>34829</v>
      </c>
      <c r="C13966" s="680" t="s">
        <v>34830</v>
      </c>
      <c r="D13966" s="680" t="s">
        <v>50299</v>
      </c>
    </row>
    <row r="13967" spans="1:4" ht="16.5" thickTop="1" thickBot="1" x14ac:dyDescent="0.3">
      <c r="A13967" s="680" t="s">
        <v>34831</v>
      </c>
      <c r="B13967" s="681" t="s">
        <v>34832</v>
      </c>
      <c r="C13967" s="680" t="s">
        <v>34833</v>
      </c>
      <c r="D13967" s="680" t="s">
        <v>50300</v>
      </c>
    </row>
    <row r="13968" spans="1:4" ht="46.5" thickTop="1" thickBot="1" x14ac:dyDescent="0.3">
      <c r="A13968" s="681" t="s">
        <v>7830</v>
      </c>
      <c r="B13968" s="681" t="s">
        <v>34834</v>
      </c>
      <c r="C13968" s="681" t="s">
        <v>34835</v>
      </c>
      <c r="D13968" s="681" t="s">
        <v>7832</v>
      </c>
    </row>
    <row r="13969" spans="1:4" ht="16.5" thickTop="1" thickBot="1" x14ac:dyDescent="0.3">
      <c r="A13969" s="681" t="s">
        <v>34836</v>
      </c>
      <c r="B13969" s="681" t="s">
        <v>34837</v>
      </c>
      <c r="C13969" s="681" t="s">
        <v>34838</v>
      </c>
      <c r="D13969" s="681" t="s">
        <v>50301</v>
      </c>
    </row>
    <row r="13970" spans="1:4" ht="31.5" thickTop="1" thickBot="1" x14ac:dyDescent="0.3">
      <c r="A13970" s="681" t="s">
        <v>34839</v>
      </c>
      <c r="B13970" s="681" t="s">
        <v>34840</v>
      </c>
      <c r="C13970" s="681" t="s">
        <v>34841</v>
      </c>
      <c r="D13970" s="681" t="s">
        <v>50302</v>
      </c>
    </row>
    <row r="13971" spans="1:4" ht="16.5" thickTop="1" thickBot="1" x14ac:dyDescent="0.3">
      <c r="A13971" s="680" t="s">
        <v>34842</v>
      </c>
      <c r="B13971" s="681" t="s">
        <v>34842</v>
      </c>
      <c r="C13971" s="680" t="s">
        <v>34843</v>
      </c>
      <c r="D13971" s="680" t="s">
        <v>50303</v>
      </c>
    </row>
    <row r="13972" spans="1:4" ht="31.5" thickTop="1" thickBot="1" x14ac:dyDescent="0.3">
      <c r="A13972" s="681" t="s">
        <v>50304</v>
      </c>
      <c r="B13972" s="692" t="s">
        <v>8728</v>
      </c>
      <c r="C13972" s="681" t="s">
        <v>50305</v>
      </c>
      <c r="D13972" s="681" t="s">
        <v>50306</v>
      </c>
    </row>
    <row r="13973" spans="1:4" ht="16.5" thickTop="1" thickBot="1" x14ac:dyDescent="0.3">
      <c r="A13973" s="680" t="s">
        <v>34844</v>
      </c>
      <c r="B13973" s="681" t="s">
        <v>34845</v>
      </c>
      <c r="C13973" s="680" t="s">
        <v>34846</v>
      </c>
      <c r="D13973" s="680" t="s">
        <v>50307</v>
      </c>
    </row>
    <row r="13974" spans="1:4" ht="16.5" thickTop="1" thickBot="1" x14ac:dyDescent="0.3">
      <c r="A13974" s="680" t="s">
        <v>34847</v>
      </c>
      <c r="B13974" s="681" t="s">
        <v>34848</v>
      </c>
      <c r="C13974" s="680" t="s">
        <v>34849</v>
      </c>
      <c r="D13974" s="680" t="s">
        <v>50308</v>
      </c>
    </row>
    <row r="13975" spans="1:4" ht="16.5" thickTop="1" thickBot="1" x14ac:dyDescent="0.3">
      <c r="A13975" s="680" t="s">
        <v>34850</v>
      </c>
      <c r="B13975" s="681" t="s">
        <v>34851</v>
      </c>
      <c r="C13975" s="680" t="s">
        <v>34852</v>
      </c>
      <c r="D13975" s="680" t="s">
        <v>50309</v>
      </c>
    </row>
    <row r="13976" spans="1:4" ht="16.5" thickTop="1" thickBot="1" x14ac:dyDescent="0.3">
      <c r="A13976" s="681" t="s">
        <v>34853</v>
      </c>
      <c r="B13976" s="681" t="s">
        <v>34854</v>
      </c>
      <c r="C13976" s="681" t="s">
        <v>34855</v>
      </c>
      <c r="D13976" s="681" t="s">
        <v>50310</v>
      </c>
    </row>
    <row r="13977" spans="1:4" ht="16.5" thickTop="1" thickBot="1" x14ac:dyDescent="0.3">
      <c r="A13977" s="680" t="s">
        <v>34856</v>
      </c>
      <c r="B13977" s="681" t="s">
        <v>34857</v>
      </c>
      <c r="C13977" s="680" t="s">
        <v>34858</v>
      </c>
      <c r="D13977" s="680" t="s">
        <v>50311</v>
      </c>
    </row>
    <row r="13978" spans="1:4" ht="16.5" thickTop="1" thickBot="1" x14ac:dyDescent="0.3">
      <c r="A13978" s="680" t="s">
        <v>34859</v>
      </c>
      <c r="B13978" s="692" t="s">
        <v>8728</v>
      </c>
      <c r="C13978" s="680" t="s">
        <v>34860</v>
      </c>
      <c r="D13978" s="680" t="s">
        <v>50312</v>
      </c>
    </row>
    <row r="13979" spans="1:4" ht="16.5" thickTop="1" thickBot="1" x14ac:dyDescent="0.3">
      <c r="A13979" s="681" t="s">
        <v>34861</v>
      </c>
      <c r="B13979" s="681" t="s">
        <v>34862</v>
      </c>
      <c r="C13979" s="681" t="s">
        <v>34863</v>
      </c>
      <c r="D13979" s="681" t="s">
        <v>50313</v>
      </c>
    </row>
    <row r="13980" spans="1:4" ht="31.5" thickTop="1" thickBot="1" x14ac:dyDescent="0.3">
      <c r="A13980" s="681" t="s">
        <v>34864</v>
      </c>
      <c r="B13980" s="681" t="s">
        <v>34865</v>
      </c>
      <c r="C13980" s="681" t="s">
        <v>34866</v>
      </c>
      <c r="D13980" s="681" t="s">
        <v>50314</v>
      </c>
    </row>
    <row r="13981" spans="1:4" ht="16.5" thickTop="1" thickBot="1" x14ac:dyDescent="0.3">
      <c r="A13981" s="680" t="s">
        <v>34867</v>
      </c>
      <c r="B13981" s="681" t="s">
        <v>34868</v>
      </c>
      <c r="C13981" s="680" t="s">
        <v>34869</v>
      </c>
      <c r="D13981" s="680" t="s">
        <v>50315</v>
      </c>
    </row>
    <row r="13982" spans="1:4" ht="16.5" thickTop="1" thickBot="1" x14ac:dyDescent="0.3">
      <c r="A13982" s="681" t="s">
        <v>34870</v>
      </c>
      <c r="B13982" s="681" t="s">
        <v>34871</v>
      </c>
      <c r="C13982" s="681" t="s">
        <v>34872</v>
      </c>
      <c r="D13982" s="681" t="s">
        <v>50316</v>
      </c>
    </row>
    <row r="13983" spans="1:4" ht="16.5" thickTop="1" thickBot="1" x14ac:dyDescent="0.3">
      <c r="A13983" s="680" t="s">
        <v>34873</v>
      </c>
      <c r="B13983" s="681" t="s">
        <v>34874</v>
      </c>
      <c r="C13983" s="680" t="s">
        <v>34875</v>
      </c>
      <c r="D13983" s="680" t="s">
        <v>50317</v>
      </c>
    </row>
    <row r="13984" spans="1:4" ht="16.5" thickTop="1" thickBot="1" x14ac:dyDescent="0.3">
      <c r="A13984" s="681" t="s">
        <v>34876</v>
      </c>
      <c r="B13984" s="681" t="s">
        <v>34877</v>
      </c>
      <c r="C13984" s="681" t="s">
        <v>34878</v>
      </c>
      <c r="D13984" s="681" t="s">
        <v>50318</v>
      </c>
    </row>
    <row r="13985" spans="1:4" ht="16.5" thickTop="1" thickBot="1" x14ac:dyDescent="0.3">
      <c r="A13985" s="680" t="s">
        <v>34879</v>
      </c>
      <c r="B13985" s="681" t="s">
        <v>34879</v>
      </c>
      <c r="C13985" s="680" t="s">
        <v>34880</v>
      </c>
      <c r="D13985" s="680" t="s">
        <v>50319</v>
      </c>
    </row>
    <row r="13986" spans="1:4" ht="16.5" thickTop="1" thickBot="1" x14ac:dyDescent="0.3">
      <c r="A13986" s="680" t="s">
        <v>34881</v>
      </c>
      <c r="B13986" s="692" t="s">
        <v>8728</v>
      </c>
      <c r="C13986" s="680" t="s">
        <v>34882</v>
      </c>
      <c r="D13986" s="680" t="s">
        <v>50320</v>
      </c>
    </row>
    <row r="13987" spans="1:4" ht="16.5" thickTop="1" thickBot="1" x14ac:dyDescent="0.3">
      <c r="A13987" s="680" t="s">
        <v>34883</v>
      </c>
      <c r="B13987" s="681" t="s">
        <v>34884</v>
      </c>
      <c r="C13987" s="680" t="s">
        <v>34885</v>
      </c>
      <c r="D13987" s="680" t="s">
        <v>50321</v>
      </c>
    </row>
    <row r="13988" spans="1:4" ht="31.5" thickTop="1" thickBot="1" x14ac:dyDescent="0.3">
      <c r="A13988" s="681" t="s">
        <v>34886</v>
      </c>
      <c r="B13988" s="681" t="s">
        <v>34887</v>
      </c>
      <c r="C13988" s="681" t="s">
        <v>34888</v>
      </c>
      <c r="D13988" s="681" t="s">
        <v>50322</v>
      </c>
    </row>
    <row r="13989" spans="1:4" ht="16.5" thickTop="1" thickBot="1" x14ac:dyDescent="0.3">
      <c r="A13989" s="680" t="s">
        <v>34889</v>
      </c>
      <c r="B13989" s="681" t="s">
        <v>34890</v>
      </c>
      <c r="C13989" s="680" t="s">
        <v>34891</v>
      </c>
      <c r="D13989" s="680" t="s">
        <v>50323</v>
      </c>
    </row>
    <row r="13990" spans="1:4" ht="31.5" thickTop="1" thickBot="1" x14ac:dyDescent="0.3">
      <c r="A13990" s="681" t="s">
        <v>34892</v>
      </c>
      <c r="B13990" s="681" t="s">
        <v>34893</v>
      </c>
      <c r="C13990" s="681" t="s">
        <v>34894</v>
      </c>
      <c r="D13990" s="681" t="s">
        <v>50324</v>
      </c>
    </row>
    <row r="13991" spans="1:4" ht="16.5" thickTop="1" thickBot="1" x14ac:dyDescent="0.3">
      <c r="A13991" s="681" t="s">
        <v>34895</v>
      </c>
      <c r="B13991" s="692" t="s">
        <v>8728</v>
      </c>
      <c r="C13991" s="681" t="s">
        <v>34896</v>
      </c>
      <c r="D13991" s="681" t="s">
        <v>50325</v>
      </c>
    </row>
    <row r="13992" spans="1:4" ht="31.5" thickTop="1" thickBot="1" x14ac:dyDescent="0.3">
      <c r="A13992" s="681" t="s">
        <v>34897</v>
      </c>
      <c r="B13992" s="681" t="s">
        <v>34898</v>
      </c>
      <c r="C13992" s="681" t="s">
        <v>34899</v>
      </c>
      <c r="D13992" s="681" t="s">
        <v>50326</v>
      </c>
    </row>
    <row r="13993" spans="1:4" ht="31.5" thickTop="1" thickBot="1" x14ac:dyDescent="0.3">
      <c r="A13993" s="680" t="s">
        <v>34900</v>
      </c>
      <c r="B13993" s="681" t="s">
        <v>34901</v>
      </c>
      <c r="C13993" s="680" t="s">
        <v>34902</v>
      </c>
      <c r="D13993" s="680" t="s">
        <v>50327</v>
      </c>
    </row>
    <row r="13994" spans="1:4" ht="16.5" thickTop="1" thickBot="1" x14ac:dyDescent="0.3">
      <c r="A13994" s="681" t="s">
        <v>34903</v>
      </c>
      <c r="B13994" s="681" t="s">
        <v>34904</v>
      </c>
      <c r="C13994" s="681" t="s">
        <v>34905</v>
      </c>
      <c r="D13994" s="681" t="s">
        <v>50328</v>
      </c>
    </row>
    <row r="13995" spans="1:4" ht="16.5" thickTop="1" thickBot="1" x14ac:dyDescent="0.3">
      <c r="A13995" s="681" t="s">
        <v>34906</v>
      </c>
      <c r="B13995" s="681" t="s">
        <v>34907</v>
      </c>
      <c r="C13995" s="681" t="s">
        <v>34908</v>
      </c>
      <c r="D13995" s="681" t="s">
        <v>50329</v>
      </c>
    </row>
    <row r="13996" spans="1:4" ht="16.5" thickTop="1" thickBot="1" x14ac:dyDescent="0.3">
      <c r="A13996" s="681" t="s">
        <v>34909</v>
      </c>
      <c r="B13996" s="692" t="s">
        <v>8728</v>
      </c>
      <c r="C13996" s="681" t="s">
        <v>34910</v>
      </c>
      <c r="D13996" s="681" t="s">
        <v>50330</v>
      </c>
    </row>
    <row r="13997" spans="1:4" ht="16.5" thickTop="1" thickBot="1" x14ac:dyDescent="0.3">
      <c r="A13997" s="680" t="s">
        <v>34911</v>
      </c>
      <c r="B13997" s="681" t="s">
        <v>34911</v>
      </c>
      <c r="C13997" s="680" t="s">
        <v>34912</v>
      </c>
      <c r="D13997" s="680" t="s">
        <v>50331</v>
      </c>
    </row>
    <row r="13998" spans="1:4" ht="31.5" thickTop="1" thickBot="1" x14ac:dyDescent="0.3">
      <c r="A13998" s="681" t="s">
        <v>34913</v>
      </c>
      <c r="B13998" s="681" t="s">
        <v>34914</v>
      </c>
      <c r="C13998" s="681" t="s">
        <v>34915</v>
      </c>
      <c r="D13998" s="681" t="s">
        <v>50332</v>
      </c>
    </row>
    <row r="13999" spans="1:4" ht="31.5" thickTop="1" thickBot="1" x14ac:dyDescent="0.3">
      <c r="A13999" s="681" t="s">
        <v>7833</v>
      </c>
      <c r="B13999" s="681" t="s">
        <v>34916</v>
      </c>
      <c r="C13999" s="681" t="s">
        <v>34917</v>
      </c>
      <c r="D13999" s="681" t="s">
        <v>7835</v>
      </c>
    </row>
    <row r="14000" spans="1:4" ht="16.5" thickTop="1" thickBot="1" x14ac:dyDescent="0.3">
      <c r="A14000" s="680" t="s">
        <v>34918</v>
      </c>
      <c r="B14000" s="681" t="s">
        <v>34919</v>
      </c>
      <c r="C14000" s="680" t="s">
        <v>34920</v>
      </c>
      <c r="D14000" s="680" t="s">
        <v>50333</v>
      </c>
    </row>
    <row r="14001" spans="1:4" ht="16.5" thickTop="1" thickBot="1" x14ac:dyDescent="0.3">
      <c r="A14001" s="680" t="s">
        <v>34921</v>
      </c>
      <c r="B14001" s="681" t="s">
        <v>34922</v>
      </c>
      <c r="C14001" s="680" t="s">
        <v>34923</v>
      </c>
      <c r="D14001" s="680" t="s">
        <v>50334</v>
      </c>
    </row>
    <row r="14002" spans="1:4" ht="16.5" thickTop="1" thickBot="1" x14ac:dyDescent="0.3">
      <c r="A14002" s="681" t="s">
        <v>7836</v>
      </c>
      <c r="B14002" s="681" t="s">
        <v>34924</v>
      </c>
      <c r="C14002" s="681" t="s">
        <v>7837</v>
      </c>
      <c r="D14002" s="681" t="s">
        <v>7838</v>
      </c>
    </row>
    <row r="14003" spans="1:4" ht="16.5" thickTop="1" thickBot="1" x14ac:dyDescent="0.3">
      <c r="A14003" s="681" t="s">
        <v>34925</v>
      </c>
      <c r="B14003" s="681" t="s">
        <v>34926</v>
      </c>
      <c r="C14003" s="681" t="s">
        <v>34927</v>
      </c>
      <c r="D14003" s="681" t="s">
        <v>50335</v>
      </c>
    </row>
    <row r="14004" spans="1:4" ht="16.5" thickTop="1" thickBot="1" x14ac:dyDescent="0.3">
      <c r="A14004" s="681" t="s">
        <v>34928</v>
      </c>
      <c r="B14004" s="681" t="s">
        <v>34929</v>
      </c>
      <c r="C14004" s="681" t="s">
        <v>34930</v>
      </c>
      <c r="D14004" s="681" t="s">
        <v>50336</v>
      </c>
    </row>
    <row r="14005" spans="1:4" ht="16.5" thickTop="1" thickBot="1" x14ac:dyDescent="0.3">
      <c r="A14005" s="680" t="s">
        <v>34931</v>
      </c>
      <c r="B14005" s="681" t="s">
        <v>34932</v>
      </c>
      <c r="C14005" s="680" t="s">
        <v>34933</v>
      </c>
      <c r="D14005" s="680" t="s">
        <v>50337</v>
      </c>
    </row>
    <row r="14006" spans="1:4" ht="16.5" thickTop="1" thickBot="1" x14ac:dyDescent="0.3">
      <c r="A14006" s="680" t="s">
        <v>34934</v>
      </c>
      <c r="B14006" s="692" t="s">
        <v>8728</v>
      </c>
      <c r="C14006" s="680" t="s">
        <v>34935</v>
      </c>
      <c r="D14006" s="680" t="s">
        <v>50338</v>
      </c>
    </row>
    <row r="14007" spans="1:4" ht="16.5" thickTop="1" thickBot="1" x14ac:dyDescent="0.3">
      <c r="A14007" s="680" t="s">
        <v>34936</v>
      </c>
      <c r="B14007" s="681" t="s">
        <v>34937</v>
      </c>
      <c r="C14007" s="680" t="s">
        <v>34938</v>
      </c>
      <c r="D14007" s="680" t="s">
        <v>50339</v>
      </c>
    </row>
    <row r="14008" spans="1:4" ht="16.5" thickTop="1" thickBot="1" x14ac:dyDescent="0.3">
      <c r="A14008" s="681" t="s">
        <v>50340</v>
      </c>
      <c r="B14008" s="692" t="s">
        <v>8728</v>
      </c>
      <c r="C14008" s="681" t="s">
        <v>50341</v>
      </c>
      <c r="D14008" s="681" t="s">
        <v>50342</v>
      </c>
    </row>
    <row r="14009" spans="1:4" ht="16.5" thickTop="1" thickBot="1" x14ac:dyDescent="0.3">
      <c r="A14009" s="680" t="s">
        <v>34939</v>
      </c>
      <c r="B14009" s="681" t="s">
        <v>34940</v>
      </c>
      <c r="C14009" s="680" t="s">
        <v>34941</v>
      </c>
      <c r="D14009" s="680" t="s">
        <v>50343</v>
      </c>
    </row>
    <row r="14010" spans="1:4" ht="16.5" thickTop="1" thickBot="1" x14ac:dyDescent="0.3">
      <c r="A14010" s="680" t="s">
        <v>34942</v>
      </c>
      <c r="B14010" s="681" t="s">
        <v>34943</v>
      </c>
      <c r="C14010" s="680" t="s">
        <v>34944</v>
      </c>
      <c r="D14010" s="680" t="s">
        <v>50344</v>
      </c>
    </row>
    <row r="14011" spans="1:4" ht="16.5" thickTop="1" thickBot="1" x14ac:dyDescent="0.3">
      <c r="A14011" s="681" t="s">
        <v>34945</v>
      </c>
      <c r="B14011" s="692" t="s">
        <v>8728</v>
      </c>
      <c r="C14011" s="681" t="s">
        <v>34946</v>
      </c>
      <c r="D14011" s="681" t="s">
        <v>50345</v>
      </c>
    </row>
    <row r="14012" spans="1:4" ht="16.5" thickTop="1" thickBot="1" x14ac:dyDescent="0.3">
      <c r="A14012" s="680" t="s">
        <v>34947</v>
      </c>
      <c r="B14012" s="681" t="s">
        <v>34948</v>
      </c>
      <c r="C14012" s="680" t="s">
        <v>34949</v>
      </c>
      <c r="D14012" s="680" t="s">
        <v>50346</v>
      </c>
    </row>
    <row r="14013" spans="1:4" ht="16.5" thickTop="1" thickBot="1" x14ac:dyDescent="0.3">
      <c r="A14013" s="681" t="s">
        <v>34950</v>
      </c>
      <c r="B14013" s="681" t="s">
        <v>34951</v>
      </c>
      <c r="C14013" s="681" t="s">
        <v>34952</v>
      </c>
      <c r="D14013" s="681" t="s">
        <v>50347</v>
      </c>
    </row>
    <row r="14014" spans="1:4" ht="16.5" thickTop="1" thickBot="1" x14ac:dyDescent="0.3">
      <c r="A14014" s="680" t="s">
        <v>34953</v>
      </c>
      <c r="B14014" s="681" t="s">
        <v>34954</v>
      </c>
      <c r="C14014" s="680" t="s">
        <v>34955</v>
      </c>
      <c r="D14014" s="680" t="s">
        <v>50348</v>
      </c>
    </row>
    <row r="14015" spans="1:4" ht="16.5" thickTop="1" thickBot="1" x14ac:dyDescent="0.3">
      <c r="A14015" s="680" t="s">
        <v>34956</v>
      </c>
      <c r="B14015" s="681" t="s">
        <v>34957</v>
      </c>
      <c r="C14015" s="680" t="s">
        <v>34958</v>
      </c>
      <c r="D14015" s="680" t="s">
        <v>50349</v>
      </c>
    </row>
    <row r="14016" spans="1:4" ht="16.5" thickTop="1" thickBot="1" x14ac:dyDescent="0.3">
      <c r="A14016" s="680" t="s">
        <v>34959</v>
      </c>
      <c r="B14016" s="681" t="s">
        <v>34960</v>
      </c>
      <c r="C14016" s="680" t="s">
        <v>34961</v>
      </c>
      <c r="D14016" s="680" t="s">
        <v>50350</v>
      </c>
    </row>
    <row r="14017" spans="1:4" ht="31.5" thickTop="1" thickBot="1" x14ac:dyDescent="0.3">
      <c r="A14017" s="681" t="s">
        <v>34962</v>
      </c>
      <c r="B14017" s="681" t="s">
        <v>34963</v>
      </c>
      <c r="C14017" s="681" t="s">
        <v>34964</v>
      </c>
      <c r="D14017" s="681" t="s">
        <v>50351</v>
      </c>
    </row>
    <row r="14018" spans="1:4" ht="16.5" thickTop="1" thickBot="1" x14ac:dyDescent="0.3">
      <c r="A14018" s="681" t="s">
        <v>7839</v>
      </c>
      <c r="B14018" s="681" t="s">
        <v>34965</v>
      </c>
      <c r="C14018" s="681" t="s">
        <v>7840</v>
      </c>
      <c r="D14018" s="681" t="s">
        <v>7840</v>
      </c>
    </row>
    <row r="14019" spans="1:4" ht="16.5" thickTop="1" thickBot="1" x14ac:dyDescent="0.3">
      <c r="A14019" s="680" t="s">
        <v>34966</v>
      </c>
      <c r="B14019" s="681" t="s">
        <v>34967</v>
      </c>
      <c r="C14019" s="680" t="s">
        <v>34968</v>
      </c>
      <c r="D14019" s="680" t="s">
        <v>50352</v>
      </c>
    </row>
    <row r="14020" spans="1:4" ht="16.5" thickTop="1" thickBot="1" x14ac:dyDescent="0.3">
      <c r="A14020" s="681" t="s">
        <v>34969</v>
      </c>
      <c r="B14020" s="681" t="s">
        <v>34970</v>
      </c>
      <c r="C14020" s="681" t="s">
        <v>34971</v>
      </c>
      <c r="D14020" s="681" t="s">
        <v>50353</v>
      </c>
    </row>
    <row r="14021" spans="1:4" ht="16.5" thickTop="1" thickBot="1" x14ac:dyDescent="0.3">
      <c r="A14021" s="681" t="s">
        <v>34972</v>
      </c>
      <c r="B14021" s="681" t="s">
        <v>34973</v>
      </c>
      <c r="C14021" s="681" t="s">
        <v>34974</v>
      </c>
      <c r="D14021" s="681" t="s">
        <v>50354</v>
      </c>
    </row>
    <row r="14022" spans="1:4" ht="16.5" thickTop="1" thickBot="1" x14ac:dyDescent="0.3">
      <c r="A14022" s="680" t="s">
        <v>7841</v>
      </c>
      <c r="B14022" s="681" t="s">
        <v>34975</v>
      </c>
      <c r="C14022" s="680" t="s">
        <v>34976</v>
      </c>
      <c r="D14022" s="680" t="s">
        <v>7843</v>
      </c>
    </row>
    <row r="14023" spans="1:4" ht="16.5" thickTop="1" thickBot="1" x14ac:dyDescent="0.3">
      <c r="A14023" s="681" t="s">
        <v>7844</v>
      </c>
      <c r="B14023" s="681" t="s">
        <v>34977</v>
      </c>
      <c r="C14023" s="681" t="s">
        <v>7845</v>
      </c>
      <c r="D14023" s="681" t="s">
        <v>7846</v>
      </c>
    </row>
    <row r="14024" spans="1:4" ht="16.5" thickTop="1" thickBot="1" x14ac:dyDescent="0.3">
      <c r="A14024" s="681" t="s">
        <v>7847</v>
      </c>
      <c r="B14024" s="681" t="s">
        <v>34978</v>
      </c>
      <c r="C14024" s="681" t="s">
        <v>7848</v>
      </c>
      <c r="D14024" s="681" t="s">
        <v>7849</v>
      </c>
    </row>
    <row r="14025" spans="1:4" ht="16.5" thickTop="1" thickBot="1" x14ac:dyDescent="0.3">
      <c r="A14025" s="680" t="s">
        <v>34979</v>
      </c>
      <c r="B14025" s="681" t="s">
        <v>34980</v>
      </c>
      <c r="C14025" s="680" t="s">
        <v>34981</v>
      </c>
      <c r="D14025" s="680" t="s">
        <v>50355</v>
      </c>
    </row>
    <row r="14026" spans="1:4" ht="31.5" thickTop="1" thickBot="1" x14ac:dyDescent="0.3">
      <c r="A14026" s="681" t="s">
        <v>7850</v>
      </c>
      <c r="B14026" s="692" t="s">
        <v>8728</v>
      </c>
      <c r="C14026" s="681" t="s">
        <v>7851</v>
      </c>
      <c r="D14026" s="681" t="s">
        <v>7852</v>
      </c>
    </row>
    <row r="14027" spans="1:4" ht="16.5" thickTop="1" thickBot="1" x14ac:dyDescent="0.3">
      <c r="A14027" s="681" t="s">
        <v>34982</v>
      </c>
      <c r="B14027" s="681" t="s">
        <v>34983</v>
      </c>
      <c r="C14027" s="681" t="s">
        <v>34984</v>
      </c>
      <c r="D14027" s="681" t="s">
        <v>50356</v>
      </c>
    </row>
    <row r="14028" spans="1:4" ht="16.5" thickTop="1" thickBot="1" x14ac:dyDescent="0.3">
      <c r="A14028" s="680" t="s">
        <v>34985</v>
      </c>
      <c r="B14028" s="681" t="s">
        <v>34986</v>
      </c>
      <c r="C14028" s="680" t="s">
        <v>34987</v>
      </c>
      <c r="D14028" s="680" t="s">
        <v>50357</v>
      </c>
    </row>
    <row r="14029" spans="1:4" ht="16.5" thickTop="1" thickBot="1" x14ac:dyDescent="0.3">
      <c r="A14029" s="680" t="s">
        <v>34988</v>
      </c>
      <c r="B14029" s="681" t="s">
        <v>34989</v>
      </c>
      <c r="C14029" s="680" t="s">
        <v>34990</v>
      </c>
      <c r="D14029" s="680" t="s">
        <v>50358</v>
      </c>
    </row>
    <row r="14030" spans="1:4" ht="16.5" thickTop="1" thickBot="1" x14ac:dyDescent="0.3">
      <c r="A14030" s="681" t="s">
        <v>7853</v>
      </c>
      <c r="B14030" s="681" t="s">
        <v>34991</v>
      </c>
      <c r="C14030" s="681" t="s">
        <v>7854</v>
      </c>
      <c r="D14030" s="681" t="s">
        <v>7855</v>
      </c>
    </row>
    <row r="14031" spans="1:4" ht="16.5" thickTop="1" thickBot="1" x14ac:dyDescent="0.3">
      <c r="A14031" s="680" t="s">
        <v>34992</v>
      </c>
      <c r="B14031" s="681" t="s">
        <v>34993</v>
      </c>
      <c r="C14031" s="680" t="s">
        <v>34994</v>
      </c>
      <c r="D14031" s="680" t="s">
        <v>50359</v>
      </c>
    </row>
    <row r="14032" spans="1:4" ht="16.5" thickTop="1" thickBot="1" x14ac:dyDescent="0.3">
      <c r="A14032" s="681" t="s">
        <v>34995</v>
      </c>
      <c r="B14032" s="681" t="s">
        <v>34996</v>
      </c>
      <c r="C14032" s="681" t="s">
        <v>34997</v>
      </c>
      <c r="D14032" s="681" t="s">
        <v>50360</v>
      </c>
    </row>
    <row r="14033" spans="1:4" ht="16.5" thickTop="1" thickBot="1" x14ac:dyDescent="0.3">
      <c r="A14033" s="681" t="s">
        <v>34998</v>
      </c>
      <c r="B14033" s="681" t="s">
        <v>34999</v>
      </c>
      <c r="C14033" s="681" t="s">
        <v>35000</v>
      </c>
      <c r="D14033" s="681" t="s">
        <v>50361</v>
      </c>
    </row>
    <row r="14034" spans="1:4" ht="16.5" thickTop="1" thickBot="1" x14ac:dyDescent="0.3">
      <c r="A14034" s="680" t="s">
        <v>35001</v>
      </c>
      <c r="B14034" s="681" t="s">
        <v>35002</v>
      </c>
      <c r="C14034" s="680" t="s">
        <v>35003</v>
      </c>
      <c r="D14034" s="680" t="s">
        <v>50362</v>
      </c>
    </row>
    <row r="14035" spans="1:4" ht="16.5" thickTop="1" thickBot="1" x14ac:dyDescent="0.3">
      <c r="A14035" s="681" t="s">
        <v>35004</v>
      </c>
      <c r="B14035" s="681" t="s">
        <v>35005</v>
      </c>
      <c r="C14035" s="681" t="s">
        <v>35006</v>
      </c>
      <c r="D14035" s="681" t="s">
        <v>50363</v>
      </c>
    </row>
    <row r="14036" spans="1:4" ht="31.5" thickTop="1" thickBot="1" x14ac:dyDescent="0.3">
      <c r="A14036" s="680" t="s">
        <v>7856</v>
      </c>
      <c r="B14036" s="681" t="s">
        <v>35007</v>
      </c>
      <c r="C14036" s="680" t="s">
        <v>35008</v>
      </c>
      <c r="D14036" s="680" t="s">
        <v>7858</v>
      </c>
    </row>
    <row r="14037" spans="1:4" ht="16.5" thickTop="1" thickBot="1" x14ac:dyDescent="0.3">
      <c r="A14037" s="680" t="s">
        <v>7859</v>
      </c>
      <c r="B14037" s="681" t="s">
        <v>35009</v>
      </c>
      <c r="C14037" s="680" t="s">
        <v>7860</v>
      </c>
      <c r="D14037" s="680" t="s">
        <v>7861</v>
      </c>
    </row>
    <row r="14038" spans="1:4" ht="16.5" thickTop="1" thickBot="1" x14ac:dyDescent="0.3">
      <c r="A14038" s="681" t="s">
        <v>35010</v>
      </c>
      <c r="B14038" s="681" t="s">
        <v>35011</v>
      </c>
      <c r="C14038" s="681" t="s">
        <v>35012</v>
      </c>
      <c r="D14038" s="681" t="s">
        <v>50364</v>
      </c>
    </row>
    <row r="14039" spans="1:4" ht="16.5" thickTop="1" thickBot="1" x14ac:dyDescent="0.3">
      <c r="A14039" s="680" t="s">
        <v>35013</v>
      </c>
      <c r="B14039" s="681" t="s">
        <v>35014</v>
      </c>
      <c r="C14039" s="680" t="s">
        <v>35015</v>
      </c>
      <c r="D14039" s="680" t="s">
        <v>50365</v>
      </c>
    </row>
    <row r="14040" spans="1:4" ht="16.5" thickTop="1" thickBot="1" x14ac:dyDescent="0.3">
      <c r="A14040" s="680" t="s">
        <v>35016</v>
      </c>
      <c r="B14040" s="681" t="s">
        <v>35017</v>
      </c>
      <c r="C14040" s="680" t="s">
        <v>35018</v>
      </c>
      <c r="D14040" s="680" t="s">
        <v>50366</v>
      </c>
    </row>
    <row r="14041" spans="1:4" ht="16.5" thickTop="1" thickBot="1" x14ac:dyDescent="0.3">
      <c r="A14041" s="681" t="s">
        <v>35019</v>
      </c>
      <c r="B14041" s="681" t="s">
        <v>35020</v>
      </c>
      <c r="C14041" s="681" t="s">
        <v>35021</v>
      </c>
      <c r="D14041" s="681" t="s">
        <v>50367</v>
      </c>
    </row>
    <row r="14042" spans="1:4" ht="31.5" thickTop="1" thickBot="1" x14ac:dyDescent="0.3">
      <c r="A14042" s="680" t="s">
        <v>35022</v>
      </c>
      <c r="B14042" s="681" t="s">
        <v>35023</v>
      </c>
      <c r="C14042" s="680" t="s">
        <v>35024</v>
      </c>
      <c r="D14042" s="680" t="s">
        <v>50368</v>
      </c>
    </row>
    <row r="14043" spans="1:4" ht="31.5" thickTop="1" thickBot="1" x14ac:dyDescent="0.3">
      <c r="A14043" s="680" t="s">
        <v>35025</v>
      </c>
      <c r="B14043" s="692" t="s">
        <v>8728</v>
      </c>
      <c r="C14043" s="680" t="s">
        <v>35026</v>
      </c>
      <c r="D14043" s="680" t="s">
        <v>50369</v>
      </c>
    </row>
    <row r="14044" spans="1:4" ht="16.5" thickTop="1" thickBot="1" x14ac:dyDescent="0.3">
      <c r="A14044" s="680" t="s">
        <v>35027</v>
      </c>
      <c r="B14044" s="681" t="s">
        <v>35028</v>
      </c>
      <c r="C14044" s="680" t="s">
        <v>35029</v>
      </c>
      <c r="D14044" s="680" t="s">
        <v>50370</v>
      </c>
    </row>
    <row r="14045" spans="1:4" ht="16.5" thickTop="1" thickBot="1" x14ac:dyDescent="0.3">
      <c r="A14045" s="681" t="s">
        <v>35030</v>
      </c>
      <c r="B14045" s="692" t="s">
        <v>8728</v>
      </c>
      <c r="C14045" s="681" t="s">
        <v>35031</v>
      </c>
      <c r="D14045" s="681" t="s">
        <v>50371</v>
      </c>
    </row>
    <row r="14046" spans="1:4" ht="16.5" thickTop="1" thickBot="1" x14ac:dyDescent="0.3">
      <c r="A14046" s="680" t="s">
        <v>35032</v>
      </c>
      <c r="B14046" s="681" t="s">
        <v>35033</v>
      </c>
      <c r="C14046" s="680" t="s">
        <v>35034</v>
      </c>
      <c r="D14046" s="680" t="s">
        <v>50372</v>
      </c>
    </row>
    <row r="14047" spans="1:4" ht="16.5" thickTop="1" thickBot="1" x14ac:dyDescent="0.3">
      <c r="A14047" s="680" t="s">
        <v>35035</v>
      </c>
      <c r="B14047" s="681" t="s">
        <v>35036</v>
      </c>
      <c r="C14047" s="680" t="s">
        <v>35037</v>
      </c>
      <c r="D14047" s="680" t="s">
        <v>50373</v>
      </c>
    </row>
    <row r="14048" spans="1:4" ht="31.5" thickTop="1" thickBot="1" x14ac:dyDescent="0.3">
      <c r="A14048" s="681" t="s">
        <v>35038</v>
      </c>
      <c r="B14048" s="692" t="s">
        <v>8728</v>
      </c>
      <c r="C14048" s="681" t="s">
        <v>35039</v>
      </c>
      <c r="D14048" s="681" t="s">
        <v>50374</v>
      </c>
    </row>
    <row r="14049" spans="1:4" ht="16.5" thickTop="1" thickBot="1" x14ac:dyDescent="0.3">
      <c r="A14049" s="680" t="s">
        <v>7863</v>
      </c>
      <c r="B14049" s="692" t="s">
        <v>8728</v>
      </c>
      <c r="C14049" s="680" t="s">
        <v>7864</v>
      </c>
      <c r="D14049" s="680" t="s">
        <v>7865</v>
      </c>
    </row>
    <row r="14050" spans="1:4" ht="31.5" thickTop="1" thickBot="1" x14ac:dyDescent="0.3">
      <c r="A14050" s="681" t="s">
        <v>7866</v>
      </c>
      <c r="B14050" s="681" t="s">
        <v>35040</v>
      </c>
      <c r="C14050" s="681" t="s">
        <v>35041</v>
      </c>
      <c r="D14050" s="681" t="s">
        <v>7868</v>
      </c>
    </row>
    <row r="14051" spans="1:4" ht="16.5" thickTop="1" thickBot="1" x14ac:dyDescent="0.3">
      <c r="A14051" s="680" t="s">
        <v>35042</v>
      </c>
      <c r="B14051" s="681" t="s">
        <v>35043</v>
      </c>
      <c r="C14051" s="680" t="s">
        <v>35044</v>
      </c>
      <c r="D14051" s="680" t="s">
        <v>50375</v>
      </c>
    </row>
    <row r="14052" spans="1:4" ht="16.5" thickTop="1" thickBot="1" x14ac:dyDescent="0.3">
      <c r="A14052" s="680" t="s">
        <v>7869</v>
      </c>
      <c r="B14052" s="681" t="s">
        <v>35045</v>
      </c>
      <c r="C14052" s="680" t="s">
        <v>7870</v>
      </c>
      <c r="D14052" s="680" t="s">
        <v>7871</v>
      </c>
    </row>
    <row r="14053" spans="1:4" ht="16.5" thickTop="1" thickBot="1" x14ac:dyDescent="0.3">
      <c r="A14053" s="681" t="s">
        <v>35046</v>
      </c>
      <c r="B14053" s="681" t="s">
        <v>35047</v>
      </c>
      <c r="C14053" s="681" t="s">
        <v>35048</v>
      </c>
      <c r="D14053" s="681" t="s">
        <v>35048</v>
      </c>
    </row>
    <row r="14054" spans="1:4" ht="31.5" thickTop="1" thickBot="1" x14ac:dyDescent="0.3">
      <c r="A14054" s="680" t="s">
        <v>35049</v>
      </c>
      <c r="B14054" s="681" t="s">
        <v>35050</v>
      </c>
      <c r="C14054" s="680" t="s">
        <v>35051</v>
      </c>
      <c r="D14054" s="680" t="s">
        <v>50376</v>
      </c>
    </row>
    <row r="14055" spans="1:4" ht="16.5" thickTop="1" thickBot="1" x14ac:dyDescent="0.3">
      <c r="A14055" s="680" t="s">
        <v>35052</v>
      </c>
      <c r="B14055" s="681" t="s">
        <v>35053</v>
      </c>
      <c r="C14055" s="680" t="s">
        <v>35054</v>
      </c>
      <c r="D14055" s="680" t="s">
        <v>50377</v>
      </c>
    </row>
    <row r="14056" spans="1:4" ht="16.5" thickTop="1" thickBot="1" x14ac:dyDescent="0.3">
      <c r="A14056" s="681" t="s">
        <v>35055</v>
      </c>
      <c r="B14056" s="681" t="s">
        <v>35056</v>
      </c>
      <c r="C14056" s="681" t="s">
        <v>35057</v>
      </c>
      <c r="D14056" s="681" t="s">
        <v>50378</v>
      </c>
    </row>
    <row r="14057" spans="1:4" ht="16.5" thickTop="1" thickBot="1" x14ac:dyDescent="0.3">
      <c r="A14057" s="680" t="s">
        <v>35058</v>
      </c>
      <c r="B14057" s="681" t="s">
        <v>35059</v>
      </c>
      <c r="C14057" s="680" t="s">
        <v>35060</v>
      </c>
      <c r="D14057" s="680" t="s">
        <v>50379</v>
      </c>
    </row>
    <row r="14058" spans="1:4" ht="16.5" thickTop="1" thickBot="1" x14ac:dyDescent="0.3">
      <c r="A14058" s="680" t="s">
        <v>35061</v>
      </c>
      <c r="B14058" s="681" t="s">
        <v>35062</v>
      </c>
      <c r="C14058" s="680" t="s">
        <v>35063</v>
      </c>
      <c r="D14058" s="680" t="s">
        <v>50380</v>
      </c>
    </row>
    <row r="14059" spans="1:4" ht="16.5" thickTop="1" thickBot="1" x14ac:dyDescent="0.3">
      <c r="A14059" s="681" t="s">
        <v>35064</v>
      </c>
      <c r="B14059" s="681" t="s">
        <v>35065</v>
      </c>
      <c r="C14059" s="681" t="s">
        <v>35066</v>
      </c>
      <c r="D14059" s="681" t="s">
        <v>50381</v>
      </c>
    </row>
    <row r="14060" spans="1:4" ht="16.5" thickTop="1" thickBot="1" x14ac:dyDescent="0.3">
      <c r="A14060" s="681" t="s">
        <v>35067</v>
      </c>
      <c r="B14060" s="681" t="s">
        <v>35068</v>
      </c>
      <c r="C14060" s="681" t="s">
        <v>35069</v>
      </c>
      <c r="D14060" s="681" t="s">
        <v>50382</v>
      </c>
    </row>
    <row r="14061" spans="1:4" ht="16.5" thickTop="1" thickBot="1" x14ac:dyDescent="0.3">
      <c r="A14061" s="680" t="s">
        <v>35070</v>
      </c>
      <c r="B14061" s="681" t="s">
        <v>35071</v>
      </c>
      <c r="C14061" s="680" t="s">
        <v>35072</v>
      </c>
      <c r="D14061" s="680" t="s">
        <v>35072</v>
      </c>
    </row>
    <row r="14062" spans="1:4" ht="16.5" thickTop="1" thickBot="1" x14ac:dyDescent="0.3">
      <c r="A14062" s="680" t="s">
        <v>35073</v>
      </c>
      <c r="B14062" s="681" t="s">
        <v>35074</v>
      </c>
      <c r="C14062" s="680" t="s">
        <v>35075</v>
      </c>
      <c r="D14062" s="680" t="s">
        <v>50383</v>
      </c>
    </row>
    <row r="14063" spans="1:4" ht="31.5" thickTop="1" thickBot="1" x14ac:dyDescent="0.3">
      <c r="A14063" s="681" t="s">
        <v>35076</v>
      </c>
      <c r="B14063" s="681" t="s">
        <v>35077</v>
      </c>
      <c r="C14063" s="681" t="s">
        <v>35078</v>
      </c>
      <c r="D14063" s="681" t="s">
        <v>50384</v>
      </c>
    </row>
    <row r="14064" spans="1:4" ht="16.5" thickTop="1" thickBot="1" x14ac:dyDescent="0.3">
      <c r="A14064" s="680" t="s">
        <v>35079</v>
      </c>
      <c r="B14064" s="681" t="s">
        <v>35080</v>
      </c>
      <c r="C14064" s="680" t="s">
        <v>35081</v>
      </c>
      <c r="D14064" s="680" t="s">
        <v>50385</v>
      </c>
    </row>
    <row r="14065" spans="1:4" ht="31.5" thickTop="1" thickBot="1" x14ac:dyDescent="0.3">
      <c r="A14065" s="680" t="s">
        <v>7872</v>
      </c>
      <c r="B14065" s="681" t="s">
        <v>35082</v>
      </c>
      <c r="C14065" s="680" t="s">
        <v>7873</v>
      </c>
      <c r="D14065" s="680" t="s">
        <v>7874</v>
      </c>
    </row>
    <row r="14066" spans="1:4" ht="16.5" thickTop="1" thickBot="1" x14ac:dyDescent="0.3">
      <c r="A14066" s="680" t="s">
        <v>35083</v>
      </c>
      <c r="B14066" s="681" t="s">
        <v>35084</v>
      </c>
      <c r="C14066" s="680" t="s">
        <v>35085</v>
      </c>
      <c r="D14066" s="680" t="s">
        <v>50386</v>
      </c>
    </row>
    <row r="14067" spans="1:4" ht="46.5" thickTop="1" thickBot="1" x14ac:dyDescent="0.3">
      <c r="A14067" s="680" t="s">
        <v>50387</v>
      </c>
      <c r="B14067" s="692" t="s">
        <v>8728</v>
      </c>
      <c r="C14067" s="680" t="s">
        <v>50388</v>
      </c>
      <c r="D14067" s="680" t="s">
        <v>50389</v>
      </c>
    </row>
    <row r="14068" spans="1:4" ht="16.5" thickTop="1" thickBot="1" x14ac:dyDescent="0.3">
      <c r="A14068" s="681" t="s">
        <v>35086</v>
      </c>
      <c r="B14068" s="681" t="s">
        <v>35087</v>
      </c>
      <c r="C14068" s="681" t="s">
        <v>35088</v>
      </c>
      <c r="D14068" s="681" t="s">
        <v>50390</v>
      </c>
    </row>
    <row r="14069" spans="1:4" ht="16.5" thickTop="1" thickBot="1" x14ac:dyDescent="0.3">
      <c r="A14069" s="680" t="s">
        <v>7875</v>
      </c>
      <c r="B14069" s="681" t="s">
        <v>35089</v>
      </c>
      <c r="C14069" s="680" t="s">
        <v>35090</v>
      </c>
      <c r="D14069" s="680" t="s">
        <v>7877</v>
      </c>
    </row>
    <row r="14070" spans="1:4" ht="16.5" thickTop="1" thickBot="1" x14ac:dyDescent="0.3">
      <c r="A14070" s="680" t="s">
        <v>35091</v>
      </c>
      <c r="B14070" s="681" t="s">
        <v>35092</v>
      </c>
      <c r="C14070" s="680" t="s">
        <v>35093</v>
      </c>
      <c r="D14070" s="680" t="s">
        <v>50391</v>
      </c>
    </row>
    <row r="14071" spans="1:4" ht="16.5" thickTop="1" thickBot="1" x14ac:dyDescent="0.3">
      <c r="A14071" s="680" t="s">
        <v>35094</v>
      </c>
      <c r="B14071" s="681" t="s">
        <v>35095</v>
      </c>
      <c r="C14071" s="680" t="s">
        <v>35096</v>
      </c>
      <c r="D14071" s="680" t="s">
        <v>50392</v>
      </c>
    </row>
    <row r="14072" spans="1:4" ht="16.5" thickTop="1" thickBot="1" x14ac:dyDescent="0.3">
      <c r="A14072" s="681" t="s">
        <v>35097</v>
      </c>
      <c r="B14072" s="681" t="s">
        <v>35098</v>
      </c>
      <c r="C14072" s="681" t="s">
        <v>35099</v>
      </c>
      <c r="D14072" s="681" t="s">
        <v>50393</v>
      </c>
    </row>
    <row r="14073" spans="1:4" ht="16.5" thickTop="1" thickBot="1" x14ac:dyDescent="0.3">
      <c r="A14073" s="681" t="s">
        <v>35100</v>
      </c>
      <c r="B14073" s="681" t="s">
        <v>35101</v>
      </c>
      <c r="C14073" s="681" t="s">
        <v>35102</v>
      </c>
      <c r="D14073" s="681" t="s">
        <v>50394</v>
      </c>
    </row>
    <row r="14074" spans="1:4" ht="16.5" thickTop="1" thickBot="1" x14ac:dyDescent="0.3">
      <c r="A14074" s="681" t="s">
        <v>35103</v>
      </c>
      <c r="B14074" s="681" t="s">
        <v>35104</v>
      </c>
      <c r="C14074" s="681" t="s">
        <v>35105</v>
      </c>
      <c r="D14074" s="681" t="s">
        <v>50395</v>
      </c>
    </row>
    <row r="14075" spans="1:4" ht="16.5" thickTop="1" thickBot="1" x14ac:dyDescent="0.3">
      <c r="A14075" s="681" t="s">
        <v>35106</v>
      </c>
      <c r="B14075" s="681" t="s">
        <v>35106</v>
      </c>
      <c r="C14075" s="681" t="s">
        <v>35107</v>
      </c>
      <c r="D14075" s="681" t="s">
        <v>50396</v>
      </c>
    </row>
    <row r="14076" spans="1:4" ht="16.5" thickTop="1" thickBot="1" x14ac:dyDescent="0.3">
      <c r="A14076" s="680" t="s">
        <v>35108</v>
      </c>
      <c r="B14076" s="681" t="s">
        <v>35109</v>
      </c>
      <c r="C14076" s="680" t="s">
        <v>35110</v>
      </c>
      <c r="D14076" s="680" t="s">
        <v>35110</v>
      </c>
    </row>
    <row r="14077" spans="1:4" ht="16.5" thickTop="1" thickBot="1" x14ac:dyDescent="0.3">
      <c r="A14077" s="681" t="s">
        <v>35111</v>
      </c>
      <c r="B14077" s="681" t="s">
        <v>35112</v>
      </c>
      <c r="C14077" s="681" t="s">
        <v>35113</v>
      </c>
      <c r="D14077" s="681" t="s">
        <v>50397</v>
      </c>
    </row>
    <row r="14078" spans="1:4" ht="31.5" thickTop="1" thickBot="1" x14ac:dyDescent="0.3">
      <c r="A14078" s="681" t="s">
        <v>35114</v>
      </c>
      <c r="B14078" s="681" t="s">
        <v>35115</v>
      </c>
      <c r="C14078" s="681" t="s">
        <v>35116</v>
      </c>
      <c r="D14078" s="681" t="s">
        <v>50398</v>
      </c>
    </row>
    <row r="14079" spans="1:4" ht="16.5" thickTop="1" thickBot="1" x14ac:dyDescent="0.3">
      <c r="A14079" s="680" t="s">
        <v>35117</v>
      </c>
      <c r="B14079" s="681" t="s">
        <v>35118</v>
      </c>
      <c r="C14079" s="680" t="s">
        <v>35119</v>
      </c>
      <c r="D14079" s="680" t="s">
        <v>50399</v>
      </c>
    </row>
    <row r="14080" spans="1:4" ht="16.5" thickTop="1" thickBot="1" x14ac:dyDescent="0.3">
      <c r="A14080" s="680" t="s">
        <v>35120</v>
      </c>
      <c r="B14080" s="681" t="s">
        <v>35120</v>
      </c>
      <c r="C14080" s="680" t="s">
        <v>35121</v>
      </c>
      <c r="D14080" s="680" t="s">
        <v>50400</v>
      </c>
    </row>
    <row r="14081" spans="1:4" ht="16.5" thickTop="1" thickBot="1" x14ac:dyDescent="0.3">
      <c r="A14081" s="681" t="s">
        <v>35122</v>
      </c>
      <c r="B14081" s="681" t="s">
        <v>35123</v>
      </c>
      <c r="C14081" s="681" t="s">
        <v>35124</v>
      </c>
      <c r="D14081" s="681" t="s">
        <v>50401</v>
      </c>
    </row>
    <row r="14082" spans="1:4" ht="31.5" thickTop="1" thickBot="1" x14ac:dyDescent="0.3">
      <c r="A14082" s="681" t="s">
        <v>35125</v>
      </c>
      <c r="B14082" s="681" t="s">
        <v>35126</v>
      </c>
      <c r="C14082" s="681" t="s">
        <v>35127</v>
      </c>
      <c r="D14082" s="681" t="s">
        <v>50402</v>
      </c>
    </row>
    <row r="14083" spans="1:4" ht="16.5" thickTop="1" thickBot="1" x14ac:dyDescent="0.3">
      <c r="A14083" s="681" t="s">
        <v>35128</v>
      </c>
      <c r="B14083" s="681" t="s">
        <v>35129</v>
      </c>
      <c r="C14083" s="681" t="s">
        <v>35130</v>
      </c>
      <c r="D14083" s="681" t="s">
        <v>50403</v>
      </c>
    </row>
    <row r="14084" spans="1:4" ht="16.5" thickTop="1" thickBot="1" x14ac:dyDescent="0.3">
      <c r="A14084" s="681" t="s">
        <v>35131</v>
      </c>
      <c r="B14084" s="681" t="s">
        <v>35132</v>
      </c>
      <c r="C14084" s="681" t="s">
        <v>35133</v>
      </c>
      <c r="D14084" s="681" t="s">
        <v>50404</v>
      </c>
    </row>
    <row r="14085" spans="1:4" ht="16.5" thickTop="1" thickBot="1" x14ac:dyDescent="0.3">
      <c r="A14085" s="680" t="s">
        <v>35134</v>
      </c>
      <c r="B14085" s="681" t="s">
        <v>35135</v>
      </c>
      <c r="C14085" s="680" t="s">
        <v>35136</v>
      </c>
      <c r="D14085" s="680" t="s">
        <v>50405</v>
      </c>
    </row>
    <row r="14086" spans="1:4" ht="16.5" thickTop="1" thickBot="1" x14ac:dyDescent="0.3">
      <c r="A14086" s="680" t="s">
        <v>35137</v>
      </c>
      <c r="B14086" s="692" t="s">
        <v>8728</v>
      </c>
      <c r="C14086" s="680" t="s">
        <v>35138</v>
      </c>
      <c r="D14086" s="680" t="s">
        <v>50406</v>
      </c>
    </row>
    <row r="14087" spans="1:4" ht="16.5" thickTop="1" thickBot="1" x14ac:dyDescent="0.3">
      <c r="A14087" s="681" t="s">
        <v>35139</v>
      </c>
      <c r="B14087" s="681" t="s">
        <v>35140</v>
      </c>
      <c r="C14087" s="681" t="s">
        <v>35141</v>
      </c>
      <c r="D14087" s="681" t="s">
        <v>50407</v>
      </c>
    </row>
    <row r="14088" spans="1:4" ht="16.5" thickTop="1" thickBot="1" x14ac:dyDescent="0.3">
      <c r="A14088" s="680" t="s">
        <v>35142</v>
      </c>
      <c r="B14088" s="681" t="s">
        <v>35143</v>
      </c>
      <c r="C14088" s="680" t="s">
        <v>35144</v>
      </c>
      <c r="D14088" s="680" t="s">
        <v>50408</v>
      </c>
    </row>
    <row r="14089" spans="1:4" ht="16.5" thickTop="1" thickBot="1" x14ac:dyDescent="0.3">
      <c r="A14089" s="680" t="s">
        <v>35145</v>
      </c>
      <c r="B14089" s="681" t="s">
        <v>35146</v>
      </c>
      <c r="C14089" s="680" t="s">
        <v>35147</v>
      </c>
      <c r="D14089" s="680" t="s">
        <v>50409</v>
      </c>
    </row>
    <row r="14090" spans="1:4" ht="16.5" thickTop="1" thickBot="1" x14ac:dyDescent="0.3">
      <c r="A14090" s="680" t="s">
        <v>35148</v>
      </c>
      <c r="B14090" s="681" t="s">
        <v>35149</v>
      </c>
      <c r="C14090" s="680" t="s">
        <v>35150</v>
      </c>
      <c r="D14090" s="680" t="s">
        <v>50410</v>
      </c>
    </row>
    <row r="14091" spans="1:4" ht="16.5" thickTop="1" thickBot="1" x14ac:dyDescent="0.3">
      <c r="A14091" s="680" t="s">
        <v>35151</v>
      </c>
      <c r="B14091" s="681" t="s">
        <v>35152</v>
      </c>
      <c r="C14091" s="680" t="s">
        <v>35153</v>
      </c>
      <c r="D14091" s="680" t="s">
        <v>50411</v>
      </c>
    </row>
    <row r="14092" spans="1:4" ht="16.5" thickTop="1" thickBot="1" x14ac:dyDescent="0.3">
      <c r="A14092" s="681" t="s">
        <v>35154</v>
      </c>
      <c r="B14092" s="681" t="s">
        <v>35155</v>
      </c>
      <c r="C14092" s="681" t="s">
        <v>35156</v>
      </c>
      <c r="D14092" s="681" t="s">
        <v>50412</v>
      </c>
    </row>
    <row r="14093" spans="1:4" ht="16.5" thickTop="1" thickBot="1" x14ac:dyDescent="0.3">
      <c r="A14093" s="680" t="s">
        <v>35157</v>
      </c>
      <c r="B14093" s="681" t="s">
        <v>35158</v>
      </c>
      <c r="C14093" s="680" t="s">
        <v>35159</v>
      </c>
      <c r="D14093" s="680" t="s">
        <v>50413</v>
      </c>
    </row>
    <row r="14094" spans="1:4" ht="16.5" thickTop="1" thickBot="1" x14ac:dyDescent="0.3">
      <c r="A14094" s="681" t="s">
        <v>35160</v>
      </c>
      <c r="B14094" s="681" t="s">
        <v>35161</v>
      </c>
      <c r="C14094" s="681" t="s">
        <v>35162</v>
      </c>
      <c r="D14094" s="681" t="s">
        <v>50414</v>
      </c>
    </row>
    <row r="14095" spans="1:4" ht="31.5" thickTop="1" thickBot="1" x14ac:dyDescent="0.3">
      <c r="A14095" s="680" t="s">
        <v>35163</v>
      </c>
      <c r="B14095" s="681" t="s">
        <v>35164</v>
      </c>
      <c r="C14095" s="680" t="s">
        <v>35165</v>
      </c>
      <c r="D14095" s="680" t="s">
        <v>50415</v>
      </c>
    </row>
    <row r="14096" spans="1:4" ht="16.5" thickTop="1" thickBot="1" x14ac:dyDescent="0.3">
      <c r="A14096" s="680" t="s">
        <v>7878</v>
      </c>
      <c r="B14096" s="681" t="s">
        <v>35166</v>
      </c>
      <c r="C14096" s="680" t="s">
        <v>35167</v>
      </c>
      <c r="D14096" s="680" t="s">
        <v>7880</v>
      </c>
    </row>
    <row r="14097" spans="1:4" ht="31.5" thickTop="1" thickBot="1" x14ac:dyDescent="0.3">
      <c r="A14097" s="680" t="s">
        <v>7881</v>
      </c>
      <c r="B14097" s="681" t="s">
        <v>35168</v>
      </c>
      <c r="C14097" s="680" t="s">
        <v>7882</v>
      </c>
      <c r="D14097" s="680" t="s">
        <v>7883</v>
      </c>
    </row>
    <row r="14098" spans="1:4" ht="16.5" thickTop="1" thickBot="1" x14ac:dyDescent="0.3">
      <c r="A14098" s="680" t="s">
        <v>35169</v>
      </c>
      <c r="B14098" s="692" t="s">
        <v>8728</v>
      </c>
      <c r="C14098" s="680" t="s">
        <v>35170</v>
      </c>
      <c r="D14098" s="680" t="s">
        <v>50416</v>
      </c>
    </row>
    <row r="14099" spans="1:4" ht="31.5" thickTop="1" thickBot="1" x14ac:dyDescent="0.3">
      <c r="A14099" s="680" t="s">
        <v>35171</v>
      </c>
      <c r="B14099" s="692" t="s">
        <v>8728</v>
      </c>
      <c r="C14099" s="680" t="s">
        <v>35172</v>
      </c>
      <c r="D14099" s="680" t="s">
        <v>50417</v>
      </c>
    </row>
    <row r="14100" spans="1:4" ht="31.5" thickTop="1" thickBot="1" x14ac:dyDescent="0.3">
      <c r="A14100" s="680" t="s">
        <v>35173</v>
      </c>
      <c r="B14100" s="681" t="s">
        <v>35174</v>
      </c>
      <c r="C14100" s="680" t="s">
        <v>35175</v>
      </c>
      <c r="D14100" s="680" t="s">
        <v>50418</v>
      </c>
    </row>
    <row r="14101" spans="1:4" ht="16.5" thickTop="1" thickBot="1" x14ac:dyDescent="0.3">
      <c r="A14101" s="680" t="s">
        <v>35176</v>
      </c>
      <c r="B14101" s="681" t="s">
        <v>35177</v>
      </c>
      <c r="C14101" s="680" t="s">
        <v>35178</v>
      </c>
      <c r="D14101" s="680" t="s">
        <v>50419</v>
      </c>
    </row>
    <row r="14102" spans="1:4" ht="16.5" thickTop="1" thickBot="1" x14ac:dyDescent="0.3">
      <c r="A14102" s="681" t="s">
        <v>35179</v>
      </c>
      <c r="B14102" s="681" t="s">
        <v>35180</v>
      </c>
      <c r="C14102" s="681" t="s">
        <v>35181</v>
      </c>
      <c r="D14102" s="681" t="s">
        <v>50420</v>
      </c>
    </row>
    <row r="14103" spans="1:4" ht="31.5" thickTop="1" thickBot="1" x14ac:dyDescent="0.3">
      <c r="A14103" s="680" t="s">
        <v>7885</v>
      </c>
      <c r="B14103" s="681" t="s">
        <v>35182</v>
      </c>
      <c r="C14103" s="680" t="s">
        <v>7886</v>
      </c>
      <c r="D14103" s="680" t="s">
        <v>7887</v>
      </c>
    </row>
    <row r="14104" spans="1:4" ht="16.5" thickTop="1" thickBot="1" x14ac:dyDescent="0.3">
      <c r="A14104" s="680" t="s">
        <v>35183</v>
      </c>
      <c r="B14104" s="681" t="s">
        <v>35184</v>
      </c>
      <c r="C14104" s="680" t="s">
        <v>35185</v>
      </c>
      <c r="D14104" s="680" t="s">
        <v>50421</v>
      </c>
    </row>
    <row r="14105" spans="1:4" ht="16.5" thickTop="1" thickBot="1" x14ac:dyDescent="0.3">
      <c r="A14105" s="681" t="s">
        <v>7888</v>
      </c>
      <c r="B14105" s="681" t="s">
        <v>35186</v>
      </c>
      <c r="C14105" s="681" t="s">
        <v>7889</v>
      </c>
      <c r="D14105" s="681" t="s">
        <v>7890</v>
      </c>
    </row>
    <row r="14106" spans="1:4" ht="16.5" thickTop="1" thickBot="1" x14ac:dyDescent="0.3">
      <c r="A14106" s="681" t="s">
        <v>35187</v>
      </c>
      <c r="B14106" s="681" t="s">
        <v>35187</v>
      </c>
      <c r="C14106" s="681" t="s">
        <v>35188</v>
      </c>
      <c r="D14106" s="681" t="s">
        <v>50422</v>
      </c>
    </row>
    <row r="14107" spans="1:4" ht="16.5" thickTop="1" thickBot="1" x14ac:dyDescent="0.3">
      <c r="A14107" s="680" t="s">
        <v>35189</v>
      </c>
      <c r="B14107" s="681" t="s">
        <v>35190</v>
      </c>
      <c r="C14107" s="680" t="s">
        <v>35191</v>
      </c>
      <c r="D14107" s="680" t="s">
        <v>50423</v>
      </c>
    </row>
    <row r="14108" spans="1:4" ht="16.5" thickTop="1" thickBot="1" x14ac:dyDescent="0.3">
      <c r="A14108" s="680" t="s">
        <v>35192</v>
      </c>
      <c r="B14108" s="681" t="s">
        <v>35193</v>
      </c>
      <c r="C14108" s="680" t="s">
        <v>35194</v>
      </c>
      <c r="D14108" s="680" t="s">
        <v>50424</v>
      </c>
    </row>
    <row r="14109" spans="1:4" ht="16.5" thickTop="1" thickBot="1" x14ac:dyDescent="0.3">
      <c r="A14109" s="680" t="s">
        <v>7891</v>
      </c>
      <c r="B14109" s="681" t="s">
        <v>35195</v>
      </c>
      <c r="C14109" s="680" t="s">
        <v>7892</v>
      </c>
      <c r="D14109" s="680" t="s">
        <v>7893</v>
      </c>
    </row>
    <row r="14110" spans="1:4" ht="31.5" thickTop="1" thickBot="1" x14ac:dyDescent="0.3">
      <c r="A14110" s="681" t="s">
        <v>35196</v>
      </c>
      <c r="B14110" s="681" t="s">
        <v>35197</v>
      </c>
      <c r="C14110" s="681" t="s">
        <v>35198</v>
      </c>
      <c r="D14110" s="681" t="s">
        <v>50425</v>
      </c>
    </row>
    <row r="14111" spans="1:4" ht="16.5" thickTop="1" thickBot="1" x14ac:dyDescent="0.3">
      <c r="A14111" s="680" t="s">
        <v>35199</v>
      </c>
      <c r="B14111" s="681" t="s">
        <v>35200</v>
      </c>
      <c r="C14111" s="680" t="s">
        <v>35201</v>
      </c>
      <c r="D14111" s="680" t="s">
        <v>50426</v>
      </c>
    </row>
    <row r="14112" spans="1:4" ht="31.5" thickTop="1" thickBot="1" x14ac:dyDescent="0.3">
      <c r="A14112" s="680" t="s">
        <v>35202</v>
      </c>
      <c r="B14112" s="681" t="s">
        <v>35203</v>
      </c>
      <c r="C14112" s="680" t="s">
        <v>35204</v>
      </c>
      <c r="D14112" s="680" t="s">
        <v>50427</v>
      </c>
    </row>
    <row r="14113" spans="1:4" ht="16.5" thickTop="1" thickBot="1" x14ac:dyDescent="0.3">
      <c r="A14113" s="680" t="s">
        <v>35205</v>
      </c>
      <c r="B14113" s="681" t="s">
        <v>35206</v>
      </c>
      <c r="C14113" s="680" t="s">
        <v>35207</v>
      </c>
      <c r="D14113" s="680" t="s">
        <v>50428</v>
      </c>
    </row>
    <row r="14114" spans="1:4" ht="31.5" thickTop="1" thickBot="1" x14ac:dyDescent="0.3">
      <c r="A14114" s="681" t="s">
        <v>7894</v>
      </c>
      <c r="B14114" s="681" t="s">
        <v>7894</v>
      </c>
      <c r="C14114" s="681" t="s">
        <v>7895</v>
      </c>
      <c r="D14114" s="681" t="s">
        <v>7896</v>
      </c>
    </row>
    <row r="14115" spans="1:4" ht="16.5" thickTop="1" thickBot="1" x14ac:dyDescent="0.3">
      <c r="A14115" s="681" t="s">
        <v>35208</v>
      </c>
      <c r="B14115" s="681" t="s">
        <v>35208</v>
      </c>
      <c r="C14115" s="681" t="s">
        <v>35209</v>
      </c>
      <c r="D14115" s="681" t="s">
        <v>50429</v>
      </c>
    </row>
    <row r="14116" spans="1:4" ht="16.5" thickTop="1" thickBot="1" x14ac:dyDescent="0.3">
      <c r="A14116" s="681" t="s">
        <v>35210</v>
      </c>
      <c r="B14116" s="681" t="s">
        <v>35211</v>
      </c>
      <c r="C14116" s="681" t="s">
        <v>35212</v>
      </c>
      <c r="D14116" s="681" t="s">
        <v>50430</v>
      </c>
    </row>
    <row r="14117" spans="1:4" ht="16.5" thickTop="1" thickBot="1" x14ac:dyDescent="0.3">
      <c r="A14117" s="681" t="s">
        <v>35213</v>
      </c>
      <c r="B14117" s="681" t="s">
        <v>35214</v>
      </c>
      <c r="C14117" s="681" t="s">
        <v>35215</v>
      </c>
      <c r="D14117" s="681" t="s">
        <v>50431</v>
      </c>
    </row>
    <row r="14118" spans="1:4" ht="16.5" thickTop="1" thickBot="1" x14ac:dyDescent="0.3">
      <c r="A14118" s="680" t="s">
        <v>35216</v>
      </c>
      <c r="B14118" s="681" t="s">
        <v>35217</v>
      </c>
      <c r="C14118" s="680" t="s">
        <v>35218</v>
      </c>
      <c r="D14118" s="680" t="s">
        <v>50432</v>
      </c>
    </row>
    <row r="14119" spans="1:4" ht="31.5" thickTop="1" thickBot="1" x14ac:dyDescent="0.3">
      <c r="A14119" s="681" t="s">
        <v>35219</v>
      </c>
      <c r="B14119" s="681" t="s">
        <v>35220</v>
      </c>
      <c r="C14119" s="681" t="s">
        <v>35221</v>
      </c>
      <c r="D14119" s="681" t="s">
        <v>50433</v>
      </c>
    </row>
    <row r="14120" spans="1:4" ht="16.5" thickTop="1" thickBot="1" x14ac:dyDescent="0.3">
      <c r="A14120" s="680" t="s">
        <v>35222</v>
      </c>
      <c r="B14120" s="681" t="s">
        <v>35223</v>
      </c>
      <c r="C14120" s="680" t="s">
        <v>35224</v>
      </c>
      <c r="D14120" s="680" t="s">
        <v>50434</v>
      </c>
    </row>
    <row r="14121" spans="1:4" ht="16.5" thickTop="1" thickBot="1" x14ac:dyDescent="0.3">
      <c r="A14121" s="681" t="s">
        <v>7897</v>
      </c>
      <c r="B14121" s="681" t="s">
        <v>35225</v>
      </c>
      <c r="C14121" s="681" t="s">
        <v>7898</v>
      </c>
      <c r="D14121" s="681" t="s">
        <v>7899</v>
      </c>
    </row>
    <row r="14122" spans="1:4" ht="31.5" thickTop="1" thickBot="1" x14ac:dyDescent="0.3">
      <c r="A14122" s="680" t="s">
        <v>35226</v>
      </c>
      <c r="B14122" s="681" t="s">
        <v>35227</v>
      </c>
      <c r="C14122" s="680" t="s">
        <v>35228</v>
      </c>
      <c r="D14122" s="680" t="s">
        <v>50435</v>
      </c>
    </row>
    <row r="14123" spans="1:4" ht="31.5" thickTop="1" thickBot="1" x14ac:dyDescent="0.3">
      <c r="A14123" s="681" t="s">
        <v>35229</v>
      </c>
      <c r="B14123" s="681" t="s">
        <v>35230</v>
      </c>
      <c r="C14123" s="681" t="s">
        <v>35231</v>
      </c>
      <c r="D14123" s="681" t="s">
        <v>50436</v>
      </c>
    </row>
    <row r="14124" spans="1:4" ht="31.5" thickTop="1" thickBot="1" x14ac:dyDescent="0.3">
      <c r="A14124" s="680" t="s">
        <v>35232</v>
      </c>
      <c r="B14124" s="681" t="s">
        <v>35233</v>
      </c>
      <c r="C14124" s="680" t="s">
        <v>35234</v>
      </c>
      <c r="D14124" s="680" t="s">
        <v>50437</v>
      </c>
    </row>
    <row r="14125" spans="1:4" ht="16.5" thickTop="1" thickBot="1" x14ac:dyDescent="0.3">
      <c r="A14125" s="681" t="s">
        <v>35235</v>
      </c>
      <c r="B14125" s="681" t="s">
        <v>35236</v>
      </c>
      <c r="C14125" s="681" t="s">
        <v>35237</v>
      </c>
      <c r="D14125" s="681" t="s">
        <v>50438</v>
      </c>
    </row>
    <row r="14126" spans="1:4" ht="16.5" thickTop="1" thickBot="1" x14ac:dyDescent="0.3">
      <c r="A14126" s="680" t="s">
        <v>7900</v>
      </c>
      <c r="B14126" s="681" t="s">
        <v>35238</v>
      </c>
      <c r="C14126" s="680" t="s">
        <v>7901</v>
      </c>
      <c r="D14126" s="680" t="s">
        <v>7902</v>
      </c>
    </row>
    <row r="14127" spans="1:4" ht="16.5" thickTop="1" thickBot="1" x14ac:dyDescent="0.3">
      <c r="A14127" s="681" t="s">
        <v>35239</v>
      </c>
      <c r="B14127" s="681" t="s">
        <v>35240</v>
      </c>
      <c r="C14127" s="681" t="s">
        <v>35241</v>
      </c>
      <c r="D14127" s="681" t="s">
        <v>50439</v>
      </c>
    </row>
    <row r="14128" spans="1:4" ht="31.5" thickTop="1" thickBot="1" x14ac:dyDescent="0.3">
      <c r="A14128" s="681" t="s">
        <v>35242</v>
      </c>
      <c r="B14128" s="681" t="s">
        <v>35243</v>
      </c>
      <c r="C14128" s="681" t="s">
        <v>35244</v>
      </c>
      <c r="D14128" s="681" t="s">
        <v>50440</v>
      </c>
    </row>
    <row r="14129" spans="1:4" ht="16.5" thickTop="1" thickBot="1" x14ac:dyDescent="0.3">
      <c r="A14129" s="680" t="s">
        <v>7903</v>
      </c>
      <c r="B14129" s="681" t="s">
        <v>35245</v>
      </c>
      <c r="C14129" s="680" t="s">
        <v>7904</v>
      </c>
      <c r="D14129" s="680" t="s">
        <v>7905</v>
      </c>
    </row>
    <row r="14130" spans="1:4" ht="31.5" thickTop="1" thickBot="1" x14ac:dyDescent="0.3">
      <c r="A14130" s="681" t="s">
        <v>35246</v>
      </c>
      <c r="B14130" s="681" t="s">
        <v>35247</v>
      </c>
      <c r="C14130" s="681" t="s">
        <v>35248</v>
      </c>
      <c r="D14130" s="681" t="s">
        <v>50441</v>
      </c>
    </row>
    <row r="14131" spans="1:4" ht="16.5" thickTop="1" thickBot="1" x14ac:dyDescent="0.3">
      <c r="A14131" s="681" t="s">
        <v>7906</v>
      </c>
      <c r="B14131" s="681" t="s">
        <v>35249</v>
      </c>
      <c r="C14131" s="681" t="s">
        <v>7907</v>
      </c>
      <c r="D14131" s="681" t="s">
        <v>7908</v>
      </c>
    </row>
    <row r="14132" spans="1:4" ht="16.5" thickTop="1" thickBot="1" x14ac:dyDescent="0.3">
      <c r="A14132" s="680" t="s">
        <v>35250</v>
      </c>
      <c r="B14132" s="681" t="s">
        <v>35251</v>
      </c>
      <c r="C14132" s="680" t="s">
        <v>35252</v>
      </c>
      <c r="D14132" s="680" t="s">
        <v>50442</v>
      </c>
    </row>
    <row r="14133" spans="1:4" ht="31.5" thickTop="1" thickBot="1" x14ac:dyDescent="0.3">
      <c r="A14133" s="681" t="s">
        <v>35253</v>
      </c>
      <c r="B14133" s="681" t="s">
        <v>35253</v>
      </c>
      <c r="C14133" s="681" t="s">
        <v>35254</v>
      </c>
      <c r="D14133" s="681" t="s">
        <v>50443</v>
      </c>
    </row>
    <row r="14134" spans="1:4" ht="16.5" thickTop="1" thickBot="1" x14ac:dyDescent="0.3">
      <c r="A14134" s="680" t="s">
        <v>35255</v>
      </c>
      <c r="B14134" s="681" t="s">
        <v>35256</v>
      </c>
      <c r="C14134" s="680" t="s">
        <v>35257</v>
      </c>
      <c r="D14134" s="680" t="s">
        <v>50444</v>
      </c>
    </row>
    <row r="14135" spans="1:4" ht="16.5" thickTop="1" thickBot="1" x14ac:dyDescent="0.3">
      <c r="A14135" s="681" t="s">
        <v>35258</v>
      </c>
      <c r="B14135" s="681" t="s">
        <v>35259</v>
      </c>
      <c r="C14135" s="681" t="s">
        <v>35260</v>
      </c>
      <c r="D14135" s="681" t="s">
        <v>50445</v>
      </c>
    </row>
    <row r="14136" spans="1:4" ht="46.5" thickTop="1" thickBot="1" x14ac:dyDescent="0.3">
      <c r="A14136" s="681" t="s">
        <v>35261</v>
      </c>
      <c r="B14136" s="681" t="s">
        <v>35262</v>
      </c>
      <c r="C14136" s="681" t="s">
        <v>35263</v>
      </c>
      <c r="D14136" s="681" t="s">
        <v>50446</v>
      </c>
    </row>
    <row r="14137" spans="1:4" ht="31.5" thickTop="1" thickBot="1" x14ac:dyDescent="0.3">
      <c r="A14137" s="680" t="s">
        <v>35264</v>
      </c>
      <c r="B14137" s="681" t="s">
        <v>35265</v>
      </c>
      <c r="C14137" s="680" t="s">
        <v>35266</v>
      </c>
      <c r="D14137" s="680" t="s">
        <v>50447</v>
      </c>
    </row>
    <row r="14138" spans="1:4" ht="31.5" thickTop="1" thickBot="1" x14ac:dyDescent="0.3">
      <c r="A14138" s="681" t="s">
        <v>35267</v>
      </c>
      <c r="B14138" s="681" t="s">
        <v>35268</v>
      </c>
      <c r="C14138" s="681" t="s">
        <v>35269</v>
      </c>
      <c r="D14138" s="681" t="s">
        <v>50448</v>
      </c>
    </row>
    <row r="14139" spans="1:4" ht="16.5" thickTop="1" thickBot="1" x14ac:dyDescent="0.3">
      <c r="A14139" s="680" t="s">
        <v>35270</v>
      </c>
      <c r="B14139" s="681" t="s">
        <v>35271</v>
      </c>
      <c r="C14139" s="680" t="s">
        <v>35272</v>
      </c>
      <c r="D14139" s="680" t="s">
        <v>50449</v>
      </c>
    </row>
    <row r="14140" spans="1:4" ht="16.5" thickTop="1" thickBot="1" x14ac:dyDescent="0.3">
      <c r="A14140" s="681" t="s">
        <v>35273</v>
      </c>
      <c r="B14140" s="681" t="s">
        <v>35274</v>
      </c>
      <c r="C14140" s="681" t="s">
        <v>35275</v>
      </c>
      <c r="D14140" s="681" t="s">
        <v>50450</v>
      </c>
    </row>
    <row r="14141" spans="1:4" ht="16.5" thickTop="1" thickBot="1" x14ac:dyDescent="0.3">
      <c r="A14141" s="680" t="s">
        <v>35276</v>
      </c>
      <c r="B14141" s="681" t="s">
        <v>35277</v>
      </c>
      <c r="C14141" s="680" t="s">
        <v>35278</v>
      </c>
      <c r="D14141" s="680" t="s">
        <v>50451</v>
      </c>
    </row>
    <row r="14142" spans="1:4" ht="16.5" thickTop="1" thickBot="1" x14ac:dyDescent="0.3">
      <c r="A14142" s="681" t="s">
        <v>35279</v>
      </c>
      <c r="B14142" s="681" t="s">
        <v>35280</v>
      </c>
      <c r="C14142" s="681" t="s">
        <v>35281</v>
      </c>
      <c r="D14142" s="681" t="s">
        <v>50452</v>
      </c>
    </row>
    <row r="14143" spans="1:4" ht="16.5" thickTop="1" thickBot="1" x14ac:dyDescent="0.3">
      <c r="A14143" s="681" t="s">
        <v>7909</v>
      </c>
      <c r="B14143" s="692" t="s">
        <v>8728</v>
      </c>
      <c r="C14143" s="681" t="s">
        <v>35282</v>
      </c>
      <c r="D14143" s="681" t="s">
        <v>7911</v>
      </c>
    </row>
    <row r="14144" spans="1:4" ht="16.5" thickTop="1" thickBot="1" x14ac:dyDescent="0.3">
      <c r="A14144" s="681" t="s">
        <v>35283</v>
      </c>
      <c r="B14144" s="681" t="s">
        <v>35284</v>
      </c>
      <c r="C14144" s="681" t="s">
        <v>35285</v>
      </c>
      <c r="D14144" s="681" t="s">
        <v>50453</v>
      </c>
    </row>
    <row r="14145" spans="1:4" ht="16.5" thickTop="1" thickBot="1" x14ac:dyDescent="0.3">
      <c r="A14145" s="680" t="s">
        <v>7912</v>
      </c>
      <c r="B14145" s="692" t="s">
        <v>8728</v>
      </c>
      <c r="C14145" s="680" t="s">
        <v>7913</v>
      </c>
      <c r="D14145" s="680" t="s">
        <v>7914</v>
      </c>
    </row>
    <row r="14146" spans="1:4" ht="16.5" thickTop="1" thickBot="1" x14ac:dyDescent="0.3">
      <c r="A14146" s="681" t="s">
        <v>7915</v>
      </c>
      <c r="B14146" s="692" t="s">
        <v>8728</v>
      </c>
      <c r="C14146" s="681" t="s">
        <v>7916</v>
      </c>
      <c r="D14146" s="681" t="s">
        <v>7917</v>
      </c>
    </row>
    <row r="14147" spans="1:4" ht="16.5" thickTop="1" thickBot="1" x14ac:dyDescent="0.3">
      <c r="A14147" s="680" t="s">
        <v>35286</v>
      </c>
      <c r="B14147" s="692" t="s">
        <v>8728</v>
      </c>
      <c r="C14147" s="680" t="s">
        <v>35287</v>
      </c>
      <c r="D14147" s="680" t="s">
        <v>50454</v>
      </c>
    </row>
    <row r="14148" spans="1:4" ht="16.5" thickTop="1" thickBot="1" x14ac:dyDescent="0.3">
      <c r="A14148" s="681" t="s">
        <v>35288</v>
      </c>
      <c r="B14148" s="681" t="s">
        <v>35289</v>
      </c>
      <c r="C14148" s="681" t="s">
        <v>35290</v>
      </c>
      <c r="D14148" s="681" t="s">
        <v>50455</v>
      </c>
    </row>
    <row r="14149" spans="1:4" ht="16.5" thickTop="1" thickBot="1" x14ac:dyDescent="0.3">
      <c r="A14149" s="681" t="s">
        <v>35291</v>
      </c>
      <c r="B14149" s="681" t="s">
        <v>35292</v>
      </c>
      <c r="C14149" s="681" t="s">
        <v>35293</v>
      </c>
      <c r="D14149" s="681" t="s">
        <v>50456</v>
      </c>
    </row>
    <row r="14150" spans="1:4" ht="16.5" thickTop="1" thickBot="1" x14ac:dyDescent="0.3">
      <c r="A14150" s="681" t="s">
        <v>7918</v>
      </c>
      <c r="B14150" s="681" t="s">
        <v>35294</v>
      </c>
      <c r="C14150" s="681" t="s">
        <v>7919</v>
      </c>
      <c r="D14150" s="681" t="s">
        <v>7920</v>
      </c>
    </row>
    <row r="14151" spans="1:4" ht="16.5" thickTop="1" thickBot="1" x14ac:dyDescent="0.3">
      <c r="A14151" s="681" t="s">
        <v>35295</v>
      </c>
      <c r="B14151" s="681" t="s">
        <v>35295</v>
      </c>
      <c r="C14151" s="681" t="s">
        <v>35296</v>
      </c>
      <c r="D14151" s="681" t="s">
        <v>50457</v>
      </c>
    </row>
    <row r="14152" spans="1:4" ht="31.5" thickTop="1" thickBot="1" x14ac:dyDescent="0.3">
      <c r="A14152" s="680" t="s">
        <v>35297</v>
      </c>
      <c r="B14152" s="681" t="s">
        <v>35298</v>
      </c>
      <c r="C14152" s="680" t="s">
        <v>35299</v>
      </c>
      <c r="D14152" s="680" t="s">
        <v>50458</v>
      </c>
    </row>
    <row r="14153" spans="1:4" ht="16.5" thickTop="1" thickBot="1" x14ac:dyDescent="0.3">
      <c r="A14153" s="680" t="s">
        <v>35300</v>
      </c>
      <c r="B14153" s="681" t="s">
        <v>35301</v>
      </c>
      <c r="C14153" s="680" t="s">
        <v>35302</v>
      </c>
      <c r="D14153" s="680" t="s">
        <v>50459</v>
      </c>
    </row>
    <row r="14154" spans="1:4" ht="31.5" thickTop="1" thickBot="1" x14ac:dyDescent="0.3">
      <c r="A14154" s="681" t="s">
        <v>35303</v>
      </c>
      <c r="B14154" s="681" t="s">
        <v>35304</v>
      </c>
      <c r="C14154" s="681" t="s">
        <v>35305</v>
      </c>
      <c r="D14154" s="681" t="s">
        <v>50460</v>
      </c>
    </row>
    <row r="14155" spans="1:4" ht="31.5" thickTop="1" thickBot="1" x14ac:dyDescent="0.3">
      <c r="A14155" s="681" t="s">
        <v>35306</v>
      </c>
      <c r="B14155" s="681" t="s">
        <v>35307</v>
      </c>
      <c r="C14155" s="681" t="s">
        <v>35308</v>
      </c>
      <c r="D14155" s="681" t="s">
        <v>50461</v>
      </c>
    </row>
    <row r="14156" spans="1:4" ht="16.5" thickTop="1" thickBot="1" x14ac:dyDescent="0.3">
      <c r="A14156" s="680" t="s">
        <v>35309</v>
      </c>
      <c r="B14156" s="681" t="s">
        <v>35310</v>
      </c>
      <c r="C14156" s="680" t="s">
        <v>35311</v>
      </c>
      <c r="D14156" s="680" t="s">
        <v>50462</v>
      </c>
    </row>
    <row r="14157" spans="1:4" ht="16.5" thickTop="1" thickBot="1" x14ac:dyDescent="0.3">
      <c r="A14157" s="680" t="s">
        <v>35312</v>
      </c>
      <c r="B14157" s="681" t="s">
        <v>35312</v>
      </c>
      <c r="C14157" s="680" t="s">
        <v>35313</v>
      </c>
      <c r="D14157" s="680" t="s">
        <v>50463</v>
      </c>
    </row>
    <row r="14158" spans="1:4" ht="16.5" thickTop="1" thickBot="1" x14ac:dyDescent="0.3">
      <c r="A14158" s="680" t="s">
        <v>35314</v>
      </c>
      <c r="B14158" s="681" t="s">
        <v>35315</v>
      </c>
      <c r="C14158" s="680" t="s">
        <v>35316</v>
      </c>
      <c r="D14158" s="680" t="s">
        <v>50464</v>
      </c>
    </row>
    <row r="14159" spans="1:4" ht="16.5" thickTop="1" thickBot="1" x14ac:dyDescent="0.3">
      <c r="A14159" s="680" t="s">
        <v>35317</v>
      </c>
      <c r="B14159" s="681" t="s">
        <v>35318</v>
      </c>
      <c r="C14159" s="680" t="s">
        <v>35319</v>
      </c>
      <c r="D14159" s="680" t="s">
        <v>50465</v>
      </c>
    </row>
    <row r="14160" spans="1:4" ht="16.5" thickTop="1" thickBot="1" x14ac:dyDescent="0.3">
      <c r="A14160" s="681" t="s">
        <v>35320</v>
      </c>
      <c r="B14160" s="681" t="s">
        <v>35320</v>
      </c>
      <c r="C14160" s="681" t="s">
        <v>35321</v>
      </c>
      <c r="D14160" s="681" t="s">
        <v>50466</v>
      </c>
    </row>
    <row r="14161" spans="1:4" ht="16.5" thickTop="1" thickBot="1" x14ac:dyDescent="0.3">
      <c r="A14161" s="681" t="s">
        <v>35322</v>
      </c>
      <c r="B14161" s="681" t="s">
        <v>35323</v>
      </c>
      <c r="C14161" s="681" t="s">
        <v>35324</v>
      </c>
      <c r="D14161" s="681" t="s">
        <v>50467</v>
      </c>
    </row>
    <row r="14162" spans="1:4" ht="16.5" thickTop="1" thickBot="1" x14ac:dyDescent="0.3">
      <c r="A14162" s="680" t="s">
        <v>35325</v>
      </c>
      <c r="B14162" s="681" t="s">
        <v>35326</v>
      </c>
      <c r="C14162" s="680" t="s">
        <v>35327</v>
      </c>
      <c r="D14162" s="680" t="s">
        <v>50468</v>
      </c>
    </row>
    <row r="14163" spans="1:4" ht="16.5" thickTop="1" thickBot="1" x14ac:dyDescent="0.3">
      <c r="A14163" s="681" t="s">
        <v>35328</v>
      </c>
      <c r="B14163" s="681" t="s">
        <v>35329</v>
      </c>
      <c r="C14163" s="681" t="s">
        <v>35330</v>
      </c>
      <c r="D14163" s="681" t="s">
        <v>50469</v>
      </c>
    </row>
    <row r="14164" spans="1:4" ht="31.5" thickTop="1" thickBot="1" x14ac:dyDescent="0.3">
      <c r="A14164" s="681" t="s">
        <v>35331</v>
      </c>
      <c r="B14164" s="681" t="s">
        <v>35332</v>
      </c>
      <c r="C14164" s="681" t="s">
        <v>35333</v>
      </c>
      <c r="D14164" s="681" t="s">
        <v>50470</v>
      </c>
    </row>
    <row r="14165" spans="1:4" ht="31.5" thickTop="1" thickBot="1" x14ac:dyDescent="0.3">
      <c r="A14165" s="681" t="s">
        <v>35334</v>
      </c>
      <c r="B14165" s="681" t="s">
        <v>35335</v>
      </c>
      <c r="C14165" s="681" t="s">
        <v>35336</v>
      </c>
      <c r="D14165" s="681" t="s">
        <v>50471</v>
      </c>
    </row>
    <row r="14166" spans="1:4" ht="31.5" thickTop="1" thickBot="1" x14ac:dyDescent="0.3">
      <c r="A14166" s="681" t="s">
        <v>35337</v>
      </c>
      <c r="B14166" s="681" t="s">
        <v>35338</v>
      </c>
      <c r="C14166" s="681" t="s">
        <v>35339</v>
      </c>
      <c r="D14166" s="681" t="s">
        <v>50472</v>
      </c>
    </row>
    <row r="14167" spans="1:4" ht="16.5" thickTop="1" thickBot="1" x14ac:dyDescent="0.3">
      <c r="A14167" s="680" t="s">
        <v>35340</v>
      </c>
      <c r="B14167" s="681" t="s">
        <v>35341</v>
      </c>
      <c r="C14167" s="680" t="s">
        <v>35342</v>
      </c>
      <c r="D14167" s="680" t="s">
        <v>50473</v>
      </c>
    </row>
    <row r="14168" spans="1:4" ht="16.5" thickTop="1" thickBot="1" x14ac:dyDescent="0.3">
      <c r="A14168" s="681" t="s">
        <v>35343</v>
      </c>
      <c r="B14168" s="681" t="s">
        <v>35344</v>
      </c>
      <c r="C14168" s="681" t="s">
        <v>35345</v>
      </c>
      <c r="D14168" s="681" t="s">
        <v>50474</v>
      </c>
    </row>
    <row r="14169" spans="1:4" ht="16.5" thickTop="1" thickBot="1" x14ac:dyDescent="0.3">
      <c r="A14169" s="681" t="s">
        <v>7921</v>
      </c>
      <c r="B14169" s="681" t="s">
        <v>7921</v>
      </c>
      <c r="C14169" s="681" t="s">
        <v>7922</v>
      </c>
      <c r="D14169" s="681" t="s">
        <v>7923</v>
      </c>
    </row>
    <row r="14170" spans="1:4" ht="16.5" thickTop="1" thickBot="1" x14ac:dyDescent="0.3">
      <c r="A14170" s="680" t="s">
        <v>35346</v>
      </c>
      <c r="B14170" s="681" t="s">
        <v>35347</v>
      </c>
      <c r="C14170" s="680" t="s">
        <v>35348</v>
      </c>
      <c r="D14170" s="680" t="s">
        <v>50475</v>
      </c>
    </row>
    <row r="14171" spans="1:4" ht="16.5" thickTop="1" thickBot="1" x14ac:dyDescent="0.3">
      <c r="A14171" s="680" t="s">
        <v>35349</v>
      </c>
      <c r="B14171" s="681" t="s">
        <v>35350</v>
      </c>
      <c r="C14171" s="680" t="s">
        <v>35351</v>
      </c>
      <c r="D14171" s="680" t="s">
        <v>50476</v>
      </c>
    </row>
    <row r="14172" spans="1:4" ht="16.5" thickTop="1" thickBot="1" x14ac:dyDescent="0.3">
      <c r="A14172" s="681" t="s">
        <v>35352</v>
      </c>
      <c r="B14172" s="681" t="s">
        <v>35352</v>
      </c>
      <c r="C14172" s="681" t="s">
        <v>35353</v>
      </c>
      <c r="D14172" s="681" t="s">
        <v>50477</v>
      </c>
    </row>
    <row r="14173" spans="1:4" ht="16.5" thickTop="1" thickBot="1" x14ac:dyDescent="0.3">
      <c r="A14173" s="680" t="s">
        <v>35354</v>
      </c>
      <c r="B14173" s="681" t="s">
        <v>35354</v>
      </c>
      <c r="C14173" s="680" t="s">
        <v>35355</v>
      </c>
      <c r="D14173" s="680" t="s">
        <v>50478</v>
      </c>
    </row>
    <row r="14174" spans="1:4" ht="16.5" thickTop="1" thickBot="1" x14ac:dyDescent="0.3">
      <c r="A14174" s="680" t="s">
        <v>35356</v>
      </c>
      <c r="B14174" s="681" t="s">
        <v>35356</v>
      </c>
      <c r="C14174" s="680" t="s">
        <v>35357</v>
      </c>
      <c r="D14174" s="680" t="s">
        <v>50479</v>
      </c>
    </row>
    <row r="14175" spans="1:4" ht="31.5" thickTop="1" thickBot="1" x14ac:dyDescent="0.3">
      <c r="A14175" s="681" t="s">
        <v>35358</v>
      </c>
      <c r="B14175" s="681" t="s">
        <v>35359</v>
      </c>
      <c r="C14175" s="681" t="s">
        <v>35360</v>
      </c>
      <c r="D14175" s="681" t="s">
        <v>50480</v>
      </c>
    </row>
    <row r="14176" spans="1:4" ht="16.5" thickTop="1" thickBot="1" x14ac:dyDescent="0.3">
      <c r="A14176" s="680" t="s">
        <v>7924</v>
      </c>
      <c r="B14176" s="681" t="s">
        <v>35361</v>
      </c>
      <c r="C14176" s="680" t="s">
        <v>35362</v>
      </c>
      <c r="D14176" s="680" t="s">
        <v>50481</v>
      </c>
    </row>
    <row r="14177" spans="1:4" ht="31.5" thickTop="1" thickBot="1" x14ac:dyDescent="0.3">
      <c r="A14177" s="681" t="s">
        <v>7927</v>
      </c>
      <c r="B14177" s="681" t="s">
        <v>35363</v>
      </c>
      <c r="C14177" s="681" t="s">
        <v>7928</v>
      </c>
      <c r="D14177" s="681" t="s">
        <v>7929</v>
      </c>
    </row>
    <row r="14178" spans="1:4" ht="16.5" thickTop="1" thickBot="1" x14ac:dyDescent="0.3">
      <c r="A14178" s="680" t="s">
        <v>35364</v>
      </c>
      <c r="B14178" s="692" t="s">
        <v>8728</v>
      </c>
      <c r="C14178" s="680" t="s">
        <v>35365</v>
      </c>
      <c r="D14178" s="680" t="s">
        <v>50482</v>
      </c>
    </row>
    <row r="14179" spans="1:4" ht="16.5" thickTop="1" thickBot="1" x14ac:dyDescent="0.3">
      <c r="A14179" s="681" t="s">
        <v>35366</v>
      </c>
      <c r="B14179" s="692" t="s">
        <v>8728</v>
      </c>
      <c r="C14179" s="681" t="s">
        <v>35367</v>
      </c>
      <c r="D14179" s="681" t="s">
        <v>50483</v>
      </c>
    </row>
    <row r="14180" spans="1:4" ht="16.5" thickTop="1" thickBot="1" x14ac:dyDescent="0.3">
      <c r="A14180" s="681" t="s">
        <v>50484</v>
      </c>
      <c r="B14180" s="692" t="s">
        <v>8728</v>
      </c>
      <c r="C14180" s="681" t="s">
        <v>50485</v>
      </c>
      <c r="D14180" s="681" t="s">
        <v>50486</v>
      </c>
    </row>
    <row r="14181" spans="1:4" ht="16.5" thickTop="1" thickBot="1" x14ac:dyDescent="0.3">
      <c r="A14181" s="680" t="s">
        <v>35368</v>
      </c>
      <c r="B14181" s="681" t="s">
        <v>35369</v>
      </c>
      <c r="C14181" s="680" t="s">
        <v>35370</v>
      </c>
      <c r="D14181" s="680" t="s">
        <v>50487</v>
      </c>
    </row>
    <row r="14182" spans="1:4" ht="16.5" thickTop="1" thickBot="1" x14ac:dyDescent="0.3">
      <c r="A14182" s="680" t="s">
        <v>35371</v>
      </c>
      <c r="B14182" s="681" t="s">
        <v>35372</v>
      </c>
      <c r="C14182" s="680" t="s">
        <v>35373</v>
      </c>
      <c r="D14182" s="680" t="s">
        <v>50488</v>
      </c>
    </row>
    <row r="14183" spans="1:4" ht="31.5" thickTop="1" thickBot="1" x14ac:dyDescent="0.3">
      <c r="A14183" s="681" t="s">
        <v>35374</v>
      </c>
      <c r="B14183" s="681" t="s">
        <v>35375</v>
      </c>
      <c r="C14183" s="681" t="s">
        <v>35376</v>
      </c>
      <c r="D14183" s="681" t="s">
        <v>50489</v>
      </c>
    </row>
    <row r="14184" spans="1:4" ht="16.5" thickTop="1" thickBot="1" x14ac:dyDescent="0.3">
      <c r="A14184" s="681" t="s">
        <v>35377</v>
      </c>
      <c r="B14184" s="681" t="s">
        <v>35378</v>
      </c>
      <c r="C14184" s="681" t="s">
        <v>35379</v>
      </c>
      <c r="D14184" s="681" t="s">
        <v>50490</v>
      </c>
    </row>
    <row r="14185" spans="1:4" ht="16.5" thickTop="1" thickBot="1" x14ac:dyDescent="0.3">
      <c r="A14185" s="681" t="s">
        <v>35380</v>
      </c>
      <c r="B14185" s="681" t="s">
        <v>35381</v>
      </c>
      <c r="C14185" s="681" t="s">
        <v>35382</v>
      </c>
      <c r="D14185" s="681" t="s">
        <v>50491</v>
      </c>
    </row>
    <row r="14186" spans="1:4" ht="16.5" thickTop="1" thickBot="1" x14ac:dyDescent="0.3">
      <c r="A14186" s="680" t="s">
        <v>35383</v>
      </c>
      <c r="B14186" s="692" t="s">
        <v>8728</v>
      </c>
      <c r="C14186" s="680" t="s">
        <v>35384</v>
      </c>
      <c r="D14186" s="680" t="s">
        <v>35384</v>
      </c>
    </row>
    <row r="14187" spans="1:4" ht="16.5" thickTop="1" thickBot="1" x14ac:dyDescent="0.3">
      <c r="A14187" s="680" t="s">
        <v>35385</v>
      </c>
      <c r="B14187" s="681" t="s">
        <v>35386</v>
      </c>
      <c r="C14187" s="680" t="s">
        <v>35387</v>
      </c>
      <c r="D14187" s="680" t="s">
        <v>50492</v>
      </c>
    </row>
    <row r="14188" spans="1:4" ht="16.5" thickTop="1" thickBot="1" x14ac:dyDescent="0.3">
      <c r="A14188" s="680" t="s">
        <v>35388</v>
      </c>
      <c r="B14188" s="681" t="s">
        <v>35388</v>
      </c>
      <c r="C14188" s="680" t="s">
        <v>35389</v>
      </c>
      <c r="D14188" s="680" t="s">
        <v>50493</v>
      </c>
    </row>
    <row r="14189" spans="1:4" ht="31.5" thickTop="1" thickBot="1" x14ac:dyDescent="0.3">
      <c r="A14189" s="680" t="s">
        <v>35390</v>
      </c>
      <c r="B14189" s="681" t="s">
        <v>35391</v>
      </c>
      <c r="C14189" s="680" t="s">
        <v>35392</v>
      </c>
      <c r="D14189" s="680" t="s">
        <v>50494</v>
      </c>
    </row>
    <row r="14190" spans="1:4" ht="16.5" thickTop="1" thickBot="1" x14ac:dyDescent="0.3">
      <c r="A14190" s="681" t="s">
        <v>35393</v>
      </c>
      <c r="B14190" s="681" t="s">
        <v>35394</v>
      </c>
      <c r="C14190" s="681" t="s">
        <v>35395</v>
      </c>
      <c r="D14190" s="681" t="s">
        <v>50495</v>
      </c>
    </row>
    <row r="14191" spans="1:4" ht="16.5" thickTop="1" thickBot="1" x14ac:dyDescent="0.3">
      <c r="A14191" s="680" t="s">
        <v>35396</v>
      </c>
      <c r="B14191" s="681" t="s">
        <v>35397</v>
      </c>
      <c r="C14191" s="680" t="s">
        <v>35398</v>
      </c>
      <c r="D14191" s="680" t="s">
        <v>50496</v>
      </c>
    </row>
    <row r="14192" spans="1:4" ht="16.5" thickTop="1" thickBot="1" x14ac:dyDescent="0.3">
      <c r="A14192" s="681" t="s">
        <v>35399</v>
      </c>
      <c r="B14192" s="692" t="s">
        <v>8728</v>
      </c>
      <c r="C14192" s="681" t="s">
        <v>35400</v>
      </c>
      <c r="D14192" s="681" t="s">
        <v>50497</v>
      </c>
    </row>
    <row r="14193" spans="1:4" ht="16.5" thickTop="1" thickBot="1" x14ac:dyDescent="0.3">
      <c r="A14193" s="681" t="s">
        <v>35401</v>
      </c>
      <c r="B14193" s="681" t="s">
        <v>35402</v>
      </c>
      <c r="C14193" s="681" t="s">
        <v>35403</v>
      </c>
      <c r="D14193" s="681" t="s">
        <v>35403</v>
      </c>
    </row>
    <row r="14194" spans="1:4" ht="16.5" thickTop="1" thickBot="1" x14ac:dyDescent="0.3">
      <c r="A14194" s="681" t="s">
        <v>35404</v>
      </c>
      <c r="B14194" s="681" t="s">
        <v>35405</v>
      </c>
      <c r="C14194" s="681" t="s">
        <v>35406</v>
      </c>
      <c r="D14194" s="681" t="s">
        <v>50498</v>
      </c>
    </row>
    <row r="14195" spans="1:4" ht="16.5" thickTop="1" thickBot="1" x14ac:dyDescent="0.3">
      <c r="A14195" s="680" t="s">
        <v>35407</v>
      </c>
      <c r="B14195" s="681" t="s">
        <v>35408</v>
      </c>
      <c r="C14195" s="680" t="s">
        <v>35409</v>
      </c>
      <c r="D14195" s="680" t="s">
        <v>50499</v>
      </c>
    </row>
    <row r="14196" spans="1:4" ht="16.5" thickTop="1" thickBot="1" x14ac:dyDescent="0.3">
      <c r="A14196" s="681" t="s">
        <v>35410</v>
      </c>
      <c r="B14196" s="681" t="s">
        <v>35411</v>
      </c>
      <c r="C14196" s="681" t="s">
        <v>35412</v>
      </c>
      <c r="D14196" s="681" t="s">
        <v>50500</v>
      </c>
    </row>
    <row r="14197" spans="1:4" ht="16.5" thickTop="1" thickBot="1" x14ac:dyDescent="0.3">
      <c r="A14197" s="681" t="s">
        <v>35413</v>
      </c>
      <c r="B14197" s="681" t="s">
        <v>35414</v>
      </c>
      <c r="C14197" s="681" t="s">
        <v>35415</v>
      </c>
      <c r="D14197" s="681" t="s">
        <v>50501</v>
      </c>
    </row>
    <row r="14198" spans="1:4" ht="16.5" thickTop="1" thickBot="1" x14ac:dyDescent="0.3">
      <c r="A14198" s="681" t="s">
        <v>35416</v>
      </c>
      <c r="B14198" s="681" t="s">
        <v>35417</v>
      </c>
      <c r="C14198" s="681" t="s">
        <v>35418</v>
      </c>
      <c r="D14198" s="681" t="s">
        <v>50502</v>
      </c>
    </row>
    <row r="14199" spans="1:4" ht="31.5" thickTop="1" thickBot="1" x14ac:dyDescent="0.3">
      <c r="A14199" s="680" t="s">
        <v>35419</v>
      </c>
      <c r="B14199" s="681" t="s">
        <v>35420</v>
      </c>
      <c r="C14199" s="680" t="s">
        <v>35421</v>
      </c>
      <c r="D14199" s="680" t="s">
        <v>50503</v>
      </c>
    </row>
    <row r="14200" spans="1:4" ht="16.5" thickTop="1" thickBot="1" x14ac:dyDescent="0.3">
      <c r="A14200" s="680" t="s">
        <v>35422</v>
      </c>
      <c r="B14200" s="681" t="s">
        <v>35423</v>
      </c>
      <c r="C14200" s="680" t="s">
        <v>35424</v>
      </c>
      <c r="D14200" s="680" t="s">
        <v>50504</v>
      </c>
    </row>
    <row r="14201" spans="1:4" ht="16.5" thickTop="1" thickBot="1" x14ac:dyDescent="0.3">
      <c r="A14201" s="680" t="s">
        <v>35425</v>
      </c>
      <c r="B14201" s="681" t="s">
        <v>35426</v>
      </c>
      <c r="C14201" s="680" t="s">
        <v>35427</v>
      </c>
      <c r="D14201" s="680" t="s">
        <v>50505</v>
      </c>
    </row>
    <row r="14202" spans="1:4" ht="16.5" thickTop="1" thickBot="1" x14ac:dyDescent="0.3">
      <c r="A14202" s="680" t="s">
        <v>35428</v>
      </c>
      <c r="B14202" s="681" t="s">
        <v>35428</v>
      </c>
      <c r="C14202" s="680" t="s">
        <v>35429</v>
      </c>
      <c r="D14202" s="680" t="s">
        <v>50506</v>
      </c>
    </row>
    <row r="14203" spans="1:4" ht="16.5" thickTop="1" thickBot="1" x14ac:dyDescent="0.3">
      <c r="A14203" s="680" t="s">
        <v>35430</v>
      </c>
      <c r="B14203" s="681" t="s">
        <v>35430</v>
      </c>
      <c r="C14203" s="680" t="s">
        <v>35431</v>
      </c>
      <c r="D14203" s="680" t="s">
        <v>50507</v>
      </c>
    </row>
    <row r="14204" spans="1:4" ht="16.5" thickTop="1" thickBot="1" x14ac:dyDescent="0.3">
      <c r="A14204" s="680" t="s">
        <v>35432</v>
      </c>
      <c r="B14204" s="681" t="s">
        <v>35433</v>
      </c>
      <c r="C14204" s="680" t="s">
        <v>35434</v>
      </c>
      <c r="D14204" s="680" t="s">
        <v>50508</v>
      </c>
    </row>
    <row r="14205" spans="1:4" ht="16.5" thickTop="1" thickBot="1" x14ac:dyDescent="0.3">
      <c r="A14205" s="680" t="s">
        <v>35435</v>
      </c>
      <c r="B14205" s="681" t="s">
        <v>35436</v>
      </c>
      <c r="C14205" s="680" t="s">
        <v>35437</v>
      </c>
      <c r="D14205" s="680" t="s">
        <v>50509</v>
      </c>
    </row>
    <row r="14206" spans="1:4" ht="16.5" thickTop="1" thickBot="1" x14ac:dyDescent="0.3">
      <c r="A14206" s="681" t="s">
        <v>35438</v>
      </c>
      <c r="B14206" s="681" t="s">
        <v>35439</v>
      </c>
      <c r="C14206" s="681" t="s">
        <v>35440</v>
      </c>
      <c r="D14206" s="681" t="s">
        <v>50510</v>
      </c>
    </row>
    <row r="14207" spans="1:4" ht="16.5" thickTop="1" thickBot="1" x14ac:dyDescent="0.3">
      <c r="A14207" s="680" t="s">
        <v>35441</v>
      </c>
      <c r="B14207" s="681" t="s">
        <v>35442</v>
      </c>
      <c r="C14207" s="680" t="s">
        <v>35443</v>
      </c>
      <c r="D14207" s="680" t="s">
        <v>50511</v>
      </c>
    </row>
    <row r="14208" spans="1:4" ht="16.5" thickTop="1" thickBot="1" x14ac:dyDescent="0.3">
      <c r="A14208" s="681" t="s">
        <v>7930</v>
      </c>
      <c r="B14208" s="692" t="s">
        <v>8728</v>
      </c>
      <c r="C14208" s="681" t="s">
        <v>35444</v>
      </c>
      <c r="D14208" s="681" t="s">
        <v>7932</v>
      </c>
    </row>
    <row r="14209" spans="1:4" ht="16.5" thickTop="1" thickBot="1" x14ac:dyDescent="0.3">
      <c r="A14209" s="680" t="s">
        <v>7933</v>
      </c>
      <c r="B14209" s="681" t="s">
        <v>35445</v>
      </c>
      <c r="C14209" s="680" t="s">
        <v>7934</v>
      </c>
      <c r="D14209" s="680" t="s">
        <v>7935</v>
      </c>
    </row>
    <row r="14210" spans="1:4" ht="16.5" thickTop="1" thickBot="1" x14ac:dyDescent="0.3">
      <c r="A14210" s="681" t="s">
        <v>35446</v>
      </c>
      <c r="B14210" s="681" t="s">
        <v>35447</v>
      </c>
      <c r="C14210" s="681" t="s">
        <v>35448</v>
      </c>
      <c r="D14210" s="681" t="s">
        <v>50512</v>
      </c>
    </row>
    <row r="14211" spans="1:4" ht="16.5" thickTop="1" thickBot="1" x14ac:dyDescent="0.3">
      <c r="A14211" s="681" t="s">
        <v>7936</v>
      </c>
      <c r="B14211" s="681" t="s">
        <v>7936</v>
      </c>
      <c r="C14211" s="681" t="s">
        <v>7937</v>
      </c>
      <c r="D14211" s="681" t="s">
        <v>7938</v>
      </c>
    </row>
    <row r="14212" spans="1:4" ht="16.5" thickTop="1" thickBot="1" x14ac:dyDescent="0.3">
      <c r="A14212" s="681" t="s">
        <v>7939</v>
      </c>
      <c r="B14212" s="681" t="s">
        <v>35449</v>
      </c>
      <c r="C14212" s="681" t="s">
        <v>35450</v>
      </c>
      <c r="D14212" s="681" t="s">
        <v>35450</v>
      </c>
    </row>
    <row r="14213" spans="1:4" ht="16.5" thickTop="1" thickBot="1" x14ac:dyDescent="0.3">
      <c r="A14213" s="680" t="s">
        <v>35451</v>
      </c>
      <c r="B14213" s="681" t="s">
        <v>35452</v>
      </c>
      <c r="C14213" s="680" t="s">
        <v>35453</v>
      </c>
      <c r="D14213" s="680" t="s">
        <v>50513</v>
      </c>
    </row>
    <row r="14214" spans="1:4" ht="16.5" thickTop="1" thickBot="1" x14ac:dyDescent="0.3">
      <c r="A14214" s="680" t="s">
        <v>7942</v>
      </c>
      <c r="B14214" s="681" t="s">
        <v>7942</v>
      </c>
      <c r="C14214" s="680" t="s">
        <v>7943</v>
      </c>
      <c r="D14214" s="680" t="s">
        <v>7944</v>
      </c>
    </row>
    <row r="14215" spans="1:4" ht="16.5" thickTop="1" thickBot="1" x14ac:dyDescent="0.3">
      <c r="A14215" s="681" t="s">
        <v>35454</v>
      </c>
      <c r="B14215" s="681" t="s">
        <v>35455</v>
      </c>
      <c r="C14215" s="681" t="s">
        <v>35456</v>
      </c>
      <c r="D14215" s="681" t="s">
        <v>50514</v>
      </c>
    </row>
    <row r="14216" spans="1:4" ht="31.5" thickTop="1" thickBot="1" x14ac:dyDescent="0.3">
      <c r="A14216" s="680" t="s">
        <v>35457</v>
      </c>
      <c r="B14216" s="681" t="s">
        <v>35458</v>
      </c>
      <c r="C14216" s="680" t="s">
        <v>35459</v>
      </c>
      <c r="D14216" s="680" t="s">
        <v>50515</v>
      </c>
    </row>
    <row r="14217" spans="1:4" ht="31.5" thickTop="1" thickBot="1" x14ac:dyDescent="0.3">
      <c r="A14217" s="681" t="s">
        <v>35460</v>
      </c>
      <c r="B14217" s="681" t="s">
        <v>35460</v>
      </c>
      <c r="C14217" s="681" t="s">
        <v>35461</v>
      </c>
      <c r="D14217" s="681" t="s">
        <v>50516</v>
      </c>
    </row>
    <row r="14218" spans="1:4" ht="16.5" thickTop="1" thickBot="1" x14ac:dyDescent="0.3">
      <c r="A14218" s="680" t="s">
        <v>35462</v>
      </c>
      <c r="B14218" s="681" t="s">
        <v>35463</v>
      </c>
      <c r="C14218" s="680" t="s">
        <v>35464</v>
      </c>
      <c r="D14218" s="680" t="s">
        <v>50517</v>
      </c>
    </row>
    <row r="14219" spans="1:4" ht="16.5" thickTop="1" thickBot="1" x14ac:dyDescent="0.3">
      <c r="A14219" s="681" t="s">
        <v>35465</v>
      </c>
      <c r="B14219" s="681" t="s">
        <v>35466</v>
      </c>
      <c r="C14219" s="681" t="s">
        <v>35467</v>
      </c>
      <c r="D14219" s="681" t="s">
        <v>50518</v>
      </c>
    </row>
    <row r="14220" spans="1:4" ht="31.5" thickTop="1" thickBot="1" x14ac:dyDescent="0.3">
      <c r="A14220" s="681" t="s">
        <v>35468</v>
      </c>
      <c r="B14220" s="681" t="s">
        <v>35469</v>
      </c>
      <c r="C14220" s="681" t="s">
        <v>35470</v>
      </c>
      <c r="D14220" s="681" t="s">
        <v>50519</v>
      </c>
    </row>
    <row r="14221" spans="1:4" ht="31.5" thickTop="1" thickBot="1" x14ac:dyDescent="0.3">
      <c r="A14221" s="680" t="s">
        <v>35471</v>
      </c>
      <c r="B14221" s="681" t="s">
        <v>35472</v>
      </c>
      <c r="C14221" s="680" t="s">
        <v>35473</v>
      </c>
      <c r="D14221" s="680" t="s">
        <v>50520</v>
      </c>
    </row>
    <row r="14222" spans="1:4" ht="16.5" thickTop="1" thickBot="1" x14ac:dyDescent="0.3">
      <c r="A14222" s="680" t="s">
        <v>35474</v>
      </c>
      <c r="B14222" s="681" t="s">
        <v>35474</v>
      </c>
      <c r="C14222" s="680" t="s">
        <v>35475</v>
      </c>
      <c r="D14222" s="680" t="s">
        <v>50521</v>
      </c>
    </row>
    <row r="14223" spans="1:4" ht="16.5" thickTop="1" thickBot="1" x14ac:dyDescent="0.3">
      <c r="A14223" s="680" t="s">
        <v>7945</v>
      </c>
      <c r="B14223" s="681" t="s">
        <v>35476</v>
      </c>
      <c r="C14223" s="680" t="s">
        <v>7946</v>
      </c>
      <c r="D14223" s="680" t="s">
        <v>7947</v>
      </c>
    </row>
    <row r="14224" spans="1:4" ht="16.5" thickTop="1" thickBot="1" x14ac:dyDescent="0.3">
      <c r="A14224" s="680" t="s">
        <v>35477</v>
      </c>
      <c r="B14224" s="681" t="s">
        <v>35478</v>
      </c>
      <c r="C14224" s="680" t="s">
        <v>35479</v>
      </c>
      <c r="D14224" s="680" t="s">
        <v>50522</v>
      </c>
    </row>
    <row r="14225" spans="1:4" ht="16.5" thickTop="1" thickBot="1" x14ac:dyDescent="0.3">
      <c r="A14225" s="681" t="s">
        <v>35480</v>
      </c>
      <c r="B14225" s="681" t="s">
        <v>35481</v>
      </c>
      <c r="C14225" s="681" t="s">
        <v>35482</v>
      </c>
      <c r="D14225" s="681" t="s">
        <v>50523</v>
      </c>
    </row>
    <row r="14226" spans="1:4" ht="16.5" thickTop="1" thickBot="1" x14ac:dyDescent="0.3">
      <c r="A14226" s="681" t="s">
        <v>35483</v>
      </c>
      <c r="B14226" s="681" t="s">
        <v>35484</v>
      </c>
      <c r="C14226" s="681" t="s">
        <v>35485</v>
      </c>
      <c r="D14226" s="681" t="s">
        <v>50524</v>
      </c>
    </row>
    <row r="14227" spans="1:4" ht="16.5" thickTop="1" thickBot="1" x14ac:dyDescent="0.3">
      <c r="A14227" s="681" t="s">
        <v>35486</v>
      </c>
      <c r="B14227" s="681" t="s">
        <v>35487</v>
      </c>
      <c r="C14227" s="681" t="s">
        <v>35488</v>
      </c>
      <c r="D14227" s="681" t="s">
        <v>50525</v>
      </c>
    </row>
    <row r="14228" spans="1:4" ht="16.5" thickTop="1" thickBot="1" x14ac:dyDescent="0.3">
      <c r="A14228" s="681" t="s">
        <v>35489</v>
      </c>
      <c r="B14228" s="681" t="s">
        <v>35490</v>
      </c>
      <c r="C14228" s="681" t="s">
        <v>35491</v>
      </c>
      <c r="D14228" s="681" t="s">
        <v>50526</v>
      </c>
    </row>
    <row r="14229" spans="1:4" ht="16.5" thickTop="1" thickBot="1" x14ac:dyDescent="0.3">
      <c r="A14229" s="681" t="s">
        <v>35492</v>
      </c>
      <c r="B14229" s="681" t="s">
        <v>35493</v>
      </c>
      <c r="C14229" s="681" t="s">
        <v>35494</v>
      </c>
      <c r="D14229" s="681" t="s">
        <v>50527</v>
      </c>
    </row>
    <row r="14230" spans="1:4" ht="16.5" thickTop="1" thickBot="1" x14ac:dyDescent="0.3">
      <c r="A14230" s="681" t="s">
        <v>35495</v>
      </c>
      <c r="B14230" s="692" t="s">
        <v>8728</v>
      </c>
      <c r="C14230" s="681" t="s">
        <v>35496</v>
      </c>
      <c r="D14230" s="681" t="s">
        <v>50528</v>
      </c>
    </row>
    <row r="14231" spans="1:4" ht="16.5" thickTop="1" thickBot="1" x14ac:dyDescent="0.3">
      <c r="A14231" s="680" t="s">
        <v>35497</v>
      </c>
      <c r="B14231" s="692" t="s">
        <v>8728</v>
      </c>
      <c r="C14231" s="680" t="s">
        <v>35498</v>
      </c>
      <c r="D14231" s="680" t="s">
        <v>50529</v>
      </c>
    </row>
    <row r="14232" spans="1:4" ht="16.5" thickTop="1" thickBot="1" x14ac:dyDescent="0.3">
      <c r="A14232" s="680" t="s">
        <v>7948</v>
      </c>
      <c r="B14232" s="681" t="s">
        <v>35499</v>
      </c>
      <c r="C14232" s="680" t="s">
        <v>7949</v>
      </c>
      <c r="D14232" s="680" t="s">
        <v>7950</v>
      </c>
    </row>
    <row r="14233" spans="1:4" ht="16.5" thickTop="1" thickBot="1" x14ac:dyDescent="0.3">
      <c r="A14233" s="681" t="s">
        <v>35500</v>
      </c>
      <c r="B14233" s="681" t="s">
        <v>35501</v>
      </c>
      <c r="C14233" s="681" t="s">
        <v>35502</v>
      </c>
      <c r="D14233" s="681" t="s">
        <v>50530</v>
      </c>
    </row>
    <row r="14234" spans="1:4" ht="31.5" thickTop="1" thickBot="1" x14ac:dyDescent="0.3">
      <c r="A14234" s="680" t="s">
        <v>35503</v>
      </c>
      <c r="B14234" s="681" t="s">
        <v>35504</v>
      </c>
      <c r="C14234" s="680" t="s">
        <v>35505</v>
      </c>
      <c r="D14234" s="680" t="s">
        <v>50531</v>
      </c>
    </row>
    <row r="14235" spans="1:4" ht="16.5" thickTop="1" thickBot="1" x14ac:dyDescent="0.3">
      <c r="A14235" s="680" t="s">
        <v>35506</v>
      </c>
      <c r="B14235" s="681" t="s">
        <v>35507</v>
      </c>
      <c r="C14235" s="680" t="s">
        <v>35508</v>
      </c>
      <c r="D14235" s="680" t="s">
        <v>50532</v>
      </c>
    </row>
    <row r="14236" spans="1:4" ht="16.5" thickTop="1" thickBot="1" x14ac:dyDescent="0.3">
      <c r="A14236" s="680" t="s">
        <v>50533</v>
      </c>
      <c r="B14236" s="692" t="s">
        <v>8728</v>
      </c>
      <c r="C14236" s="680" t="s">
        <v>50534</v>
      </c>
      <c r="D14236" s="680" t="s">
        <v>50535</v>
      </c>
    </row>
    <row r="14237" spans="1:4" ht="16.5" thickTop="1" thickBot="1" x14ac:dyDescent="0.3">
      <c r="A14237" s="680" t="s">
        <v>35509</v>
      </c>
      <c r="B14237" s="681" t="s">
        <v>35510</v>
      </c>
      <c r="C14237" s="680" t="s">
        <v>35511</v>
      </c>
      <c r="D14237" s="680" t="s">
        <v>50536</v>
      </c>
    </row>
    <row r="14238" spans="1:4" ht="16.5" thickTop="1" thickBot="1" x14ac:dyDescent="0.3">
      <c r="A14238" s="681" t="s">
        <v>7951</v>
      </c>
      <c r="B14238" s="681" t="s">
        <v>35512</v>
      </c>
      <c r="C14238" s="681" t="s">
        <v>7952</v>
      </c>
      <c r="D14238" s="681" t="s">
        <v>7953</v>
      </c>
    </row>
    <row r="14239" spans="1:4" ht="16.5" thickTop="1" thickBot="1" x14ac:dyDescent="0.3">
      <c r="A14239" s="681" t="s">
        <v>35513</v>
      </c>
      <c r="B14239" s="681" t="s">
        <v>35513</v>
      </c>
      <c r="C14239" s="681" t="s">
        <v>35514</v>
      </c>
      <c r="D14239" s="681" t="s">
        <v>50537</v>
      </c>
    </row>
    <row r="14240" spans="1:4" ht="16.5" thickTop="1" thickBot="1" x14ac:dyDescent="0.3">
      <c r="A14240" s="680" t="s">
        <v>35515</v>
      </c>
      <c r="B14240" s="681" t="s">
        <v>35516</v>
      </c>
      <c r="C14240" s="680" t="s">
        <v>35517</v>
      </c>
      <c r="D14240" s="680" t="s">
        <v>50538</v>
      </c>
    </row>
    <row r="14241" spans="1:4" ht="16.5" thickTop="1" thickBot="1" x14ac:dyDescent="0.3">
      <c r="A14241" s="681" t="s">
        <v>35518</v>
      </c>
      <c r="B14241" s="681" t="s">
        <v>35519</v>
      </c>
      <c r="C14241" s="681" t="s">
        <v>35520</v>
      </c>
      <c r="D14241" s="681" t="s">
        <v>50539</v>
      </c>
    </row>
    <row r="14242" spans="1:4" ht="16.5" thickTop="1" thickBot="1" x14ac:dyDescent="0.3">
      <c r="A14242" s="680" t="s">
        <v>35521</v>
      </c>
      <c r="B14242" s="681" t="s">
        <v>35522</v>
      </c>
      <c r="C14242" s="680" t="s">
        <v>35523</v>
      </c>
      <c r="D14242" s="680" t="s">
        <v>50540</v>
      </c>
    </row>
    <row r="14243" spans="1:4" ht="16.5" thickTop="1" thickBot="1" x14ac:dyDescent="0.3">
      <c r="A14243" s="680" t="s">
        <v>35524</v>
      </c>
      <c r="B14243" s="681" t="s">
        <v>35525</v>
      </c>
      <c r="C14243" s="680" t="s">
        <v>35526</v>
      </c>
      <c r="D14243" s="680" t="s">
        <v>50541</v>
      </c>
    </row>
    <row r="14244" spans="1:4" ht="16.5" thickTop="1" thickBot="1" x14ac:dyDescent="0.3">
      <c r="A14244" s="680" t="s">
        <v>35527</v>
      </c>
      <c r="B14244" s="681" t="s">
        <v>35528</v>
      </c>
      <c r="C14244" s="680" t="s">
        <v>35529</v>
      </c>
      <c r="D14244" s="680" t="s">
        <v>50542</v>
      </c>
    </row>
    <row r="14245" spans="1:4" ht="16.5" thickTop="1" thickBot="1" x14ac:dyDescent="0.3">
      <c r="A14245" s="680" t="s">
        <v>7954</v>
      </c>
      <c r="B14245" s="681" t="s">
        <v>35530</v>
      </c>
      <c r="C14245" s="680" t="s">
        <v>7955</v>
      </c>
      <c r="D14245" s="680" t="s">
        <v>7956</v>
      </c>
    </row>
    <row r="14246" spans="1:4" ht="16.5" thickTop="1" thickBot="1" x14ac:dyDescent="0.3">
      <c r="A14246" s="681" t="s">
        <v>35531</v>
      </c>
      <c r="B14246" s="681" t="s">
        <v>35532</v>
      </c>
      <c r="C14246" s="681" t="s">
        <v>35533</v>
      </c>
      <c r="D14246" s="681" t="s">
        <v>50543</v>
      </c>
    </row>
    <row r="14247" spans="1:4" ht="16.5" thickTop="1" thickBot="1" x14ac:dyDescent="0.3">
      <c r="A14247" s="681" t="s">
        <v>35534</v>
      </c>
      <c r="B14247" s="681" t="s">
        <v>35535</v>
      </c>
      <c r="C14247" s="681" t="s">
        <v>35536</v>
      </c>
      <c r="D14247" s="681" t="s">
        <v>50544</v>
      </c>
    </row>
    <row r="14248" spans="1:4" ht="31.5" thickTop="1" thickBot="1" x14ac:dyDescent="0.3">
      <c r="A14248" s="681" t="s">
        <v>35537</v>
      </c>
      <c r="B14248" s="681" t="s">
        <v>35538</v>
      </c>
      <c r="C14248" s="681" t="s">
        <v>35539</v>
      </c>
      <c r="D14248" s="681" t="s">
        <v>50545</v>
      </c>
    </row>
    <row r="14249" spans="1:4" ht="16.5" thickTop="1" thickBot="1" x14ac:dyDescent="0.3">
      <c r="A14249" s="680" t="s">
        <v>35540</v>
      </c>
      <c r="B14249" s="681" t="s">
        <v>35541</v>
      </c>
      <c r="C14249" s="680" t="s">
        <v>35542</v>
      </c>
      <c r="D14249" s="680" t="s">
        <v>35542</v>
      </c>
    </row>
    <row r="14250" spans="1:4" ht="16.5" thickTop="1" thickBot="1" x14ac:dyDescent="0.3">
      <c r="A14250" s="680" t="s">
        <v>35543</v>
      </c>
      <c r="B14250" s="692" t="s">
        <v>8728</v>
      </c>
      <c r="C14250" s="680" t="s">
        <v>35544</v>
      </c>
      <c r="D14250" s="680" t="s">
        <v>50546</v>
      </c>
    </row>
    <row r="14251" spans="1:4" ht="16.5" thickTop="1" thickBot="1" x14ac:dyDescent="0.3">
      <c r="A14251" s="680" t="s">
        <v>35545</v>
      </c>
      <c r="B14251" s="681" t="s">
        <v>35546</v>
      </c>
      <c r="C14251" s="680" t="s">
        <v>35547</v>
      </c>
      <c r="D14251" s="680" t="s">
        <v>50547</v>
      </c>
    </row>
    <row r="14252" spans="1:4" ht="16.5" thickTop="1" thickBot="1" x14ac:dyDescent="0.3">
      <c r="A14252" s="681" t="s">
        <v>35548</v>
      </c>
      <c r="B14252" s="681" t="s">
        <v>35549</v>
      </c>
      <c r="C14252" s="681" t="s">
        <v>35550</v>
      </c>
      <c r="D14252" s="681" t="s">
        <v>50548</v>
      </c>
    </row>
    <row r="14253" spans="1:4" ht="16.5" thickTop="1" thickBot="1" x14ac:dyDescent="0.3">
      <c r="A14253" s="680" t="s">
        <v>35551</v>
      </c>
      <c r="B14253" s="681" t="s">
        <v>35552</v>
      </c>
      <c r="C14253" s="680" t="s">
        <v>35553</v>
      </c>
      <c r="D14253" s="680" t="s">
        <v>50549</v>
      </c>
    </row>
    <row r="14254" spans="1:4" ht="16.5" thickTop="1" thickBot="1" x14ac:dyDescent="0.3">
      <c r="A14254" s="681" t="s">
        <v>35554</v>
      </c>
      <c r="B14254" s="681" t="s">
        <v>35555</v>
      </c>
      <c r="C14254" s="681" t="s">
        <v>35556</v>
      </c>
      <c r="D14254" s="681" t="s">
        <v>50550</v>
      </c>
    </row>
    <row r="14255" spans="1:4" ht="16.5" thickTop="1" thickBot="1" x14ac:dyDescent="0.3">
      <c r="A14255" s="680" t="s">
        <v>7957</v>
      </c>
      <c r="B14255" s="681" t="s">
        <v>35557</v>
      </c>
      <c r="C14255" s="680" t="s">
        <v>7958</v>
      </c>
      <c r="D14255" s="680" t="s">
        <v>7959</v>
      </c>
    </row>
    <row r="14256" spans="1:4" ht="31.5" thickTop="1" thickBot="1" x14ac:dyDescent="0.3">
      <c r="A14256" s="680" t="s">
        <v>35558</v>
      </c>
      <c r="B14256" s="681" t="s">
        <v>35559</v>
      </c>
      <c r="C14256" s="680" t="s">
        <v>35560</v>
      </c>
      <c r="D14256" s="680" t="s">
        <v>50551</v>
      </c>
    </row>
    <row r="14257" spans="1:4" ht="31.5" thickTop="1" thickBot="1" x14ac:dyDescent="0.3">
      <c r="A14257" s="681" t="s">
        <v>35561</v>
      </c>
      <c r="B14257" s="681" t="s">
        <v>35562</v>
      </c>
      <c r="C14257" s="681" t="s">
        <v>35563</v>
      </c>
      <c r="D14257" s="681" t="s">
        <v>50552</v>
      </c>
    </row>
    <row r="14258" spans="1:4" ht="31.5" thickTop="1" thickBot="1" x14ac:dyDescent="0.3">
      <c r="A14258" s="680" t="s">
        <v>35564</v>
      </c>
      <c r="B14258" s="681" t="s">
        <v>35565</v>
      </c>
      <c r="C14258" s="680" t="s">
        <v>35566</v>
      </c>
      <c r="D14258" s="680" t="s">
        <v>50553</v>
      </c>
    </row>
    <row r="14259" spans="1:4" ht="16.5" thickTop="1" thickBot="1" x14ac:dyDescent="0.3">
      <c r="A14259" s="681" t="s">
        <v>35567</v>
      </c>
      <c r="B14259" s="681" t="s">
        <v>35568</v>
      </c>
      <c r="C14259" s="681" t="s">
        <v>35569</v>
      </c>
      <c r="D14259" s="681" t="s">
        <v>50554</v>
      </c>
    </row>
    <row r="14260" spans="1:4" ht="16.5" thickTop="1" thickBot="1" x14ac:dyDescent="0.3">
      <c r="A14260" s="680" t="s">
        <v>35570</v>
      </c>
      <c r="B14260" s="681" t="s">
        <v>35571</v>
      </c>
      <c r="C14260" s="680" t="s">
        <v>35572</v>
      </c>
      <c r="D14260" s="680" t="s">
        <v>50555</v>
      </c>
    </row>
    <row r="14261" spans="1:4" ht="31.5" thickTop="1" thickBot="1" x14ac:dyDescent="0.3">
      <c r="A14261" s="681" t="s">
        <v>35573</v>
      </c>
      <c r="B14261" s="681" t="s">
        <v>35574</v>
      </c>
      <c r="C14261" s="681" t="s">
        <v>35575</v>
      </c>
      <c r="D14261" s="681" t="s">
        <v>50556</v>
      </c>
    </row>
    <row r="14262" spans="1:4" ht="46.5" thickTop="1" thickBot="1" x14ac:dyDescent="0.3">
      <c r="A14262" s="681" t="s">
        <v>35576</v>
      </c>
      <c r="B14262" s="681" t="s">
        <v>35577</v>
      </c>
      <c r="C14262" s="681" t="s">
        <v>35578</v>
      </c>
      <c r="D14262" s="681" t="s">
        <v>50557</v>
      </c>
    </row>
    <row r="14263" spans="1:4" ht="31.5" thickTop="1" thickBot="1" x14ac:dyDescent="0.3">
      <c r="A14263" s="680" t="s">
        <v>35579</v>
      </c>
      <c r="B14263" s="681" t="s">
        <v>35580</v>
      </c>
      <c r="C14263" s="680" t="s">
        <v>35581</v>
      </c>
      <c r="D14263" s="680" t="s">
        <v>50558</v>
      </c>
    </row>
    <row r="14264" spans="1:4" ht="16.5" thickTop="1" thickBot="1" x14ac:dyDescent="0.3">
      <c r="A14264" s="680" t="s">
        <v>7960</v>
      </c>
      <c r="B14264" s="681" t="s">
        <v>35582</v>
      </c>
      <c r="C14264" s="680" t="s">
        <v>7961</v>
      </c>
      <c r="D14264" s="680" t="s">
        <v>7962</v>
      </c>
    </row>
    <row r="14265" spans="1:4" ht="16.5" thickTop="1" thickBot="1" x14ac:dyDescent="0.3">
      <c r="A14265" s="681" t="s">
        <v>35583</v>
      </c>
      <c r="B14265" s="681" t="s">
        <v>35584</v>
      </c>
      <c r="C14265" s="681" t="s">
        <v>35585</v>
      </c>
      <c r="D14265" s="681" t="s">
        <v>50559</v>
      </c>
    </row>
    <row r="14266" spans="1:4" ht="16.5" thickTop="1" thickBot="1" x14ac:dyDescent="0.3">
      <c r="A14266" s="681" t="s">
        <v>35586</v>
      </c>
      <c r="B14266" s="681" t="s">
        <v>35587</v>
      </c>
      <c r="C14266" s="681" t="s">
        <v>35588</v>
      </c>
      <c r="D14266" s="681" t="s">
        <v>50560</v>
      </c>
    </row>
    <row r="14267" spans="1:4" ht="31.5" thickTop="1" thickBot="1" x14ac:dyDescent="0.3">
      <c r="A14267" s="681" t="s">
        <v>35589</v>
      </c>
      <c r="B14267" s="681" t="s">
        <v>35590</v>
      </c>
      <c r="C14267" s="681" t="s">
        <v>35591</v>
      </c>
      <c r="D14267" s="681" t="s">
        <v>50561</v>
      </c>
    </row>
    <row r="14268" spans="1:4" ht="16.5" thickTop="1" thickBot="1" x14ac:dyDescent="0.3">
      <c r="A14268" s="680" t="s">
        <v>35592</v>
      </c>
      <c r="B14268" s="681" t="s">
        <v>35593</v>
      </c>
      <c r="C14268" s="680" t="s">
        <v>35594</v>
      </c>
      <c r="D14268" s="680" t="s">
        <v>50562</v>
      </c>
    </row>
    <row r="14269" spans="1:4" ht="16.5" thickTop="1" thickBot="1" x14ac:dyDescent="0.3">
      <c r="A14269" s="680" t="s">
        <v>35595</v>
      </c>
      <c r="B14269" s="681" t="s">
        <v>40335</v>
      </c>
      <c r="C14269" s="680" t="s">
        <v>35596</v>
      </c>
      <c r="D14269" s="680" t="s">
        <v>50563</v>
      </c>
    </row>
    <row r="14270" spans="1:4" ht="16.5" thickTop="1" thickBot="1" x14ac:dyDescent="0.3">
      <c r="A14270" s="680" t="s">
        <v>35597</v>
      </c>
      <c r="B14270" s="681" t="s">
        <v>35598</v>
      </c>
      <c r="C14270" s="680" t="s">
        <v>35599</v>
      </c>
      <c r="D14270" s="680" t="s">
        <v>50564</v>
      </c>
    </row>
    <row r="14271" spans="1:4" ht="31.5" thickTop="1" thickBot="1" x14ac:dyDescent="0.3">
      <c r="A14271" s="680" t="s">
        <v>35600</v>
      </c>
      <c r="B14271" s="681" t="s">
        <v>35601</v>
      </c>
      <c r="C14271" s="680" t="s">
        <v>35602</v>
      </c>
      <c r="D14271" s="680" t="s">
        <v>50565</v>
      </c>
    </row>
    <row r="14272" spans="1:4" ht="16.5" thickTop="1" thickBot="1" x14ac:dyDescent="0.3">
      <c r="A14272" s="681" t="s">
        <v>35603</v>
      </c>
      <c r="B14272" s="681" t="s">
        <v>35604</v>
      </c>
      <c r="C14272" s="681" t="s">
        <v>35605</v>
      </c>
      <c r="D14272" s="681" t="s">
        <v>50566</v>
      </c>
    </row>
    <row r="14273" spans="1:4" ht="16.5" thickTop="1" thickBot="1" x14ac:dyDescent="0.3">
      <c r="A14273" s="680" t="s">
        <v>7963</v>
      </c>
      <c r="B14273" s="692" t="s">
        <v>8728</v>
      </c>
      <c r="C14273" s="680" t="s">
        <v>35606</v>
      </c>
      <c r="D14273" s="680" t="s">
        <v>50567</v>
      </c>
    </row>
    <row r="14274" spans="1:4" ht="16.5" thickTop="1" thickBot="1" x14ac:dyDescent="0.3">
      <c r="A14274" s="681" t="s">
        <v>35607</v>
      </c>
      <c r="B14274" s="681" t="s">
        <v>35608</v>
      </c>
      <c r="C14274" s="681" t="s">
        <v>35609</v>
      </c>
      <c r="D14274" s="681" t="s">
        <v>50568</v>
      </c>
    </row>
    <row r="14275" spans="1:4" ht="16.5" thickTop="1" thickBot="1" x14ac:dyDescent="0.3">
      <c r="A14275" s="680" t="s">
        <v>35610</v>
      </c>
      <c r="B14275" s="681" t="s">
        <v>35611</v>
      </c>
      <c r="C14275" s="680" t="s">
        <v>35612</v>
      </c>
      <c r="D14275" s="680" t="s">
        <v>50569</v>
      </c>
    </row>
    <row r="14276" spans="1:4" ht="16.5" thickTop="1" thickBot="1" x14ac:dyDescent="0.3">
      <c r="A14276" s="681" t="s">
        <v>35613</v>
      </c>
      <c r="B14276" s="681" t="s">
        <v>35614</v>
      </c>
      <c r="C14276" s="681" t="s">
        <v>35615</v>
      </c>
      <c r="D14276" s="681" t="s">
        <v>50570</v>
      </c>
    </row>
    <row r="14277" spans="1:4" ht="16.5" thickTop="1" thickBot="1" x14ac:dyDescent="0.3">
      <c r="A14277" s="680" t="s">
        <v>7966</v>
      </c>
      <c r="B14277" s="681" t="s">
        <v>35616</v>
      </c>
      <c r="C14277" s="680" t="s">
        <v>7967</v>
      </c>
      <c r="D14277" s="680" t="s">
        <v>7968</v>
      </c>
    </row>
    <row r="14278" spans="1:4" ht="16.5" thickTop="1" thickBot="1" x14ac:dyDescent="0.3">
      <c r="A14278" s="681" t="s">
        <v>7969</v>
      </c>
      <c r="B14278" s="681" t="s">
        <v>35617</v>
      </c>
      <c r="C14278" s="681" t="s">
        <v>7970</v>
      </c>
      <c r="D14278" s="681" t="s">
        <v>7971</v>
      </c>
    </row>
    <row r="14279" spans="1:4" ht="16.5" thickTop="1" thickBot="1" x14ac:dyDescent="0.3">
      <c r="A14279" s="681" t="s">
        <v>7972</v>
      </c>
      <c r="B14279" s="681" t="s">
        <v>7972</v>
      </c>
      <c r="C14279" s="681" t="s">
        <v>7973</v>
      </c>
      <c r="D14279" s="681" t="s">
        <v>7974</v>
      </c>
    </row>
    <row r="14280" spans="1:4" ht="16.5" thickTop="1" thickBot="1" x14ac:dyDescent="0.3">
      <c r="A14280" s="680" t="s">
        <v>7975</v>
      </c>
      <c r="B14280" s="681" t="s">
        <v>7975</v>
      </c>
      <c r="C14280" s="680" t="s">
        <v>7976</v>
      </c>
      <c r="D14280" s="680" t="s">
        <v>7977</v>
      </c>
    </row>
    <row r="14281" spans="1:4" ht="16.5" thickTop="1" thickBot="1" x14ac:dyDescent="0.3">
      <c r="A14281" s="680" t="s">
        <v>35618</v>
      </c>
      <c r="B14281" s="681" t="s">
        <v>35619</v>
      </c>
      <c r="C14281" s="680" t="s">
        <v>35620</v>
      </c>
      <c r="D14281" s="680" t="s">
        <v>50571</v>
      </c>
    </row>
    <row r="14282" spans="1:4" ht="16.5" thickTop="1" thickBot="1" x14ac:dyDescent="0.3">
      <c r="A14282" s="680" t="s">
        <v>35621</v>
      </c>
      <c r="B14282" s="681" t="s">
        <v>35622</v>
      </c>
      <c r="C14282" s="680" t="s">
        <v>35623</v>
      </c>
      <c r="D14282" s="680" t="s">
        <v>50572</v>
      </c>
    </row>
    <row r="14283" spans="1:4" ht="16.5" thickTop="1" thickBot="1" x14ac:dyDescent="0.3">
      <c r="A14283" s="680" t="s">
        <v>35624</v>
      </c>
      <c r="B14283" s="681" t="s">
        <v>35625</v>
      </c>
      <c r="C14283" s="680" t="s">
        <v>35626</v>
      </c>
      <c r="D14283" s="680" t="s">
        <v>50573</v>
      </c>
    </row>
    <row r="14284" spans="1:4" ht="16.5" thickTop="1" thickBot="1" x14ac:dyDescent="0.3">
      <c r="A14284" s="680" t="s">
        <v>35627</v>
      </c>
      <c r="B14284" s="681" t="s">
        <v>35628</v>
      </c>
      <c r="C14284" s="680" t="s">
        <v>35629</v>
      </c>
      <c r="D14284" s="680" t="s">
        <v>50574</v>
      </c>
    </row>
    <row r="14285" spans="1:4" ht="16.5" thickTop="1" thickBot="1" x14ac:dyDescent="0.3">
      <c r="A14285" s="680" t="s">
        <v>35630</v>
      </c>
      <c r="B14285" s="681" t="s">
        <v>35631</v>
      </c>
      <c r="C14285" s="680" t="s">
        <v>35632</v>
      </c>
      <c r="D14285" s="680" t="s">
        <v>50575</v>
      </c>
    </row>
    <row r="14286" spans="1:4" ht="16.5" thickTop="1" thickBot="1" x14ac:dyDescent="0.3">
      <c r="A14286" s="680" t="s">
        <v>35633</v>
      </c>
      <c r="B14286" s="681" t="s">
        <v>35634</v>
      </c>
      <c r="C14286" s="680" t="s">
        <v>35635</v>
      </c>
      <c r="D14286" s="680" t="s">
        <v>50576</v>
      </c>
    </row>
    <row r="14287" spans="1:4" ht="16.5" thickTop="1" thickBot="1" x14ac:dyDescent="0.3">
      <c r="A14287" s="681" t="s">
        <v>7979</v>
      </c>
      <c r="B14287" s="681" t="s">
        <v>35636</v>
      </c>
      <c r="C14287" s="681" t="s">
        <v>7980</v>
      </c>
      <c r="D14287" s="681" t="s">
        <v>7981</v>
      </c>
    </row>
    <row r="14288" spans="1:4" ht="16.5" thickTop="1" thickBot="1" x14ac:dyDescent="0.3">
      <c r="A14288" s="680" t="s">
        <v>35637</v>
      </c>
      <c r="B14288" s="681" t="s">
        <v>35638</v>
      </c>
      <c r="C14288" s="680" t="s">
        <v>35639</v>
      </c>
      <c r="D14288" s="680" t="s">
        <v>50577</v>
      </c>
    </row>
    <row r="14289" spans="1:4" ht="31.5" thickTop="1" thickBot="1" x14ac:dyDescent="0.3">
      <c r="A14289" s="681" t="s">
        <v>35640</v>
      </c>
      <c r="B14289" s="681" t="s">
        <v>35640</v>
      </c>
      <c r="C14289" s="681" t="s">
        <v>35641</v>
      </c>
      <c r="D14289" s="681" t="s">
        <v>50578</v>
      </c>
    </row>
    <row r="14290" spans="1:4" ht="16.5" thickTop="1" thickBot="1" x14ac:dyDescent="0.3">
      <c r="A14290" s="680" t="s">
        <v>35642</v>
      </c>
      <c r="B14290" s="681" t="s">
        <v>35643</v>
      </c>
      <c r="C14290" s="680" t="s">
        <v>35644</v>
      </c>
      <c r="D14290" s="680" t="s">
        <v>50579</v>
      </c>
    </row>
    <row r="14291" spans="1:4" ht="31.5" thickTop="1" thickBot="1" x14ac:dyDescent="0.3">
      <c r="A14291" s="681" t="s">
        <v>35645</v>
      </c>
      <c r="B14291" s="681" t="s">
        <v>35646</v>
      </c>
      <c r="C14291" s="681" t="s">
        <v>35647</v>
      </c>
      <c r="D14291" s="681" t="s">
        <v>50580</v>
      </c>
    </row>
    <row r="14292" spans="1:4" ht="16.5" thickTop="1" thickBot="1" x14ac:dyDescent="0.3">
      <c r="A14292" s="680" t="s">
        <v>35648</v>
      </c>
      <c r="B14292" s="681" t="s">
        <v>35649</v>
      </c>
      <c r="C14292" s="680" t="s">
        <v>35650</v>
      </c>
      <c r="D14292" s="680" t="s">
        <v>50581</v>
      </c>
    </row>
    <row r="14293" spans="1:4" ht="16.5" thickTop="1" thickBot="1" x14ac:dyDescent="0.3">
      <c r="A14293" s="680" t="s">
        <v>35651</v>
      </c>
      <c r="B14293" s="681" t="s">
        <v>35652</v>
      </c>
      <c r="C14293" s="680" t="s">
        <v>35653</v>
      </c>
      <c r="D14293" s="680" t="s">
        <v>50582</v>
      </c>
    </row>
    <row r="14294" spans="1:4" ht="16.5" thickTop="1" thickBot="1" x14ac:dyDescent="0.3">
      <c r="A14294" s="680" t="s">
        <v>35654</v>
      </c>
      <c r="B14294" s="681" t="s">
        <v>35655</v>
      </c>
      <c r="C14294" s="680" t="s">
        <v>35656</v>
      </c>
      <c r="D14294" s="680" t="s">
        <v>50583</v>
      </c>
    </row>
    <row r="14295" spans="1:4" ht="16.5" thickTop="1" thickBot="1" x14ac:dyDescent="0.3">
      <c r="A14295" s="681" t="s">
        <v>35657</v>
      </c>
      <c r="B14295" s="681" t="s">
        <v>35658</v>
      </c>
      <c r="C14295" s="681" t="s">
        <v>35659</v>
      </c>
      <c r="D14295" s="681" t="s">
        <v>50584</v>
      </c>
    </row>
    <row r="14296" spans="1:4" ht="16.5" thickTop="1" thickBot="1" x14ac:dyDescent="0.3">
      <c r="A14296" s="681" t="s">
        <v>35660</v>
      </c>
      <c r="B14296" s="681" t="s">
        <v>35661</v>
      </c>
      <c r="C14296" s="681" t="s">
        <v>35662</v>
      </c>
      <c r="D14296" s="681" t="s">
        <v>50585</v>
      </c>
    </row>
    <row r="14297" spans="1:4" ht="16.5" thickTop="1" thickBot="1" x14ac:dyDescent="0.3">
      <c r="A14297" s="681" t="s">
        <v>35663</v>
      </c>
      <c r="B14297" s="692" t="s">
        <v>8728</v>
      </c>
      <c r="C14297" s="681" t="s">
        <v>35664</v>
      </c>
      <c r="D14297" s="681" t="s">
        <v>50586</v>
      </c>
    </row>
    <row r="14298" spans="1:4" ht="31.5" thickTop="1" thickBot="1" x14ac:dyDescent="0.3">
      <c r="A14298" s="681" t="s">
        <v>35665</v>
      </c>
      <c r="B14298" s="681" t="s">
        <v>35666</v>
      </c>
      <c r="C14298" s="681" t="s">
        <v>35667</v>
      </c>
      <c r="D14298" s="681" t="s">
        <v>50587</v>
      </c>
    </row>
    <row r="14299" spans="1:4" ht="16.5" thickTop="1" thickBot="1" x14ac:dyDescent="0.3">
      <c r="A14299" s="681" t="s">
        <v>50588</v>
      </c>
      <c r="B14299" s="692" t="s">
        <v>8728</v>
      </c>
      <c r="C14299" s="681" t="s">
        <v>39095</v>
      </c>
      <c r="D14299" s="681" t="s">
        <v>50589</v>
      </c>
    </row>
    <row r="14300" spans="1:4" ht="16.5" thickTop="1" thickBot="1" x14ac:dyDescent="0.3">
      <c r="A14300" s="681" t="s">
        <v>35668</v>
      </c>
      <c r="B14300" s="681" t="s">
        <v>35669</v>
      </c>
      <c r="C14300" s="681" t="s">
        <v>35670</v>
      </c>
      <c r="D14300" s="681" t="s">
        <v>50590</v>
      </c>
    </row>
    <row r="14301" spans="1:4" ht="16.5" thickTop="1" thickBot="1" x14ac:dyDescent="0.3">
      <c r="A14301" s="681" t="s">
        <v>35671</v>
      </c>
      <c r="B14301" s="681" t="s">
        <v>35672</v>
      </c>
      <c r="C14301" s="681" t="s">
        <v>35673</v>
      </c>
      <c r="D14301" s="681" t="s">
        <v>50591</v>
      </c>
    </row>
    <row r="14302" spans="1:4" ht="31.5" thickTop="1" thickBot="1" x14ac:dyDescent="0.3">
      <c r="A14302" s="681" t="s">
        <v>7982</v>
      </c>
      <c r="B14302" s="681" t="s">
        <v>35674</v>
      </c>
      <c r="C14302" s="681" t="s">
        <v>7983</v>
      </c>
      <c r="D14302" s="681" t="s">
        <v>7984</v>
      </c>
    </row>
    <row r="14303" spans="1:4" ht="16.5" thickTop="1" thickBot="1" x14ac:dyDescent="0.3">
      <c r="A14303" s="681" t="s">
        <v>7985</v>
      </c>
      <c r="B14303" s="681" t="s">
        <v>35675</v>
      </c>
      <c r="C14303" s="681" t="s">
        <v>7986</v>
      </c>
      <c r="D14303" s="681" t="s">
        <v>7987</v>
      </c>
    </row>
    <row r="14304" spans="1:4" ht="16.5" thickTop="1" thickBot="1" x14ac:dyDescent="0.3">
      <c r="A14304" s="680" t="s">
        <v>35676</v>
      </c>
      <c r="B14304" s="681" t="s">
        <v>35677</v>
      </c>
      <c r="C14304" s="680" t="s">
        <v>35678</v>
      </c>
      <c r="D14304" s="680" t="s">
        <v>50592</v>
      </c>
    </row>
    <row r="14305" spans="1:4" ht="31.5" thickTop="1" thickBot="1" x14ac:dyDescent="0.3">
      <c r="A14305" s="681" t="s">
        <v>35679</v>
      </c>
      <c r="B14305" s="681" t="s">
        <v>35680</v>
      </c>
      <c r="C14305" s="681" t="s">
        <v>35681</v>
      </c>
      <c r="D14305" s="681" t="s">
        <v>50593</v>
      </c>
    </row>
    <row r="14306" spans="1:4" ht="16.5" thickTop="1" thickBot="1" x14ac:dyDescent="0.3">
      <c r="A14306" s="680" t="s">
        <v>35682</v>
      </c>
      <c r="B14306" s="681" t="s">
        <v>35682</v>
      </c>
      <c r="C14306" s="680" t="s">
        <v>35683</v>
      </c>
      <c r="D14306" s="680" t="s">
        <v>50594</v>
      </c>
    </row>
    <row r="14307" spans="1:4" ht="16.5" thickTop="1" thickBot="1" x14ac:dyDescent="0.3">
      <c r="A14307" s="681" t="s">
        <v>35684</v>
      </c>
      <c r="B14307" s="681" t="s">
        <v>35685</v>
      </c>
      <c r="C14307" s="681" t="s">
        <v>35686</v>
      </c>
      <c r="D14307" s="681" t="s">
        <v>50595</v>
      </c>
    </row>
    <row r="14308" spans="1:4" ht="16.5" thickTop="1" thickBot="1" x14ac:dyDescent="0.3">
      <c r="A14308" s="680" t="s">
        <v>35687</v>
      </c>
      <c r="B14308" s="681" t="s">
        <v>35688</v>
      </c>
      <c r="C14308" s="680" t="s">
        <v>35689</v>
      </c>
      <c r="D14308" s="680" t="s">
        <v>50596</v>
      </c>
    </row>
    <row r="14309" spans="1:4" ht="31.5" thickTop="1" thickBot="1" x14ac:dyDescent="0.3">
      <c r="A14309" s="681" t="s">
        <v>35690</v>
      </c>
      <c r="B14309" s="681" t="s">
        <v>35691</v>
      </c>
      <c r="C14309" s="681" t="s">
        <v>35692</v>
      </c>
      <c r="D14309" s="681" t="s">
        <v>50597</v>
      </c>
    </row>
    <row r="14310" spans="1:4" ht="16.5" thickTop="1" thickBot="1" x14ac:dyDescent="0.3">
      <c r="A14310" s="680" t="s">
        <v>35693</v>
      </c>
      <c r="B14310" s="681" t="s">
        <v>35694</v>
      </c>
      <c r="C14310" s="680" t="s">
        <v>35695</v>
      </c>
      <c r="D14310" s="680" t="s">
        <v>50598</v>
      </c>
    </row>
    <row r="14311" spans="1:4" ht="16.5" thickTop="1" thickBot="1" x14ac:dyDescent="0.3">
      <c r="A14311" s="680" t="s">
        <v>35696</v>
      </c>
      <c r="B14311" s="681" t="s">
        <v>35697</v>
      </c>
      <c r="C14311" s="680" t="s">
        <v>35698</v>
      </c>
      <c r="D14311" s="680" t="s">
        <v>50599</v>
      </c>
    </row>
    <row r="14312" spans="1:4" ht="16.5" thickTop="1" thickBot="1" x14ac:dyDescent="0.3">
      <c r="A14312" s="681" t="s">
        <v>7988</v>
      </c>
      <c r="B14312" s="681" t="s">
        <v>35699</v>
      </c>
      <c r="C14312" s="681" t="s">
        <v>7989</v>
      </c>
      <c r="D14312" s="681" t="s">
        <v>7990</v>
      </c>
    </row>
    <row r="14313" spans="1:4" ht="16.5" thickTop="1" thickBot="1" x14ac:dyDescent="0.3">
      <c r="A14313" s="680" t="s">
        <v>35700</v>
      </c>
      <c r="B14313" s="681" t="s">
        <v>35701</v>
      </c>
      <c r="C14313" s="680" t="s">
        <v>35702</v>
      </c>
      <c r="D14313" s="680" t="s">
        <v>50600</v>
      </c>
    </row>
    <row r="14314" spans="1:4" ht="16.5" thickTop="1" thickBot="1" x14ac:dyDescent="0.3">
      <c r="A14314" s="680" t="s">
        <v>7991</v>
      </c>
      <c r="B14314" s="681" t="s">
        <v>35703</v>
      </c>
      <c r="C14314" s="680" t="s">
        <v>7992</v>
      </c>
      <c r="D14314" s="680" t="s">
        <v>7993</v>
      </c>
    </row>
    <row r="14315" spans="1:4" ht="16.5" thickTop="1" thickBot="1" x14ac:dyDescent="0.3">
      <c r="A14315" s="681" t="s">
        <v>7994</v>
      </c>
      <c r="B14315" s="681" t="s">
        <v>35704</v>
      </c>
      <c r="C14315" s="681" t="s">
        <v>7995</v>
      </c>
      <c r="D14315" s="681" t="s">
        <v>7996</v>
      </c>
    </row>
    <row r="14316" spans="1:4" ht="16.5" thickTop="1" thickBot="1" x14ac:dyDescent="0.3">
      <c r="A14316" s="680" t="s">
        <v>35705</v>
      </c>
      <c r="B14316" s="681" t="s">
        <v>35706</v>
      </c>
      <c r="C14316" s="680" t="s">
        <v>35707</v>
      </c>
      <c r="D14316" s="680" t="s">
        <v>50601</v>
      </c>
    </row>
    <row r="14317" spans="1:4" ht="16.5" thickTop="1" thickBot="1" x14ac:dyDescent="0.3">
      <c r="A14317" s="681" t="s">
        <v>7997</v>
      </c>
      <c r="B14317" s="681" t="s">
        <v>35708</v>
      </c>
      <c r="C14317" s="681" t="s">
        <v>7998</v>
      </c>
      <c r="D14317" s="681" t="s">
        <v>7999</v>
      </c>
    </row>
    <row r="14318" spans="1:4" ht="16.5" thickTop="1" thickBot="1" x14ac:dyDescent="0.3">
      <c r="A14318" s="681" t="s">
        <v>35709</v>
      </c>
      <c r="B14318" s="681" t="s">
        <v>35710</v>
      </c>
      <c r="C14318" s="681" t="s">
        <v>35711</v>
      </c>
      <c r="D14318" s="681" t="s">
        <v>50602</v>
      </c>
    </row>
    <row r="14319" spans="1:4" ht="16.5" thickTop="1" thickBot="1" x14ac:dyDescent="0.3">
      <c r="A14319" s="680" t="s">
        <v>35712</v>
      </c>
      <c r="B14319" s="681" t="s">
        <v>35713</v>
      </c>
      <c r="C14319" s="680" t="s">
        <v>35714</v>
      </c>
      <c r="D14319" s="680" t="s">
        <v>50603</v>
      </c>
    </row>
    <row r="14320" spans="1:4" ht="31.5" thickTop="1" thickBot="1" x14ac:dyDescent="0.3">
      <c r="A14320" s="681" t="s">
        <v>35715</v>
      </c>
      <c r="B14320" s="681" t="s">
        <v>35716</v>
      </c>
      <c r="C14320" s="681" t="s">
        <v>35717</v>
      </c>
      <c r="D14320" s="681" t="s">
        <v>50604</v>
      </c>
    </row>
    <row r="14321" spans="1:4" ht="16.5" thickTop="1" thickBot="1" x14ac:dyDescent="0.3">
      <c r="A14321" s="680" t="s">
        <v>35718</v>
      </c>
      <c r="B14321" s="681" t="s">
        <v>35719</v>
      </c>
      <c r="C14321" s="680" t="s">
        <v>35720</v>
      </c>
      <c r="D14321" s="680" t="s">
        <v>50605</v>
      </c>
    </row>
    <row r="14322" spans="1:4" ht="16.5" thickTop="1" thickBot="1" x14ac:dyDescent="0.3">
      <c r="A14322" s="681" t="s">
        <v>8000</v>
      </c>
      <c r="B14322" s="681" t="s">
        <v>35721</v>
      </c>
      <c r="C14322" s="681" t="s">
        <v>8001</v>
      </c>
      <c r="D14322" s="681" t="s">
        <v>8002</v>
      </c>
    </row>
    <row r="14323" spans="1:4" ht="16.5" thickTop="1" thickBot="1" x14ac:dyDescent="0.3">
      <c r="A14323" s="681" t="s">
        <v>35722</v>
      </c>
      <c r="B14323" s="681" t="s">
        <v>35723</v>
      </c>
      <c r="C14323" s="681" t="s">
        <v>35724</v>
      </c>
      <c r="D14323" s="681" t="s">
        <v>50606</v>
      </c>
    </row>
    <row r="14324" spans="1:4" ht="16.5" thickTop="1" thickBot="1" x14ac:dyDescent="0.3">
      <c r="A14324" s="681" t="s">
        <v>8003</v>
      </c>
      <c r="B14324" s="681" t="s">
        <v>35725</v>
      </c>
      <c r="C14324" s="681" t="s">
        <v>8004</v>
      </c>
      <c r="D14324" s="681" t="s">
        <v>8005</v>
      </c>
    </row>
    <row r="14325" spans="1:4" ht="16.5" thickTop="1" thickBot="1" x14ac:dyDescent="0.3">
      <c r="A14325" s="680" t="s">
        <v>35726</v>
      </c>
      <c r="B14325" s="681" t="s">
        <v>35727</v>
      </c>
      <c r="C14325" s="680" t="s">
        <v>35728</v>
      </c>
      <c r="D14325" s="680" t="s">
        <v>50607</v>
      </c>
    </row>
    <row r="14326" spans="1:4" ht="16.5" thickTop="1" thickBot="1" x14ac:dyDescent="0.3">
      <c r="A14326" s="681" t="s">
        <v>35729</v>
      </c>
      <c r="B14326" s="681" t="s">
        <v>35730</v>
      </c>
      <c r="C14326" s="681" t="s">
        <v>35731</v>
      </c>
      <c r="D14326" s="681" t="s">
        <v>50608</v>
      </c>
    </row>
    <row r="14327" spans="1:4" ht="16.5" thickTop="1" thickBot="1" x14ac:dyDescent="0.3">
      <c r="A14327" s="681" t="s">
        <v>35732</v>
      </c>
      <c r="B14327" s="681" t="s">
        <v>35733</v>
      </c>
      <c r="C14327" s="681" t="s">
        <v>35734</v>
      </c>
      <c r="D14327" s="681" t="s">
        <v>50609</v>
      </c>
    </row>
    <row r="14328" spans="1:4" ht="16.5" thickTop="1" thickBot="1" x14ac:dyDescent="0.3">
      <c r="A14328" s="680" t="s">
        <v>35735</v>
      </c>
      <c r="B14328" s="681" t="s">
        <v>35736</v>
      </c>
      <c r="C14328" s="680" t="s">
        <v>35737</v>
      </c>
      <c r="D14328" s="680" t="s">
        <v>50610</v>
      </c>
    </row>
    <row r="14329" spans="1:4" ht="31.5" thickTop="1" thickBot="1" x14ac:dyDescent="0.3">
      <c r="A14329" s="681" t="s">
        <v>35738</v>
      </c>
      <c r="B14329" s="681" t="s">
        <v>35739</v>
      </c>
      <c r="C14329" s="681" t="s">
        <v>35740</v>
      </c>
      <c r="D14329" s="681" t="s">
        <v>50611</v>
      </c>
    </row>
    <row r="14330" spans="1:4" ht="16.5" thickTop="1" thickBot="1" x14ac:dyDescent="0.3">
      <c r="A14330" s="681" t="s">
        <v>35741</v>
      </c>
      <c r="B14330" s="681" t="s">
        <v>35742</v>
      </c>
      <c r="C14330" s="681" t="s">
        <v>35743</v>
      </c>
      <c r="D14330" s="681" t="s">
        <v>50612</v>
      </c>
    </row>
    <row r="14331" spans="1:4" ht="16.5" thickTop="1" thickBot="1" x14ac:dyDescent="0.3">
      <c r="A14331" s="681" t="s">
        <v>35744</v>
      </c>
      <c r="B14331" s="681" t="s">
        <v>35745</v>
      </c>
      <c r="C14331" s="681" t="s">
        <v>35746</v>
      </c>
      <c r="D14331" s="681" t="s">
        <v>50613</v>
      </c>
    </row>
    <row r="14332" spans="1:4" ht="16.5" thickTop="1" thickBot="1" x14ac:dyDescent="0.3">
      <c r="A14332" s="680" t="s">
        <v>35747</v>
      </c>
      <c r="B14332" s="681" t="s">
        <v>35748</v>
      </c>
      <c r="C14332" s="680" t="s">
        <v>35749</v>
      </c>
      <c r="D14332" s="680" t="s">
        <v>50614</v>
      </c>
    </row>
    <row r="14333" spans="1:4" ht="16.5" thickTop="1" thickBot="1" x14ac:dyDescent="0.3">
      <c r="A14333" s="681" t="s">
        <v>35750</v>
      </c>
      <c r="B14333" s="681" t="s">
        <v>35751</v>
      </c>
      <c r="C14333" s="681" t="s">
        <v>35752</v>
      </c>
      <c r="D14333" s="681" t="s">
        <v>50615</v>
      </c>
    </row>
    <row r="14334" spans="1:4" ht="16.5" thickTop="1" thickBot="1" x14ac:dyDescent="0.3">
      <c r="A14334" s="680" t="s">
        <v>35753</v>
      </c>
      <c r="B14334" s="681" t="s">
        <v>35754</v>
      </c>
      <c r="C14334" s="680" t="s">
        <v>35755</v>
      </c>
      <c r="D14334" s="680" t="s">
        <v>50616</v>
      </c>
    </row>
    <row r="14335" spans="1:4" ht="16.5" thickTop="1" thickBot="1" x14ac:dyDescent="0.3">
      <c r="A14335" s="680" t="s">
        <v>35756</v>
      </c>
      <c r="B14335" s="681" t="s">
        <v>35757</v>
      </c>
      <c r="C14335" s="680" t="s">
        <v>35758</v>
      </c>
      <c r="D14335" s="680" t="s">
        <v>50617</v>
      </c>
    </row>
    <row r="14336" spans="1:4" ht="16.5" thickTop="1" thickBot="1" x14ac:dyDescent="0.3">
      <c r="A14336" s="680" t="s">
        <v>35759</v>
      </c>
      <c r="B14336" s="681" t="s">
        <v>35760</v>
      </c>
      <c r="C14336" s="680" t="s">
        <v>35761</v>
      </c>
      <c r="D14336" s="680" t="s">
        <v>50618</v>
      </c>
    </row>
    <row r="14337" spans="1:4" ht="16.5" thickTop="1" thickBot="1" x14ac:dyDescent="0.3">
      <c r="A14337" s="681" t="s">
        <v>35762</v>
      </c>
      <c r="B14337" s="681" t="s">
        <v>35763</v>
      </c>
      <c r="C14337" s="681" t="s">
        <v>35764</v>
      </c>
      <c r="D14337" s="681" t="s">
        <v>50619</v>
      </c>
    </row>
    <row r="14338" spans="1:4" ht="16.5" thickTop="1" thickBot="1" x14ac:dyDescent="0.3">
      <c r="A14338" s="680" t="s">
        <v>35765</v>
      </c>
      <c r="B14338" s="681" t="s">
        <v>35766</v>
      </c>
      <c r="C14338" s="680" t="s">
        <v>35767</v>
      </c>
      <c r="D14338" s="680" t="s">
        <v>50620</v>
      </c>
    </row>
    <row r="14339" spans="1:4" ht="16.5" thickTop="1" thickBot="1" x14ac:dyDescent="0.3">
      <c r="A14339" s="680" t="s">
        <v>35768</v>
      </c>
      <c r="B14339" s="681" t="s">
        <v>35769</v>
      </c>
      <c r="C14339" s="680" t="s">
        <v>35770</v>
      </c>
      <c r="D14339" s="680" t="s">
        <v>50621</v>
      </c>
    </row>
    <row r="14340" spans="1:4" ht="16.5" thickTop="1" thickBot="1" x14ac:dyDescent="0.3">
      <c r="A14340" s="680" t="s">
        <v>35771</v>
      </c>
      <c r="B14340" s="681" t="s">
        <v>35772</v>
      </c>
      <c r="C14340" s="680" t="s">
        <v>35773</v>
      </c>
      <c r="D14340" s="680" t="s">
        <v>50622</v>
      </c>
    </row>
    <row r="14341" spans="1:4" ht="16.5" thickTop="1" thickBot="1" x14ac:dyDescent="0.3">
      <c r="A14341" s="681" t="s">
        <v>35774</v>
      </c>
      <c r="B14341" s="681" t="s">
        <v>35775</v>
      </c>
      <c r="C14341" s="681" t="s">
        <v>35776</v>
      </c>
      <c r="D14341" s="681" t="s">
        <v>50623</v>
      </c>
    </row>
    <row r="14342" spans="1:4" ht="16.5" thickTop="1" thickBot="1" x14ac:dyDescent="0.3">
      <c r="A14342" s="680" t="s">
        <v>35777</v>
      </c>
      <c r="B14342" s="681" t="s">
        <v>35778</v>
      </c>
      <c r="C14342" s="680" t="s">
        <v>35779</v>
      </c>
      <c r="D14342" s="680" t="s">
        <v>50624</v>
      </c>
    </row>
    <row r="14343" spans="1:4" ht="16.5" thickTop="1" thickBot="1" x14ac:dyDescent="0.3">
      <c r="A14343" s="681" t="s">
        <v>35780</v>
      </c>
      <c r="B14343" s="681" t="s">
        <v>35781</v>
      </c>
      <c r="C14343" s="681" t="s">
        <v>35782</v>
      </c>
      <c r="D14343" s="681" t="s">
        <v>50625</v>
      </c>
    </row>
    <row r="14344" spans="1:4" ht="16.5" thickTop="1" thickBot="1" x14ac:dyDescent="0.3">
      <c r="A14344" s="681" t="s">
        <v>35783</v>
      </c>
      <c r="B14344" s="681" t="s">
        <v>35784</v>
      </c>
      <c r="C14344" s="681" t="s">
        <v>35785</v>
      </c>
      <c r="D14344" s="681" t="s">
        <v>50626</v>
      </c>
    </row>
    <row r="14345" spans="1:4" ht="16.5" thickTop="1" thickBot="1" x14ac:dyDescent="0.3">
      <c r="A14345" s="681" t="s">
        <v>35786</v>
      </c>
      <c r="B14345" s="681" t="s">
        <v>35787</v>
      </c>
      <c r="C14345" s="681" t="s">
        <v>35788</v>
      </c>
      <c r="D14345" s="681" t="s">
        <v>50627</v>
      </c>
    </row>
    <row r="14346" spans="1:4" ht="16.5" thickTop="1" thickBot="1" x14ac:dyDescent="0.3">
      <c r="A14346" s="680" t="s">
        <v>8007</v>
      </c>
      <c r="B14346" s="681" t="s">
        <v>35789</v>
      </c>
      <c r="C14346" s="680" t="s">
        <v>35790</v>
      </c>
      <c r="D14346" s="680" t="s">
        <v>8009</v>
      </c>
    </row>
    <row r="14347" spans="1:4" ht="16.5" thickTop="1" thickBot="1" x14ac:dyDescent="0.3">
      <c r="A14347" s="681" t="s">
        <v>35791</v>
      </c>
      <c r="B14347" s="681" t="s">
        <v>35792</v>
      </c>
      <c r="C14347" s="681" t="s">
        <v>35793</v>
      </c>
      <c r="D14347" s="681" t="s">
        <v>50628</v>
      </c>
    </row>
    <row r="14348" spans="1:4" ht="16.5" thickTop="1" thickBot="1" x14ac:dyDescent="0.3">
      <c r="A14348" s="680" t="s">
        <v>35794</v>
      </c>
      <c r="B14348" s="681" t="s">
        <v>35795</v>
      </c>
      <c r="C14348" s="680" t="s">
        <v>35796</v>
      </c>
      <c r="D14348" s="680" t="s">
        <v>50629</v>
      </c>
    </row>
    <row r="14349" spans="1:4" ht="16.5" thickTop="1" thickBot="1" x14ac:dyDescent="0.3">
      <c r="A14349" s="681" t="s">
        <v>8010</v>
      </c>
      <c r="B14349" s="681" t="s">
        <v>35797</v>
      </c>
      <c r="C14349" s="681" t="s">
        <v>8011</v>
      </c>
      <c r="D14349" s="681" t="s">
        <v>8012</v>
      </c>
    </row>
    <row r="14350" spans="1:4" ht="16.5" thickTop="1" thickBot="1" x14ac:dyDescent="0.3">
      <c r="A14350" s="680" t="s">
        <v>35798</v>
      </c>
      <c r="B14350" s="681" t="s">
        <v>35799</v>
      </c>
      <c r="C14350" s="680" t="s">
        <v>35800</v>
      </c>
      <c r="D14350" s="680" t="s">
        <v>50630</v>
      </c>
    </row>
    <row r="14351" spans="1:4" ht="31.5" thickTop="1" thickBot="1" x14ac:dyDescent="0.3">
      <c r="A14351" s="680" t="s">
        <v>35801</v>
      </c>
      <c r="B14351" s="681" t="s">
        <v>35802</v>
      </c>
      <c r="C14351" s="680" t="s">
        <v>35803</v>
      </c>
      <c r="D14351" s="680" t="s">
        <v>50631</v>
      </c>
    </row>
    <row r="14352" spans="1:4" ht="31.5" thickTop="1" thickBot="1" x14ac:dyDescent="0.3">
      <c r="A14352" s="681" t="s">
        <v>50632</v>
      </c>
      <c r="B14352" s="692" t="s">
        <v>8728</v>
      </c>
      <c r="C14352" s="681" t="s">
        <v>50633</v>
      </c>
      <c r="D14352" s="681" t="s">
        <v>50634</v>
      </c>
    </row>
    <row r="14353" spans="1:4" ht="16.5" thickTop="1" thickBot="1" x14ac:dyDescent="0.3">
      <c r="A14353" s="681" t="s">
        <v>35804</v>
      </c>
      <c r="B14353" s="681" t="s">
        <v>35805</v>
      </c>
      <c r="C14353" s="681" t="s">
        <v>35806</v>
      </c>
      <c r="D14353" s="681" t="s">
        <v>50635</v>
      </c>
    </row>
    <row r="14354" spans="1:4" ht="16.5" thickTop="1" thickBot="1" x14ac:dyDescent="0.3">
      <c r="A14354" s="681" t="s">
        <v>35807</v>
      </c>
      <c r="B14354" s="681" t="s">
        <v>35808</v>
      </c>
      <c r="C14354" s="681" t="s">
        <v>35809</v>
      </c>
      <c r="D14354" s="681" t="s">
        <v>50636</v>
      </c>
    </row>
    <row r="14355" spans="1:4" ht="16.5" thickTop="1" thickBot="1" x14ac:dyDescent="0.3">
      <c r="A14355" s="680" t="s">
        <v>35810</v>
      </c>
      <c r="B14355" s="681" t="s">
        <v>35811</v>
      </c>
      <c r="C14355" s="680" t="s">
        <v>35812</v>
      </c>
      <c r="D14355" s="680" t="s">
        <v>50637</v>
      </c>
    </row>
    <row r="14356" spans="1:4" ht="16.5" thickTop="1" thickBot="1" x14ac:dyDescent="0.3">
      <c r="A14356" s="681" t="s">
        <v>8013</v>
      </c>
      <c r="B14356" s="692" t="s">
        <v>8728</v>
      </c>
      <c r="C14356" s="681" t="s">
        <v>8014</v>
      </c>
      <c r="D14356" s="681" t="s">
        <v>8015</v>
      </c>
    </row>
    <row r="14357" spans="1:4" ht="16.5" thickTop="1" thickBot="1" x14ac:dyDescent="0.3">
      <c r="A14357" s="681" t="s">
        <v>35813</v>
      </c>
      <c r="B14357" s="681" t="s">
        <v>35813</v>
      </c>
      <c r="C14357" s="681" t="s">
        <v>35814</v>
      </c>
      <c r="D14357" s="681" t="s">
        <v>50638</v>
      </c>
    </row>
    <row r="14358" spans="1:4" ht="16.5" thickTop="1" thickBot="1" x14ac:dyDescent="0.3">
      <c r="A14358" s="680" t="s">
        <v>35815</v>
      </c>
      <c r="B14358" s="681" t="s">
        <v>35816</v>
      </c>
      <c r="C14358" s="680" t="s">
        <v>35817</v>
      </c>
      <c r="D14358" s="680" t="s">
        <v>50639</v>
      </c>
    </row>
    <row r="14359" spans="1:4" ht="31.5" thickTop="1" thickBot="1" x14ac:dyDescent="0.3">
      <c r="A14359" s="680" t="s">
        <v>35818</v>
      </c>
      <c r="B14359" s="681" t="s">
        <v>35819</v>
      </c>
      <c r="C14359" s="680" t="s">
        <v>35820</v>
      </c>
      <c r="D14359" s="680" t="s">
        <v>50640</v>
      </c>
    </row>
    <row r="14360" spans="1:4" ht="16.5" thickTop="1" thickBot="1" x14ac:dyDescent="0.3">
      <c r="A14360" s="681" t="s">
        <v>35821</v>
      </c>
      <c r="B14360" s="681" t="s">
        <v>35822</v>
      </c>
      <c r="C14360" s="681" t="s">
        <v>35823</v>
      </c>
      <c r="D14360" s="681" t="s">
        <v>50641</v>
      </c>
    </row>
    <row r="14361" spans="1:4" ht="16.5" thickTop="1" thickBot="1" x14ac:dyDescent="0.3">
      <c r="A14361" s="681" t="s">
        <v>35824</v>
      </c>
      <c r="B14361" s="681" t="s">
        <v>35825</v>
      </c>
      <c r="C14361" s="681" t="s">
        <v>35826</v>
      </c>
      <c r="D14361" s="681" t="s">
        <v>50642</v>
      </c>
    </row>
    <row r="14362" spans="1:4" ht="16.5" thickTop="1" thickBot="1" x14ac:dyDescent="0.3">
      <c r="A14362" s="680" t="s">
        <v>35827</v>
      </c>
      <c r="B14362" s="681" t="s">
        <v>35828</v>
      </c>
      <c r="C14362" s="680" t="s">
        <v>35829</v>
      </c>
      <c r="D14362" s="680" t="s">
        <v>50643</v>
      </c>
    </row>
    <row r="14363" spans="1:4" ht="31.5" thickTop="1" thickBot="1" x14ac:dyDescent="0.3">
      <c r="A14363" s="680" t="s">
        <v>35830</v>
      </c>
      <c r="B14363" s="681" t="s">
        <v>35831</v>
      </c>
      <c r="C14363" s="680" t="s">
        <v>35832</v>
      </c>
      <c r="D14363" s="680" t="s">
        <v>50644</v>
      </c>
    </row>
    <row r="14364" spans="1:4" ht="31.5" thickTop="1" thickBot="1" x14ac:dyDescent="0.3">
      <c r="A14364" s="680" t="s">
        <v>35833</v>
      </c>
      <c r="B14364" s="681" t="s">
        <v>35833</v>
      </c>
      <c r="C14364" s="680" t="s">
        <v>35834</v>
      </c>
      <c r="D14364" s="680" t="s">
        <v>50645</v>
      </c>
    </row>
    <row r="14365" spans="1:4" ht="16.5" thickTop="1" thickBot="1" x14ac:dyDescent="0.3">
      <c r="A14365" s="680" t="s">
        <v>35835</v>
      </c>
      <c r="B14365" s="681" t="s">
        <v>35836</v>
      </c>
      <c r="C14365" s="680" t="s">
        <v>35837</v>
      </c>
      <c r="D14365" s="680" t="s">
        <v>50646</v>
      </c>
    </row>
    <row r="14366" spans="1:4" ht="16.5" thickTop="1" thickBot="1" x14ac:dyDescent="0.3">
      <c r="A14366" s="681" t="s">
        <v>35838</v>
      </c>
      <c r="B14366" s="681" t="s">
        <v>35838</v>
      </c>
      <c r="C14366" s="681" t="s">
        <v>35839</v>
      </c>
      <c r="D14366" s="681" t="s">
        <v>50647</v>
      </c>
    </row>
    <row r="14367" spans="1:4" ht="31.5" thickTop="1" thickBot="1" x14ac:dyDescent="0.3">
      <c r="A14367" s="680" t="s">
        <v>35840</v>
      </c>
      <c r="B14367" s="681" t="s">
        <v>35841</v>
      </c>
      <c r="C14367" s="680" t="s">
        <v>35842</v>
      </c>
      <c r="D14367" s="680" t="s">
        <v>50648</v>
      </c>
    </row>
    <row r="14368" spans="1:4" ht="16.5" thickTop="1" thickBot="1" x14ac:dyDescent="0.3">
      <c r="A14368" s="680" t="s">
        <v>35843</v>
      </c>
      <c r="B14368" s="692" t="s">
        <v>8728</v>
      </c>
      <c r="C14368" s="680" t="s">
        <v>35844</v>
      </c>
      <c r="D14368" s="680" t="s">
        <v>50649</v>
      </c>
    </row>
    <row r="14369" spans="1:4" ht="16.5" thickTop="1" thickBot="1" x14ac:dyDescent="0.3">
      <c r="A14369" s="681" t="s">
        <v>35845</v>
      </c>
      <c r="B14369" s="681" t="s">
        <v>35846</v>
      </c>
      <c r="C14369" s="681" t="s">
        <v>35847</v>
      </c>
      <c r="D14369" s="681" t="s">
        <v>50650</v>
      </c>
    </row>
    <row r="14370" spans="1:4" ht="31.5" thickTop="1" thickBot="1" x14ac:dyDescent="0.3">
      <c r="A14370" s="680" t="s">
        <v>35848</v>
      </c>
      <c r="B14370" s="681" t="s">
        <v>35848</v>
      </c>
      <c r="C14370" s="680" t="s">
        <v>35849</v>
      </c>
      <c r="D14370" s="680" t="s">
        <v>50651</v>
      </c>
    </row>
    <row r="14371" spans="1:4" ht="16.5" thickTop="1" thickBot="1" x14ac:dyDescent="0.3">
      <c r="A14371" s="680" t="s">
        <v>8016</v>
      </c>
      <c r="B14371" s="681" t="s">
        <v>35850</v>
      </c>
      <c r="C14371" s="680" t="s">
        <v>8017</v>
      </c>
      <c r="D14371" s="680" t="s">
        <v>8018</v>
      </c>
    </row>
    <row r="14372" spans="1:4" ht="16.5" thickTop="1" thickBot="1" x14ac:dyDescent="0.3">
      <c r="A14372" s="681" t="s">
        <v>35851</v>
      </c>
      <c r="B14372" s="681" t="s">
        <v>35851</v>
      </c>
      <c r="C14372" s="681" t="s">
        <v>35852</v>
      </c>
      <c r="D14372" s="681" t="s">
        <v>50652</v>
      </c>
    </row>
    <row r="14373" spans="1:4" ht="16.5" thickTop="1" thickBot="1" x14ac:dyDescent="0.3">
      <c r="A14373" s="681" t="s">
        <v>35853</v>
      </c>
      <c r="B14373" s="681" t="s">
        <v>35854</v>
      </c>
      <c r="C14373" s="681" t="s">
        <v>35855</v>
      </c>
      <c r="D14373" s="681" t="s">
        <v>50653</v>
      </c>
    </row>
    <row r="14374" spans="1:4" ht="16.5" thickTop="1" thickBot="1" x14ac:dyDescent="0.3">
      <c r="A14374" s="680" t="s">
        <v>35856</v>
      </c>
      <c r="B14374" s="681" t="s">
        <v>35857</v>
      </c>
      <c r="C14374" s="680" t="s">
        <v>35858</v>
      </c>
      <c r="D14374" s="680" t="s">
        <v>50654</v>
      </c>
    </row>
    <row r="14375" spans="1:4" ht="16.5" thickTop="1" thickBot="1" x14ac:dyDescent="0.3">
      <c r="A14375" s="681" t="s">
        <v>8019</v>
      </c>
      <c r="B14375" s="681" t="s">
        <v>35859</v>
      </c>
      <c r="C14375" s="681" t="s">
        <v>8020</v>
      </c>
      <c r="D14375" s="681" t="s">
        <v>8021</v>
      </c>
    </row>
    <row r="14376" spans="1:4" ht="16.5" thickTop="1" thickBot="1" x14ac:dyDescent="0.3">
      <c r="A14376" s="681" t="s">
        <v>35860</v>
      </c>
      <c r="B14376" s="681" t="s">
        <v>35861</v>
      </c>
      <c r="C14376" s="681" t="s">
        <v>35862</v>
      </c>
      <c r="D14376" s="681" t="s">
        <v>50655</v>
      </c>
    </row>
    <row r="14377" spans="1:4" ht="16.5" thickTop="1" thickBot="1" x14ac:dyDescent="0.3">
      <c r="A14377" s="681" t="s">
        <v>8022</v>
      </c>
      <c r="B14377" s="681" t="s">
        <v>8022</v>
      </c>
      <c r="C14377" s="681" t="s">
        <v>8023</v>
      </c>
      <c r="D14377" s="681" t="s">
        <v>8024</v>
      </c>
    </row>
    <row r="14378" spans="1:4" ht="31.5" thickTop="1" thickBot="1" x14ac:dyDescent="0.3">
      <c r="A14378" s="681" t="s">
        <v>35863</v>
      </c>
      <c r="B14378" s="681" t="s">
        <v>35864</v>
      </c>
      <c r="C14378" s="681" t="s">
        <v>35865</v>
      </c>
      <c r="D14378" s="681" t="s">
        <v>50656</v>
      </c>
    </row>
    <row r="14379" spans="1:4" ht="16.5" thickTop="1" thickBot="1" x14ac:dyDescent="0.3">
      <c r="A14379" s="680" t="s">
        <v>35866</v>
      </c>
      <c r="B14379" s="681" t="s">
        <v>35867</v>
      </c>
      <c r="C14379" s="680" t="s">
        <v>35868</v>
      </c>
      <c r="D14379" s="680" t="s">
        <v>50657</v>
      </c>
    </row>
    <row r="14380" spans="1:4" ht="31.5" thickTop="1" thickBot="1" x14ac:dyDescent="0.3">
      <c r="A14380" s="680" t="s">
        <v>35869</v>
      </c>
      <c r="B14380" s="692" t="s">
        <v>8728</v>
      </c>
      <c r="C14380" s="680" t="s">
        <v>35870</v>
      </c>
      <c r="D14380" s="680" t="s">
        <v>50658</v>
      </c>
    </row>
    <row r="14381" spans="1:4" ht="16.5" thickTop="1" thickBot="1" x14ac:dyDescent="0.3">
      <c r="A14381" s="680" t="s">
        <v>35871</v>
      </c>
      <c r="B14381" s="692" t="s">
        <v>8728</v>
      </c>
      <c r="C14381" s="680" t="s">
        <v>35872</v>
      </c>
      <c r="D14381" s="680" t="s">
        <v>50659</v>
      </c>
    </row>
    <row r="14382" spans="1:4" ht="16.5" thickTop="1" thickBot="1" x14ac:dyDescent="0.3">
      <c r="A14382" s="681" t="s">
        <v>35873</v>
      </c>
      <c r="B14382" s="681" t="s">
        <v>35874</v>
      </c>
      <c r="C14382" s="681" t="s">
        <v>35875</v>
      </c>
      <c r="D14382" s="681" t="s">
        <v>50660</v>
      </c>
    </row>
    <row r="14383" spans="1:4" ht="16.5" thickTop="1" thickBot="1" x14ac:dyDescent="0.3">
      <c r="A14383" s="680" t="s">
        <v>35876</v>
      </c>
      <c r="B14383" s="681" t="s">
        <v>35876</v>
      </c>
      <c r="C14383" s="680" t="s">
        <v>35877</v>
      </c>
      <c r="D14383" s="680" t="s">
        <v>50661</v>
      </c>
    </row>
    <row r="14384" spans="1:4" ht="31.5" thickTop="1" thickBot="1" x14ac:dyDescent="0.3">
      <c r="A14384" s="680" t="s">
        <v>35878</v>
      </c>
      <c r="B14384" s="681" t="s">
        <v>35879</v>
      </c>
      <c r="C14384" s="680" t="s">
        <v>35880</v>
      </c>
      <c r="D14384" s="680" t="s">
        <v>50662</v>
      </c>
    </row>
    <row r="14385" spans="1:4" ht="16.5" thickTop="1" thickBot="1" x14ac:dyDescent="0.3">
      <c r="A14385" s="680" t="s">
        <v>35881</v>
      </c>
      <c r="B14385" s="681" t="s">
        <v>35882</v>
      </c>
      <c r="C14385" s="680" t="s">
        <v>35883</v>
      </c>
      <c r="D14385" s="680" t="s">
        <v>50663</v>
      </c>
    </row>
    <row r="14386" spans="1:4" ht="16.5" thickTop="1" thickBot="1" x14ac:dyDescent="0.3">
      <c r="A14386" s="681" t="s">
        <v>35884</v>
      </c>
      <c r="B14386" s="681" t="s">
        <v>35884</v>
      </c>
      <c r="C14386" s="681" t="s">
        <v>35885</v>
      </c>
      <c r="D14386" s="681" t="s">
        <v>50664</v>
      </c>
    </row>
    <row r="14387" spans="1:4" ht="31.5" thickTop="1" thickBot="1" x14ac:dyDescent="0.3">
      <c r="A14387" s="681" t="s">
        <v>35886</v>
      </c>
      <c r="B14387" s="681" t="s">
        <v>35887</v>
      </c>
      <c r="C14387" s="681" t="s">
        <v>35888</v>
      </c>
      <c r="D14387" s="681" t="s">
        <v>50665</v>
      </c>
    </row>
    <row r="14388" spans="1:4" ht="16.5" thickTop="1" thickBot="1" x14ac:dyDescent="0.3">
      <c r="A14388" s="681" t="s">
        <v>35889</v>
      </c>
      <c r="B14388" s="681" t="s">
        <v>35890</v>
      </c>
      <c r="C14388" s="681" t="s">
        <v>35891</v>
      </c>
      <c r="D14388" s="681" t="s">
        <v>50666</v>
      </c>
    </row>
    <row r="14389" spans="1:4" ht="31.5" thickTop="1" thickBot="1" x14ac:dyDescent="0.3">
      <c r="A14389" s="681" t="s">
        <v>35892</v>
      </c>
      <c r="B14389" s="681" t="s">
        <v>35893</v>
      </c>
      <c r="C14389" s="681" t="s">
        <v>35894</v>
      </c>
      <c r="D14389" s="681" t="s">
        <v>50667</v>
      </c>
    </row>
    <row r="14390" spans="1:4" ht="31.5" thickTop="1" thickBot="1" x14ac:dyDescent="0.3">
      <c r="A14390" s="680" t="s">
        <v>35895</v>
      </c>
      <c r="B14390" s="681" t="s">
        <v>35896</v>
      </c>
      <c r="C14390" s="680" t="s">
        <v>35897</v>
      </c>
      <c r="D14390" s="680" t="s">
        <v>50668</v>
      </c>
    </row>
    <row r="14391" spans="1:4" ht="16.5" thickTop="1" thickBot="1" x14ac:dyDescent="0.3">
      <c r="A14391" s="680" t="s">
        <v>35898</v>
      </c>
      <c r="B14391" s="692" t="s">
        <v>8728</v>
      </c>
      <c r="C14391" s="680" t="s">
        <v>35899</v>
      </c>
      <c r="D14391" s="680" t="s">
        <v>50669</v>
      </c>
    </row>
    <row r="14392" spans="1:4" ht="16.5" thickTop="1" thickBot="1" x14ac:dyDescent="0.3">
      <c r="A14392" s="681" t="s">
        <v>35900</v>
      </c>
      <c r="B14392" s="681" t="s">
        <v>35901</v>
      </c>
      <c r="C14392" s="681" t="s">
        <v>35902</v>
      </c>
      <c r="D14392" s="681" t="s">
        <v>50670</v>
      </c>
    </row>
    <row r="14393" spans="1:4" ht="16.5" thickTop="1" thickBot="1" x14ac:dyDescent="0.3">
      <c r="A14393" s="680" t="s">
        <v>35903</v>
      </c>
      <c r="B14393" s="681" t="s">
        <v>35904</v>
      </c>
      <c r="C14393" s="680" t="s">
        <v>35905</v>
      </c>
      <c r="D14393" s="680" t="s">
        <v>50671</v>
      </c>
    </row>
    <row r="14394" spans="1:4" ht="16.5" thickTop="1" thickBot="1" x14ac:dyDescent="0.3">
      <c r="A14394" s="681" t="s">
        <v>35906</v>
      </c>
      <c r="B14394" s="681" t="s">
        <v>35907</v>
      </c>
      <c r="C14394" s="681" t="s">
        <v>35908</v>
      </c>
      <c r="D14394" s="681" t="s">
        <v>50672</v>
      </c>
    </row>
    <row r="14395" spans="1:4" ht="31.5" thickTop="1" thickBot="1" x14ac:dyDescent="0.3">
      <c r="A14395" s="680" t="s">
        <v>35909</v>
      </c>
      <c r="B14395" s="681" t="s">
        <v>35910</v>
      </c>
      <c r="C14395" s="680" t="s">
        <v>35911</v>
      </c>
      <c r="D14395" s="680" t="s">
        <v>50673</v>
      </c>
    </row>
    <row r="14396" spans="1:4" ht="16.5" thickTop="1" thickBot="1" x14ac:dyDescent="0.3">
      <c r="A14396" s="681" t="s">
        <v>8025</v>
      </c>
      <c r="B14396" s="681" t="s">
        <v>35912</v>
      </c>
      <c r="C14396" s="681" t="s">
        <v>35913</v>
      </c>
      <c r="D14396" s="681" t="s">
        <v>8027</v>
      </c>
    </row>
    <row r="14397" spans="1:4" ht="16.5" thickTop="1" thickBot="1" x14ac:dyDescent="0.3">
      <c r="A14397" s="680" t="s">
        <v>35914</v>
      </c>
      <c r="B14397" s="681" t="s">
        <v>35915</v>
      </c>
      <c r="C14397" s="680" t="s">
        <v>35916</v>
      </c>
      <c r="D14397" s="680" t="s">
        <v>50674</v>
      </c>
    </row>
    <row r="14398" spans="1:4" ht="16.5" thickTop="1" thickBot="1" x14ac:dyDescent="0.3">
      <c r="A14398" s="680" t="s">
        <v>8028</v>
      </c>
      <c r="B14398" s="681" t="s">
        <v>35917</v>
      </c>
      <c r="C14398" s="680" t="s">
        <v>8029</v>
      </c>
      <c r="D14398" s="680" t="s">
        <v>8030</v>
      </c>
    </row>
    <row r="14399" spans="1:4" ht="31.5" thickTop="1" thickBot="1" x14ac:dyDescent="0.3">
      <c r="A14399" s="681" t="s">
        <v>35918</v>
      </c>
      <c r="B14399" s="681" t="s">
        <v>35919</v>
      </c>
      <c r="C14399" s="681" t="s">
        <v>35920</v>
      </c>
      <c r="D14399" s="681" t="s">
        <v>50675</v>
      </c>
    </row>
    <row r="14400" spans="1:4" ht="16.5" thickTop="1" thickBot="1" x14ac:dyDescent="0.3">
      <c r="A14400" s="680" t="s">
        <v>35921</v>
      </c>
      <c r="B14400" s="681" t="s">
        <v>35922</v>
      </c>
      <c r="C14400" s="680" t="s">
        <v>35923</v>
      </c>
      <c r="D14400" s="680" t="s">
        <v>50676</v>
      </c>
    </row>
    <row r="14401" spans="1:4" ht="16.5" thickTop="1" thickBot="1" x14ac:dyDescent="0.3">
      <c r="A14401" s="680" t="s">
        <v>35924</v>
      </c>
      <c r="B14401" s="681" t="s">
        <v>35925</v>
      </c>
      <c r="C14401" s="680" t="s">
        <v>35926</v>
      </c>
      <c r="D14401" s="680" t="s">
        <v>50677</v>
      </c>
    </row>
    <row r="14402" spans="1:4" ht="16.5" thickTop="1" thickBot="1" x14ac:dyDescent="0.3">
      <c r="A14402" s="680" t="s">
        <v>35927</v>
      </c>
      <c r="B14402" s="681" t="s">
        <v>35928</v>
      </c>
      <c r="C14402" s="680" t="s">
        <v>35929</v>
      </c>
      <c r="D14402" s="680" t="s">
        <v>50678</v>
      </c>
    </row>
    <row r="14403" spans="1:4" ht="16.5" thickTop="1" thickBot="1" x14ac:dyDescent="0.3">
      <c r="A14403" s="681" t="s">
        <v>35930</v>
      </c>
      <c r="B14403" s="681" t="s">
        <v>35931</v>
      </c>
      <c r="C14403" s="681" t="s">
        <v>35932</v>
      </c>
      <c r="D14403" s="681" t="s">
        <v>50679</v>
      </c>
    </row>
    <row r="14404" spans="1:4" ht="16.5" thickTop="1" thickBot="1" x14ac:dyDescent="0.3">
      <c r="A14404" s="681" t="s">
        <v>35933</v>
      </c>
      <c r="B14404" s="681" t="s">
        <v>35934</v>
      </c>
      <c r="C14404" s="681" t="s">
        <v>35935</v>
      </c>
      <c r="D14404" s="681" t="s">
        <v>50680</v>
      </c>
    </row>
    <row r="14405" spans="1:4" ht="16.5" thickTop="1" thickBot="1" x14ac:dyDescent="0.3">
      <c r="A14405" s="680" t="s">
        <v>35936</v>
      </c>
      <c r="B14405" s="681" t="s">
        <v>35937</v>
      </c>
      <c r="C14405" s="680" t="s">
        <v>35938</v>
      </c>
      <c r="D14405" s="680" t="s">
        <v>50681</v>
      </c>
    </row>
    <row r="14406" spans="1:4" ht="16.5" thickTop="1" thickBot="1" x14ac:dyDescent="0.3">
      <c r="A14406" s="681" t="s">
        <v>35939</v>
      </c>
      <c r="B14406" s="681" t="s">
        <v>35940</v>
      </c>
      <c r="C14406" s="681" t="s">
        <v>35941</v>
      </c>
      <c r="D14406" s="681" t="s">
        <v>50682</v>
      </c>
    </row>
    <row r="14407" spans="1:4" ht="16.5" thickTop="1" thickBot="1" x14ac:dyDescent="0.3">
      <c r="A14407" s="681" t="s">
        <v>35942</v>
      </c>
      <c r="B14407" s="681" t="s">
        <v>35943</v>
      </c>
      <c r="C14407" s="681" t="s">
        <v>35944</v>
      </c>
      <c r="D14407" s="681" t="s">
        <v>50683</v>
      </c>
    </row>
    <row r="14408" spans="1:4" ht="16.5" thickTop="1" thickBot="1" x14ac:dyDescent="0.3">
      <c r="A14408" s="681" t="s">
        <v>35945</v>
      </c>
      <c r="B14408" s="681" t="s">
        <v>35946</v>
      </c>
      <c r="C14408" s="681" t="s">
        <v>35947</v>
      </c>
      <c r="D14408" s="681" t="s">
        <v>50684</v>
      </c>
    </row>
    <row r="14409" spans="1:4" ht="16.5" thickTop="1" thickBot="1" x14ac:dyDescent="0.3">
      <c r="A14409" s="681" t="s">
        <v>35948</v>
      </c>
      <c r="B14409" s="681" t="s">
        <v>35949</v>
      </c>
      <c r="C14409" s="681" t="s">
        <v>35950</v>
      </c>
      <c r="D14409" s="681" t="s">
        <v>50685</v>
      </c>
    </row>
    <row r="14410" spans="1:4" ht="16.5" thickTop="1" thickBot="1" x14ac:dyDescent="0.3">
      <c r="A14410" s="680" t="s">
        <v>35951</v>
      </c>
      <c r="B14410" s="681" t="s">
        <v>35952</v>
      </c>
      <c r="C14410" s="680" t="s">
        <v>35953</v>
      </c>
      <c r="D14410" s="680" t="s">
        <v>50686</v>
      </c>
    </row>
    <row r="14411" spans="1:4" ht="16.5" thickTop="1" thickBot="1" x14ac:dyDescent="0.3">
      <c r="A14411" s="680" t="s">
        <v>35954</v>
      </c>
      <c r="B14411" s="681" t="s">
        <v>35955</v>
      </c>
      <c r="C14411" s="680" t="s">
        <v>35956</v>
      </c>
      <c r="D14411" s="680" t="s">
        <v>50687</v>
      </c>
    </row>
    <row r="14412" spans="1:4" ht="16.5" thickTop="1" thickBot="1" x14ac:dyDescent="0.3">
      <c r="A14412" s="680" t="s">
        <v>35957</v>
      </c>
      <c r="B14412" s="681" t="s">
        <v>35958</v>
      </c>
      <c r="C14412" s="680" t="s">
        <v>35959</v>
      </c>
      <c r="D14412" s="680" t="s">
        <v>50688</v>
      </c>
    </row>
    <row r="14413" spans="1:4" ht="16.5" thickTop="1" thickBot="1" x14ac:dyDescent="0.3">
      <c r="A14413" s="680" t="s">
        <v>35960</v>
      </c>
      <c r="B14413" s="681" t="s">
        <v>35961</v>
      </c>
      <c r="C14413" s="680" t="s">
        <v>35962</v>
      </c>
      <c r="D14413" s="680" t="s">
        <v>50689</v>
      </c>
    </row>
    <row r="14414" spans="1:4" ht="16.5" thickTop="1" thickBot="1" x14ac:dyDescent="0.3">
      <c r="A14414" s="681" t="s">
        <v>35963</v>
      </c>
      <c r="B14414" s="681" t="s">
        <v>35964</v>
      </c>
      <c r="C14414" s="681" t="s">
        <v>35965</v>
      </c>
      <c r="D14414" s="681" t="s">
        <v>50690</v>
      </c>
    </row>
    <row r="14415" spans="1:4" ht="16.5" thickTop="1" thickBot="1" x14ac:dyDescent="0.3">
      <c r="A14415" s="680" t="s">
        <v>35966</v>
      </c>
      <c r="B14415" s="681" t="s">
        <v>35967</v>
      </c>
      <c r="C14415" s="680" t="s">
        <v>35968</v>
      </c>
      <c r="D14415" s="680" t="s">
        <v>35968</v>
      </c>
    </row>
    <row r="14416" spans="1:4" ht="31.5" thickTop="1" thickBot="1" x14ac:dyDescent="0.3">
      <c r="A14416" s="680" t="s">
        <v>35969</v>
      </c>
      <c r="B14416" s="681" t="s">
        <v>35970</v>
      </c>
      <c r="C14416" s="680" t="s">
        <v>35971</v>
      </c>
      <c r="D14416" s="680" t="s">
        <v>50691</v>
      </c>
    </row>
    <row r="14417" spans="1:4" ht="16.5" thickTop="1" thickBot="1" x14ac:dyDescent="0.3">
      <c r="A14417" s="680" t="s">
        <v>35972</v>
      </c>
      <c r="B14417" s="681" t="s">
        <v>35973</v>
      </c>
      <c r="C14417" s="680" t="s">
        <v>35974</v>
      </c>
      <c r="D14417" s="680" t="s">
        <v>50692</v>
      </c>
    </row>
    <row r="14418" spans="1:4" ht="16.5" thickTop="1" thickBot="1" x14ac:dyDescent="0.3">
      <c r="A14418" s="681" t="s">
        <v>35975</v>
      </c>
      <c r="B14418" s="681" t="s">
        <v>35976</v>
      </c>
      <c r="C14418" s="681" t="s">
        <v>35977</v>
      </c>
      <c r="D14418" s="681" t="s">
        <v>50693</v>
      </c>
    </row>
    <row r="14419" spans="1:4" ht="31.5" thickTop="1" thickBot="1" x14ac:dyDescent="0.3">
      <c r="A14419" s="680" t="s">
        <v>35978</v>
      </c>
      <c r="B14419" s="681" t="s">
        <v>35979</v>
      </c>
      <c r="C14419" s="680" t="s">
        <v>35980</v>
      </c>
      <c r="D14419" s="680" t="s">
        <v>50694</v>
      </c>
    </row>
    <row r="14420" spans="1:4" ht="16.5" thickTop="1" thickBot="1" x14ac:dyDescent="0.3">
      <c r="A14420" s="681" t="s">
        <v>35981</v>
      </c>
      <c r="B14420" s="681" t="s">
        <v>35982</v>
      </c>
      <c r="C14420" s="681" t="s">
        <v>35983</v>
      </c>
      <c r="D14420" s="681" t="s">
        <v>35983</v>
      </c>
    </row>
    <row r="14421" spans="1:4" ht="16.5" thickTop="1" thickBot="1" x14ac:dyDescent="0.3">
      <c r="A14421" s="681" t="s">
        <v>35984</v>
      </c>
      <c r="B14421" s="681" t="s">
        <v>35985</v>
      </c>
      <c r="C14421" s="681" t="s">
        <v>35986</v>
      </c>
      <c r="D14421" s="681" t="s">
        <v>50695</v>
      </c>
    </row>
    <row r="14422" spans="1:4" ht="16.5" thickTop="1" thickBot="1" x14ac:dyDescent="0.3">
      <c r="A14422" s="680" t="s">
        <v>35987</v>
      </c>
      <c r="B14422" s="681" t="s">
        <v>35988</v>
      </c>
      <c r="C14422" s="680" t="s">
        <v>35989</v>
      </c>
      <c r="D14422" s="680" t="s">
        <v>50696</v>
      </c>
    </row>
    <row r="14423" spans="1:4" ht="31.5" thickTop="1" thickBot="1" x14ac:dyDescent="0.3">
      <c r="A14423" s="680" t="s">
        <v>50697</v>
      </c>
      <c r="B14423" s="692" t="s">
        <v>8728</v>
      </c>
      <c r="C14423" s="680" t="s">
        <v>50698</v>
      </c>
      <c r="D14423" s="680" t="s">
        <v>50699</v>
      </c>
    </row>
    <row r="14424" spans="1:4" ht="31.5" thickTop="1" thickBot="1" x14ac:dyDescent="0.3">
      <c r="A14424" s="681" t="s">
        <v>35990</v>
      </c>
      <c r="B14424" s="681" t="s">
        <v>35991</v>
      </c>
      <c r="C14424" s="681" t="s">
        <v>35992</v>
      </c>
      <c r="D14424" s="681" t="s">
        <v>50700</v>
      </c>
    </row>
    <row r="14425" spans="1:4" ht="16.5" thickTop="1" thickBot="1" x14ac:dyDescent="0.3">
      <c r="A14425" s="681" t="s">
        <v>35993</v>
      </c>
      <c r="B14425" s="681" t="s">
        <v>35994</v>
      </c>
      <c r="C14425" s="681" t="s">
        <v>35995</v>
      </c>
      <c r="D14425" s="681" t="s">
        <v>50701</v>
      </c>
    </row>
    <row r="14426" spans="1:4" ht="16.5" thickTop="1" thickBot="1" x14ac:dyDescent="0.3">
      <c r="A14426" s="681" t="s">
        <v>35996</v>
      </c>
      <c r="B14426" s="681" t="s">
        <v>35997</v>
      </c>
      <c r="C14426" s="681" t="s">
        <v>35998</v>
      </c>
      <c r="D14426" s="681" t="s">
        <v>50702</v>
      </c>
    </row>
    <row r="14427" spans="1:4" ht="16.5" thickTop="1" thickBot="1" x14ac:dyDescent="0.3">
      <c r="A14427" s="681" t="s">
        <v>35999</v>
      </c>
      <c r="B14427" s="681" t="s">
        <v>36000</v>
      </c>
      <c r="C14427" s="681" t="s">
        <v>36001</v>
      </c>
      <c r="D14427" s="681" t="s">
        <v>50703</v>
      </c>
    </row>
    <row r="14428" spans="1:4" ht="16.5" thickTop="1" thickBot="1" x14ac:dyDescent="0.3">
      <c r="A14428" s="680" t="s">
        <v>8031</v>
      </c>
      <c r="B14428" s="681" t="s">
        <v>36002</v>
      </c>
      <c r="C14428" s="680" t="s">
        <v>8032</v>
      </c>
      <c r="D14428" s="680" t="s">
        <v>8033</v>
      </c>
    </row>
    <row r="14429" spans="1:4" ht="16.5" thickTop="1" thickBot="1" x14ac:dyDescent="0.3">
      <c r="A14429" s="680" t="s">
        <v>36003</v>
      </c>
      <c r="B14429" s="681" t="s">
        <v>36003</v>
      </c>
      <c r="C14429" s="680" t="s">
        <v>36004</v>
      </c>
      <c r="D14429" s="680" t="s">
        <v>50704</v>
      </c>
    </row>
    <row r="14430" spans="1:4" ht="16.5" thickTop="1" thickBot="1" x14ac:dyDescent="0.3">
      <c r="A14430" s="680" t="s">
        <v>36005</v>
      </c>
      <c r="B14430" s="681" t="s">
        <v>36006</v>
      </c>
      <c r="C14430" s="680" t="s">
        <v>36007</v>
      </c>
      <c r="D14430" s="680" t="s">
        <v>50705</v>
      </c>
    </row>
    <row r="14431" spans="1:4" ht="16.5" thickTop="1" thickBot="1" x14ac:dyDescent="0.3">
      <c r="A14431" s="680" t="s">
        <v>36008</v>
      </c>
      <c r="B14431" s="681" t="s">
        <v>36009</v>
      </c>
      <c r="C14431" s="680" t="s">
        <v>36010</v>
      </c>
      <c r="D14431" s="680" t="s">
        <v>50706</v>
      </c>
    </row>
    <row r="14432" spans="1:4" ht="16.5" thickTop="1" thickBot="1" x14ac:dyDescent="0.3">
      <c r="A14432" s="680" t="s">
        <v>36011</v>
      </c>
      <c r="B14432" s="681" t="s">
        <v>36012</v>
      </c>
      <c r="C14432" s="680" t="s">
        <v>36013</v>
      </c>
      <c r="D14432" s="680" t="s">
        <v>50707</v>
      </c>
    </row>
    <row r="14433" spans="1:4" ht="16.5" thickTop="1" thickBot="1" x14ac:dyDescent="0.3">
      <c r="A14433" s="680" t="s">
        <v>36014</v>
      </c>
      <c r="B14433" s="681" t="s">
        <v>36015</v>
      </c>
      <c r="C14433" s="680" t="s">
        <v>36016</v>
      </c>
      <c r="D14433" s="680" t="s">
        <v>50708</v>
      </c>
    </row>
    <row r="14434" spans="1:4" ht="16.5" thickTop="1" thickBot="1" x14ac:dyDescent="0.3">
      <c r="A14434" s="680" t="s">
        <v>36017</v>
      </c>
      <c r="B14434" s="681" t="s">
        <v>36018</v>
      </c>
      <c r="C14434" s="680" t="s">
        <v>36019</v>
      </c>
      <c r="D14434" s="680" t="s">
        <v>50709</v>
      </c>
    </row>
    <row r="14435" spans="1:4" ht="16.5" thickTop="1" thickBot="1" x14ac:dyDescent="0.3">
      <c r="A14435" s="680" t="s">
        <v>36020</v>
      </c>
      <c r="B14435" s="681" t="s">
        <v>36021</v>
      </c>
      <c r="C14435" s="680" t="s">
        <v>36022</v>
      </c>
      <c r="D14435" s="680" t="s">
        <v>50710</v>
      </c>
    </row>
    <row r="14436" spans="1:4" ht="16.5" thickTop="1" thickBot="1" x14ac:dyDescent="0.3">
      <c r="A14436" s="680" t="s">
        <v>36023</v>
      </c>
      <c r="B14436" s="681" t="s">
        <v>36024</v>
      </c>
      <c r="C14436" s="680" t="s">
        <v>36025</v>
      </c>
      <c r="D14436" s="680" t="s">
        <v>50711</v>
      </c>
    </row>
    <row r="14437" spans="1:4" ht="16.5" thickTop="1" thickBot="1" x14ac:dyDescent="0.3">
      <c r="A14437" s="680" t="s">
        <v>36026</v>
      </c>
      <c r="B14437" s="681" t="s">
        <v>36027</v>
      </c>
      <c r="C14437" s="680" t="s">
        <v>36028</v>
      </c>
      <c r="D14437" s="680" t="s">
        <v>36028</v>
      </c>
    </row>
    <row r="14438" spans="1:4" ht="16.5" thickTop="1" thickBot="1" x14ac:dyDescent="0.3">
      <c r="A14438" s="681" t="s">
        <v>36029</v>
      </c>
      <c r="B14438" s="681" t="s">
        <v>36030</v>
      </c>
      <c r="C14438" s="681" t="s">
        <v>36031</v>
      </c>
      <c r="D14438" s="681" t="s">
        <v>36031</v>
      </c>
    </row>
    <row r="14439" spans="1:4" ht="16.5" thickTop="1" thickBot="1" x14ac:dyDescent="0.3">
      <c r="A14439" s="680" t="s">
        <v>8034</v>
      </c>
      <c r="B14439" s="681" t="s">
        <v>36032</v>
      </c>
      <c r="C14439" s="680" t="s">
        <v>8035</v>
      </c>
      <c r="D14439" s="680" t="s">
        <v>8036</v>
      </c>
    </row>
    <row r="14440" spans="1:4" ht="31.5" thickTop="1" thickBot="1" x14ac:dyDescent="0.3">
      <c r="A14440" s="680" t="s">
        <v>8037</v>
      </c>
      <c r="B14440" s="681" t="s">
        <v>36033</v>
      </c>
      <c r="C14440" s="680" t="s">
        <v>8038</v>
      </c>
      <c r="D14440" s="680" t="s">
        <v>8039</v>
      </c>
    </row>
    <row r="14441" spans="1:4" ht="31.5" thickTop="1" thickBot="1" x14ac:dyDescent="0.3">
      <c r="A14441" s="681" t="s">
        <v>36034</v>
      </c>
      <c r="B14441" s="681" t="s">
        <v>36035</v>
      </c>
      <c r="C14441" s="681" t="s">
        <v>36036</v>
      </c>
      <c r="D14441" s="681" t="s">
        <v>50712</v>
      </c>
    </row>
    <row r="14442" spans="1:4" ht="16.5" thickTop="1" thickBot="1" x14ac:dyDescent="0.3">
      <c r="A14442" s="681" t="s">
        <v>36037</v>
      </c>
      <c r="B14442" s="681" t="s">
        <v>36038</v>
      </c>
      <c r="C14442" s="681" t="s">
        <v>36039</v>
      </c>
      <c r="D14442" s="681" t="s">
        <v>50713</v>
      </c>
    </row>
    <row r="14443" spans="1:4" ht="16.5" thickTop="1" thickBot="1" x14ac:dyDescent="0.3">
      <c r="A14443" s="681" t="s">
        <v>36040</v>
      </c>
      <c r="B14443" s="692" t="s">
        <v>8728</v>
      </c>
      <c r="C14443" s="681" t="s">
        <v>36041</v>
      </c>
      <c r="D14443" s="681" t="s">
        <v>50714</v>
      </c>
    </row>
    <row r="14444" spans="1:4" ht="31.5" thickTop="1" thickBot="1" x14ac:dyDescent="0.3">
      <c r="A14444" s="681" t="s">
        <v>36042</v>
      </c>
      <c r="B14444" s="681" t="s">
        <v>36043</v>
      </c>
      <c r="C14444" s="681" t="s">
        <v>36044</v>
      </c>
      <c r="D14444" s="681" t="s">
        <v>50715</v>
      </c>
    </row>
    <row r="14445" spans="1:4" ht="16.5" thickTop="1" thickBot="1" x14ac:dyDescent="0.3">
      <c r="A14445" s="680" t="s">
        <v>36045</v>
      </c>
      <c r="B14445" s="681" t="s">
        <v>36046</v>
      </c>
      <c r="C14445" s="680" t="s">
        <v>36047</v>
      </c>
      <c r="D14445" s="680" t="s">
        <v>50716</v>
      </c>
    </row>
    <row r="14446" spans="1:4" ht="16.5" thickTop="1" thickBot="1" x14ac:dyDescent="0.3">
      <c r="A14446" s="680" t="s">
        <v>36048</v>
      </c>
      <c r="B14446" s="681" t="s">
        <v>36049</v>
      </c>
      <c r="C14446" s="680" t="s">
        <v>36050</v>
      </c>
      <c r="D14446" s="680" t="s">
        <v>50717</v>
      </c>
    </row>
    <row r="14447" spans="1:4" ht="16.5" thickTop="1" thickBot="1" x14ac:dyDescent="0.3">
      <c r="A14447" s="680" t="s">
        <v>36051</v>
      </c>
      <c r="B14447" s="681" t="s">
        <v>36052</v>
      </c>
      <c r="C14447" s="680" t="s">
        <v>36053</v>
      </c>
      <c r="D14447" s="680" t="s">
        <v>50718</v>
      </c>
    </row>
    <row r="14448" spans="1:4" ht="16.5" thickTop="1" thickBot="1" x14ac:dyDescent="0.3">
      <c r="A14448" s="680" t="s">
        <v>36054</v>
      </c>
      <c r="B14448" s="681" t="s">
        <v>36055</v>
      </c>
      <c r="C14448" s="680" t="s">
        <v>36056</v>
      </c>
      <c r="D14448" s="680" t="s">
        <v>50719</v>
      </c>
    </row>
    <row r="14449" spans="1:4" ht="31.5" thickTop="1" thickBot="1" x14ac:dyDescent="0.3">
      <c r="A14449" s="680" t="s">
        <v>36057</v>
      </c>
      <c r="B14449" s="681" t="s">
        <v>36058</v>
      </c>
      <c r="C14449" s="680" t="s">
        <v>36059</v>
      </c>
      <c r="D14449" s="680" t="s">
        <v>50720</v>
      </c>
    </row>
    <row r="14450" spans="1:4" ht="16.5" thickTop="1" thickBot="1" x14ac:dyDescent="0.3">
      <c r="A14450" s="681" t="s">
        <v>36060</v>
      </c>
      <c r="B14450" s="681" t="s">
        <v>36061</v>
      </c>
      <c r="C14450" s="681" t="s">
        <v>36062</v>
      </c>
      <c r="D14450" s="681" t="s">
        <v>50721</v>
      </c>
    </row>
    <row r="14451" spans="1:4" ht="16.5" thickTop="1" thickBot="1" x14ac:dyDescent="0.3">
      <c r="A14451" s="680" t="s">
        <v>36063</v>
      </c>
      <c r="B14451" s="681" t="s">
        <v>36064</v>
      </c>
      <c r="C14451" s="680" t="s">
        <v>36065</v>
      </c>
      <c r="D14451" s="680" t="s">
        <v>50722</v>
      </c>
    </row>
    <row r="14452" spans="1:4" ht="16.5" thickTop="1" thickBot="1" x14ac:dyDescent="0.3">
      <c r="A14452" s="680" t="s">
        <v>36066</v>
      </c>
      <c r="B14452" s="681" t="s">
        <v>36067</v>
      </c>
      <c r="C14452" s="680" t="s">
        <v>36068</v>
      </c>
      <c r="D14452" s="680" t="s">
        <v>50723</v>
      </c>
    </row>
    <row r="14453" spans="1:4" ht="31.5" thickTop="1" thickBot="1" x14ac:dyDescent="0.3">
      <c r="A14453" s="680" t="s">
        <v>36069</v>
      </c>
      <c r="B14453" s="681" t="s">
        <v>36070</v>
      </c>
      <c r="C14453" s="680" t="s">
        <v>36071</v>
      </c>
      <c r="D14453" s="680" t="s">
        <v>50724</v>
      </c>
    </row>
    <row r="14454" spans="1:4" ht="16.5" thickTop="1" thickBot="1" x14ac:dyDescent="0.3">
      <c r="A14454" s="680" t="s">
        <v>36072</v>
      </c>
      <c r="B14454" s="692" t="s">
        <v>8728</v>
      </c>
      <c r="C14454" s="680" t="s">
        <v>36073</v>
      </c>
      <c r="D14454" s="680" t="s">
        <v>50725</v>
      </c>
    </row>
    <row r="14455" spans="1:4" ht="31.5" thickTop="1" thickBot="1" x14ac:dyDescent="0.3">
      <c r="A14455" s="681" t="s">
        <v>36074</v>
      </c>
      <c r="B14455" s="681" t="s">
        <v>36075</v>
      </c>
      <c r="C14455" s="681" t="s">
        <v>36076</v>
      </c>
      <c r="D14455" s="681" t="s">
        <v>50726</v>
      </c>
    </row>
    <row r="14456" spans="1:4" ht="16.5" thickTop="1" thickBot="1" x14ac:dyDescent="0.3">
      <c r="A14456" s="680" t="s">
        <v>36077</v>
      </c>
      <c r="B14456" s="681" t="s">
        <v>36078</v>
      </c>
      <c r="C14456" s="680" t="s">
        <v>36079</v>
      </c>
      <c r="D14456" s="680" t="s">
        <v>50727</v>
      </c>
    </row>
    <row r="14457" spans="1:4" ht="16.5" thickTop="1" thickBot="1" x14ac:dyDescent="0.3">
      <c r="A14457" s="680" t="s">
        <v>36080</v>
      </c>
      <c r="B14457" s="681" t="s">
        <v>36081</v>
      </c>
      <c r="C14457" s="680" t="s">
        <v>36082</v>
      </c>
      <c r="D14457" s="680" t="s">
        <v>50728</v>
      </c>
    </row>
    <row r="14458" spans="1:4" ht="46.5" thickTop="1" thickBot="1" x14ac:dyDescent="0.3">
      <c r="A14458" s="680" t="s">
        <v>36083</v>
      </c>
      <c r="B14458" s="681" t="s">
        <v>36084</v>
      </c>
      <c r="C14458" s="680" t="s">
        <v>36085</v>
      </c>
      <c r="D14458" s="680" t="s">
        <v>50729</v>
      </c>
    </row>
    <row r="14459" spans="1:4" ht="16.5" thickTop="1" thickBot="1" x14ac:dyDescent="0.3">
      <c r="A14459" s="681" t="s">
        <v>36086</v>
      </c>
      <c r="B14459" s="681" t="s">
        <v>36087</v>
      </c>
      <c r="C14459" s="681" t="s">
        <v>36088</v>
      </c>
      <c r="D14459" s="681" t="s">
        <v>50730</v>
      </c>
    </row>
    <row r="14460" spans="1:4" ht="16.5" thickTop="1" thickBot="1" x14ac:dyDescent="0.3">
      <c r="A14460" s="680" t="s">
        <v>36089</v>
      </c>
      <c r="B14460" s="681" t="s">
        <v>36090</v>
      </c>
      <c r="C14460" s="680" t="s">
        <v>36091</v>
      </c>
      <c r="D14460" s="680" t="s">
        <v>50731</v>
      </c>
    </row>
    <row r="14461" spans="1:4" ht="16.5" thickTop="1" thickBot="1" x14ac:dyDescent="0.3">
      <c r="A14461" s="681" t="s">
        <v>36092</v>
      </c>
      <c r="B14461" s="681" t="s">
        <v>36093</v>
      </c>
      <c r="C14461" s="681" t="s">
        <v>36094</v>
      </c>
      <c r="D14461" s="681" t="s">
        <v>50732</v>
      </c>
    </row>
    <row r="14462" spans="1:4" ht="16.5" thickTop="1" thickBot="1" x14ac:dyDescent="0.3">
      <c r="A14462" s="680" t="s">
        <v>36095</v>
      </c>
      <c r="B14462" s="681" t="s">
        <v>36096</v>
      </c>
      <c r="C14462" s="680" t="s">
        <v>36097</v>
      </c>
      <c r="D14462" s="680" t="s">
        <v>50733</v>
      </c>
    </row>
    <row r="14463" spans="1:4" ht="16.5" thickTop="1" thickBot="1" x14ac:dyDescent="0.3">
      <c r="A14463" s="681" t="s">
        <v>36098</v>
      </c>
      <c r="B14463" s="681" t="s">
        <v>36099</v>
      </c>
      <c r="C14463" s="681" t="s">
        <v>36100</v>
      </c>
      <c r="D14463" s="681" t="s">
        <v>50734</v>
      </c>
    </row>
    <row r="14464" spans="1:4" ht="16.5" thickTop="1" thickBot="1" x14ac:dyDescent="0.3">
      <c r="A14464" s="680" t="s">
        <v>36101</v>
      </c>
      <c r="B14464" s="681" t="s">
        <v>36102</v>
      </c>
      <c r="C14464" s="680" t="s">
        <v>36103</v>
      </c>
      <c r="D14464" s="680" t="s">
        <v>50735</v>
      </c>
    </row>
    <row r="14465" spans="1:4" ht="16.5" thickTop="1" thickBot="1" x14ac:dyDescent="0.3">
      <c r="A14465" s="681" t="s">
        <v>36104</v>
      </c>
      <c r="B14465" s="681" t="s">
        <v>36105</v>
      </c>
      <c r="C14465" s="681" t="s">
        <v>36106</v>
      </c>
      <c r="D14465" s="681" t="s">
        <v>50736</v>
      </c>
    </row>
    <row r="14466" spans="1:4" ht="16.5" thickTop="1" thickBot="1" x14ac:dyDescent="0.3">
      <c r="A14466" s="680" t="s">
        <v>36107</v>
      </c>
      <c r="B14466" s="681" t="s">
        <v>36108</v>
      </c>
      <c r="C14466" s="680" t="s">
        <v>36109</v>
      </c>
      <c r="D14466" s="680" t="s">
        <v>50737</v>
      </c>
    </row>
    <row r="14467" spans="1:4" ht="16.5" thickTop="1" thickBot="1" x14ac:dyDescent="0.3">
      <c r="A14467" s="681" t="s">
        <v>36110</v>
      </c>
      <c r="B14467" s="681" t="s">
        <v>36111</v>
      </c>
      <c r="C14467" s="681" t="s">
        <v>36112</v>
      </c>
      <c r="D14467" s="681" t="s">
        <v>50738</v>
      </c>
    </row>
    <row r="14468" spans="1:4" ht="16.5" thickTop="1" thickBot="1" x14ac:dyDescent="0.3">
      <c r="A14468" s="680" t="s">
        <v>36113</v>
      </c>
      <c r="B14468" s="681" t="s">
        <v>36114</v>
      </c>
      <c r="C14468" s="680" t="s">
        <v>36115</v>
      </c>
      <c r="D14468" s="680" t="s">
        <v>50739</v>
      </c>
    </row>
    <row r="14469" spans="1:4" ht="16.5" thickTop="1" thickBot="1" x14ac:dyDescent="0.3">
      <c r="A14469" s="681" t="s">
        <v>36116</v>
      </c>
      <c r="B14469" s="681" t="s">
        <v>36117</v>
      </c>
      <c r="C14469" s="681" t="s">
        <v>36118</v>
      </c>
      <c r="D14469" s="681" t="s">
        <v>50740</v>
      </c>
    </row>
    <row r="14470" spans="1:4" ht="16.5" thickTop="1" thickBot="1" x14ac:dyDescent="0.3">
      <c r="A14470" s="680" t="s">
        <v>36119</v>
      </c>
      <c r="B14470" s="681" t="s">
        <v>36120</v>
      </c>
      <c r="C14470" s="680" t="s">
        <v>36121</v>
      </c>
      <c r="D14470" s="680" t="s">
        <v>50741</v>
      </c>
    </row>
    <row r="14471" spans="1:4" ht="16.5" thickTop="1" thickBot="1" x14ac:dyDescent="0.3">
      <c r="A14471" s="681" t="s">
        <v>36122</v>
      </c>
      <c r="B14471" s="681" t="s">
        <v>36123</v>
      </c>
      <c r="C14471" s="681" t="s">
        <v>36124</v>
      </c>
      <c r="D14471" s="681" t="s">
        <v>50742</v>
      </c>
    </row>
    <row r="14472" spans="1:4" ht="16.5" thickTop="1" thickBot="1" x14ac:dyDescent="0.3">
      <c r="A14472" s="681" t="s">
        <v>36125</v>
      </c>
      <c r="B14472" s="681" t="s">
        <v>36126</v>
      </c>
      <c r="C14472" s="681" t="s">
        <v>36127</v>
      </c>
      <c r="D14472" s="681" t="s">
        <v>50743</v>
      </c>
    </row>
    <row r="14473" spans="1:4" ht="16.5" thickTop="1" thickBot="1" x14ac:dyDescent="0.3">
      <c r="A14473" s="680" t="s">
        <v>36128</v>
      </c>
      <c r="B14473" s="681" t="s">
        <v>36129</v>
      </c>
      <c r="C14473" s="680" t="s">
        <v>36130</v>
      </c>
      <c r="D14473" s="680" t="s">
        <v>50744</v>
      </c>
    </row>
    <row r="14474" spans="1:4" ht="16.5" thickTop="1" thickBot="1" x14ac:dyDescent="0.3">
      <c r="A14474" s="681" t="s">
        <v>36131</v>
      </c>
      <c r="B14474" s="681" t="s">
        <v>36132</v>
      </c>
      <c r="C14474" s="681" t="s">
        <v>36133</v>
      </c>
      <c r="D14474" s="681" t="s">
        <v>50745</v>
      </c>
    </row>
    <row r="14475" spans="1:4" ht="16.5" thickTop="1" thickBot="1" x14ac:dyDescent="0.3">
      <c r="A14475" s="681" t="s">
        <v>36134</v>
      </c>
      <c r="B14475" s="681" t="s">
        <v>36135</v>
      </c>
      <c r="C14475" s="681" t="s">
        <v>36136</v>
      </c>
      <c r="D14475" s="681" t="s">
        <v>50746</v>
      </c>
    </row>
    <row r="14476" spans="1:4" ht="16.5" thickTop="1" thickBot="1" x14ac:dyDescent="0.3">
      <c r="A14476" s="680" t="s">
        <v>36137</v>
      </c>
      <c r="B14476" s="681" t="s">
        <v>36138</v>
      </c>
      <c r="C14476" s="680" t="s">
        <v>36139</v>
      </c>
      <c r="D14476" s="680" t="s">
        <v>50747</v>
      </c>
    </row>
    <row r="14477" spans="1:4" ht="16.5" thickTop="1" thickBot="1" x14ac:dyDescent="0.3">
      <c r="A14477" s="681" t="s">
        <v>36140</v>
      </c>
      <c r="B14477" s="681" t="s">
        <v>36141</v>
      </c>
      <c r="C14477" s="681" t="s">
        <v>36142</v>
      </c>
      <c r="D14477" s="681" t="s">
        <v>50748</v>
      </c>
    </row>
    <row r="14478" spans="1:4" ht="16.5" thickTop="1" thickBot="1" x14ac:dyDescent="0.3">
      <c r="A14478" s="681" t="s">
        <v>36143</v>
      </c>
      <c r="B14478" s="692" t="s">
        <v>8728</v>
      </c>
      <c r="C14478" s="681" t="s">
        <v>36144</v>
      </c>
      <c r="D14478" s="681" t="s">
        <v>50749</v>
      </c>
    </row>
    <row r="14479" spans="1:4" ht="16.5" thickTop="1" thickBot="1" x14ac:dyDescent="0.3">
      <c r="A14479" s="680" t="s">
        <v>36145</v>
      </c>
      <c r="B14479" s="681" t="s">
        <v>36146</v>
      </c>
      <c r="C14479" s="680" t="s">
        <v>36147</v>
      </c>
      <c r="D14479" s="680" t="s">
        <v>50750</v>
      </c>
    </row>
    <row r="14480" spans="1:4" ht="16.5" thickTop="1" thickBot="1" x14ac:dyDescent="0.3">
      <c r="A14480" s="681" t="s">
        <v>36148</v>
      </c>
      <c r="B14480" s="681" t="s">
        <v>36149</v>
      </c>
      <c r="C14480" s="681" t="s">
        <v>36150</v>
      </c>
      <c r="D14480" s="681" t="s">
        <v>50751</v>
      </c>
    </row>
    <row r="14481" spans="1:4" ht="31.5" thickTop="1" thickBot="1" x14ac:dyDescent="0.3">
      <c r="A14481" s="680" t="s">
        <v>36151</v>
      </c>
      <c r="B14481" s="681" t="s">
        <v>9546</v>
      </c>
      <c r="C14481" s="680" t="s">
        <v>36152</v>
      </c>
      <c r="D14481" s="680" t="s">
        <v>50752</v>
      </c>
    </row>
    <row r="14482" spans="1:4" ht="31.5" thickTop="1" thickBot="1" x14ac:dyDescent="0.3">
      <c r="A14482" s="680" t="s">
        <v>36153</v>
      </c>
      <c r="B14482" s="681" t="s">
        <v>36154</v>
      </c>
      <c r="C14482" s="680" t="s">
        <v>36155</v>
      </c>
      <c r="D14482" s="680" t="s">
        <v>50753</v>
      </c>
    </row>
    <row r="14483" spans="1:4" ht="16.5" thickTop="1" thickBot="1" x14ac:dyDescent="0.3">
      <c r="A14483" s="681" t="s">
        <v>8040</v>
      </c>
      <c r="B14483" s="681" t="s">
        <v>36156</v>
      </c>
      <c r="C14483" s="681" t="s">
        <v>8041</v>
      </c>
      <c r="D14483" s="681" t="s">
        <v>8042</v>
      </c>
    </row>
    <row r="14484" spans="1:4" ht="16.5" thickTop="1" thickBot="1" x14ac:dyDescent="0.3">
      <c r="A14484" s="680" t="s">
        <v>36157</v>
      </c>
      <c r="B14484" s="681" t="s">
        <v>36158</v>
      </c>
      <c r="C14484" s="680" t="s">
        <v>36159</v>
      </c>
      <c r="D14484" s="680" t="s">
        <v>50754</v>
      </c>
    </row>
    <row r="14485" spans="1:4" ht="31.5" thickTop="1" thickBot="1" x14ac:dyDescent="0.3">
      <c r="A14485" s="681" t="s">
        <v>36160</v>
      </c>
      <c r="B14485" s="681" t="s">
        <v>36161</v>
      </c>
      <c r="C14485" s="681" t="s">
        <v>36162</v>
      </c>
      <c r="D14485" s="681" t="s">
        <v>50755</v>
      </c>
    </row>
    <row r="14486" spans="1:4" ht="16.5" thickTop="1" thickBot="1" x14ac:dyDescent="0.3">
      <c r="A14486" s="681" t="s">
        <v>36163</v>
      </c>
      <c r="B14486" s="681" t="s">
        <v>36164</v>
      </c>
      <c r="C14486" s="681" t="s">
        <v>36165</v>
      </c>
      <c r="D14486" s="681" t="s">
        <v>50756</v>
      </c>
    </row>
    <row r="14487" spans="1:4" ht="16.5" thickTop="1" thickBot="1" x14ac:dyDescent="0.3">
      <c r="A14487" s="681" t="s">
        <v>36166</v>
      </c>
      <c r="B14487" s="681" t="s">
        <v>36167</v>
      </c>
      <c r="C14487" s="681" t="s">
        <v>36168</v>
      </c>
      <c r="D14487" s="681" t="s">
        <v>50757</v>
      </c>
    </row>
    <row r="14488" spans="1:4" ht="16.5" thickTop="1" thickBot="1" x14ac:dyDescent="0.3">
      <c r="A14488" s="681" t="s">
        <v>36169</v>
      </c>
      <c r="B14488" s="681" t="s">
        <v>36170</v>
      </c>
      <c r="C14488" s="681" t="s">
        <v>36171</v>
      </c>
      <c r="D14488" s="681" t="s">
        <v>50758</v>
      </c>
    </row>
    <row r="14489" spans="1:4" ht="16.5" thickTop="1" thickBot="1" x14ac:dyDescent="0.3">
      <c r="A14489" s="681" t="s">
        <v>36172</v>
      </c>
      <c r="B14489" s="681" t="s">
        <v>36173</v>
      </c>
      <c r="C14489" s="681" t="s">
        <v>36174</v>
      </c>
      <c r="D14489" s="681" t="s">
        <v>50759</v>
      </c>
    </row>
    <row r="14490" spans="1:4" ht="16.5" thickTop="1" thickBot="1" x14ac:dyDescent="0.3">
      <c r="A14490" s="681" t="s">
        <v>36175</v>
      </c>
      <c r="B14490" s="681" t="s">
        <v>36176</v>
      </c>
      <c r="C14490" s="681" t="s">
        <v>36177</v>
      </c>
      <c r="D14490" s="681" t="s">
        <v>50760</v>
      </c>
    </row>
    <row r="14491" spans="1:4" ht="16.5" thickTop="1" thickBot="1" x14ac:dyDescent="0.3">
      <c r="A14491" s="681" t="s">
        <v>36178</v>
      </c>
      <c r="B14491" s="681" t="s">
        <v>36179</v>
      </c>
      <c r="C14491" s="681" t="s">
        <v>36180</v>
      </c>
      <c r="D14491" s="681" t="s">
        <v>50761</v>
      </c>
    </row>
    <row r="14492" spans="1:4" ht="16.5" thickTop="1" thickBot="1" x14ac:dyDescent="0.3">
      <c r="A14492" s="680" t="s">
        <v>36181</v>
      </c>
      <c r="B14492" s="681" t="s">
        <v>36182</v>
      </c>
      <c r="C14492" s="680" t="s">
        <v>36183</v>
      </c>
      <c r="D14492" s="680" t="s">
        <v>50762</v>
      </c>
    </row>
    <row r="14493" spans="1:4" ht="16.5" thickTop="1" thickBot="1" x14ac:dyDescent="0.3">
      <c r="A14493" s="681" t="s">
        <v>36184</v>
      </c>
      <c r="B14493" s="681" t="s">
        <v>36185</v>
      </c>
      <c r="C14493" s="681" t="s">
        <v>36186</v>
      </c>
      <c r="D14493" s="681" t="s">
        <v>50763</v>
      </c>
    </row>
    <row r="14494" spans="1:4" ht="16.5" thickTop="1" thickBot="1" x14ac:dyDescent="0.3">
      <c r="A14494" s="680" t="s">
        <v>36187</v>
      </c>
      <c r="B14494" s="681" t="s">
        <v>36188</v>
      </c>
      <c r="C14494" s="680" t="s">
        <v>36189</v>
      </c>
      <c r="D14494" s="680" t="s">
        <v>50764</v>
      </c>
    </row>
    <row r="14495" spans="1:4" ht="31.5" thickTop="1" thickBot="1" x14ac:dyDescent="0.3">
      <c r="A14495" s="681" t="s">
        <v>36190</v>
      </c>
      <c r="B14495" s="681" t="s">
        <v>36191</v>
      </c>
      <c r="C14495" s="681" t="s">
        <v>36192</v>
      </c>
      <c r="D14495" s="681" t="s">
        <v>50765</v>
      </c>
    </row>
    <row r="14496" spans="1:4" ht="16.5" thickTop="1" thickBot="1" x14ac:dyDescent="0.3">
      <c r="A14496" s="681" t="s">
        <v>36193</v>
      </c>
      <c r="B14496" s="681" t="s">
        <v>36194</v>
      </c>
      <c r="C14496" s="681" t="s">
        <v>36195</v>
      </c>
      <c r="D14496" s="681" t="s">
        <v>50766</v>
      </c>
    </row>
    <row r="14497" spans="1:4" ht="16.5" thickTop="1" thickBot="1" x14ac:dyDescent="0.3">
      <c r="A14497" s="680" t="s">
        <v>36196</v>
      </c>
      <c r="B14497" s="681" t="s">
        <v>36197</v>
      </c>
      <c r="C14497" s="680" t="s">
        <v>36198</v>
      </c>
      <c r="D14497" s="680" t="s">
        <v>50767</v>
      </c>
    </row>
    <row r="14498" spans="1:4" ht="31.5" thickTop="1" thickBot="1" x14ac:dyDescent="0.3">
      <c r="A14498" s="681" t="s">
        <v>36199</v>
      </c>
      <c r="B14498" s="681" t="s">
        <v>36200</v>
      </c>
      <c r="C14498" s="681" t="s">
        <v>36201</v>
      </c>
      <c r="D14498" s="681" t="s">
        <v>50768</v>
      </c>
    </row>
    <row r="14499" spans="1:4" ht="16.5" thickTop="1" thickBot="1" x14ac:dyDescent="0.3">
      <c r="A14499" s="680" t="s">
        <v>36202</v>
      </c>
      <c r="B14499" s="681" t="s">
        <v>36203</v>
      </c>
      <c r="C14499" s="680" t="s">
        <v>36204</v>
      </c>
      <c r="D14499" s="680" t="s">
        <v>50769</v>
      </c>
    </row>
    <row r="14500" spans="1:4" ht="16.5" thickTop="1" thickBot="1" x14ac:dyDescent="0.3">
      <c r="A14500" s="680" t="s">
        <v>36205</v>
      </c>
      <c r="B14500" s="681" t="s">
        <v>36206</v>
      </c>
      <c r="C14500" s="680" t="s">
        <v>36207</v>
      </c>
      <c r="D14500" s="680" t="s">
        <v>50770</v>
      </c>
    </row>
    <row r="14501" spans="1:4" ht="16.5" thickTop="1" thickBot="1" x14ac:dyDescent="0.3">
      <c r="A14501" s="680" t="s">
        <v>36208</v>
      </c>
      <c r="B14501" s="681" t="s">
        <v>36209</v>
      </c>
      <c r="C14501" s="680" t="s">
        <v>36210</v>
      </c>
      <c r="D14501" s="680" t="s">
        <v>50771</v>
      </c>
    </row>
    <row r="14502" spans="1:4" ht="16.5" thickTop="1" thickBot="1" x14ac:dyDescent="0.3">
      <c r="A14502" s="681" t="s">
        <v>36211</v>
      </c>
      <c r="B14502" s="681" t="s">
        <v>36212</v>
      </c>
      <c r="C14502" s="681" t="s">
        <v>36213</v>
      </c>
      <c r="D14502" s="681" t="s">
        <v>50772</v>
      </c>
    </row>
    <row r="14503" spans="1:4" ht="16.5" thickTop="1" thickBot="1" x14ac:dyDescent="0.3">
      <c r="A14503" s="681" t="s">
        <v>36214</v>
      </c>
      <c r="B14503" s="681" t="s">
        <v>36215</v>
      </c>
      <c r="C14503" s="681" t="s">
        <v>36216</v>
      </c>
      <c r="D14503" s="681" t="s">
        <v>50773</v>
      </c>
    </row>
    <row r="14504" spans="1:4" ht="16.5" thickTop="1" thickBot="1" x14ac:dyDescent="0.3">
      <c r="A14504" s="681" t="s">
        <v>36217</v>
      </c>
      <c r="B14504" s="681" t="s">
        <v>36218</v>
      </c>
      <c r="C14504" s="681" t="s">
        <v>36219</v>
      </c>
      <c r="D14504" s="681" t="s">
        <v>50774</v>
      </c>
    </row>
    <row r="14505" spans="1:4" ht="16.5" thickTop="1" thickBot="1" x14ac:dyDescent="0.3">
      <c r="A14505" s="680" t="s">
        <v>36220</v>
      </c>
      <c r="B14505" s="681" t="s">
        <v>36221</v>
      </c>
      <c r="C14505" s="680" t="s">
        <v>36222</v>
      </c>
      <c r="D14505" s="680" t="s">
        <v>50775</v>
      </c>
    </row>
    <row r="14506" spans="1:4" ht="16.5" thickTop="1" thickBot="1" x14ac:dyDescent="0.3">
      <c r="A14506" s="681" t="s">
        <v>36223</v>
      </c>
      <c r="B14506" s="681" t="s">
        <v>36224</v>
      </c>
      <c r="C14506" s="681" t="s">
        <v>36225</v>
      </c>
      <c r="D14506" s="681" t="s">
        <v>50776</v>
      </c>
    </row>
    <row r="14507" spans="1:4" ht="16.5" thickTop="1" thickBot="1" x14ac:dyDescent="0.3">
      <c r="A14507" s="681" t="s">
        <v>36226</v>
      </c>
      <c r="B14507" s="681" t="s">
        <v>36227</v>
      </c>
      <c r="C14507" s="681" t="s">
        <v>36228</v>
      </c>
      <c r="D14507" s="681" t="s">
        <v>50777</v>
      </c>
    </row>
    <row r="14508" spans="1:4" ht="31.5" thickTop="1" thickBot="1" x14ac:dyDescent="0.3">
      <c r="A14508" s="681" t="s">
        <v>36229</v>
      </c>
      <c r="B14508" s="681" t="s">
        <v>36230</v>
      </c>
      <c r="C14508" s="681" t="s">
        <v>36231</v>
      </c>
      <c r="D14508" s="681" t="s">
        <v>50778</v>
      </c>
    </row>
    <row r="14509" spans="1:4" ht="16.5" thickTop="1" thickBot="1" x14ac:dyDescent="0.3">
      <c r="A14509" s="681" t="s">
        <v>36232</v>
      </c>
      <c r="B14509" s="681" t="s">
        <v>36233</v>
      </c>
      <c r="C14509" s="681" t="s">
        <v>36234</v>
      </c>
      <c r="D14509" s="681" t="s">
        <v>50779</v>
      </c>
    </row>
    <row r="14510" spans="1:4" ht="16.5" thickTop="1" thickBot="1" x14ac:dyDescent="0.3">
      <c r="A14510" s="680" t="s">
        <v>36235</v>
      </c>
      <c r="B14510" s="681" t="s">
        <v>36236</v>
      </c>
      <c r="C14510" s="680" t="s">
        <v>36237</v>
      </c>
      <c r="D14510" s="680" t="s">
        <v>50780</v>
      </c>
    </row>
    <row r="14511" spans="1:4" ht="16.5" thickTop="1" thickBot="1" x14ac:dyDescent="0.3">
      <c r="A14511" s="680" t="s">
        <v>36238</v>
      </c>
      <c r="B14511" s="681" t="s">
        <v>36239</v>
      </c>
      <c r="C14511" s="680" t="s">
        <v>36240</v>
      </c>
      <c r="D14511" s="680" t="s">
        <v>50781</v>
      </c>
    </row>
    <row r="14512" spans="1:4" ht="16.5" thickTop="1" thickBot="1" x14ac:dyDescent="0.3">
      <c r="A14512" s="681" t="s">
        <v>36241</v>
      </c>
      <c r="B14512" s="681" t="s">
        <v>36242</v>
      </c>
      <c r="C14512" s="681" t="s">
        <v>36243</v>
      </c>
      <c r="D14512" s="681" t="s">
        <v>50782</v>
      </c>
    </row>
    <row r="14513" spans="1:4" ht="16.5" thickTop="1" thickBot="1" x14ac:dyDescent="0.3">
      <c r="A14513" s="680" t="s">
        <v>36244</v>
      </c>
      <c r="B14513" s="681" t="s">
        <v>36245</v>
      </c>
      <c r="C14513" s="680" t="s">
        <v>36246</v>
      </c>
      <c r="D14513" s="680" t="s">
        <v>50783</v>
      </c>
    </row>
    <row r="14514" spans="1:4" ht="16.5" thickTop="1" thickBot="1" x14ac:dyDescent="0.3">
      <c r="A14514" s="680" t="s">
        <v>36247</v>
      </c>
      <c r="B14514" s="681" t="s">
        <v>36248</v>
      </c>
      <c r="C14514" s="680" t="s">
        <v>36249</v>
      </c>
      <c r="D14514" s="680" t="s">
        <v>50784</v>
      </c>
    </row>
    <row r="14515" spans="1:4" ht="31.5" thickTop="1" thickBot="1" x14ac:dyDescent="0.3">
      <c r="A14515" s="681" t="s">
        <v>36250</v>
      </c>
      <c r="B14515" s="681" t="s">
        <v>36251</v>
      </c>
      <c r="C14515" s="681" t="s">
        <v>36252</v>
      </c>
      <c r="D14515" s="681" t="s">
        <v>50785</v>
      </c>
    </row>
    <row r="14516" spans="1:4" ht="16.5" thickTop="1" thickBot="1" x14ac:dyDescent="0.3">
      <c r="A14516" s="681" t="s">
        <v>36253</v>
      </c>
      <c r="B14516" s="681" t="s">
        <v>36254</v>
      </c>
      <c r="C14516" s="681" t="s">
        <v>36255</v>
      </c>
      <c r="D14516" s="681" t="s">
        <v>50786</v>
      </c>
    </row>
    <row r="14517" spans="1:4" ht="16.5" thickTop="1" thickBot="1" x14ac:dyDescent="0.3">
      <c r="A14517" s="681" t="s">
        <v>36256</v>
      </c>
      <c r="B14517" s="681" t="s">
        <v>36257</v>
      </c>
      <c r="C14517" s="681" t="s">
        <v>36258</v>
      </c>
      <c r="D14517" s="681" t="s">
        <v>50787</v>
      </c>
    </row>
    <row r="14518" spans="1:4" ht="16.5" thickTop="1" thickBot="1" x14ac:dyDescent="0.3">
      <c r="A14518" s="681" t="s">
        <v>36259</v>
      </c>
      <c r="B14518" s="681" t="s">
        <v>36260</v>
      </c>
      <c r="C14518" s="681" t="s">
        <v>36261</v>
      </c>
      <c r="D14518" s="681" t="s">
        <v>50788</v>
      </c>
    </row>
    <row r="14519" spans="1:4" ht="16.5" thickTop="1" thickBot="1" x14ac:dyDescent="0.3">
      <c r="A14519" s="680" t="s">
        <v>36262</v>
      </c>
      <c r="B14519" s="681" t="s">
        <v>36263</v>
      </c>
      <c r="C14519" s="680" t="s">
        <v>36264</v>
      </c>
      <c r="D14519" s="680" t="s">
        <v>50789</v>
      </c>
    </row>
    <row r="14520" spans="1:4" ht="16.5" thickTop="1" thickBot="1" x14ac:dyDescent="0.3">
      <c r="A14520" s="681" t="s">
        <v>36265</v>
      </c>
      <c r="B14520" s="681" t="s">
        <v>36266</v>
      </c>
      <c r="C14520" s="681" t="s">
        <v>36267</v>
      </c>
      <c r="D14520" s="681" t="s">
        <v>50790</v>
      </c>
    </row>
    <row r="14521" spans="1:4" ht="16.5" thickTop="1" thickBot="1" x14ac:dyDescent="0.3">
      <c r="A14521" s="680" t="s">
        <v>36268</v>
      </c>
      <c r="B14521" s="681" t="s">
        <v>36269</v>
      </c>
      <c r="C14521" s="680" t="s">
        <v>36270</v>
      </c>
      <c r="D14521" s="680" t="s">
        <v>50791</v>
      </c>
    </row>
    <row r="14522" spans="1:4" ht="16.5" thickTop="1" thickBot="1" x14ac:dyDescent="0.3">
      <c r="A14522" s="681" t="s">
        <v>36271</v>
      </c>
      <c r="B14522" s="681" t="s">
        <v>36272</v>
      </c>
      <c r="C14522" s="681" t="s">
        <v>36273</v>
      </c>
      <c r="D14522" s="681" t="s">
        <v>50792</v>
      </c>
    </row>
    <row r="14523" spans="1:4" ht="16.5" thickTop="1" thickBot="1" x14ac:dyDescent="0.3">
      <c r="A14523" s="680" t="s">
        <v>36274</v>
      </c>
      <c r="B14523" s="681" t="s">
        <v>36275</v>
      </c>
      <c r="C14523" s="680" t="s">
        <v>36276</v>
      </c>
      <c r="D14523" s="680" t="s">
        <v>50793</v>
      </c>
    </row>
    <row r="14524" spans="1:4" ht="16.5" thickTop="1" thickBot="1" x14ac:dyDescent="0.3">
      <c r="A14524" s="680" t="s">
        <v>36277</v>
      </c>
      <c r="B14524" s="681" t="s">
        <v>36278</v>
      </c>
      <c r="C14524" s="680" t="s">
        <v>36279</v>
      </c>
      <c r="D14524" s="680" t="s">
        <v>50794</v>
      </c>
    </row>
    <row r="14525" spans="1:4" ht="16.5" thickTop="1" thickBot="1" x14ac:dyDescent="0.3">
      <c r="A14525" s="680" t="s">
        <v>36280</v>
      </c>
      <c r="B14525" s="692" t="s">
        <v>8728</v>
      </c>
      <c r="C14525" s="680" t="s">
        <v>36281</v>
      </c>
      <c r="D14525" s="680" t="s">
        <v>50795</v>
      </c>
    </row>
    <row r="14526" spans="1:4" ht="16.5" thickTop="1" thickBot="1" x14ac:dyDescent="0.3">
      <c r="A14526" s="681" t="s">
        <v>36282</v>
      </c>
      <c r="B14526" s="681" t="s">
        <v>36282</v>
      </c>
      <c r="C14526" s="681" t="s">
        <v>36283</v>
      </c>
      <c r="D14526" s="681" t="s">
        <v>50796</v>
      </c>
    </row>
    <row r="14527" spans="1:4" ht="31.5" thickTop="1" thickBot="1" x14ac:dyDescent="0.3">
      <c r="A14527" s="680" t="s">
        <v>36284</v>
      </c>
      <c r="B14527" s="681" t="s">
        <v>36284</v>
      </c>
      <c r="C14527" s="680" t="s">
        <v>36285</v>
      </c>
      <c r="D14527" s="680" t="s">
        <v>50797</v>
      </c>
    </row>
    <row r="14528" spans="1:4" ht="16.5" thickTop="1" thickBot="1" x14ac:dyDescent="0.3">
      <c r="A14528" s="680" t="s">
        <v>36286</v>
      </c>
      <c r="B14528" s="692" t="s">
        <v>8728</v>
      </c>
      <c r="C14528" s="680" t="s">
        <v>36287</v>
      </c>
      <c r="D14528" s="680" t="s">
        <v>50798</v>
      </c>
    </row>
    <row r="14529" spans="1:4" ht="31.5" thickTop="1" thickBot="1" x14ac:dyDescent="0.3">
      <c r="A14529" s="681" t="s">
        <v>36288</v>
      </c>
      <c r="B14529" s="681" t="s">
        <v>36289</v>
      </c>
      <c r="C14529" s="681" t="s">
        <v>36290</v>
      </c>
      <c r="D14529" s="681" t="s">
        <v>50799</v>
      </c>
    </row>
    <row r="14530" spans="1:4" ht="16.5" thickTop="1" thickBot="1" x14ac:dyDescent="0.3">
      <c r="A14530" s="680" t="s">
        <v>36291</v>
      </c>
      <c r="B14530" s="681" t="s">
        <v>36292</v>
      </c>
      <c r="C14530" s="680" t="s">
        <v>36293</v>
      </c>
      <c r="D14530" s="680" t="s">
        <v>50800</v>
      </c>
    </row>
    <row r="14531" spans="1:4" ht="16.5" thickTop="1" thickBot="1" x14ac:dyDescent="0.3">
      <c r="A14531" s="681" t="s">
        <v>36294</v>
      </c>
      <c r="B14531" s="692" t="s">
        <v>8728</v>
      </c>
      <c r="C14531" s="681" t="s">
        <v>36295</v>
      </c>
      <c r="D14531" s="681" t="s">
        <v>50801</v>
      </c>
    </row>
    <row r="14532" spans="1:4" ht="16.5" thickTop="1" thickBot="1" x14ac:dyDescent="0.3">
      <c r="A14532" s="681" t="s">
        <v>36296</v>
      </c>
      <c r="B14532" s="692" t="s">
        <v>8728</v>
      </c>
      <c r="C14532" s="681" t="s">
        <v>36297</v>
      </c>
      <c r="D14532" s="681" t="s">
        <v>50802</v>
      </c>
    </row>
    <row r="14533" spans="1:4" ht="16.5" thickTop="1" thickBot="1" x14ac:dyDescent="0.3">
      <c r="A14533" s="680" t="s">
        <v>36298</v>
      </c>
      <c r="B14533" s="681" t="s">
        <v>36299</v>
      </c>
      <c r="C14533" s="680" t="s">
        <v>36300</v>
      </c>
      <c r="D14533" s="680" t="s">
        <v>50803</v>
      </c>
    </row>
    <row r="14534" spans="1:4" ht="16.5" thickTop="1" thickBot="1" x14ac:dyDescent="0.3">
      <c r="A14534" s="680" t="s">
        <v>36301</v>
      </c>
      <c r="B14534" s="681" t="s">
        <v>36302</v>
      </c>
      <c r="C14534" s="680" t="s">
        <v>36303</v>
      </c>
      <c r="D14534" s="680" t="s">
        <v>50804</v>
      </c>
    </row>
    <row r="14535" spans="1:4" ht="16.5" thickTop="1" thickBot="1" x14ac:dyDescent="0.3">
      <c r="A14535" s="680" t="s">
        <v>36304</v>
      </c>
      <c r="B14535" s="681" t="s">
        <v>36304</v>
      </c>
      <c r="C14535" s="680" t="s">
        <v>36305</v>
      </c>
      <c r="D14535" s="680" t="s">
        <v>50805</v>
      </c>
    </row>
    <row r="14536" spans="1:4" ht="16.5" thickTop="1" thickBot="1" x14ac:dyDescent="0.3">
      <c r="A14536" s="680" t="s">
        <v>36306</v>
      </c>
      <c r="B14536" s="692" t="s">
        <v>8728</v>
      </c>
      <c r="C14536" s="680" t="s">
        <v>36307</v>
      </c>
      <c r="D14536" s="680" t="s">
        <v>50806</v>
      </c>
    </row>
    <row r="14537" spans="1:4" ht="31.5" thickTop="1" thickBot="1" x14ac:dyDescent="0.3">
      <c r="A14537" s="681" t="s">
        <v>36308</v>
      </c>
      <c r="B14537" s="681" t="s">
        <v>36308</v>
      </c>
      <c r="C14537" s="681" t="s">
        <v>36309</v>
      </c>
      <c r="D14537" s="681" t="s">
        <v>50807</v>
      </c>
    </row>
    <row r="14538" spans="1:4" ht="16.5" thickTop="1" thickBot="1" x14ac:dyDescent="0.3">
      <c r="A14538" s="680" t="s">
        <v>36310</v>
      </c>
      <c r="B14538" s="681" t="s">
        <v>36311</v>
      </c>
      <c r="C14538" s="680" t="s">
        <v>36312</v>
      </c>
      <c r="D14538" s="680" t="s">
        <v>50808</v>
      </c>
    </row>
    <row r="14539" spans="1:4" ht="16.5" thickTop="1" thickBot="1" x14ac:dyDescent="0.3">
      <c r="A14539" s="681" t="s">
        <v>36313</v>
      </c>
      <c r="B14539" s="681" t="s">
        <v>36313</v>
      </c>
      <c r="C14539" s="681" t="s">
        <v>36314</v>
      </c>
      <c r="D14539" s="681" t="s">
        <v>50809</v>
      </c>
    </row>
    <row r="14540" spans="1:4" ht="16.5" thickTop="1" thickBot="1" x14ac:dyDescent="0.3">
      <c r="A14540" s="681" t="s">
        <v>36315</v>
      </c>
      <c r="B14540" s="681" t="s">
        <v>36316</v>
      </c>
      <c r="C14540" s="681" t="s">
        <v>36317</v>
      </c>
      <c r="D14540" s="681" t="s">
        <v>50810</v>
      </c>
    </row>
    <row r="14541" spans="1:4" ht="16.5" thickTop="1" thickBot="1" x14ac:dyDescent="0.3">
      <c r="A14541" s="680" t="s">
        <v>36318</v>
      </c>
      <c r="B14541" s="681" t="s">
        <v>36319</v>
      </c>
      <c r="C14541" s="680" t="s">
        <v>36320</v>
      </c>
      <c r="D14541" s="680" t="s">
        <v>50811</v>
      </c>
    </row>
    <row r="14542" spans="1:4" ht="16.5" thickTop="1" thickBot="1" x14ac:dyDescent="0.3">
      <c r="A14542" s="681" t="s">
        <v>36321</v>
      </c>
      <c r="B14542" s="681" t="s">
        <v>36322</v>
      </c>
      <c r="C14542" s="681" t="s">
        <v>36323</v>
      </c>
      <c r="D14542" s="681" t="s">
        <v>50812</v>
      </c>
    </row>
    <row r="14543" spans="1:4" ht="31.5" thickTop="1" thickBot="1" x14ac:dyDescent="0.3">
      <c r="A14543" s="681" t="s">
        <v>36324</v>
      </c>
      <c r="B14543" s="681" t="s">
        <v>36324</v>
      </c>
      <c r="C14543" s="681" t="s">
        <v>36325</v>
      </c>
      <c r="D14543" s="681" t="s">
        <v>50813</v>
      </c>
    </row>
    <row r="14544" spans="1:4" ht="31.5" thickTop="1" thickBot="1" x14ac:dyDescent="0.3">
      <c r="A14544" s="681" t="s">
        <v>36326</v>
      </c>
      <c r="B14544" s="692" t="s">
        <v>8728</v>
      </c>
      <c r="C14544" s="681" t="s">
        <v>36327</v>
      </c>
      <c r="D14544" s="681" t="s">
        <v>50814</v>
      </c>
    </row>
    <row r="14545" spans="1:4" ht="16.5" thickTop="1" thickBot="1" x14ac:dyDescent="0.3">
      <c r="A14545" s="680" t="s">
        <v>36328</v>
      </c>
      <c r="B14545" s="681" t="s">
        <v>36329</v>
      </c>
      <c r="C14545" s="680" t="s">
        <v>36330</v>
      </c>
      <c r="D14545" s="680" t="s">
        <v>50815</v>
      </c>
    </row>
    <row r="14546" spans="1:4" ht="16.5" thickTop="1" thickBot="1" x14ac:dyDescent="0.3">
      <c r="A14546" s="681" t="s">
        <v>36331</v>
      </c>
      <c r="B14546" s="681" t="s">
        <v>36332</v>
      </c>
      <c r="C14546" s="681" t="s">
        <v>36333</v>
      </c>
      <c r="D14546" s="681" t="s">
        <v>50816</v>
      </c>
    </row>
    <row r="14547" spans="1:4" ht="31.5" thickTop="1" thickBot="1" x14ac:dyDescent="0.3">
      <c r="A14547" s="681" t="s">
        <v>36334</v>
      </c>
      <c r="B14547" s="681" t="s">
        <v>36335</v>
      </c>
      <c r="C14547" s="681" t="s">
        <v>36336</v>
      </c>
      <c r="D14547" s="681" t="s">
        <v>14064</v>
      </c>
    </row>
    <row r="14548" spans="1:4" ht="16.5" thickTop="1" thickBot="1" x14ac:dyDescent="0.3">
      <c r="A14548" s="681" t="s">
        <v>36337</v>
      </c>
      <c r="B14548" s="681" t="s">
        <v>36338</v>
      </c>
      <c r="C14548" s="681" t="s">
        <v>36339</v>
      </c>
      <c r="D14548" s="681" t="s">
        <v>50817</v>
      </c>
    </row>
    <row r="14549" spans="1:4" ht="16.5" thickTop="1" thickBot="1" x14ac:dyDescent="0.3">
      <c r="A14549" s="681" t="s">
        <v>50818</v>
      </c>
      <c r="B14549" s="692" t="s">
        <v>8728</v>
      </c>
      <c r="C14549" s="681" t="s">
        <v>50819</v>
      </c>
      <c r="D14549" s="681" t="s">
        <v>50820</v>
      </c>
    </row>
    <row r="14550" spans="1:4" ht="16.5" thickTop="1" thickBot="1" x14ac:dyDescent="0.3">
      <c r="A14550" s="680" t="s">
        <v>36340</v>
      </c>
      <c r="B14550" s="681" t="s">
        <v>36340</v>
      </c>
      <c r="C14550" s="680" t="s">
        <v>36341</v>
      </c>
      <c r="D14550" s="680" t="s">
        <v>50821</v>
      </c>
    </row>
    <row r="14551" spans="1:4" ht="16.5" thickTop="1" thickBot="1" x14ac:dyDescent="0.3">
      <c r="A14551" s="680" t="s">
        <v>36342</v>
      </c>
      <c r="B14551" s="681" t="s">
        <v>36343</v>
      </c>
      <c r="C14551" s="680" t="s">
        <v>36344</v>
      </c>
      <c r="D14551" s="680" t="s">
        <v>50822</v>
      </c>
    </row>
    <row r="14552" spans="1:4" ht="16.5" thickTop="1" thickBot="1" x14ac:dyDescent="0.3">
      <c r="A14552" s="681" t="s">
        <v>36345</v>
      </c>
      <c r="B14552" s="681" t="s">
        <v>36346</v>
      </c>
      <c r="C14552" s="681" t="s">
        <v>36347</v>
      </c>
      <c r="D14552" s="681" t="s">
        <v>50823</v>
      </c>
    </row>
    <row r="14553" spans="1:4" ht="16.5" thickTop="1" thickBot="1" x14ac:dyDescent="0.3">
      <c r="A14553" s="680" t="s">
        <v>36348</v>
      </c>
      <c r="B14553" s="681" t="s">
        <v>36349</v>
      </c>
      <c r="C14553" s="680" t="s">
        <v>36350</v>
      </c>
      <c r="D14553" s="680" t="s">
        <v>50824</v>
      </c>
    </row>
    <row r="14554" spans="1:4" ht="16.5" thickTop="1" thickBot="1" x14ac:dyDescent="0.3">
      <c r="A14554" s="681" t="s">
        <v>36351</v>
      </c>
      <c r="B14554" s="681" t="s">
        <v>36352</v>
      </c>
      <c r="C14554" s="681" t="s">
        <v>36353</v>
      </c>
      <c r="D14554" s="681" t="s">
        <v>50825</v>
      </c>
    </row>
    <row r="14555" spans="1:4" ht="16.5" thickTop="1" thickBot="1" x14ac:dyDescent="0.3">
      <c r="A14555" s="680" t="s">
        <v>36354</v>
      </c>
      <c r="B14555" s="692" t="s">
        <v>8728</v>
      </c>
      <c r="C14555" s="680" t="s">
        <v>36355</v>
      </c>
      <c r="D14555" s="680" t="s">
        <v>50826</v>
      </c>
    </row>
    <row r="14556" spans="1:4" ht="16.5" thickTop="1" thickBot="1" x14ac:dyDescent="0.3">
      <c r="A14556" s="680" t="s">
        <v>36356</v>
      </c>
      <c r="B14556" s="681" t="s">
        <v>36357</v>
      </c>
      <c r="C14556" s="680" t="s">
        <v>36358</v>
      </c>
      <c r="D14556" s="680" t="s">
        <v>50827</v>
      </c>
    </row>
    <row r="14557" spans="1:4" ht="31.5" thickTop="1" thickBot="1" x14ac:dyDescent="0.3">
      <c r="A14557" s="680" t="s">
        <v>36359</v>
      </c>
      <c r="B14557" s="681" t="s">
        <v>36360</v>
      </c>
      <c r="C14557" s="680" t="s">
        <v>36361</v>
      </c>
      <c r="D14557" s="680" t="s">
        <v>50828</v>
      </c>
    </row>
    <row r="14558" spans="1:4" ht="16.5" thickTop="1" thickBot="1" x14ac:dyDescent="0.3">
      <c r="A14558" s="680" t="s">
        <v>36362</v>
      </c>
      <c r="B14558" s="681" t="s">
        <v>36363</v>
      </c>
      <c r="C14558" s="680" t="s">
        <v>36364</v>
      </c>
      <c r="D14558" s="680" t="s">
        <v>50829</v>
      </c>
    </row>
    <row r="14559" spans="1:4" ht="16.5" thickTop="1" thickBot="1" x14ac:dyDescent="0.3">
      <c r="A14559" s="681" t="s">
        <v>36365</v>
      </c>
      <c r="B14559" s="681" t="s">
        <v>36366</v>
      </c>
      <c r="C14559" s="681" t="s">
        <v>36367</v>
      </c>
      <c r="D14559" s="681" t="s">
        <v>50830</v>
      </c>
    </row>
    <row r="14560" spans="1:4" ht="16.5" thickTop="1" thickBot="1" x14ac:dyDescent="0.3">
      <c r="A14560" s="681" t="s">
        <v>36368</v>
      </c>
      <c r="B14560" s="681" t="s">
        <v>36369</v>
      </c>
      <c r="C14560" s="681" t="s">
        <v>36370</v>
      </c>
      <c r="D14560" s="681" t="s">
        <v>50831</v>
      </c>
    </row>
    <row r="14561" spans="1:4" ht="16.5" thickTop="1" thickBot="1" x14ac:dyDescent="0.3">
      <c r="A14561" s="680" t="s">
        <v>36371</v>
      </c>
      <c r="B14561" s="681" t="s">
        <v>36372</v>
      </c>
      <c r="C14561" s="680" t="s">
        <v>36373</v>
      </c>
      <c r="D14561" s="680" t="s">
        <v>50832</v>
      </c>
    </row>
    <row r="14562" spans="1:4" ht="16.5" thickTop="1" thickBot="1" x14ac:dyDescent="0.3">
      <c r="A14562" s="681" t="s">
        <v>36374</v>
      </c>
      <c r="B14562" s="681" t="s">
        <v>36375</v>
      </c>
      <c r="C14562" s="681" t="s">
        <v>36376</v>
      </c>
      <c r="D14562" s="681" t="s">
        <v>50833</v>
      </c>
    </row>
    <row r="14563" spans="1:4" ht="16.5" thickTop="1" thickBot="1" x14ac:dyDescent="0.3">
      <c r="A14563" s="680" t="s">
        <v>36377</v>
      </c>
      <c r="B14563" s="681" t="s">
        <v>36378</v>
      </c>
      <c r="C14563" s="680" t="s">
        <v>36379</v>
      </c>
      <c r="D14563" s="680" t="s">
        <v>50834</v>
      </c>
    </row>
    <row r="14564" spans="1:4" ht="16.5" thickTop="1" thickBot="1" x14ac:dyDescent="0.3">
      <c r="A14564" s="680" t="s">
        <v>36380</v>
      </c>
      <c r="B14564" s="681" t="s">
        <v>36381</v>
      </c>
      <c r="C14564" s="680" t="s">
        <v>36382</v>
      </c>
      <c r="D14564" s="680" t="s">
        <v>50835</v>
      </c>
    </row>
    <row r="14565" spans="1:4" ht="16.5" thickTop="1" thickBot="1" x14ac:dyDescent="0.3">
      <c r="A14565" s="680" t="s">
        <v>36383</v>
      </c>
      <c r="B14565" s="692" t="s">
        <v>8728</v>
      </c>
      <c r="C14565" s="680" t="s">
        <v>36384</v>
      </c>
      <c r="D14565" s="680" t="s">
        <v>50836</v>
      </c>
    </row>
    <row r="14566" spans="1:4" ht="16.5" thickTop="1" thickBot="1" x14ac:dyDescent="0.3">
      <c r="A14566" s="681" t="s">
        <v>36385</v>
      </c>
      <c r="B14566" s="681" t="s">
        <v>36386</v>
      </c>
      <c r="C14566" s="681" t="s">
        <v>36387</v>
      </c>
      <c r="D14566" s="681" t="s">
        <v>50837</v>
      </c>
    </row>
    <row r="14567" spans="1:4" ht="16.5" thickTop="1" thickBot="1" x14ac:dyDescent="0.3">
      <c r="A14567" s="681" t="s">
        <v>36388</v>
      </c>
      <c r="B14567" s="692" t="s">
        <v>8728</v>
      </c>
      <c r="C14567" s="681" t="s">
        <v>36389</v>
      </c>
      <c r="D14567" s="681" t="s">
        <v>50838</v>
      </c>
    </row>
    <row r="14568" spans="1:4" ht="16.5" thickTop="1" thickBot="1" x14ac:dyDescent="0.3">
      <c r="A14568" s="680" t="s">
        <v>36390</v>
      </c>
      <c r="B14568" s="681" t="s">
        <v>36391</v>
      </c>
      <c r="C14568" s="680" t="s">
        <v>36392</v>
      </c>
      <c r="D14568" s="680" t="s">
        <v>50839</v>
      </c>
    </row>
    <row r="14569" spans="1:4" ht="31.5" thickTop="1" thickBot="1" x14ac:dyDescent="0.3">
      <c r="A14569" s="681" t="s">
        <v>36393</v>
      </c>
      <c r="B14569" s="681" t="s">
        <v>36394</v>
      </c>
      <c r="C14569" s="681" t="s">
        <v>36395</v>
      </c>
      <c r="D14569" s="681" t="s">
        <v>50840</v>
      </c>
    </row>
    <row r="14570" spans="1:4" ht="16.5" thickTop="1" thickBot="1" x14ac:dyDescent="0.3">
      <c r="A14570" s="681" t="s">
        <v>36396</v>
      </c>
      <c r="B14570" s="681" t="s">
        <v>36397</v>
      </c>
      <c r="C14570" s="681" t="s">
        <v>36398</v>
      </c>
      <c r="D14570" s="681" t="s">
        <v>50841</v>
      </c>
    </row>
    <row r="14571" spans="1:4" ht="16.5" thickTop="1" thickBot="1" x14ac:dyDescent="0.3">
      <c r="A14571" s="680" t="s">
        <v>36399</v>
      </c>
      <c r="B14571" s="692" t="s">
        <v>8728</v>
      </c>
      <c r="C14571" s="680" t="s">
        <v>36400</v>
      </c>
      <c r="D14571" s="680" t="s">
        <v>50842</v>
      </c>
    </row>
    <row r="14572" spans="1:4" ht="31.5" thickTop="1" thickBot="1" x14ac:dyDescent="0.3">
      <c r="A14572" s="681" t="s">
        <v>36401</v>
      </c>
      <c r="B14572" s="692" t="s">
        <v>8728</v>
      </c>
      <c r="C14572" s="681" t="s">
        <v>36402</v>
      </c>
      <c r="D14572" s="681" t="s">
        <v>50843</v>
      </c>
    </row>
    <row r="14573" spans="1:4" ht="16.5" thickTop="1" thickBot="1" x14ac:dyDescent="0.3">
      <c r="A14573" s="681" t="s">
        <v>36403</v>
      </c>
      <c r="B14573" s="681" t="s">
        <v>36404</v>
      </c>
      <c r="C14573" s="681" t="s">
        <v>36405</v>
      </c>
      <c r="D14573" s="681" t="s">
        <v>50844</v>
      </c>
    </row>
    <row r="14574" spans="1:4" ht="16.5" thickTop="1" thickBot="1" x14ac:dyDescent="0.3">
      <c r="A14574" s="680" t="s">
        <v>36406</v>
      </c>
      <c r="B14574" s="681" t="s">
        <v>36407</v>
      </c>
      <c r="C14574" s="680" t="s">
        <v>36408</v>
      </c>
      <c r="D14574" s="680" t="s">
        <v>50845</v>
      </c>
    </row>
    <row r="14575" spans="1:4" ht="16.5" thickTop="1" thickBot="1" x14ac:dyDescent="0.3">
      <c r="A14575" s="680" t="s">
        <v>36409</v>
      </c>
      <c r="B14575" s="681" t="s">
        <v>36410</v>
      </c>
      <c r="C14575" s="680" t="s">
        <v>36411</v>
      </c>
      <c r="D14575" s="680" t="s">
        <v>50846</v>
      </c>
    </row>
    <row r="14576" spans="1:4" ht="16.5" thickTop="1" thickBot="1" x14ac:dyDescent="0.3">
      <c r="A14576" s="681" t="s">
        <v>36412</v>
      </c>
      <c r="B14576" s="681" t="s">
        <v>36413</v>
      </c>
      <c r="C14576" s="681" t="s">
        <v>36414</v>
      </c>
      <c r="D14576" s="681" t="s">
        <v>50847</v>
      </c>
    </row>
    <row r="14577" spans="1:4" ht="16.5" thickTop="1" thickBot="1" x14ac:dyDescent="0.3">
      <c r="A14577" s="681" t="s">
        <v>36415</v>
      </c>
      <c r="B14577" s="681" t="s">
        <v>36416</v>
      </c>
      <c r="C14577" s="681" t="s">
        <v>36417</v>
      </c>
      <c r="D14577" s="681" t="s">
        <v>50848</v>
      </c>
    </row>
    <row r="14578" spans="1:4" ht="16.5" thickTop="1" thickBot="1" x14ac:dyDescent="0.3">
      <c r="A14578" s="681" t="s">
        <v>36418</v>
      </c>
      <c r="B14578" s="681" t="s">
        <v>36418</v>
      </c>
      <c r="C14578" s="681" t="s">
        <v>36419</v>
      </c>
      <c r="D14578" s="681" t="s">
        <v>50849</v>
      </c>
    </row>
    <row r="14579" spans="1:4" ht="16.5" thickTop="1" thickBot="1" x14ac:dyDescent="0.3">
      <c r="A14579" s="680" t="s">
        <v>36420</v>
      </c>
      <c r="B14579" s="692" t="s">
        <v>8728</v>
      </c>
      <c r="C14579" s="680" t="s">
        <v>36421</v>
      </c>
      <c r="D14579" s="680" t="s">
        <v>50850</v>
      </c>
    </row>
    <row r="14580" spans="1:4" ht="16.5" thickTop="1" thickBot="1" x14ac:dyDescent="0.3">
      <c r="A14580" s="681" t="s">
        <v>36422</v>
      </c>
      <c r="B14580" s="681" t="s">
        <v>36423</v>
      </c>
      <c r="C14580" s="681" t="s">
        <v>36424</v>
      </c>
      <c r="D14580" s="681" t="s">
        <v>50851</v>
      </c>
    </row>
    <row r="14581" spans="1:4" ht="16.5" thickTop="1" thickBot="1" x14ac:dyDescent="0.3">
      <c r="A14581" s="681" t="s">
        <v>36425</v>
      </c>
      <c r="B14581" s="681" t="s">
        <v>36426</v>
      </c>
      <c r="C14581" s="681" t="s">
        <v>36427</v>
      </c>
      <c r="D14581" s="681" t="s">
        <v>50852</v>
      </c>
    </row>
    <row r="14582" spans="1:4" ht="31.5" thickTop="1" thickBot="1" x14ac:dyDescent="0.3">
      <c r="A14582" s="680" t="s">
        <v>36428</v>
      </c>
      <c r="B14582" s="681" t="s">
        <v>36429</v>
      </c>
      <c r="C14582" s="680" t="s">
        <v>36430</v>
      </c>
      <c r="D14582" s="680" t="s">
        <v>50853</v>
      </c>
    </row>
    <row r="14583" spans="1:4" ht="16.5" thickTop="1" thickBot="1" x14ac:dyDescent="0.3">
      <c r="A14583" s="681" t="s">
        <v>36431</v>
      </c>
      <c r="B14583" s="681" t="s">
        <v>36432</v>
      </c>
      <c r="C14583" s="681" t="s">
        <v>36433</v>
      </c>
      <c r="D14583" s="681" t="s">
        <v>50854</v>
      </c>
    </row>
    <row r="14584" spans="1:4" ht="16.5" thickTop="1" thickBot="1" x14ac:dyDescent="0.3">
      <c r="A14584" s="680" t="s">
        <v>36434</v>
      </c>
      <c r="B14584" s="681" t="s">
        <v>36435</v>
      </c>
      <c r="C14584" s="680" t="s">
        <v>36436</v>
      </c>
      <c r="D14584" s="680" t="s">
        <v>50855</v>
      </c>
    </row>
    <row r="14585" spans="1:4" ht="16.5" thickTop="1" thickBot="1" x14ac:dyDescent="0.3">
      <c r="A14585" s="680" t="s">
        <v>36437</v>
      </c>
      <c r="B14585" s="681" t="s">
        <v>36438</v>
      </c>
      <c r="C14585" s="680" t="s">
        <v>36439</v>
      </c>
      <c r="D14585" s="680" t="s">
        <v>50856</v>
      </c>
    </row>
    <row r="14586" spans="1:4" ht="16.5" thickTop="1" thickBot="1" x14ac:dyDescent="0.3">
      <c r="A14586" s="680" t="s">
        <v>36440</v>
      </c>
      <c r="B14586" s="681" t="s">
        <v>36440</v>
      </c>
      <c r="C14586" s="680" t="s">
        <v>36441</v>
      </c>
      <c r="D14586" s="680" t="s">
        <v>50857</v>
      </c>
    </row>
    <row r="14587" spans="1:4" ht="16.5" thickTop="1" thickBot="1" x14ac:dyDescent="0.3">
      <c r="A14587" s="681" t="s">
        <v>36442</v>
      </c>
      <c r="B14587" s="681" t="s">
        <v>36442</v>
      </c>
      <c r="C14587" s="681" t="s">
        <v>36443</v>
      </c>
      <c r="D14587" s="681" t="s">
        <v>50858</v>
      </c>
    </row>
    <row r="14588" spans="1:4" ht="16.5" thickTop="1" thickBot="1" x14ac:dyDescent="0.3">
      <c r="A14588" s="680" t="s">
        <v>8043</v>
      </c>
      <c r="B14588" s="681" t="s">
        <v>36444</v>
      </c>
      <c r="C14588" s="680" t="s">
        <v>36445</v>
      </c>
      <c r="D14588" s="680" t="s">
        <v>50859</v>
      </c>
    </row>
    <row r="14589" spans="1:4" ht="16.5" thickTop="1" thickBot="1" x14ac:dyDescent="0.3">
      <c r="A14589" s="680" t="s">
        <v>36446</v>
      </c>
      <c r="B14589" s="681" t="s">
        <v>36447</v>
      </c>
      <c r="C14589" s="680" t="s">
        <v>36448</v>
      </c>
      <c r="D14589" s="680" t="s">
        <v>50860</v>
      </c>
    </row>
    <row r="14590" spans="1:4" ht="16.5" thickTop="1" thickBot="1" x14ac:dyDescent="0.3">
      <c r="A14590" s="680" t="s">
        <v>36449</v>
      </c>
      <c r="B14590" s="681" t="s">
        <v>36450</v>
      </c>
      <c r="C14590" s="680" t="s">
        <v>36451</v>
      </c>
      <c r="D14590" s="680" t="s">
        <v>50861</v>
      </c>
    </row>
    <row r="14591" spans="1:4" ht="16.5" thickTop="1" thickBot="1" x14ac:dyDescent="0.3">
      <c r="A14591" s="680" t="s">
        <v>36452</v>
      </c>
      <c r="B14591" s="681" t="s">
        <v>36452</v>
      </c>
      <c r="C14591" s="680" t="s">
        <v>36453</v>
      </c>
      <c r="D14591" s="680" t="s">
        <v>50862</v>
      </c>
    </row>
    <row r="14592" spans="1:4" ht="16.5" thickTop="1" thickBot="1" x14ac:dyDescent="0.3">
      <c r="A14592" s="681" t="s">
        <v>36454</v>
      </c>
      <c r="B14592" s="681" t="s">
        <v>36455</v>
      </c>
      <c r="C14592" s="681" t="s">
        <v>36456</v>
      </c>
      <c r="D14592" s="681" t="s">
        <v>50863</v>
      </c>
    </row>
    <row r="14593" spans="1:4" ht="16.5" thickTop="1" thickBot="1" x14ac:dyDescent="0.3">
      <c r="A14593" s="681" t="s">
        <v>36457</v>
      </c>
      <c r="B14593" s="681" t="s">
        <v>36458</v>
      </c>
      <c r="C14593" s="681" t="s">
        <v>36459</v>
      </c>
      <c r="D14593" s="681" t="s">
        <v>50864</v>
      </c>
    </row>
    <row r="14594" spans="1:4" ht="31.5" thickTop="1" thickBot="1" x14ac:dyDescent="0.3">
      <c r="A14594" s="680" t="s">
        <v>36460</v>
      </c>
      <c r="B14594" s="692" t="s">
        <v>8728</v>
      </c>
      <c r="C14594" s="680" t="s">
        <v>36461</v>
      </c>
      <c r="D14594" s="680" t="s">
        <v>50865</v>
      </c>
    </row>
    <row r="14595" spans="1:4" ht="31.5" thickTop="1" thickBot="1" x14ac:dyDescent="0.3">
      <c r="A14595" s="680" t="s">
        <v>36462</v>
      </c>
      <c r="B14595" s="681" t="s">
        <v>36463</v>
      </c>
      <c r="C14595" s="680" t="s">
        <v>36464</v>
      </c>
      <c r="D14595" s="680" t="s">
        <v>50866</v>
      </c>
    </row>
    <row r="14596" spans="1:4" ht="16.5" thickTop="1" thickBot="1" x14ac:dyDescent="0.3">
      <c r="A14596" s="681" t="s">
        <v>36465</v>
      </c>
      <c r="B14596" s="692" t="s">
        <v>8728</v>
      </c>
      <c r="C14596" s="681" t="s">
        <v>36466</v>
      </c>
      <c r="D14596" s="681" t="s">
        <v>50867</v>
      </c>
    </row>
    <row r="14597" spans="1:4" ht="16.5" thickTop="1" thickBot="1" x14ac:dyDescent="0.3">
      <c r="A14597" s="681" t="s">
        <v>36467</v>
      </c>
      <c r="B14597" s="681" t="s">
        <v>36468</v>
      </c>
      <c r="C14597" s="681" t="s">
        <v>36469</v>
      </c>
      <c r="D14597" s="681" t="s">
        <v>50868</v>
      </c>
    </row>
    <row r="14598" spans="1:4" ht="16.5" thickTop="1" thickBot="1" x14ac:dyDescent="0.3">
      <c r="A14598" s="681" t="s">
        <v>36470</v>
      </c>
      <c r="B14598" s="681" t="s">
        <v>36470</v>
      </c>
      <c r="C14598" s="681" t="s">
        <v>36471</v>
      </c>
      <c r="D14598" s="681" t="s">
        <v>50869</v>
      </c>
    </row>
    <row r="14599" spans="1:4" ht="16.5" thickTop="1" thickBot="1" x14ac:dyDescent="0.3">
      <c r="A14599" s="680" t="s">
        <v>36472</v>
      </c>
      <c r="B14599" s="692" t="s">
        <v>8728</v>
      </c>
      <c r="C14599" s="680" t="s">
        <v>36473</v>
      </c>
      <c r="D14599" s="680" t="s">
        <v>50870</v>
      </c>
    </row>
    <row r="14600" spans="1:4" ht="16.5" thickTop="1" thickBot="1" x14ac:dyDescent="0.3">
      <c r="A14600" s="681" t="s">
        <v>36474</v>
      </c>
      <c r="B14600" s="681" t="s">
        <v>36475</v>
      </c>
      <c r="C14600" s="681" t="s">
        <v>36476</v>
      </c>
      <c r="D14600" s="681" t="s">
        <v>50871</v>
      </c>
    </row>
    <row r="14601" spans="1:4" ht="16.5" thickTop="1" thickBot="1" x14ac:dyDescent="0.3">
      <c r="A14601" s="681" t="s">
        <v>36477</v>
      </c>
      <c r="B14601" s="681" t="s">
        <v>36478</v>
      </c>
      <c r="C14601" s="681" t="s">
        <v>36479</v>
      </c>
      <c r="D14601" s="681" t="s">
        <v>50872</v>
      </c>
    </row>
    <row r="14602" spans="1:4" ht="31.5" thickTop="1" thickBot="1" x14ac:dyDescent="0.3">
      <c r="A14602" s="681" t="s">
        <v>36480</v>
      </c>
      <c r="B14602" s="681" t="s">
        <v>36481</v>
      </c>
      <c r="C14602" s="681" t="s">
        <v>36482</v>
      </c>
      <c r="D14602" s="681" t="s">
        <v>50873</v>
      </c>
    </row>
    <row r="14603" spans="1:4" ht="16.5" thickTop="1" thickBot="1" x14ac:dyDescent="0.3">
      <c r="A14603" s="680" t="s">
        <v>36483</v>
      </c>
      <c r="B14603" s="692" t="s">
        <v>8728</v>
      </c>
      <c r="C14603" s="680" t="s">
        <v>36484</v>
      </c>
      <c r="D14603" s="680" t="s">
        <v>50874</v>
      </c>
    </row>
    <row r="14604" spans="1:4" ht="16.5" thickTop="1" thickBot="1" x14ac:dyDescent="0.3">
      <c r="A14604" s="680" t="s">
        <v>36485</v>
      </c>
      <c r="B14604" s="681" t="s">
        <v>36486</v>
      </c>
      <c r="C14604" s="680" t="s">
        <v>36487</v>
      </c>
      <c r="D14604" s="680" t="s">
        <v>50875</v>
      </c>
    </row>
    <row r="14605" spans="1:4" ht="16.5" thickTop="1" thickBot="1" x14ac:dyDescent="0.3">
      <c r="A14605" s="680" t="s">
        <v>36488</v>
      </c>
      <c r="B14605" s="681" t="s">
        <v>36489</v>
      </c>
      <c r="C14605" s="680" t="s">
        <v>36490</v>
      </c>
      <c r="D14605" s="680" t="s">
        <v>50876</v>
      </c>
    </row>
    <row r="14606" spans="1:4" ht="16.5" thickTop="1" thickBot="1" x14ac:dyDescent="0.3">
      <c r="A14606" s="680" t="s">
        <v>36491</v>
      </c>
      <c r="B14606" s="681" t="s">
        <v>36492</v>
      </c>
      <c r="C14606" s="680" t="s">
        <v>36493</v>
      </c>
      <c r="D14606" s="680" t="s">
        <v>50877</v>
      </c>
    </row>
    <row r="14607" spans="1:4" ht="16.5" thickTop="1" thickBot="1" x14ac:dyDescent="0.3">
      <c r="A14607" s="680" t="s">
        <v>36494</v>
      </c>
      <c r="B14607" s="681" t="s">
        <v>36495</v>
      </c>
      <c r="C14607" s="680" t="s">
        <v>36496</v>
      </c>
      <c r="D14607" s="680" t="s">
        <v>50878</v>
      </c>
    </row>
    <row r="14608" spans="1:4" ht="16.5" thickTop="1" thickBot="1" x14ac:dyDescent="0.3">
      <c r="A14608" s="680" t="s">
        <v>36497</v>
      </c>
      <c r="B14608" s="681" t="s">
        <v>36498</v>
      </c>
      <c r="C14608" s="680" t="s">
        <v>36499</v>
      </c>
      <c r="D14608" s="680" t="s">
        <v>50879</v>
      </c>
    </row>
    <row r="14609" spans="1:4" ht="16.5" thickTop="1" thickBot="1" x14ac:dyDescent="0.3">
      <c r="A14609" s="681" t="s">
        <v>36500</v>
      </c>
      <c r="B14609" s="692" t="s">
        <v>8728</v>
      </c>
      <c r="C14609" s="681" t="s">
        <v>36501</v>
      </c>
      <c r="D14609" s="681" t="s">
        <v>50880</v>
      </c>
    </row>
    <row r="14610" spans="1:4" ht="31.5" thickTop="1" thickBot="1" x14ac:dyDescent="0.3">
      <c r="A14610" s="680" t="s">
        <v>36502</v>
      </c>
      <c r="B14610" s="681" t="s">
        <v>36503</v>
      </c>
      <c r="C14610" s="680" t="s">
        <v>36504</v>
      </c>
      <c r="D14610" s="680" t="s">
        <v>50881</v>
      </c>
    </row>
    <row r="14611" spans="1:4" ht="16.5" thickTop="1" thickBot="1" x14ac:dyDescent="0.3">
      <c r="A14611" s="680" t="s">
        <v>36505</v>
      </c>
      <c r="B14611" s="681" t="s">
        <v>36506</v>
      </c>
      <c r="C14611" s="680" t="s">
        <v>36507</v>
      </c>
      <c r="D14611" s="680" t="s">
        <v>50882</v>
      </c>
    </row>
    <row r="14612" spans="1:4" ht="16.5" thickTop="1" thickBot="1" x14ac:dyDescent="0.3">
      <c r="A14612" s="680" t="s">
        <v>36508</v>
      </c>
      <c r="B14612" s="692" t="s">
        <v>8728</v>
      </c>
      <c r="C14612" s="680" t="s">
        <v>36509</v>
      </c>
      <c r="D14612" s="680" t="s">
        <v>50883</v>
      </c>
    </row>
    <row r="14613" spans="1:4" ht="16.5" thickTop="1" thickBot="1" x14ac:dyDescent="0.3">
      <c r="A14613" s="681" t="s">
        <v>36510</v>
      </c>
      <c r="B14613" s="681" t="s">
        <v>36511</v>
      </c>
      <c r="C14613" s="681" t="s">
        <v>36512</v>
      </c>
      <c r="D14613" s="681" t="s">
        <v>50884</v>
      </c>
    </row>
    <row r="14614" spans="1:4" ht="16.5" thickTop="1" thickBot="1" x14ac:dyDescent="0.3">
      <c r="A14614" s="681" t="s">
        <v>36513</v>
      </c>
      <c r="B14614" s="681" t="s">
        <v>36513</v>
      </c>
      <c r="C14614" s="681" t="s">
        <v>36514</v>
      </c>
      <c r="D14614" s="681" t="s">
        <v>50885</v>
      </c>
    </row>
    <row r="14615" spans="1:4" ht="16.5" thickTop="1" thickBot="1" x14ac:dyDescent="0.3">
      <c r="A14615" s="680" t="s">
        <v>36515</v>
      </c>
      <c r="B14615" s="681" t="s">
        <v>36516</v>
      </c>
      <c r="C14615" s="680" t="s">
        <v>36517</v>
      </c>
      <c r="D14615" s="680" t="s">
        <v>50886</v>
      </c>
    </row>
    <row r="14616" spans="1:4" ht="16.5" thickTop="1" thickBot="1" x14ac:dyDescent="0.3">
      <c r="A14616" s="680" t="s">
        <v>36518</v>
      </c>
      <c r="B14616" s="681" t="s">
        <v>36519</v>
      </c>
      <c r="C14616" s="680" t="s">
        <v>36520</v>
      </c>
      <c r="D14616" s="680" t="s">
        <v>50887</v>
      </c>
    </row>
    <row r="14617" spans="1:4" ht="31.5" thickTop="1" thickBot="1" x14ac:dyDescent="0.3">
      <c r="A14617" s="680" t="s">
        <v>36521</v>
      </c>
      <c r="B14617" s="681" t="s">
        <v>36522</v>
      </c>
      <c r="C14617" s="680" t="s">
        <v>36523</v>
      </c>
      <c r="D14617" s="680" t="s">
        <v>50888</v>
      </c>
    </row>
    <row r="14618" spans="1:4" ht="16.5" thickTop="1" thickBot="1" x14ac:dyDescent="0.3">
      <c r="A14618" s="681" t="s">
        <v>36524</v>
      </c>
      <c r="B14618" s="681" t="s">
        <v>36525</v>
      </c>
      <c r="C14618" s="681" t="s">
        <v>36526</v>
      </c>
      <c r="D14618" s="681" t="s">
        <v>50889</v>
      </c>
    </row>
    <row r="14619" spans="1:4" ht="16.5" thickTop="1" thickBot="1" x14ac:dyDescent="0.3">
      <c r="A14619" s="680" t="s">
        <v>36527</v>
      </c>
      <c r="B14619" s="681" t="s">
        <v>36528</v>
      </c>
      <c r="C14619" s="680" t="s">
        <v>36529</v>
      </c>
      <c r="D14619" s="680" t="s">
        <v>50890</v>
      </c>
    </row>
    <row r="14620" spans="1:4" ht="16.5" thickTop="1" thickBot="1" x14ac:dyDescent="0.3">
      <c r="A14620" s="681" t="s">
        <v>36530</v>
      </c>
      <c r="B14620" s="681" t="s">
        <v>36531</v>
      </c>
      <c r="C14620" s="681" t="s">
        <v>36532</v>
      </c>
      <c r="D14620" s="681" t="s">
        <v>50891</v>
      </c>
    </row>
    <row r="14621" spans="1:4" ht="16.5" thickTop="1" thickBot="1" x14ac:dyDescent="0.3">
      <c r="A14621" s="681" t="s">
        <v>36533</v>
      </c>
      <c r="B14621" s="681" t="s">
        <v>36534</v>
      </c>
      <c r="C14621" s="681" t="s">
        <v>36535</v>
      </c>
      <c r="D14621" s="681" t="s">
        <v>50892</v>
      </c>
    </row>
    <row r="14622" spans="1:4" ht="16.5" thickTop="1" thickBot="1" x14ac:dyDescent="0.3">
      <c r="A14622" s="680" t="s">
        <v>36536</v>
      </c>
      <c r="B14622" s="681" t="s">
        <v>36537</v>
      </c>
      <c r="C14622" s="680" t="s">
        <v>36538</v>
      </c>
      <c r="D14622" s="680" t="s">
        <v>50893</v>
      </c>
    </row>
    <row r="14623" spans="1:4" ht="16.5" thickTop="1" thickBot="1" x14ac:dyDescent="0.3">
      <c r="A14623" s="680" t="s">
        <v>36539</v>
      </c>
      <c r="B14623" s="681" t="s">
        <v>36540</v>
      </c>
      <c r="C14623" s="680" t="s">
        <v>36541</v>
      </c>
      <c r="D14623" s="680" t="s">
        <v>50894</v>
      </c>
    </row>
    <row r="14624" spans="1:4" ht="16.5" thickTop="1" thickBot="1" x14ac:dyDescent="0.3">
      <c r="A14624" s="681" t="s">
        <v>36542</v>
      </c>
      <c r="B14624" s="681" t="s">
        <v>36543</v>
      </c>
      <c r="C14624" s="681" t="s">
        <v>36544</v>
      </c>
      <c r="D14624" s="681" t="s">
        <v>50895</v>
      </c>
    </row>
    <row r="14625" spans="1:4" ht="16.5" thickTop="1" thickBot="1" x14ac:dyDescent="0.3">
      <c r="A14625" s="680" t="s">
        <v>36545</v>
      </c>
      <c r="B14625" s="681" t="s">
        <v>36545</v>
      </c>
      <c r="C14625" s="680" t="s">
        <v>36546</v>
      </c>
      <c r="D14625" s="680" t="s">
        <v>50896</v>
      </c>
    </row>
    <row r="14626" spans="1:4" ht="16.5" thickTop="1" thickBot="1" x14ac:dyDescent="0.3">
      <c r="A14626" s="681" t="s">
        <v>36547</v>
      </c>
      <c r="B14626" s="681" t="s">
        <v>36548</v>
      </c>
      <c r="C14626" s="681" t="s">
        <v>36549</v>
      </c>
      <c r="D14626" s="681" t="s">
        <v>50897</v>
      </c>
    </row>
    <row r="14627" spans="1:4" ht="16.5" thickTop="1" thickBot="1" x14ac:dyDescent="0.3">
      <c r="A14627" s="680" t="s">
        <v>36550</v>
      </c>
      <c r="B14627" s="681" t="s">
        <v>36551</v>
      </c>
      <c r="C14627" s="680" t="s">
        <v>36552</v>
      </c>
      <c r="D14627" s="680" t="s">
        <v>50898</v>
      </c>
    </row>
    <row r="14628" spans="1:4" ht="31.5" thickTop="1" thickBot="1" x14ac:dyDescent="0.3">
      <c r="A14628" s="680" t="s">
        <v>36553</v>
      </c>
      <c r="B14628" s="681" t="s">
        <v>36554</v>
      </c>
      <c r="C14628" s="680" t="s">
        <v>36555</v>
      </c>
      <c r="D14628" s="680" t="s">
        <v>50899</v>
      </c>
    </row>
    <row r="14629" spans="1:4" ht="16.5" thickTop="1" thickBot="1" x14ac:dyDescent="0.3">
      <c r="A14629" s="681" t="s">
        <v>36556</v>
      </c>
      <c r="B14629" s="681" t="s">
        <v>36556</v>
      </c>
      <c r="C14629" s="681" t="s">
        <v>36557</v>
      </c>
      <c r="D14629" s="681" t="s">
        <v>50900</v>
      </c>
    </row>
    <row r="14630" spans="1:4" ht="16.5" thickTop="1" thickBot="1" x14ac:dyDescent="0.3">
      <c r="A14630" s="681" t="s">
        <v>36558</v>
      </c>
      <c r="B14630" s="681" t="s">
        <v>36559</v>
      </c>
      <c r="C14630" s="681" t="s">
        <v>36560</v>
      </c>
      <c r="D14630" s="681" t="s">
        <v>50901</v>
      </c>
    </row>
    <row r="14631" spans="1:4" ht="16.5" thickTop="1" thickBot="1" x14ac:dyDescent="0.3">
      <c r="A14631" s="680" t="s">
        <v>36561</v>
      </c>
      <c r="B14631" s="681" t="s">
        <v>36562</v>
      </c>
      <c r="C14631" s="680" t="s">
        <v>36563</v>
      </c>
      <c r="D14631" s="680" t="s">
        <v>50902</v>
      </c>
    </row>
    <row r="14632" spans="1:4" ht="16.5" thickTop="1" thickBot="1" x14ac:dyDescent="0.3">
      <c r="A14632" s="681" t="s">
        <v>36564</v>
      </c>
      <c r="B14632" s="681" t="s">
        <v>36565</v>
      </c>
      <c r="C14632" s="681" t="s">
        <v>36566</v>
      </c>
      <c r="D14632" s="681" t="s">
        <v>50903</v>
      </c>
    </row>
    <row r="14633" spans="1:4" ht="16.5" thickTop="1" thickBot="1" x14ac:dyDescent="0.3">
      <c r="A14633" s="680" t="s">
        <v>36567</v>
      </c>
      <c r="B14633" s="681" t="s">
        <v>36568</v>
      </c>
      <c r="C14633" s="680" t="s">
        <v>36569</v>
      </c>
      <c r="D14633" s="680" t="s">
        <v>50904</v>
      </c>
    </row>
    <row r="14634" spans="1:4" ht="16.5" thickTop="1" thickBot="1" x14ac:dyDescent="0.3">
      <c r="A14634" s="681" t="s">
        <v>36570</v>
      </c>
      <c r="B14634" s="681" t="s">
        <v>36571</v>
      </c>
      <c r="C14634" s="681" t="s">
        <v>36572</v>
      </c>
      <c r="D14634" s="681" t="s">
        <v>50905</v>
      </c>
    </row>
    <row r="14635" spans="1:4" ht="16.5" thickTop="1" thickBot="1" x14ac:dyDescent="0.3">
      <c r="A14635" s="680" t="s">
        <v>36573</v>
      </c>
      <c r="B14635" s="681" t="s">
        <v>36574</v>
      </c>
      <c r="C14635" s="680" t="s">
        <v>36575</v>
      </c>
      <c r="D14635" s="680" t="s">
        <v>50906</v>
      </c>
    </row>
    <row r="14636" spans="1:4" ht="16.5" thickTop="1" thickBot="1" x14ac:dyDescent="0.3">
      <c r="A14636" s="680" t="s">
        <v>8046</v>
      </c>
      <c r="B14636" s="681" t="s">
        <v>36576</v>
      </c>
      <c r="C14636" s="680" t="s">
        <v>8047</v>
      </c>
      <c r="D14636" s="680" t="s">
        <v>8048</v>
      </c>
    </row>
    <row r="14637" spans="1:4" ht="16.5" thickTop="1" thickBot="1" x14ac:dyDescent="0.3">
      <c r="A14637" s="681" t="s">
        <v>36577</v>
      </c>
      <c r="B14637" s="681" t="s">
        <v>36578</v>
      </c>
      <c r="C14637" s="681" t="s">
        <v>36579</v>
      </c>
      <c r="D14637" s="681" t="s">
        <v>50907</v>
      </c>
    </row>
    <row r="14638" spans="1:4" ht="16.5" thickTop="1" thickBot="1" x14ac:dyDescent="0.3">
      <c r="A14638" s="681" t="s">
        <v>36580</v>
      </c>
      <c r="B14638" s="681" t="s">
        <v>36581</v>
      </c>
      <c r="C14638" s="681" t="s">
        <v>36582</v>
      </c>
      <c r="D14638" s="681" t="s">
        <v>50908</v>
      </c>
    </row>
    <row r="14639" spans="1:4" ht="16.5" thickTop="1" thickBot="1" x14ac:dyDescent="0.3">
      <c r="A14639" s="680" t="s">
        <v>8049</v>
      </c>
      <c r="B14639" s="681" t="s">
        <v>36583</v>
      </c>
      <c r="C14639" s="680" t="s">
        <v>8050</v>
      </c>
      <c r="D14639" s="680" t="s">
        <v>8051</v>
      </c>
    </row>
    <row r="14640" spans="1:4" ht="31.5" thickTop="1" thickBot="1" x14ac:dyDescent="0.3">
      <c r="A14640" s="680" t="s">
        <v>36584</v>
      </c>
      <c r="B14640" s="681" t="s">
        <v>36585</v>
      </c>
      <c r="C14640" s="680" t="s">
        <v>36586</v>
      </c>
      <c r="D14640" s="680" t="s">
        <v>50909</v>
      </c>
    </row>
    <row r="14641" spans="1:4" ht="16.5" thickTop="1" thickBot="1" x14ac:dyDescent="0.3">
      <c r="A14641" s="681" t="s">
        <v>36587</v>
      </c>
      <c r="B14641" s="681" t="s">
        <v>36588</v>
      </c>
      <c r="C14641" s="681" t="s">
        <v>36589</v>
      </c>
      <c r="D14641" s="681" t="s">
        <v>50910</v>
      </c>
    </row>
    <row r="14642" spans="1:4" ht="16.5" thickTop="1" thickBot="1" x14ac:dyDescent="0.3">
      <c r="A14642" s="681" t="s">
        <v>36590</v>
      </c>
      <c r="B14642" s="681" t="s">
        <v>36591</v>
      </c>
      <c r="C14642" s="681" t="s">
        <v>36592</v>
      </c>
      <c r="D14642" s="681" t="s">
        <v>50911</v>
      </c>
    </row>
    <row r="14643" spans="1:4" ht="16.5" thickTop="1" thickBot="1" x14ac:dyDescent="0.3">
      <c r="A14643" s="681" t="s">
        <v>36593</v>
      </c>
      <c r="B14643" s="681" t="s">
        <v>36593</v>
      </c>
      <c r="C14643" s="681" t="s">
        <v>36594</v>
      </c>
      <c r="D14643" s="681" t="s">
        <v>50912</v>
      </c>
    </row>
    <row r="14644" spans="1:4" ht="16.5" thickTop="1" thickBot="1" x14ac:dyDescent="0.3">
      <c r="A14644" s="681" t="s">
        <v>36595</v>
      </c>
      <c r="B14644" s="681" t="s">
        <v>36596</v>
      </c>
      <c r="C14644" s="681" t="s">
        <v>36597</v>
      </c>
      <c r="D14644" s="681" t="s">
        <v>50913</v>
      </c>
    </row>
    <row r="14645" spans="1:4" ht="16.5" thickTop="1" thickBot="1" x14ac:dyDescent="0.3">
      <c r="A14645" s="680" t="s">
        <v>8052</v>
      </c>
      <c r="B14645" s="681" t="s">
        <v>36598</v>
      </c>
      <c r="C14645" s="680" t="s">
        <v>8053</v>
      </c>
      <c r="D14645" s="680" t="s">
        <v>8054</v>
      </c>
    </row>
    <row r="14646" spans="1:4" ht="31.5" thickTop="1" thickBot="1" x14ac:dyDescent="0.3">
      <c r="A14646" s="681" t="s">
        <v>36599</v>
      </c>
      <c r="B14646" s="681" t="s">
        <v>36599</v>
      </c>
      <c r="C14646" s="681" t="s">
        <v>36600</v>
      </c>
      <c r="D14646" s="681" t="s">
        <v>50914</v>
      </c>
    </row>
    <row r="14647" spans="1:4" ht="16.5" thickTop="1" thickBot="1" x14ac:dyDescent="0.3">
      <c r="A14647" s="680" t="s">
        <v>36601</v>
      </c>
      <c r="B14647" s="681" t="s">
        <v>36602</v>
      </c>
      <c r="C14647" s="680" t="s">
        <v>36603</v>
      </c>
      <c r="D14647" s="680" t="s">
        <v>50915</v>
      </c>
    </row>
    <row r="14648" spans="1:4" ht="16.5" thickTop="1" thickBot="1" x14ac:dyDescent="0.3">
      <c r="A14648" s="680" t="s">
        <v>8055</v>
      </c>
      <c r="B14648" s="681" t="s">
        <v>36604</v>
      </c>
      <c r="C14648" s="680" t="s">
        <v>8056</v>
      </c>
      <c r="D14648" s="680" t="s">
        <v>8057</v>
      </c>
    </row>
    <row r="14649" spans="1:4" ht="16.5" thickTop="1" thickBot="1" x14ac:dyDescent="0.3">
      <c r="A14649" s="680" t="s">
        <v>36605</v>
      </c>
      <c r="B14649" s="681" t="s">
        <v>36606</v>
      </c>
      <c r="C14649" s="680" t="s">
        <v>36607</v>
      </c>
      <c r="D14649" s="680" t="s">
        <v>50916</v>
      </c>
    </row>
    <row r="14650" spans="1:4" ht="16.5" thickTop="1" thickBot="1" x14ac:dyDescent="0.3">
      <c r="A14650" s="681" t="s">
        <v>36608</v>
      </c>
      <c r="B14650" s="681" t="s">
        <v>36609</v>
      </c>
      <c r="C14650" s="681" t="s">
        <v>36610</v>
      </c>
      <c r="D14650" s="681" t="s">
        <v>50917</v>
      </c>
    </row>
    <row r="14651" spans="1:4" ht="16.5" thickTop="1" thickBot="1" x14ac:dyDescent="0.3">
      <c r="A14651" s="681" t="s">
        <v>36611</v>
      </c>
      <c r="B14651" s="681" t="s">
        <v>36612</v>
      </c>
      <c r="C14651" s="681" t="s">
        <v>36613</v>
      </c>
      <c r="D14651" s="681" t="s">
        <v>50918</v>
      </c>
    </row>
    <row r="14652" spans="1:4" ht="31.5" thickTop="1" thickBot="1" x14ac:dyDescent="0.3">
      <c r="A14652" s="681" t="s">
        <v>36614</v>
      </c>
      <c r="B14652" s="681" t="s">
        <v>36615</v>
      </c>
      <c r="C14652" s="681" t="s">
        <v>36616</v>
      </c>
      <c r="D14652" s="681" t="s">
        <v>50919</v>
      </c>
    </row>
    <row r="14653" spans="1:4" ht="16.5" thickTop="1" thickBot="1" x14ac:dyDescent="0.3">
      <c r="A14653" s="681" t="s">
        <v>8058</v>
      </c>
      <c r="B14653" s="681" t="s">
        <v>36617</v>
      </c>
      <c r="C14653" s="681" t="s">
        <v>8059</v>
      </c>
      <c r="D14653" s="681" t="s">
        <v>8060</v>
      </c>
    </row>
    <row r="14654" spans="1:4" ht="16.5" thickTop="1" thickBot="1" x14ac:dyDescent="0.3">
      <c r="A14654" s="680" t="s">
        <v>8061</v>
      </c>
      <c r="B14654" s="681" t="s">
        <v>8061</v>
      </c>
      <c r="C14654" s="680" t="s">
        <v>8062</v>
      </c>
      <c r="D14654" s="680" t="s">
        <v>8063</v>
      </c>
    </row>
    <row r="14655" spans="1:4" ht="16.5" thickTop="1" thickBot="1" x14ac:dyDescent="0.3">
      <c r="A14655" s="681" t="s">
        <v>8064</v>
      </c>
      <c r="B14655" s="681" t="s">
        <v>36618</v>
      </c>
      <c r="C14655" s="681" t="s">
        <v>8065</v>
      </c>
      <c r="D14655" s="681" t="s">
        <v>8066</v>
      </c>
    </row>
    <row r="14656" spans="1:4" ht="31.5" thickTop="1" thickBot="1" x14ac:dyDescent="0.3">
      <c r="A14656" s="680" t="s">
        <v>36619</v>
      </c>
      <c r="B14656" s="681" t="s">
        <v>36620</v>
      </c>
      <c r="C14656" s="680" t="s">
        <v>36621</v>
      </c>
      <c r="D14656" s="680" t="s">
        <v>50920</v>
      </c>
    </row>
    <row r="14657" spans="1:4" ht="31.5" thickTop="1" thickBot="1" x14ac:dyDescent="0.3">
      <c r="A14657" s="680" t="s">
        <v>8068</v>
      </c>
      <c r="B14657" s="681" t="s">
        <v>36622</v>
      </c>
      <c r="C14657" s="680" t="s">
        <v>8069</v>
      </c>
      <c r="D14657" s="680" t="s">
        <v>8070</v>
      </c>
    </row>
    <row r="14658" spans="1:4" ht="16.5" thickTop="1" thickBot="1" x14ac:dyDescent="0.3">
      <c r="A14658" s="681" t="s">
        <v>8071</v>
      </c>
      <c r="B14658" s="681" t="s">
        <v>36623</v>
      </c>
      <c r="C14658" s="681" t="s">
        <v>8072</v>
      </c>
      <c r="D14658" s="681" t="s">
        <v>8073</v>
      </c>
    </row>
    <row r="14659" spans="1:4" ht="16.5" thickTop="1" thickBot="1" x14ac:dyDescent="0.3">
      <c r="A14659" s="680" t="s">
        <v>36624</v>
      </c>
      <c r="B14659" s="681" t="s">
        <v>36625</v>
      </c>
      <c r="C14659" s="680" t="s">
        <v>36626</v>
      </c>
      <c r="D14659" s="680" t="s">
        <v>50921</v>
      </c>
    </row>
    <row r="14660" spans="1:4" ht="16.5" thickTop="1" thickBot="1" x14ac:dyDescent="0.3">
      <c r="A14660" s="681" t="s">
        <v>36627</v>
      </c>
      <c r="B14660" s="681" t="s">
        <v>36628</v>
      </c>
      <c r="C14660" s="681" t="s">
        <v>36629</v>
      </c>
      <c r="D14660" s="681" t="s">
        <v>50922</v>
      </c>
    </row>
    <row r="14661" spans="1:4" ht="31.5" thickTop="1" thickBot="1" x14ac:dyDescent="0.3">
      <c r="A14661" s="681" t="s">
        <v>50923</v>
      </c>
      <c r="B14661" s="692" t="s">
        <v>8728</v>
      </c>
      <c r="C14661" s="681" t="s">
        <v>50924</v>
      </c>
      <c r="D14661" s="681" t="s">
        <v>50925</v>
      </c>
    </row>
    <row r="14662" spans="1:4" ht="16.5" thickTop="1" thickBot="1" x14ac:dyDescent="0.3">
      <c r="A14662" s="681" t="s">
        <v>36630</v>
      </c>
      <c r="B14662" s="681" t="s">
        <v>36631</v>
      </c>
      <c r="C14662" s="681" t="s">
        <v>36632</v>
      </c>
      <c r="D14662" s="681" t="s">
        <v>50926</v>
      </c>
    </row>
    <row r="14663" spans="1:4" ht="16.5" thickTop="1" thickBot="1" x14ac:dyDescent="0.3">
      <c r="A14663" s="680" t="s">
        <v>36633</v>
      </c>
      <c r="B14663" s="681" t="s">
        <v>36634</v>
      </c>
      <c r="C14663" s="680" t="s">
        <v>36635</v>
      </c>
      <c r="D14663" s="680" t="s">
        <v>50927</v>
      </c>
    </row>
    <row r="14664" spans="1:4" ht="16.5" thickTop="1" thickBot="1" x14ac:dyDescent="0.3">
      <c r="A14664" s="681" t="s">
        <v>36636</v>
      </c>
      <c r="B14664" s="681" t="s">
        <v>36637</v>
      </c>
      <c r="C14664" s="681" t="s">
        <v>36638</v>
      </c>
      <c r="D14664" s="681" t="s">
        <v>50928</v>
      </c>
    </row>
    <row r="14665" spans="1:4" ht="16.5" thickTop="1" thickBot="1" x14ac:dyDescent="0.3">
      <c r="A14665" s="680" t="s">
        <v>36639</v>
      </c>
      <c r="B14665" s="681" t="s">
        <v>36640</v>
      </c>
      <c r="C14665" s="680" t="s">
        <v>36641</v>
      </c>
      <c r="D14665" s="680" t="s">
        <v>50929</v>
      </c>
    </row>
    <row r="14666" spans="1:4" ht="16.5" thickTop="1" thickBot="1" x14ac:dyDescent="0.3">
      <c r="A14666" s="681" t="s">
        <v>36642</v>
      </c>
      <c r="B14666" s="681" t="s">
        <v>36643</v>
      </c>
      <c r="C14666" s="681" t="s">
        <v>36644</v>
      </c>
      <c r="D14666" s="681" t="s">
        <v>36644</v>
      </c>
    </row>
    <row r="14667" spans="1:4" ht="16.5" thickTop="1" thickBot="1" x14ac:dyDescent="0.3">
      <c r="A14667" s="680" t="s">
        <v>8074</v>
      </c>
      <c r="B14667" s="681" t="s">
        <v>36645</v>
      </c>
      <c r="C14667" s="680" t="s">
        <v>8075</v>
      </c>
      <c r="D14667" s="680" t="s">
        <v>8076</v>
      </c>
    </row>
    <row r="14668" spans="1:4" ht="31.5" thickTop="1" thickBot="1" x14ac:dyDescent="0.3">
      <c r="A14668" s="680" t="s">
        <v>36646</v>
      </c>
      <c r="B14668" s="681" t="s">
        <v>36647</v>
      </c>
      <c r="C14668" s="680" t="s">
        <v>36648</v>
      </c>
      <c r="D14668" s="680" t="s">
        <v>50930</v>
      </c>
    </row>
    <row r="14669" spans="1:4" ht="16.5" thickTop="1" thickBot="1" x14ac:dyDescent="0.3">
      <c r="A14669" s="681" t="s">
        <v>36649</v>
      </c>
      <c r="B14669" s="681" t="s">
        <v>36650</v>
      </c>
      <c r="C14669" s="681" t="s">
        <v>36651</v>
      </c>
      <c r="D14669" s="681" t="s">
        <v>50931</v>
      </c>
    </row>
    <row r="14670" spans="1:4" ht="16.5" thickTop="1" thickBot="1" x14ac:dyDescent="0.3">
      <c r="A14670" s="680" t="s">
        <v>36652</v>
      </c>
      <c r="B14670" s="681" t="s">
        <v>36653</v>
      </c>
      <c r="C14670" s="680" t="s">
        <v>36654</v>
      </c>
      <c r="D14670" s="680" t="s">
        <v>50932</v>
      </c>
    </row>
    <row r="14671" spans="1:4" ht="16.5" thickTop="1" thickBot="1" x14ac:dyDescent="0.3">
      <c r="A14671" s="680" t="s">
        <v>36655</v>
      </c>
      <c r="B14671" s="681" t="s">
        <v>36656</v>
      </c>
      <c r="C14671" s="680" t="s">
        <v>36657</v>
      </c>
      <c r="D14671" s="680" t="s">
        <v>50933</v>
      </c>
    </row>
    <row r="14672" spans="1:4" ht="16.5" thickTop="1" thickBot="1" x14ac:dyDescent="0.3">
      <c r="A14672" s="681" t="s">
        <v>36658</v>
      </c>
      <c r="B14672" s="681" t="s">
        <v>36659</v>
      </c>
      <c r="C14672" s="681" t="s">
        <v>36660</v>
      </c>
      <c r="D14672" s="681" t="s">
        <v>50934</v>
      </c>
    </row>
    <row r="14673" spans="1:4" ht="16.5" thickTop="1" thickBot="1" x14ac:dyDescent="0.3">
      <c r="A14673" s="680" t="s">
        <v>36661</v>
      </c>
      <c r="B14673" s="681" t="s">
        <v>36662</v>
      </c>
      <c r="C14673" s="680" t="s">
        <v>36663</v>
      </c>
      <c r="D14673" s="680" t="s">
        <v>50935</v>
      </c>
    </row>
    <row r="14674" spans="1:4" ht="16.5" thickTop="1" thickBot="1" x14ac:dyDescent="0.3">
      <c r="A14674" s="681" t="s">
        <v>36664</v>
      </c>
      <c r="B14674" s="681" t="s">
        <v>36665</v>
      </c>
      <c r="C14674" s="681" t="s">
        <v>36666</v>
      </c>
      <c r="D14674" s="681" t="s">
        <v>50936</v>
      </c>
    </row>
    <row r="14675" spans="1:4" ht="16.5" thickTop="1" thickBot="1" x14ac:dyDescent="0.3">
      <c r="A14675" s="680" t="s">
        <v>36667</v>
      </c>
      <c r="B14675" s="681" t="s">
        <v>36668</v>
      </c>
      <c r="C14675" s="680" t="s">
        <v>36669</v>
      </c>
      <c r="D14675" s="680" t="s">
        <v>50937</v>
      </c>
    </row>
    <row r="14676" spans="1:4" ht="16.5" thickTop="1" thickBot="1" x14ac:dyDescent="0.3">
      <c r="A14676" s="681" t="s">
        <v>36670</v>
      </c>
      <c r="B14676" s="681" t="s">
        <v>36671</v>
      </c>
      <c r="C14676" s="681" t="s">
        <v>36672</v>
      </c>
      <c r="D14676" s="681" t="s">
        <v>50938</v>
      </c>
    </row>
    <row r="14677" spans="1:4" ht="16.5" thickTop="1" thickBot="1" x14ac:dyDescent="0.3">
      <c r="A14677" s="681" t="s">
        <v>36673</v>
      </c>
      <c r="B14677" s="681" t="s">
        <v>36674</v>
      </c>
      <c r="C14677" s="681" t="s">
        <v>36675</v>
      </c>
      <c r="D14677" s="681" t="s">
        <v>50939</v>
      </c>
    </row>
    <row r="14678" spans="1:4" ht="16.5" thickTop="1" thickBot="1" x14ac:dyDescent="0.3">
      <c r="A14678" s="680" t="s">
        <v>36676</v>
      </c>
      <c r="B14678" s="692" t="s">
        <v>8728</v>
      </c>
      <c r="C14678" s="680" t="s">
        <v>36677</v>
      </c>
      <c r="D14678" s="680" t="s">
        <v>50940</v>
      </c>
    </row>
    <row r="14679" spans="1:4" ht="16.5" thickTop="1" thickBot="1" x14ac:dyDescent="0.3">
      <c r="A14679" s="681" t="s">
        <v>36678</v>
      </c>
      <c r="B14679" s="681" t="s">
        <v>36679</v>
      </c>
      <c r="C14679" s="681" t="s">
        <v>36680</v>
      </c>
      <c r="D14679" s="681" t="s">
        <v>50941</v>
      </c>
    </row>
    <row r="14680" spans="1:4" ht="16.5" thickTop="1" thickBot="1" x14ac:dyDescent="0.3">
      <c r="A14680" s="680" t="s">
        <v>36681</v>
      </c>
      <c r="B14680" s="681" t="s">
        <v>36682</v>
      </c>
      <c r="C14680" s="680" t="s">
        <v>36683</v>
      </c>
      <c r="D14680" s="680" t="s">
        <v>50942</v>
      </c>
    </row>
    <row r="14681" spans="1:4" ht="16.5" thickTop="1" thickBot="1" x14ac:dyDescent="0.3">
      <c r="A14681" s="681" t="s">
        <v>36684</v>
      </c>
      <c r="B14681" s="681" t="s">
        <v>36685</v>
      </c>
      <c r="C14681" s="681" t="s">
        <v>36686</v>
      </c>
      <c r="D14681" s="681" t="s">
        <v>50943</v>
      </c>
    </row>
    <row r="14682" spans="1:4" ht="16.5" thickTop="1" thickBot="1" x14ac:dyDescent="0.3">
      <c r="A14682" s="681" t="s">
        <v>36687</v>
      </c>
      <c r="B14682" s="681" t="s">
        <v>36688</v>
      </c>
      <c r="C14682" s="681" t="s">
        <v>36689</v>
      </c>
      <c r="D14682" s="681" t="s">
        <v>50944</v>
      </c>
    </row>
    <row r="14683" spans="1:4" ht="16.5" thickTop="1" thickBot="1" x14ac:dyDescent="0.3">
      <c r="A14683" s="680" t="s">
        <v>36690</v>
      </c>
      <c r="B14683" s="681" t="s">
        <v>36691</v>
      </c>
      <c r="C14683" s="680" t="s">
        <v>36692</v>
      </c>
      <c r="D14683" s="680" t="s">
        <v>50945</v>
      </c>
    </row>
    <row r="14684" spans="1:4" ht="31.5" thickTop="1" thickBot="1" x14ac:dyDescent="0.3">
      <c r="A14684" s="681" t="s">
        <v>36693</v>
      </c>
      <c r="B14684" s="681" t="s">
        <v>36694</v>
      </c>
      <c r="C14684" s="681" t="s">
        <v>36695</v>
      </c>
      <c r="D14684" s="681" t="s">
        <v>50946</v>
      </c>
    </row>
    <row r="14685" spans="1:4" ht="16.5" thickTop="1" thickBot="1" x14ac:dyDescent="0.3">
      <c r="A14685" s="681" t="s">
        <v>36696</v>
      </c>
      <c r="B14685" s="681" t="s">
        <v>36697</v>
      </c>
      <c r="C14685" s="681" t="s">
        <v>36698</v>
      </c>
      <c r="D14685" s="681" t="s">
        <v>50947</v>
      </c>
    </row>
    <row r="14686" spans="1:4" ht="16.5" thickTop="1" thickBot="1" x14ac:dyDescent="0.3">
      <c r="A14686" s="681" t="s">
        <v>36699</v>
      </c>
      <c r="B14686" s="681" t="s">
        <v>36700</v>
      </c>
      <c r="C14686" s="681" t="s">
        <v>36701</v>
      </c>
      <c r="D14686" s="681" t="s">
        <v>50948</v>
      </c>
    </row>
    <row r="14687" spans="1:4" ht="16.5" thickTop="1" thickBot="1" x14ac:dyDescent="0.3">
      <c r="A14687" s="681" t="s">
        <v>36702</v>
      </c>
      <c r="B14687" s="681" t="s">
        <v>36702</v>
      </c>
      <c r="C14687" s="681" t="s">
        <v>36703</v>
      </c>
      <c r="D14687" s="681" t="s">
        <v>36703</v>
      </c>
    </row>
    <row r="14688" spans="1:4" ht="16.5" thickTop="1" thickBot="1" x14ac:dyDescent="0.3">
      <c r="A14688" s="681" t="s">
        <v>36704</v>
      </c>
      <c r="B14688" s="681" t="s">
        <v>36705</v>
      </c>
      <c r="C14688" s="681" t="s">
        <v>36706</v>
      </c>
      <c r="D14688" s="681" t="s">
        <v>50949</v>
      </c>
    </row>
    <row r="14689" spans="1:4" ht="16.5" thickTop="1" thickBot="1" x14ac:dyDescent="0.3">
      <c r="A14689" s="681" t="s">
        <v>36707</v>
      </c>
      <c r="B14689" s="692" t="s">
        <v>8728</v>
      </c>
      <c r="C14689" s="681" t="s">
        <v>36708</v>
      </c>
      <c r="D14689" s="681" t="s">
        <v>50950</v>
      </c>
    </row>
    <row r="14690" spans="1:4" ht="16.5" thickTop="1" thickBot="1" x14ac:dyDescent="0.3">
      <c r="A14690" s="681" t="s">
        <v>36709</v>
      </c>
      <c r="B14690" s="681" t="s">
        <v>36710</v>
      </c>
      <c r="C14690" s="681" t="s">
        <v>36711</v>
      </c>
      <c r="D14690" s="681" t="s">
        <v>50951</v>
      </c>
    </row>
    <row r="14691" spans="1:4" ht="16.5" thickTop="1" thickBot="1" x14ac:dyDescent="0.3">
      <c r="A14691" s="680" t="s">
        <v>36712</v>
      </c>
      <c r="B14691" s="681" t="s">
        <v>36713</v>
      </c>
      <c r="C14691" s="680" t="s">
        <v>36714</v>
      </c>
      <c r="D14691" s="680" t="s">
        <v>50952</v>
      </c>
    </row>
    <row r="14692" spans="1:4" ht="31.5" thickTop="1" thickBot="1" x14ac:dyDescent="0.3">
      <c r="A14692" s="681" t="s">
        <v>36715</v>
      </c>
      <c r="B14692" s="681" t="s">
        <v>36715</v>
      </c>
      <c r="C14692" s="681" t="s">
        <v>36716</v>
      </c>
      <c r="D14692" s="681" t="s">
        <v>50953</v>
      </c>
    </row>
    <row r="14693" spans="1:4" ht="16.5" thickTop="1" thickBot="1" x14ac:dyDescent="0.3">
      <c r="A14693" s="680" t="s">
        <v>36717</v>
      </c>
      <c r="B14693" s="681" t="s">
        <v>36718</v>
      </c>
      <c r="C14693" s="680" t="s">
        <v>36719</v>
      </c>
      <c r="D14693" s="680" t="s">
        <v>50954</v>
      </c>
    </row>
    <row r="14694" spans="1:4" ht="16.5" thickTop="1" thickBot="1" x14ac:dyDescent="0.3">
      <c r="A14694" s="681" t="s">
        <v>36720</v>
      </c>
      <c r="B14694" s="681" t="s">
        <v>36721</v>
      </c>
      <c r="C14694" s="681" t="s">
        <v>36722</v>
      </c>
      <c r="D14694" s="681" t="s">
        <v>50955</v>
      </c>
    </row>
    <row r="14695" spans="1:4" ht="16.5" thickTop="1" thickBot="1" x14ac:dyDescent="0.3">
      <c r="A14695" s="680" t="s">
        <v>36723</v>
      </c>
      <c r="B14695" s="692" t="s">
        <v>8728</v>
      </c>
      <c r="C14695" s="680" t="s">
        <v>36724</v>
      </c>
      <c r="D14695" s="680" t="s">
        <v>50956</v>
      </c>
    </row>
    <row r="14696" spans="1:4" ht="31.5" thickTop="1" thickBot="1" x14ac:dyDescent="0.3">
      <c r="A14696" s="680" t="s">
        <v>8078</v>
      </c>
      <c r="B14696" s="681" t="s">
        <v>36725</v>
      </c>
      <c r="C14696" s="680" t="s">
        <v>36726</v>
      </c>
      <c r="D14696" s="680" t="s">
        <v>8080</v>
      </c>
    </row>
    <row r="14697" spans="1:4" ht="16.5" thickTop="1" thickBot="1" x14ac:dyDescent="0.3">
      <c r="A14697" s="680" t="s">
        <v>36727</v>
      </c>
      <c r="B14697" s="681" t="s">
        <v>36728</v>
      </c>
      <c r="C14697" s="680" t="s">
        <v>36729</v>
      </c>
      <c r="D14697" s="680" t="s">
        <v>50957</v>
      </c>
    </row>
    <row r="14698" spans="1:4" ht="16.5" thickTop="1" thickBot="1" x14ac:dyDescent="0.3">
      <c r="A14698" s="681" t="s">
        <v>36730</v>
      </c>
      <c r="B14698" s="681" t="s">
        <v>36731</v>
      </c>
      <c r="C14698" s="681" t="s">
        <v>36732</v>
      </c>
      <c r="D14698" s="681" t="s">
        <v>50958</v>
      </c>
    </row>
    <row r="14699" spans="1:4" ht="16.5" thickTop="1" thickBot="1" x14ac:dyDescent="0.3">
      <c r="A14699" s="681" t="s">
        <v>36733</v>
      </c>
      <c r="B14699" s="681" t="s">
        <v>36734</v>
      </c>
      <c r="C14699" s="681" t="s">
        <v>36735</v>
      </c>
      <c r="D14699" s="681" t="s">
        <v>50959</v>
      </c>
    </row>
    <row r="14700" spans="1:4" ht="16.5" thickTop="1" thickBot="1" x14ac:dyDescent="0.3">
      <c r="A14700" s="681" t="s">
        <v>36736</v>
      </c>
      <c r="B14700" s="681" t="s">
        <v>17414</v>
      </c>
      <c r="C14700" s="681" t="s">
        <v>36737</v>
      </c>
      <c r="D14700" s="681" t="s">
        <v>50960</v>
      </c>
    </row>
    <row r="14701" spans="1:4" ht="16.5" thickTop="1" thickBot="1" x14ac:dyDescent="0.3">
      <c r="A14701" s="681" t="s">
        <v>36738</v>
      </c>
      <c r="B14701" s="681" t="s">
        <v>36739</v>
      </c>
      <c r="C14701" s="681" t="s">
        <v>36740</v>
      </c>
      <c r="D14701" s="681" t="s">
        <v>50961</v>
      </c>
    </row>
    <row r="14702" spans="1:4" ht="16.5" thickTop="1" thickBot="1" x14ac:dyDescent="0.3">
      <c r="A14702" s="680" t="s">
        <v>36741</v>
      </c>
      <c r="B14702" s="681" t="s">
        <v>36742</v>
      </c>
      <c r="C14702" s="680" t="s">
        <v>36743</v>
      </c>
      <c r="D14702" s="680" t="s">
        <v>50962</v>
      </c>
    </row>
    <row r="14703" spans="1:4" ht="16.5" thickTop="1" thickBot="1" x14ac:dyDescent="0.3">
      <c r="A14703" s="680" t="s">
        <v>36744</v>
      </c>
      <c r="B14703" s="681" t="s">
        <v>36745</v>
      </c>
      <c r="C14703" s="680" t="s">
        <v>36746</v>
      </c>
      <c r="D14703" s="680" t="s">
        <v>50963</v>
      </c>
    </row>
    <row r="14704" spans="1:4" ht="16.5" thickTop="1" thickBot="1" x14ac:dyDescent="0.3">
      <c r="A14704" s="681" t="s">
        <v>36747</v>
      </c>
      <c r="B14704" s="681" t="s">
        <v>36748</v>
      </c>
      <c r="C14704" s="681" t="s">
        <v>36749</v>
      </c>
      <c r="D14704" s="681" t="s">
        <v>50964</v>
      </c>
    </row>
    <row r="14705" spans="1:4" ht="16.5" thickTop="1" thickBot="1" x14ac:dyDescent="0.3">
      <c r="A14705" s="681" t="s">
        <v>36750</v>
      </c>
      <c r="B14705" s="692" t="s">
        <v>8728</v>
      </c>
      <c r="C14705" s="681" t="s">
        <v>36751</v>
      </c>
      <c r="D14705" s="681" t="s">
        <v>50965</v>
      </c>
    </row>
    <row r="14706" spans="1:4" ht="31.5" thickTop="1" thickBot="1" x14ac:dyDescent="0.3">
      <c r="A14706" s="681" t="s">
        <v>36752</v>
      </c>
      <c r="B14706" s="681" t="s">
        <v>36753</v>
      </c>
      <c r="C14706" s="681" t="s">
        <v>36754</v>
      </c>
      <c r="D14706" s="681" t="s">
        <v>50966</v>
      </c>
    </row>
    <row r="14707" spans="1:4" ht="16.5" thickTop="1" thickBot="1" x14ac:dyDescent="0.3">
      <c r="A14707" s="680" t="s">
        <v>36755</v>
      </c>
      <c r="B14707" s="681" t="s">
        <v>36756</v>
      </c>
      <c r="C14707" s="680" t="s">
        <v>36757</v>
      </c>
      <c r="D14707" s="680" t="s">
        <v>50967</v>
      </c>
    </row>
    <row r="14708" spans="1:4" ht="16.5" thickTop="1" thickBot="1" x14ac:dyDescent="0.3">
      <c r="A14708" s="681" t="s">
        <v>36758</v>
      </c>
      <c r="B14708" s="681" t="s">
        <v>36759</v>
      </c>
      <c r="C14708" s="681" t="s">
        <v>36760</v>
      </c>
      <c r="D14708" s="681" t="s">
        <v>50968</v>
      </c>
    </row>
    <row r="14709" spans="1:4" ht="16.5" thickTop="1" thickBot="1" x14ac:dyDescent="0.3">
      <c r="A14709" s="681" t="s">
        <v>36761</v>
      </c>
      <c r="B14709" s="681" t="s">
        <v>36762</v>
      </c>
      <c r="C14709" s="681" t="s">
        <v>36763</v>
      </c>
      <c r="D14709" s="681" t="s">
        <v>50969</v>
      </c>
    </row>
    <row r="14710" spans="1:4" ht="16.5" thickTop="1" thickBot="1" x14ac:dyDescent="0.3">
      <c r="A14710" s="680" t="s">
        <v>36764</v>
      </c>
      <c r="B14710" s="681" t="s">
        <v>36765</v>
      </c>
      <c r="C14710" s="680" t="s">
        <v>36766</v>
      </c>
      <c r="D14710" s="680" t="s">
        <v>50970</v>
      </c>
    </row>
    <row r="14711" spans="1:4" ht="31.5" thickTop="1" thickBot="1" x14ac:dyDescent="0.3">
      <c r="A14711" s="681" t="s">
        <v>36767</v>
      </c>
      <c r="B14711" s="681" t="s">
        <v>36767</v>
      </c>
      <c r="C14711" s="681" t="s">
        <v>36768</v>
      </c>
      <c r="D14711" s="681" t="s">
        <v>50971</v>
      </c>
    </row>
    <row r="14712" spans="1:4" ht="16.5" thickTop="1" thickBot="1" x14ac:dyDescent="0.3">
      <c r="A14712" s="680" t="s">
        <v>36769</v>
      </c>
      <c r="B14712" s="692" t="s">
        <v>8728</v>
      </c>
      <c r="C14712" s="680" t="s">
        <v>36770</v>
      </c>
      <c r="D14712" s="680" t="s">
        <v>50972</v>
      </c>
    </row>
    <row r="14713" spans="1:4" ht="16.5" thickTop="1" thickBot="1" x14ac:dyDescent="0.3">
      <c r="A14713" s="681" t="s">
        <v>36771</v>
      </c>
      <c r="B14713" s="692" t="s">
        <v>8728</v>
      </c>
      <c r="C14713" s="681" t="s">
        <v>725</v>
      </c>
      <c r="D14713" s="681" t="s">
        <v>50973</v>
      </c>
    </row>
    <row r="14714" spans="1:4" ht="16.5" thickTop="1" thickBot="1" x14ac:dyDescent="0.3">
      <c r="A14714" s="680" t="s">
        <v>36772</v>
      </c>
      <c r="B14714" s="681" t="s">
        <v>36773</v>
      </c>
      <c r="C14714" s="680" t="s">
        <v>36774</v>
      </c>
      <c r="D14714" s="680" t="s">
        <v>50974</v>
      </c>
    </row>
    <row r="14715" spans="1:4" ht="16.5" thickTop="1" thickBot="1" x14ac:dyDescent="0.3">
      <c r="A14715" s="680" t="s">
        <v>36775</v>
      </c>
      <c r="B14715" s="681" t="s">
        <v>36775</v>
      </c>
      <c r="C14715" s="680" t="s">
        <v>36776</v>
      </c>
      <c r="D14715" s="680" t="s">
        <v>50975</v>
      </c>
    </row>
    <row r="14716" spans="1:4" ht="16.5" thickTop="1" thickBot="1" x14ac:dyDescent="0.3">
      <c r="A14716" s="680" t="s">
        <v>36777</v>
      </c>
      <c r="B14716" s="681" t="s">
        <v>36778</v>
      </c>
      <c r="C14716" s="680" t="s">
        <v>36779</v>
      </c>
      <c r="D14716" s="680" t="s">
        <v>50976</v>
      </c>
    </row>
    <row r="14717" spans="1:4" ht="16.5" thickTop="1" thickBot="1" x14ac:dyDescent="0.3">
      <c r="A14717" s="681" t="s">
        <v>36780</v>
      </c>
      <c r="B14717" s="681" t="s">
        <v>36780</v>
      </c>
      <c r="C14717" s="681" t="s">
        <v>36781</v>
      </c>
      <c r="D14717" s="681" t="s">
        <v>50977</v>
      </c>
    </row>
    <row r="14718" spans="1:4" ht="16.5" thickTop="1" thickBot="1" x14ac:dyDescent="0.3">
      <c r="A14718" s="681" t="s">
        <v>36782</v>
      </c>
      <c r="B14718" s="692" t="s">
        <v>8728</v>
      </c>
      <c r="C14718" s="681" t="s">
        <v>36783</v>
      </c>
      <c r="D14718" s="681" t="s">
        <v>50978</v>
      </c>
    </row>
    <row r="14719" spans="1:4" ht="16.5" thickTop="1" thickBot="1" x14ac:dyDescent="0.3">
      <c r="A14719" s="681" t="s">
        <v>36784</v>
      </c>
      <c r="B14719" s="692" t="s">
        <v>8728</v>
      </c>
      <c r="C14719" s="681" t="s">
        <v>36785</v>
      </c>
      <c r="D14719" s="681" t="s">
        <v>50979</v>
      </c>
    </row>
    <row r="14720" spans="1:4" ht="16.5" thickTop="1" thickBot="1" x14ac:dyDescent="0.3">
      <c r="A14720" s="681" t="s">
        <v>36786</v>
      </c>
      <c r="B14720" s="681" t="s">
        <v>36786</v>
      </c>
      <c r="C14720" s="681" t="s">
        <v>36787</v>
      </c>
      <c r="D14720" s="681" t="s">
        <v>50980</v>
      </c>
    </row>
    <row r="14721" spans="1:4" ht="16.5" thickTop="1" thickBot="1" x14ac:dyDescent="0.3">
      <c r="A14721" s="681" t="s">
        <v>36788</v>
      </c>
      <c r="B14721" s="681" t="s">
        <v>36789</v>
      </c>
      <c r="C14721" s="681" t="s">
        <v>36790</v>
      </c>
      <c r="D14721" s="681" t="s">
        <v>50981</v>
      </c>
    </row>
    <row r="14722" spans="1:4" ht="16.5" thickTop="1" thickBot="1" x14ac:dyDescent="0.3">
      <c r="A14722" s="681" t="s">
        <v>36791</v>
      </c>
      <c r="B14722" s="692" t="s">
        <v>8728</v>
      </c>
      <c r="C14722" s="681" t="s">
        <v>36792</v>
      </c>
      <c r="D14722" s="681" t="s">
        <v>50982</v>
      </c>
    </row>
    <row r="14723" spans="1:4" ht="16.5" thickTop="1" thickBot="1" x14ac:dyDescent="0.3">
      <c r="A14723" s="681" t="s">
        <v>36793</v>
      </c>
      <c r="B14723" s="692" t="s">
        <v>8728</v>
      </c>
      <c r="C14723" s="681" t="s">
        <v>36794</v>
      </c>
      <c r="D14723" s="681" t="s">
        <v>50983</v>
      </c>
    </row>
    <row r="14724" spans="1:4" ht="16.5" thickTop="1" thickBot="1" x14ac:dyDescent="0.3">
      <c r="A14724" s="680" t="s">
        <v>36795</v>
      </c>
      <c r="B14724" s="692" t="s">
        <v>8728</v>
      </c>
      <c r="C14724" s="680" t="s">
        <v>36796</v>
      </c>
      <c r="D14724" s="680" t="s">
        <v>50984</v>
      </c>
    </row>
    <row r="14725" spans="1:4" ht="16.5" thickTop="1" thickBot="1" x14ac:dyDescent="0.3">
      <c r="A14725" s="680" t="s">
        <v>36797</v>
      </c>
      <c r="B14725" s="681" t="s">
        <v>36797</v>
      </c>
      <c r="C14725" s="680" t="s">
        <v>36798</v>
      </c>
      <c r="D14725" s="680" t="s">
        <v>50985</v>
      </c>
    </row>
    <row r="14726" spans="1:4" ht="16.5" thickTop="1" thickBot="1" x14ac:dyDescent="0.3">
      <c r="A14726" s="680" t="s">
        <v>36799</v>
      </c>
      <c r="B14726" s="681" t="s">
        <v>36800</v>
      </c>
      <c r="C14726" s="680" t="s">
        <v>36801</v>
      </c>
      <c r="D14726" s="680" t="s">
        <v>50986</v>
      </c>
    </row>
    <row r="14727" spans="1:4" ht="16.5" thickTop="1" thickBot="1" x14ac:dyDescent="0.3">
      <c r="A14727" s="681" t="s">
        <v>36802</v>
      </c>
      <c r="B14727" s="692" t="s">
        <v>8728</v>
      </c>
      <c r="C14727" s="681" t="s">
        <v>36803</v>
      </c>
      <c r="D14727" s="681" t="s">
        <v>50987</v>
      </c>
    </row>
    <row r="14728" spans="1:4" ht="31.5" thickTop="1" thickBot="1" x14ac:dyDescent="0.3">
      <c r="A14728" s="681" t="s">
        <v>36804</v>
      </c>
      <c r="B14728" s="681" t="s">
        <v>36805</v>
      </c>
      <c r="C14728" s="681" t="s">
        <v>36806</v>
      </c>
      <c r="D14728" s="681" t="s">
        <v>50988</v>
      </c>
    </row>
    <row r="14729" spans="1:4" ht="16.5" thickTop="1" thickBot="1" x14ac:dyDescent="0.3">
      <c r="A14729" s="680" t="s">
        <v>36807</v>
      </c>
      <c r="B14729" s="681" t="s">
        <v>36808</v>
      </c>
      <c r="C14729" s="680" t="s">
        <v>36809</v>
      </c>
      <c r="D14729" s="680" t="s">
        <v>50989</v>
      </c>
    </row>
    <row r="14730" spans="1:4" ht="16.5" thickTop="1" thickBot="1" x14ac:dyDescent="0.3">
      <c r="A14730" s="681" t="s">
        <v>36810</v>
      </c>
      <c r="B14730" s="692" t="s">
        <v>8728</v>
      </c>
      <c r="C14730" s="681" t="s">
        <v>36811</v>
      </c>
      <c r="D14730" s="681" t="s">
        <v>50990</v>
      </c>
    </row>
    <row r="14731" spans="1:4" ht="16.5" thickTop="1" thickBot="1" x14ac:dyDescent="0.3">
      <c r="A14731" s="681" t="s">
        <v>36812</v>
      </c>
      <c r="B14731" s="681" t="s">
        <v>36813</v>
      </c>
      <c r="C14731" s="681" t="s">
        <v>36814</v>
      </c>
      <c r="D14731" s="681" t="s">
        <v>50991</v>
      </c>
    </row>
    <row r="14732" spans="1:4" ht="16.5" thickTop="1" thickBot="1" x14ac:dyDescent="0.3">
      <c r="A14732" s="681" t="s">
        <v>36815</v>
      </c>
      <c r="B14732" s="681" t="s">
        <v>36816</v>
      </c>
      <c r="C14732" s="681" t="s">
        <v>36817</v>
      </c>
      <c r="D14732" s="681" t="s">
        <v>50992</v>
      </c>
    </row>
    <row r="14733" spans="1:4" ht="16.5" thickTop="1" thickBot="1" x14ac:dyDescent="0.3">
      <c r="A14733" s="680" t="s">
        <v>36818</v>
      </c>
      <c r="B14733" s="681" t="s">
        <v>36819</v>
      </c>
      <c r="C14733" s="680" t="s">
        <v>36820</v>
      </c>
      <c r="D14733" s="680" t="s">
        <v>50993</v>
      </c>
    </row>
    <row r="14734" spans="1:4" ht="16.5" thickTop="1" thickBot="1" x14ac:dyDescent="0.3">
      <c r="A14734" s="680" t="s">
        <v>36821</v>
      </c>
      <c r="B14734" s="681" t="s">
        <v>36822</v>
      </c>
      <c r="C14734" s="680" t="s">
        <v>36823</v>
      </c>
      <c r="D14734" s="680" t="s">
        <v>50994</v>
      </c>
    </row>
    <row r="14735" spans="1:4" ht="16.5" thickTop="1" thickBot="1" x14ac:dyDescent="0.3">
      <c r="A14735" s="680" t="s">
        <v>36824</v>
      </c>
      <c r="B14735" s="681" t="s">
        <v>36824</v>
      </c>
      <c r="C14735" s="680" t="s">
        <v>36825</v>
      </c>
      <c r="D14735" s="680" t="s">
        <v>50995</v>
      </c>
    </row>
    <row r="14736" spans="1:4" ht="16.5" thickTop="1" thickBot="1" x14ac:dyDescent="0.3">
      <c r="A14736" s="680" t="s">
        <v>36826</v>
      </c>
      <c r="B14736" s="692" t="s">
        <v>8728</v>
      </c>
      <c r="C14736" s="680" t="s">
        <v>36827</v>
      </c>
      <c r="D14736" s="680" t="s">
        <v>50996</v>
      </c>
    </row>
    <row r="14737" spans="1:4" ht="16.5" thickTop="1" thickBot="1" x14ac:dyDescent="0.3">
      <c r="A14737" s="680" t="s">
        <v>36828</v>
      </c>
      <c r="B14737" s="692" t="s">
        <v>8728</v>
      </c>
      <c r="C14737" s="680" t="s">
        <v>36829</v>
      </c>
      <c r="D14737" s="680" t="s">
        <v>50997</v>
      </c>
    </row>
    <row r="14738" spans="1:4" ht="16.5" thickTop="1" thickBot="1" x14ac:dyDescent="0.3">
      <c r="A14738" s="680" t="s">
        <v>50998</v>
      </c>
      <c r="B14738" s="692" t="s">
        <v>8728</v>
      </c>
      <c r="C14738" s="680" t="s">
        <v>50999</v>
      </c>
      <c r="D14738" s="680" t="s">
        <v>51000</v>
      </c>
    </row>
    <row r="14739" spans="1:4" ht="16.5" thickTop="1" thickBot="1" x14ac:dyDescent="0.3">
      <c r="A14739" s="681" t="s">
        <v>51001</v>
      </c>
      <c r="B14739" s="692" t="s">
        <v>8728</v>
      </c>
      <c r="C14739" s="681" t="s">
        <v>51002</v>
      </c>
      <c r="D14739" s="681" t="s">
        <v>51003</v>
      </c>
    </row>
    <row r="14740" spans="1:4" ht="16.5" thickTop="1" thickBot="1" x14ac:dyDescent="0.3">
      <c r="A14740" s="680" t="s">
        <v>51004</v>
      </c>
      <c r="B14740" s="692" t="s">
        <v>8728</v>
      </c>
      <c r="C14740" s="680" t="s">
        <v>51005</v>
      </c>
      <c r="D14740" s="680" t="s">
        <v>51006</v>
      </c>
    </row>
    <row r="14741" spans="1:4" ht="16.5" thickTop="1" thickBot="1" x14ac:dyDescent="0.3">
      <c r="A14741" s="680" t="s">
        <v>36830</v>
      </c>
      <c r="B14741" s="681" t="s">
        <v>36831</v>
      </c>
      <c r="C14741" s="680" t="s">
        <v>36832</v>
      </c>
      <c r="D14741" s="680" t="s">
        <v>51007</v>
      </c>
    </row>
    <row r="14742" spans="1:4" ht="16.5" thickTop="1" thickBot="1" x14ac:dyDescent="0.3">
      <c r="A14742" s="681" t="s">
        <v>36833</v>
      </c>
      <c r="B14742" s="681" t="s">
        <v>36833</v>
      </c>
      <c r="C14742" s="681" t="s">
        <v>36834</v>
      </c>
      <c r="D14742" s="681" t="s">
        <v>51008</v>
      </c>
    </row>
    <row r="14743" spans="1:4" ht="16.5" thickTop="1" thickBot="1" x14ac:dyDescent="0.3">
      <c r="A14743" s="680" t="s">
        <v>36835</v>
      </c>
      <c r="B14743" s="681" t="s">
        <v>36836</v>
      </c>
      <c r="C14743" s="680" t="s">
        <v>36837</v>
      </c>
      <c r="D14743" s="680" t="s">
        <v>51009</v>
      </c>
    </row>
    <row r="14744" spans="1:4" ht="31.5" thickTop="1" thickBot="1" x14ac:dyDescent="0.3">
      <c r="A14744" s="680" t="s">
        <v>36838</v>
      </c>
      <c r="B14744" s="681" t="s">
        <v>36838</v>
      </c>
      <c r="C14744" s="680" t="s">
        <v>36839</v>
      </c>
      <c r="D14744" s="680" t="s">
        <v>51010</v>
      </c>
    </row>
    <row r="14745" spans="1:4" ht="16.5" thickTop="1" thickBot="1" x14ac:dyDescent="0.3">
      <c r="A14745" s="680" t="s">
        <v>36840</v>
      </c>
      <c r="B14745" s="681" t="s">
        <v>36841</v>
      </c>
      <c r="C14745" s="680" t="s">
        <v>36842</v>
      </c>
      <c r="D14745" s="680" t="s">
        <v>51011</v>
      </c>
    </row>
    <row r="14746" spans="1:4" ht="16.5" thickTop="1" thickBot="1" x14ac:dyDescent="0.3">
      <c r="A14746" s="680" t="s">
        <v>36843</v>
      </c>
      <c r="B14746" s="681" t="s">
        <v>36844</v>
      </c>
      <c r="C14746" s="680" t="s">
        <v>36845</v>
      </c>
      <c r="D14746" s="680" t="s">
        <v>51012</v>
      </c>
    </row>
    <row r="14747" spans="1:4" ht="16.5" thickTop="1" thickBot="1" x14ac:dyDescent="0.3">
      <c r="A14747" s="681" t="s">
        <v>36846</v>
      </c>
      <c r="B14747" s="681" t="s">
        <v>36847</v>
      </c>
      <c r="C14747" s="681" t="s">
        <v>36848</v>
      </c>
      <c r="D14747" s="681" t="s">
        <v>36848</v>
      </c>
    </row>
    <row r="14748" spans="1:4" ht="16.5" thickTop="1" thickBot="1" x14ac:dyDescent="0.3">
      <c r="A14748" s="681" t="s">
        <v>36849</v>
      </c>
      <c r="B14748" s="681" t="s">
        <v>36850</v>
      </c>
      <c r="C14748" s="681" t="s">
        <v>36851</v>
      </c>
      <c r="D14748" s="681" t="s">
        <v>51013</v>
      </c>
    </row>
    <row r="14749" spans="1:4" ht="31.5" thickTop="1" thickBot="1" x14ac:dyDescent="0.3">
      <c r="A14749" s="681" t="s">
        <v>36852</v>
      </c>
      <c r="B14749" s="681" t="s">
        <v>36853</v>
      </c>
      <c r="C14749" s="681" t="s">
        <v>36854</v>
      </c>
      <c r="D14749" s="681" t="s">
        <v>51014</v>
      </c>
    </row>
    <row r="14750" spans="1:4" ht="16.5" thickTop="1" thickBot="1" x14ac:dyDescent="0.3">
      <c r="A14750" s="680" t="s">
        <v>36855</v>
      </c>
      <c r="B14750" s="681" t="s">
        <v>36856</v>
      </c>
      <c r="C14750" s="680" t="s">
        <v>36857</v>
      </c>
      <c r="D14750" s="680" t="s">
        <v>51015</v>
      </c>
    </row>
    <row r="14751" spans="1:4" ht="46.5" thickTop="1" thickBot="1" x14ac:dyDescent="0.3">
      <c r="A14751" s="681" t="s">
        <v>36858</v>
      </c>
      <c r="B14751" s="681" t="s">
        <v>36859</v>
      </c>
      <c r="C14751" s="681" t="s">
        <v>36860</v>
      </c>
      <c r="D14751" s="681" t="s">
        <v>51016</v>
      </c>
    </row>
    <row r="14752" spans="1:4" ht="16.5" thickTop="1" thickBot="1" x14ac:dyDescent="0.3">
      <c r="A14752" s="680" t="s">
        <v>36861</v>
      </c>
      <c r="B14752" s="681" t="s">
        <v>36862</v>
      </c>
      <c r="C14752" s="680" t="s">
        <v>36863</v>
      </c>
      <c r="D14752" s="680" t="s">
        <v>51017</v>
      </c>
    </row>
    <row r="14753" spans="1:4" ht="16.5" thickTop="1" thickBot="1" x14ac:dyDescent="0.3">
      <c r="A14753" s="680" t="s">
        <v>36864</v>
      </c>
      <c r="B14753" s="681" t="s">
        <v>36865</v>
      </c>
      <c r="C14753" s="680" t="s">
        <v>36866</v>
      </c>
      <c r="D14753" s="680" t="s">
        <v>51018</v>
      </c>
    </row>
    <row r="14754" spans="1:4" ht="16.5" thickTop="1" thickBot="1" x14ac:dyDescent="0.3">
      <c r="A14754" s="680" t="s">
        <v>36867</v>
      </c>
      <c r="B14754" s="681" t="s">
        <v>36868</v>
      </c>
      <c r="C14754" s="680" t="s">
        <v>36869</v>
      </c>
      <c r="D14754" s="680" t="s">
        <v>51019</v>
      </c>
    </row>
    <row r="14755" spans="1:4" ht="16.5" thickTop="1" thickBot="1" x14ac:dyDescent="0.3">
      <c r="A14755" s="681" t="s">
        <v>36870</v>
      </c>
      <c r="B14755" s="681" t="s">
        <v>36871</v>
      </c>
      <c r="C14755" s="681" t="s">
        <v>36872</v>
      </c>
      <c r="D14755" s="681" t="s">
        <v>51020</v>
      </c>
    </row>
    <row r="14756" spans="1:4" ht="16.5" thickTop="1" thickBot="1" x14ac:dyDescent="0.3">
      <c r="A14756" s="680" t="s">
        <v>36873</v>
      </c>
      <c r="B14756" s="681" t="s">
        <v>36874</v>
      </c>
      <c r="C14756" s="680" t="s">
        <v>36875</v>
      </c>
      <c r="D14756" s="680" t="s">
        <v>51021</v>
      </c>
    </row>
    <row r="14757" spans="1:4" ht="16.5" thickTop="1" thickBot="1" x14ac:dyDescent="0.3">
      <c r="A14757" s="681" t="s">
        <v>36876</v>
      </c>
      <c r="B14757" s="681" t="s">
        <v>36877</v>
      </c>
      <c r="C14757" s="681" t="s">
        <v>36878</v>
      </c>
      <c r="D14757" s="681" t="s">
        <v>51022</v>
      </c>
    </row>
    <row r="14758" spans="1:4" ht="16.5" thickTop="1" thickBot="1" x14ac:dyDescent="0.3">
      <c r="A14758" s="681" t="s">
        <v>36879</v>
      </c>
      <c r="B14758" s="681" t="s">
        <v>36880</v>
      </c>
      <c r="C14758" s="681" t="s">
        <v>36881</v>
      </c>
      <c r="D14758" s="681" t="s">
        <v>51023</v>
      </c>
    </row>
    <row r="14759" spans="1:4" ht="16.5" thickTop="1" thickBot="1" x14ac:dyDescent="0.3">
      <c r="A14759" s="681" t="s">
        <v>36882</v>
      </c>
      <c r="B14759" s="681" t="s">
        <v>36883</v>
      </c>
      <c r="C14759" s="681" t="s">
        <v>36884</v>
      </c>
      <c r="D14759" s="681" t="s">
        <v>51024</v>
      </c>
    </row>
    <row r="14760" spans="1:4" ht="16.5" thickTop="1" thickBot="1" x14ac:dyDescent="0.3">
      <c r="A14760" s="681" t="s">
        <v>36885</v>
      </c>
      <c r="B14760" s="681" t="s">
        <v>36886</v>
      </c>
      <c r="C14760" s="681" t="s">
        <v>36887</v>
      </c>
      <c r="D14760" s="681" t="s">
        <v>51025</v>
      </c>
    </row>
    <row r="14761" spans="1:4" ht="16.5" thickTop="1" thickBot="1" x14ac:dyDescent="0.3">
      <c r="A14761" s="680" t="s">
        <v>36888</v>
      </c>
      <c r="B14761" s="681" t="s">
        <v>36889</v>
      </c>
      <c r="C14761" s="680" t="s">
        <v>36890</v>
      </c>
      <c r="D14761" s="680" t="s">
        <v>51026</v>
      </c>
    </row>
    <row r="14762" spans="1:4" ht="16.5" thickTop="1" thickBot="1" x14ac:dyDescent="0.3">
      <c r="A14762" s="680" t="s">
        <v>36891</v>
      </c>
      <c r="B14762" s="681" t="s">
        <v>36891</v>
      </c>
      <c r="C14762" s="680" t="s">
        <v>36892</v>
      </c>
      <c r="D14762" s="680" t="s">
        <v>51027</v>
      </c>
    </row>
    <row r="14763" spans="1:4" ht="16.5" thickTop="1" thickBot="1" x14ac:dyDescent="0.3">
      <c r="A14763" s="681" t="s">
        <v>36893</v>
      </c>
      <c r="B14763" s="681" t="s">
        <v>36893</v>
      </c>
      <c r="C14763" s="681" t="s">
        <v>36894</v>
      </c>
      <c r="D14763" s="681" t="s">
        <v>51028</v>
      </c>
    </row>
    <row r="14764" spans="1:4" ht="16.5" thickTop="1" thickBot="1" x14ac:dyDescent="0.3">
      <c r="A14764" s="681" t="s">
        <v>36895</v>
      </c>
      <c r="B14764" s="681" t="s">
        <v>36895</v>
      </c>
      <c r="C14764" s="681" t="s">
        <v>36896</v>
      </c>
      <c r="D14764" s="681" t="s">
        <v>51029</v>
      </c>
    </row>
    <row r="14765" spans="1:4" ht="16.5" thickTop="1" thickBot="1" x14ac:dyDescent="0.3">
      <c r="A14765" s="680" t="s">
        <v>36897</v>
      </c>
      <c r="B14765" s="681" t="s">
        <v>36897</v>
      </c>
      <c r="C14765" s="680" t="s">
        <v>36898</v>
      </c>
      <c r="D14765" s="680" t="s">
        <v>51030</v>
      </c>
    </row>
    <row r="14766" spans="1:4" ht="16.5" thickTop="1" thickBot="1" x14ac:dyDescent="0.3">
      <c r="A14766" s="681" t="s">
        <v>8081</v>
      </c>
      <c r="B14766" s="681" t="s">
        <v>8081</v>
      </c>
      <c r="C14766" s="681" t="s">
        <v>8082</v>
      </c>
      <c r="D14766" s="681" t="s">
        <v>8083</v>
      </c>
    </row>
    <row r="14767" spans="1:4" ht="16.5" thickTop="1" thickBot="1" x14ac:dyDescent="0.3">
      <c r="A14767" s="680" t="s">
        <v>36899</v>
      </c>
      <c r="B14767" s="692" t="s">
        <v>8728</v>
      </c>
      <c r="C14767" s="680" t="s">
        <v>36900</v>
      </c>
      <c r="D14767" s="680" t="s">
        <v>51031</v>
      </c>
    </row>
    <row r="14768" spans="1:4" ht="16.5" thickTop="1" thickBot="1" x14ac:dyDescent="0.3">
      <c r="A14768" s="681" t="s">
        <v>36901</v>
      </c>
      <c r="B14768" s="681" t="s">
        <v>36901</v>
      </c>
      <c r="C14768" s="681" t="s">
        <v>36902</v>
      </c>
      <c r="D14768" s="681" t="s">
        <v>51032</v>
      </c>
    </row>
    <row r="14769" spans="1:4" ht="16.5" thickTop="1" thickBot="1" x14ac:dyDescent="0.3">
      <c r="A14769" s="681" t="s">
        <v>36903</v>
      </c>
      <c r="B14769" s="681" t="s">
        <v>36903</v>
      </c>
      <c r="C14769" s="681" t="s">
        <v>36904</v>
      </c>
      <c r="D14769" s="681" t="s">
        <v>51033</v>
      </c>
    </row>
    <row r="14770" spans="1:4" ht="16.5" thickTop="1" thickBot="1" x14ac:dyDescent="0.3">
      <c r="A14770" s="681" t="s">
        <v>8084</v>
      </c>
      <c r="B14770" s="681" t="s">
        <v>8084</v>
      </c>
      <c r="C14770" s="681" t="s">
        <v>8085</v>
      </c>
      <c r="D14770" s="681" t="s">
        <v>8086</v>
      </c>
    </row>
    <row r="14771" spans="1:4" ht="16.5" thickTop="1" thickBot="1" x14ac:dyDescent="0.3">
      <c r="A14771" s="681" t="s">
        <v>36905</v>
      </c>
      <c r="B14771" s="681" t="s">
        <v>36905</v>
      </c>
      <c r="C14771" s="681" t="s">
        <v>36906</v>
      </c>
      <c r="D14771" s="681" t="s">
        <v>51034</v>
      </c>
    </row>
    <row r="14772" spans="1:4" ht="16.5" thickTop="1" thickBot="1" x14ac:dyDescent="0.3">
      <c r="A14772" s="680" t="s">
        <v>36907</v>
      </c>
      <c r="B14772" s="681" t="s">
        <v>36908</v>
      </c>
      <c r="C14772" s="680" t="s">
        <v>36909</v>
      </c>
      <c r="D14772" s="680" t="s">
        <v>51035</v>
      </c>
    </row>
    <row r="14773" spans="1:4" ht="16.5" thickTop="1" thickBot="1" x14ac:dyDescent="0.3">
      <c r="A14773" s="681" t="s">
        <v>36910</v>
      </c>
      <c r="B14773" s="681" t="s">
        <v>36911</v>
      </c>
      <c r="C14773" s="681" t="s">
        <v>36912</v>
      </c>
      <c r="D14773" s="681" t="s">
        <v>51036</v>
      </c>
    </row>
    <row r="14774" spans="1:4" ht="31.5" thickTop="1" thickBot="1" x14ac:dyDescent="0.3">
      <c r="A14774" s="680" t="s">
        <v>36913</v>
      </c>
      <c r="B14774" s="681" t="s">
        <v>36914</v>
      </c>
      <c r="C14774" s="680" t="s">
        <v>36915</v>
      </c>
      <c r="D14774" s="680" t="s">
        <v>51037</v>
      </c>
    </row>
    <row r="14775" spans="1:4" ht="16.5" thickTop="1" thickBot="1" x14ac:dyDescent="0.3">
      <c r="A14775" s="681" t="s">
        <v>36916</v>
      </c>
      <c r="B14775" s="681" t="s">
        <v>36917</v>
      </c>
      <c r="C14775" s="681" t="s">
        <v>36918</v>
      </c>
      <c r="D14775" s="681" t="s">
        <v>51038</v>
      </c>
    </row>
    <row r="14776" spans="1:4" ht="16.5" thickTop="1" thickBot="1" x14ac:dyDescent="0.3">
      <c r="A14776" s="681" t="s">
        <v>36919</v>
      </c>
      <c r="B14776" s="681" t="s">
        <v>36919</v>
      </c>
      <c r="C14776" s="681" t="s">
        <v>36920</v>
      </c>
      <c r="D14776" s="681" t="s">
        <v>51039</v>
      </c>
    </row>
    <row r="14777" spans="1:4" ht="16.5" thickTop="1" thickBot="1" x14ac:dyDescent="0.3">
      <c r="A14777" s="680" t="s">
        <v>36921</v>
      </c>
      <c r="B14777" s="681" t="s">
        <v>36922</v>
      </c>
      <c r="C14777" s="680" t="s">
        <v>36923</v>
      </c>
      <c r="D14777" s="680" t="s">
        <v>51040</v>
      </c>
    </row>
    <row r="14778" spans="1:4" ht="16.5" thickTop="1" thickBot="1" x14ac:dyDescent="0.3">
      <c r="A14778" s="681" t="s">
        <v>36924</v>
      </c>
      <c r="B14778" s="681" t="s">
        <v>36924</v>
      </c>
      <c r="C14778" s="681" t="s">
        <v>36925</v>
      </c>
      <c r="D14778" s="681" t="s">
        <v>51041</v>
      </c>
    </row>
    <row r="14779" spans="1:4" ht="16.5" thickTop="1" thickBot="1" x14ac:dyDescent="0.3">
      <c r="A14779" s="681" t="s">
        <v>36926</v>
      </c>
      <c r="B14779" s="681" t="s">
        <v>36927</v>
      </c>
      <c r="C14779" s="681" t="s">
        <v>36928</v>
      </c>
      <c r="D14779" s="681" t="s">
        <v>51042</v>
      </c>
    </row>
    <row r="14780" spans="1:4" ht="16.5" thickTop="1" thickBot="1" x14ac:dyDescent="0.3">
      <c r="A14780" s="680" t="s">
        <v>36929</v>
      </c>
      <c r="B14780" s="681" t="s">
        <v>36929</v>
      </c>
      <c r="C14780" s="680" t="s">
        <v>36930</v>
      </c>
      <c r="D14780" s="680" t="s">
        <v>51043</v>
      </c>
    </row>
    <row r="14781" spans="1:4" ht="16.5" thickTop="1" thickBot="1" x14ac:dyDescent="0.3">
      <c r="A14781" s="680" t="s">
        <v>36931</v>
      </c>
      <c r="B14781" s="681" t="s">
        <v>36931</v>
      </c>
      <c r="C14781" s="680" t="s">
        <v>36932</v>
      </c>
      <c r="D14781" s="680" t="s">
        <v>51044</v>
      </c>
    </row>
    <row r="14782" spans="1:4" ht="16.5" thickTop="1" thickBot="1" x14ac:dyDescent="0.3">
      <c r="A14782" s="681" t="s">
        <v>36933</v>
      </c>
      <c r="B14782" s="681" t="s">
        <v>36934</v>
      </c>
      <c r="C14782" s="681" t="s">
        <v>36935</v>
      </c>
      <c r="D14782" s="681" t="s">
        <v>51045</v>
      </c>
    </row>
    <row r="14783" spans="1:4" ht="16.5" thickTop="1" thickBot="1" x14ac:dyDescent="0.3">
      <c r="A14783" s="680" t="s">
        <v>36936</v>
      </c>
      <c r="B14783" s="681" t="s">
        <v>36936</v>
      </c>
      <c r="C14783" s="680" t="s">
        <v>36937</v>
      </c>
      <c r="D14783" s="680" t="s">
        <v>51046</v>
      </c>
    </row>
    <row r="14784" spans="1:4" ht="16.5" thickTop="1" thickBot="1" x14ac:dyDescent="0.3">
      <c r="A14784" s="681" t="s">
        <v>36938</v>
      </c>
      <c r="B14784" s="681" t="s">
        <v>36939</v>
      </c>
      <c r="C14784" s="681" t="s">
        <v>36940</v>
      </c>
      <c r="D14784" s="681" t="s">
        <v>51047</v>
      </c>
    </row>
    <row r="14785" spans="1:4" ht="16.5" thickTop="1" thickBot="1" x14ac:dyDescent="0.3">
      <c r="A14785" s="680" t="s">
        <v>36941</v>
      </c>
      <c r="B14785" s="681" t="s">
        <v>36941</v>
      </c>
      <c r="C14785" s="680" t="s">
        <v>36942</v>
      </c>
      <c r="D14785" s="680" t="s">
        <v>51048</v>
      </c>
    </row>
    <row r="14786" spans="1:4" ht="16.5" thickTop="1" thickBot="1" x14ac:dyDescent="0.3">
      <c r="A14786" s="680" t="s">
        <v>36943</v>
      </c>
      <c r="B14786" s="681" t="s">
        <v>36943</v>
      </c>
      <c r="C14786" s="680" t="s">
        <v>36944</v>
      </c>
      <c r="D14786" s="680" t="s">
        <v>51049</v>
      </c>
    </row>
    <row r="14787" spans="1:4" ht="16.5" thickTop="1" thickBot="1" x14ac:dyDescent="0.3">
      <c r="A14787" s="680" t="s">
        <v>36945</v>
      </c>
      <c r="B14787" s="681" t="s">
        <v>36946</v>
      </c>
      <c r="C14787" s="680" t="s">
        <v>36947</v>
      </c>
      <c r="D14787" s="680" t="s">
        <v>51050</v>
      </c>
    </row>
    <row r="14788" spans="1:4" ht="16.5" thickTop="1" thickBot="1" x14ac:dyDescent="0.3">
      <c r="A14788" s="680" t="s">
        <v>36948</v>
      </c>
      <c r="B14788" s="681" t="s">
        <v>36949</v>
      </c>
      <c r="C14788" s="680" t="s">
        <v>36950</v>
      </c>
      <c r="D14788" s="680" t="s">
        <v>51051</v>
      </c>
    </row>
    <row r="14789" spans="1:4" ht="16.5" thickTop="1" thickBot="1" x14ac:dyDescent="0.3">
      <c r="A14789" s="681" t="s">
        <v>8087</v>
      </c>
      <c r="B14789" s="681" t="s">
        <v>8087</v>
      </c>
      <c r="C14789" s="681" t="s">
        <v>8088</v>
      </c>
      <c r="D14789" s="681" t="s">
        <v>8089</v>
      </c>
    </row>
    <row r="14790" spans="1:4" ht="16.5" thickTop="1" thickBot="1" x14ac:dyDescent="0.3">
      <c r="A14790" s="680" t="s">
        <v>36951</v>
      </c>
      <c r="B14790" s="692" t="s">
        <v>8728</v>
      </c>
      <c r="C14790" s="680" t="s">
        <v>36952</v>
      </c>
      <c r="D14790" s="680" t="s">
        <v>51052</v>
      </c>
    </row>
    <row r="14791" spans="1:4" ht="16.5" thickTop="1" thickBot="1" x14ac:dyDescent="0.3">
      <c r="A14791" s="680" t="s">
        <v>51053</v>
      </c>
      <c r="B14791" s="692" t="s">
        <v>8728</v>
      </c>
      <c r="C14791" s="680" t="s">
        <v>51054</v>
      </c>
      <c r="D14791" s="680" t="s">
        <v>51055</v>
      </c>
    </row>
    <row r="14792" spans="1:4" ht="31.5" thickTop="1" thickBot="1" x14ac:dyDescent="0.3">
      <c r="A14792" s="680" t="s">
        <v>36953</v>
      </c>
      <c r="B14792" s="681" t="s">
        <v>36954</v>
      </c>
      <c r="C14792" s="680" t="s">
        <v>36955</v>
      </c>
      <c r="D14792" s="680" t="s">
        <v>51056</v>
      </c>
    </row>
    <row r="14793" spans="1:4" ht="16.5" thickTop="1" thickBot="1" x14ac:dyDescent="0.3">
      <c r="A14793" s="681" t="s">
        <v>36956</v>
      </c>
      <c r="B14793" s="692" t="s">
        <v>8728</v>
      </c>
      <c r="C14793" s="681" t="s">
        <v>36957</v>
      </c>
      <c r="D14793" s="681" t="s">
        <v>51057</v>
      </c>
    </row>
    <row r="14794" spans="1:4" ht="16.5" thickTop="1" thickBot="1" x14ac:dyDescent="0.3">
      <c r="A14794" s="680" t="s">
        <v>36958</v>
      </c>
      <c r="B14794" s="692" t="s">
        <v>8728</v>
      </c>
      <c r="C14794" s="680" t="s">
        <v>36959</v>
      </c>
      <c r="D14794" s="680" t="s">
        <v>51058</v>
      </c>
    </row>
    <row r="14795" spans="1:4" ht="16.5" thickTop="1" thickBot="1" x14ac:dyDescent="0.3">
      <c r="A14795" s="681" t="s">
        <v>36960</v>
      </c>
      <c r="B14795" s="692" t="s">
        <v>8728</v>
      </c>
      <c r="C14795" s="681" t="s">
        <v>36961</v>
      </c>
      <c r="D14795" s="681" t="s">
        <v>51059</v>
      </c>
    </row>
    <row r="14796" spans="1:4" ht="16.5" thickTop="1" thickBot="1" x14ac:dyDescent="0.3">
      <c r="A14796" s="680" t="s">
        <v>36962</v>
      </c>
      <c r="B14796" s="681" t="s">
        <v>36963</v>
      </c>
      <c r="C14796" s="680" t="s">
        <v>36964</v>
      </c>
      <c r="D14796" s="680" t="s">
        <v>51060</v>
      </c>
    </row>
    <row r="14797" spans="1:4" ht="16.5" thickTop="1" thickBot="1" x14ac:dyDescent="0.3">
      <c r="A14797" s="680" t="s">
        <v>36965</v>
      </c>
      <c r="B14797" s="681" t="s">
        <v>36966</v>
      </c>
      <c r="C14797" s="680" t="s">
        <v>36967</v>
      </c>
      <c r="D14797" s="680" t="s">
        <v>51061</v>
      </c>
    </row>
    <row r="14798" spans="1:4" ht="16.5" thickTop="1" thickBot="1" x14ac:dyDescent="0.3">
      <c r="A14798" s="680" t="s">
        <v>36968</v>
      </c>
      <c r="B14798" s="681" t="s">
        <v>36969</v>
      </c>
      <c r="C14798" s="680" t="s">
        <v>36970</v>
      </c>
      <c r="D14798" s="680" t="s">
        <v>51062</v>
      </c>
    </row>
    <row r="14799" spans="1:4" ht="16.5" thickTop="1" thickBot="1" x14ac:dyDescent="0.3">
      <c r="A14799" s="681" t="s">
        <v>36971</v>
      </c>
      <c r="B14799" s="692" t="s">
        <v>8728</v>
      </c>
      <c r="C14799" s="681" t="s">
        <v>36972</v>
      </c>
      <c r="D14799" s="681" t="s">
        <v>51063</v>
      </c>
    </row>
    <row r="14800" spans="1:4" ht="16.5" thickTop="1" thickBot="1" x14ac:dyDescent="0.3">
      <c r="A14800" s="681" t="s">
        <v>36973</v>
      </c>
      <c r="B14800" s="681" t="s">
        <v>36973</v>
      </c>
      <c r="C14800" s="681" t="s">
        <v>36974</v>
      </c>
      <c r="D14800" s="681" t="s">
        <v>51064</v>
      </c>
    </row>
    <row r="14801" spans="1:4" ht="16.5" thickTop="1" thickBot="1" x14ac:dyDescent="0.3">
      <c r="A14801" s="681" t="s">
        <v>36975</v>
      </c>
      <c r="B14801" s="681" t="s">
        <v>36976</v>
      </c>
      <c r="C14801" s="681" t="s">
        <v>36977</v>
      </c>
      <c r="D14801" s="681" t="s">
        <v>51065</v>
      </c>
    </row>
    <row r="14802" spans="1:4" ht="31.5" thickTop="1" thickBot="1" x14ac:dyDescent="0.3">
      <c r="A14802" s="680" t="s">
        <v>36978</v>
      </c>
      <c r="B14802" s="681" t="s">
        <v>36979</v>
      </c>
      <c r="C14802" s="680" t="s">
        <v>36980</v>
      </c>
      <c r="D14802" s="680" t="s">
        <v>51066</v>
      </c>
    </row>
    <row r="14803" spans="1:4" ht="16.5" thickTop="1" thickBot="1" x14ac:dyDescent="0.3">
      <c r="A14803" s="680" t="s">
        <v>36981</v>
      </c>
      <c r="B14803" s="681" t="s">
        <v>36982</v>
      </c>
      <c r="C14803" s="680" t="s">
        <v>36983</v>
      </c>
      <c r="D14803" s="680" t="s">
        <v>51067</v>
      </c>
    </row>
    <row r="14804" spans="1:4" ht="16.5" thickTop="1" thickBot="1" x14ac:dyDescent="0.3">
      <c r="A14804" s="680" t="s">
        <v>36984</v>
      </c>
      <c r="B14804" s="681" t="s">
        <v>36985</v>
      </c>
      <c r="C14804" s="680" t="s">
        <v>36986</v>
      </c>
      <c r="D14804" s="680" t="s">
        <v>51068</v>
      </c>
    </row>
    <row r="14805" spans="1:4" ht="16.5" thickTop="1" thickBot="1" x14ac:dyDescent="0.3">
      <c r="A14805" s="680" t="s">
        <v>36987</v>
      </c>
      <c r="B14805" s="681" t="s">
        <v>36988</v>
      </c>
      <c r="C14805" s="680" t="s">
        <v>36989</v>
      </c>
      <c r="D14805" s="680" t="s">
        <v>51069</v>
      </c>
    </row>
    <row r="14806" spans="1:4" ht="16.5" thickTop="1" thickBot="1" x14ac:dyDescent="0.3">
      <c r="A14806" s="680" t="s">
        <v>36990</v>
      </c>
      <c r="B14806" s="681" t="s">
        <v>36990</v>
      </c>
      <c r="C14806" s="680" t="s">
        <v>36991</v>
      </c>
      <c r="D14806" s="680" t="s">
        <v>51070</v>
      </c>
    </row>
    <row r="14807" spans="1:4" ht="16.5" thickTop="1" thickBot="1" x14ac:dyDescent="0.3">
      <c r="A14807" s="681" t="s">
        <v>36992</v>
      </c>
      <c r="B14807" s="692" t="s">
        <v>8728</v>
      </c>
      <c r="C14807" s="681" t="s">
        <v>36993</v>
      </c>
      <c r="D14807" s="681" t="s">
        <v>51071</v>
      </c>
    </row>
    <row r="14808" spans="1:4" ht="16.5" thickTop="1" thickBot="1" x14ac:dyDescent="0.3">
      <c r="A14808" s="680" t="s">
        <v>36994</v>
      </c>
      <c r="B14808" s="681" t="s">
        <v>36995</v>
      </c>
      <c r="C14808" s="680" t="s">
        <v>36996</v>
      </c>
      <c r="D14808" s="680" t="s">
        <v>51072</v>
      </c>
    </row>
    <row r="14809" spans="1:4" ht="16.5" thickTop="1" thickBot="1" x14ac:dyDescent="0.3">
      <c r="A14809" s="680" t="s">
        <v>36997</v>
      </c>
      <c r="B14809" s="681" t="s">
        <v>36998</v>
      </c>
      <c r="C14809" s="680" t="s">
        <v>36999</v>
      </c>
      <c r="D14809" s="680" t="s">
        <v>51073</v>
      </c>
    </row>
    <row r="14810" spans="1:4" ht="16.5" thickTop="1" thickBot="1" x14ac:dyDescent="0.3">
      <c r="A14810" s="681" t="s">
        <v>37000</v>
      </c>
      <c r="B14810" s="681" t="s">
        <v>37001</v>
      </c>
      <c r="C14810" s="681" t="s">
        <v>37002</v>
      </c>
      <c r="D14810" s="681" t="s">
        <v>51074</v>
      </c>
    </row>
    <row r="14811" spans="1:4" ht="16.5" thickTop="1" thickBot="1" x14ac:dyDescent="0.3">
      <c r="A14811" s="680" t="s">
        <v>37003</v>
      </c>
      <c r="B14811" s="681" t="s">
        <v>37004</v>
      </c>
      <c r="C14811" s="680" t="s">
        <v>37005</v>
      </c>
      <c r="D14811" s="680" t="s">
        <v>51075</v>
      </c>
    </row>
    <row r="14812" spans="1:4" ht="16.5" thickTop="1" thickBot="1" x14ac:dyDescent="0.3">
      <c r="A14812" s="681" t="s">
        <v>8090</v>
      </c>
      <c r="B14812" s="681" t="s">
        <v>37006</v>
      </c>
      <c r="C14812" s="681" t="s">
        <v>8091</v>
      </c>
      <c r="D14812" s="681" t="s">
        <v>8092</v>
      </c>
    </row>
    <row r="14813" spans="1:4" ht="16.5" thickTop="1" thickBot="1" x14ac:dyDescent="0.3">
      <c r="A14813" s="681" t="s">
        <v>37007</v>
      </c>
      <c r="B14813" s="681" t="s">
        <v>37008</v>
      </c>
      <c r="C14813" s="681" t="s">
        <v>37009</v>
      </c>
      <c r="D14813" s="681" t="s">
        <v>51076</v>
      </c>
    </row>
    <row r="14814" spans="1:4" ht="16.5" thickTop="1" thickBot="1" x14ac:dyDescent="0.3">
      <c r="A14814" s="681" t="s">
        <v>37010</v>
      </c>
      <c r="B14814" s="681" t="s">
        <v>37011</v>
      </c>
      <c r="C14814" s="681" t="s">
        <v>37012</v>
      </c>
      <c r="D14814" s="681" t="s">
        <v>51077</v>
      </c>
    </row>
    <row r="14815" spans="1:4" ht="16.5" thickTop="1" thickBot="1" x14ac:dyDescent="0.3">
      <c r="A14815" s="680" t="s">
        <v>37013</v>
      </c>
      <c r="B14815" s="681" t="s">
        <v>37014</v>
      </c>
      <c r="C14815" s="680" t="s">
        <v>37015</v>
      </c>
      <c r="D14815" s="680" t="s">
        <v>51078</v>
      </c>
    </row>
    <row r="14816" spans="1:4" ht="16.5" thickTop="1" thickBot="1" x14ac:dyDescent="0.3">
      <c r="A14816" s="680" t="s">
        <v>37016</v>
      </c>
      <c r="B14816" s="692" t="s">
        <v>8728</v>
      </c>
      <c r="C14816" s="680" t="s">
        <v>37017</v>
      </c>
      <c r="D14816" s="680" t="s">
        <v>51079</v>
      </c>
    </row>
    <row r="14817" spans="1:4" ht="16.5" thickTop="1" thickBot="1" x14ac:dyDescent="0.3">
      <c r="A14817" s="680" t="s">
        <v>37018</v>
      </c>
      <c r="B14817" s="681" t="s">
        <v>37019</v>
      </c>
      <c r="C14817" s="680" t="s">
        <v>37020</v>
      </c>
      <c r="D14817" s="680" t="s">
        <v>51080</v>
      </c>
    </row>
    <row r="14818" spans="1:4" ht="16.5" thickTop="1" thickBot="1" x14ac:dyDescent="0.3">
      <c r="A14818" s="680" t="s">
        <v>37021</v>
      </c>
      <c r="B14818" s="681" t="s">
        <v>37022</v>
      </c>
      <c r="C14818" s="680" t="s">
        <v>37023</v>
      </c>
      <c r="D14818" s="680" t="s">
        <v>51081</v>
      </c>
    </row>
    <row r="14819" spans="1:4" ht="16.5" thickTop="1" thickBot="1" x14ac:dyDescent="0.3">
      <c r="A14819" s="680" t="s">
        <v>37024</v>
      </c>
      <c r="B14819" s="681" t="s">
        <v>37025</v>
      </c>
      <c r="C14819" s="680" t="s">
        <v>37026</v>
      </c>
      <c r="D14819" s="680" t="s">
        <v>51082</v>
      </c>
    </row>
    <row r="14820" spans="1:4" ht="16.5" thickTop="1" thickBot="1" x14ac:dyDescent="0.3">
      <c r="A14820" s="681" t="s">
        <v>37027</v>
      </c>
      <c r="B14820" s="681" t="s">
        <v>37028</v>
      </c>
      <c r="C14820" s="681" t="s">
        <v>37029</v>
      </c>
      <c r="D14820" s="681" t="s">
        <v>51083</v>
      </c>
    </row>
    <row r="14821" spans="1:4" ht="16.5" thickTop="1" thickBot="1" x14ac:dyDescent="0.3">
      <c r="A14821" s="681" t="s">
        <v>37030</v>
      </c>
      <c r="B14821" s="681" t="s">
        <v>37031</v>
      </c>
      <c r="C14821" s="681" t="s">
        <v>37032</v>
      </c>
      <c r="D14821" s="681" t="s">
        <v>51084</v>
      </c>
    </row>
    <row r="14822" spans="1:4" ht="16.5" thickTop="1" thickBot="1" x14ac:dyDescent="0.3">
      <c r="A14822" s="680" t="s">
        <v>37033</v>
      </c>
      <c r="B14822" s="681" t="s">
        <v>37034</v>
      </c>
      <c r="C14822" s="680" t="s">
        <v>37035</v>
      </c>
      <c r="D14822" s="680" t="s">
        <v>51085</v>
      </c>
    </row>
    <row r="14823" spans="1:4" ht="16.5" thickTop="1" thickBot="1" x14ac:dyDescent="0.3">
      <c r="A14823" s="681" t="s">
        <v>37036</v>
      </c>
      <c r="B14823" s="692" t="s">
        <v>8728</v>
      </c>
      <c r="C14823" s="681" t="s">
        <v>37037</v>
      </c>
      <c r="D14823" s="681" t="s">
        <v>51086</v>
      </c>
    </row>
    <row r="14824" spans="1:4" ht="16.5" thickTop="1" thickBot="1" x14ac:dyDescent="0.3">
      <c r="A14824" s="680" t="s">
        <v>37038</v>
      </c>
      <c r="B14824" s="681" t="s">
        <v>37039</v>
      </c>
      <c r="C14824" s="680" t="s">
        <v>37040</v>
      </c>
      <c r="D14824" s="680" t="s">
        <v>51087</v>
      </c>
    </row>
    <row r="14825" spans="1:4" ht="16.5" thickTop="1" thickBot="1" x14ac:dyDescent="0.3">
      <c r="A14825" s="680" t="s">
        <v>8093</v>
      </c>
      <c r="B14825" s="681" t="s">
        <v>37041</v>
      </c>
      <c r="C14825" s="680" t="s">
        <v>8094</v>
      </c>
      <c r="D14825" s="680" t="s">
        <v>8095</v>
      </c>
    </row>
    <row r="14826" spans="1:4" ht="16.5" thickTop="1" thickBot="1" x14ac:dyDescent="0.3">
      <c r="A14826" s="681" t="s">
        <v>37042</v>
      </c>
      <c r="B14826" s="681" t="s">
        <v>37043</v>
      </c>
      <c r="C14826" s="681" t="s">
        <v>37044</v>
      </c>
      <c r="D14826" s="681" t="s">
        <v>51088</v>
      </c>
    </row>
    <row r="14827" spans="1:4" ht="16.5" thickTop="1" thickBot="1" x14ac:dyDescent="0.3">
      <c r="A14827" s="680" t="s">
        <v>37045</v>
      </c>
      <c r="B14827" s="681" t="s">
        <v>37046</v>
      </c>
      <c r="C14827" s="680" t="s">
        <v>37047</v>
      </c>
      <c r="D14827" s="680" t="s">
        <v>51089</v>
      </c>
    </row>
    <row r="14828" spans="1:4" ht="16.5" thickTop="1" thickBot="1" x14ac:dyDescent="0.3">
      <c r="A14828" s="680" t="s">
        <v>37048</v>
      </c>
      <c r="B14828" s="692" t="s">
        <v>8728</v>
      </c>
      <c r="C14828" s="680" t="s">
        <v>37049</v>
      </c>
      <c r="D14828" s="680" t="s">
        <v>51090</v>
      </c>
    </row>
    <row r="14829" spans="1:4" ht="31.5" thickTop="1" thickBot="1" x14ac:dyDescent="0.3">
      <c r="A14829" s="681" t="s">
        <v>37050</v>
      </c>
      <c r="B14829" s="681" t="s">
        <v>37051</v>
      </c>
      <c r="C14829" s="681" t="s">
        <v>37052</v>
      </c>
      <c r="D14829" s="681" t="s">
        <v>51091</v>
      </c>
    </row>
    <row r="14830" spans="1:4" ht="16.5" thickTop="1" thickBot="1" x14ac:dyDescent="0.3">
      <c r="A14830" s="681" t="s">
        <v>37053</v>
      </c>
      <c r="B14830" s="681" t="s">
        <v>30807</v>
      </c>
      <c r="C14830" s="681" t="s">
        <v>37055</v>
      </c>
      <c r="D14830" s="681" t="s">
        <v>51092</v>
      </c>
    </row>
    <row r="14831" spans="1:4" ht="16.5" thickTop="1" thickBot="1" x14ac:dyDescent="0.3">
      <c r="A14831" s="680" t="s">
        <v>37056</v>
      </c>
      <c r="B14831" s="681" t="s">
        <v>37057</v>
      </c>
      <c r="C14831" s="680" t="s">
        <v>37058</v>
      </c>
      <c r="D14831" s="680" t="s">
        <v>51093</v>
      </c>
    </row>
    <row r="14832" spans="1:4" ht="16.5" thickTop="1" thickBot="1" x14ac:dyDescent="0.3">
      <c r="A14832" s="681" t="s">
        <v>37059</v>
      </c>
      <c r="B14832" s="681" t="s">
        <v>37059</v>
      </c>
      <c r="C14832" s="681" t="s">
        <v>37060</v>
      </c>
      <c r="D14832" s="681" t="s">
        <v>51094</v>
      </c>
    </row>
    <row r="14833" spans="1:4" ht="16.5" thickTop="1" thickBot="1" x14ac:dyDescent="0.3">
      <c r="A14833" s="680" t="s">
        <v>37061</v>
      </c>
      <c r="B14833" s="681" t="s">
        <v>37062</v>
      </c>
      <c r="C14833" s="680" t="s">
        <v>37063</v>
      </c>
      <c r="D14833" s="680" t="s">
        <v>51095</v>
      </c>
    </row>
    <row r="14834" spans="1:4" ht="16.5" thickTop="1" thickBot="1" x14ac:dyDescent="0.3">
      <c r="A14834" s="680" t="s">
        <v>37064</v>
      </c>
      <c r="B14834" s="681" t="s">
        <v>37065</v>
      </c>
      <c r="C14834" s="680" t="s">
        <v>37066</v>
      </c>
      <c r="D14834" s="680" t="s">
        <v>51096</v>
      </c>
    </row>
    <row r="14835" spans="1:4" ht="16.5" thickTop="1" thickBot="1" x14ac:dyDescent="0.3">
      <c r="A14835" s="680" t="s">
        <v>37067</v>
      </c>
      <c r="B14835" s="681" t="s">
        <v>37068</v>
      </c>
      <c r="C14835" s="680" t="s">
        <v>37069</v>
      </c>
      <c r="D14835" s="680" t="s">
        <v>51097</v>
      </c>
    </row>
    <row r="14836" spans="1:4" ht="16.5" thickTop="1" thickBot="1" x14ac:dyDescent="0.3">
      <c r="A14836" s="681" t="s">
        <v>37070</v>
      </c>
      <c r="B14836" s="681" t="s">
        <v>37071</v>
      </c>
      <c r="C14836" s="681" t="s">
        <v>37072</v>
      </c>
      <c r="D14836" s="681" t="s">
        <v>51098</v>
      </c>
    </row>
    <row r="14837" spans="1:4" ht="16.5" thickTop="1" thickBot="1" x14ac:dyDescent="0.3">
      <c r="A14837" s="681" t="s">
        <v>37073</v>
      </c>
      <c r="B14837" s="681" t="s">
        <v>37074</v>
      </c>
      <c r="C14837" s="681" t="s">
        <v>37075</v>
      </c>
      <c r="D14837" s="681" t="s">
        <v>51099</v>
      </c>
    </row>
    <row r="14838" spans="1:4" ht="16.5" thickTop="1" thickBot="1" x14ac:dyDescent="0.3">
      <c r="A14838" s="680" t="s">
        <v>37076</v>
      </c>
      <c r="B14838" s="681" t="s">
        <v>37077</v>
      </c>
      <c r="C14838" s="680" t="s">
        <v>37078</v>
      </c>
      <c r="D14838" s="680" t="s">
        <v>51100</v>
      </c>
    </row>
    <row r="14839" spans="1:4" ht="16.5" thickTop="1" thickBot="1" x14ac:dyDescent="0.3">
      <c r="A14839" s="680" t="s">
        <v>37079</v>
      </c>
      <c r="B14839" s="681" t="s">
        <v>37080</v>
      </c>
      <c r="C14839" s="680" t="s">
        <v>37081</v>
      </c>
      <c r="D14839" s="680" t="s">
        <v>51101</v>
      </c>
    </row>
    <row r="14840" spans="1:4" ht="16.5" thickTop="1" thickBot="1" x14ac:dyDescent="0.3">
      <c r="A14840" s="681" t="s">
        <v>37082</v>
      </c>
      <c r="B14840" s="681" t="s">
        <v>37083</v>
      </c>
      <c r="C14840" s="681" t="s">
        <v>37084</v>
      </c>
      <c r="D14840" s="681" t="s">
        <v>51102</v>
      </c>
    </row>
    <row r="14841" spans="1:4" ht="16.5" thickTop="1" thickBot="1" x14ac:dyDescent="0.3">
      <c r="A14841" s="681" t="s">
        <v>37085</v>
      </c>
      <c r="B14841" s="681" t="s">
        <v>37086</v>
      </c>
      <c r="C14841" s="681" t="s">
        <v>37087</v>
      </c>
      <c r="D14841" s="681" t="s">
        <v>51103</v>
      </c>
    </row>
    <row r="14842" spans="1:4" ht="16.5" thickTop="1" thickBot="1" x14ac:dyDescent="0.3">
      <c r="A14842" s="681" t="s">
        <v>37088</v>
      </c>
      <c r="B14842" s="681" t="s">
        <v>40669</v>
      </c>
      <c r="C14842" s="681" t="s">
        <v>37089</v>
      </c>
      <c r="D14842" s="681" t="s">
        <v>51104</v>
      </c>
    </row>
    <row r="14843" spans="1:4" ht="16.5" thickTop="1" thickBot="1" x14ac:dyDescent="0.3">
      <c r="A14843" s="681" t="s">
        <v>37090</v>
      </c>
      <c r="B14843" s="681" t="s">
        <v>37090</v>
      </c>
      <c r="C14843" s="681" t="s">
        <v>37091</v>
      </c>
      <c r="D14843" s="681" t="s">
        <v>51105</v>
      </c>
    </row>
    <row r="14844" spans="1:4" ht="16.5" thickTop="1" thickBot="1" x14ac:dyDescent="0.3">
      <c r="A14844" s="680" t="s">
        <v>37092</v>
      </c>
      <c r="B14844" s="692" t="s">
        <v>8728</v>
      </c>
      <c r="C14844" s="680" t="s">
        <v>37093</v>
      </c>
      <c r="D14844" s="680" t="s">
        <v>51106</v>
      </c>
    </row>
    <row r="14845" spans="1:4" ht="16.5" thickTop="1" thickBot="1" x14ac:dyDescent="0.3">
      <c r="A14845" s="681" t="s">
        <v>37094</v>
      </c>
      <c r="B14845" s="681" t="s">
        <v>37095</v>
      </c>
      <c r="C14845" s="681" t="s">
        <v>37096</v>
      </c>
      <c r="D14845" s="681" t="s">
        <v>51107</v>
      </c>
    </row>
    <row r="14846" spans="1:4" ht="16.5" thickTop="1" thickBot="1" x14ac:dyDescent="0.3">
      <c r="A14846" s="680" t="s">
        <v>37097</v>
      </c>
      <c r="B14846" s="681" t="s">
        <v>37097</v>
      </c>
      <c r="C14846" s="680" t="s">
        <v>37098</v>
      </c>
      <c r="D14846" s="680" t="s">
        <v>51108</v>
      </c>
    </row>
    <row r="14847" spans="1:4" ht="16.5" thickTop="1" thickBot="1" x14ac:dyDescent="0.3">
      <c r="A14847" s="681" t="s">
        <v>37099</v>
      </c>
      <c r="B14847" s="681" t="s">
        <v>37100</v>
      </c>
      <c r="C14847" s="681" t="s">
        <v>37101</v>
      </c>
      <c r="D14847" s="681" t="s">
        <v>51109</v>
      </c>
    </row>
    <row r="14848" spans="1:4" ht="16.5" thickTop="1" thickBot="1" x14ac:dyDescent="0.3">
      <c r="A14848" s="680" t="s">
        <v>37102</v>
      </c>
      <c r="B14848" s="681" t="s">
        <v>37103</v>
      </c>
      <c r="C14848" s="680" t="s">
        <v>37104</v>
      </c>
      <c r="D14848" s="680" t="s">
        <v>51110</v>
      </c>
    </row>
    <row r="14849" spans="1:4" ht="16.5" thickTop="1" thickBot="1" x14ac:dyDescent="0.3">
      <c r="A14849" s="680" t="s">
        <v>37105</v>
      </c>
      <c r="B14849" s="681" t="s">
        <v>37105</v>
      </c>
      <c r="C14849" s="680" t="s">
        <v>37106</v>
      </c>
      <c r="D14849" s="680" t="s">
        <v>37106</v>
      </c>
    </row>
    <row r="14850" spans="1:4" ht="31.5" thickTop="1" thickBot="1" x14ac:dyDescent="0.3">
      <c r="A14850" s="680" t="s">
        <v>37107</v>
      </c>
      <c r="B14850" s="681" t="s">
        <v>37108</v>
      </c>
      <c r="C14850" s="680" t="s">
        <v>37109</v>
      </c>
      <c r="D14850" s="680" t="s">
        <v>51111</v>
      </c>
    </row>
    <row r="14851" spans="1:4" ht="31.5" thickTop="1" thickBot="1" x14ac:dyDescent="0.3">
      <c r="A14851" s="680" t="s">
        <v>37110</v>
      </c>
      <c r="B14851" s="681" t="s">
        <v>37111</v>
      </c>
      <c r="C14851" s="680" t="s">
        <v>37112</v>
      </c>
      <c r="D14851" s="680" t="s">
        <v>51112</v>
      </c>
    </row>
    <row r="14852" spans="1:4" ht="16.5" thickTop="1" thickBot="1" x14ac:dyDescent="0.3">
      <c r="A14852" s="681" t="s">
        <v>37113</v>
      </c>
      <c r="B14852" s="681" t="s">
        <v>37114</v>
      </c>
      <c r="C14852" s="681" t="s">
        <v>37115</v>
      </c>
      <c r="D14852" s="681" t="s">
        <v>51113</v>
      </c>
    </row>
    <row r="14853" spans="1:4" ht="31.5" thickTop="1" thickBot="1" x14ac:dyDescent="0.3">
      <c r="A14853" s="681" t="s">
        <v>37116</v>
      </c>
      <c r="B14853" s="692" t="s">
        <v>8728</v>
      </c>
      <c r="C14853" s="681" t="s">
        <v>37117</v>
      </c>
      <c r="D14853" s="681" t="s">
        <v>51114</v>
      </c>
    </row>
    <row r="14854" spans="1:4" ht="16.5" thickTop="1" thickBot="1" x14ac:dyDescent="0.3">
      <c r="A14854" s="680" t="s">
        <v>37118</v>
      </c>
      <c r="B14854" s="681" t="s">
        <v>37119</v>
      </c>
      <c r="C14854" s="680" t="s">
        <v>37120</v>
      </c>
      <c r="D14854" s="680" t="s">
        <v>51115</v>
      </c>
    </row>
    <row r="14855" spans="1:4" ht="16.5" thickTop="1" thickBot="1" x14ac:dyDescent="0.3">
      <c r="A14855" s="680" t="s">
        <v>37121</v>
      </c>
      <c r="B14855" s="692" t="s">
        <v>8728</v>
      </c>
      <c r="C14855" s="680" t="s">
        <v>37122</v>
      </c>
      <c r="D14855" s="680" t="s">
        <v>51116</v>
      </c>
    </row>
    <row r="14856" spans="1:4" ht="16.5" thickTop="1" thickBot="1" x14ac:dyDescent="0.3">
      <c r="A14856" s="681" t="s">
        <v>37123</v>
      </c>
      <c r="B14856" s="681" t="s">
        <v>37123</v>
      </c>
      <c r="C14856" s="681" t="s">
        <v>37124</v>
      </c>
      <c r="D14856" s="681" t="s">
        <v>51117</v>
      </c>
    </row>
    <row r="14857" spans="1:4" ht="16.5" thickTop="1" thickBot="1" x14ac:dyDescent="0.3">
      <c r="A14857" s="681" t="s">
        <v>37125</v>
      </c>
      <c r="B14857" s="681" t="s">
        <v>37126</v>
      </c>
      <c r="C14857" s="681" t="s">
        <v>37127</v>
      </c>
      <c r="D14857" s="681" t="s">
        <v>51118</v>
      </c>
    </row>
    <row r="14858" spans="1:4" ht="31.5" thickTop="1" thickBot="1" x14ac:dyDescent="0.3">
      <c r="A14858" s="680" t="s">
        <v>37128</v>
      </c>
      <c r="B14858" s="681" t="s">
        <v>37128</v>
      </c>
      <c r="C14858" s="680" t="s">
        <v>37129</v>
      </c>
      <c r="D14858" s="680" t="s">
        <v>51119</v>
      </c>
    </row>
    <row r="14859" spans="1:4" ht="16.5" thickTop="1" thickBot="1" x14ac:dyDescent="0.3">
      <c r="A14859" s="680" t="s">
        <v>37130</v>
      </c>
      <c r="B14859" s="681" t="s">
        <v>37131</v>
      </c>
      <c r="C14859" s="680" t="s">
        <v>37132</v>
      </c>
      <c r="D14859" s="680" t="s">
        <v>51120</v>
      </c>
    </row>
    <row r="14860" spans="1:4" ht="16.5" thickTop="1" thickBot="1" x14ac:dyDescent="0.3">
      <c r="A14860" s="680" t="s">
        <v>37133</v>
      </c>
      <c r="B14860" s="681" t="s">
        <v>37134</v>
      </c>
      <c r="C14860" s="680" t="s">
        <v>37135</v>
      </c>
      <c r="D14860" s="680" t="s">
        <v>51121</v>
      </c>
    </row>
    <row r="14861" spans="1:4" ht="16.5" thickTop="1" thickBot="1" x14ac:dyDescent="0.3">
      <c r="A14861" s="680" t="s">
        <v>37136</v>
      </c>
      <c r="B14861" s="681" t="s">
        <v>37136</v>
      </c>
      <c r="C14861" s="680" t="s">
        <v>37137</v>
      </c>
      <c r="D14861" s="680" t="s">
        <v>51122</v>
      </c>
    </row>
    <row r="14862" spans="1:4" ht="16.5" thickTop="1" thickBot="1" x14ac:dyDescent="0.3">
      <c r="A14862" s="681" t="s">
        <v>8096</v>
      </c>
      <c r="B14862" s="681" t="s">
        <v>37138</v>
      </c>
      <c r="C14862" s="681" t="s">
        <v>8097</v>
      </c>
      <c r="D14862" s="681" t="s">
        <v>8098</v>
      </c>
    </row>
    <row r="14863" spans="1:4" ht="16.5" thickTop="1" thickBot="1" x14ac:dyDescent="0.3">
      <c r="A14863" s="681" t="s">
        <v>37139</v>
      </c>
      <c r="B14863" s="681" t="s">
        <v>37140</v>
      </c>
      <c r="C14863" s="681" t="s">
        <v>37141</v>
      </c>
      <c r="D14863" s="681" t="s">
        <v>51123</v>
      </c>
    </row>
    <row r="14864" spans="1:4" ht="16.5" thickTop="1" thickBot="1" x14ac:dyDescent="0.3">
      <c r="A14864" s="681" t="s">
        <v>37142</v>
      </c>
      <c r="B14864" s="681" t="s">
        <v>37143</v>
      </c>
      <c r="C14864" s="681" t="s">
        <v>37144</v>
      </c>
      <c r="D14864" s="681" t="s">
        <v>51124</v>
      </c>
    </row>
    <row r="14865" spans="1:4" ht="16.5" thickTop="1" thickBot="1" x14ac:dyDescent="0.3">
      <c r="A14865" s="681" t="s">
        <v>37145</v>
      </c>
      <c r="B14865" s="692" t="s">
        <v>8728</v>
      </c>
      <c r="C14865" s="681" t="s">
        <v>37146</v>
      </c>
      <c r="D14865" s="681" t="s">
        <v>51125</v>
      </c>
    </row>
    <row r="14866" spans="1:4" ht="16.5" thickTop="1" thickBot="1" x14ac:dyDescent="0.3">
      <c r="A14866" s="681" t="s">
        <v>37147</v>
      </c>
      <c r="B14866" s="692" t="s">
        <v>8728</v>
      </c>
      <c r="C14866" s="681" t="s">
        <v>37148</v>
      </c>
      <c r="D14866" s="681" t="s">
        <v>51126</v>
      </c>
    </row>
    <row r="14867" spans="1:4" ht="16.5" thickTop="1" thickBot="1" x14ac:dyDescent="0.3">
      <c r="A14867" s="680" t="s">
        <v>37149</v>
      </c>
      <c r="B14867" s="681" t="s">
        <v>37149</v>
      </c>
      <c r="C14867" s="680" t="s">
        <v>37150</v>
      </c>
      <c r="D14867" s="680" t="s">
        <v>51127</v>
      </c>
    </row>
    <row r="14868" spans="1:4" ht="16.5" thickTop="1" thickBot="1" x14ac:dyDescent="0.3">
      <c r="A14868" s="681" t="s">
        <v>37151</v>
      </c>
      <c r="B14868" s="681" t="s">
        <v>37152</v>
      </c>
      <c r="C14868" s="681" t="s">
        <v>37153</v>
      </c>
      <c r="D14868" s="681" t="s">
        <v>51128</v>
      </c>
    </row>
    <row r="14869" spans="1:4" ht="16.5" thickTop="1" thickBot="1" x14ac:dyDescent="0.3">
      <c r="A14869" s="680" t="s">
        <v>37154</v>
      </c>
      <c r="B14869" s="681" t="s">
        <v>37155</v>
      </c>
      <c r="C14869" s="680" t="s">
        <v>37156</v>
      </c>
      <c r="D14869" s="680" t="s">
        <v>51129</v>
      </c>
    </row>
    <row r="14870" spans="1:4" ht="16.5" thickTop="1" thickBot="1" x14ac:dyDescent="0.3">
      <c r="A14870" s="681" t="s">
        <v>37157</v>
      </c>
      <c r="B14870" s="681" t="s">
        <v>37157</v>
      </c>
      <c r="C14870" s="681" t="s">
        <v>37158</v>
      </c>
      <c r="D14870" s="681" t="s">
        <v>51130</v>
      </c>
    </row>
    <row r="14871" spans="1:4" ht="16.5" thickTop="1" thickBot="1" x14ac:dyDescent="0.3">
      <c r="A14871" s="681" t="s">
        <v>37159</v>
      </c>
      <c r="B14871" s="681" t="s">
        <v>37160</v>
      </c>
      <c r="C14871" s="681" t="s">
        <v>37161</v>
      </c>
      <c r="D14871" s="681" t="s">
        <v>51131</v>
      </c>
    </row>
    <row r="14872" spans="1:4" ht="31.5" thickTop="1" thickBot="1" x14ac:dyDescent="0.3">
      <c r="A14872" s="681" t="s">
        <v>37162</v>
      </c>
      <c r="B14872" s="681" t="s">
        <v>37163</v>
      </c>
      <c r="C14872" s="681" t="s">
        <v>37164</v>
      </c>
      <c r="D14872" s="681" t="s">
        <v>51132</v>
      </c>
    </row>
    <row r="14873" spans="1:4" ht="16.5" thickTop="1" thickBot="1" x14ac:dyDescent="0.3">
      <c r="A14873" s="681" t="s">
        <v>37165</v>
      </c>
      <c r="B14873" s="681" t="s">
        <v>37166</v>
      </c>
      <c r="C14873" s="681" t="s">
        <v>37167</v>
      </c>
      <c r="D14873" s="681" t="s">
        <v>51133</v>
      </c>
    </row>
    <row r="14874" spans="1:4" ht="16.5" thickTop="1" thickBot="1" x14ac:dyDescent="0.3">
      <c r="A14874" s="681" t="s">
        <v>37168</v>
      </c>
      <c r="B14874" s="681" t="s">
        <v>37169</v>
      </c>
      <c r="C14874" s="681" t="s">
        <v>37170</v>
      </c>
      <c r="D14874" s="681" t="s">
        <v>51134</v>
      </c>
    </row>
    <row r="14875" spans="1:4" ht="31.5" thickTop="1" thickBot="1" x14ac:dyDescent="0.3">
      <c r="A14875" s="680" t="s">
        <v>37171</v>
      </c>
      <c r="B14875" s="681" t="s">
        <v>37171</v>
      </c>
      <c r="C14875" s="680" t="s">
        <v>37172</v>
      </c>
      <c r="D14875" s="680" t="s">
        <v>51135</v>
      </c>
    </row>
    <row r="14876" spans="1:4" ht="16.5" thickTop="1" thickBot="1" x14ac:dyDescent="0.3">
      <c r="A14876" s="680" t="s">
        <v>37173</v>
      </c>
      <c r="B14876" s="681" t="s">
        <v>37173</v>
      </c>
      <c r="C14876" s="680" t="s">
        <v>37174</v>
      </c>
      <c r="D14876" s="680" t="s">
        <v>51136</v>
      </c>
    </row>
    <row r="14877" spans="1:4" ht="16.5" thickTop="1" thickBot="1" x14ac:dyDescent="0.3">
      <c r="A14877" s="681" t="s">
        <v>37175</v>
      </c>
      <c r="B14877" s="681" t="s">
        <v>37176</v>
      </c>
      <c r="C14877" s="681" t="s">
        <v>37177</v>
      </c>
      <c r="D14877" s="681" t="s">
        <v>51137</v>
      </c>
    </row>
    <row r="14878" spans="1:4" ht="16.5" thickTop="1" thickBot="1" x14ac:dyDescent="0.3">
      <c r="A14878" s="680" t="s">
        <v>37178</v>
      </c>
      <c r="B14878" s="681" t="s">
        <v>37178</v>
      </c>
      <c r="C14878" s="680" t="s">
        <v>37179</v>
      </c>
      <c r="D14878" s="680" t="s">
        <v>51138</v>
      </c>
    </row>
    <row r="14879" spans="1:4" ht="16.5" thickTop="1" thickBot="1" x14ac:dyDescent="0.3">
      <c r="A14879" s="681" t="s">
        <v>37180</v>
      </c>
      <c r="B14879" s="681" t="s">
        <v>37181</v>
      </c>
      <c r="C14879" s="681" t="s">
        <v>37182</v>
      </c>
      <c r="D14879" s="681" t="s">
        <v>51139</v>
      </c>
    </row>
    <row r="14880" spans="1:4" ht="31.5" thickTop="1" thickBot="1" x14ac:dyDescent="0.3">
      <c r="A14880" s="680" t="s">
        <v>37183</v>
      </c>
      <c r="B14880" s="681" t="s">
        <v>37183</v>
      </c>
      <c r="C14880" s="680" t="s">
        <v>37184</v>
      </c>
      <c r="D14880" s="680" t="s">
        <v>51140</v>
      </c>
    </row>
    <row r="14881" spans="1:4" ht="16.5" thickTop="1" thickBot="1" x14ac:dyDescent="0.3">
      <c r="A14881" s="680" t="s">
        <v>37185</v>
      </c>
      <c r="B14881" s="681" t="s">
        <v>37186</v>
      </c>
      <c r="C14881" s="680" t="s">
        <v>37187</v>
      </c>
      <c r="D14881" s="680" t="s">
        <v>51141</v>
      </c>
    </row>
    <row r="14882" spans="1:4" ht="16.5" thickTop="1" thickBot="1" x14ac:dyDescent="0.3">
      <c r="A14882" s="680" t="s">
        <v>37188</v>
      </c>
      <c r="B14882" s="681" t="s">
        <v>37189</v>
      </c>
      <c r="C14882" s="680" t="s">
        <v>37190</v>
      </c>
      <c r="D14882" s="680" t="s">
        <v>51142</v>
      </c>
    </row>
    <row r="14883" spans="1:4" ht="16.5" thickTop="1" thickBot="1" x14ac:dyDescent="0.3">
      <c r="A14883" s="681" t="s">
        <v>37191</v>
      </c>
      <c r="B14883" s="681" t="s">
        <v>37191</v>
      </c>
      <c r="C14883" s="681" t="s">
        <v>37192</v>
      </c>
      <c r="D14883" s="681" t="s">
        <v>51143</v>
      </c>
    </row>
    <row r="14884" spans="1:4" ht="16.5" thickTop="1" thickBot="1" x14ac:dyDescent="0.3">
      <c r="A14884" s="681" t="s">
        <v>37193</v>
      </c>
      <c r="B14884" s="681" t="s">
        <v>37194</v>
      </c>
      <c r="C14884" s="681" t="s">
        <v>37195</v>
      </c>
      <c r="D14884" s="681" t="s">
        <v>51144</v>
      </c>
    </row>
    <row r="14885" spans="1:4" ht="16.5" thickTop="1" thickBot="1" x14ac:dyDescent="0.3">
      <c r="A14885" s="680" t="s">
        <v>37196</v>
      </c>
      <c r="B14885" s="681" t="s">
        <v>37197</v>
      </c>
      <c r="C14885" s="680" t="s">
        <v>37198</v>
      </c>
      <c r="D14885" s="680" t="s">
        <v>51145</v>
      </c>
    </row>
    <row r="14886" spans="1:4" ht="16.5" thickTop="1" thickBot="1" x14ac:dyDescent="0.3">
      <c r="A14886" s="680" t="s">
        <v>37199</v>
      </c>
      <c r="B14886" s="681" t="s">
        <v>37200</v>
      </c>
      <c r="C14886" s="680" t="s">
        <v>37201</v>
      </c>
      <c r="D14886" s="680" t="s">
        <v>51146</v>
      </c>
    </row>
    <row r="14887" spans="1:4" ht="16.5" thickTop="1" thickBot="1" x14ac:dyDescent="0.3">
      <c r="A14887" s="680" t="s">
        <v>37202</v>
      </c>
      <c r="B14887" s="681" t="s">
        <v>37203</v>
      </c>
      <c r="C14887" s="680" t="s">
        <v>37204</v>
      </c>
      <c r="D14887" s="680" t="s">
        <v>51147</v>
      </c>
    </row>
    <row r="14888" spans="1:4" ht="16.5" thickTop="1" thickBot="1" x14ac:dyDescent="0.3">
      <c r="A14888" s="681" t="s">
        <v>37205</v>
      </c>
      <c r="B14888" s="681" t="s">
        <v>37205</v>
      </c>
      <c r="C14888" s="681" t="s">
        <v>37206</v>
      </c>
      <c r="D14888" s="681" t="s">
        <v>51148</v>
      </c>
    </row>
    <row r="14889" spans="1:4" ht="16.5" thickTop="1" thickBot="1" x14ac:dyDescent="0.3">
      <c r="A14889" s="680" t="s">
        <v>37207</v>
      </c>
      <c r="B14889" s="681" t="s">
        <v>37208</v>
      </c>
      <c r="C14889" s="680" t="s">
        <v>37209</v>
      </c>
      <c r="D14889" s="680" t="s">
        <v>51149</v>
      </c>
    </row>
    <row r="14890" spans="1:4" ht="16.5" thickTop="1" thickBot="1" x14ac:dyDescent="0.3">
      <c r="A14890" s="680" t="s">
        <v>37210</v>
      </c>
      <c r="B14890" s="681" t="s">
        <v>37211</v>
      </c>
      <c r="C14890" s="680" t="s">
        <v>37212</v>
      </c>
      <c r="D14890" s="680" t="s">
        <v>51150</v>
      </c>
    </row>
    <row r="14891" spans="1:4" ht="16.5" thickTop="1" thickBot="1" x14ac:dyDescent="0.3">
      <c r="A14891" s="680" t="s">
        <v>37213</v>
      </c>
      <c r="B14891" s="681" t="s">
        <v>37214</v>
      </c>
      <c r="C14891" s="680" t="s">
        <v>37215</v>
      </c>
      <c r="D14891" s="680" t="s">
        <v>51151</v>
      </c>
    </row>
    <row r="14892" spans="1:4" ht="16.5" thickTop="1" thickBot="1" x14ac:dyDescent="0.3">
      <c r="A14892" s="680" t="s">
        <v>37216</v>
      </c>
      <c r="B14892" s="681" t="s">
        <v>37217</v>
      </c>
      <c r="C14892" s="680" t="s">
        <v>37218</v>
      </c>
      <c r="D14892" s="680" t="s">
        <v>51152</v>
      </c>
    </row>
    <row r="14893" spans="1:4" ht="16.5" thickTop="1" thickBot="1" x14ac:dyDescent="0.3">
      <c r="A14893" s="680" t="s">
        <v>37219</v>
      </c>
      <c r="B14893" s="681" t="s">
        <v>37220</v>
      </c>
      <c r="C14893" s="680" t="s">
        <v>37221</v>
      </c>
      <c r="D14893" s="680" t="s">
        <v>51153</v>
      </c>
    </row>
    <row r="14894" spans="1:4" ht="16.5" thickTop="1" thickBot="1" x14ac:dyDescent="0.3">
      <c r="A14894" s="681" t="s">
        <v>37222</v>
      </c>
      <c r="B14894" s="681" t="s">
        <v>37223</v>
      </c>
      <c r="C14894" s="681" t="s">
        <v>37224</v>
      </c>
      <c r="D14894" s="681" t="s">
        <v>51154</v>
      </c>
    </row>
    <row r="14895" spans="1:4" ht="16.5" thickTop="1" thickBot="1" x14ac:dyDescent="0.3">
      <c r="A14895" s="680" t="s">
        <v>37225</v>
      </c>
      <c r="B14895" s="681" t="s">
        <v>37226</v>
      </c>
      <c r="C14895" s="680" t="s">
        <v>37227</v>
      </c>
      <c r="D14895" s="680" t="s">
        <v>51155</v>
      </c>
    </row>
    <row r="14896" spans="1:4" ht="16.5" thickTop="1" thickBot="1" x14ac:dyDescent="0.3">
      <c r="A14896" s="680" t="s">
        <v>37228</v>
      </c>
      <c r="B14896" s="681" t="s">
        <v>37229</v>
      </c>
      <c r="C14896" s="680" t="s">
        <v>37230</v>
      </c>
      <c r="D14896" s="680" t="s">
        <v>51156</v>
      </c>
    </row>
    <row r="14897" spans="1:4" ht="16.5" thickTop="1" thickBot="1" x14ac:dyDescent="0.3">
      <c r="A14897" s="681" t="s">
        <v>37231</v>
      </c>
      <c r="B14897" s="681" t="s">
        <v>37232</v>
      </c>
      <c r="C14897" s="681" t="s">
        <v>37233</v>
      </c>
      <c r="D14897" s="681" t="s">
        <v>51157</v>
      </c>
    </row>
    <row r="14898" spans="1:4" ht="16.5" thickTop="1" thickBot="1" x14ac:dyDescent="0.3">
      <c r="A14898" s="680" t="s">
        <v>37234</v>
      </c>
      <c r="B14898" s="681" t="s">
        <v>37235</v>
      </c>
      <c r="C14898" s="680" t="s">
        <v>37236</v>
      </c>
      <c r="D14898" s="680" t="s">
        <v>51158</v>
      </c>
    </row>
    <row r="14899" spans="1:4" ht="16.5" thickTop="1" thickBot="1" x14ac:dyDescent="0.3">
      <c r="A14899" s="680" t="s">
        <v>37237</v>
      </c>
      <c r="B14899" s="681" t="s">
        <v>37238</v>
      </c>
      <c r="C14899" s="680" t="s">
        <v>37239</v>
      </c>
      <c r="D14899" s="680" t="s">
        <v>51159</v>
      </c>
    </row>
    <row r="14900" spans="1:4" ht="16.5" thickTop="1" thickBot="1" x14ac:dyDescent="0.3">
      <c r="A14900" s="681" t="s">
        <v>37240</v>
      </c>
      <c r="B14900" s="681" t="s">
        <v>37241</v>
      </c>
      <c r="C14900" s="681" t="s">
        <v>37242</v>
      </c>
      <c r="D14900" s="681" t="s">
        <v>51160</v>
      </c>
    </row>
    <row r="14901" spans="1:4" ht="16.5" thickTop="1" thickBot="1" x14ac:dyDescent="0.3">
      <c r="A14901" s="681" t="s">
        <v>37243</v>
      </c>
      <c r="B14901" s="681" t="s">
        <v>37244</v>
      </c>
      <c r="C14901" s="681" t="s">
        <v>37245</v>
      </c>
      <c r="D14901" s="681" t="s">
        <v>51161</v>
      </c>
    </row>
    <row r="14902" spans="1:4" ht="16.5" thickTop="1" thickBot="1" x14ac:dyDescent="0.3">
      <c r="A14902" s="681" t="s">
        <v>37246</v>
      </c>
      <c r="B14902" s="692" t="s">
        <v>8728</v>
      </c>
      <c r="C14902" s="681" t="s">
        <v>37247</v>
      </c>
      <c r="D14902" s="681" t="s">
        <v>51162</v>
      </c>
    </row>
    <row r="14903" spans="1:4" ht="16.5" thickTop="1" thickBot="1" x14ac:dyDescent="0.3">
      <c r="A14903" s="681" t="s">
        <v>37248</v>
      </c>
      <c r="B14903" s="681" t="s">
        <v>37249</v>
      </c>
      <c r="C14903" s="681" t="s">
        <v>37250</v>
      </c>
      <c r="D14903" s="681" t="s">
        <v>51163</v>
      </c>
    </row>
    <row r="14904" spans="1:4" ht="16.5" thickTop="1" thickBot="1" x14ac:dyDescent="0.3">
      <c r="A14904" s="681" t="s">
        <v>37251</v>
      </c>
      <c r="B14904" s="681" t="s">
        <v>37252</v>
      </c>
      <c r="C14904" s="681" t="s">
        <v>37253</v>
      </c>
      <c r="D14904" s="681" t="s">
        <v>51164</v>
      </c>
    </row>
    <row r="14905" spans="1:4" ht="31.5" thickTop="1" thickBot="1" x14ac:dyDescent="0.3">
      <c r="A14905" s="681" t="s">
        <v>37254</v>
      </c>
      <c r="B14905" s="692" t="s">
        <v>8728</v>
      </c>
      <c r="C14905" s="681" t="s">
        <v>37255</v>
      </c>
      <c r="D14905" s="681" t="s">
        <v>51165</v>
      </c>
    </row>
    <row r="14906" spans="1:4" ht="16.5" thickTop="1" thickBot="1" x14ac:dyDescent="0.3">
      <c r="A14906" s="681" t="s">
        <v>37256</v>
      </c>
      <c r="B14906" s="681" t="s">
        <v>37257</v>
      </c>
      <c r="C14906" s="681" t="s">
        <v>37258</v>
      </c>
      <c r="D14906" s="681" t="s">
        <v>51166</v>
      </c>
    </row>
    <row r="14907" spans="1:4" ht="16.5" thickTop="1" thickBot="1" x14ac:dyDescent="0.3">
      <c r="A14907" s="680" t="s">
        <v>37259</v>
      </c>
      <c r="B14907" s="681" t="s">
        <v>37260</v>
      </c>
      <c r="C14907" s="680" t="s">
        <v>37261</v>
      </c>
      <c r="D14907" s="680" t="s">
        <v>51167</v>
      </c>
    </row>
    <row r="14908" spans="1:4" ht="16.5" thickTop="1" thickBot="1" x14ac:dyDescent="0.3">
      <c r="A14908" s="681" t="s">
        <v>37262</v>
      </c>
      <c r="B14908" s="692" t="s">
        <v>8728</v>
      </c>
      <c r="C14908" s="681" t="s">
        <v>37263</v>
      </c>
      <c r="D14908" s="681" t="s">
        <v>51168</v>
      </c>
    </row>
    <row r="14909" spans="1:4" ht="16.5" thickTop="1" thickBot="1" x14ac:dyDescent="0.3">
      <c r="A14909" s="681" t="s">
        <v>37264</v>
      </c>
      <c r="B14909" s="681" t="s">
        <v>37265</v>
      </c>
      <c r="C14909" s="681" t="s">
        <v>37266</v>
      </c>
      <c r="D14909" s="681" t="s">
        <v>51169</v>
      </c>
    </row>
    <row r="14910" spans="1:4" ht="16.5" thickTop="1" thickBot="1" x14ac:dyDescent="0.3">
      <c r="A14910" s="680" t="s">
        <v>37267</v>
      </c>
      <c r="B14910" s="692" t="s">
        <v>8728</v>
      </c>
      <c r="C14910" s="680" t="s">
        <v>37268</v>
      </c>
      <c r="D14910" s="680" t="s">
        <v>51170</v>
      </c>
    </row>
    <row r="14911" spans="1:4" ht="31.5" thickTop="1" thickBot="1" x14ac:dyDescent="0.3">
      <c r="A14911" s="681" t="s">
        <v>37269</v>
      </c>
      <c r="B14911" s="681" t="s">
        <v>37270</v>
      </c>
      <c r="C14911" s="681" t="s">
        <v>37271</v>
      </c>
      <c r="D14911" s="681" t="s">
        <v>51171</v>
      </c>
    </row>
    <row r="14912" spans="1:4" ht="16.5" thickTop="1" thickBot="1" x14ac:dyDescent="0.3">
      <c r="A14912" s="680" t="s">
        <v>37272</v>
      </c>
      <c r="B14912" s="692" t="s">
        <v>8728</v>
      </c>
      <c r="C14912" s="680" t="s">
        <v>37273</v>
      </c>
      <c r="D14912" s="680" t="s">
        <v>51172</v>
      </c>
    </row>
    <row r="14913" spans="1:4" ht="16.5" thickTop="1" thickBot="1" x14ac:dyDescent="0.3">
      <c r="A14913" s="680" t="s">
        <v>37274</v>
      </c>
      <c r="B14913" s="681" t="s">
        <v>37275</v>
      </c>
      <c r="C14913" s="680" t="s">
        <v>37276</v>
      </c>
      <c r="D14913" s="680" t="s">
        <v>51173</v>
      </c>
    </row>
    <row r="14914" spans="1:4" ht="16.5" thickTop="1" thickBot="1" x14ac:dyDescent="0.3">
      <c r="A14914" s="680" t="s">
        <v>37277</v>
      </c>
      <c r="B14914" s="681" t="s">
        <v>37277</v>
      </c>
      <c r="C14914" s="680" t="s">
        <v>37278</v>
      </c>
      <c r="D14914" s="680" t="s">
        <v>51174</v>
      </c>
    </row>
    <row r="14915" spans="1:4" ht="16.5" thickTop="1" thickBot="1" x14ac:dyDescent="0.3">
      <c r="A14915" s="681" t="s">
        <v>37279</v>
      </c>
      <c r="B14915" s="681" t="s">
        <v>37280</v>
      </c>
      <c r="C14915" s="681" t="s">
        <v>37281</v>
      </c>
      <c r="D14915" s="681" t="s">
        <v>51175</v>
      </c>
    </row>
    <row r="14916" spans="1:4" ht="16.5" thickTop="1" thickBot="1" x14ac:dyDescent="0.3">
      <c r="A14916" s="680" t="s">
        <v>37282</v>
      </c>
      <c r="B14916" s="681" t="s">
        <v>37283</v>
      </c>
      <c r="C14916" s="680" t="s">
        <v>37284</v>
      </c>
      <c r="D14916" s="680" t="s">
        <v>51176</v>
      </c>
    </row>
    <row r="14917" spans="1:4" ht="16.5" thickTop="1" thickBot="1" x14ac:dyDescent="0.3">
      <c r="A14917" s="681" t="s">
        <v>37285</v>
      </c>
      <c r="B14917" s="692" t="s">
        <v>8728</v>
      </c>
      <c r="C14917" s="681" t="s">
        <v>37286</v>
      </c>
      <c r="D14917" s="681" t="s">
        <v>51177</v>
      </c>
    </row>
    <row r="14918" spans="1:4" ht="16.5" thickTop="1" thickBot="1" x14ac:dyDescent="0.3">
      <c r="A14918" s="681" t="s">
        <v>37287</v>
      </c>
      <c r="B14918" s="681" t="s">
        <v>37287</v>
      </c>
      <c r="C14918" s="681" t="s">
        <v>37288</v>
      </c>
      <c r="D14918" s="681" t="s">
        <v>51178</v>
      </c>
    </row>
    <row r="14919" spans="1:4" ht="31.5" thickTop="1" thickBot="1" x14ac:dyDescent="0.3">
      <c r="A14919" s="680" t="s">
        <v>37289</v>
      </c>
      <c r="B14919" s="681" t="s">
        <v>37290</v>
      </c>
      <c r="C14919" s="680" t="s">
        <v>37291</v>
      </c>
      <c r="D14919" s="680" t="s">
        <v>51179</v>
      </c>
    </row>
    <row r="14920" spans="1:4" ht="16.5" thickTop="1" thickBot="1" x14ac:dyDescent="0.3">
      <c r="A14920" s="680" t="s">
        <v>37292</v>
      </c>
      <c r="B14920" s="692" t="s">
        <v>8728</v>
      </c>
      <c r="C14920" s="680" t="s">
        <v>37293</v>
      </c>
      <c r="D14920" s="680" t="s">
        <v>51180</v>
      </c>
    </row>
    <row r="14921" spans="1:4" ht="16.5" thickTop="1" thickBot="1" x14ac:dyDescent="0.3">
      <c r="A14921" s="681" t="s">
        <v>37294</v>
      </c>
      <c r="B14921" s="681" t="s">
        <v>37295</v>
      </c>
      <c r="C14921" s="681" t="s">
        <v>37296</v>
      </c>
      <c r="D14921" s="681" t="s">
        <v>51181</v>
      </c>
    </row>
    <row r="14922" spans="1:4" ht="16.5" thickTop="1" thickBot="1" x14ac:dyDescent="0.3">
      <c r="A14922" s="680" t="s">
        <v>37297</v>
      </c>
      <c r="B14922" s="681" t="s">
        <v>37298</v>
      </c>
      <c r="C14922" s="680" t="s">
        <v>37299</v>
      </c>
      <c r="D14922" s="680" t="s">
        <v>51182</v>
      </c>
    </row>
    <row r="14923" spans="1:4" ht="16.5" thickTop="1" thickBot="1" x14ac:dyDescent="0.3">
      <c r="A14923" s="680" t="s">
        <v>37300</v>
      </c>
      <c r="B14923" s="681" t="s">
        <v>37301</v>
      </c>
      <c r="C14923" s="680" t="s">
        <v>37302</v>
      </c>
      <c r="D14923" s="680" t="s">
        <v>51183</v>
      </c>
    </row>
    <row r="14924" spans="1:4" ht="16.5" thickTop="1" thickBot="1" x14ac:dyDescent="0.3">
      <c r="A14924" s="680" t="s">
        <v>37303</v>
      </c>
      <c r="B14924" s="681" t="s">
        <v>37304</v>
      </c>
      <c r="C14924" s="680" t="s">
        <v>37305</v>
      </c>
      <c r="D14924" s="680" t="s">
        <v>51184</v>
      </c>
    </row>
    <row r="14925" spans="1:4" ht="16.5" thickTop="1" thickBot="1" x14ac:dyDescent="0.3">
      <c r="A14925" s="680" t="s">
        <v>37306</v>
      </c>
      <c r="B14925" s="692" t="s">
        <v>8728</v>
      </c>
      <c r="C14925" s="680" t="s">
        <v>37307</v>
      </c>
      <c r="D14925" s="680" t="s">
        <v>51185</v>
      </c>
    </row>
    <row r="14926" spans="1:4" ht="31.5" thickTop="1" thickBot="1" x14ac:dyDescent="0.3">
      <c r="A14926" s="681" t="s">
        <v>37308</v>
      </c>
      <c r="B14926" s="681" t="s">
        <v>37309</v>
      </c>
      <c r="C14926" s="681" t="s">
        <v>37310</v>
      </c>
      <c r="D14926" s="681" t="s">
        <v>51186</v>
      </c>
    </row>
    <row r="14927" spans="1:4" ht="16.5" thickTop="1" thickBot="1" x14ac:dyDescent="0.3">
      <c r="A14927" s="681" t="s">
        <v>37311</v>
      </c>
      <c r="B14927" s="681" t="s">
        <v>37311</v>
      </c>
      <c r="C14927" s="681" t="s">
        <v>37312</v>
      </c>
      <c r="D14927" s="681" t="s">
        <v>51187</v>
      </c>
    </row>
    <row r="14928" spans="1:4" ht="16.5" thickTop="1" thickBot="1" x14ac:dyDescent="0.3">
      <c r="A14928" s="680" t="s">
        <v>37313</v>
      </c>
      <c r="B14928" s="692" t="s">
        <v>8728</v>
      </c>
      <c r="C14928" s="680" t="s">
        <v>37314</v>
      </c>
      <c r="D14928" s="680" t="s">
        <v>51188</v>
      </c>
    </row>
    <row r="14929" spans="1:4" ht="16.5" thickTop="1" thickBot="1" x14ac:dyDescent="0.3">
      <c r="A14929" s="680" t="s">
        <v>37315</v>
      </c>
      <c r="B14929" s="681" t="s">
        <v>37316</v>
      </c>
      <c r="C14929" s="680" t="s">
        <v>37317</v>
      </c>
      <c r="D14929" s="680" t="s">
        <v>51189</v>
      </c>
    </row>
    <row r="14930" spans="1:4" ht="31.5" thickTop="1" thickBot="1" x14ac:dyDescent="0.3">
      <c r="A14930" s="681" t="s">
        <v>37318</v>
      </c>
      <c r="B14930" s="681" t="s">
        <v>37318</v>
      </c>
      <c r="C14930" s="681" t="s">
        <v>37319</v>
      </c>
      <c r="D14930" s="681" t="s">
        <v>51190</v>
      </c>
    </row>
    <row r="14931" spans="1:4" ht="16.5" thickTop="1" thickBot="1" x14ac:dyDescent="0.3">
      <c r="A14931" s="680" t="s">
        <v>37320</v>
      </c>
      <c r="B14931" s="681" t="s">
        <v>37321</v>
      </c>
      <c r="C14931" s="680" t="s">
        <v>37322</v>
      </c>
      <c r="D14931" s="680" t="s">
        <v>51191</v>
      </c>
    </row>
    <row r="14932" spans="1:4" ht="16.5" thickTop="1" thickBot="1" x14ac:dyDescent="0.3">
      <c r="A14932" s="680" t="s">
        <v>37323</v>
      </c>
      <c r="B14932" s="692" t="s">
        <v>8728</v>
      </c>
      <c r="C14932" s="680" t="s">
        <v>37324</v>
      </c>
      <c r="D14932" s="680" t="s">
        <v>51192</v>
      </c>
    </row>
    <row r="14933" spans="1:4" ht="16.5" thickTop="1" thickBot="1" x14ac:dyDescent="0.3">
      <c r="A14933" s="681" t="s">
        <v>37325</v>
      </c>
      <c r="B14933" s="692" t="s">
        <v>8728</v>
      </c>
      <c r="C14933" s="681" t="s">
        <v>37326</v>
      </c>
      <c r="D14933" s="681" t="s">
        <v>51193</v>
      </c>
    </row>
    <row r="14934" spans="1:4" ht="16.5" thickTop="1" thickBot="1" x14ac:dyDescent="0.3">
      <c r="A14934" s="680" t="s">
        <v>37327</v>
      </c>
      <c r="B14934" s="681" t="s">
        <v>37328</v>
      </c>
      <c r="C14934" s="680" t="s">
        <v>37329</v>
      </c>
      <c r="D14934" s="680" t="s">
        <v>51194</v>
      </c>
    </row>
    <row r="14935" spans="1:4" ht="16.5" thickTop="1" thickBot="1" x14ac:dyDescent="0.3">
      <c r="A14935" s="680" t="s">
        <v>37330</v>
      </c>
      <c r="B14935" s="681" t="s">
        <v>37330</v>
      </c>
      <c r="C14935" s="680" t="s">
        <v>37331</v>
      </c>
      <c r="D14935" s="680" t="s">
        <v>51195</v>
      </c>
    </row>
    <row r="14936" spans="1:4" ht="16.5" thickTop="1" thickBot="1" x14ac:dyDescent="0.3">
      <c r="A14936" s="680" t="s">
        <v>8099</v>
      </c>
      <c r="B14936" s="681" t="s">
        <v>37332</v>
      </c>
      <c r="C14936" s="680" t="s">
        <v>8100</v>
      </c>
      <c r="D14936" s="680" t="s">
        <v>51196</v>
      </c>
    </row>
    <row r="14937" spans="1:4" ht="16.5" thickTop="1" thickBot="1" x14ac:dyDescent="0.3">
      <c r="A14937" s="680" t="s">
        <v>37333</v>
      </c>
      <c r="B14937" s="681" t="s">
        <v>37334</v>
      </c>
      <c r="C14937" s="680" t="s">
        <v>37335</v>
      </c>
      <c r="D14937" s="680" t="s">
        <v>51197</v>
      </c>
    </row>
    <row r="14938" spans="1:4" ht="16.5" thickTop="1" thickBot="1" x14ac:dyDescent="0.3">
      <c r="A14938" s="681" t="s">
        <v>8102</v>
      </c>
      <c r="B14938" s="681" t="s">
        <v>37336</v>
      </c>
      <c r="C14938" s="681" t="s">
        <v>8103</v>
      </c>
      <c r="D14938" s="681" t="s">
        <v>8104</v>
      </c>
    </row>
    <row r="14939" spans="1:4" ht="16.5" thickTop="1" thickBot="1" x14ac:dyDescent="0.3">
      <c r="A14939" s="680" t="s">
        <v>37337</v>
      </c>
      <c r="B14939" s="681" t="s">
        <v>37338</v>
      </c>
      <c r="C14939" s="680" t="s">
        <v>37339</v>
      </c>
      <c r="D14939" s="680" t="s">
        <v>51198</v>
      </c>
    </row>
    <row r="14940" spans="1:4" ht="16.5" thickTop="1" thickBot="1" x14ac:dyDescent="0.3">
      <c r="A14940" s="681" t="s">
        <v>37340</v>
      </c>
      <c r="B14940" s="681" t="s">
        <v>37341</v>
      </c>
      <c r="C14940" s="681" t="s">
        <v>37342</v>
      </c>
      <c r="D14940" s="681" t="s">
        <v>51199</v>
      </c>
    </row>
    <row r="14941" spans="1:4" ht="16.5" thickTop="1" thickBot="1" x14ac:dyDescent="0.3">
      <c r="A14941" s="680" t="s">
        <v>37343</v>
      </c>
      <c r="B14941" s="681" t="s">
        <v>37343</v>
      </c>
      <c r="C14941" s="680" t="s">
        <v>37344</v>
      </c>
      <c r="D14941" s="680" t="s">
        <v>51200</v>
      </c>
    </row>
    <row r="14942" spans="1:4" ht="16.5" thickTop="1" thickBot="1" x14ac:dyDescent="0.3">
      <c r="A14942" s="680" t="s">
        <v>37345</v>
      </c>
      <c r="B14942" s="681" t="s">
        <v>37346</v>
      </c>
      <c r="C14942" s="680" t="s">
        <v>37347</v>
      </c>
      <c r="D14942" s="680" t="s">
        <v>51201</v>
      </c>
    </row>
    <row r="14943" spans="1:4" ht="16.5" thickTop="1" thickBot="1" x14ac:dyDescent="0.3">
      <c r="A14943" s="681" t="s">
        <v>37348</v>
      </c>
      <c r="B14943" s="692" t="s">
        <v>8728</v>
      </c>
      <c r="C14943" s="681" t="s">
        <v>37349</v>
      </c>
      <c r="D14943" s="681" t="s">
        <v>51202</v>
      </c>
    </row>
    <row r="14944" spans="1:4" ht="16.5" thickTop="1" thickBot="1" x14ac:dyDescent="0.3">
      <c r="A14944" s="681" t="s">
        <v>37350</v>
      </c>
      <c r="B14944" s="681" t="s">
        <v>37350</v>
      </c>
      <c r="C14944" s="681" t="s">
        <v>37351</v>
      </c>
      <c r="D14944" s="681" t="s">
        <v>51203</v>
      </c>
    </row>
    <row r="14945" spans="1:4" ht="16.5" thickTop="1" thickBot="1" x14ac:dyDescent="0.3">
      <c r="A14945" s="680" t="s">
        <v>37352</v>
      </c>
      <c r="B14945" s="681" t="s">
        <v>37352</v>
      </c>
      <c r="C14945" s="680" t="s">
        <v>37353</v>
      </c>
      <c r="D14945" s="680" t="s">
        <v>51204</v>
      </c>
    </row>
    <row r="14946" spans="1:4" ht="16.5" thickTop="1" thickBot="1" x14ac:dyDescent="0.3">
      <c r="A14946" s="681" t="s">
        <v>37354</v>
      </c>
      <c r="B14946" s="681" t="s">
        <v>37355</v>
      </c>
      <c r="C14946" s="681" t="s">
        <v>37356</v>
      </c>
      <c r="D14946" s="681" t="s">
        <v>51205</v>
      </c>
    </row>
    <row r="14947" spans="1:4" ht="16.5" thickTop="1" thickBot="1" x14ac:dyDescent="0.3">
      <c r="A14947" s="680" t="s">
        <v>37357</v>
      </c>
      <c r="B14947" s="681" t="s">
        <v>37358</v>
      </c>
      <c r="C14947" s="680" t="s">
        <v>37359</v>
      </c>
      <c r="D14947" s="680" t="s">
        <v>51206</v>
      </c>
    </row>
    <row r="14948" spans="1:4" ht="16.5" thickTop="1" thickBot="1" x14ac:dyDescent="0.3">
      <c r="A14948" s="680" t="s">
        <v>37360</v>
      </c>
      <c r="B14948" s="681" t="s">
        <v>37361</v>
      </c>
      <c r="C14948" s="680" t="s">
        <v>37362</v>
      </c>
      <c r="D14948" s="680" t="s">
        <v>51207</v>
      </c>
    </row>
    <row r="14949" spans="1:4" ht="31.5" thickTop="1" thickBot="1" x14ac:dyDescent="0.3">
      <c r="A14949" s="680" t="s">
        <v>37363</v>
      </c>
      <c r="B14949" s="681" t="s">
        <v>37364</v>
      </c>
      <c r="C14949" s="680" t="s">
        <v>37365</v>
      </c>
      <c r="D14949" s="680" t="s">
        <v>51208</v>
      </c>
    </row>
    <row r="14950" spans="1:4" ht="16.5" thickTop="1" thickBot="1" x14ac:dyDescent="0.3">
      <c r="A14950" s="680" t="s">
        <v>37366</v>
      </c>
      <c r="B14950" s="681" t="s">
        <v>37367</v>
      </c>
      <c r="C14950" s="680" t="s">
        <v>37368</v>
      </c>
      <c r="D14950" s="680" t="s">
        <v>51209</v>
      </c>
    </row>
    <row r="14951" spans="1:4" ht="16.5" thickTop="1" thickBot="1" x14ac:dyDescent="0.3">
      <c r="A14951" s="680" t="s">
        <v>37369</v>
      </c>
      <c r="B14951" s="692" t="s">
        <v>8728</v>
      </c>
      <c r="C14951" s="680" t="s">
        <v>37370</v>
      </c>
      <c r="D14951" s="680" t="s">
        <v>51210</v>
      </c>
    </row>
    <row r="14952" spans="1:4" ht="16.5" thickTop="1" thickBot="1" x14ac:dyDescent="0.3">
      <c r="A14952" s="680" t="s">
        <v>37371</v>
      </c>
      <c r="B14952" s="681" t="s">
        <v>37372</v>
      </c>
      <c r="C14952" s="680" t="s">
        <v>37373</v>
      </c>
      <c r="D14952" s="680" t="s">
        <v>51211</v>
      </c>
    </row>
    <row r="14953" spans="1:4" ht="16.5" thickTop="1" thickBot="1" x14ac:dyDescent="0.3">
      <c r="A14953" s="681" t="s">
        <v>37374</v>
      </c>
      <c r="B14953" s="692" t="s">
        <v>8728</v>
      </c>
      <c r="C14953" s="681" t="s">
        <v>37375</v>
      </c>
      <c r="D14953" s="681" t="s">
        <v>51212</v>
      </c>
    </row>
    <row r="14954" spans="1:4" ht="16.5" thickTop="1" thickBot="1" x14ac:dyDescent="0.3">
      <c r="A14954" s="680" t="s">
        <v>37376</v>
      </c>
      <c r="B14954" s="681" t="s">
        <v>37376</v>
      </c>
      <c r="C14954" s="680" t="s">
        <v>37377</v>
      </c>
      <c r="D14954" s="680" t="s">
        <v>51213</v>
      </c>
    </row>
    <row r="14955" spans="1:4" ht="16.5" thickTop="1" thickBot="1" x14ac:dyDescent="0.3">
      <c r="A14955" s="681" t="s">
        <v>37378</v>
      </c>
      <c r="B14955" s="681" t="s">
        <v>37379</v>
      </c>
      <c r="C14955" s="681" t="s">
        <v>37380</v>
      </c>
      <c r="D14955" s="681" t="s">
        <v>51214</v>
      </c>
    </row>
    <row r="14956" spans="1:4" ht="16.5" thickTop="1" thickBot="1" x14ac:dyDescent="0.3">
      <c r="A14956" s="681" t="s">
        <v>37381</v>
      </c>
      <c r="B14956" s="681" t="s">
        <v>37382</v>
      </c>
      <c r="C14956" s="681" t="s">
        <v>37383</v>
      </c>
      <c r="D14956" s="681" t="s">
        <v>51215</v>
      </c>
    </row>
    <row r="14957" spans="1:4" ht="16.5" thickTop="1" thickBot="1" x14ac:dyDescent="0.3">
      <c r="A14957" s="680" t="s">
        <v>37384</v>
      </c>
      <c r="B14957" s="681" t="s">
        <v>37385</v>
      </c>
      <c r="C14957" s="680" t="s">
        <v>37386</v>
      </c>
      <c r="D14957" s="680" t="s">
        <v>51216</v>
      </c>
    </row>
    <row r="14958" spans="1:4" ht="16.5" thickTop="1" thickBot="1" x14ac:dyDescent="0.3">
      <c r="A14958" s="681" t="s">
        <v>37387</v>
      </c>
      <c r="B14958" s="692" t="s">
        <v>8728</v>
      </c>
      <c r="C14958" s="681" t="s">
        <v>37388</v>
      </c>
      <c r="D14958" s="681" t="s">
        <v>51217</v>
      </c>
    </row>
    <row r="14959" spans="1:4" ht="16.5" thickTop="1" thickBot="1" x14ac:dyDescent="0.3">
      <c r="A14959" s="681" t="s">
        <v>37389</v>
      </c>
      <c r="B14959" s="692" t="s">
        <v>8728</v>
      </c>
      <c r="C14959" s="681" t="s">
        <v>37390</v>
      </c>
      <c r="D14959" s="681" t="s">
        <v>51218</v>
      </c>
    </row>
    <row r="14960" spans="1:4" ht="16.5" thickTop="1" thickBot="1" x14ac:dyDescent="0.3">
      <c r="A14960" s="680" t="s">
        <v>37391</v>
      </c>
      <c r="B14960" s="681" t="s">
        <v>37392</v>
      </c>
      <c r="C14960" s="680" t="s">
        <v>37393</v>
      </c>
      <c r="D14960" s="680" t="s">
        <v>51219</v>
      </c>
    </row>
    <row r="14961" spans="1:4" ht="16.5" thickTop="1" thickBot="1" x14ac:dyDescent="0.3">
      <c r="A14961" s="680" t="s">
        <v>37394</v>
      </c>
      <c r="B14961" s="681" t="s">
        <v>37395</v>
      </c>
      <c r="C14961" s="680" t="s">
        <v>37396</v>
      </c>
      <c r="D14961" s="680" t="s">
        <v>51220</v>
      </c>
    </row>
    <row r="14962" spans="1:4" ht="16.5" thickTop="1" thickBot="1" x14ac:dyDescent="0.3">
      <c r="A14962" s="680" t="s">
        <v>37397</v>
      </c>
      <c r="B14962" s="681" t="s">
        <v>37398</v>
      </c>
      <c r="C14962" s="680" t="s">
        <v>37399</v>
      </c>
      <c r="D14962" s="680" t="s">
        <v>51221</v>
      </c>
    </row>
    <row r="14963" spans="1:4" ht="16.5" thickTop="1" thickBot="1" x14ac:dyDescent="0.3">
      <c r="A14963" s="680" t="s">
        <v>37400</v>
      </c>
      <c r="B14963" s="681" t="s">
        <v>37401</v>
      </c>
      <c r="C14963" s="680" t="s">
        <v>37402</v>
      </c>
      <c r="D14963" s="680" t="s">
        <v>51222</v>
      </c>
    </row>
    <row r="14964" spans="1:4" ht="31.5" thickTop="1" thickBot="1" x14ac:dyDescent="0.3">
      <c r="A14964" s="681" t="s">
        <v>37403</v>
      </c>
      <c r="B14964" s="681" t="s">
        <v>37404</v>
      </c>
      <c r="C14964" s="681" t="s">
        <v>37405</v>
      </c>
      <c r="D14964" s="681" t="s">
        <v>51223</v>
      </c>
    </row>
    <row r="14965" spans="1:4" ht="16.5" thickTop="1" thickBot="1" x14ac:dyDescent="0.3">
      <c r="A14965" s="681" t="s">
        <v>37406</v>
      </c>
      <c r="B14965" s="681" t="s">
        <v>37407</v>
      </c>
      <c r="C14965" s="681" t="s">
        <v>37408</v>
      </c>
      <c r="D14965" s="681" t="s">
        <v>51224</v>
      </c>
    </row>
    <row r="14966" spans="1:4" ht="31.5" thickTop="1" thickBot="1" x14ac:dyDescent="0.3">
      <c r="A14966" s="681" t="s">
        <v>51225</v>
      </c>
      <c r="B14966" s="692" t="s">
        <v>8728</v>
      </c>
      <c r="C14966" s="681" t="s">
        <v>51226</v>
      </c>
      <c r="D14966" s="681" t="s">
        <v>51227</v>
      </c>
    </row>
    <row r="14967" spans="1:4" ht="16.5" thickTop="1" thickBot="1" x14ac:dyDescent="0.3">
      <c r="A14967" s="680" t="s">
        <v>37409</v>
      </c>
      <c r="B14967" s="681" t="s">
        <v>37410</v>
      </c>
      <c r="C14967" s="680" t="s">
        <v>37411</v>
      </c>
      <c r="D14967" s="680" t="s">
        <v>51228</v>
      </c>
    </row>
    <row r="14968" spans="1:4" ht="16.5" thickTop="1" thickBot="1" x14ac:dyDescent="0.3">
      <c r="A14968" s="680" t="s">
        <v>37412</v>
      </c>
      <c r="B14968" s="681" t="s">
        <v>37413</v>
      </c>
      <c r="C14968" s="680" t="s">
        <v>37414</v>
      </c>
      <c r="D14968" s="680" t="s">
        <v>51229</v>
      </c>
    </row>
    <row r="14969" spans="1:4" ht="16.5" thickTop="1" thickBot="1" x14ac:dyDescent="0.3">
      <c r="A14969" s="681" t="s">
        <v>37415</v>
      </c>
      <c r="B14969" s="681" t="s">
        <v>37416</v>
      </c>
      <c r="C14969" s="681" t="s">
        <v>37417</v>
      </c>
      <c r="D14969" s="681" t="s">
        <v>51230</v>
      </c>
    </row>
    <row r="14970" spans="1:4" ht="16.5" thickTop="1" thickBot="1" x14ac:dyDescent="0.3">
      <c r="A14970" s="680" t="s">
        <v>37418</v>
      </c>
      <c r="B14970" s="681" t="s">
        <v>37419</v>
      </c>
      <c r="C14970" s="680" t="s">
        <v>37420</v>
      </c>
      <c r="D14970" s="680" t="s">
        <v>51231</v>
      </c>
    </row>
    <row r="14971" spans="1:4" ht="16.5" thickTop="1" thickBot="1" x14ac:dyDescent="0.3">
      <c r="A14971" s="681" t="s">
        <v>37421</v>
      </c>
      <c r="B14971" s="681" t="s">
        <v>37422</v>
      </c>
      <c r="C14971" s="681" t="s">
        <v>37423</v>
      </c>
      <c r="D14971" s="681" t="s">
        <v>51232</v>
      </c>
    </row>
    <row r="14972" spans="1:4" ht="16.5" thickTop="1" thickBot="1" x14ac:dyDescent="0.3">
      <c r="A14972" s="680" t="s">
        <v>37424</v>
      </c>
      <c r="B14972" s="681" t="s">
        <v>37425</v>
      </c>
      <c r="C14972" s="680" t="s">
        <v>37426</v>
      </c>
      <c r="D14972" s="680" t="s">
        <v>51233</v>
      </c>
    </row>
    <row r="14973" spans="1:4" ht="16.5" thickTop="1" thickBot="1" x14ac:dyDescent="0.3">
      <c r="A14973" s="681" t="s">
        <v>37427</v>
      </c>
      <c r="B14973" s="681" t="s">
        <v>37427</v>
      </c>
      <c r="C14973" s="681" t="s">
        <v>37428</v>
      </c>
      <c r="D14973" s="681" t="s">
        <v>51234</v>
      </c>
    </row>
    <row r="14974" spans="1:4" ht="16.5" thickTop="1" thickBot="1" x14ac:dyDescent="0.3">
      <c r="A14974" s="681" t="s">
        <v>37429</v>
      </c>
      <c r="B14974" s="681" t="s">
        <v>37430</v>
      </c>
      <c r="C14974" s="681" t="s">
        <v>37431</v>
      </c>
      <c r="D14974" s="681" t="s">
        <v>51235</v>
      </c>
    </row>
    <row r="14975" spans="1:4" ht="16.5" thickTop="1" thickBot="1" x14ac:dyDescent="0.3">
      <c r="A14975" s="681" t="s">
        <v>37432</v>
      </c>
      <c r="B14975" s="681" t="s">
        <v>37432</v>
      </c>
      <c r="C14975" s="681" t="s">
        <v>37433</v>
      </c>
      <c r="D14975" s="681" t="s">
        <v>51236</v>
      </c>
    </row>
    <row r="14976" spans="1:4" ht="16.5" thickTop="1" thickBot="1" x14ac:dyDescent="0.3">
      <c r="A14976" s="680" t="s">
        <v>37434</v>
      </c>
      <c r="B14976" s="681" t="s">
        <v>10645</v>
      </c>
      <c r="C14976" s="680" t="s">
        <v>37436</v>
      </c>
      <c r="D14976" s="680" t="s">
        <v>51237</v>
      </c>
    </row>
    <row r="14977" spans="1:4" ht="16.5" thickTop="1" thickBot="1" x14ac:dyDescent="0.3">
      <c r="A14977" s="681" t="s">
        <v>37437</v>
      </c>
      <c r="B14977" s="681" t="s">
        <v>37438</v>
      </c>
      <c r="C14977" s="681" t="s">
        <v>37439</v>
      </c>
      <c r="D14977" s="681" t="s">
        <v>51238</v>
      </c>
    </row>
    <row r="14978" spans="1:4" ht="16.5" thickTop="1" thickBot="1" x14ac:dyDescent="0.3">
      <c r="A14978" s="681" t="s">
        <v>37440</v>
      </c>
      <c r="B14978" s="681" t="s">
        <v>37441</v>
      </c>
      <c r="C14978" s="681" t="s">
        <v>37442</v>
      </c>
      <c r="D14978" s="681" t="s">
        <v>51239</v>
      </c>
    </row>
    <row r="14979" spans="1:4" ht="16.5" thickTop="1" thickBot="1" x14ac:dyDescent="0.3">
      <c r="A14979" s="680" t="s">
        <v>37443</v>
      </c>
      <c r="B14979" s="692" t="s">
        <v>8728</v>
      </c>
      <c r="C14979" s="680" t="s">
        <v>37444</v>
      </c>
      <c r="D14979" s="680" t="s">
        <v>51240</v>
      </c>
    </row>
    <row r="14980" spans="1:4" ht="16.5" thickTop="1" thickBot="1" x14ac:dyDescent="0.3">
      <c r="A14980" s="681" t="s">
        <v>37445</v>
      </c>
      <c r="B14980" s="681" t="s">
        <v>37446</v>
      </c>
      <c r="C14980" s="681" t="s">
        <v>37447</v>
      </c>
      <c r="D14980" s="681" t="s">
        <v>51241</v>
      </c>
    </row>
    <row r="14981" spans="1:4" ht="16.5" thickTop="1" thickBot="1" x14ac:dyDescent="0.3">
      <c r="A14981" s="680" t="s">
        <v>37448</v>
      </c>
      <c r="B14981" s="681" t="s">
        <v>37449</v>
      </c>
      <c r="C14981" s="680" t="s">
        <v>37450</v>
      </c>
      <c r="D14981" s="680" t="s">
        <v>51242</v>
      </c>
    </row>
    <row r="14982" spans="1:4" ht="16.5" thickTop="1" thickBot="1" x14ac:dyDescent="0.3">
      <c r="A14982" s="681" t="s">
        <v>37451</v>
      </c>
      <c r="B14982" s="692" t="s">
        <v>8728</v>
      </c>
      <c r="C14982" s="681" t="s">
        <v>37452</v>
      </c>
      <c r="D14982" s="681" t="s">
        <v>51243</v>
      </c>
    </row>
    <row r="14983" spans="1:4" ht="16.5" thickTop="1" thickBot="1" x14ac:dyDescent="0.3">
      <c r="A14983" s="681" t="s">
        <v>37453</v>
      </c>
      <c r="B14983" s="681" t="s">
        <v>37454</v>
      </c>
      <c r="C14983" s="681" t="s">
        <v>37455</v>
      </c>
      <c r="D14983" s="681" t="s">
        <v>51244</v>
      </c>
    </row>
    <row r="14984" spans="1:4" ht="16.5" thickTop="1" thickBot="1" x14ac:dyDescent="0.3">
      <c r="A14984" s="681" t="s">
        <v>37456</v>
      </c>
      <c r="B14984" s="681" t="s">
        <v>37457</v>
      </c>
      <c r="C14984" s="681" t="s">
        <v>37458</v>
      </c>
      <c r="D14984" s="681" t="s">
        <v>51245</v>
      </c>
    </row>
    <row r="14985" spans="1:4" ht="16.5" thickTop="1" thickBot="1" x14ac:dyDescent="0.3">
      <c r="A14985" s="680" t="s">
        <v>37459</v>
      </c>
      <c r="B14985" s="681" t="s">
        <v>37460</v>
      </c>
      <c r="C14985" s="680" t="s">
        <v>37461</v>
      </c>
      <c r="D14985" s="680" t="s">
        <v>51246</v>
      </c>
    </row>
    <row r="14986" spans="1:4" ht="16.5" thickTop="1" thickBot="1" x14ac:dyDescent="0.3">
      <c r="A14986" s="680" t="s">
        <v>37462</v>
      </c>
      <c r="B14986" s="681" t="s">
        <v>37463</v>
      </c>
      <c r="C14986" s="680" t="s">
        <v>37464</v>
      </c>
      <c r="D14986" s="680" t="s">
        <v>51247</v>
      </c>
    </row>
    <row r="14987" spans="1:4" ht="16.5" thickTop="1" thickBot="1" x14ac:dyDescent="0.3">
      <c r="A14987" s="681" t="s">
        <v>37465</v>
      </c>
      <c r="B14987" s="681" t="s">
        <v>37465</v>
      </c>
      <c r="C14987" s="681" t="s">
        <v>37466</v>
      </c>
      <c r="D14987" s="681" t="s">
        <v>51248</v>
      </c>
    </row>
    <row r="14988" spans="1:4" ht="16.5" thickTop="1" thickBot="1" x14ac:dyDescent="0.3">
      <c r="A14988" s="680" t="s">
        <v>37467</v>
      </c>
      <c r="B14988" s="681" t="s">
        <v>37468</v>
      </c>
      <c r="C14988" s="680" t="s">
        <v>37469</v>
      </c>
      <c r="D14988" s="680" t="s">
        <v>51249</v>
      </c>
    </row>
    <row r="14989" spans="1:4" ht="16.5" thickTop="1" thickBot="1" x14ac:dyDescent="0.3">
      <c r="A14989" s="681" t="s">
        <v>37470</v>
      </c>
      <c r="B14989" s="681" t="s">
        <v>37471</v>
      </c>
      <c r="C14989" s="681" t="s">
        <v>37472</v>
      </c>
      <c r="D14989" s="681" t="s">
        <v>51250</v>
      </c>
    </row>
    <row r="14990" spans="1:4" ht="16.5" thickTop="1" thickBot="1" x14ac:dyDescent="0.3">
      <c r="A14990" s="680" t="s">
        <v>37473</v>
      </c>
      <c r="B14990" s="681" t="s">
        <v>37474</v>
      </c>
      <c r="C14990" s="680" t="s">
        <v>37475</v>
      </c>
      <c r="D14990" s="680" t="s">
        <v>51251</v>
      </c>
    </row>
    <row r="14991" spans="1:4" ht="16.5" thickTop="1" thickBot="1" x14ac:dyDescent="0.3">
      <c r="A14991" s="680" t="s">
        <v>37476</v>
      </c>
      <c r="B14991" s="681" t="s">
        <v>37477</v>
      </c>
      <c r="C14991" s="680" t="s">
        <v>37478</v>
      </c>
      <c r="D14991" s="680" t="s">
        <v>51252</v>
      </c>
    </row>
    <row r="14992" spans="1:4" ht="16.5" thickTop="1" thickBot="1" x14ac:dyDescent="0.3">
      <c r="A14992" s="680" t="s">
        <v>37479</v>
      </c>
      <c r="B14992" s="692" t="s">
        <v>8728</v>
      </c>
      <c r="C14992" s="680" t="s">
        <v>37480</v>
      </c>
      <c r="D14992" s="680" t="s">
        <v>51253</v>
      </c>
    </row>
    <row r="14993" spans="1:4" ht="16.5" thickTop="1" thickBot="1" x14ac:dyDescent="0.3">
      <c r="A14993" s="681" t="s">
        <v>37481</v>
      </c>
      <c r="B14993" s="692" t="s">
        <v>8728</v>
      </c>
      <c r="C14993" s="681" t="s">
        <v>37482</v>
      </c>
      <c r="D14993" s="681" t="s">
        <v>51254</v>
      </c>
    </row>
    <row r="14994" spans="1:4" ht="16.5" thickTop="1" thickBot="1" x14ac:dyDescent="0.3">
      <c r="A14994" s="681" t="s">
        <v>37483</v>
      </c>
      <c r="B14994" s="681" t="s">
        <v>37484</v>
      </c>
      <c r="C14994" s="681" t="s">
        <v>37485</v>
      </c>
      <c r="D14994" s="681" t="s">
        <v>51255</v>
      </c>
    </row>
    <row r="14995" spans="1:4" ht="16.5" thickTop="1" thickBot="1" x14ac:dyDescent="0.3">
      <c r="A14995" s="681" t="s">
        <v>37486</v>
      </c>
      <c r="B14995" s="681" t="s">
        <v>37487</v>
      </c>
      <c r="C14995" s="681" t="s">
        <v>37488</v>
      </c>
      <c r="D14995" s="681" t="s">
        <v>51256</v>
      </c>
    </row>
    <row r="14996" spans="1:4" ht="16.5" thickTop="1" thickBot="1" x14ac:dyDescent="0.3">
      <c r="A14996" s="680" t="s">
        <v>37489</v>
      </c>
      <c r="B14996" s="681" t="s">
        <v>37490</v>
      </c>
      <c r="C14996" s="680" t="s">
        <v>37491</v>
      </c>
      <c r="D14996" s="680" t="s">
        <v>51257</v>
      </c>
    </row>
    <row r="14997" spans="1:4" ht="16.5" thickTop="1" thickBot="1" x14ac:dyDescent="0.3">
      <c r="A14997" s="680" t="s">
        <v>8105</v>
      </c>
      <c r="B14997" s="681" t="s">
        <v>37492</v>
      </c>
      <c r="C14997" s="680" t="s">
        <v>8106</v>
      </c>
      <c r="D14997" s="680" t="s">
        <v>8107</v>
      </c>
    </row>
    <row r="14998" spans="1:4" ht="16.5" thickTop="1" thickBot="1" x14ac:dyDescent="0.3">
      <c r="A14998" s="681" t="s">
        <v>51258</v>
      </c>
      <c r="B14998" s="692" t="s">
        <v>8728</v>
      </c>
      <c r="C14998" s="681" t="s">
        <v>51259</v>
      </c>
      <c r="D14998" s="681" t="s">
        <v>51260</v>
      </c>
    </row>
    <row r="14999" spans="1:4" ht="16.5" thickTop="1" thickBot="1" x14ac:dyDescent="0.3">
      <c r="A14999" s="680" t="s">
        <v>37493</v>
      </c>
      <c r="B14999" s="681" t="s">
        <v>37494</v>
      </c>
      <c r="C14999" s="680" t="s">
        <v>37495</v>
      </c>
      <c r="D14999" s="680" t="s">
        <v>51261</v>
      </c>
    </row>
    <row r="15000" spans="1:4" ht="16.5" thickTop="1" thickBot="1" x14ac:dyDescent="0.3">
      <c r="A15000" s="681" t="s">
        <v>37496</v>
      </c>
      <c r="B15000" s="681" t="s">
        <v>37497</v>
      </c>
      <c r="C15000" s="681" t="s">
        <v>37498</v>
      </c>
      <c r="D15000" s="681" t="s">
        <v>51262</v>
      </c>
    </row>
    <row r="15001" spans="1:4" ht="16.5" thickTop="1" thickBot="1" x14ac:dyDescent="0.3">
      <c r="A15001" s="680" t="s">
        <v>37499</v>
      </c>
      <c r="B15001" s="681" t="s">
        <v>37500</v>
      </c>
      <c r="C15001" s="680" t="s">
        <v>37501</v>
      </c>
      <c r="D15001" s="680" t="s">
        <v>51263</v>
      </c>
    </row>
    <row r="15002" spans="1:4" ht="16.5" thickTop="1" thickBot="1" x14ac:dyDescent="0.3">
      <c r="A15002" s="680" t="s">
        <v>37502</v>
      </c>
      <c r="B15002" s="681" t="s">
        <v>37503</v>
      </c>
      <c r="C15002" s="680" t="s">
        <v>37504</v>
      </c>
      <c r="D15002" s="680" t="s">
        <v>51264</v>
      </c>
    </row>
    <row r="15003" spans="1:4" ht="16.5" thickTop="1" thickBot="1" x14ac:dyDescent="0.3">
      <c r="A15003" s="680" t="s">
        <v>37505</v>
      </c>
      <c r="B15003" s="681" t="s">
        <v>37506</v>
      </c>
      <c r="C15003" s="680" t="s">
        <v>37507</v>
      </c>
      <c r="D15003" s="680" t="s">
        <v>51265</v>
      </c>
    </row>
    <row r="15004" spans="1:4" ht="16.5" thickTop="1" thickBot="1" x14ac:dyDescent="0.3">
      <c r="A15004" s="680" t="s">
        <v>37508</v>
      </c>
      <c r="B15004" s="681" t="s">
        <v>37509</v>
      </c>
      <c r="C15004" s="680" t="s">
        <v>37510</v>
      </c>
      <c r="D15004" s="680" t="s">
        <v>51266</v>
      </c>
    </row>
    <row r="15005" spans="1:4" ht="16.5" thickTop="1" thickBot="1" x14ac:dyDescent="0.3">
      <c r="A15005" s="681" t="s">
        <v>37511</v>
      </c>
      <c r="B15005" s="681" t="s">
        <v>37512</v>
      </c>
      <c r="C15005" s="681" t="s">
        <v>37513</v>
      </c>
      <c r="D15005" s="681" t="s">
        <v>51267</v>
      </c>
    </row>
    <row r="15006" spans="1:4" ht="16.5" thickTop="1" thickBot="1" x14ac:dyDescent="0.3">
      <c r="A15006" s="680" t="s">
        <v>8108</v>
      </c>
      <c r="B15006" s="681" t="s">
        <v>37514</v>
      </c>
      <c r="C15006" s="680" t="s">
        <v>8109</v>
      </c>
      <c r="D15006" s="680" t="s">
        <v>8110</v>
      </c>
    </row>
    <row r="15007" spans="1:4" ht="16.5" thickTop="1" thickBot="1" x14ac:dyDescent="0.3">
      <c r="A15007" s="680" t="s">
        <v>37515</v>
      </c>
      <c r="B15007" s="681" t="s">
        <v>37516</v>
      </c>
      <c r="C15007" s="680" t="s">
        <v>37517</v>
      </c>
      <c r="D15007" s="680" t="s">
        <v>51268</v>
      </c>
    </row>
    <row r="15008" spans="1:4" ht="16.5" thickTop="1" thickBot="1" x14ac:dyDescent="0.3">
      <c r="A15008" s="681" t="s">
        <v>37518</v>
      </c>
      <c r="B15008" s="681" t="s">
        <v>37519</v>
      </c>
      <c r="C15008" s="681" t="s">
        <v>37520</v>
      </c>
      <c r="D15008" s="681" t="s">
        <v>51269</v>
      </c>
    </row>
    <row r="15009" spans="1:4" ht="31.5" thickTop="1" thickBot="1" x14ac:dyDescent="0.3">
      <c r="A15009" s="680" t="s">
        <v>37521</v>
      </c>
      <c r="B15009" s="681" t="s">
        <v>37522</v>
      </c>
      <c r="C15009" s="680" t="s">
        <v>37523</v>
      </c>
      <c r="D15009" s="680" t="s">
        <v>51270</v>
      </c>
    </row>
    <row r="15010" spans="1:4" ht="16.5" thickTop="1" thickBot="1" x14ac:dyDescent="0.3">
      <c r="A15010" s="681" t="s">
        <v>37524</v>
      </c>
      <c r="B15010" s="681" t="s">
        <v>37525</v>
      </c>
      <c r="C15010" s="681" t="s">
        <v>37526</v>
      </c>
      <c r="D15010" s="681" t="s">
        <v>51271</v>
      </c>
    </row>
    <row r="15011" spans="1:4" ht="16.5" thickTop="1" thickBot="1" x14ac:dyDescent="0.3">
      <c r="A15011" s="681" t="s">
        <v>37527</v>
      </c>
      <c r="B15011" s="681" t="s">
        <v>37528</v>
      </c>
      <c r="C15011" s="681" t="s">
        <v>37529</v>
      </c>
      <c r="D15011" s="681" t="s">
        <v>51272</v>
      </c>
    </row>
    <row r="15012" spans="1:4" ht="16.5" thickTop="1" thickBot="1" x14ac:dyDescent="0.3">
      <c r="A15012" s="680" t="s">
        <v>37530</v>
      </c>
      <c r="B15012" s="681" t="s">
        <v>37531</v>
      </c>
      <c r="C15012" s="680" t="s">
        <v>37532</v>
      </c>
      <c r="D15012" s="680" t="s">
        <v>51273</v>
      </c>
    </row>
    <row r="15013" spans="1:4" ht="16.5" thickTop="1" thickBot="1" x14ac:dyDescent="0.3">
      <c r="A15013" s="681" t="s">
        <v>37533</v>
      </c>
      <c r="B15013" s="681" t="s">
        <v>37534</v>
      </c>
      <c r="C15013" s="681" t="s">
        <v>37535</v>
      </c>
      <c r="D15013" s="681" t="s">
        <v>51274</v>
      </c>
    </row>
    <row r="15014" spans="1:4" ht="16.5" thickTop="1" thickBot="1" x14ac:dyDescent="0.3">
      <c r="A15014" s="681" t="s">
        <v>37536</v>
      </c>
      <c r="B15014" s="681" t="s">
        <v>37537</v>
      </c>
      <c r="C15014" s="681" t="s">
        <v>37538</v>
      </c>
      <c r="D15014" s="681" t="s">
        <v>51275</v>
      </c>
    </row>
    <row r="15015" spans="1:4" ht="16.5" thickTop="1" thickBot="1" x14ac:dyDescent="0.3">
      <c r="A15015" s="681" t="s">
        <v>37539</v>
      </c>
      <c r="B15015" s="681" t="s">
        <v>37540</v>
      </c>
      <c r="C15015" s="681" t="s">
        <v>37541</v>
      </c>
      <c r="D15015" s="681" t="s">
        <v>51276</v>
      </c>
    </row>
    <row r="15016" spans="1:4" ht="16.5" thickTop="1" thickBot="1" x14ac:dyDescent="0.3">
      <c r="A15016" s="681" t="s">
        <v>37542</v>
      </c>
      <c r="B15016" s="681" t="s">
        <v>37543</v>
      </c>
      <c r="C15016" s="681" t="s">
        <v>37544</v>
      </c>
      <c r="D15016" s="681" t="s">
        <v>51277</v>
      </c>
    </row>
    <row r="15017" spans="1:4" ht="16.5" thickTop="1" thickBot="1" x14ac:dyDescent="0.3">
      <c r="A15017" s="680" t="s">
        <v>37545</v>
      </c>
      <c r="B15017" s="681" t="s">
        <v>37546</v>
      </c>
      <c r="C15017" s="680" t="s">
        <v>37547</v>
      </c>
      <c r="D15017" s="680" t="s">
        <v>51278</v>
      </c>
    </row>
    <row r="15018" spans="1:4" ht="31.5" thickTop="1" thickBot="1" x14ac:dyDescent="0.3">
      <c r="A15018" s="681" t="s">
        <v>37548</v>
      </c>
      <c r="B15018" s="681" t="s">
        <v>37549</v>
      </c>
      <c r="C15018" s="681" t="s">
        <v>37550</v>
      </c>
      <c r="D15018" s="681" t="s">
        <v>51279</v>
      </c>
    </row>
    <row r="15019" spans="1:4" ht="16.5" thickTop="1" thickBot="1" x14ac:dyDescent="0.3">
      <c r="A15019" s="681" t="s">
        <v>37551</v>
      </c>
      <c r="B15019" s="681" t="s">
        <v>37552</v>
      </c>
      <c r="C15019" s="681" t="s">
        <v>37553</v>
      </c>
      <c r="D15019" s="681" t="s">
        <v>51280</v>
      </c>
    </row>
    <row r="15020" spans="1:4" ht="31.5" thickTop="1" thickBot="1" x14ac:dyDescent="0.3">
      <c r="A15020" s="680" t="s">
        <v>37554</v>
      </c>
      <c r="B15020" s="681" t="s">
        <v>37555</v>
      </c>
      <c r="C15020" s="680" t="s">
        <v>37556</v>
      </c>
      <c r="D15020" s="680" t="s">
        <v>51281</v>
      </c>
    </row>
    <row r="15021" spans="1:4" ht="16.5" thickTop="1" thickBot="1" x14ac:dyDescent="0.3">
      <c r="A15021" s="680" t="s">
        <v>37557</v>
      </c>
      <c r="B15021" s="681" t="s">
        <v>37558</v>
      </c>
      <c r="C15021" s="680" t="s">
        <v>37559</v>
      </c>
      <c r="D15021" s="680" t="s">
        <v>51282</v>
      </c>
    </row>
    <row r="15022" spans="1:4" ht="16.5" thickTop="1" thickBot="1" x14ac:dyDescent="0.3">
      <c r="A15022" s="680" t="s">
        <v>37560</v>
      </c>
      <c r="B15022" s="681" t="s">
        <v>37561</v>
      </c>
      <c r="C15022" s="680" t="s">
        <v>37562</v>
      </c>
      <c r="D15022" s="680" t="s">
        <v>51283</v>
      </c>
    </row>
    <row r="15023" spans="1:4" ht="16.5" thickTop="1" thickBot="1" x14ac:dyDescent="0.3">
      <c r="A15023" s="680" t="s">
        <v>37563</v>
      </c>
      <c r="B15023" s="681" t="s">
        <v>37564</v>
      </c>
      <c r="C15023" s="680" t="s">
        <v>37565</v>
      </c>
      <c r="D15023" s="680" t="s">
        <v>51284</v>
      </c>
    </row>
    <row r="15024" spans="1:4" ht="16.5" thickTop="1" thickBot="1" x14ac:dyDescent="0.3">
      <c r="A15024" s="680" t="s">
        <v>8111</v>
      </c>
      <c r="B15024" s="692" t="s">
        <v>8728</v>
      </c>
      <c r="C15024" s="680" t="s">
        <v>8112</v>
      </c>
      <c r="D15024" s="680" t="s">
        <v>8113</v>
      </c>
    </row>
    <row r="15025" spans="1:4" ht="16.5" thickTop="1" thickBot="1" x14ac:dyDescent="0.3">
      <c r="A15025" s="681" t="s">
        <v>8114</v>
      </c>
      <c r="B15025" s="681" t="s">
        <v>8114</v>
      </c>
      <c r="C15025" s="681" t="s">
        <v>8115</v>
      </c>
      <c r="D15025" s="681" t="s">
        <v>8116</v>
      </c>
    </row>
    <row r="15026" spans="1:4" ht="31.5" thickTop="1" thickBot="1" x14ac:dyDescent="0.3">
      <c r="A15026" s="681" t="s">
        <v>37566</v>
      </c>
      <c r="B15026" s="692" t="s">
        <v>8728</v>
      </c>
      <c r="C15026" s="681" t="s">
        <v>37567</v>
      </c>
      <c r="D15026" s="681" t="s">
        <v>51285</v>
      </c>
    </row>
    <row r="15027" spans="1:4" ht="31.5" thickTop="1" thickBot="1" x14ac:dyDescent="0.3">
      <c r="A15027" s="681" t="s">
        <v>37568</v>
      </c>
      <c r="B15027" s="692" t="s">
        <v>8728</v>
      </c>
      <c r="C15027" s="681" t="s">
        <v>37569</v>
      </c>
      <c r="D15027" s="681" t="s">
        <v>51286</v>
      </c>
    </row>
    <row r="15028" spans="1:4" ht="16.5" thickTop="1" thickBot="1" x14ac:dyDescent="0.3">
      <c r="A15028" s="680" t="s">
        <v>37570</v>
      </c>
      <c r="B15028" s="681" t="s">
        <v>37571</v>
      </c>
      <c r="C15028" s="680" t="s">
        <v>37572</v>
      </c>
      <c r="D15028" s="680" t="s">
        <v>51287</v>
      </c>
    </row>
    <row r="15029" spans="1:4" ht="31.5" thickTop="1" thickBot="1" x14ac:dyDescent="0.3">
      <c r="A15029" s="681" t="s">
        <v>37573</v>
      </c>
      <c r="B15029" s="681" t="s">
        <v>37574</v>
      </c>
      <c r="C15029" s="681" t="s">
        <v>37575</v>
      </c>
      <c r="D15029" s="681" t="s">
        <v>51288</v>
      </c>
    </row>
    <row r="15030" spans="1:4" ht="16.5" thickTop="1" thickBot="1" x14ac:dyDescent="0.3">
      <c r="A15030" s="681" t="s">
        <v>37576</v>
      </c>
      <c r="B15030" s="681" t="s">
        <v>37577</v>
      </c>
      <c r="C15030" s="681" t="s">
        <v>37578</v>
      </c>
      <c r="D15030" s="681" t="s">
        <v>51289</v>
      </c>
    </row>
    <row r="15031" spans="1:4" ht="16.5" thickTop="1" thickBot="1" x14ac:dyDescent="0.3">
      <c r="A15031" s="681" t="s">
        <v>37579</v>
      </c>
      <c r="B15031" s="681" t="s">
        <v>37580</v>
      </c>
      <c r="C15031" s="681" t="s">
        <v>37581</v>
      </c>
      <c r="D15031" s="681" t="s">
        <v>51290</v>
      </c>
    </row>
    <row r="15032" spans="1:4" ht="16.5" thickTop="1" thickBot="1" x14ac:dyDescent="0.3">
      <c r="A15032" s="680" t="s">
        <v>37582</v>
      </c>
      <c r="B15032" s="692" t="s">
        <v>8728</v>
      </c>
      <c r="C15032" s="680" t="s">
        <v>37583</v>
      </c>
      <c r="D15032" s="680" t="s">
        <v>51291</v>
      </c>
    </row>
    <row r="15033" spans="1:4" ht="16.5" thickTop="1" thickBot="1" x14ac:dyDescent="0.3">
      <c r="A15033" s="680" t="s">
        <v>37584</v>
      </c>
      <c r="B15033" s="681" t="s">
        <v>37585</v>
      </c>
      <c r="C15033" s="680" t="s">
        <v>37586</v>
      </c>
      <c r="D15033" s="680" t="s">
        <v>51292</v>
      </c>
    </row>
    <row r="15034" spans="1:4" ht="16.5" thickTop="1" thickBot="1" x14ac:dyDescent="0.3">
      <c r="A15034" s="680" t="s">
        <v>37587</v>
      </c>
      <c r="B15034" s="681" t="s">
        <v>37588</v>
      </c>
      <c r="C15034" s="680" t="s">
        <v>37589</v>
      </c>
      <c r="D15034" s="680" t="s">
        <v>51293</v>
      </c>
    </row>
    <row r="15035" spans="1:4" ht="16.5" thickTop="1" thickBot="1" x14ac:dyDescent="0.3">
      <c r="A15035" s="681" t="s">
        <v>37590</v>
      </c>
      <c r="B15035" s="681" t="s">
        <v>37591</v>
      </c>
      <c r="C15035" s="681" t="s">
        <v>37592</v>
      </c>
      <c r="D15035" s="681" t="s">
        <v>51294</v>
      </c>
    </row>
    <row r="15036" spans="1:4" ht="16.5" thickTop="1" thickBot="1" x14ac:dyDescent="0.3">
      <c r="A15036" s="681" t="s">
        <v>37593</v>
      </c>
      <c r="B15036" s="681" t="s">
        <v>37594</v>
      </c>
      <c r="C15036" s="681" t="s">
        <v>37595</v>
      </c>
      <c r="D15036" s="681" t="s">
        <v>51295</v>
      </c>
    </row>
    <row r="15037" spans="1:4" ht="16.5" thickTop="1" thickBot="1" x14ac:dyDescent="0.3">
      <c r="A15037" s="681" t="s">
        <v>37596</v>
      </c>
      <c r="B15037" s="692" t="s">
        <v>8728</v>
      </c>
      <c r="C15037" s="681" t="s">
        <v>37597</v>
      </c>
      <c r="D15037" s="681" t="s">
        <v>51296</v>
      </c>
    </row>
    <row r="15038" spans="1:4" ht="16.5" thickTop="1" thickBot="1" x14ac:dyDescent="0.3">
      <c r="A15038" s="681" t="s">
        <v>37598</v>
      </c>
      <c r="B15038" s="692" t="s">
        <v>8728</v>
      </c>
      <c r="C15038" s="681" t="s">
        <v>37599</v>
      </c>
      <c r="D15038" s="681" t="s">
        <v>51297</v>
      </c>
    </row>
    <row r="15039" spans="1:4" ht="16.5" thickTop="1" thickBot="1" x14ac:dyDescent="0.3">
      <c r="A15039" s="680" t="s">
        <v>37600</v>
      </c>
      <c r="B15039" s="692" t="s">
        <v>8728</v>
      </c>
      <c r="C15039" s="680" t="s">
        <v>37601</v>
      </c>
      <c r="D15039" s="680" t="s">
        <v>51298</v>
      </c>
    </row>
    <row r="15040" spans="1:4" ht="16.5" thickTop="1" thickBot="1" x14ac:dyDescent="0.3">
      <c r="A15040" s="681" t="s">
        <v>37602</v>
      </c>
      <c r="B15040" s="681" t="s">
        <v>37603</v>
      </c>
      <c r="C15040" s="681" t="s">
        <v>37604</v>
      </c>
      <c r="D15040" s="681" t="s">
        <v>51299</v>
      </c>
    </row>
    <row r="15041" spans="1:4" ht="16.5" thickTop="1" thickBot="1" x14ac:dyDescent="0.3">
      <c r="A15041" s="680" t="s">
        <v>37605</v>
      </c>
      <c r="B15041" s="681" t="s">
        <v>37605</v>
      </c>
      <c r="C15041" s="680" t="s">
        <v>37606</v>
      </c>
      <c r="D15041" s="680" t="s">
        <v>51300</v>
      </c>
    </row>
    <row r="15042" spans="1:4" ht="16.5" thickTop="1" thickBot="1" x14ac:dyDescent="0.3">
      <c r="A15042" s="680" t="s">
        <v>8117</v>
      </c>
      <c r="B15042" s="681" t="s">
        <v>37607</v>
      </c>
      <c r="C15042" s="680" t="s">
        <v>8118</v>
      </c>
      <c r="D15042" s="680" t="s">
        <v>8119</v>
      </c>
    </row>
    <row r="15043" spans="1:4" ht="16.5" thickTop="1" thickBot="1" x14ac:dyDescent="0.3">
      <c r="A15043" s="680" t="s">
        <v>37608</v>
      </c>
      <c r="B15043" s="681" t="s">
        <v>37609</v>
      </c>
      <c r="C15043" s="680" t="s">
        <v>37610</v>
      </c>
      <c r="D15043" s="680" t="s">
        <v>51301</v>
      </c>
    </row>
    <row r="15044" spans="1:4" ht="31.5" thickTop="1" thickBot="1" x14ac:dyDescent="0.3">
      <c r="A15044" s="680" t="s">
        <v>37611</v>
      </c>
      <c r="B15044" s="681" t="s">
        <v>37611</v>
      </c>
      <c r="C15044" s="680" t="s">
        <v>37612</v>
      </c>
      <c r="D15044" s="680" t="s">
        <v>51302</v>
      </c>
    </row>
    <row r="15045" spans="1:4" ht="16.5" thickTop="1" thickBot="1" x14ac:dyDescent="0.3">
      <c r="A15045" s="681" t="s">
        <v>37613</v>
      </c>
      <c r="B15045" s="681" t="s">
        <v>37614</v>
      </c>
      <c r="C15045" s="681" t="s">
        <v>37615</v>
      </c>
      <c r="D15045" s="681" t="s">
        <v>51303</v>
      </c>
    </row>
    <row r="15046" spans="1:4" ht="16.5" thickTop="1" thickBot="1" x14ac:dyDescent="0.3">
      <c r="A15046" s="681" t="s">
        <v>37616</v>
      </c>
      <c r="B15046" s="681" t="s">
        <v>37616</v>
      </c>
      <c r="C15046" s="681" t="s">
        <v>37617</v>
      </c>
      <c r="D15046" s="681" t="s">
        <v>51304</v>
      </c>
    </row>
    <row r="15047" spans="1:4" ht="16.5" thickTop="1" thickBot="1" x14ac:dyDescent="0.3">
      <c r="A15047" s="681" t="s">
        <v>37618</v>
      </c>
      <c r="B15047" s="681" t="s">
        <v>37619</v>
      </c>
      <c r="C15047" s="681" t="s">
        <v>37620</v>
      </c>
      <c r="D15047" s="681" t="s">
        <v>51305</v>
      </c>
    </row>
    <row r="15048" spans="1:4" ht="16.5" thickTop="1" thickBot="1" x14ac:dyDescent="0.3">
      <c r="A15048" s="681" t="s">
        <v>8120</v>
      </c>
      <c r="B15048" s="681" t="s">
        <v>37621</v>
      </c>
      <c r="C15048" s="681" t="s">
        <v>8121</v>
      </c>
      <c r="D15048" s="681" t="s">
        <v>8122</v>
      </c>
    </row>
    <row r="15049" spans="1:4" ht="16.5" thickTop="1" thickBot="1" x14ac:dyDescent="0.3">
      <c r="A15049" s="681" t="s">
        <v>37622</v>
      </c>
      <c r="B15049" s="681" t="s">
        <v>37623</v>
      </c>
      <c r="C15049" s="681" t="s">
        <v>37624</v>
      </c>
      <c r="D15049" s="681" t="s">
        <v>51306</v>
      </c>
    </row>
    <row r="15050" spans="1:4" ht="16.5" thickTop="1" thickBot="1" x14ac:dyDescent="0.3">
      <c r="A15050" s="681" t="s">
        <v>37625</v>
      </c>
      <c r="B15050" s="681" t="s">
        <v>37626</v>
      </c>
      <c r="C15050" s="681" t="s">
        <v>37627</v>
      </c>
      <c r="D15050" s="681" t="s">
        <v>51307</v>
      </c>
    </row>
    <row r="15051" spans="1:4" ht="31.5" thickTop="1" thickBot="1" x14ac:dyDescent="0.3">
      <c r="A15051" s="681" t="s">
        <v>37628</v>
      </c>
      <c r="B15051" s="681" t="s">
        <v>37629</v>
      </c>
      <c r="C15051" s="681" t="s">
        <v>37630</v>
      </c>
      <c r="D15051" s="681" t="s">
        <v>51308</v>
      </c>
    </row>
    <row r="15052" spans="1:4" ht="31.5" thickTop="1" thickBot="1" x14ac:dyDescent="0.3">
      <c r="A15052" s="680" t="s">
        <v>37631</v>
      </c>
      <c r="B15052" s="681" t="s">
        <v>37632</v>
      </c>
      <c r="C15052" s="680" t="s">
        <v>37633</v>
      </c>
      <c r="D15052" s="680" t="s">
        <v>51309</v>
      </c>
    </row>
    <row r="15053" spans="1:4" ht="16.5" thickTop="1" thickBot="1" x14ac:dyDescent="0.3">
      <c r="A15053" s="680" t="s">
        <v>37634</v>
      </c>
      <c r="B15053" s="681" t="s">
        <v>37635</v>
      </c>
      <c r="C15053" s="680" t="s">
        <v>37636</v>
      </c>
      <c r="D15053" s="680" t="s">
        <v>51310</v>
      </c>
    </row>
    <row r="15054" spans="1:4" ht="16.5" thickTop="1" thickBot="1" x14ac:dyDescent="0.3">
      <c r="A15054" s="681" t="s">
        <v>37637</v>
      </c>
      <c r="B15054" s="681" t="s">
        <v>37638</v>
      </c>
      <c r="C15054" s="681" t="s">
        <v>37639</v>
      </c>
      <c r="D15054" s="681" t="s">
        <v>51311</v>
      </c>
    </row>
    <row r="15055" spans="1:4" ht="16.5" thickTop="1" thickBot="1" x14ac:dyDescent="0.3">
      <c r="A15055" s="681" t="s">
        <v>37640</v>
      </c>
      <c r="B15055" s="681" t="s">
        <v>37641</v>
      </c>
      <c r="C15055" s="681" t="s">
        <v>37642</v>
      </c>
      <c r="D15055" s="681" t="s">
        <v>51312</v>
      </c>
    </row>
    <row r="15056" spans="1:4" ht="16.5" thickTop="1" thickBot="1" x14ac:dyDescent="0.3">
      <c r="A15056" s="681" t="s">
        <v>8123</v>
      </c>
      <c r="B15056" s="692" t="s">
        <v>8728</v>
      </c>
      <c r="C15056" s="681" t="s">
        <v>8124</v>
      </c>
      <c r="D15056" s="681" t="s">
        <v>8125</v>
      </c>
    </row>
    <row r="15057" spans="1:4" ht="16.5" thickTop="1" thickBot="1" x14ac:dyDescent="0.3">
      <c r="A15057" s="680" t="s">
        <v>8126</v>
      </c>
      <c r="B15057" s="692" t="s">
        <v>8728</v>
      </c>
      <c r="C15057" s="680" t="s">
        <v>37643</v>
      </c>
      <c r="D15057" s="680" t="s">
        <v>8128</v>
      </c>
    </row>
    <row r="15058" spans="1:4" ht="31.5" thickTop="1" thickBot="1" x14ac:dyDescent="0.3">
      <c r="A15058" s="681" t="s">
        <v>37644</v>
      </c>
      <c r="B15058" s="681" t="s">
        <v>37645</v>
      </c>
      <c r="C15058" s="681" t="s">
        <v>37646</v>
      </c>
      <c r="D15058" s="681" t="s">
        <v>51313</v>
      </c>
    </row>
    <row r="15059" spans="1:4" ht="16.5" thickTop="1" thickBot="1" x14ac:dyDescent="0.3">
      <c r="A15059" s="680" t="s">
        <v>37647</v>
      </c>
      <c r="B15059" s="681" t="s">
        <v>37648</v>
      </c>
      <c r="C15059" s="680" t="s">
        <v>37649</v>
      </c>
      <c r="D15059" s="680" t="s">
        <v>51314</v>
      </c>
    </row>
    <row r="15060" spans="1:4" ht="16.5" thickTop="1" thickBot="1" x14ac:dyDescent="0.3">
      <c r="A15060" s="680" t="s">
        <v>37650</v>
      </c>
      <c r="B15060" s="692" t="s">
        <v>8728</v>
      </c>
      <c r="C15060" s="680" t="s">
        <v>37651</v>
      </c>
      <c r="D15060" s="680" t="s">
        <v>51315</v>
      </c>
    </row>
    <row r="15061" spans="1:4" ht="16.5" thickTop="1" thickBot="1" x14ac:dyDescent="0.3">
      <c r="A15061" s="680" t="s">
        <v>37652</v>
      </c>
      <c r="B15061" s="681" t="s">
        <v>37653</v>
      </c>
      <c r="C15061" s="680" t="s">
        <v>37654</v>
      </c>
      <c r="D15061" s="680" t="s">
        <v>51316</v>
      </c>
    </row>
    <row r="15062" spans="1:4" ht="16.5" thickTop="1" thickBot="1" x14ac:dyDescent="0.3">
      <c r="A15062" s="681" t="s">
        <v>37655</v>
      </c>
      <c r="B15062" s="681" t="s">
        <v>37656</v>
      </c>
      <c r="C15062" s="681" t="s">
        <v>37657</v>
      </c>
      <c r="D15062" s="681" t="s">
        <v>51317</v>
      </c>
    </row>
    <row r="15063" spans="1:4" ht="16.5" thickTop="1" thickBot="1" x14ac:dyDescent="0.3">
      <c r="A15063" s="680" t="s">
        <v>8129</v>
      </c>
      <c r="B15063" s="681" t="s">
        <v>37658</v>
      </c>
      <c r="C15063" s="680" t="s">
        <v>37659</v>
      </c>
      <c r="D15063" s="680" t="s">
        <v>51318</v>
      </c>
    </row>
    <row r="15064" spans="1:4" ht="16.5" thickTop="1" thickBot="1" x14ac:dyDescent="0.3">
      <c r="A15064" s="680" t="s">
        <v>37660</v>
      </c>
      <c r="B15064" s="681" t="s">
        <v>37661</v>
      </c>
      <c r="C15064" s="680" t="s">
        <v>37662</v>
      </c>
      <c r="D15064" s="680" t="s">
        <v>51319</v>
      </c>
    </row>
    <row r="15065" spans="1:4" ht="16.5" thickTop="1" thickBot="1" x14ac:dyDescent="0.3">
      <c r="A15065" s="680" t="s">
        <v>37663</v>
      </c>
      <c r="B15065" s="681" t="s">
        <v>37664</v>
      </c>
      <c r="C15065" s="680" t="s">
        <v>37665</v>
      </c>
      <c r="D15065" s="680" t="s">
        <v>51320</v>
      </c>
    </row>
    <row r="15066" spans="1:4" ht="16.5" thickTop="1" thickBot="1" x14ac:dyDescent="0.3">
      <c r="A15066" s="681" t="s">
        <v>37666</v>
      </c>
      <c r="B15066" s="681" t="s">
        <v>37667</v>
      </c>
      <c r="C15066" s="681" t="s">
        <v>37668</v>
      </c>
      <c r="D15066" s="681" t="s">
        <v>51321</v>
      </c>
    </row>
    <row r="15067" spans="1:4" ht="16.5" thickTop="1" thickBot="1" x14ac:dyDescent="0.3">
      <c r="A15067" s="680" t="s">
        <v>37669</v>
      </c>
      <c r="B15067" s="692" t="s">
        <v>8728</v>
      </c>
      <c r="C15067" s="680" t="s">
        <v>37670</v>
      </c>
      <c r="D15067" s="680" t="s">
        <v>51322</v>
      </c>
    </row>
    <row r="15068" spans="1:4" ht="16.5" thickTop="1" thickBot="1" x14ac:dyDescent="0.3">
      <c r="A15068" s="680" t="s">
        <v>8132</v>
      </c>
      <c r="B15068" s="681" t="s">
        <v>37671</v>
      </c>
      <c r="C15068" s="680" t="s">
        <v>8133</v>
      </c>
      <c r="D15068" s="680" t="s">
        <v>8134</v>
      </c>
    </row>
    <row r="15069" spans="1:4" ht="16.5" thickTop="1" thickBot="1" x14ac:dyDescent="0.3">
      <c r="A15069" s="681" t="s">
        <v>37672</v>
      </c>
      <c r="B15069" s="681" t="s">
        <v>37673</v>
      </c>
      <c r="C15069" s="681" t="s">
        <v>37674</v>
      </c>
      <c r="D15069" s="681" t="s">
        <v>51323</v>
      </c>
    </row>
    <row r="15070" spans="1:4" ht="31.5" thickTop="1" thickBot="1" x14ac:dyDescent="0.3">
      <c r="A15070" s="680" t="s">
        <v>37675</v>
      </c>
      <c r="B15070" s="681" t="s">
        <v>37676</v>
      </c>
      <c r="C15070" s="680" t="s">
        <v>37677</v>
      </c>
      <c r="D15070" s="680" t="s">
        <v>51324</v>
      </c>
    </row>
    <row r="15071" spans="1:4" ht="16.5" thickTop="1" thickBot="1" x14ac:dyDescent="0.3">
      <c r="A15071" s="681" t="s">
        <v>37678</v>
      </c>
      <c r="B15071" s="681" t="s">
        <v>37679</v>
      </c>
      <c r="C15071" s="681" t="s">
        <v>37680</v>
      </c>
      <c r="D15071" s="681" t="s">
        <v>51325</v>
      </c>
    </row>
    <row r="15072" spans="1:4" ht="16.5" thickTop="1" thickBot="1" x14ac:dyDescent="0.3">
      <c r="A15072" s="680" t="s">
        <v>8135</v>
      </c>
      <c r="B15072" s="681" t="s">
        <v>8135</v>
      </c>
      <c r="C15072" s="680" t="s">
        <v>8136</v>
      </c>
      <c r="D15072" s="680" t="s">
        <v>8137</v>
      </c>
    </row>
    <row r="15073" spans="1:4" ht="16.5" thickTop="1" thickBot="1" x14ac:dyDescent="0.3">
      <c r="A15073" s="681" t="s">
        <v>37681</v>
      </c>
      <c r="B15073" s="681" t="s">
        <v>37682</v>
      </c>
      <c r="C15073" s="681" t="s">
        <v>37683</v>
      </c>
      <c r="D15073" s="681" t="s">
        <v>51326</v>
      </c>
    </row>
    <row r="15074" spans="1:4" ht="16.5" thickTop="1" thickBot="1" x14ac:dyDescent="0.3">
      <c r="A15074" s="681" t="s">
        <v>37684</v>
      </c>
      <c r="B15074" s="681" t="s">
        <v>37685</v>
      </c>
      <c r="C15074" s="681" t="s">
        <v>37686</v>
      </c>
      <c r="D15074" s="681" t="s">
        <v>51327</v>
      </c>
    </row>
    <row r="15075" spans="1:4" ht="16.5" thickTop="1" thickBot="1" x14ac:dyDescent="0.3">
      <c r="A15075" s="681" t="s">
        <v>37687</v>
      </c>
      <c r="B15075" s="681" t="s">
        <v>37688</v>
      </c>
      <c r="C15075" s="681" t="s">
        <v>37689</v>
      </c>
      <c r="D15075" s="681" t="s">
        <v>51328</v>
      </c>
    </row>
    <row r="15076" spans="1:4" ht="16.5" thickTop="1" thickBot="1" x14ac:dyDescent="0.3">
      <c r="A15076" s="681" t="s">
        <v>37690</v>
      </c>
      <c r="B15076" s="681" t="s">
        <v>37691</v>
      </c>
      <c r="C15076" s="681" t="s">
        <v>37692</v>
      </c>
      <c r="D15076" s="681" t="s">
        <v>51329</v>
      </c>
    </row>
    <row r="15077" spans="1:4" ht="16.5" thickTop="1" thickBot="1" x14ac:dyDescent="0.3">
      <c r="A15077" s="681" t="s">
        <v>37693</v>
      </c>
      <c r="B15077" s="681" t="s">
        <v>37694</v>
      </c>
      <c r="C15077" s="681" t="s">
        <v>37695</v>
      </c>
      <c r="D15077" s="681" t="s">
        <v>51330</v>
      </c>
    </row>
    <row r="15078" spans="1:4" ht="31.5" thickTop="1" thickBot="1" x14ac:dyDescent="0.3">
      <c r="A15078" s="680" t="s">
        <v>37696</v>
      </c>
      <c r="B15078" s="681" t="s">
        <v>37697</v>
      </c>
      <c r="C15078" s="680" t="s">
        <v>37698</v>
      </c>
      <c r="D15078" s="680" t="s">
        <v>51331</v>
      </c>
    </row>
    <row r="15079" spans="1:4" ht="16.5" thickTop="1" thickBot="1" x14ac:dyDescent="0.3">
      <c r="A15079" s="680" t="s">
        <v>37699</v>
      </c>
      <c r="B15079" s="681" t="s">
        <v>37700</v>
      </c>
      <c r="C15079" s="680" t="s">
        <v>37701</v>
      </c>
      <c r="D15079" s="680" t="s">
        <v>51332</v>
      </c>
    </row>
    <row r="15080" spans="1:4" ht="16.5" thickTop="1" thickBot="1" x14ac:dyDescent="0.3">
      <c r="A15080" s="681" t="s">
        <v>37702</v>
      </c>
      <c r="B15080" s="681" t="s">
        <v>37703</v>
      </c>
      <c r="C15080" s="681" t="s">
        <v>37704</v>
      </c>
      <c r="D15080" s="681" t="s">
        <v>51333</v>
      </c>
    </row>
    <row r="15081" spans="1:4" ht="16.5" thickTop="1" thickBot="1" x14ac:dyDescent="0.3">
      <c r="A15081" s="681" t="s">
        <v>37705</v>
      </c>
      <c r="B15081" s="681" t="s">
        <v>37706</v>
      </c>
      <c r="C15081" s="681" t="s">
        <v>37707</v>
      </c>
      <c r="D15081" s="681" t="s">
        <v>51334</v>
      </c>
    </row>
    <row r="15082" spans="1:4" ht="16.5" thickTop="1" thickBot="1" x14ac:dyDescent="0.3">
      <c r="A15082" s="681" t="s">
        <v>37708</v>
      </c>
      <c r="B15082" s="681" t="s">
        <v>37709</v>
      </c>
      <c r="C15082" s="681" t="s">
        <v>37710</v>
      </c>
      <c r="D15082" s="681" t="s">
        <v>51335</v>
      </c>
    </row>
    <row r="15083" spans="1:4" ht="16.5" thickTop="1" thickBot="1" x14ac:dyDescent="0.3">
      <c r="A15083" s="680" t="s">
        <v>37711</v>
      </c>
      <c r="B15083" s="681" t="s">
        <v>37712</v>
      </c>
      <c r="C15083" s="680" t="s">
        <v>37713</v>
      </c>
      <c r="D15083" s="680" t="s">
        <v>51336</v>
      </c>
    </row>
    <row r="15084" spans="1:4" ht="16.5" thickTop="1" thickBot="1" x14ac:dyDescent="0.3">
      <c r="A15084" s="681" t="s">
        <v>37714</v>
      </c>
      <c r="B15084" s="681" t="s">
        <v>37715</v>
      </c>
      <c r="C15084" s="681" t="s">
        <v>37716</v>
      </c>
      <c r="D15084" s="681" t="s">
        <v>51337</v>
      </c>
    </row>
    <row r="15085" spans="1:4" ht="16.5" thickTop="1" thickBot="1" x14ac:dyDescent="0.3">
      <c r="A15085" s="680" t="s">
        <v>37717</v>
      </c>
      <c r="B15085" s="681" t="s">
        <v>37718</v>
      </c>
      <c r="C15085" s="680" t="s">
        <v>37719</v>
      </c>
      <c r="D15085" s="680" t="s">
        <v>51338</v>
      </c>
    </row>
    <row r="15086" spans="1:4" ht="31.5" thickTop="1" thickBot="1" x14ac:dyDescent="0.3">
      <c r="A15086" s="680" t="s">
        <v>37720</v>
      </c>
      <c r="B15086" s="681" t="s">
        <v>37721</v>
      </c>
      <c r="C15086" s="680" t="s">
        <v>37722</v>
      </c>
      <c r="D15086" s="680" t="s">
        <v>51339</v>
      </c>
    </row>
    <row r="15087" spans="1:4" ht="16.5" thickTop="1" thickBot="1" x14ac:dyDescent="0.3">
      <c r="A15087" s="680" t="s">
        <v>37723</v>
      </c>
      <c r="B15087" s="681" t="s">
        <v>37724</v>
      </c>
      <c r="C15087" s="680" t="s">
        <v>37725</v>
      </c>
      <c r="D15087" s="680" t="s">
        <v>51340</v>
      </c>
    </row>
    <row r="15088" spans="1:4" ht="16.5" thickTop="1" thickBot="1" x14ac:dyDescent="0.3">
      <c r="A15088" s="680" t="s">
        <v>37726</v>
      </c>
      <c r="B15088" s="681" t="s">
        <v>37727</v>
      </c>
      <c r="C15088" s="680" t="s">
        <v>37728</v>
      </c>
      <c r="D15088" s="680" t="s">
        <v>51341</v>
      </c>
    </row>
    <row r="15089" spans="1:4" ht="16.5" thickTop="1" thickBot="1" x14ac:dyDescent="0.3">
      <c r="A15089" s="680" t="s">
        <v>37729</v>
      </c>
      <c r="B15089" s="681" t="s">
        <v>37730</v>
      </c>
      <c r="C15089" s="680" t="s">
        <v>37731</v>
      </c>
      <c r="D15089" s="680" t="s">
        <v>51342</v>
      </c>
    </row>
    <row r="15090" spans="1:4" ht="16.5" thickTop="1" thickBot="1" x14ac:dyDescent="0.3">
      <c r="A15090" s="681" t="s">
        <v>37732</v>
      </c>
      <c r="B15090" s="681" t="s">
        <v>37733</v>
      </c>
      <c r="C15090" s="681" t="s">
        <v>37734</v>
      </c>
      <c r="D15090" s="681" t="s">
        <v>51343</v>
      </c>
    </row>
    <row r="15091" spans="1:4" ht="16.5" thickTop="1" thickBot="1" x14ac:dyDescent="0.3">
      <c r="A15091" s="680" t="s">
        <v>8138</v>
      </c>
      <c r="B15091" s="681" t="s">
        <v>8138</v>
      </c>
      <c r="C15091" s="680" t="s">
        <v>8139</v>
      </c>
      <c r="D15091" s="680" t="s">
        <v>8140</v>
      </c>
    </row>
    <row r="15092" spans="1:4" ht="16.5" thickTop="1" thickBot="1" x14ac:dyDescent="0.3">
      <c r="A15092" s="680" t="s">
        <v>37735</v>
      </c>
      <c r="B15092" s="681" t="s">
        <v>37736</v>
      </c>
      <c r="C15092" s="680" t="s">
        <v>37737</v>
      </c>
      <c r="D15092" s="680" t="s">
        <v>51344</v>
      </c>
    </row>
    <row r="15093" spans="1:4" ht="16.5" thickTop="1" thickBot="1" x14ac:dyDescent="0.3">
      <c r="A15093" s="681" t="s">
        <v>37738</v>
      </c>
      <c r="B15093" s="681" t="s">
        <v>37738</v>
      </c>
      <c r="C15093" s="681" t="s">
        <v>37739</v>
      </c>
      <c r="D15093" s="681" t="s">
        <v>51345</v>
      </c>
    </row>
    <row r="15094" spans="1:4" ht="16.5" thickTop="1" thickBot="1" x14ac:dyDescent="0.3">
      <c r="A15094" s="680" t="s">
        <v>37740</v>
      </c>
      <c r="B15094" s="681" t="s">
        <v>37741</v>
      </c>
      <c r="C15094" s="680" t="s">
        <v>37742</v>
      </c>
      <c r="D15094" s="680" t="s">
        <v>51346</v>
      </c>
    </row>
    <row r="15095" spans="1:4" ht="16.5" thickTop="1" thickBot="1" x14ac:dyDescent="0.3">
      <c r="A15095" s="681" t="s">
        <v>37743</v>
      </c>
      <c r="B15095" s="681" t="s">
        <v>37744</v>
      </c>
      <c r="C15095" s="681" t="s">
        <v>37745</v>
      </c>
      <c r="D15095" s="681" t="s">
        <v>51347</v>
      </c>
    </row>
    <row r="15096" spans="1:4" ht="16.5" thickTop="1" thickBot="1" x14ac:dyDescent="0.3">
      <c r="A15096" s="680" t="s">
        <v>37746</v>
      </c>
      <c r="B15096" s="681" t="s">
        <v>37747</v>
      </c>
      <c r="C15096" s="680" t="s">
        <v>37748</v>
      </c>
      <c r="D15096" s="680" t="s">
        <v>51348</v>
      </c>
    </row>
    <row r="15097" spans="1:4" ht="16.5" thickTop="1" thickBot="1" x14ac:dyDescent="0.3">
      <c r="A15097" s="681" t="s">
        <v>37749</v>
      </c>
      <c r="B15097" s="681" t="s">
        <v>37750</v>
      </c>
      <c r="C15097" s="681" t="s">
        <v>37751</v>
      </c>
      <c r="D15097" s="681" t="s">
        <v>51349</v>
      </c>
    </row>
    <row r="15098" spans="1:4" ht="16.5" thickTop="1" thickBot="1" x14ac:dyDescent="0.3">
      <c r="A15098" s="680" t="s">
        <v>37752</v>
      </c>
      <c r="B15098" s="681" t="s">
        <v>37753</v>
      </c>
      <c r="C15098" s="680" t="s">
        <v>37754</v>
      </c>
      <c r="D15098" s="680" t="s">
        <v>51350</v>
      </c>
    </row>
    <row r="15099" spans="1:4" ht="16.5" thickTop="1" thickBot="1" x14ac:dyDescent="0.3">
      <c r="A15099" s="680" t="s">
        <v>37755</v>
      </c>
      <c r="B15099" s="681" t="s">
        <v>37756</v>
      </c>
      <c r="C15099" s="680" t="s">
        <v>37757</v>
      </c>
      <c r="D15099" s="680" t="s">
        <v>51351</v>
      </c>
    </row>
    <row r="15100" spans="1:4" ht="16.5" thickTop="1" thickBot="1" x14ac:dyDescent="0.3">
      <c r="A15100" s="681" t="s">
        <v>37758</v>
      </c>
      <c r="B15100" s="681" t="s">
        <v>37759</v>
      </c>
      <c r="C15100" s="681" t="s">
        <v>37760</v>
      </c>
      <c r="D15100" s="681" t="s">
        <v>51352</v>
      </c>
    </row>
    <row r="15101" spans="1:4" ht="16.5" thickTop="1" thickBot="1" x14ac:dyDescent="0.3">
      <c r="A15101" s="681" t="s">
        <v>37761</v>
      </c>
      <c r="B15101" s="692" t="s">
        <v>8728</v>
      </c>
      <c r="C15101" s="681" t="s">
        <v>37762</v>
      </c>
      <c r="D15101" s="681" t="s">
        <v>51353</v>
      </c>
    </row>
    <row r="15102" spans="1:4" ht="16.5" thickTop="1" thickBot="1" x14ac:dyDescent="0.3">
      <c r="A15102" s="681" t="s">
        <v>37763</v>
      </c>
      <c r="B15102" s="692" t="s">
        <v>8728</v>
      </c>
      <c r="C15102" s="681" t="s">
        <v>37764</v>
      </c>
      <c r="D15102" s="681" t="s">
        <v>51354</v>
      </c>
    </row>
    <row r="15103" spans="1:4" ht="16.5" thickTop="1" thickBot="1" x14ac:dyDescent="0.3">
      <c r="A15103" s="681" t="s">
        <v>37765</v>
      </c>
      <c r="B15103" s="692" t="s">
        <v>8728</v>
      </c>
      <c r="C15103" s="681" t="s">
        <v>37766</v>
      </c>
      <c r="D15103" s="681" t="s">
        <v>51355</v>
      </c>
    </row>
    <row r="15104" spans="1:4" ht="16.5" thickTop="1" thickBot="1" x14ac:dyDescent="0.3">
      <c r="A15104" s="680" t="s">
        <v>37767</v>
      </c>
      <c r="B15104" s="692" t="s">
        <v>8728</v>
      </c>
      <c r="C15104" s="680" t="s">
        <v>37768</v>
      </c>
      <c r="D15104" s="680" t="s">
        <v>51356</v>
      </c>
    </row>
    <row r="15105" spans="1:4" ht="16.5" thickTop="1" thickBot="1" x14ac:dyDescent="0.3">
      <c r="A15105" s="680" t="s">
        <v>37769</v>
      </c>
      <c r="B15105" s="681" t="s">
        <v>37770</v>
      </c>
      <c r="C15105" s="680" t="s">
        <v>37771</v>
      </c>
      <c r="D15105" s="680" t="s">
        <v>51357</v>
      </c>
    </row>
    <row r="15106" spans="1:4" ht="16.5" thickTop="1" thickBot="1" x14ac:dyDescent="0.3">
      <c r="A15106" s="681" t="s">
        <v>37772</v>
      </c>
      <c r="B15106" s="681" t="s">
        <v>37773</v>
      </c>
      <c r="C15106" s="681" t="s">
        <v>37774</v>
      </c>
      <c r="D15106" s="681" t="s">
        <v>51358</v>
      </c>
    </row>
    <row r="15107" spans="1:4" ht="16.5" thickTop="1" thickBot="1" x14ac:dyDescent="0.3">
      <c r="A15107" s="681" t="s">
        <v>37775</v>
      </c>
      <c r="B15107" s="681" t="s">
        <v>37776</v>
      </c>
      <c r="C15107" s="681" t="s">
        <v>37777</v>
      </c>
      <c r="D15107" s="681" t="s">
        <v>51359</v>
      </c>
    </row>
    <row r="15108" spans="1:4" ht="16.5" thickTop="1" thickBot="1" x14ac:dyDescent="0.3">
      <c r="A15108" s="680" t="s">
        <v>37778</v>
      </c>
      <c r="B15108" s="681" t="s">
        <v>37779</v>
      </c>
      <c r="C15108" s="680" t="s">
        <v>37780</v>
      </c>
      <c r="D15108" s="680" t="s">
        <v>51360</v>
      </c>
    </row>
    <row r="15109" spans="1:4" ht="16.5" thickTop="1" thickBot="1" x14ac:dyDescent="0.3">
      <c r="A15109" s="680" t="s">
        <v>37781</v>
      </c>
      <c r="B15109" s="681" t="s">
        <v>37782</v>
      </c>
      <c r="C15109" s="680" t="s">
        <v>37783</v>
      </c>
      <c r="D15109" s="680" t="s">
        <v>51361</v>
      </c>
    </row>
    <row r="15110" spans="1:4" ht="16.5" thickTop="1" thickBot="1" x14ac:dyDescent="0.3">
      <c r="A15110" s="680" t="s">
        <v>37784</v>
      </c>
      <c r="B15110" s="681" t="s">
        <v>37785</v>
      </c>
      <c r="C15110" s="680" t="s">
        <v>37786</v>
      </c>
      <c r="D15110" s="680" t="s">
        <v>51362</v>
      </c>
    </row>
    <row r="15111" spans="1:4" ht="16.5" thickTop="1" thickBot="1" x14ac:dyDescent="0.3">
      <c r="A15111" s="680" t="s">
        <v>37787</v>
      </c>
      <c r="B15111" s="681" t="s">
        <v>37788</v>
      </c>
      <c r="C15111" s="680" t="s">
        <v>37789</v>
      </c>
      <c r="D15111" s="680" t="s">
        <v>51363</v>
      </c>
    </row>
    <row r="15112" spans="1:4" ht="46.5" thickTop="1" thickBot="1" x14ac:dyDescent="0.3">
      <c r="A15112" s="680" t="s">
        <v>37790</v>
      </c>
      <c r="B15112" s="681" t="s">
        <v>37790</v>
      </c>
      <c r="C15112" s="680" t="s">
        <v>37791</v>
      </c>
      <c r="D15112" s="680" t="s">
        <v>51364</v>
      </c>
    </row>
    <row r="15113" spans="1:4" ht="16.5" thickTop="1" thickBot="1" x14ac:dyDescent="0.3">
      <c r="A15113" s="681" t="s">
        <v>37792</v>
      </c>
      <c r="B15113" s="681" t="s">
        <v>37792</v>
      </c>
      <c r="C15113" s="681" t="s">
        <v>37793</v>
      </c>
      <c r="D15113" s="681" t="s">
        <v>51365</v>
      </c>
    </row>
    <row r="15114" spans="1:4" ht="31.5" thickTop="1" thickBot="1" x14ac:dyDescent="0.3">
      <c r="A15114" s="681" t="s">
        <v>37794</v>
      </c>
      <c r="B15114" s="681" t="s">
        <v>37794</v>
      </c>
      <c r="C15114" s="681" t="s">
        <v>37795</v>
      </c>
      <c r="D15114" s="681" t="s">
        <v>51366</v>
      </c>
    </row>
    <row r="15115" spans="1:4" ht="16.5" thickTop="1" thickBot="1" x14ac:dyDescent="0.3">
      <c r="A15115" s="681" t="s">
        <v>8141</v>
      </c>
      <c r="B15115" s="681" t="s">
        <v>37796</v>
      </c>
      <c r="C15115" s="681" t="s">
        <v>8142</v>
      </c>
      <c r="D15115" s="681" t="s">
        <v>8143</v>
      </c>
    </row>
    <row r="15116" spans="1:4" ht="16.5" thickTop="1" thickBot="1" x14ac:dyDescent="0.3">
      <c r="A15116" s="680" t="s">
        <v>37797</v>
      </c>
      <c r="B15116" s="681" t="s">
        <v>37798</v>
      </c>
      <c r="C15116" s="680" t="s">
        <v>37799</v>
      </c>
      <c r="D15116" s="680" t="s">
        <v>51367</v>
      </c>
    </row>
    <row r="15117" spans="1:4" ht="16.5" thickTop="1" thickBot="1" x14ac:dyDescent="0.3">
      <c r="A15117" s="681" t="s">
        <v>37800</v>
      </c>
      <c r="B15117" s="681" t="s">
        <v>37801</v>
      </c>
      <c r="C15117" s="681" t="s">
        <v>37802</v>
      </c>
      <c r="D15117" s="681" t="s">
        <v>51368</v>
      </c>
    </row>
    <row r="15118" spans="1:4" ht="16.5" thickTop="1" thickBot="1" x14ac:dyDescent="0.3">
      <c r="A15118" s="681" t="s">
        <v>37803</v>
      </c>
      <c r="B15118" s="681" t="s">
        <v>37804</v>
      </c>
      <c r="C15118" s="681" t="s">
        <v>37805</v>
      </c>
      <c r="D15118" s="681" t="s">
        <v>51369</v>
      </c>
    </row>
    <row r="15119" spans="1:4" ht="16.5" thickTop="1" thickBot="1" x14ac:dyDescent="0.3">
      <c r="A15119" s="681" t="s">
        <v>37806</v>
      </c>
      <c r="B15119" s="692" t="s">
        <v>8728</v>
      </c>
      <c r="C15119" s="681" t="s">
        <v>37807</v>
      </c>
      <c r="D15119" s="681" t="s">
        <v>51370</v>
      </c>
    </row>
    <row r="15120" spans="1:4" ht="16.5" thickTop="1" thickBot="1" x14ac:dyDescent="0.3">
      <c r="A15120" s="680" t="s">
        <v>37808</v>
      </c>
      <c r="B15120" s="692" t="s">
        <v>8728</v>
      </c>
      <c r="C15120" s="680" t="s">
        <v>37809</v>
      </c>
      <c r="D15120" s="680" t="s">
        <v>51371</v>
      </c>
    </row>
    <row r="15121" spans="1:4" ht="16.5" thickTop="1" thickBot="1" x14ac:dyDescent="0.3">
      <c r="A15121" s="680" t="s">
        <v>37810</v>
      </c>
      <c r="B15121" s="681" t="s">
        <v>37810</v>
      </c>
      <c r="C15121" s="680" t="s">
        <v>37811</v>
      </c>
      <c r="D15121" s="680" t="s">
        <v>51372</v>
      </c>
    </row>
    <row r="15122" spans="1:4" ht="16.5" thickTop="1" thickBot="1" x14ac:dyDescent="0.3">
      <c r="A15122" s="681" t="s">
        <v>8144</v>
      </c>
      <c r="B15122" s="681" t="s">
        <v>37812</v>
      </c>
      <c r="C15122" s="681" t="s">
        <v>37813</v>
      </c>
      <c r="D15122" s="681" t="s">
        <v>8146</v>
      </c>
    </row>
    <row r="15123" spans="1:4" ht="31.5" thickTop="1" thickBot="1" x14ac:dyDescent="0.3">
      <c r="A15123" s="680" t="s">
        <v>37814</v>
      </c>
      <c r="B15123" s="681" t="s">
        <v>37815</v>
      </c>
      <c r="C15123" s="680" t="s">
        <v>37816</v>
      </c>
      <c r="D15123" s="680" t="s">
        <v>51373</v>
      </c>
    </row>
    <row r="15124" spans="1:4" ht="16.5" thickTop="1" thickBot="1" x14ac:dyDescent="0.3">
      <c r="A15124" s="680" t="s">
        <v>37817</v>
      </c>
      <c r="B15124" s="681" t="s">
        <v>37818</v>
      </c>
      <c r="C15124" s="680" t="s">
        <v>37819</v>
      </c>
      <c r="D15124" s="680" t="s">
        <v>51374</v>
      </c>
    </row>
    <row r="15125" spans="1:4" ht="16.5" thickTop="1" thickBot="1" x14ac:dyDescent="0.3">
      <c r="A15125" s="681" t="s">
        <v>37820</v>
      </c>
      <c r="B15125" s="681" t="s">
        <v>37821</v>
      </c>
      <c r="C15125" s="681" t="s">
        <v>37822</v>
      </c>
      <c r="D15125" s="681" t="s">
        <v>51375</v>
      </c>
    </row>
    <row r="15126" spans="1:4" ht="16.5" thickTop="1" thickBot="1" x14ac:dyDescent="0.3">
      <c r="A15126" s="680" t="s">
        <v>37823</v>
      </c>
      <c r="B15126" s="681" t="s">
        <v>37824</v>
      </c>
      <c r="C15126" s="680" t="s">
        <v>37825</v>
      </c>
      <c r="D15126" s="680" t="s">
        <v>51376</v>
      </c>
    </row>
    <row r="15127" spans="1:4" ht="16.5" thickTop="1" thickBot="1" x14ac:dyDescent="0.3">
      <c r="A15127" s="681" t="s">
        <v>37826</v>
      </c>
      <c r="B15127" s="681" t="s">
        <v>37827</v>
      </c>
      <c r="C15127" s="681" t="s">
        <v>37828</v>
      </c>
      <c r="D15127" s="681" t="s">
        <v>51377</v>
      </c>
    </row>
    <row r="15128" spans="1:4" ht="16.5" thickTop="1" thickBot="1" x14ac:dyDescent="0.3">
      <c r="A15128" s="681" t="s">
        <v>37829</v>
      </c>
      <c r="B15128" s="681" t="s">
        <v>37830</v>
      </c>
      <c r="C15128" s="681" t="s">
        <v>37831</v>
      </c>
      <c r="D15128" s="681" t="s">
        <v>51378</v>
      </c>
    </row>
    <row r="15129" spans="1:4" ht="16.5" thickTop="1" thickBot="1" x14ac:dyDescent="0.3">
      <c r="A15129" s="681" t="s">
        <v>37832</v>
      </c>
      <c r="B15129" s="681" t="s">
        <v>37833</v>
      </c>
      <c r="C15129" s="681" t="s">
        <v>37834</v>
      </c>
      <c r="D15129" s="681" t="s">
        <v>51379</v>
      </c>
    </row>
    <row r="15130" spans="1:4" ht="16.5" thickTop="1" thickBot="1" x14ac:dyDescent="0.3">
      <c r="A15130" s="680" t="s">
        <v>37835</v>
      </c>
      <c r="B15130" s="681" t="s">
        <v>37836</v>
      </c>
      <c r="C15130" s="680" t="s">
        <v>37837</v>
      </c>
      <c r="D15130" s="680" t="s">
        <v>51380</v>
      </c>
    </row>
    <row r="15131" spans="1:4" ht="16.5" thickTop="1" thickBot="1" x14ac:dyDescent="0.3">
      <c r="A15131" s="680" t="s">
        <v>37838</v>
      </c>
      <c r="B15131" s="681" t="s">
        <v>37839</v>
      </c>
      <c r="C15131" s="680" t="s">
        <v>37840</v>
      </c>
      <c r="D15131" s="680" t="s">
        <v>51381</v>
      </c>
    </row>
    <row r="15132" spans="1:4" ht="16.5" thickTop="1" thickBot="1" x14ac:dyDescent="0.3">
      <c r="A15132" s="681" t="s">
        <v>37841</v>
      </c>
      <c r="B15132" s="681" t="s">
        <v>37842</v>
      </c>
      <c r="C15132" s="681" t="s">
        <v>37843</v>
      </c>
      <c r="D15132" s="681" t="s">
        <v>51382</v>
      </c>
    </row>
    <row r="15133" spans="1:4" ht="16.5" thickTop="1" thickBot="1" x14ac:dyDescent="0.3">
      <c r="A15133" s="680" t="s">
        <v>37844</v>
      </c>
      <c r="B15133" s="681" t="s">
        <v>37845</v>
      </c>
      <c r="C15133" s="680" t="s">
        <v>37846</v>
      </c>
      <c r="D15133" s="680" t="s">
        <v>51383</v>
      </c>
    </row>
    <row r="15134" spans="1:4" ht="16.5" thickTop="1" thickBot="1" x14ac:dyDescent="0.3">
      <c r="A15134" s="680" t="s">
        <v>37847</v>
      </c>
      <c r="B15134" s="681" t="s">
        <v>37848</v>
      </c>
      <c r="C15134" s="680" t="s">
        <v>37849</v>
      </c>
      <c r="D15134" s="680" t="s">
        <v>51384</v>
      </c>
    </row>
    <row r="15135" spans="1:4" ht="16.5" thickTop="1" thickBot="1" x14ac:dyDescent="0.3">
      <c r="A15135" s="681" t="s">
        <v>37850</v>
      </c>
      <c r="B15135" s="692" t="s">
        <v>8728</v>
      </c>
      <c r="C15135" s="681" t="s">
        <v>37851</v>
      </c>
      <c r="D15135" s="681" t="s">
        <v>51385</v>
      </c>
    </row>
    <row r="15136" spans="1:4" ht="16.5" thickTop="1" thickBot="1" x14ac:dyDescent="0.3">
      <c r="A15136" s="680" t="s">
        <v>37852</v>
      </c>
      <c r="B15136" s="692" t="s">
        <v>8728</v>
      </c>
      <c r="C15136" s="680" t="s">
        <v>37853</v>
      </c>
      <c r="D15136" s="680" t="s">
        <v>51386</v>
      </c>
    </row>
    <row r="15137" spans="1:4" ht="16.5" thickTop="1" thickBot="1" x14ac:dyDescent="0.3">
      <c r="A15137" s="681" t="s">
        <v>37854</v>
      </c>
      <c r="B15137" s="692" t="s">
        <v>8728</v>
      </c>
      <c r="C15137" s="681" t="s">
        <v>37855</v>
      </c>
      <c r="D15137" s="681" t="s">
        <v>51387</v>
      </c>
    </row>
    <row r="15138" spans="1:4" ht="16.5" thickTop="1" thickBot="1" x14ac:dyDescent="0.3">
      <c r="A15138" s="681" t="s">
        <v>37856</v>
      </c>
      <c r="B15138" s="692" t="s">
        <v>8728</v>
      </c>
      <c r="C15138" s="681" t="s">
        <v>37857</v>
      </c>
      <c r="D15138" s="681" t="s">
        <v>51388</v>
      </c>
    </row>
    <row r="15139" spans="1:4" ht="16.5" thickTop="1" thickBot="1" x14ac:dyDescent="0.3">
      <c r="A15139" s="680" t="s">
        <v>37858</v>
      </c>
      <c r="B15139" s="681" t="s">
        <v>37859</v>
      </c>
      <c r="C15139" s="680" t="s">
        <v>37860</v>
      </c>
      <c r="D15139" s="680" t="s">
        <v>51389</v>
      </c>
    </row>
    <row r="15140" spans="1:4" ht="16.5" thickTop="1" thickBot="1" x14ac:dyDescent="0.3">
      <c r="A15140" s="680" t="s">
        <v>37861</v>
      </c>
      <c r="B15140" s="692" t="s">
        <v>8728</v>
      </c>
      <c r="C15140" s="680" t="s">
        <v>37862</v>
      </c>
      <c r="D15140" s="680" t="s">
        <v>51390</v>
      </c>
    </row>
    <row r="15141" spans="1:4" ht="16.5" thickTop="1" thickBot="1" x14ac:dyDescent="0.3">
      <c r="A15141" s="680" t="s">
        <v>37863</v>
      </c>
      <c r="B15141" s="681" t="s">
        <v>37864</v>
      </c>
      <c r="C15141" s="680" t="s">
        <v>37865</v>
      </c>
      <c r="D15141" s="680" t="s">
        <v>51391</v>
      </c>
    </row>
    <row r="15142" spans="1:4" ht="16.5" thickTop="1" thickBot="1" x14ac:dyDescent="0.3">
      <c r="A15142" s="681" t="s">
        <v>37866</v>
      </c>
      <c r="B15142" s="681" t="s">
        <v>37867</v>
      </c>
      <c r="C15142" s="681" t="s">
        <v>37868</v>
      </c>
      <c r="D15142" s="681" t="s">
        <v>51392</v>
      </c>
    </row>
    <row r="15143" spans="1:4" ht="16.5" thickTop="1" thickBot="1" x14ac:dyDescent="0.3">
      <c r="A15143" s="680" t="s">
        <v>37869</v>
      </c>
      <c r="B15143" s="681" t="s">
        <v>37870</v>
      </c>
      <c r="C15143" s="680" t="s">
        <v>37871</v>
      </c>
      <c r="D15143" s="680" t="s">
        <v>51393</v>
      </c>
    </row>
    <row r="15144" spans="1:4" ht="16.5" thickTop="1" thickBot="1" x14ac:dyDescent="0.3">
      <c r="A15144" s="681" t="s">
        <v>37872</v>
      </c>
      <c r="B15144" s="681" t="s">
        <v>37873</v>
      </c>
      <c r="C15144" s="681" t="s">
        <v>37874</v>
      </c>
      <c r="D15144" s="681" t="s">
        <v>51394</v>
      </c>
    </row>
    <row r="15145" spans="1:4" ht="31.5" thickTop="1" thickBot="1" x14ac:dyDescent="0.3">
      <c r="A15145" s="680" t="s">
        <v>37875</v>
      </c>
      <c r="B15145" s="681" t="s">
        <v>37876</v>
      </c>
      <c r="C15145" s="680" t="s">
        <v>37877</v>
      </c>
      <c r="D15145" s="680" t="s">
        <v>51395</v>
      </c>
    </row>
    <row r="15146" spans="1:4" ht="16.5" thickTop="1" thickBot="1" x14ac:dyDescent="0.3">
      <c r="A15146" s="681" t="s">
        <v>37878</v>
      </c>
      <c r="B15146" s="681" t="s">
        <v>37879</v>
      </c>
      <c r="C15146" s="681" t="s">
        <v>37880</v>
      </c>
      <c r="D15146" s="681" t="s">
        <v>51396</v>
      </c>
    </row>
    <row r="15147" spans="1:4" ht="16.5" thickTop="1" thickBot="1" x14ac:dyDescent="0.3">
      <c r="A15147" s="680" t="s">
        <v>37881</v>
      </c>
      <c r="B15147" s="681" t="s">
        <v>37882</v>
      </c>
      <c r="C15147" s="680" t="s">
        <v>37883</v>
      </c>
      <c r="D15147" s="680" t="s">
        <v>51397</v>
      </c>
    </row>
    <row r="15148" spans="1:4" ht="16.5" thickTop="1" thickBot="1" x14ac:dyDescent="0.3">
      <c r="A15148" s="680" t="s">
        <v>37884</v>
      </c>
      <c r="B15148" s="681" t="s">
        <v>37885</v>
      </c>
      <c r="C15148" s="680" t="s">
        <v>37886</v>
      </c>
      <c r="D15148" s="680" t="s">
        <v>51398</v>
      </c>
    </row>
    <row r="15149" spans="1:4" ht="16.5" thickTop="1" thickBot="1" x14ac:dyDescent="0.3">
      <c r="A15149" s="681" t="s">
        <v>37887</v>
      </c>
      <c r="B15149" s="692" t="s">
        <v>8728</v>
      </c>
      <c r="C15149" s="681" t="s">
        <v>37888</v>
      </c>
      <c r="D15149" s="681" t="s">
        <v>51399</v>
      </c>
    </row>
    <row r="15150" spans="1:4" ht="16.5" thickTop="1" thickBot="1" x14ac:dyDescent="0.3">
      <c r="A15150" s="681" t="s">
        <v>37889</v>
      </c>
      <c r="B15150" s="681" t="s">
        <v>37890</v>
      </c>
      <c r="C15150" s="681" t="s">
        <v>37891</v>
      </c>
      <c r="D15150" s="681" t="s">
        <v>51400</v>
      </c>
    </row>
    <row r="15151" spans="1:4" ht="16.5" thickTop="1" thickBot="1" x14ac:dyDescent="0.3">
      <c r="A15151" s="680" t="s">
        <v>37892</v>
      </c>
      <c r="B15151" s="681" t="s">
        <v>37893</v>
      </c>
      <c r="C15151" s="680" t="s">
        <v>37894</v>
      </c>
      <c r="D15151" s="680" t="s">
        <v>51401</v>
      </c>
    </row>
    <row r="15152" spans="1:4" ht="16.5" thickTop="1" thickBot="1" x14ac:dyDescent="0.3">
      <c r="A15152" s="680" t="s">
        <v>37895</v>
      </c>
      <c r="B15152" s="681" t="s">
        <v>37896</v>
      </c>
      <c r="C15152" s="680" t="s">
        <v>37897</v>
      </c>
      <c r="D15152" s="680" t="s">
        <v>51402</v>
      </c>
    </row>
    <row r="15153" spans="1:4" ht="16.5" thickTop="1" thickBot="1" x14ac:dyDescent="0.3">
      <c r="A15153" s="681" t="s">
        <v>37898</v>
      </c>
      <c r="B15153" s="681" t="s">
        <v>37898</v>
      </c>
      <c r="C15153" s="681" t="s">
        <v>37899</v>
      </c>
      <c r="D15153" s="681" t="s">
        <v>51403</v>
      </c>
    </row>
    <row r="15154" spans="1:4" ht="16.5" thickTop="1" thickBot="1" x14ac:dyDescent="0.3">
      <c r="A15154" s="681" t="s">
        <v>37900</v>
      </c>
      <c r="B15154" s="681" t="s">
        <v>37900</v>
      </c>
      <c r="C15154" s="681" t="s">
        <v>37901</v>
      </c>
      <c r="D15154" s="681" t="s">
        <v>51404</v>
      </c>
    </row>
    <row r="15155" spans="1:4" ht="16.5" thickTop="1" thickBot="1" x14ac:dyDescent="0.3">
      <c r="A15155" s="681" t="s">
        <v>37902</v>
      </c>
      <c r="B15155" s="692" t="s">
        <v>8728</v>
      </c>
      <c r="C15155" s="681" t="s">
        <v>37903</v>
      </c>
      <c r="D15155" s="681" t="s">
        <v>51405</v>
      </c>
    </row>
    <row r="15156" spans="1:4" ht="16.5" thickTop="1" thickBot="1" x14ac:dyDescent="0.3">
      <c r="A15156" s="681" t="s">
        <v>37904</v>
      </c>
      <c r="B15156" s="681" t="s">
        <v>37905</v>
      </c>
      <c r="C15156" s="681" t="s">
        <v>37906</v>
      </c>
      <c r="D15156" s="681" t="s">
        <v>51406</v>
      </c>
    </row>
    <row r="15157" spans="1:4" ht="16.5" thickTop="1" thickBot="1" x14ac:dyDescent="0.3">
      <c r="A15157" s="681" t="s">
        <v>37907</v>
      </c>
      <c r="B15157" s="681" t="s">
        <v>37908</v>
      </c>
      <c r="C15157" s="681" t="s">
        <v>37909</v>
      </c>
      <c r="D15157" s="681" t="s">
        <v>51407</v>
      </c>
    </row>
    <row r="15158" spans="1:4" ht="16.5" thickTop="1" thickBot="1" x14ac:dyDescent="0.3">
      <c r="A15158" s="680" t="s">
        <v>37910</v>
      </c>
      <c r="B15158" s="681" t="s">
        <v>37911</v>
      </c>
      <c r="C15158" s="680" t="s">
        <v>37912</v>
      </c>
      <c r="D15158" s="680" t="s">
        <v>51408</v>
      </c>
    </row>
    <row r="15159" spans="1:4" ht="16.5" thickTop="1" thickBot="1" x14ac:dyDescent="0.3">
      <c r="A15159" s="680" t="s">
        <v>37913</v>
      </c>
      <c r="B15159" s="681" t="s">
        <v>37914</v>
      </c>
      <c r="C15159" s="680" t="s">
        <v>37915</v>
      </c>
      <c r="D15159" s="680" t="s">
        <v>51409</v>
      </c>
    </row>
    <row r="15160" spans="1:4" ht="16.5" thickTop="1" thickBot="1" x14ac:dyDescent="0.3">
      <c r="A15160" s="681" t="s">
        <v>37916</v>
      </c>
      <c r="B15160" s="681" t="s">
        <v>37917</v>
      </c>
      <c r="C15160" s="681" t="s">
        <v>37918</v>
      </c>
      <c r="D15160" s="681" t="s">
        <v>51410</v>
      </c>
    </row>
    <row r="15161" spans="1:4" ht="16.5" thickTop="1" thickBot="1" x14ac:dyDescent="0.3">
      <c r="A15161" s="680" t="s">
        <v>37919</v>
      </c>
      <c r="B15161" s="681" t="s">
        <v>37920</v>
      </c>
      <c r="C15161" s="680" t="s">
        <v>37921</v>
      </c>
      <c r="D15161" s="680" t="s">
        <v>51411</v>
      </c>
    </row>
    <row r="15162" spans="1:4" ht="16.5" thickTop="1" thickBot="1" x14ac:dyDescent="0.3">
      <c r="A15162" s="681" t="s">
        <v>8147</v>
      </c>
      <c r="B15162" s="681" t="s">
        <v>37922</v>
      </c>
      <c r="C15162" s="681" t="s">
        <v>8148</v>
      </c>
      <c r="D15162" s="681" t="s">
        <v>8149</v>
      </c>
    </row>
    <row r="15163" spans="1:4" ht="16.5" thickTop="1" thickBot="1" x14ac:dyDescent="0.3">
      <c r="A15163" s="680" t="s">
        <v>37923</v>
      </c>
      <c r="B15163" s="681" t="s">
        <v>37924</v>
      </c>
      <c r="C15163" s="680" t="s">
        <v>37925</v>
      </c>
      <c r="D15163" s="680" t="s">
        <v>51412</v>
      </c>
    </row>
    <row r="15164" spans="1:4" ht="31.5" thickTop="1" thickBot="1" x14ac:dyDescent="0.3">
      <c r="A15164" s="681" t="s">
        <v>37926</v>
      </c>
      <c r="B15164" s="681" t="s">
        <v>37927</v>
      </c>
      <c r="C15164" s="681" t="s">
        <v>37928</v>
      </c>
      <c r="D15164" s="681" t="s">
        <v>51413</v>
      </c>
    </row>
    <row r="15165" spans="1:4" ht="16.5" thickTop="1" thickBot="1" x14ac:dyDescent="0.3">
      <c r="A15165" s="680" t="s">
        <v>8150</v>
      </c>
      <c r="B15165" s="681" t="s">
        <v>37929</v>
      </c>
      <c r="C15165" s="680" t="s">
        <v>8151</v>
      </c>
      <c r="D15165" s="680" t="s">
        <v>8152</v>
      </c>
    </row>
    <row r="15166" spans="1:4" ht="16.5" thickTop="1" thickBot="1" x14ac:dyDescent="0.3">
      <c r="A15166" s="680" t="s">
        <v>37930</v>
      </c>
      <c r="B15166" s="681" t="s">
        <v>37930</v>
      </c>
      <c r="C15166" s="680" t="s">
        <v>37931</v>
      </c>
      <c r="D15166" s="680" t="s">
        <v>51414</v>
      </c>
    </row>
    <row r="15167" spans="1:4" ht="16.5" thickTop="1" thickBot="1" x14ac:dyDescent="0.3">
      <c r="A15167" s="680" t="s">
        <v>37932</v>
      </c>
      <c r="B15167" s="681" t="s">
        <v>37933</v>
      </c>
      <c r="C15167" s="680" t="s">
        <v>37934</v>
      </c>
      <c r="D15167" s="680" t="s">
        <v>51415</v>
      </c>
    </row>
    <row r="15168" spans="1:4" ht="31.5" thickTop="1" thickBot="1" x14ac:dyDescent="0.3">
      <c r="A15168" s="680" t="s">
        <v>37935</v>
      </c>
      <c r="B15168" s="681" t="s">
        <v>37936</v>
      </c>
      <c r="C15168" s="680" t="s">
        <v>37937</v>
      </c>
      <c r="D15168" s="680" t="s">
        <v>51416</v>
      </c>
    </row>
    <row r="15169" spans="1:4" ht="16.5" thickTop="1" thickBot="1" x14ac:dyDescent="0.3">
      <c r="A15169" s="680" t="s">
        <v>37938</v>
      </c>
      <c r="B15169" s="681" t="s">
        <v>37939</v>
      </c>
      <c r="C15169" s="680" t="s">
        <v>37940</v>
      </c>
      <c r="D15169" s="680" t="s">
        <v>51417</v>
      </c>
    </row>
    <row r="15170" spans="1:4" ht="16.5" thickTop="1" thickBot="1" x14ac:dyDescent="0.3">
      <c r="A15170" s="680" t="s">
        <v>37941</v>
      </c>
      <c r="B15170" s="681" t="s">
        <v>37942</v>
      </c>
      <c r="C15170" s="680" t="s">
        <v>37943</v>
      </c>
      <c r="D15170" s="680" t="s">
        <v>51418</v>
      </c>
    </row>
    <row r="15171" spans="1:4" ht="31.5" thickTop="1" thickBot="1" x14ac:dyDescent="0.3">
      <c r="A15171" s="680" t="s">
        <v>37944</v>
      </c>
      <c r="B15171" s="681" t="s">
        <v>37945</v>
      </c>
      <c r="C15171" s="680" t="s">
        <v>37946</v>
      </c>
      <c r="D15171" s="680" t="s">
        <v>51419</v>
      </c>
    </row>
    <row r="15172" spans="1:4" ht="16.5" thickTop="1" thickBot="1" x14ac:dyDescent="0.3">
      <c r="A15172" s="680" t="s">
        <v>8153</v>
      </c>
      <c r="B15172" s="681" t="s">
        <v>37947</v>
      </c>
      <c r="C15172" s="680" t="s">
        <v>8154</v>
      </c>
      <c r="D15172" s="680" t="s">
        <v>8155</v>
      </c>
    </row>
    <row r="15173" spans="1:4" ht="16.5" thickTop="1" thickBot="1" x14ac:dyDescent="0.3">
      <c r="A15173" s="680" t="s">
        <v>8156</v>
      </c>
      <c r="B15173" s="681" t="s">
        <v>37948</v>
      </c>
      <c r="C15173" s="680" t="s">
        <v>8157</v>
      </c>
      <c r="D15173" s="680" t="s">
        <v>8158</v>
      </c>
    </row>
    <row r="15174" spans="1:4" ht="16.5" thickTop="1" thickBot="1" x14ac:dyDescent="0.3">
      <c r="A15174" s="680" t="s">
        <v>37949</v>
      </c>
      <c r="B15174" s="681" t="s">
        <v>37950</v>
      </c>
      <c r="C15174" s="680" t="s">
        <v>37951</v>
      </c>
      <c r="D15174" s="680" t="s">
        <v>51420</v>
      </c>
    </row>
    <row r="15175" spans="1:4" ht="16.5" thickTop="1" thickBot="1" x14ac:dyDescent="0.3">
      <c r="A15175" s="680" t="s">
        <v>8159</v>
      </c>
      <c r="B15175" s="681" t="s">
        <v>8159</v>
      </c>
      <c r="C15175" s="680" t="s">
        <v>8160</v>
      </c>
      <c r="D15175" s="680" t="s">
        <v>8161</v>
      </c>
    </row>
    <row r="15176" spans="1:4" ht="16.5" thickTop="1" thickBot="1" x14ac:dyDescent="0.3">
      <c r="A15176" s="680" t="s">
        <v>8162</v>
      </c>
      <c r="B15176" s="681" t="s">
        <v>37952</v>
      </c>
      <c r="C15176" s="680" t="s">
        <v>8163</v>
      </c>
      <c r="D15176" s="680" t="s">
        <v>8164</v>
      </c>
    </row>
    <row r="15177" spans="1:4" ht="16.5" thickTop="1" thickBot="1" x14ac:dyDescent="0.3">
      <c r="A15177" s="680" t="s">
        <v>37953</v>
      </c>
      <c r="B15177" s="681" t="s">
        <v>37954</v>
      </c>
      <c r="C15177" s="680" t="s">
        <v>37955</v>
      </c>
      <c r="D15177" s="680" t="s">
        <v>51421</v>
      </c>
    </row>
    <row r="15178" spans="1:4" ht="16.5" thickTop="1" thickBot="1" x14ac:dyDescent="0.3">
      <c r="A15178" s="680" t="s">
        <v>37956</v>
      </c>
      <c r="B15178" s="681" t="s">
        <v>37957</v>
      </c>
      <c r="C15178" s="680" t="s">
        <v>37958</v>
      </c>
      <c r="D15178" s="680" t="s">
        <v>51422</v>
      </c>
    </row>
    <row r="15179" spans="1:4" ht="16.5" thickTop="1" thickBot="1" x14ac:dyDescent="0.3">
      <c r="A15179" s="681" t="s">
        <v>37959</v>
      </c>
      <c r="B15179" s="681" t="s">
        <v>37960</v>
      </c>
      <c r="C15179" s="681" t="s">
        <v>37961</v>
      </c>
      <c r="D15179" s="681" t="s">
        <v>51423</v>
      </c>
    </row>
    <row r="15180" spans="1:4" ht="16.5" thickTop="1" thickBot="1" x14ac:dyDescent="0.3">
      <c r="A15180" s="680" t="s">
        <v>37962</v>
      </c>
      <c r="B15180" s="681" t="s">
        <v>37963</v>
      </c>
      <c r="C15180" s="680" t="s">
        <v>37964</v>
      </c>
      <c r="D15180" s="680" t="s">
        <v>51424</v>
      </c>
    </row>
    <row r="15181" spans="1:4" ht="16.5" thickTop="1" thickBot="1" x14ac:dyDescent="0.3">
      <c r="A15181" s="680" t="s">
        <v>37965</v>
      </c>
      <c r="B15181" s="692" t="s">
        <v>8728</v>
      </c>
      <c r="C15181" s="680" t="s">
        <v>37966</v>
      </c>
      <c r="D15181" s="680" t="s">
        <v>51425</v>
      </c>
    </row>
    <row r="15182" spans="1:4" ht="16.5" thickTop="1" thickBot="1" x14ac:dyDescent="0.3">
      <c r="A15182" s="681" t="s">
        <v>37967</v>
      </c>
      <c r="B15182" s="692" t="s">
        <v>8728</v>
      </c>
      <c r="C15182" s="681" t="s">
        <v>37968</v>
      </c>
      <c r="D15182" s="681" t="s">
        <v>51426</v>
      </c>
    </row>
    <row r="15183" spans="1:4" ht="16.5" thickTop="1" thickBot="1" x14ac:dyDescent="0.3">
      <c r="A15183" s="680" t="s">
        <v>37969</v>
      </c>
      <c r="B15183" s="681" t="s">
        <v>37970</v>
      </c>
      <c r="C15183" s="680" t="s">
        <v>37971</v>
      </c>
      <c r="D15183" s="680" t="s">
        <v>51427</v>
      </c>
    </row>
    <row r="15184" spans="1:4" ht="31.5" thickTop="1" thickBot="1" x14ac:dyDescent="0.3">
      <c r="A15184" s="681" t="s">
        <v>37972</v>
      </c>
      <c r="B15184" s="681" t="s">
        <v>37973</v>
      </c>
      <c r="C15184" s="681" t="s">
        <v>37974</v>
      </c>
      <c r="D15184" s="681" t="s">
        <v>51428</v>
      </c>
    </row>
    <row r="15185" spans="1:4" ht="16.5" thickTop="1" thickBot="1" x14ac:dyDescent="0.3">
      <c r="A15185" s="681" t="s">
        <v>37975</v>
      </c>
      <c r="B15185" s="681" t="s">
        <v>37976</v>
      </c>
      <c r="C15185" s="681" t="s">
        <v>37977</v>
      </c>
      <c r="D15185" s="681" t="s">
        <v>51429</v>
      </c>
    </row>
    <row r="15186" spans="1:4" ht="16.5" thickTop="1" thickBot="1" x14ac:dyDescent="0.3">
      <c r="A15186" s="681" t="s">
        <v>37978</v>
      </c>
      <c r="B15186" s="681" t="s">
        <v>37979</v>
      </c>
      <c r="C15186" s="681" t="s">
        <v>37980</v>
      </c>
      <c r="D15186" s="681" t="s">
        <v>51430</v>
      </c>
    </row>
    <row r="15187" spans="1:4" ht="16.5" thickTop="1" thickBot="1" x14ac:dyDescent="0.3">
      <c r="A15187" s="681" t="s">
        <v>37981</v>
      </c>
      <c r="B15187" s="681" t="s">
        <v>37981</v>
      </c>
      <c r="C15187" s="681" t="s">
        <v>37982</v>
      </c>
      <c r="D15187" s="681" t="s">
        <v>51431</v>
      </c>
    </row>
    <row r="15188" spans="1:4" ht="16.5" thickTop="1" thickBot="1" x14ac:dyDescent="0.3">
      <c r="A15188" s="680" t="s">
        <v>37983</v>
      </c>
      <c r="B15188" s="692" t="s">
        <v>8728</v>
      </c>
      <c r="C15188" s="680" t="s">
        <v>37984</v>
      </c>
      <c r="D15188" s="680" t="s">
        <v>51432</v>
      </c>
    </row>
    <row r="15189" spans="1:4" ht="16.5" thickTop="1" thickBot="1" x14ac:dyDescent="0.3">
      <c r="A15189" s="681" t="s">
        <v>37985</v>
      </c>
      <c r="B15189" s="681" t="s">
        <v>37985</v>
      </c>
      <c r="C15189" s="681" t="s">
        <v>37986</v>
      </c>
      <c r="D15189" s="681" t="s">
        <v>51433</v>
      </c>
    </row>
    <row r="15190" spans="1:4" ht="16.5" thickTop="1" thickBot="1" x14ac:dyDescent="0.3">
      <c r="A15190" s="680" t="s">
        <v>37987</v>
      </c>
      <c r="B15190" s="681" t="s">
        <v>37988</v>
      </c>
      <c r="C15190" s="680" t="s">
        <v>37989</v>
      </c>
      <c r="D15190" s="680" t="s">
        <v>51434</v>
      </c>
    </row>
    <row r="15191" spans="1:4" ht="16.5" thickTop="1" thickBot="1" x14ac:dyDescent="0.3">
      <c r="A15191" s="680" t="s">
        <v>37990</v>
      </c>
      <c r="B15191" s="681" t="s">
        <v>37991</v>
      </c>
      <c r="C15191" s="680" t="s">
        <v>37992</v>
      </c>
      <c r="D15191" s="680" t="s">
        <v>51435</v>
      </c>
    </row>
    <row r="15192" spans="1:4" ht="16.5" thickTop="1" thickBot="1" x14ac:dyDescent="0.3">
      <c r="A15192" s="680" t="s">
        <v>37993</v>
      </c>
      <c r="B15192" s="681" t="s">
        <v>37994</v>
      </c>
      <c r="C15192" s="680" t="s">
        <v>37995</v>
      </c>
      <c r="D15192" s="680" t="s">
        <v>51436</v>
      </c>
    </row>
    <row r="15193" spans="1:4" ht="16.5" thickTop="1" thickBot="1" x14ac:dyDescent="0.3">
      <c r="A15193" s="680" t="s">
        <v>8165</v>
      </c>
      <c r="B15193" s="681" t="s">
        <v>37996</v>
      </c>
      <c r="C15193" s="680" t="s">
        <v>8166</v>
      </c>
      <c r="D15193" s="680" t="s">
        <v>8168</v>
      </c>
    </row>
    <row r="15194" spans="1:4" ht="16.5" thickTop="1" thickBot="1" x14ac:dyDescent="0.3">
      <c r="A15194" s="680" t="s">
        <v>8169</v>
      </c>
      <c r="B15194" s="681" t="s">
        <v>37997</v>
      </c>
      <c r="C15194" s="680" t="s">
        <v>8170</v>
      </c>
      <c r="D15194" s="680" t="s">
        <v>8171</v>
      </c>
    </row>
    <row r="15195" spans="1:4" ht="16.5" thickTop="1" thickBot="1" x14ac:dyDescent="0.3">
      <c r="A15195" s="680" t="s">
        <v>37998</v>
      </c>
      <c r="B15195" s="681" t="s">
        <v>37999</v>
      </c>
      <c r="C15195" s="680" t="s">
        <v>38000</v>
      </c>
      <c r="D15195" s="680" t="s">
        <v>51437</v>
      </c>
    </row>
    <row r="15196" spans="1:4" ht="16.5" thickTop="1" thickBot="1" x14ac:dyDescent="0.3">
      <c r="A15196" s="681" t="s">
        <v>38001</v>
      </c>
      <c r="B15196" s="681" t="s">
        <v>38002</v>
      </c>
      <c r="C15196" s="681" t="s">
        <v>38003</v>
      </c>
      <c r="D15196" s="681" t="s">
        <v>51438</v>
      </c>
    </row>
    <row r="15197" spans="1:4" ht="16.5" thickTop="1" thickBot="1" x14ac:dyDescent="0.3">
      <c r="A15197" s="680" t="s">
        <v>38004</v>
      </c>
      <c r="B15197" s="681" t="s">
        <v>38005</v>
      </c>
      <c r="C15197" s="680" t="s">
        <v>38006</v>
      </c>
      <c r="D15197" s="680" t="s">
        <v>51439</v>
      </c>
    </row>
    <row r="15198" spans="1:4" ht="16.5" thickTop="1" thickBot="1" x14ac:dyDescent="0.3">
      <c r="A15198" s="681" t="s">
        <v>38007</v>
      </c>
      <c r="B15198" s="681" t="s">
        <v>38007</v>
      </c>
      <c r="C15198" s="681" t="s">
        <v>38008</v>
      </c>
      <c r="D15198" s="681" t="s">
        <v>51440</v>
      </c>
    </row>
    <row r="15199" spans="1:4" ht="16.5" thickTop="1" thickBot="1" x14ac:dyDescent="0.3">
      <c r="A15199" s="681" t="s">
        <v>38009</v>
      </c>
      <c r="B15199" s="681" t="s">
        <v>38009</v>
      </c>
      <c r="C15199" s="681" t="s">
        <v>38010</v>
      </c>
      <c r="D15199" s="681" t="s">
        <v>51441</v>
      </c>
    </row>
    <row r="15200" spans="1:4" ht="16.5" thickTop="1" thickBot="1" x14ac:dyDescent="0.3">
      <c r="A15200" s="681" t="s">
        <v>38011</v>
      </c>
      <c r="B15200" s="692" t="s">
        <v>8728</v>
      </c>
      <c r="C15200" s="681" t="s">
        <v>38012</v>
      </c>
      <c r="D15200" s="681" t="s">
        <v>51442</v>
      </c>
    </row>
    <row r="15201" spans="1:4" ht="16.5" thickTop="1" thickBot="1" x14ac:dyDescent="0.3">
      <c r="A15201" s="681" t="s">
        <v>38013</v>
      </c>
      <c r="B15201" s="692" t="s">
        <v>8728</v>
      </c>
      <c r="C15201" s="681" t="s">
        <v>38014</v>
      </c>
      <c r="D15201" s="681" t="s">
        <v>51443</v>
      </c>
    </row>
    <row r="15202" spans="1:4" ht="16.5" thickTop="1" thickBot="1" x14ac:dyDescent="0.3">
      <c r="A15202" s="680" t="s">
        <v>38015</v>
      </c>
      <c r="B15202" s="681" t="s">
        <v>38015</v>
      </c>
      <c r="C15202" s="680" t="s">
        <v>38016</v>
      </c>
      <c r="D15202" s="680" t="s">
        <v>51444</v>
      </c>
    </row>
    <row r="15203" spans="1:4" ht="16.5" thickTop="1" thickBot="1" x14ac:dyDescent="0.3">
      <c r="A15203" s="681" t="s">
        <v>38017</v>
      </c>
      <c r="B15203" s="681" t="s">
        <v>38018</v>
      </c>
      <c r="C15203" s="681" t="s">
        <v>38019</v>
      </c>
      <c r="D15203" s="681" t="s">
        <v>51445</v>
      </c>
    </row>
    <row r="15204" spans="1:4" ht="16.5" thickTop="1" thickBot="1" x14ac:dyDescent="0.3">
      <c r="A15204" s="680" t="s">
        <v>38020</v>
      </c>
      <c r="B15204" s="681" t="s">
        <v>38020</v>
      </c>
      <c r="C15204" s="680" t="s">
        <v>38021</v>
      </c>
      <c r="D15204" s="680" t="s">
        <v>51446</v>
      </c>
    </row>
    <row r="15205" spans="1:4" ht="16.5" thickTop="1" thickBot="1" x14ac:dyDescent="0.3">
      <c r="A15205" s="680" t="s">
        <v>38022</v>
      </c>
      <c r="B15205" s="692" t="s">
        <v>8728</v>
      </c>
      <c r="C15205" s="680" t="s">
        <v>38023</v>
      </c>
      <c r="D15205" s="680" t="s">
        <v>51447</v>
      </c>
    </row>
    <row r="15206" spans="1:4" ht="16.5" thickTop="1" thickBot="1" x14ac:dyDescent="0.3">
      <c r="A15206" s="681" t="s">
        <v>8172</v>
      </c>
      <c r="B15206" s="692" t="s">
        <v>8728</v>
      </c>
      <c r="C15206" s="681" t="s">
        <v>8173</v>
      </c>
      <c r="D15206" s="681" t="s">
        <v>8174</v>
      </c>
    </row>
    <row r="15207" spans="1:4" ht="16.5" thickTop="1" thickBot="1" x14ac:dyDescent="0.3">
      <c r="A15207" s="680" t="s">
        <v>38024</v>
      </c>
      <c r="B15207" s="681" t="s">
        <v>38025</v>
      </c>
      <c r="C15207" s="680" t="s">
        <v>38026</v>
      </c>
      <c r="D15207" s="680" t="s">
        <v>51448</v>
      </c>
    </row>
    <row r="15208" spans="1:4" ht="16.5" thickTop="1" thickBot="1" x14ac:dyDescent="0.3">
      <c r="A15208" s="680" t="s">
        <v>38027</v>
      </c>
      <c r="B15208" s="681" t="s">
        <v>38028</v>
      </c>
      <c r="C15208" s="680" t="s">
        <v>38029</v>
      </c>
      <c r="D15208" s="680" t="s">
        <v>51449</v>
      </c>
    </row>
    <row r="15209" spans="1:4" ht="16.5" thickTop="1" thickBot="1" x14ac:dyDescent="0.3">
      <c r="A15209" s="681" t="s">
        <v>38030</v>
      </c>
      <c r="B15209" s="681" t="s">
        <v>38031</v>
      </c>
      <c r="C15209" s="681" t="s">
        <v>38032</v>
      </c>
      <c r="D15209" s="681" t="s">
        <v>51450</v>
      </c>
    </row>
    <row r="15210" spans="1:4" ht="16.5" thickTop="1" thickBot="1" x14ac:dyDescent="0.3">
      <c r="A15210" s="681" t="s">
        <v>38033</v>
      </c>
      <c r="B15210" s="681" t="s">
        <v>38034</v>
      </c>
      <c r="C15210" s="681" t="s">
        <v>38035</v>
      </c>
      <c r="D15210" s="681" t="s">
        <v>51451</v>
      </c>
    </row>
    <row r="15211" spans="1:4" ht="16.5" thickTop="1" thickBot="1" x14ac:dyDescent="0.3">
      <c r="A15211" s="680" t="s">
        <v>38036</v>
      </c>
      <c r="B15211" s="681" t="s">
        <v>38037</v>
      </c>
      <c r="C15211" s="680" t="s">
        <v>38038</v>
      </c>
      <c r="D15211" s="680" t="s">
        <v>51452</v>
      </c>
    </row>
    <row r="15212" spans="1:4" ht="16.5" thickTop="1" thickBot="1" x14ac:dyDescent="0.3">
      <c r="A15212" s="680" t="s">
        <v>38039</v>
      </c>
      <c r="B15212" s="681" t="s">
        <v>38040</v>
      </c>
      <c r="C15212" s="680" t="s">
        <v>38041</v>
      </c>
      <c r="D15212" s="680" t="s">
        <v>51453</v>
      </c>
    </row>
    <row r="15213" spans="1:4" ht="16.5" thickTop="1" thickBot="1" x14ac:dyDescent="0.3">
      <c r="A15213" s="680" t="s">
        <v>38042</v>
      </c>
      <c r="B15213" s="681" t="s">
        <v>38043</v>
      </c>
      <c r="C15213" s="680" t="s">
        <v>38044</v>
      </c>
      <c r="D15213" s="680" t="s">
        <v>51454</v>
      </c>
    </row>
    <row r="15214" spans="1:4" ht="16.5" thickTop="1" thickBot="1" x14ac:dyDescent="0.3">
      <c r="A15214" s="680" t="s">
        <v>38045</v>
      </c>
      <c r="B15214" s="681" t="s">
        <v>38046</v>
      </c>
      <c r="C15214" s="680" t="s">
        <v>38047</v>
      </c>
      <c r="D15214" s="680" t="s">
        <v>51455</v>
      </c>
    </row>
    <row r="15215" spans="1:4" ht="16.5" thickTop="1" thickBot="1" x14ac:dyDescent="0.3">
      <c r="A15215" s="681" t="s">
        <v>8175</v>
      </c>
      <c r="B15215" s="681" t="s">
        <v>38048</v>
      </c>
      <c r="C15215" s="681" t="s">
        <v>8176</v>
      </c>
      <c r="D15215" s="681" t="s">
        <v>8177</v>
      </c>
    </row>
    <row r="15216" spans="1:4" ht="16.5" thickTop="1" thickBot="1" x14ac:dyDescent="0.3">
      <c r="A15216" s="681" t="s">
        <v>38049</v>
      </c>
      <c r="B15216" s="681" t="s">
        <v>38050</v>
      </c>
      <c r="C15216" s="681" t="s">
        <v>38051</v>
      </c>
      <c r="D15216" s="681" t="s">
        <v>51456</v>
      </c>
    </row>
    <row r="15217" spans="1:4" ht="16.5" thickTop="1" thickBot="1" x14ac:dyDescent="0.3">
      <c r="A15217" s="680" t="s">
        <v>38052</v>
      </c>
      <c r="B15217" s="681" t="s">
        <v>38053</v>
      </c>
      <c r="C15217" s="680" t="s">
        <v>38054</v>
      </c>
      <c r="D15217" s="680" t="s">
        <v>51457</v>
      </c>
    </row>
    <row r="15218" spans="1:4" ht="16.5" thickTop="1" thickBot="1" x14ac:dyDescent="0.3">
      <c r="A15218" s="680" t="s">
        <v>38055</v>
      </c>
      <c r="B15218" s="681" t="s">
        <v>38056</v>
      </c>
      <c r="C15218" s="680" t="s">
        <v>38057</v>
      </c>
      <c r="D15218" s="680" t="s">
        <v>51458</v>
      </c>
    </row>
    <row r="15219" spans="1:4" ht="16.5" thickTop="1" thickBot="1" x14ac:dyDescent="0.3">
      <c r="A15219" s="681" t="s">
        <v>38058</v>
      </c>
      <c r="B15219" s="681" t="s">
        <v>38059</v>
      </c>
      <c r="C15219" s="681" t="s">
        <v>38060</v>
      </c>
      <c r="D15219" s="681" t="s">
        <v>51459</v>
      </c>
    </row>
    <row r="15220" spans="1:4" ht="16.5" thickTop="1" thickBot="1" x14ac:dyDescent="0.3">
      <c r="A15220" s="680" t="s">
        <v>38061</v>
      </c>
      <c r="B15220" s="681" t="s">
        <v>38062</v>
      </c>
      <c r="C15220" s="680" t="s">
        <v>38063</v>
      </c>
      <c r="D15220" s="680" t="s">
        <v>51460</v>
      </c>
    </row>
    <row r="15221" spans="1:4" ht="16.5" thickTop="1" thickBot="1" x14ac:dyDescent="0.3">
      <c r="A15221" s="680" t="s">
        <v>38064</v>
      </c>
      <c r="B15221" s="681" t="s">
        <v>38065</v>
      </c>
      <c r="C15221" s="680" t="s">
        <v>38066</v>
      </c>
      <c r="D15221" s="680" t="s">
        <v>51461</v>
      </c>
    </row>
    <row r="15222" spans="1:4" ht="16.5" thickTop="1" thickBot="1" x14ac:dyDescent="0.3">
      <c r="A15222" s="681" t="s">
        <v>38067</v>
      </c>
      <c r="B15222" s="681" t="s">
        <v>38068</v>
      </c>
      <c r="C15222" s="681" t="s">
        <v>38069</v>
      </c>
      <c r="D15222" s="681" t="s">
        <v>51462</v>
      </c>
    </row>
    <row r="15223" spans="1:4" ht="16.5" thickTop="1" thickBot="1" x14ac:dyDescent="0.3">
      <c r="A15223" s="680" t="s">
        <v>38070</v>
      </c>
      <c r="B15223" s="681" t="s">
        <v>38070</v>
      </c>
      <c r="C15223" s="680" t="s">
        <v>38071</v>
      </c>
      <c r="D15223" s="680" t="s">
        <v>51463</v>
      </c>
    </row>
    <row r="15224" spans="1:4" ht="16.5" thickTop="1" thickBot="1" x14ac:dyDescent="0.3">
      <c r="A15224" s="681" t="s">
        <v>38072</v>
      </c>
      <c r="B15224" s="681" t="s">
        <v>38073</v>
      </c>
      <c r="C15224" s="681" t="s">
        <v>38074</v>
      </c>
      <c r="D15224" s="681" t="s">
        <v>51464</v>
      </c>
    </row>
    <row r="15225" spans="1:4" ht="16.5" thickTop="1" thickBot="1" x14ac:dyDescent="0.3">
      <c r="A15225" s="681" t="s">
        <v>8178</v>
      </c>
      <c r="B15225" s="681" t="s">
        <v>38075</v>
      </c>
      <c r="C15225" s="681" t="s">
        <v>8179</v>
      </c>
      <c r="D15225" s="681" t="s">
        <v>8180</v>
      </c>
    </row>
    <row r="15226" spans="1:4" ht="16.5" thickTop="1" thickBot="1" x14ac:dyDescent="0.3">
      <c r="A15226" s="680" t="s">
        <v>38076</v>
      </c>
      <c r="B15226" s="681" t="s">
        <v>38077</v>
      </c>
      <c r="C15226" s="680" t="s">
        <v>38078</v>
      </c>
      <c r="D15226" s="680" t="s">
        <v>51465</v>
      </c>
    </row>
    <row r="15227" spans="1:4" ht="16.5" thickTop="1" thickBot="1" x14ac:dyDescent="0.3">
      <c r="A15227" s="681" t="s">
        <v>38079</v>
      </c>
      <c r="B15227" s="681" t="s">
        <v>38080</v>
      </c>
      <c r="C15227" s="681" t="s">
        <v>38081</v>
      </c>
      <c r="D15227" s="681" t="s">
        <v>51466</v>
      </c>
    </row>
    <row r="15228" spans="1:4" ht="16.5" thickTop="1" thickBot="1" x14ac:dyDescent="0.3">
      <c r="A15228" s="680" t="s">
        <v>8181</v>
      </c>
      <c r="B15228" s="681" t="s">
        <v>38082</v>
      </c>
      <c r="C15228" s="680" t="s">
        <v>8182</v>
      </c>
      <c r="D15228" s="680" t="s">
        <v>8183</v>
      </c>
    </row>
    <row r="15229" spans="1:4" ht="16.5" thickTop="1" thickBot="1" x14ac:dyDescent="0.3">
      <c r="A15229" s="681" t="s">
        <v>38083</v>
      </c>
      <c r="B15229" s="681" t="s">
        <v>38084</v>
      </c>
      <c r="C15229" s="681" t="s">
        <v>38085</v>
      </c>
      <c r="D15229" s="681" t="s">
        <v>51467</v>
      </c>
    </row>
    <row r="15230" spans="1:4" ht="16.5" thickTop="1" thickBot="1" x14ac:dyDescent="0.3">
      <c r="A15230" s="680" t="s">
        <v>38086</v>
      </c>
      <c r="B15230" s="681" t="s">
        <v>38087</v>
      </c>
      <c r="C15230" s="680" t="s">
        <v>38088</v>
      </c>
      <c r="D15230" s="680" t="s">
        <v>51468</v>
      </c>
    </row>
    <row r="15231" spans="1:4" ht="16.5" thickTop="1" thickBot="1" x14ac:dyDescent="0.3">
      <c r="A15231" s="681" t="s">
        <v>38089</v>
      </c>
      <c r="B15231" s="681" t="s">
        <v>38090</v>
      </c>
      <c r="C15231" s="681" t="s">
        <v>38091</v>
      </c>
      <c r="D15231" s="681" t="s">
        <v>51469</v>
      </c>
    </row>
    <row r="15232" spans="1:4" ht="16.5" thickTop="1" thickBot="1" x14ac:dyDescent="0.3">
      <c r="A15232" s="680" t="s">
        <v>38092</v>
      </c>
      <c r="B15232" s="681" t="s">
        <v>38093</v>
      </c>
      <c r="C15232" s="680" t="s">
        <v>38094</v>
      </c>
      <c r="D15232" s="680" t="s">
        <v>51470</v>
      </c>
    </row>
    <row r="15233" spans="1:4" ht="16.5" thickTop="1" thickBot="1" x14ac:dyDescent="0.3">
      <c r="A15233" s="680" t="s">
        <v>38095</v>
      </c>
      <c r="B15233" s="681" t="s">
        <v>38096</v>
      </c>
      <c r="C15233" s="680" t="s">
        <v>38097</v>
      </c>
      <c r="D15233" s="680" t="s">
        <v>51471</v>
      </c>
    </row>
    <row r="15234" spans="1:4" ht="16.5" thickTop="1" thickBot="1" x14ac:dyDescent="0.3">
      <c r="A15234" s="681" t="s">
        <v>38098</v>
      </c>
      <c r="B15234" s="681" t="s">
        <v>38099</v>
      </c>
      <c r="C15234" s="681" t="s">
        <v>38100</v>
      </c>
      <c r="D15234" s="681" t="s">
        <v>51472</v>
      </c>
    </row>
    <row r="15235" spans="1:4" ht="16.5" thickTop="1" thickBot="1" x14ac:dyDescent="0.3">
      <c r="A15235" s="680" t="s">
        <v>38101</v>
      </c>
      <c r="B15235" s="681" t="s">
        <v>38102</v>
      </c>
      <c r="C15235" s="680" t="s">
        <v>38103</v>
      </c>
      <c r="D15235" s="680" t="s">
        <v>51473</v>
      </c>
    </row>
    <row r="15236" spans="1:4" ht="16.5" thickTop="1" thickBot="1" x14ac:dyDescent="0.3">
      <c r="A15236" s="681" t="s">
        <v>38104</v>
      </c>
      <c r="B15236" s="681" t="s">
        <v>38105</v>
      </c>
      <c r="C15236" s="681" t="s">
        <v>38106</v>
      </c>
      <c r="D15236" s="681" t="s">
        <v>51474</v>
      </c>
    </row>
    <row r="15237" spans="1:4" ht="16.5" thickTop="1" thickBot="1" x14ac:dyDescent="0.3">
      <c r="A15237" s="681" t="s">
        <v>8184</v>
      </c>
      <c r="B15237" s="681" t="s">
        <v>38107</v>
      </c>
      <c r="C15237" s="681" t="s">
        <v>8185</v>
      </c>
      <c r="D15237" s="681" t="s">
        <v>8186</v>
      </c>
    </row>
    <row r="15238" spans="1:4" ht="31.5" thickTop="1" thickBot="1" x14ac:dyDescent="0.3">
      <c r="A15238" s="680" t="s">
        <v>38108</v>
      </c>
      <c r="B15238" s="681" t="s">
        <v>38109</v>
      </c>
      <c r="C15238" s="680" t="s">
        <v>38110</v>
      </c>
      <c r="D15238" s="680" t="s">
        <v>51475</v>
      </c>
    </row>
    <row r="15239" spans="1:4" ht="16.5" thickTop="1" thickBot="1" x14ac:dyDescent="0.3">
      <c r="A15239" s="680" t="s">
        <v>38111</v>
      </c>
      <c r="B15239" s="681" t="s">
        <v>38112</v>
      </c>
      <c r="C15239" s="680" t="s">
        <v>38113</v>
      </c>
      <c r="D15239" s="680" t="s">
        <v>51476</v>
      </c>
    </row>
    <row r="15240" spans="1:4" ht="31.5" thickTop="1" thickBot="1" x14ac:dyDescent="0.3">
      <c r="A15240" s="680" t="s">
        <v>38114</v>
      </c>
      <c r="B15240" s="681" t="s">
        <v>38115</v>
      </c>
      <c r="C15240" s="680" t="s">
        <v>38116</v>
      </c>
      <c r="D15240" s="680" t="s">
        <v>51477</v>
      </c>
    </row>
    <row r="15241" spans="1:4" ht="16.5" thickTop="1" thickBot="1" x14ac:dyDescent="0.3">
      <c r="A15241" s="680" t="s">
        <v>38117</v>
      </c>
      <c r="B15241" s="681" t="s">
        <v>38118</v>
      </c>
      <c r="C15241" s="680" t="s">
        <v>38119</v>
      </c>
      <c r="D15241" s="680" t="s">
        <v>51478</v>
      </c>
    </row>
    <row r="15242" spans="1:4" ht="16.5" thickTop="1" thickBot="1" x14ac:dyDescent="0.3">
      <c r="A15242" s="681" t="s">
        <v>8187</v>
      </c>
      <c r="B15242" s="681" t="s">
        <v>38120</v>
      </c>
      <c r="C15242" s="681" t="s">
        <v>8188</v>
      </c>
      <c r="D15242" s="681" t="s">
        <v>8189</v>
      </c>
    </row>
    <row r="15243" spans="1:4" ht="16.5" thickTop="1" thickBot="1" x14ac:dyDescent="0.3">
      <c r="A15243" s="680" t="s">
        <v>38121</v>
      </c>
      <c r="B15243" s="681" t="s">
        <v>38122</v>
      </c>
      <c r="C15243" s="680" t="s">
        <v>38123</v>
      </c>
      <c r="D15243" s="680" t="s">
        <v>51479</v>
      </c>
    </row>
    <row r="15244" spans="1:4" ht="16.5" thickTop="1" thickBot="1" x14ac:dyDescent="0.3">
      <c r="A15244" s="680" t="s">
        <v>38124</v>
      </c>
      <c r="B15244" s="681" t="s">
        <v>38125</v>
      </c>
      <c r="C15244" s="680" t="s">
        <v>38126</v>
      </c>
      <c r="D15244" s="680" t="s">
        <v>51480</v>
      </c>
    </row>
    <row r="15245" spans="1:4" ht="16.5" thickTop="1" thickBot="1" x14ac:dyDescent="0.3">
      <c r="A15245" s="681" t="s">
        <v>38127</v>
      </c>
      <c r="B15245" s="681" t="s">
        <v>38128</v>
      </c>
      <c r="C15245" s="681" t="s">
        <v>38129</v>
      </c>
      <c r="D15245" s="681" t="s">
        <v>51481</v>
      </c>
    </row>
    <row r="15246" spans="1:4" ht="16.5" thickTop="1" thickBot="1" x14ac:dyDescent="0.3">
      <c r="A15246" s="680" t="s">
        <v>38130</v>
      </c>
      <c r="B15246" s="681" t="s">
        <v>38131</v>
      </c>
      <c r="C15246" s="680" t="s">
        <v>38132</v>
      </c>
      <c r="D15246" s="680" t="s">
        <v>51482</v>
      </c>
    </row>
    <row r="15247" spans="1:4" ht="16.5" thickTop="1" thickBot="1" x14ac:dyDescent="0.3">
      <c r="A15247" s="681" t="s">
        <v>38133</v>
      </c>
      <c r="B15247" s="681" t="s">
        <v>38134</v>
      </c>
      <c r="C15247" s="681" t="s">
        <v>38135</v>
      </c>
      <c r="D15247" s="681" t="s">
        <v>51483</v>
      </c>
    </row>
    <row r="15248" spans="1:4" ht="16.5" thickTop="1" thickBot="1" x14ac:dyDescent="0.3">
      <c r="A15248" s="680" t="s">
        <v>38136</v>
      </c>
      <c r="B15248" s="681" t="s">
        <v>38137</v>
      </c>
      <c r="C15248" s="680" t="s">
        <v>38138</v>
      </c>
      <c r="D15248" s="680" t="s">
        <v>51484</v>
      </c>
    </row>
    <row r="15249" spans="1:4" ht="16.5" thickTop="1" thickBot="1" x14ac:dyDescent="0.3">
      <c r="A15249" s="681" t="s">
        <v>38139</v>
      </c>
      <c r="B15249" s="681" t="s">
        <v>38140</v>
      </c>
      <c r="C15249" s="681" t="s">
        <v>38141</v>
      </c>
      <c r="D15249" s="681" t="s">
        <v>51485</v>
      </c>
    </row>
    <row r="15250" spans="1:4" ht="16.5" thickTop="1" thickBot="1" x14ac:dyDescent="0.3">
      <c r="A15250" s="680" t="s">
        <v>38142</v>
      </c>
      <c r="B15250" s="681" t="s">
        <v>38143</v>
      </c>
      <c r="C15250" s="680" t="s">
        <v>38144</v>
      </c>
      <c r="D15250" s="680" t="s">
        <v>51486</v>
      </c>
    </row>
    <row r="15251" spans="1:4" ht="16.5" thickTop="1" thickBot="1" x14ac:dyDescent="0.3">
      <c r="A15251" s="680" t="s">
        <v>38145</v>
      </c>
      <c r="B15251" s="681" t="s">
        <v>38146</v>
      </c>
      <c r="C15251" s="680" t="s">
        <v>38147</v>
      </c>
      <c r="D15251" s="680" t="s">
        <v>51487</v>
      </c>
    </row>
    <row r="15252" spans="1:4" ht="16.5" thickTop="1" thickBot="1" x14ac:dyDescent="0.3">
      <c r="A15252" s="681" t="s">
        <v>38148</v>
      </c>
      <c r="B15252" s="681" t="s">
        <v>38149</v>
      </c>
      <c r="C15252" s="681" t="s">
        <v>38150</v>
      </c>
      <c r="D15252" s="681" t="s">
        <v>51488</v>
      </c>
    </row>
    <row r="15253" spans="1:4" ht="16.5" thickTop="1" thickBot="1" x14ac:dyDescent="0.3">
      <c r="A15253" s="680" t="s">
        <v>38151</v>
      </c>
      <c r="B15253" s="681" t="s">
        <v>38152</v>
      </c>
      <c r="C15253" s="680" t="s">
        <v>38153</v>
      </c>
      <c r="D15253" s="680" t="s">
        <v>51489</v>
      </c>
    </row>
    <row r="15254" spans="1:4" ht="16.5" thickTop="1" thickBot="1" x14ac:dyDescent="0.3">
      <c r="A15254" s="681" t="s">
        <v>38154</v>
      </c>
      <c r="B15254" s="681" t="s">
        <v>38155</v>
      </c>
      <c r="C15254" s="681" t="s">
        <v>38156</v>
      </c>
      <c r="D15254" s="681" t="s">
        <v>51490</v>
      </c>
    </row>
    <row r="15255" spans="1:4" ht="16.5" thickTop="1" thickBot="1" x14ac:dyDescent="0.3">
      <c r="A15255" s="681" t="s">
        <v>38157</v>
      </c>
      <c r="B15255" s="681" t="s">
        <v>38158</v>
      </c>
      <c r="C15255" s="681" t="s">
        <v>38159</v>
      </c>
      <c r="D15255" s="681" t="s">
        <v>51491</v>
      </c>
    </row>
    <row r="15256" spans="1:4" ht="16.5" thickTop="1" thickBot="1" x14ac:dyDescent="0.3">
      <c r="A15256" s="681" t="s">
        <v>38160</v>
      </c>
      <c r="B15256" s="681" t="s">
        <v>38161</v>
      </c>
      <c r="C15256" s="681" t="s">
        <v>38162</v>
      </c>
      <c r="D15256" s="681" t="s">
        <v>51492</v>
      </c>
    </row>
    <row r="15257" spans="1:4" ht="16.5" thickTop="1" thickBot="1" x14ac:dyDescent="0.3">
      <c r="A15257" s="680" t="s">
        <v>38163</v>
      </c>
      <c r="B15257" s="681" t="s">
        <v>38164</v>
      </c>
      <c r="C15257" s="680" t="s">
        <v>38165</v>
      </c>
      <c r="D15257" s="680" t="s">
        <v>51493</v>
      </c>
    </row>
    <row r="15258" spans="1:4" ht="16.5" thickTop="1" thickBot="1" x14ac:dyDescent="0.3">
      <c r="A15258" s="681" t="s">
        <v>38166</v>
      </c>
      <c r="B15258" s="681" t="s">
        <v>38167</v>
      </c>
      <c r="C15258" s="681" t="s">
        <v>38168</v>
      </c>
      <c r="D15258" s="681" t="s">
        <v>51494</v>
      </c>
    </row>
    <row r="15259" spans="1:4" ht="16.5" thickTop="1" thickBot="1" x14ac:dyDescent="0.3">
      <c r="A15259" s="681" t="s">
        <v>38169</v>
      </c>
      <c r="B15259" s="681" t="s">
        <v>38170</v>
      </c>
      <c r="C15259" s="681" t="s">
        <v>38171</v>
      </c>
      <c r="D15259" s="681" t="s">
        <v>51495</v>
      </c>
    </row>
    <row r="15260" spans="1:4" ht="16.5" thickTop="1" thickBot="1" x14ac:dyDescent="0.3">
      <c r="A15260" s="681" t="s">
        <v>38172</v>
      </c>
      <c r="B15260" s="681" t="s">
        <v>38173</v>
      </c>
      <c r="C15260" s="681" t="s">
        <v>38174</v>
      </c>
      <c r="D15260" s="681" t="s">
        <v>51496</v>
      </c>
    </row>
    <row r="15261" spans="1:4" ht="16.5" thickTop="1" thickBot="1" x14ac:dyDescent="0.3">
      <c r="A15261" s="681" t="s">
        <v>38175</v>
      </c>
      <c r="B15261" s="681" t="s">
        <v>38176</v>
      </c>
      <c r="C15261" s="681" t="s">
        <v>38177</v>
      </c>
      <c r="D15261" s="681" t="s">
        <v>51497</v>
      </c>
    </row>
    <row r="15262" spans="1:4" ht="16.5" thickTop="1" thickBot="1" x14ac:dyDescent="0.3">
      <c r="A15262" s="680" t="s">
        <v>38178</v>
      </c>
      <c r="B15262" s="681" t="s">
        <v>38179</v>
      </c>
      <c r="C15262" s="680" t="s">
        <v>38180</v>
      </c>
      <c r="D15262" s="680" t="s">
        <v>51498</v>
      </c>
    </row>
    <row r="15263" spans="1:4" ht="16.5" thickTop="1" thickBot="1" x14ac:dyDescent="0.3">
      <c r="A15263" s="680" t="s">
        <v>38181</v>
      </c>
      <c r="B15263" s="681" t="s">
        <v>38182</v>
      </c>
      <c r="C15263" s="680" t="s">
        <v>38183</v>
      </c>
      <c r="D15263" s="680" t="s">
        <v>51499</v>
      </c>
    </row>
    <row r="15264" spans="1:4" ht="16.5" thickTop="1" thickBot="1" x14ac:dyDescent="0.3">
      <c r="A15264" s="681" t="s">
        <v>38184</v>
      </c>
      <c r="B15264" s="681" t="s">
        <v>38185</v>
      </c>
      <c r="C15264" s="681" t="s">
        <v>38186</v>
      </c>
      <c r="D15264" s="681" t="s">
        <v>51500</v>
      </c>
    </row>
    <row r="15265" spans="1:4" ht="16.5" thickTop="1" thickBot="1" x14ac:dyDescent="0.3">
      <c r="A15265" s="680" t="s">
        <v>38187</v>
      </c>
      <c r="B15265" s="681" t="s">
        <v>38188</v>
      </c>
      <c r="C15265" s="680" t="s">
        <v>38189</v>
      </c>
      <c r="D15265" s="680" t="s">
        <v>51501</v>
      </c>
    </row>
    <row r="15266" spans="1:4" ht="16.5" thickTop="1" thickBot="1" x14ac:dyDescent="0.3">
      <c r="A15266" s="680" t="s">
        <v>38190</v>
      </c>
      <c r="B15266" s="681" t="s">
        <v>38191</v>
      </c>
      <c r="C15266" s="680" t="s">
        <v>38192</v>
      </c>
      <c r="D15266" s="680" t="s">
        <v>51502</v>
      </c>
    </row>
    <row r="15267" spans="1:4" ht="16.5" thickTop="1" thickBot="1" x14ac:dyDescent="0.3">
      <c r="A15267" s="680" t="s">
        <v>38193</v>
      </c>
      <c r="B15267" s="681" t="s">
        <v>38194</v>
      </c>
      <c r="C15267" s="680" t="s">
        <v>38195</v>
      </c>
      <c r="D15267" s="680" t="s">
        <v>51503</v>
      </c>
    </row>
    <row r="15268" spans="1:4" ht="16.5" thickTop="1" thickBot="1" x14ac:dyDescent="0.3">
      <c r="A15268" s="681" t="s">
        <v>38196</v>
      </c>
      <c r="B15268" s="681" t="s">
        <v>38197</v>
      </c>
      <c r="C15268" s="681" t="s">
        <v>38198</v>
      </c>
      <c r="D15268" s="681" t="s">
        <v>51504</v>
      </c>
    </row>
    <row r="15269" spans="1:4" ht="16.5" thickTop="1" thickBot="1" x14ac:dyDescent="0.3">
      <c r="A15269" s="680" t="s">
        <v>38199</v>
      </c>
      <c r="B15269" s="692" t="s">
        <v>8728</v>
      </c>
      <c r="C15269" s="680" t="s">
        <v>38200</v>
      </c>
      <c r="D15269" s="680" t="s">
        <v>51505</v>
      </c>
    </row>
    <row r="15270" spans="1:4" ht="16.5" thickTop="1" thickBot="1" x14ac:dyDescent="0.3">
      <c r="A15270" s="680" t="s">
        <v>8190</v>
      </c>
      <c r="B15270" s="681" t="s">
        <v>38201</v>
      </c>
      <c r="C15270" s="680" t="s">
        <v>8191</v>
      </c>
      <c r="D15270" s="680" t="s">
        <v>8192</v>
      </c>
    </row>
    <row r="15271" spans="1:4" ht="16.5" thickTop="1" thickBot="1" x14ac:dyDescent="0.3">
      <c r="A15271" s="680" t="s">
        <v>38202</v>
      </c>
      <c r="B15271" s="681" t="s">
        <v>38203</v>
      </c>
      <c r="C15271" s="680" t="s">
        <v>38204</v>
      </c>
      <c r="D15271" s="680" t="s">
        <v>51506</v>
      </c>
    </row>
    <row r="15272" spans="1:4" ht="16.5" thickTop="1" thickBot="1" x14ac:dyDescent="0.3">
      <c r="A15272" s="680" t="s">
        <v>38205</v>
      </c>
      <c r="B15272" s="681" t="s">
        <v>38206</v>
      </c>
      <c r="C15272" s="680" t="s">
        <v>38207</v>
      </c>
      <c r="D15272" s="680" t="s">
        <v>51507</v>
      </c>
    </row>
    <row r="15273" spans="1:4" ht="16.5" thickTop="1" thickBot="1" x14ac:dyDescent="0.3">
      <c r="A15273" s="681" t="s">
        <v>38208</v>
      </c>
      <c r="B15273" s="692" t="s">
        <v>8728</v>
      </c>
      <c r="C15273" s="681" t="s">
        <v>38209</v>
      </c>
      <c r="D15273" s="681" t="s">
        <v>51508</v>
      </c>
    </row>
    <row r="15274" spans="1:4" ht="16.5" thickTop="1" thickBot="1" x14ac:dyDescent="0.3">
      <c r="A15274" s="681" t="s">
        <v>38210</v>
      </c>
      <c r="B15274" s="681" t="s">
        <v>38211</v>
      </c>
      <c r="C15274" s="681" t="s">
        <v>38212</v>
      </c>
      <c r="D15274" s="681" t="s">
        <v>51509</v>
      </c>
    </row>
    <row r="15275" spans="1:4" ht="31.5" thickTop="1" thickBot="1" x14ac:dyDescent="0.3">
      <c r="A15275" s="681" t="s">
        <v>38213</v>
      </c>
      <c r="B15275" s="681" t="s">
        <v>38214</v>
      </c>
      <c r="C15275" s="681" t="s">
        <v>38215</v>
      </c>
      <c r="D15275" s="681" t="s">
        <v>51510</v>
      </c>
    </row>
    <row r="15276" spans="1:4" ht="16.5" thickTop="1" thickBot="1" x14ac:dyDescent="0.3">
      <c r="A15276" s="681" t="s">
        <v>38216</v>
      </c>
      <c r="B15276" s="681" t="s">
        <v>38217</v>
      </c>
      <c r="C15276" s="681" t="s">
        <v>38218</v>
      </c>
      <c r="D15276" s="681" t="s">
        <v>51511</v>
      </c>
    </row>
    <row r="15277" spans="1:4" ht="31.5" thickTop="1" thickBot="1" x14ac:dyDescent="0.3">
      <c r="A15277" s="681" t="s">
        <v>38219</v>
      </c>
      <c r="B15277" s="681" t="s">
        <v>38220</v>
      </c>
      <c r="C15277" s="681" t="s">
        <v>38221</v>
      </c>
      <c r="D15277" s="681" t="s">
        <v>51512</v>
      </c>
    </row>
    <row r="15278" spans="1:4" ht="16.5" thickTop="1" thickBot="1" x14ac:dyDescent="0.3">
      <c r="A15278" s="680" t="s">
        <v>38222</v>
      </c>
      <c r="B15278" s="681" t="s">
        <v>38222</v>
      </c>
      <c r="C15278" s="680" t="s">
        <v>38223</v>
      </c>
      <c r="D15278" s="680" t="s">
        <v>51513</v>
      </c>
    </row>
    <row r="15279" spans="1:4" ht="16.5" thickTop="1" thickBot="1" x14ac:dyDescent="0.3">
      <c r="A15279" s="681" t="s">
        <v>38224</v>
      </c>
      <c r="B15279" s="681" t="s">
        <v>38224</v>
      </c>
      <c r="C15279" s="681" t="s">
        <v>38225</v>
      </c>
      <c r="D15279" s="681" t="s">
        <v>51514</v>
      </c>
    </row>
    <row r="15280" spans="1:4" ht="16.5" thickTop="1" thickBot="1" x14ac:dyDescent="0.3">
      <c r="A15280" s="681" t="s">
        <v>38226</v>
      </c>
      <c r="B15280" s="681" t="s">
        <v>38227</v>
      </c>
      <c r="C15280" s="681" t="s">
        <v>38228</v>
      </c>
      <c r="D15280" s="681" t="s">
        <v>51515</v>
      </c>
    </row>
    <row r="15281" spans="1:4" ht="16.5" thickTop="1" thickBot="1" x14ac:dyDescent="0.3">
      <c r="A15281" s="681" t="s">
        <v>38229</v>
      </c>
      <c r="B15281" s="681" t="s">
        <v>38230</v>
      </c>
      <c r="C15281" s="681" t="s">
        <v>38231</v>
      </c>
      <c r="D15281" s="681" t="s">
        <v>51516</v>
      </c>
    </row>
    <row r="15282" spans="1:4" ht="16.5" thickTop="1" thickBot="1" x14ac:dyDescent="0.3">
      <c r="A15282" s="681" t="s">
        <v>38232</v>
      </c>
      <c r="B15282" s="681" t="s">
        <v>38233</v>
      </c>
      <c r="C15282" s="681" t="s">
        <v>38234</v>
      </c>
      <c r="D15282" s="681" t="s">
        <v>51517</v>
      </c>
    </row>
    <row r="15283" spans="1:4" ht="16.5" thickTop="1" thickBot="1" x14ac:dyDescent="0.3">
      <c r="A15283" s="681" t="s">
        <v>38235</v>
      </c>
      <c r="B15283" s="681" t="s">
        <v>38236</v>
      </c>
      <c r="C15283" s="681" t="s">
        <v>38237</v>
      </c>
      <c r="D15283" s="681" t="s">
        <v>51518</v>
      </c>
    </row>
    <row r="15284" spans="1:4" ht="16.5" thickTop="1" thickBot="1" x14ac:dyDescent="0.3">
      <c r="A15284" s="681" t="s">
        <v>38238</v>
      </c>
      <c r="B15284" s="681" t="s">
        <v>38239</v>
      </c>
      <c r="C15284" s="681" t="s">
        <v>38240</v>
      </c>
      <c r="D15284" s="681" t="s">
        <v>51519</v>
      </c>
    </row>
    <row r="15285" spans="1:4" ht="16.5" thickTop="1" thickBot="1" x14ac:dyDescent="0.3">
      <c r="A15285" s="681" t="s">
        <v>38241</v>
      </c>
      <c r="B15285" s="681" t="s">
        <v>38242</v>
      </c>
      <c r="C15285" s="681" t="s">
        <v>38243</v>
      </c>
      <c r="D15285" s="681" t="s">
        <v>51520</v>
      </c>
    </row>
    <row r="15286" spans="1:4" ht="16.5" thickTop="1" thickBot="1" x14ac:dyDescent="0.3">
      <c r="A15286" s="680" t="s">
        <v>38244</v>
      </c>
      <c r="B15286" s="681" t="s">
        <v>38245</v>
      </c>
      <c r="C15286" s="680" t="s">
        <v>38246</v>
      </c>
      <c r="D15286" s="680" t="s">
        <v>51521</v>
      </c>
    </row>
    <row r="15287" spans="1:4" ht="16.5" thickTop="1" thickBot="1" x14ac:dyDescent="0.3">
      <c r="A15287" s="681" t="s">
        <v>38247</v>
      </c>
      <c r="B15287" s="681" t="s">
        <v>38248</v>
      </c>
      <c r="C15287" s="681" t="s">
        <v>38249</v>
      </c>
      <c r="D15287" s="681" t="s">
        <v>51522</v>
      </c>
    </row>
    <row r="15288" spans="1:4" ht="16.5" thickTop="1" thickBot="1" x14ac:dyDescent="0.3">
      <c r="A15288" s="681" t="s">
        <v>38250</v>
      </c>
      <c r="B15288" s="681" t="s">
        <v>38251</v>
      </c>
      <c r="C15288" s="681" t="s">
        <v>38252</v>
      </c>
      <c r="D15288" s="681" t="s">
        <v>51523</v>
      </c>
    </row>
    <row r="15289" spans="1:4" ht="16.5" thickTop="1" thickBot="1" x14ac:dyDescent="0.3">
      <c r="A15289" s="681" t="s">
        <v>38253</v>
      </c>
      <c r="B15289" s="681" t="s">
        <v>38254</v>
      </c>
      <c r="C15289" s="681" t="s">
        <v>38255</v>
      </c>
      <c r="D15289" s="681" t="s">
        <v>51524</v>
      </c>
    </row>
    <row r="15290" spans="1:4" ht="16.5" thickTop="1" thickBot="1" x14ac:dyDescent="0.3">
      <c r="A15290" s="680" t="s">
        <v>38256</v>
      </c>
      <c r="B15290" s="681" t="s">
        <v>38257</v>
      </c>
      <c r="C15290" s="680" t="s">
        <v>38258</v>
      </c>
      <c r="D15290" s="680" t="s">
        <v>51525</v>
      </c>
    </row>
    <row r="15291" spans="1:4" ht="16.5" thickTop="1" thickBot="1" x14ac:dyDescent="0.3">
      <c r="A15291" s="680" t="s">
        <v>38259</v>
      </c>
      <c r="B15291" s="681" t="s">
        <v>38260</v>
      </c>
      <c r="C15291" s="680" t="s">
        <v>38261</v>
      </c>
      <c r="D15291" s="680" t="s">
        <v>51526</v>
      </c>
    </row>
    <row r="15292" spans="1:4" ht="16.5" thickTop="1" thickBot="1" x14ac:dyDescent="0.3">
      <c r="A15292" s="681" t="s">
        <v>38262</v>
      </c>
      <c r="B15292" s="681" t="s">
        <v>38262</v>
      </c>
      <c r="C15292" s="681" t="s">
        <v>38263</v>
      </c>
      <c r="D15292" s="681" t="s">
        <v>51527</v>
      </c>
    </row>
    <row r="15293" spans="1:4" ht="16.5" thickTop="1" thickBot="1" x14ac:dyDescent="0.3">
      <c r="A15293" s="681" t="s">
        <v>38264</v>
      </c>
      <c r="B15293" s="681" t="s">
        <v>38265</v>
      </c>
      <c r="C15293" s="681" t="s">
        <v>38266</v>
      </c>
      <c r="D15293" s="681" t="s">
        <v>51528</v>
      </c>
    </row>
    <row r="15294" spans="1:4" ht="16.5" thickTop="1" thickBot="1" x14ac:dyDescent="0.3">
      <c r="A15294" s="680" t="s">
        <v>38267</v>
      </c>
      <c r="B15294" s="681" t="s">
        <v>38267</v>
      </c>
      <c r="C15294" s="680" t="s">
        <v>38268</v>
      </c>
      <c r="D15294" s="680" t="s">
        <v>51529</v>
      </c>
    </row>
    <row r="15295" spans="1:4" ht="16.5" thickTop="1" thickBot="1" x14ac:dyDescent="0.3">
      <c r="A15295" s="681" t="s">
        <v>38269</v>
      </c>
      <c r="B15295" s="681" t="s">
        <v>38270</v>
      </c>
      <c r="C15295" s="681" t="s">
        <v>38271</v>
      </c>
      <c r="D15295" s="681" t="s">
        <v>51530</v>
      </c>
    </row>
    <row r="15296" spans="1:4" ht="31.5" thickTop="1" thickBot="1" x14ac:dyDescent="0.3">
      <c r="A15296" s="680" t="s">
        <v>38272</v>
      </c>
      <c r="B15296" s="681" t="s">
        <v>38273</v>
      </c>
      <c r="C15296" s="680" t="s">
        <v>38274</v>
      </c>
      <c r="D15296" s="680" t="s">
        <v>51531</v>
      </c>
    </row>
    <row r="15297" spans="1:4" ht="31.5" thickTop="1" thickBot="1" x14ac:dyDescent="0.3">
      <c r="A15297" s="681" t="s">
        <v>38275</v>
      </c>
      <c r="B15297" s="692" t="s">
        <v>8728</v>
      </c>
      <c r="C15297" s="681" t="s">
        <v>38276</v>
      </c>
      <c r="D15297" s="681" t="s">
        <v>51532</v>
      </c>
    </row>
    <row r="15298" spans="1:4" ht="16.5" thickTop="1" thickBot="1" x14ac:dyDescent="0.3">
      <c r="A15298" s="681" t="s">
        <v>38277</v>
      </c>
      <c r="B15298" s="681" t="s">
        <v>38278</v>
      </c>
      <c r="C15298" s="681" t="s">
        <v>38279</v>
      </c>
      <c r="D15298" s="681" t="s">
        <v>51533</v>
      </c>
    </row>
    <row r="15299" spans="1:4" ht="16.5" thickTop="1" thickBot="1" x14ac:dyDescent="0.3">
      <c r="A15299" s="680" t="s">
        <v>38280</v>
      </c>
      <c r="B15299" s="681" t="s">
        <v>38281</v>
      </c>
      <c r="C15299" s="680" t="s">
        <v>38282</v>
      </c>
      <c r="D15299" s="680" t="s">
        <v>51534</v>
      </c>
    </row>
    <row r="15300" spans="1:4" ht="16.5" thickTop="1" thickBot="1" x14ac:dyDescent="0.3">
      <c r="A15300" s="681" t="s">
        <v>8193</v>
      </c>
      <c r="B15300" s="681" t="s">
        <v>38283</v>
      </c>
      <c r="C15300" s="681" t="s">
        <v>8194</v>
      </c>
      <c r="D15300" s="681" t="s">
        <v>8195</v>
      </c>
    </row>
    <row r="15301" spans="1:4" ht="16.5" thickTop="1" thickBot="1" x14ac:dyDescent="0.3">
      <c r="A15301" s="681" t="s">
        <v>38284</v>
      </c>
      <c r="B15301" s="681" t="s">
        <v>38285</v>
      </c>
      <c r="C15301" s="681" t="s">
        <v>38286</v>
      </c>
      <c r="D15301" s="681" t="s">
        <v>51535</v>
      </c>
    </row>
    <row r="15302" spans="1:4" ht="16.5" thickTop="1" thickBot="1" x14ac:dyDescent="0.3">
      <c r="A15302" s="681" t="s">
        <v>8196</v>
      </c>
      <c r="B15302" s="681" t="s">
        <v>38287</v>
      </c>
      <c r="C15302" s="681" t="s">
        <v>8197</v>
      </c>
      <c r="D15302" s="681" t="s">
        <v>8198</v>
      </c>
    </row>
    <row r="15303" spans="1:4" ht="16.5" thickTop="1" thickBot="1" x14ac:dyDescent="0.3">
      <c r="A15303" s="681" t="s">
        <v>38288</v>
      </c>
      <c r="B15303" s="681" t="s">
        <v>38289</v>
      </c>
      <c r="C15303" s="681" t="s">
        <v>38290</v>
      </c>
      <c r="D15303" s="681" t="s">
        <v>51536</v>
      </c>
    </row>
    <row r="15304" spans="1:4" ht="16.5" thickTop="1" thickBot="1" x14ac:dyDescent="0.3">
      <c r="A15304" s="681" t="s">
        <v>38291</v>
      </c>
      <c r="B15304" s="681" t="s">
        <v>38292</v>
      </c>
      <c r="C15304" s="681" t="s">
        <v>38293</v>
      </c>
      <c r="D15304" s="681" t="s">
        <v>51537</v>
      </c>
    </row>
    <row r="15305" spans="1:4" ht="16.5" thickTop="1" thickBot="1" x14ac:dyDescent="0.3">
      <c r="A15305" s="681" t="s">
        <v>38294</v>
      </c>
      <c r="B15305" s="681" t="s">
        <v>38295</v>
      </c>
      <c r="C15305" s="681" t="s">
        <v>38296</v>
      </c>
      <c r="D15305" s="681" t="s">
        <v>51538</v>
      </c>
    </row>
    <row r="15306" spans="1:4" ht="16.5" thickTop="1" thickBot="1" x14ac:dyDescent="0.3">
      <c r="A15306" s="680" t="s">
        <v>38297</v>
      </c>
      <c r="B15306" s="681" t="s">
        <v>38298</v>
      </c>
      <c r="C15306" s="680" t="s">
        <v>38299</v>
      </c>
      <c r="D15306" s="680" t="s">
        <v>51539</v>
      </c>
    </row>
    <row r="15307" spans="1:4" ht="16.5" thickTop="1" thickBot="1" x14ac:dyDescent="0.3">
      <c r="A15307" s="681" t="s">
        <v>8199</v>
      </c>
      <c r="B15307" s="681" t="s">
        <v>38300</v>
      </c>
      <c r="C15307" s="681" t="s">
        <v>8200</v>
      </c>
      <c r="D15307" s="681" t="s">
        <v>8201</v>
      </c>
    </row>
    <row r="15308" spans="1:4" ht="16.5" thickTop="1" thickBot="1" x14ac:dyDescent="0.3">
      <c r="A15308" s="681" t="s">
        <v>38301</v>
      </c>
      <c r="B15308" s="692" t="s">
        <v>8728</v>
      </c>
      <c r="C15308" s="681" t="s">
        <v>38302</v>
      </c>
      <c r="D15308" s="681" t="s">
        <v>51540</v>
      </c>
    </row>
    <row r="15309" spans="1:4" ht="16.5" thickTop="1" thickBot="1" x14ac:dyDescent="0.3">
      <c r="A15309" s="680" t="s">
        <v>38303</v>
      </c>
      <c r="B15309" s="681" t="s">
        <v>38304</v>
      </c>
      <c r="C15309" s="680" t="s">
        <v>38305</v>
      </c>
      <c r="D15309" s="680" t="s">
        <v>51541</v>
      </c>
    </row>
    <row r="15310" spans="1:4" ht="16.5" thickTop="1" thickBot="1" x14ac:dyDescent="0.3">
      <c r="A15310" s="681" t="s">
        <v>38306</v>
      </c>
      <c r="B15310" s="681" t="s">
        <v>38306</v>
      </c>
      <c r="C15310" s="681" t="s">
        <v>38307</v>
      </c>
      <c r="D15310" s="681" t="s">
        <v>51542</v>
      </c>
    </row>
    <row r="15311" spans="1:4" ht="16.5" thickTop="1" thickBot="1" x14ac:dyDescent="0.3">
      <c r="A15311" s="681" t="s">
        <v>8202</v>
      </c>
      <c r="B15311" s="681" t="s">
        <v>38308</v>
      </c>
      <c r="C15311" s="681" t="s">
        <v>8203</v>
      </c>
      <c r="D15311" s="681" t="s">
        <v>8204</v>
      </c>
    </row>
    <row r="15312" spans="1:4" ht="31.5" thickTop="1" thickBot="1" x14ac:dyDescent="0.3">
      <c r="A15312" s="680" t="s">
        <v>38309</v>
      </c>
      <c r="B15312" s="681" t="s">
        <v>38310</v>
      </c>
      <c r="C15312" s="680" t="s">
        <v>38311</v>
      </c>
      <c r="D15312" s="680" t="s">
        <v>51543</v>
      </c>
    </row>
    <row r="15313" spans="1:4" ht="16.5" thickTop="1" thickBot="1" x14ac:dyDescent="0.3">
      <c r="A15313" s="681" t="s">
        <v>38312</v>
      </c>
      <c r="B15313" s="681" t="s">
        <v>38313</v>
      </c>
      <c r="C15313" s="681" t="s">
        <v>38314</v>
      </c>
      <c r="D15313" s="681" t="s">
        <v>51544</v>
      </c>
    </row>
    <row r="15314" spans="1:4" ht="16.5" thickTop="1" thickBot="1" x14ac:dyDescent="0.3">
      <c r="A15314" s="680" t="s">
        <v>38315</v>
      </c>
      <c r="B15314" s="681" t="s">
        <v>38316</v>
      </c>
      <c r="C15314" s="680" t="s">
        <v>38317</v>
      </c>
      <c r="D15314" s="680" t="s">
        <v>51545</v>
      </c>
    </row>
    <row r="15315" spans="1:4" ht="16.5" thickTop="1" thickBot="1" x14ac:dyDescent="0.3">
      <c r="A15315" s="680" t="s">
        <v>8205</v>
      </c>
      <c r="B15315" s="681" t="s">
        <v>38318</v>
      </c>
      <c r="C15315" s="680" t="s">
        <v>8206</v>
      </c>
      <c r="D15315" s="680" t="s">
        <v>8207</v>
      </c>
    </row>
    <row r="15316" spans="1:4" ht="16.5" thickTop="1" thickBot="1" x14ac:dyDescent="0.3">
      <c r="A15316" s="680" t="s">
        <v>38319</v>
      </c>
      <c r="B15316" s="681" t="s">
        <v>38320</v>
      </c>
      <c r="C15316" s="680" t="s">
        <v>38321</v>
      </c>
      <c r="D15316" s="680" t="s">
        <v>51546</v>
      </c>
    </row>
    <row r="15317" spans="1:4" ht="16.5" thickTop="1" thickBot="1" x14ac:dyDescent="0.3">
      <c r="A15317" s="681" t="s">
        <v>8208</v>
      </c>
      <c r="B15317" s="692" t="s">
        <v>8728</v>
      </c>
      <c r="C15317" s="681" t="s">
        <v>8209</v>
      </c>
      <c r="D15317" s="681" t="s">
        <v>8210</v>
      </c>
    </row>
    <row r="15318" spans="1:4" ht="16.5" thickTop="1" thickBot="1" x14ac:dyDescent="0.3">
      <c r="A15318" s="680" t="s">
        <v>38322</v>
      </c>
      <c r="B15318" s="681" t="s">
        <v>38323</v>
      </c>
      <c r="C15318" s="680" t="s">
        <v>38324</v>
      </c>
      <c r="D15318" s="680" t="s">
        <v>51547</v>
      </c>
    </row>
    <row r="15319" spans="1:4" ht="16.5" thickTop="1" thickBot="1" x14ac:dyDescent="0.3">
      <c r="A15319" s="681" t="s">
        <v>38325</v>
      </c>
      <c r="B15319" s="681" t="s">
        <v>38326</v>
      </c>
      <c r="C15319" s="681" t="s">
        <v>38327</v>
      </c>
      <c r="D15319" s="681" t="s">
        <v>51548</v>
      </c>
    </row>
    <row r="15320" spans="1:4" ht="31.5" thickTop="1" thickBot="1" x14ac:dyDescent="0.3">
      <c r="A15320" s="680" t="s">
        <v>38328</v>
      </c>
      <c r="B15320" s="681" t="s">
        <v>38329</v>
      </c>
      <c r="C15320" s="680" t="s">
        <v>38330</v>
      </c>
      <c r="D15320" s="680" t="s">
        <v>51549</v>
      </c>
    </row>
    <row r="15321" spans="1:4" ht="16.5" thickTop="1" thickBot="1" x14ac:dyDescent="0.3">
      <c r="A15321" s="681" t="s">
        <v>38331</v>
      </c>
      <c r="B15321" s="681" t="s">
        <v>38332</v>
      </c>
      <c r="C15321" s="681" t="s">
        <v>38333</v>
      </c>
      <c r="D15321" s="681" t="s">
        <v>51550</v>
      </c>
    </row>
    <row r="15322" spans="1:4" ht="16.5" thickTop="1" thickBot="1" x14ac:dyDescent="0.3">
      <c r="A15322" s="680" t="s">
        <v>38334</v>
      </c>
      <c r="B15322" s="681" t="s">
        <v>38335</v>
      </c>
      <c r="C15322" s="680" t="s">
        <v>38336</v>
      </c>
      <c r="D15322" s="680" t="s">
        <v>51551</v>
      </c>
    </row>
    <row r="15323" spans="1:4" ht="16.5" thickTop="1" thickBot="1" x14ac:dyDescent="0.3">
      <c r="A15323" s="680" t="s">
        <v>38337</v>
      </c>
      <c r="B15323" s="681" t="s">
        <v>38338</v>
      </c>
      <c r="C15323" s="680" t="s">
        <v>38339</v>
      </c>
      <c r="D15323" s="680" t="s">
        <v>51552</v>
      </c>
    </row>
    <row r="15324" spans="1:4" ht="16.5" thickTop="1" thickBot="1" x14ac:dyDescent="0.3">
      <c r="A15324" s="681" t="s">
        <v>38340</v>
      </c>
      <c r="B15324" s="681" t="s">
        <v>38341</v>
      </c>
      <c r="C15324" s="681" t="s">
        <v>38342</v>
      </c>
      <c r="D15324" s="681" t="s">
        <v>51553</v>
      </c>
    </row>
    <row r="15325" spans="1:4" ht="16.5" thickTop="1" thickBot="1" x14ac:dyDescent="0.3">
      <c r="A15325" s="680" t="s">
        <v>38343</v>
      </c>
      <c r="B15325" s="681" t="s">
        <v>38344</v>
      </c>
      <c r="C15325" s="680" t="s">
        <v>38345</v>
      </c>
      <c r="D15325" s="680" t="s">
        <v>51554</v>
      </c>
    </row>
    <row r="15326" spans="1:4" ht="16.5" thickTop="1" thickBot="1" x14ac:dyDescent="0.3">
      <c r="A15326" s="681" t="s">
        <v>38346</v>
      </c>
      <c r="B15326" s="681" t="s">
        <v>38347</v>
      </c>
      <c r="C15326" s="681" t="s">
        <v>38348</v>
      </c>
      <c r="D15326" s="681" t="s">
        <v>51555</v>
      </c>
    </row>
    <row r="15327" spans="1:4" ht="16.5" thickTop="1" thickBot="1" x14ac:dyDescent="0.3">
      <c r="A15327" s="680" t="s">
        <v>38349</v>
      </c>
      <c r="B15327" s="681" t="s">
        <v>38350</v>
      </c>
      <c r="C15327" s="680" t="s">
        <v>38351</v>
      </c>
      <c r="D15327" s="680" t="s">
        <v>51556</v>
      </c>
    </row>
    <row r="15328" spans="1:4" ht="16.5" thickTop="1" thickBot="1" x14ac:dyDescent="0.3">
      <c r="A15328" s="680" t="s">
        <v>38352</v>
      </c>
      <c r="B15328" s="681" t="s">
        <v>38353</v>
      </c>
      <c r="C15328" s="680" t="s">
        <v>38354</v>
      </c>
      <c r="D15328" s="680" t="s">
        <v>51557</v>
      </c>
    </row>
    <row r="15329" spans="1:4" ht="16.5" thickTop="1" thickBot="1" x14ac:dyDescent="0.3">
      <c r="A15329" s="681" t="s">
        <v>8211</v>
      </c>
      <c r="B15329" s="681" t="s">
        <v>38355</v>
      </c>
      <c r="C15329" s="681" t="s">
        <v>8212</v>
      </c>
      <c r="D15329" s="681" t="s">
        <v>8213</v>
      </c>
    </row>
    <row r="15330" spans="1:4" ht="16.5" thickTop="1" thickBot="1" x14ac:dyDescent="0.3">
      <c r="A15330" s="681" t="s">
        <v>8214</v>
      </c>
      <c r="B15330" s="681" t="s">
        <v>38356</v>
      </c>
      <c r="C15330" s="681" t="s">
        <v>8215</v>
      </c>
      <c r="D15330" s="681" t="s">
        <v>8216</v>
      </c>
    </row>
    <row r="15331" spans="1:4" ht="16.5" thickTop="1" thickBot="1" x14ac:dyDescent="0.3">
      <c r="A15331" s="681" t="s">
        <v>8217</v>
      </c>
      <c r="B15331" s="681" t="s">
        <v>8217</v>
      </c>
      <c r="C15331" s="681" t="s">
        <v>8218</v>
      </c>
      <c r="D15331" s="681" t="s">
        <v>8219</v>
      </c>
    </row>
    <row r="15332" spans="1:4" ht="16.5" thickTop="1" thickBot="1" x14ac:dyDescent="0.3">
      <c r="A15332" s="681" t="s">
        <v>38357</v>
      </c>
      <c r="B15332" s="692" t="s">
        <v>8728</v>
      </c>
      <c r="C15332" s="681" t="s">
        <v>38358</v>
      </c>
      <c r="D15332" s="681" t="s">
        <v>51558</v>
      </c>
    </row>
    <row r="15333" spans="1:4" ht="16.5" thickTop="1" thickBot="1" x14ac:dyDescent="0.3">
      <c r="A15333" s="681" t="s">
        <v>38359</v>
      </c>
      <c r="B15333" s="681" t="s">
        <v>38360</v>
      </c>
      <c r="C15333" s="681" t="s">
        <v>38361</v>
      </c>
      <c r="D15333" s="681" t="s">
        <v>51559</v>
      </c>
    </row>
    <row r="15334" spans="1:4" ht="16.5" thickTop="1" thickBot="1" x14ac:dyDescent="0.3">
      <c r="A15334" s="681" t="s">
        <v>8220</v>
      </c>
      <c r="B15334" s="681" t="s">
        <v>38362</v>
      </c>
      <c r="C15334" s="681" t="s">
        <v>8221</v>
      </c>
      <c r="D15334" s="681" t="s">
        <v>8222</v>
      </c>
    </row>
    <row r="15335" spans="1:4" ht="16.5" thickTop="1" thickBot="1" x14ac:dyDescent="0.3">
      <c r="A15335" s="681" t="s">
        <v>38363</v>
      </c>
      <c r="B15335" s="692" t="s">
        <v>8728</v>
      </c>
      <c r="C15335" s="681" t="s">
        <v>38364</v>
      </c>
      <c r="D15335" s="681" t="s">
        <v>51560</v>
      </c>
    </row>
    <row r="15336" spans="1:4" ht="16.5" thickTop="1" thickBot="1" x14ac:dyDescent="0.3">
      <c r="A15336" s="680" t="s">
        <v>38365</v>
      </c>
      <c r="B15336" s="681" t="s">
        <v>38366</v>
      </c>
      <c r="C15336" s="680" t="s">
        <v>38367</v>
      </c>
      <c r="D15336" s="680" t="s">
        <v>51561</v>
      </c>
    </row>
    <row r="15337" spans="1:4" ht="16.5" thickTop="1" thickBot="1" x14ac:dyDescent="0.3">
      <c r="A15337" s="680" t="s">
        <v>38368</v>
      </c>
      <c r="B15337" s="681" t="s">
        <v>38369</v>
      </c>
      <c r="C15337" s="680" t="s">
        <v>38370</v>
      </c>
      <c r="D15337" s="680" t="s">
        <v>51562</v>
      </c>
    </row>
    <row r="15338" spans="1:4" ht="16.5" thickTop="1" thickBot="1" x14ac:dyDescent="0.3">
      <c r="A15338" s="681" t="s">
        <v>38371</v>
      </c>
      <c r="B15338" s="681" t="s">
        <v>38371</v>
      </c>
      <c r="C15338" s="681" t="s">
        <v>38372</v>
      </c>
      <c r="D15338" s="681" t="s">
        <v>51563</v>
      </c>
    </row>
    <row r="15339" spans="1:4" ht="16.5" thickTop="1" thickBot="1" x14ac:dyDescent="0.3">
      <c r="A15339" s="680" t="s">
        <v>38373</v>
      </c>
      <c r="B15339" s="681" t="s">
        <v>38374</v>
      </c>
      <c r="C15339" s="680" t="s">
        <v>38375</v>
      </c>
      <c r="D15339" s="680" t="s">
        <v>51564</v>
      </c>
    </row>
    <row r="15340" spans="1:4" ht="16.5" thickTop="1" thickBot="1" x14ac:dyDescent="0.3">
      <c r="A15340" s="680" t="s">
        <v>38376</v>
      </c>
      <c r="B15340" s="681" t="s">
        <v>38377</v>
      </c>
      <c r="C15340" s="680" t="s">
        <v>38378</v>
      </c>
      <c r="D15340" s="680" t="s">
        <v>51565</v>
      </c>
    </row>
    <row r="15341" spans="1:4" ht="16.5" thickTop="1" thickBot="1" x14ac:dyDescent="0.3">
      <c r="A15341" s="680" t="s">
        <v>38379</v>
      </c>
      <c r="B15341" s="681" t="s">
        <v>38380</v>
      </c>
      <c r="C15341" s="680" t="s">
        <v>38381</v>
      </c>
      <c r="D15341" s="680" t="s">
        <v>51566</v>
      </c>
    </row>
    <row r="15342" spans="1:4" ht="31.5" thickTop="1" thickBot="1" x14ac:dyDescent="0.3">
      <c r="A15342" s="680" t="s">
        <v>38382</v>
      </c>
      <c r="B15342" s="681" t="s">
        <v>38383</v>
      </c>
      <c r="C15342" s="680" t="s">
        <v>38384</v>
      </c>
      <c r="D15342" s="680" t="s">
        <v>51567</v>
      </c>
    </row>
    <row r="15343" spans="1:4" ht="16.5" thickTop="1" thickBot="1" x14ac:dyDescent="0.3">
      <c r="A15343" s="680" t="s">
        <v>38385</v>
      </c>
      <c r="B15343" s="681" t="s">
        <v>38386</v>
      </c>
      <c r="C15343" s="680" t="s">
        <v>38387</v>
      </c>
      <c r="D15343" s="680" t="s">
        <v>51568</v>
      </c>
    </row>
    <row r="15344" spans="1:4" ht="31.5" thickTop="1" thickBot="1" x14ac:dyDescent="0.3">
      <c r="A15344" s="681" t="s">
        <v>8223</v>
      </c>
      <c r="B15344" s="681" t="s">
        <v>27465</v>
      </c>
      <c r="C15344" s="681" t="s">
        <v>38389</v>
      </c>
      <c r="D15344" s="681" t="s">
        <v>51569</v>
      </c>
    </row>
    <row r="15345" spans="1:4" ht="16.5" thickTop="1" thickBot="1" x14ac:dyDescent="0.3">
      <c r="A15345" s="681" t="s">
        <v>38390</v>
      </c>
      <c r="B15345" s="681" t="s">
        <v>38391</v>
      </c>
      <c r="C15345" s="681" t="s">
        <v>38392</v>
      </c>
      <c r="D15345" s="681" t="s">
        <v>51570</v>
      </c>
    </row>
    <row r="15346" spans="1:4" ht="16.5" thickTop="1" thickBot="1" x14ac:dyDescent="0.3">
      <c r="A15346" s="681" t="s">
        <v>38393</v>
      </c>
      <c r="B15346" s="692" t="s">
        <v>8728</v>
      </c>
      <c r="C15346" s="681" t="s">
        <v>38394</v>
      </c>
      <c r="D15346" s="681" t="s">
        <v>51571</v>
      </c>
    </row>
    <row r="15347" spans="1:4" ht="16.5" thickTop="1" thickBot="1" x14ac:dyDescent="0.3">
      <c r="A15347" s="680" t="s">
        <v>38395</v>
      </c>
      <c r="B15347" s="681" t="s">
        <v>38396</v>
      </c>
      <c r="C15347" s="680" t="s">
        <v>38397</v>
      </c>
      <c r="D15347" s="680" t="s">
        <v>51572</v>
      </c>
    </row>
    <row r="15348" spans="1:4" ht="16.5" thickTop="1" thickBot="1" x14ac:dyDescent="0.3">
      <c r="A15348" s="681" t="s">
        <v>38398</v>
      </c>
      <c r="B15348" s="692" t="s">
        <v>8728</v>
      </c>
      <c r="C15348" s="681" t="s">
        <v>38399</v>
      </c>
      <c r="D15348" s="681" t="s">
        <v>51573</v>
      </c>
    </row>
    <row r="15349" spans="1:4" ht="31.5" thickTop="1" thickBot="1" x14ac:dyDescent="0.3">
      <c r="A15349" s="681" t="s">
        <v>38400</v>
      </c>
      <c r="B15349" s="692" t="s">
        <v>8728</v>
      </c>
      <c r="C15349" s="681" t="s">
        <v>38401</v>
      </c>
      <c r="D15349" s="681" t="s">
        <v>51574</v>
      </c>
    </row>
    <row r="15350" spans="1:4" ht="16.5" thickTop="1" thickBot="1" x14ac:dyDescent="0.3">
      <c r="A15350" s="681" t="s">
        <v>38402</v>
      </c>
      <c r="B15350" s="681" t="s">
        <v>38402</v>
      </c>
      <c r="C15350" s="681" t="s">
        <v>38403</v>
      </c>
      <c r="D15350" s="681" t="s">
        <v>51575</v>
      </c>
    </row>
    <row r="15351" spans="1:4" ht="16.5" thickTop="1" thickBot="1" x14ac:dyDescent="0.3">
      <c r="A15351" s="680" t="s">
        <v>38404</v>
      </c>
      <c r="B15351" s="681" t="s">
        <v>38405</v>
      </c>
      <c r="C15351" s="680" t="s">
        <v>38406</v>
      </c>
      <c r="D15351" s="680" t="s">
        <v>51576</v>
      </c>
    </row>
    <row r="15352" spans="1:4" ht="16.5" thickTop="1" thickBot="1" x14ac:dyDescent="0.3">
      <c r="A15352" s="681" t="s">
        <v>38407</v>
      </c>
      <c r="B15352" s="681" t="s">
        <v>38408</v>
      </c>
      <c r="C15352" s="681" t="s">
        <v>38409</v>
      </c>
      <c r="D15352" s="681" t="s">
        <v>51577</v>
      </c>
    </row>
    <row r="15353" spans="1:4" ht="16.5" thickTop="1" thickBot="1" x14ac:dyDescent="0.3">
      <c r="A15353" s="681" t="s">
        <v>8226</v>
      </c>
      <c r="B15353" s="681" t="s">
        <v>8226</v>
      </c>
      <c r="C15353" s="681" t="s">
        <v>8227</v>
      </c>
      <c r="D15353" s="681" t="s">
        <v>8228</v>
      </c>
    </row>
    <row r="15354" spans="1:4" ht="16.5" thickTop="1" thickBot="1" x14ac:dyDescent="0.3">
      <c r="A15354" s="680" t="s">
        <v>38410</v>
      </c>
      <c r="B15354" s="681" t="s">
        <v>38411</v>
      </c>
      <c r="C15354" s="680" t="s">
        <v>38412</v>
      </c>
      <c r="D15354" s="680" t="s">
        <v>51578</v>
      </c>
    </row>
    <row r="15355" spans="1:4" ht="16.5" thickTop="1" thickBot="1" x14ac:dyDescent="0.3">
      <c r="A15355" s="680" t="s">
        <v>38413</v>
      </c>
      <c r="B15355" s="681" t="s">
        <v>38414</v>
      </c>
      <c r="C15355" s="680" t="s">
        <v>38415</v>
      </c>
      <c r="D15355" s="680" t="s">
        <v>51579</v>
      </c>
    </row>
    <row r="15356" spans="1:4" ht="16.5" thickTop="1" thickBot="1" x14ac:dyDescent="0.3">
      <c r="A15356" s="680" t="s">
        <v>38416</v>
      </c>
      <c r="B15356" s="681" t="s">
        <v>38417</v>
      </c>
      <c r="C15356" s="680" t="s">
        <v>38418</v>
      </c>
      <c r="D15356" s="680" t="s">
        <v>51580</v>
      </c>
    </row>
    <row r="15357" spans="1:4" ht="16.5" thickTop="1" thickBot="1" x14ac:dyDescent="0.3">
      <c r="A15357" s="681" t="s">
        <v>38419</v>
      </c>
      <c r="B15357" s="681" t="s">
        <v>38420</v>
      </c>
      <c r="C15357" s="681" t="s">
        <v>38421</v>
      </c>
      <c r="D15357" s="681" t="s">
        <v>51581</v>
      </c>
    </row>
    <row r="15358" spans="1:4" ht="16.5" thickTop="1" thickBot="1" x14ac:dyDescent="0.3">
      <c r="A15358" s="681" t="s">
        <v>38422</v>
      </c>
      <c r="B15358" s="681" t="s">
        <v>38423</v>
      </c>
      <c r="C15358" s="681" t="s">
        <v>38424</v>
      </c>
      <c r="D15358" s="681" t="s">
        <v>51582</v>
      </c>
    </row>
    <row r="15359" spans="1:4" ht="16.5" thickTop="1" thickBot="1" x14ac:dyDescent="0.3">
      <c r="A15359" s="680" t="s">
        <v>38425</v>
      </c>
      <c r="B15359" s="692" t="s">
        <v>8728</v>
      </c>
      <c r="C15359" s="680" t="s">
        <v>38426</v>
      </c>
      <c r="D15359" s="680" t="s">
        <v>51583</v>
      </c>
    </row>
    <row r="15360" spans="1:4" ht="16.5" thickTop="1" thickBot="1" x14ac:dyDescent="0.3">
      <c r="A15360" s="680" t="s">
        <v>8229</v>
      </c>
      <c r="B15360" s="692" t="s">
        <v>8728</v>
      </c>
      <c r="C15360" s="680" t="s">
        <v>8230</v>
      </c>
      <c r="D15360" s="680" t="s">
        <v>8231</v>
      </c>
    </row>
    <row r="15361" spans="1:4" ht="16.5" thickTop="1" thickBot="1" x14ac:dyDescent="0.3">
      <c r="A15361" s="680" t="s">
        <v>38427</v>
      </c>
      <c r="B15361" s="681" t="s">
        <v>38428</v>
      </c>
      <c r="C15361" s="680" t="s">
        <v>38429</v>
      </c>
      <c r="D15361" s="680" t="s">
        <v>51584</v>
      </c>
    </row>
    <row r="15362" spans="1:4" ht="16.5" thickTop="1" thickBot="1" x14ac:dyDescent="0.3">
      <c r="A15362" s="681" t="s">
        <v>38430</v>
      </c>
      <c r="B15362" s="681" t="s">
        <v>38431</v>
      </c>
      <c r="C15362" s="681" t="s">
        <v>38432</v>
      </c>
      <c r="D15362" s="681" t="s">
        <v>51585</v>
      </c>
    </row>
    <row r="15363" spans="1:4" ht="16.5" thickTop="1" thickBot="1" x14ac:dyDescent="0.3">
      <c r="A15363" s="681" t="s">
        <v>38433</v>
      </c>
      <c r="B15363" s="681" t="s">
        <v>38434</v>
      </c>
      <c r="C15363" s="681" t="s">
        <v>38435</v>
      </c>
      <c r="D15363" s="681" t="s">
        <v>51586</v>
      </c>
    </row>
    <row r="15364" spans="1:4" ht="16.5" thickTop="1" thickBot="1" x14ac:dyDescent="0.3">
      <c r="A15364" s="680" t="s">
        <v>38436</v>
      </c>
      <c r="B15364" s="681" t="s">
        <v>38437</v>
      </c>
      <c r="C15364" s="680" t="s">
        <v>38438</v>
      </c>
      <c r="D15364" s="680" t="s">
        <v>51587</v>
      </c>
    </row>
    <row r="15365" spans="1:4" ht="16.5" thickTop="1" thickBot="1" x14ac:dyDescent="0.3">
      <c r="A15365" s="681" t="s">
        <v>38439</v>
      </c>
      <c r="B15365" s="692" t="s">
        <v>8728</v>
      </c>
      <c r="C15365" s="681" t="s">
        <v>38440</v>
      </c>
      <c r="D15365" s="681" t="s">
        <v>51588</v>
      </c>
    </row>
    <row r="15366" spans="1:4" ht="16.5" thickTop="1" thickBot="1" x14ac:dyDescent="0.3">
      <c r="A15366" s="681" t="s">
        <v>38441</v>
      </c>
      <c r="B15366" s="681" t="s">
        <v>38442</v>
      </c>
      <c r="C15366" s="681" t="s">
        <v>38443</v>
      </c>
      <c r="D15366" s="681" t="s">
        <v>51589</v>
      </c>
    </row>
    <row r="15367" spans="1:4" ht="16.5" thickTop="1" thickBot="1" x14ac:dyDescent="0.3">
      <c r="A15367" s="681" t="s">
        <v>38444</v>
      </c>
      <c r="B15367" s="681" t="s">
        <v>38445</v>
      </c>
      <c r="C15367" s="681" t="s">
        <v>38446</v>
      </c>
      <c r="D15367" s="681" t="s">
        <v>51590</v>
      </c>
    </row>
    <row r="15368" spans="1:4" ht="16.5" thickTop="1" thickBot="1" x14ac:dyDescent="0.3">
      <c r="A15368" s="681" t="s">
        <v>38447</v>
      </c>
      <c r="B15368" s="681" t="s">
        <v>38448</v>
      </c>
      <c r="C15368" s="681" t="s">
        <v>38449</v>
      </c>
      <c r="D15368" s="681" t="s">
        <v>51591</v>
      </c>
    </row>
    <row r="15369" spans="1:4" ht="31.5" thickTop="1" thickBot="1" x14ac:dyDescent="0.3">
      <c r="A15369" s="680" t="s">
        <v>38450</v>
      </c>
      <c r="B15369" s="681" t="s">
        <v>38451</v>
      </c>
      <c r="C15369" s="680" t="s">
        <v>38452</v>
      </c>
      <c r="D15369" s="680" t="s">
        <v>51592</v>
      </c>
    </row>
    <row r="15370" spans="1:4" ht="16.5" thickTop="1" thickBot="1" x14ac:dyDescent="0.3">
      <c r="A15370" s="680" t="s">
        <v>8232</v>
      </c>
      <c r="B15370" s="692" t="s">
        <v>8728</v>
      </c>
      <c r="C15370" s="680" t="s">
        <v>8233</v>
      </c>
      <c r="D15370" s="680" t="s">
        <v>8234</v>
      </c>
    </row>
    <row r="15371" spans="1:4" ht="16.5" thickTop="1" thickBot="1" x14ac:dyDescent="0.3">
      <c r="A15371" s="681" t="s">
        <v>38453</v>
      </c>
      <c r="B15371" s="681" t="s">
        <v>38454</v>
      </c>
      <c r="C15371" s="681" t="s">
        <v>38455</v>
      </c>
      <c r="D15371" s="681" t="s">
        <v>51593</v>
      </c>
    </row>
    <row r="15372" spans="1:4" ht="16.5" thickTop="1" thickBot="1" x14ac:dyDescent="0.3">
      <c r="A15372" s="681" t="s">
        <v>38456</v>
      </c>
      <c r="B15372" s="681" t="s">
        <v>38457</v>
      </c>
      <c r="C15372" s="681" t="s">
        <v>38458</v>
      </c>
      <c r="D15372" s="681" t="s">
        <v>51594</v>
      </c>
    </row>
    <row r="15373" spans="1:4" ht="16.5" thickTop="1" thickBot="1" x14ac:dyDescent="0.3">
      <c r="A15373" s="681" t="s">
        <v>38459</v>
      </c>
      <c r="B15373" s="692" t="s">
        <v>8728</v>
      </c>
      <c r="C15373" s="681" t="s">
        <v>38460</v>
      </c>
      <c r="D15373" s="681" t="s">
        <v>51595</v>
      </c>
    </row>
    <row r="15374" spans="1:4" ht="16.5" thickTop="1" thickBot="1" x14ac:dyDescent="0.3">
      <c r="A15374" s="680" t="s">
        <v>38461</v>
      </c>
      <c r="B15374" s="681" t="s">
        <v>38462</v>
      </c>
      <c r="C15374" s="680" t="s">
        <v>38463</v>
      </c>
      <c r="D15374" s="680" t="s">
        <v>51596</v>
      </c>
    </row>
    <row r="15375" spans="1:4" ht="31.5" thickTop="1" thickBot="1" x14ac:dyDescent="0.3">
      <c r="A15375" s="680" t="s">
        <v>38464</v>
      </c>
      <c r="B15375" s="681" t="s">
        <v>38465</v>
      </c>
      <c r="C15375" s="680" t="s">
        <v>38466</v>
      </c>
      <c r="D15375" s="680" t="s">
        <v>51597</v>
      </c>
    </row>
    <row r="15376" spans="1:4" ht="16.5" thickTop="1" thickBot="1" x14ac:dyDescent="0.3">
      <c r="A15376" s="680" t="s">
        <v>38467</v>
      </c>
      <c r="B15376" s="681" t="s">
        <v>38467</v>
      </c>
      <c r="C15376" s="680" t="s">
        <v>38468</v>
      </c>
      <c r="D15376" s="680" t="s">
        <v>51598</v>
      </c>
    </row>
    <row r="15377" spans="1:4" ht="31.5" thickTop="1" thickBot="1" x14ac:dyDescent="0.3">
      <c r="A15377" s="680" t="s">
        <v>38469</v>
      </c>
      <c r="B15377" s="692" t="s">
        <v>8728</v>
      </c>
      <c r="C15377" s="680" t="s">
        <v>38470</v>
      </c>
      <c r="D15377" s="680" t="s">
        <v>51599</v>
      </c>
    </row>
    <row r="15378" spans="1:4" ht="16.5" thickTop="1" thickBot="1" x14ac:dyDescent="0.3">
      <c r="A15378" s="680" t="s">
        <v>38471</v>
      </c>
      <c r="B15378" s="692" t="s">
        <v>8728</v>
      </c>
      <c r="C15378" s="680" t="s">
        <v>38472</v>
      </c>
      <c r="D15378" s="680" t="s">
        <v>51600</v>
      </c>
    </row>
    <row r="15379" spans="1:4" ht="16.5" thickTop="1" thickBot="1" x14ac:dyDescent="0.3">
      <c r="A15379" s="681" t="s">
        <v>8235</v>
      </c>
      <c r="B15379" s="681" t="s">
        <v>38473</v>
      </c>
      <c r="C15379" s="681" t="s">
        <v>8236</v>
      </c>
      <c r="D15379" s="681" t="s">
        <v>8237</v>
      </c>
    </row>
    <row r="15380" spans="1:4" ht="16.5" thickTop="1" thickBot="1" x14ac:dyDescent="0.3">
      <c r="A15380" s="680" t="s">
        <v>38474</v>
      </c>
      <c r="B15380" s="692" t="s">
        <v>8728</v>
      </c>
      <c r="C15380" s="680" t="s">
        <v>38475</v>
      </c>
      <c r="D15380" s="680" t="s">
        <v>51601</v>
      </c>
    </row>
    <row r="15381" spans="1:4" ht="16.5" thickTop="1" thickBot="1" x14ac:dyDescent="0.3">
      <c r="A15381" s="680" t="s">
        <v>8238</v>
      </c>
      <c r="B15381" s="681" t="s">
        <v>38476</v>
      </c>
      <c r="C15381" s="680" t="s">
        <v>8239</v>
      </c>
      <c r="D15381" s="680" t="s">
        <v>8240</v>
      </c>
    </row>
    <row r="15382" spans="1:4" ht="16.5" thickTop="1" thickBot="1" x14ac:dyDescent="0.3">
      <c r="A15382" s="681" t="s">
        <v>38477</v>
      </c>
      <c r="B15382" s="681" t="s">
        <v>38477</v>
      </c>
      <c r="C15382" s="681" t="s">
        <v>38478</v>
      </c>
      <c r="D15382" s="681" t="s">
        <v>51602</v>
      </c>
    </row>
    <row r="15383" spans="1:4" ht="16.5" thickTop="1" thickBot="1" x14ac:dyDescent="0.3">
      <c r="A15383" s="681" t="s">
        <v>38479</v>
      </c>
      <c r="B15383" s="681" t="s">
        <v>38480</v>
      </c>
      <c r="C15383" s="681" t="s">
        <v>38481</v>
      </c>
      <c r="D15383" s="681" t="s">
        <v>51603</v>
      </c>
    </row>
    <row r="15384" spans="1:4" ht="16.5" thickTop="1" thickBot="1" x14ac:dyDescent="0.3">
      <c r="A15384" s="681" t="s">
        <v>38482</v>
      </c>
      <c r="B15384" s="681" t="s">
        <v>38483</v>
      </c>
      <c r="C15384" s="681" t="s">
        <v>38484</v>
      </c>
      <c r="D15384" s="681" t="s">
        <v>51604</v>
      </c>
    </row>
    <row r="15385" spans="1:4" ht="16.5" thickTop="1" thickBot="1" x14ac:dyDescent="0.3">
      <c r="A15385" s="680" t="s">
        <v>38485</v>
      </c>
      <c r="B15385" s="681" t="s">
        <v>38486</v>
      </c>
      <c r="C15385" s="680" t="s">
        <v>38487</v>
      </c>
      <c r="D15385" s="680" t="s">
        <v>51605</v>
      </c>
    </row>
    <row r="15386" spans="1:4" ht="16.5" thickTop="1" thickBot="1" x14ac:dyDescent="0.3">
      <c r="A15386" s="681" t="s">
        <v>38488</v>
      </c>
      <c r="B15386" s="692" t="s">
        <v>8728</v>
      </c>
      <c r="C15386" s="681" t="s">
        <v>38489</v>
      </c>
      <c r="D15386" s="681" t="s">
        <v>51606</v>
      </c>
    </row>
    <row r="15387" spans="1:4" ht="16.5" thickTop="1" thickBot="1" x14ac:dyDescent="0.3">
      <c r="A15387" s="681" t="s">
        <v>38490</v>
      </c>
      <c r="B15387" s="681" t="s">
        <v>38491</v>
      </c>
      <c r="C15387" s="681" t="s">
        <v>38492</v>
      </c>
      <c r="D15387" s="681" t="s">
        <v>51607</v>
      </c>
    </row>
    <row r="15388" spans="1:4" ht="31.5" thickTop="1" thickBot="1" x14ac:dyDescent="0.3">
      <c r="A15388" s="680" t="s">
        <v>38493</v>
      </c>
      <c r="B15388" s="692" t="s">
        <v>8728</v>
      </c>
      <c r="C15388" s="680" t="s">
        <v>38494</v>
      </c>
      <c r="D15388" s="680" t="s">
        <v>51608</v>
      </c>
    </row>
    <row r="15389" spans="1:4" ht="16.5" thickTop="1" thickBot="1" x14ac:dyDescent="0.3">
      <c r="A15389" s="680" t="s">
        <v>8241</v>
      </c>
      <c r="B15389" s="681" t="s">
        <v>38495</v>
      </c>
      <c r="C15389" s="680" t="s">
        <v>8242</v>
      </c>
      <c r="D15389" s="680" t="s">
        <v>8243</v>
      </c>
    </row>
    <row r="15390" spans="1:4" ht="16.5" thickTop="1" thickBot="1" x14ac:dyDescent="0.3">
      <c r="A15390" s="680" t="s">
        <v>38496</v>
      </c>
      <c r="B15390" s="681" t="s">
        <v>38497</v>
      </c>
      <c r="C15390" s="680" t="s">
        <v>38498</v>
      </c>
      <c r="D15390" s="680" t="s">
        <v>51609</v>
      </c>
    </row>
    <row r="15391" spans="1:4" ht="16.5" thickTop="1" thickBot="1" x14ac:dyDescent="0.3">
      <c r="A15391" s="681" t="s">
        <v>38499</v>
      </c>
      <c r="B15391" s="681" t="s">
        <v>38500</v>
      </c>
      <c r="C15391" s="681" t="s">
        <v>38501</v>
      </c>
      <c r="D15391" s="681" t="s">
        <v>51610</v>
      </c>
    </row>
    <row r="15392" spans="1:4" ht="16.5" thickTop="1" thickBot="1" x14ac:dyDescent="0.3">
      <c r="A15392" s="681" t="s">
        <v>38502</v>
      </c>
      <c r="B15392" s="681" t="s">
        <v>38503</v>
      </c>
      <c r="C15392" s="681" t="s">
        <v>38504</v>
      </c>
      <c r="D15392" s="681" t="s">
        <v>51611</v>
      </c>
    </row>
    <row r="15393" spans="1:4" ht="16.5" thickTop="1" thickBot="1" x14ac:dyDescent="0.3">
      <c r="A15393" s="681" t="s">
        <v>38505</v>
      </c>
      <c r="B15393" s="681" t="s">
        <v>38506</v>
      </c>
      <c r="C15393" s="681" t="s">
        <v>38507</v>
      </c>
      <c r="D15393" s="681" t="s">
        <v>51612</v>
      </c>
    </row>
    <row r="15394" spans="1:4" ht="16.5" thickTop="1" thickBot="1" x14ac:dyDescent="0.3">
      <c r="A15394" s="681" t="s">
        <v>38508</v>
      </c>
      <c r="B15394" s="681" t="s">
        <v>38509</v>
      </c>
      <c r="C15394" s="681" t="s">
        <v>38510</v>
      </c>
      <c r="D15394" s="681" t="s">
        <v>51613</v>
      </c>
    </row>
    <row r="15395" spans="1:4" ht="16.5" thickTop="1" thickBot="1" x14ac:dyDescent="0.3">
      <c r="A15395" s="681" t="s">
        <v>38511</v>
      </c>
      <c r="B15395" s="681" t="s">
        <v>38512</v>
      </c>
      <c r="C15395" s="681" t="s">
        <v>38513</v>
      </c>
      <c r="D15395" s="681" t="s">
        <v>51614</v>
      </c>
    </row>
    <row r="15396" spans="1:4" ht="31.5" thickTop="1" thickBot="1" x14ac:dyDescent="0.3">
      <c r="A15396" s="680" t="s">
        <v>38514</v>
      </c>
      <c r="B15396" s="681" t="s">
        <v>38514</v>
      </c>
      <c r="C15396" s="680" t="s">
        <v>38515</v>
      </c>
      <c r="D15396" s="680" t="s">
        <v>51615</v>
      </c>
    </row>
    <row r="15397" spans="1:4" ht="16.5" thickTop="1" thickBot="1" x14ac:dyDescent="0.3">
      <c r="A15397" s="680" t="s">
        <v>38516</v>
      </c>
      <c r="B15397" s="681" t="s">
        <v>38517</v>
      </c>
      <c r="C15397" s="680" t="s">
        <v>38518</v>
      </c>
      <c r="D15397" s="680" t="s">
        <v>51616</v>
      </c>
    </row>
    <row r="15398" spans="1:4" ht="16.5" thickTop="1" thickBot="1" x14ac:dyDescent="0.3">
      <c r="A15398" s="681" t="s">
        <v>38519</v>
      </c>
      <c r="B15398" s="681" t="s">
        <v>38520</v>
      </c>
      <c r="C15398" s="681" t="s">
        <v>38521</v>
      </c>
      <c r="D15398" s="681" t="s">
        <v>51617</v>
      </c>
    </row>
    <row r="15399" spans="1:4" ht="16.5" thickTop="1" thickBot="1" x14ac:dyDescent="0.3">
      <c r="A15399" s="680" t="s">
        <v>38522</v>
      </c>
      <c r="B15399" s="681" t="s">
        <v>38523</v>
      </c>
      <c r="C15399" s="680" t="s">
        <v>38524</v>
      </c>
      <c r="D15399" s="680" t="s">
        <v>51618</v>
      </c>
    </row>
    <row r="15400" spans="1:4" ht="16.5" thickTop="1" thickBot="1" x14ac:dyDescent="0.3">
      <c r="A15400" s="680" t="s">
        <v>38525</v>
      </c>
      <c r="B15400" s="681" t="s">
        <v>38526</v>
      </c>
      <c r="C15400" s="680" t="s">
        <v>38527</v>
      </c>
      <c r="D15400" s="680" t="s">
        <v>51619</v>
      </c>
    </row>
    <row r="15401" spans="1:4" ht="16.5" thickTop="1" thickBot="1" x14ac:dyDescent="0.3">
      <c r="A15401" s="680" t="s">
        <v>38528</v>
      </c>
      <c r="B15401" s="681" t="s">
        <v>38528</v>
      </c>
      <c r="C15401" s="680" t="s">
        <v>38529</v>
      </c>
      <c r="D15401" s="680" t="s">
        <v>51620</v>
      </c>
    </row>
    <row r="15402" spans="1:4" ht="16.5" thickTop="1" thickBot="1" x14ac:dyDescent="0.3">
      <c r="A15402" s="680" t="s">
        <v>8244</v>
      </c>
      <c r="B15402" s="681" t="s">
        <v>8244</v>
      </c>
      <c r="C15402" s="680" t="s">
        <v>8245</v>
      </c>
      <c r="D15402" s="680" t="s">
        <v>8246</v>
      </c>
    </row>
    <row r="15403" spans="1:4" ht="16.5" thickTop="1" thickBot="1" x14ac:dyDescent="0.3">
      <c r="A15403" s="680" t="s">
        <v>8247</v>
      </c>
      <c r="B15403" s="681" t="s">
        <v>8247</v>
      </c>
      <c r="C15403" s="680" t="s">
        <v>8248</v>
      </c>
      <c r="D15403" s="680" t="s">
        <v>8249</v>
      </c>
    </row>
    <row r="15404" spans="1:4" ht="16.5" thickTop="1" thickBot="1" x14ac:dyDescent="0.3">
      <c r="A15404" s="680" t="s">
        <v>38530</v>
      </c>
      <c r="B15404" s="681" t="s">
        <v>38531</v>
      </c>
      <c r="C15404" s="680" t="s">
        <v>38532</v>
      </c>
      <c r="D15404" s="680" t="s">
        <v>51621</v>
      </c>
    </row>
    <row r="15405" spans="1:4" ht="16.5" thickTop="1" thickBot="1" x14ac:dyDescent="0.3">
      <c r="A15405" s="680" t="s">
        <v>38533</v>
      </c>
      <c r="B15405" s="681" t="s">
        <v>38534</v>
      </c>
      <c r="C15405" s="680" t="s">
        <v>38535</v>
      </c>
      <c r="D15405" s="680" t="s">
        <v>51622</v>
      </c>
    </row>
    <row r="15406" spans="1:4" ht="16.5" thickTop="1" thickBot="1" x14ac:dyDescent="0.3">
      <c r="A15406" s="680" t="s">
        <v>8250</v>
      </c>
      <c r="B15406" s="681" t="s">
        <v>38536</v>
      </c>
      <c r="C15406" s="680" t="s">
        <v>8251</v>
      </c>
      <c r="D15406" s="680" t="s">
        <v>8252</v>
      </c>
    </row>
    <row r="15407" spans="1:4" ht="16.5" thickTop="1" thickBot="1" x14ac:dyDescent="0.3">
      <c r="A15407" s="680" t="s">
        <v>38537</v>
      </c>
      <c r="B15407" s="681" t="s">
        <v>38538</v>
      </c>
      <c r="C15407" s="680" t="s">
        <v>38539</v>
      </c>
      <c r="D15407" s="680" t="s">
        <v>51623</v>
      </c>
    </row>
    <row r="15408" spans="1:4" ht="16.5" thickTop="1" thickBot="1" x14ac:dyDescent="0.3">
      <c r="A15408" s="680" t="s">
        <v>38540</v>
      </c>
      <c r="B15408" s="681" t="s">
        <v>38541</v>
      </c>
      <c r="C15408" s="680" t="s">
        <v>38542</v>
      </c>
      <c r="D15408" s="680" t="s">
        <v>51624</v>
      </c>
    </row>
    <row r="15409" spans="1:4" ht="16.5" thickTop="1" thickBot="1" x14ac:dyDescent="0.3">
      <c r="A15409" s="681" t="s">
        <v>38543</v>
      </c>
      <c r="B15409" s="692" t="s">
        <v>8728</v>
      </c>
      <c r="C15409" s="681" t="s">
        <v>38544</v>
      </c>
      <c r="D15409" s="681" t="s">
        <v>51625</v>
      </c>
    </row>
    <row r="15410" spans="1:4" ht="16.5" thickTop="1" thickBot="1" x14ac:dyDescent="0.3">
      <c r="A15410" s="680" t="s">
        <v>8253</v>
      </c>
      <c r="B15410" s="681" t="s">
        <v>38545</v>
      </c>
      <c r="C15410" s="680" t="s">
        <v>8254</v>
      </c>
      <c r="D15410" s="680" t="s">
        <v>8255</v>
      </c>
    </row>
    <row r="15411" spans="1:4" ht="16.5" thickTop="1" thickBot="1" x14ac:dyDescent="0.3">
      <c r="A15411" s="680" t="s">
        <v>38546</v>
      </c>
      <c r="B15411" s="681" t="s">
        <v>38547</v>
      </c>
      <c r="C15411" s="680" t="s">
        <v>38548</v>
      </c>
      <c r="D15411" s="680" t="s">
        <v>51626</v>
      </c>
    </row>
    <row r="15412" spans="1:4" ht="16.5" thickTop="1" thickBot="1" x14ac:dyDescent="0.3">
      <c r="A15412" s="680" t="s">
        <v>38549</v>
      </c>
      <c r="B15412" s="681" t="s">
        <v>38550</v>
      </c>
      <c r="C15412" s="680" t="s">
        <v>38551</v>
      </c>
      <c r="D15412" s="680" t="s">
        <v>51627</v>
      </c>
    </row>
    <row r="15413" spans="1:4" ht="16.5" thickTop="1" thickBot="1" x14ac:dyDescent="0.3">
      <c r="A15413" s="680" t="s">
        <v>38552</v>
      </c>
      <c r="B15413" s="681" t="s">
        <v>38553</v>
      </c>
      <c r="C15413" s="680" t="s">
        <v>38554</v>
      </c>
      <c r="D15413" s="680" t="s">
        <v>51628</v>
      </c>
    </row>
    <row r="15414" spans="1:4" ht="16.5" thickTop="1" thickBot="1" x14ac:dyDescent="0.3">
      <c r="A15414" s="681" t="s">
        <v>8256</v>
      </c>
      <c r="B15414" s="692" t="s">
        <v>8728</v>
      </c>
      <c r="C15414" s="681" t="s">
        <v>8257</v>
      </c>
      <c r="D15414" s="681" t="s">
        <v>8258</v>
      </c>
    </row>
    <row r="15415" spans="1:4" ht="31.5" thickTop="1" thickBot="1" x14ac:dyDescent="0.3">
      <c r="A15415" s="680" t="s">
        <v>38555</v>
      </c>
      <c r="B15415" s="681" t="s">
        <v>38556</v>
      </c>
      <c r="C15415" s="680" t="s">
        <v>38557</v>
      </c>
      <c r="D15415" s="680" t="s">
        <v>51629</v>
      </c>
    </row>
    <row r="15416" spans="1:4" ht="31.5" thickTop="1" thickBot="1" x14ac:dyDescent="0.3">
      <c r="A15416" s="680" t="s">
        <v>8259</v>
      </c>
      <c r="B15416" s="681" t="s">
        <v>38558</v>
      </c>
      <c r="C15416" s="680" t="s">
        <v>8260</v>
      </c>
      <c r="D15416" s="680" t="s">
        <v>8261</v>
      </c>
    </row>
    <row r="15417" spans="1:4" ht="16.5" thickTop="1" thickBot="1" x14ac:dyDescent="0.3">
      <c r="A15417" s="681" t="s">
        <v>38559</v>
      </c>
      <c r="B15417" s="681" t="s">
        <v>38559</v>
      </c>
      <c r="C15417" s="681" t="s">
        <v>38560</v>
      </c>
      <c r="D15417" s="681" t="s">
        <v>51630</v>
      </c>
    </row>
    <row r="15418" spans="1:4" ht="16.5" thickTop="1" thickBot="1" x14ac:dyDescent="0.3">
      <c r="A15418" s="681" t="s">
        <v>38561</v>
      </c>
      <c r="B15418" s="681" t="s">
        <v>38562</v>
      </c>
      <c r="C15418" s="681" t="s">
        <v>38563</v>
      </c>
      <c r="D15418" s="681" t="s">
        <v>51631</v>
      </c>
    </row>
    <row r="15419" spans="1:4" ht="16.5" thickTop="1" thickBot="1" x14ac:dyDescent="0.3">
      <c r="A15419" s="681" t="s">
        <v>8262</v>
      </c>
      <c r="B15419" s="681" t="s">
        <v>38564</v>
      </c>
      <c r="C15419" s="681" t="s">
        <v>8263</v>
      </c>
      <c r="D15419" s="681" t="s">
        <v>8264</v>
      </c>
    </row>
    <row r="15420" spans="1:4" ht="16.5" thickTop="1" thickBot="1" x14ac:dyDescent="0.3">
      <c r="A15420" s="680" t="s">
        <v>8265</v>
      </c>
      <c r="B15420" s="681" t="s">
        <v>38565</v>
      </c>
      <c r="C15420" s="680" t="s">
        <v>8266</v>
      </c>
      <c r="D15420" s="680" t="s">
        <v>8267</v>
      </c>
    </row>
    <row r="15421" spans="1:4" ht="16.5" thickTop="1" thickBot="1" x14ac:dyDescent="0.3">
      <c r="A15421" s="681" t="s">
        <v>8268</v>
      </c>
      <c r="B15421" s="681" t="s">
        <v>38566</v>
      </c>
      <c r="C15421" s="681" t="s">
        <v>38567</v>
      </c>
      <c r="D15421" s="681" t="s">
        <v>51632</v>
      </c>
    </row>
    <row r="15422" spans="1:4" ht="16.5" thickTop="1" thickBot="1" x14ac:dyDescent="0.3">
      <c r="A15422" s="680" t="s">
        <v>8271</v>
      </c>
      <c r="B15422" s="681" t="s">
        <v>38568</v>
      </c>
      <c r="C15422" s="680" t="s">
        <v>8272</v>
      </c>
      <c r="D15422" s="680" t="s">
        <v>8273</v>
      </c>
    </row>
    <row r="15423" spans="1:4" ht="16.5" thickTop="1" thickBot="1" x14ac:dyDescent="0.3">
      <c r="A15423" s="681" t="s">
        <v>8274</v>
      </c>
      <c r="B15423" s="681" t="s">
        <v>38569</v>
      </c>
      <c r="C15423" s="681" t="s">
        <v>8275</v>
      </c>
      <c r="D15423" s="681" t="s">
        <v>8276</v>
      </c>
    </row>
    <row r="15424" spans="1:4" ht="16.5" thickTop="1" thickBot="1" x14ac:dyDescent="0.3">
      <c r="A15424" s="680" t="s">
        <v>8277</v>
      </c>
      <c r="B15424" s="681" t="s">
        <v>38570</v>
      </c>
      <c r="C15424" s="680" t="s">
        <v>8278</v>
      </c>
      <c r="D15424" s="680" t="s">
        <v>8279</v>
      </c>
    </row>
    <row r="15425" spans="1:4" ht="16.5" thickTop="1" thickBot="1" x14ac:dyDescent="0.3">
      <c r="A15425" s="681" t="s">
        <v>8280</v>
      </c>
      <c r="B15425" s="681" t="s">
        <v>38571</v>
      </c>
      <c r="C15425" s="681" t="s">
        <v>8281</v>
      </c>
      <c r="D15425" s="681" t="s">
        <v>8282</v>
      </c>
    </row>
    <row r="15426" spans="1:4" ht="16.5" thickTop="1" thickBot="1" x14ac:dyDescent="0.3">
      <c r="A15426" s="680" t="s">
        <v>8283</v>
      </c>
      <c r="B15426" s="681" t="s">
        <v>38572</v>
      </c>
      <c r="C15426" s="680" t="s">
        <v>8284</v>
      </c>
      <c r="D15426" s="680" t="s">
        <v>8285</v>
      </c>
    </row>
    <row r="15427" spans="1:4" ht="16.5" thickTop="1" thickBot="1" x14ac:dyDescent="0.3">
      <c r="A15427" s="681" t="s">
        <v>38573</v>
      </c>
      <c r="B15427" s="681" t="s">
        <v>38574</v>
      </c>
      <c r="C15427" s="681" t="s">
        <v>38575</v>
      </c>
      <c r="D15427" s="681" t="s">
        <v>51633</v>
      </c>
    </row>
    <row r="15428" spans="1:4" ht="16.5" thickTop="1" thickBot="1" x14ac:dyDescent="0.3">
      <c r="A15428" s="681" t="s">
        <v>38576</v>
      </c>
      <c r="B15428" s="681" t="s">
        <v>38576</v>
      </c>
      <c r="C15428" s="681" t="s">
        <v>38577</v>
      </c>
      <c r="D15428" s="681" t="s">
        <v>51634</v>
      </c>
    </row>
    <row r="15429" spans="1:4" ht="16.5" thickTop="1" thickBot="1" x14ac:dyDescent="0.3">
      <c r="A15429" s="681" t="s">
        <v>38578</v>
      </c>
      <c r="B15429" s="681" t="s">
        <v>38579</v>
      </c>
      <c r="C15429" s="681" t="s">
        <v>38580</v>
      </c>
      <c r="D15429" s="681" t="s">
        <v>51635</v>
      </c>
    </row>
    <row r="15430" spans="1:4" ht="16.5" thickTop="1" thickBot="1" x14ac:dyDescent="0.3">
      <c r="A15430" s="680" t="s">
        <v>38581</v>
      </c>
      <c r="B15430" s="681" t="s">
        <v>38582</v>
      </c>
      <c r="C15430" s="680" t="s">
        <v>38583</v>
      </c>
      <c r="D15430" s="680" t="s">
        <v>51636</v>
      </c>
    </row>
    <row r="15431" spans="1:4" ht="16.5" thickTop="1" thickBot="1" x14ac:dyDescent="0.3">
      <c r="A15431" s="680" t="s">
        <v>38584</v>
      </c>
      <c r="B15431" s="681" t="s">
        <v>38585</v>
      </c>
      <c r="C15431" s="680" t="s">
        <v>38586</v>
      </c>
      <c r="D15431" s="680" t="s">
        <v>51637</v>
      </c>
    </row>
    <row r="15432" spans="1:4" ht="16.5" thickTop="1" thickBot="1" x14ac:dyDescent="0.3">
      <c r="A15432" s="680" t="s">
        <v>38587</v>
      </c>
      <c r="B15432" s="681" t="s">
        <v>38588</v>
      </c>
      <c r="C15432" s="680" t="s">
        <v>38589</v>
      </c>
      <c r="D15432" s="680" t="s">
        <v>51638</v>
      </c>
    </row>
    <row r="15433" spans="1:4" ht="16.5" thickTop="1" thickBot="1" x14ac:dyDescent="0.3">
      <c r="A15433" s="680" t="s">
        <v>38590</v>
      </c>
      <c r="B15433" s="681" t="s">
        <v>38591</v>
      </c>
      <c r="C15433" s="680" t="s">
        <v>38592</v>
      </c>
      <c r="D15433" s="680" t="s">
        <v>51639</v>
      </c>
    </row>
    <row r="15434" spans="1:4" ht="16.5" thickTop="1" thickBot="1" x14ac:dyDescent="0.3">
      <c r="A15434" s="681" t="s">
        <v>38593</v>
      </c>
      <c r="B15434" s="681" t="s">
        <v>38594</v>
      </c>
      <c r="C15434" s="681" t="s">
        <v>38595</v>
      </c>
      <c r="D15434" s="681" t="s">
        <v>51640</v>
      </c>
    </row>
    <row r="15435" spans="1:4" ht="16.5" thickTop="1" thickBot="1" x14ac:dyDescent="0.3">
      <c r="A15435" s="681" t="s">
        <v>38596</v>
      </c>
      <c r="B15435" s="681" t="s">
        <v>38596</v>
      </c>
      <c r="C15435" s="681" t="s">
        <v>38597</v>
      </c>
      <c r="D15435" s="681" t="s">
        <v>51641</v>
      </c>
    </row>
    <row r="15436" spans="1:4" ht="16.5" thickTop="1" thickBot="1" x14ac:dyDescent="0.3">
      <c r="A15436" s="681" t="s">
        <v>38598</v>
      </c>
      <c r="B15436" s="681" t="s">
        <v>38599</v>
      </c>
      <c r="C15436" s="681" t="s">
        <v>38600</v>
      </c>
      <c r="D15436" s="681" t="s">
        <v>51642</v>
      </c>
    </row>
    <row r="15437" spans="1:4" ht="16.5" thickTop="1" thickBot="1" x14ac:dyDescent="0.3">
      <c r="A15437" s="680" t="s">
        <v>8286</v>
      </c>
      <c r="B15437" s="681" t="s">
        <v>38601</v>
      </c>
      <c r="C15437" s="680" t="s">
        <v>38602</v>
      </c>
      <c r="D15437" s="680" t="s">
        <v>8288</v>
      </c>
    </row>
    <row r="15438" spans="1:4" ht="16.5" thickTop="1" thickBot="1" x14ac:dyDescent="0.3">
      <c r="A15438" s="681" t="s">
        <v>38603</v>
      </c>
      <c r="B15438" s="681" t="s">
        <v>38604</v>
      </c>
      <c r="C15438" s="681" t="s">
        <v>38605</v>
      </c>
      <c r="D15438" s="681" t="s">
        <v>51643</v>
      </c>
    </row>
    <row r="15439" spans="1:4" ht="16.5" thickTop="1" thickBot="1" x14ac:dyDescent="0.3">
      <c r="A15439" s="681" t="s">
        <v>38606</v>
      </c>
      <c r="B15439" s="681" t="s">
        <v>38607</v>
      </c>
      <c r="C15439" s="681" t="s">
        <v>38608</v>
      </c>
      <c r="D15439" s="681" t="s">
        <v>51644</v>
      </c>
    </row>
    <row r="15440" spans="1:4" ht="16.5" thickTop="1" thickBot="1" x14ac:dyDescent="0.3">
      <c r="A15440" s="680" t="s">
        <v>38609</v>
      </c>
      <c r="B15440" s="681" t="s">
        <v>38610</v>
      </c>
      <c r="C15440" s="680" t="s">
        <v>38611</v>
      </c>
      <c r="D15440" s="680" t="s">
        <v>51645</v>
      </c>
    </row>
    <row r="15441" spans="1:4" ht="16.5" thickTop="1" thickBot="1" x14ac:dyDescent="0.3">
      <c r="A15441" s="681" t="s">
        <v>38612</v>
      </c>
      <c r="B15441" s="681" t="s">
        <v>38613</v>
      </c>
      <c r="C15441" s="681" t="s">
        <v>38614</v>
      </c>
      <c r="D15441" s="681" t="s">
        <v>51646</v>
      </c>
    </row>
    <row r="15442" spans="1:4" ht="16.5" thickTop="1" thickBot="1" x14ac:dyDescent="0.3">
      <c r="A15442" s="681" t="s">
        <v>38615</v>
      </c>
      <c r="B15442" s="681" t="s">
        <v>38616</v>
      </c>
      <c r="C15442" s="681" t="s">
        <v>38617</v>
      </c>
      <c r="D15442" s="681" t="s">
        <v>51647</v>
      </c>
    </row>
    <row r="15443" spans="1:4" ht="31.5" thickTop="1" thickBot="1" x14ac:dyDescent="0.3">
      <c r="A15443" s="681" t="s">
        <v>38618</v>
      </c>
      <c r="B15443" s="692" t="s">
        <v>8728</v>
      </c>
      <c r="C15443" s="681" t="s">
        <v>38619</v>
      </c>
      <c r="D15443" s="681" t="s">
        <v>51648</v>
      </c>
    </row>
    <row r="15444" spans="1:4" ht="16.5" thickTop="1" thickBot="1" x14ac:dyDescent="0.3">
      <c r="A15444" s="680" t="s">
        <v>38620</v>
      </c>
      <c r="B15444" s="681" t="s">
        <v>38621</v>
      </c>
      <c r="C15444" s="680" t="s">
        <v>38622</v>
      </c>
      <c r="D15444" s="680" t="s">
        <v>51649</v>
      </c>
    </row>
    <row r="15445" spans="1:4" ht="16.5" thickTop="1" thickBot="1" x14ac:dyDescent="0.3">
      <c r="A15445" s="681" t="s">
        <v>8289</v>
      </c>
      <c r="B15445" s="681" t="s">
        <v>38623</v>
      </c>
      <c r="C15445" s="681" t="s">
        <v>8290</v>
      </c>
      <c r="D15445" s="681" t="s">
        <v>8291</v>
      </c>
    </row>
    <row r="15446" spans="1:4" ht="16.5" thickTop="1" thickBot="1" x14ac:dyDescent="0.3">
      <c r="A15446" s="680" t="s">
        <v>38624</v>
      </c>
      <c r="B15446" s="692" t="s">
        <v>8728</v>
      </c>
      <c r="C15446" s="680" t="s">
        <v>38625</v>
      </c>
      <c r="D15446" s="680" t="s">
        <v>51650</v>
      </c>
    </row>
    <row r="15447" spans="1:4" ht="31.5" thickTop="1" thickBot="1" x14ac:dyDescent="0.3">
      <c r="A15447" s="680" t="s">
        <v>38626</v>
      </c>
      <c r="B15447" s="681" t="s">
        <v>38627</v>
      </c>
      <c r="C15447" s="680" t="s">
        <v>38628</v>
      </c>
      <c r="D15447" s="680" t="s">
        <v>51651</v>
      </c>
    </row>
    <row r="15448" spans="1:4" ht="16.5" thickTop="1" thickBot="1" x14ac:dyDescent="0.3">
      <c r="A15448" s="680" t="s">
        <v>38629</v>
      </c>
      <c r="B15448" s="681" t="s">
        <v>38630</v>
      </c>
      <c r="C15448" s="680" t="s">
        <v>38631</v>
      </c>
      <c r="D15448" s="680" t="s">
        <v>51652</v>
      </c>
    </row>
    <row r="15449" spans="1:4" ht="16.5" thickTop="1" thickBot="1" x14ac:dyDescent="0.3">
      <c r="A15449" s="681" t="s">
        <v>38632</v>
      </c>
      <c r="B15449" s="681" t="s">
        <v>38632</v>
      </c>
      <c r="C15449" s="681" t="s">
        <v>38633</v>
      </c>
      <c r="D15449" s="681" t="s">
        <v>51653</v>
      </c>
    </row>
    <row r="15450" spans="1:4" ht="16.5" thickTop="1" thickBot="1" x14ac:dyDescent="0.3">
      <c r="A15450" s="680" t="s">
        <v>38634</v>
      </c>
      <c r="B15450" s="681" t="s">
        <v>38635</v>
      </c>
      <c r="C15450" s="680" t="s">
        <v>38636</v>
      </c>
      <c r="D15450" s="680" t="s">
        <v>51654</v>
      </c>
    </row>
    <row r="15451" spans="1:4" ht="16.5" thickTop="1" thickBot="1" x14ac:dyDescent="0.3">
      <c r="A15451" s="680" t="s">
        <v>38637</v>
      </c>
      <c r="B15451" s="692" t="s">
        <v>8728</v>
      </c>
      <c r="C15451" s="680" t="s">
        <v>38638</v>
      </c>
      <c r="D15451" s="680" t="s">
        <v>38638</v>
      </c>
    </row>
    <row r="15452" spans="1:4" ht="16.5" thickTop="1" thickBot="1" x14ac:dyDescent="0.3">
      <c r="A15452" s="681" t="s">
        <v>38639</v>
      </c>
      <c r="B15452" s="692" t="s">
        <v>8728</v>
      </c>
      <c r="C15452" s="681" t="s">
        <v>38640</v>
      </c>
      <c r="D15452" s="681" t="s">
        <v>51655</v>
      </c>
    </row>
    <row r="15453" spans="1:4" ht="16.5" thickTop="1" thickBot="1" x14ac:dyDescent="0.3">
      <c r="A15453" s="681" t="s">
        <v>38641</v>
      </c>
      <c r="B15453" s="681" t="s">
        <v>38642</v>
      </c>
      <c r="C15453" s="681" t="s">
        <v>38643</v>
      </c>
      <c r="D15453" s="681" t="s">
        <v>51656</v>
      </c>
    </row>
    <row r="15454" spans="1:4" ht="16.5" thickTop="1" thickBot="1" x14ac:dyDescent="0.3">
      <c r="A15454" s="680" t="s">
        <v>38644</v>
      </c>
      <c r="B15454" s="681" t="s">
        <v>38645</v>
      </c>
      <c r="C15454" s="680" t="s">
        <v>38646</v>
      </c>
      <c r="D15454" s="680" t="s">
        <v>51657</v>
      </c>
    </row>
    <row r="15455" spans="1:4" ht="16.5" thickTop="1" thickBot="1" x14ac:dyDescent="0.3">
      <c r="A15455" s="680" t="s">
        <v>38647</v>
      </c>
      <c r="B15455" s="681" t="s">
        <v>38647</v>
      </c>
      <c r="C15455" s="680" t="s">
        <v>38648</v>
      </c>
      <c r="D15455" s="680" t="s">
        <v>51658</v>
      </c>
    </row>
    <row r="15456" spans="1:4" ht="16.5" thickTop="1" thickBot="1" x14ac:dyDescent="0.3">
      <c r="A15456" s="681" t="s">
        <v>38649</v>
      </c>
      <c r="B15456" s="692" t="s">
        <v>8728</v>
      </c>
      <c r="C15456" s="681" t="s">
        <v>38650</v>
      </c>
      <c r="D15456" s="681" t="s">
        <v>51659</v>
      </c>
    </row>
    <row r="15457" spans="1:4" ht="16.5" thickTop="1" thickBot="1" x14ac:dyDescent="0.3">
      <c r="A15457" s="681" t="s">
        <v>38651</v>
      </c>
      <c r="B15457" s="681" t="s">
        <v>38652</v>
      </c>
      <c r="C15457" s="681" t="s">
        <v>38653</v>
      </c>
      <c r="D15457" s="681" t="s">
        <v>51660</v>
      </c>
    </row>
    <row r="15458" spans="1:4" ht="16.5" thickTop="1" thickBot="1" x14ac:dyDescent="0.3">
      <c r="A15458" s="681" t="s">
        <v>38654</v>
      </c>
      <c r="B15458" s="681" t="s">
        <v>38654</v>
      </c>
      <c r="C15458" s="681" t="s">
        <v>38655</v>
      </c>
      <c r="D15458" s="681" t="s">
        <v>51661</v>
      </c>
    </row>
    <row r="15459" spans="1:4" ht="16.5" thickTop="1" thickBot="1" x14ac:dyDescent="0.3">
      <c r="A15459" s="680" t="s">
        <v>38656</v>
      </c>
      <c r="B15459" s="681" t="s">
        <v>38657</v>
      </c>
      <c r="C15459" s="680" t="s">
        <v>38658</v>
      </c>
      <c r="D15459" s="680" t="s">
        <v>51662</v>
      </c>
    </row>
    <row r="15460" spans="1:4" ht="16.5" thickTop="1" thickBot="1" x14ac:dyDescent="0.3">
      <c r="A15460" s="681" t="s">
        <v>38659</v>
      </c>
      <c r="B15460" s="681" t="s">
        <v>38660</v>
      </c>
      <c r="C15460" s="681" t="s">
        <v>38661</v>
      </c>
      <c r="D15460" s="681" t="s">
        <v>51663</v>
      </c>
    </row>
    <row r="15461" spans="1:4" ht="16.5" thickTop="1" thickBot="1" x14ac:dyDescent="0.3">
      <c r="A15461" s="681" t="s">
        <v>38662</v>
      </c>
      <c r="B15461" s="692" t="s">
        <v>8728</v>
      </c>
      <c r="C15461" s="681" t="s">
        <v>38663</v>
      </c>
      <c r="D15461" s="681" t="s">
        <v>51664</v>
      </c>
    </row>
    <row r="15462" spans="1:4" ht="16.5" thickTop="1" thickBot="1" x14ac:dyDescent="0.3">
      <c r="A15462" s="680" t="s">
        <v>38664</v>
      </c>
      <c r="B15462" s="692" t="s">
        <v>8728</v>
      </c>
      <c r="C15462" s="680" t="s">
        <v>38665</v>
      </c>
      <c r="D15462" s="680" t="s">
        <v>51665</v>
      </c>
    </row>
    <row r="15463" spans="1:4" ht="16.5" thickTop="1" thickBot="1" x14ac:dyDescent="0.3">
      <c r="A15463" s="680" t="s">
        <v>38666</v>
      </c>
      <c r="B15463" s="681" t="s">
        <v>38667</v>
      </c>
      <c r="C15463" s="680" t="s">
        <v>38668</v>
      </c>
      <c r="D15463" s="680" t="s">
        <v>51666</v>
      </c>
    </row>
    <row r="15464" spans="1:4" ht="16.5" thickTop="1" thickBot="1" x14ac:dyDescent="0.3">
      <c r="A15464" s="680" t="s">
        <v>38669</v>
      </c>
      <c r="B15464" s="681" t="s">
        <v>38670</v>
      </c>
      <c r="C15464" s="680" t="s">
        <v>38671</v>
      </c>
      <c r="D15464" s="680" t="s">
        <v>51667</v>
      </c>
    </row>
    <row r="15465" spans="1:4" ht="16.5" thickTop="1" thickBot="1" x14ac:dyDescent="0.3">
      <c r="A15465" s="681" t="s">
        <v>38672</v>
      </c>
      <c r="B15465" s="681" t="s">
        <v>38673</v>
      </c>
      <c r="C15465" s="681" t="s">
        <v>38674</v>
      </c>
      <c r="D15465" s="681" t="s">
        <v>51668</v>
      </c>
    </row>
    <row r="15466" spans="1:4" ht="16.5" thickTop="1" thickBot="1" x14ac:dyDescent="0.3">
      <c r="A15466" s="680" t="s">
        <v>38675</v>
      </c>
      <c r="B15466" s="681" t="s">
        <v>38675</v>
      </c>
      <c r="C15466" s="680" t="s">
        <v>38676</v>
      </c>
      <c r="D15466" s="680" t="s">
        <v>51669</v>
      </c>
    </row>
    <row r="15467" spans="1:4" ht="16.5" thickTop="1" thickBot="1" x14ac:dyDescent="0.3">
      <c r="A15467" s="680" t="s">
        <v>38677</v>
      </c>
      <c r="B15467" s="681" t="s">
        <v>38678</v>
      </c>
      <c r="C15467" s="680" t="s">
        <v>38679</v>
      </c>
      <c r="D15467" s="680" t="s">
        <v>51670</v>
      </c>
    </row>
    <row r="15468" spans="1:4" ht="16.5" thickTop="1" thickBot="1" x14ac:dyDescent="0.3">
      <c r="A15468" s="681" t="s">
        <v>38680</v>
      </c>
      <c r="B15468" s="681" t="s">
        <v>38681</v>
      </c>
      <c r="C15468" s="681" t="s">
        <v>38682</v>
      </c>
      <c r="D15468" s="681" t="s">
        <v>38682</v>
      </c>
    </row>
    <row r="15469" spans="1:4" ht="16.5" thickTop="1" thickBot="1" x14ac:dyDescent="0.3">
      <c r="A15469" s="681" t="s">
        <v>38683</v>
      </c>
      <c r="B15469" s="681" t="s">
        <v>38684</v>
      </c>
      <c r="C15469" s="681" t="s">
        <v>38685</v>
      </c>
      <c r="D15469" s="681" t="s">
        <v>51671</v>
      </c>
    </row>
    <row r="15470" spans="1:4" ht="16.5" thickTop="1" thickBot="1" x14ac:dyDescent="0.3">
      <c r="A15470" s="681" t="s">
        <v>38686</v>
      </c>
      <c r="B15470" s="681" t="s">
        <v>38687</v>
      </c>
      <c r="C15470" s="681" t="s">
        <v>38688</v>
      </c>
      <c r="D15470" s="681" t="s">
        <v>51672</v>
      </c>
    </row>
    <row r="15471" spans="1:4" ht="16.5" thickTop="1" thickBot="1" x14ac:dyDescent="0.3">
      <c r="A15471" s="680" t="s">
        <v>38689</v>
      </c>
      <c r="B15471" s="681" t="s">
        <v>38690</v>
      </c>
      <c r="C15471" s="680" t="s">
        <v>38691</v>
      </c>
      <c r="D15471" s="680" t="s">
        <v>51673</v>
      </c>
    </row>
    <row r="15472" spans="1:4" ht="16.5" thickTop="1" thickBot="1" x14ac:dyDescent="0.3">
      <c r="A15472" s="680" t="s">
        <v>38692</v>
      </c>
      <c r="B15472" s="681" t="s">
        <v>38693</v>
      </c>
      <c r="C15472" s="680" t="s">
        <v>38694</v>
      </c>
      <c r="D15472" s="680" t="s">
        <v>51674</v>
      </c>
    </row>
    <row r="15473" spans="1:4" ht="16.5" thickTop="1" thickBot="1" x14ac:dyDescent="0.3">
      <c r="A15473" s="680" t="s">
        <v>38695</v>
      </c>
      <c r="B15473" s="681" t="s">
        <v>38696</v>
      </c>
      <c r="C15473" s="680" t="s">
        <v>38697</v>
      </c>
      <c r="D15473" s="680" t="s">
        <v>51675</v>
      </c>
    </row>
    <row r="15474" spans="1:4" ht="16.5" thickTop="1" thickBot="1" x14ac:dyDescent="0.3">
      <c r="A15474" s="680" t="s">
        <v>38698</v>
      </c>
      <c r="B15474" s="692" t="s">
        <v>8728</v>
      </c>
      <c r="C15474" s="680" t="s">
        <v>38699</v>
      </c>
      <c r="D15474" s="680" t="s">
        <v>51676</v>
      </c>
    </row>
    <row r="15475" spans="1:4" ht="16.5" thickTop="1" thickBot="1" x14ac:dyDescent="0.3">
      <c r="A15475" s="680" t="s">
        <v>38700</v>
      </c>
      <c r="B15475" s="681" t="s">
        <v>22711</v>
      </c>
      <c r="C15475" s="680" t="s">
        <v>38701</v>
      </c>
      <c r="D15475" s="680" t="s">
        <v>51677</v>
      </c>
    </row>
    <row r="15476" spans="1:4" ht="16.5" thickTop="1" thickBot="1" x14ac:dyDescent="0.3">
      <c r="A15476" s="681" t="s">
        <v>38702</v>
      </c>
      <c r="B15476" s="681" t="s">
        <v>38703</v>
      </c>
      <c r="C15476" s="681" t="s">
        <v>38704</v>
      </c>
      <c r="D15476" s="681" t="s">
        <v>51678</v>
      </c>
    </row>
    <row r="15477" spans="1:4" ht="16.5" thickTop="1" thickBot="1" x14ac:dyDescent="0.3">
      <c r="A15477" s="680" t="s">
        <v>38705</v>
      </c>
      <c r="B15477" s="681" t="s">
        <v>38706</v>
      </c>
      <c r="C15477" s="680" t="s">
        <v>38707</v>
      </c>
      <c r="D15477" s="680" t="s">
        <v>51679</v>
      </c>
    </row>
    <row r="15478" spans="1:4" ht="16.5" thickTop="1" thickBot="1" x14ac:dyDescent="0.3">
      <c r="A15478" s="681" t="s">
        <v>38708</v>
      </c>
      <c r="B15478" s="692" t="s">
        <v>8728</v>
      </c>
      <c r="C15478" s="681" t="s">
        <v>38709</v>
      </c>
      <c r="D15478" s="681" t="s">
        <v>51680</v>
      </c>
    </row>
    <row r="15479" spans="1:4" ht="16.5" thickTop="1" thickBot="1" x14ac:dyDescent="0.3">
      <c r="A15479" s="681" t="s">
        <v>38710</v>
      </c>
      <c r="B15479" s="681" t="s">
        <v>38711</v>
      </c>
      <c r="C15479" s="681" t="s">
        <v>38712</v>
      </c>
      <c r="D15479" s="681" t="s">
        <v>51681</v>
      </c>
    </row>
    <row r="15480" spans="1:4" ht="16.5" thickTop="1" thickBot="1" x14ac:dyDescent="0.3">
      <c r="A15480" s="680" t="s">
        <v>38713</v>
      </c>
      <c r="B15480" s="681" t="s">
        <v>38713</v>
      </c>
      <c r="C15480" s="680" t="s">
        <v>38714</v>
      </c>
      <c r="D15480" s="680" t="s">
        <v>51682</v>
      </c>
    </row>
    <row r="15481" spans="1:4" ht="16.5" thickTop="1" thickBot="1" x14ac:dyDescent="0.3">
      <c r="A15481" s="681" t="s">
        <v>38715</v>
      </c>
      <c r="B15481" s="681" t="s">
        <v>38716</v>
      </c>
      <c r="C15481" s="681" t="s">
        <v>38717</v>
      </c>
      <c r="D15481" s="681" t="s">
        <v>51683</v>
      </c>
    </row>
    <row r="15482" spans="1:4" ht="16.5" thickTop="1" thickBot="1" x14ac:dyDescent="0.3">
      <c r="A15482" s="680" t="s">
        <v>38718</v>
      </c>
      <c r="B15482" s="681" t="s">
        <v>38719</v>
      </c>
      <c r="C15482" s="680" t="s">
        <v>38720</v>
      </c>
      <c r="D15482" s="680" t="s">
        <v>51684</v>
      </c>
    </row>
    <row r="15483" spans="1:4" ht="16.5" thickTop="1" thickBot="1" x14ac:dyDescent="0.3">
      <c r="A15483" s="680" t="s">
        <v>38721</v>
      </c>
      <c r="B15483" s="692" t="s">
        <v>8728</v>
      </c>
      <c r="C15483" s="680" t="s">
        <v>38722</v>
      </c>
      <c r="D15483" s="680" t="s">
        <v>51685</v>
      </c>
    </row>
    <row r="15484" spans="1:4" ht="16.5" thickTop="1" thickBot="1" x14ac:dyDescent="0.3">
      <c r="A15484" s="680" t="s">
        <v>38723</v>
      </c>
      <c r="B15484" s="681" t="s">
        <v>38723</v>
      </c>
      <c r="C15484" s="680" t="s">
        <v>38724</v>
      </c>
      <c r="D15484" s="680" t="s">
        <v>51686</v>
      </c>
    </row>
    <row r="15485" spans="1:4" ht="16.5" thickTop="1" thickBot="1" x14ac:dyDescent="0.3">
      <c r="A15485" s="680" t="s">
        <v>38725</v>
      </c>
      <c r="B15485" s="681" t="s">
        <v>38726</v>
      </c>
      <c r="C15485" s="680" t="s">
        <v>38727</v>
      </c>
      <c r="D15485" s="680" t="s">
        <v>51687</v>
      </c>
    </row>
    <row r="15486" spans="1:4" ht="31.5" thickTop="1" thickBot="1" x14ac:dyDescent="0.3">
      <c r="A15486" s="681" t="s">
        <v>38728</v>
      </c>
      <c r="B15486" s="681" t="s">
        <v>38728</v>
      </c>
      <c r="C15486" s="681" t="s">
        <v>38729</v>
      </c>
      <c r="D15486" s="681" t="s">
        <v>51688</v>
      </c>
    </row>
    <row r="15487" spans="1:4" ht="16.5" thickTop="1" thickBot="1" x14ac:dyDescent="0.3">
      <c r="A15487" s="681" t="s">
        <v>38730</v>
      </c>
      <c r="B15487" s="681" t="s">
        <v>38731</v>
      </c>
      <c r="C15487" s="681" t="s">
        <v>38732</v>
      </c>
      <c r="D15487" s="681" t="s">
        <v>51689</v>
      </c>
    </row>
    <row r="15488" spans="1:4" ht="16.5" thickTop="1" thickBot="1" x14ac:dyDescent="0.3">
      <c r="A15488" s="681" t="s">
        <v>38733</v>
      </c>
      <c r="B15488" s="681" t="s">
        <v>38733</v>
      </c>
      <c r="C15488" s="681" t="s">
        <v>38734</v>
      </c>
      <c r="D15488" s="681" t="s">
        <v>51690</v>
      </c>
    </row>
    <row r="15489" spans="1:4" ht="16.5" thickTop="1" thickBot="1" x14ac:dyDescent="0.3">
      <c r="A15489" s="681" t="s">
        <v>38735</v>
      </c>
      <c r="B15489" s="681" t="s">
        <v>38735</v>
      </c>
      <c r="C15489" s="681" t="s">
        <v>38736</v>
      </c>
      <c r="D15489" s="681" t="s">
        <v>51691</v>
      </c>
    </row>
    <row r="15490" spans="1:4" ht="16.5" thickTop="1" thickBot="1" x14ac:dyDescent="0.3">
      <c r="A15490" s="680" t="s">
        <v>38737</v>
      </c>
      <c r="B15490" s="681" t="s">
        <v>38738</v>
      </c>
      <c r="C15490" s="680" t="s">
        <v>38739</v>
      </c>
      <c r="D15490" s="680" t="s">
        <v>51692</v>
      </c>
    </row>
    <row r="15491" spans="1:4" ht="16.5" thickTop="1" thickBot="1" x14ac:dyDescent="0.3">
      <c r="A15491" s="680" t="s">
        <v>38740</v>
      </c>
      <c r="B15491" s="681" t="s">
        <v>38740</v>
      </c>
      <c r="C15491" s="680" t="s">
        <v>38741</v>
      </c>
      <c r="D15491" s="680" t="s">
        <v>51693</v>
      </c>
    </row>
    <row r="15492" spans="1:4" ht="16.5" thickTop="1" thickBot="1" x14ac:dyDescent="0.3">
      <c r="A15492" s="680" t="s">
        <v>38742</v>
      </c>
      <c r="B15492" s="681" t="s">
        <v>38742</v>
      </c>
      <c r="C15492" s="680" t="s">
        <v>38743</v>
      </c>
      <c r="D15492" s="680" t="s">
        <v>51694</v>
      </c>
    </row>
    <row r="15493" spans="1:4" ht="16.5" thickTop="1" thickBot="1" x14ac:dyDescent="0.3">
      <c r="A15493" s="681" t="s">
        <v>38744</v>
      </c>
      <c r="B15493" s="692" t="s">
        <v>8728</v>
      </c>
      <c r="C15493" s="681" t="s">
        <v>38745</v>
      </c>
      <c r="D15493" s="681" t="s">
        <v>51695</v>
      </c>
    </row>
    <row r="15494" spans="1:4" ht="16.5" thickTop="1" thickBot="1" x14ac:dyDescent="0.3">
      <c r="A15494" s="680" t="s">
        <v>38746</v>
      </c>
      <c r="B15494" s="681" t="s">
        <v>38747</v>
      </c>
      <c r="C15494" s="680" t="s">
        <v>38748</v>
      </c>
      <c r="D15494" s="680" t="s">
        <v>51696</v>
      </c>
    </row>
    <row r="15495" spans="1:4" ht="16.5" thickTop="1" thickBot="1" x14ac:dyDescent="0.3">
      <c r="A15495" s="681" t="s">
        <v>38749</v>
      </c>
      <c r="B15495" s="692" t="s">
        <v>8728</v>
      </c>
      <c r="C15495" s="681" t="s">
        <v>38750</v>
      </c>
      <c r="D15495" s="681" t="s">
        <v>51697</v>
      </c>
    </row>
    <row r="15496" spans="1:4" ht="16.5" thickTop="1" thickBot="1" x14ac:dyDescent="0.3">
      <c r="A15496" s="681" t="s">
        <v>38751</v>
      </c>
      <c r="B15496" s="692" t="s">
        <v>8728</v>
      </c>
      <c r="C15496" s="681" t="s">
        <v>38752</v>
      </c>
      <c r="D15496" s="681" t="s">
        <v>51698</v>
      </c>
    </row>
    <row r="15497" spans="1:4" ht="16.5" thickTop="1" thickBot="1" x14ac:dyDescent="0.3">
      <c r="A15497" s="681" t="s">
        <v>38753</v>
      </c>
      <c r="B15497" s="681" t="s">
        <v>38754</v>
      </c>
      <c r="C15497" s="681" t="s">
        <v>38755</v>
      </c>
      <c r="D15497" s="681" t="s">
        <v>51699</v>
      </c>
    </row>
    <row r="15498" spans="1:4" ht="16.5" thickTop="1" thickBot="1" x14ac:dyDescent="0.3">
      <c r="A15498" s="681" t="s">
        <v>38756</v>
      </c>
      <c r="B15498" s="681" t="s">
        <v>38757</v>
      </c>
      <c r="C15498" s="681" t="s">
        <v>38758</v>
      </c>
      <c r="D15498" s="681" t="s">
        <v>51700</v>
      </c>
    </row>
    <row r="15499" spans="1:4" ht="16.5" thickTop="1" thickBot="1" x14ac:dyDescent="0.3">
      <c r="A15499" s="681" t="s">
        <v>8292</v>
      </c>
      <c r="B15499" s="681" t="s">
        <v>38759</v>
      </c>
      <c r="C15499" s="681" t="s">
        <v>8293</v>
      </c>
      <c r="D15499" s="681" t="s">
        <v>8294</v>
      </c>
    </row>
    <row r="15500" spans="1:4" ht="16.5" thickTop="1" thickBot="1" x14ac:dyDescent="0.3">
      <c r="A15500" s="680" t="s">
        <v>38760</v>
      </c>
      <c r="B15500" s="681" t="s">
        <v>38761</v>
      </c>
      <c r="C15500" s="680" t="s">
        <v>38762</v>
      </c>
      <c r="D15500" s="680" t="s">
        <v>51701</v>
      </c>
    </row>
    <row r="15501" spans="1:4" ht="16.5" thickTop="1" thickBot="1" x14ac:dyDescent="0.3">
      <c r="A15501" s="681" t="s">
        <v>38763</v>
      </c>
      <c r="B15501" s="692" t="s">
        <v>8728</v>
      </c>
      <c r="C15501" s="681" t="s">
        <v>38764</v>
      </c>
      <c r="D15501" s="681" t="s">
        <v>51702</v>
      </c>
    </row>
    <row r="15502" spans="1:4" ht="16.5" thickTop="1" thickBot="1" x14ac:dyDescent="0.3">
      <c r="A15502" s="680" t="s">
        <v>38765</v>
      </c>
      <c r="B15502" s="681" t="s">
        <v>38766</v>
      </c>
      <c r="C15502" s="680" t="s">
        <v>38767</v>
      </c>
      <c r="D15502" s="680" t="s">
        <v>51703</v>
      </c>
    </row>
    <row r="15503" spans="1:4" ht="16.5" thickTop="1" thickBot="1" x14ac:dyDescent="0.3">
      <c r="A15503" s="680" t="s">
        <v>38768</v>
      </c>
      <c r="B15503" s="681" t="s">
        <v>38769</v>
      </c>
      <c r="C15503" s="680" t="s">
        <v>38770</v>
      </c>
      <c r="D15503" s="680" t="s">
        <v>51704</v>
      </c>
    </row>
    <row r="15504" spans="1:4" ht="16.5" thickTop="1" thickBot="1" x14ac:dyDescent="0.3">
      <c r="A15504" s="680" t="s">
        <v>38771</v>
      </c>
      <c r="B15504" s="681" t="s">
        <v>38772</v>
      </c>
      <c r="C15504" s="680" t="s">
        <v>38773</v>
      </c>
      <c r="D15504" s="680" t="s">
        <v>51705</v>
      </c>
    </row>
    <row r="15505" spans="1:4" ht="16.5" thickTop="1" thickBot="1" x14ac:dyDescent="0.3">
      <c r="A15505" s="680" t="s">
        <v>38774</v>
      </c>
      <c r="B15505" s="681" t="s">
        <v>38775</v>
      </c>
      <c r="C15505" s="680" t="s">
        <v>38776</v>
      </c>
      <c r="D15505" s="680" t="s">
        <v>51706</v>
      </c>
    </row>
    <row r="15506" spans="1:4" ht="16.5" thickTop="1" thickBot="1" x14ac:dyDescent="0.3">
      <c r="A15506" s="681" t="s">
        <v>38777</v>
      </c>
      <c r="B15506" s="681" t="s">
        <v>38777</v>
      </c>
      <c r="C15506" s="681" t="s">
        <v>38778</v>
      </c>
      <c r="D15506" s="681" t="s">
        <v>51707</v>
      </c>
    </row>
    <row r="15507" spans="1:4" ht="16.5" thickTop="1" thickBot="1" x14ac:dyDescent="0.3">
      <c r="A15507" s="680" t="s">
        <v>38779</v>
      </c>
      <c r="B15507" s="681" t="s">
        <v>10146</v>
      </c>
      <c r="C15507" s="680" t="s">
        <v>38780</v>
      </c>
      <c r="D15507" s="680" t="s">
        <v>51708</v>
      </c>
    </row>
    <row r="15508" spans="1:4" ht="31.5" thickTop="1" thickBot="1" x14ac:dyDescent="0.3">
      <c r="A15508" s="680" t="s">
        <v>38781</v>
      </c>
      <c r="B15508" s="692" t="s">
        <v>8728</v>
      </c>
      <c r="C15508" s="680" t="s">
        <v>38782</v>
      </c>
      <c r="D15508" s="680" t="s">
        <v>51709</v>
      </c>
    </row>
    <row r="15509" spans="1:4" ht="16.5" thickTop="1" thickBot="1" x14ac:dyDescent="0.3">
      <c r="A15509" s="681" t="s">
        <v>38783</v>
      </c>
      <c r="B15509" s="681" t="s">
        <v>38784</v>
      </c>
      <c r="C15509" s="681" t="s">
        <v>38785</v>
      </c>
      <c r="D15509" s="681" t="s">
        <v>51710</v>
      </c>
    </row>
    <row r="15510" spans="1:4" ht="16.5" thickTop="1" thickBot="1" x14ac:dyDescent="0.3">
      <c r="A15510" s="680" t="s">
        <v>38786</v>
      </c>
      <c r="B15510" s="681" t="s">
        <v>38787</v>
      </c>
      <c r="C15510" s="680" t="s">
        <v>38788</v>
      </c>
      <c r="D15510" s="680" t="s">
        <v>51711</v>
      </c>
    </row>
    <row r="15511" spans="1:4" ht="16.5" thickTop="1" thickBot="1" x14ac:dyDescent="0.3">
      <c r="A15511" s="680" t="s">
        <v>38789</v>
      </c>
      <c r="B15511" s="692" t="s">
        <v>8728</v>
      </c>
      <c r="C15511" s="680" t="s">
        <v>38790</v>
      </c>
      <c r="D15511" s="680" t="s">
        <v>51712</v>
      </c>
    </row>
    <row r="15512" spans="1:4" ht="16.5" thickTop="1" thickBot="1" x14ac:dyDescent="0.3">
      <c r="A15512" s="681" t="s">
        <v>38791</v>
      </c>
      <c r="B15512" s="681" t="s">
        <v>38792</v>
      </c>
      <c r="C15512" s="681" t="s">
        <v>38793</v>
      </c>
      <c r="D15512" s="681" t="s">
        <v>51713</v>
      </c>
    </row>
    <row r="15513" spans="1:4" ht="16.5" thickTop="1" thickBot="1" x14ac:dyDescent="0.3">
      <c r="A15513" s="680" t="s">
        <v>38794</v>
      </c>
      <c r="B15513" s="681" t="s">
        <v>38795</v>
      </c>
      <c r="C15513" s="680" t="s">
        <v>38796</v>
      </c>
      <c r="D15513" s="680" t="s">
        <v>51714</v>
      </c>
    </row>
    <row r="15514" spans="1:4" ht="31.5" thickTop="1" thickBot="1" x14ac:dyDescent="0.3">
      <c r="A15514" s="680" t="s">
        <v>38797</v>
      </c>
      <c r="B15514" s="692" t="s">
        <v>8728</v>
      </c>
      <c r="C15514" s="680" t="s">
        <v>38798</v>
      </c>
      <c r="D15514" s="680" t="s">
        <v>51715</v>
      </c>
    </row>
    <row r="15515" spans="1:4" ht="16.5" thickTop="1" thickBot="1" x14ac:dyDescent="0.3">
      <c r="A15515" s="681" t="s">
        <v>38799</v>
      </c>
      <c r="B15515" s="681" t="s">
        <v>38800</v>
      </c>
      <c r="C15515" s="681" t="s">
        <v>38801</v>
      </c>
      <c r="D15515" s="681" t="s">
        <v>51716</v>
      </c>
    </row>
    <row r="15516" spans="1:4" ht="16.5" thickTop="1" thickBot="1" x14ac:dyDescent="0.3">
      <c r="A15516" s="681" t="s">
        <v>38802</v>
      </c>
      <c r="B15516" s="681" t="s">
        <v>38803</v>
      </c>
      <c r="C15516" s="681" t="s">
        <v>38804</v>
      </c>
      <c r="D15516" s="681" t="s">
        <v>51717</v>
      </c>
    </row>
    <row r="15517" spans="1:4" ht="16.5" thickTop="1" thickBot="1" x14ac:dyDescent="0.3">
      <c r="A15517" s="680" t="s">
        <v>38805</v>
      </c>
      <c r="B15517" s="681" t="s">
        <v>38805</v>
      </c>
      <c r="C15517" s="680" t="s">
        <v>38806</v>
      </c>
      <c r="D15517" s="680" t="s">
        <v>51718</v>
      </c>
    </row>
    <row r="15518" spans="1:4" ht="16.5" thickTop="1" thickBot="1" x14ac:dyDescent="0.3">
      <c r="A15518" s="681" t="s">
        <v>38807</v>
      </c>
      <c r="B15518" s="681" t="s">
        <v>38807</v>
      </c>
      <c r="C15518" s="681" t="s">
        <v>38808</v>
      </c>
      <c r="D15518" s="681" t="s">
        <v>51719</v>
      </c>
    </row>
    <row r="15519" spans="1:4" ht="16.5" thickTop="1" thickBot="1" x14ac:dyDescent="0.3">
      <c r="A15519" s="680" t="s">
        <v>38809</v>
      </c>
      <c r="B15519" s="681" t="s">
        <v>38810</v>
      </c>
      <c r="C15519" s="680" t="s">
        <v>38811</v>
      </c>
      <c r="D15519" s="680" t="s">
        <v>51720</v>
      </c>
    </row>
    <row r="15520" spans="1:4" ht="16.5" thickTop="1" thickBot="1" x14ac:dyDescent="0.3">
      <c r="A15520" s="681" t="s">
        <v>38812</v>
      </c>
      <c r="B15520" s="681" t="s">
        <v>38813</v>
      </c>
      <c r="C15520" s="681" t="s">
        <v>38814</v>
      </c>
      <c r="D15520" s="681" t="s">
        <v>51721</v>
      </c>
    </row>
    <row r="15521" spans="1:4" ht="16.5" thickTop="1" thickBot="1" x14ac:dyDescent="0.3">
      <c r="A15521" s="681" t="s">
        <v>38815</v>
      </c>
      <c r="B15521" s="692" t="s">
        <v>8728</v>
      </c>
      <c r="C15521" s="681" t="s">
        <v>38816</v>
      </c>
      <c r="D15521" s="681" t="s">
        <v>51722</v>
      </c>
    </row>
    <row r="15522" spans="1:4" ht="16.5" thickTop="1" thickBot="1" x14ac:dyDescent="0.3">
      <c r="A15522" s="681" t="s">
        <v>38817</v>
      </c>
      <c r="B15522" s="692" t="s">
        <v>8728</v>
      </c>
      <c r="C15522" s="681" t="s">
        <v>38818</v>
      </c>
      <c r="D15522" s="681" t="s">
        <v>51723</v>
      </c>
    </row>
    <row r="15523" spans="1:4" ht="31.5" thickTop="1" thickBot="1" x14ac:dyDescent="0.3">
      <c r="A15523" s="681" t="s">
        <v>38819</v>
      </c>
      <c r="B15523" s="681" t="s">
        <v>38820</v>
      </c>
      <c r="C15523" s="681" t="s">
        <v>38821</v>
      </c>
      <c r="D15523" s="681" t="s">
        <v>51724</v>
      </c>
    </row>
    <row r="15524" spans="1:4" ht="16.5" thickTop="1" thickBot="1" x14ac:dyDescent="0.3">
      <c r="A15524" s="681" t="s">
        <v>38822</v>
      </c>
      <c r="B15524" s="681" t="s">
        <v>38823</v>
      </c>
      <c r="C15524" s="681" t="s">
        <v>38824</v>
      </c>
      <c r="D15524" s="681" t="s">
        <v>51725</v>
      </c>
    </row>
    <row r="15525" spans="1:4" ht="16.5" thickTop="1" thickBot="1" x14ac:dyDescent="0.3">
      <c r="A15525" s="680" t="s">
        <v>8295</v>
      </c>
      <c r="B15525" s="681" t="s">
        <v>38825</v>
      </c>
      <c r="C15525" s="680" t="s">
        <v>8296</v>
      </c>
      <c r="D15525" s="680" t="s">
        <v>8297</v>
      </c>
    </row>
    <row r="15526" spans="1:4" ht="16.5" thickTop="1" thickBot="1" x14ac:dyDescent="0.3">
      <c r="A15526" s="681" t="s">
        <v>38826</v>
      </c>
      <c r="B15526" s="681" t="s">
        <v>38827</v>
      </c>
      <c r="C15526" s="681" t="s">
        <v>38828</v>
      </c>
      <c r="D15526" s="681" t="s">
        <v>51726</v>
      </c>
    </row>
    <row r="15527" spans="1:4" ht="16.5" thickTop="1" thickBot="1" x14ac:dyDescent="0.3">
      <c r="A15527" s="681" t="s">
        <v>38829</v>
      </c>
      <c r="B15527" s="681" t="s">
        <v>38830</v>
      </c>
      <c r="C15527" s="681" t="s">
        <v>38831</v>
      </c>
      <c r="D15527" s="681" t="s">
        <v>51727</v>
      </c>
    </row>
    <row r="15528" spans="1:4" ht="16.5" thickTop="1" thickBot="1" x14ac:dyDescent="0.3">
      <c r="A15528" s="681" t="s">
        <v>38832</v>
      </c>
      <c r="B15528" s="692" t="s">
        <v>8728</v>
      </c>
      <c r="C15528" s="681" t="s">
        <v>38833</v>
      </c>
      <c r="D15528" s="681" t="s">
        <v>51728</v>
      </c>
    </row>
    <row r="15529" spans="1:4" ht="16.5" thickTop="1" thickBot="1" x14ac:dyDescent="0.3">
      <c r="A15529" s="680" t="s">
        <v>38834</v>
      </c>
      <c r="B15529" s="681" t="s">
        <v>38835</v>
      </c>
      <c r="C15529" s="680" t="s">
        <v>38836</v>
      </c>
      <c r="D15529" s="680" t="s">
        <v>51729</v>
      </c>
    </row>
    <row r="15530" spans="1:4" ht="16.5" thickTop="1" thickBot="1" x14ac:dyDescent="0.3">
      <c r="A15530" s="681" t="s">
        <v>38837</v>
      </c>
      <c r="B15530" s="681" t="s">
        <v>38838</v>
      </c>
      <c r="C15530" s="681" t="s">
        <v>38839</v>
      </c>
      <c r="D15530" s="681" t="s">
        <v>51730</v>
      </c>
    </row>
    <row r="15531" spans="1:4" ht="16.5" thickTop="1" thickBot="1" x14ac:dyDescent="0.3">
      <c r="A15531" s="681" t="s">
        <v>38840</v>
      </c>
      <c r="B15531" s="681" t="s">
        <v>38840</v>
      </c>
      <c r="C15531" s="681" t="s">
        <v>38841</v>
      </c>
      <c r="D15531" s="681" t="s">
        <v>51731</v>
      </c>
    </row>
    <row r="15532" spans="1:4" ht="16.5" thickTop="1" thickBot="1" x14ac:dyDescent="0.3">
      <c r="A15532" s="681" t="s">
        <v>38842</v>
      </c>
      <c r="B15532" s="681" t="s">
        <v>38843</v>
      </c>
      <c r="C15532" s="681" t="s">
        <v>38844</v>
      </c>
      <c r="D15532" s="681" t="s">
        <v>51732</v>
      </c>
    </row>
    <row r="15533" spans="1:4" ht="16.5" thickTop="1" thickBot="1" x14ac:dyDescent="0.3">
      <c r="A15533" s="681" t="s">
        <v>38845</v>
      </c>
      <c r="B15533" s="681" t="s">
        <v>38846</v>
      </c>
      <c r="C15533" s="681" t="s">
        <v>38847</v>
      </c>
      <c r="D15533" s="681" t="s">
        <v>51733</v>
      </c>
    </row>
    <row r="15534" spans="1:4" ht="16.5" thickTop="1" thickBot="1" x14ac:dyDescent="0.3">
      <c r="A15534" s="681" t="s">
        <v>38848</v>
      </c>
      <c r="B15534" s="681" t="s">
        <v>38848</v>
      </c>
      <c r="C15534" s="681" t="s">
        <v>38849</v>
      </c>
      <c r="D15534" s="681" t="s">
        <v>51734</v>
      </c>
    </row>
    <row r="15535" spans="1:4" ht="16.5" thickTop="1" thickBot="1" x14ac:dyDescent="0.3">
      <c r="A15535" s="680" t="s">
        <v>38850</v>
      </c>
      <c r="B15535" s="681" t="s">
        <v>38851</v>
      </c>
      <c r="C15535" s="680" t="s">
        <v>38852</v>
      </c>
      <c r="D15535" s="680" t="s">
        <v>51735</v>
      </c>
    </row>
    <row r="15536" spans="1:4" ht="16.5" thickTop="1" thickBot="1" x14ac:dyDescent="0.3">
      <c r="A15536" s="680" t="s">
        <v>38853</v>
      </c>
      <c r="B15536" s="681" t="s">
        <v>38854</v>
      </c>
      <c r="C15536" s="680" t="s">
        <v>38855</v>
      </c>
      <c r="D15536" s="680" t="s">
        <v>51736</v>
      </c>
    </row>
    <row r="15537" spans="1:4" ht="16.5" thickTop="1" thickBot="1" x14ac:dyDescent="0.3">
      <c r="A15537" s="681" t="s">
        <v>38856</v>
      </c>
      <c r="B15537" s="681" t="s">
        <v>38856</v>
      </c>
      <c r="C15537" s="681" t="s">
        <v>38857</v>
      </c>
      <c r="D15537" s="681" t="s">
        <v>51737</v>
      </c>
    </row>
    <row r="15538" spans="1:4" ht="16.5" thickTop="1" thickBot="1" x14ac:dyDescent="0.3">
      <c r="A15538" s="680" t="s">
        <v>8298</v>
      </c>
      <c r="B15538" s="681" t="s">
        <v>38858</v>
      </c>
      <c r="C15538" s="680" t="s">
        <v>8299</v>
      </c>
      <c r="D15538" s="680" t="s">
        <v>51738</v>
      </c>
    </row>
    <row r="15539" spans="1:4" ht="16.5" thickTop="1" thickBot="1" x14ac:dyDescent="0.3">
      <c r="A15539" s="680" t="s">
        <v>38859</v>
      </c>
      <c r="B15539" s="681" t="s">
        <v>38859</v>
      </c>
      <c r="C15539" s="680" t="s">
        <v>38860</v>
      </c>
      <c r="D15539" s="680" t="s">
        <v>51739</v>
      </c>
    </row>
    <row r="15540" spans="1:4" ht="16.5" thickTop="1" thickBot="1" x14ac:dyDescent="0.3">
      <c r="A15540" s="680" t="s">
        <v>38861</v>
      </c>
      <c r="B15540" s="681" t="s">
        <v>38861</v>
      </c>
      <c r="C15540" s="680" t="s">
        <v>38862</v>
      </c>
      <c r="D15540" s="680" t="s">
        <v>51740</v>
      </c>
    </row>
    <row r="15541" spans="1:4" ht="16.5" thickTop="1" thickBot="1" x14ac:dyDescent="0.3">
      <c r="A15541" s="680" t="s">
        <v>38863</v>
      </c>
      <c r="B15541" s="681" t="s">
        <v>38864</v>
      </c>
      <c r="C15541" s="680" t="s">
        <v>38865</v>
      </c>
      <c r="D15541" s="680" t="s">
        <v>51741</v>
      </c>
    </row>
    <row r="15542" spans="1:4" ht="16.5" thickTop="1" thickBot="1" x14ac:dyDescent="0.3">
      <c r="A15542" s="680" t="s">
        <v>8301</v>
      </c>
      <c r="B15542" s="681" t="s">
        <v>8301</v>
      </c>
      <c r="C15542" s="680" t="s">
        <v>8302</v>
      </c>
      <c r="D15542" s="680" t="s">
        <v>8303</v>
      </c>
    </row>
    <row r="15543" spans="1:4" ht="16.5" thickTop="1" thickBot="1" x14ac:dyDescent="0.3">
      <c r="A15543" s="681" t="s">
        <v>38866</v>
      </c>
      <c r="B15543" s="681" t="s">
        <v>38866</v>
      </c>
      <c r="C15543" s="681" t="s">
        <v>38867</v>
      </c>
      <c r="D15543" s="681" t="s">
        <v>51742</v>
      </c>
    </row>
    <row r="15544" spans="1:4" ht="16.5" thickTop="1" thickBot="1" x14ac:dyDescent="0.3">
      <c r="A15544" s="680" t="s">
        <v>38868</v>
      </c>
      <c r="B15544" s="681" t="s">
        <v>38869</v>
      </c>
      <c r="C15544" s="680" t="s">
        <v>38870</v>
      </c>
      <c r="D15544" s="680" t="s">
        <v>51743</v>
      </c>
    </row>
    <row r="15545" spans="1:4" ht="16.5" thickTop="1" thickBot="1" x14ac:dyDescent="0.3">
      <c r="A15545" s="680" t="s">
        <v>38871</v>
      </c>
      <c r="B15545" s="681" t="s">
        <v>38872</v>
      </c>
      <c r="C15545" s="680" t="s">
        <v>38873</v>
      </c>
      <c r="D15545" s="680" t="s">
        <v>51744</v>
      </c>
    </row>
    <row r="15546" spans="1:4" ht="16.5" thickTop="1" thickBot="1" x14ac:dyDescent="0.3">
      <c r="A15546" s="681" t="s">
        <v>38874</v>
      </c>
      <c r="B15546" s="681" t="s">
        <v>38875</v>
      </c>
      <c r="C15546" s="681" t="s">
        <v>38876</v>
      </c>
      <c r="D15546" s="681" t="s">
        <v>51745</v>
      </c>
    </row>
    <row r="15547" spans="1:4" ht="31.5" thickTop="1" thickBot="1" x14ac:dyDescent="0.3">
      <c r="A15547" s="680" t="s">
        <v>38877</v>
      </c>
      <c r="B15547" s="681" t="s">
        <v>38878</v>
      </c>
      <c r="C15547" s="680" t="s">
        <v>38879</v>
      </c>
      <c r="D15547" s="680" t="s">
        <v>51746</v>
      </c>
    </row>
    <row r="15548" spans="1:4" ht="16.5" thickTop="1" thickBot="1" x14ac:dyDescent="0.3">
      <c r="A15548" s="681" t="s">
        <v>38880</v>
      </c>
      <c r="B15548" s="681" t="s">
        <v>38881</v>
      </c>
      <c r="C15548" s="681" t="s">
        <v>38882</v>
      </c>
      <c r="D15548" s="681" t="s">
        <v>51747</v>
      </c>
    </row>
    <row r="15549" spans="1:4" ht="16.5" thickTop="1" thickBot="1" x14ac:dyDescent="0.3">
      <c r="A15549" s="680" t="s">
        <v>38883</v>
      </c>
      <c r="B15549" s="681" t="s">
        <v>38884</v>
      </c>
      <c r="C15549" s="680" t="s">
        <v>38885</v>
      </c>
      <c r="D15549" s="680" t="s">
        <v>51748</v>
      </c>
    </row>
    <row r="15550" spans="1:4" ht="16.5" thickTop="1" thickBot="1" x14ac:dyDescent="0.3">
      <c r="A15550" s="680" t="s">
        <v>38886</v>
      </c>
      <c r="B15550" s="681" t="s">
        <v>38886</v>
      </c>
      <c r="C15550" s="680" t="s">
        <v>38887</v>
      </c>
      <c r="D15550" s="680" t="s">
        <v>51749</v>
      </c>
    </row>
    <row r="15551" spans="1:4" ht="16.5" thickTop="1" thickBot="1" x14ac:dyDescent="0.3">
      <c r="A15551" s="680" t="s">
        <v>38888</v>
      </c>
      <c r="B15551" s="681" t="s">
        <v>38889</v>
      </c>
      <c r="C15551" s="680" t="s">
        <v>38890</v>
      </c>
      <c r="D15551" s="680" t="s">
        <v>51750</v>
      </c>
    </row>
    <row r="15552" spans="1:4" ht="31.5" thickTop="1" thickBot="1" x14ac:dyDescent="0.3">
      <c r="A15552" s="680" t="s">
        <v>38891</v>
      </c>
      <c r="B15552" s="681" t="s">
        <v>38892</v>
      </c>
      <c r="C15552" s="680" t="s">
        <v>38893</v>
      </c>
      <c r="D15552" s="680" t="s">
        <v>51751</v>
      </c>
    </row>
    <row r="15553" spans="1:4" ht="16.5" thickTop="1" thickBot="1" x14ac:dyDescent="0.3">
      <c r="A15553" s="680" t="s">
        <v>38894</v>
      </c>
      <c r="B15553" s="681" t="s">
        <v>38895</v>
      </c>
      <c r="C15553" s="680" t="s">
        <v>38896</v>
      </c>
      <c r="D15553" s="680" t="s">
        <v>51752</v>
      </c>
    </row>
    <row r="15554" spans="1:4" ht="16.5" thickTop="1" thickBot="1" x14ac:dyDescent="0.3">
      <c r="A15554" s="680" t="s">
        <v>38897</v>
      </c>
      <c r="B15554" s="692" t="s">
        <v>8728</v>
      </c>
      <c r="C15554" s="680" t="s">
        <v>38898</v>
      </c>
      <c r="D15554" s="680" t="s">
        <v>51753</v>
      </c>
    </row>
    <row r="15555" spans="1:4" ht="16.5" thickTop="1" thickBot="1" x14ac:dyDescent="0.3">
      <c r="A15555" s="680" t="s">
        <v>38899</v>
      </c>
      <c r="B15555" s="681" t="s">
        <v>38899</v>
      </c>
      <c r="C15555" s="680" t="s">
        <v>38900</v>
      </c>
      <c r="D15555" s="680" t="s">
        <v>51754</v>
      </c>
    </row>
    <row r="15556" spans="1:4" ht="16.5" thickTop="1" thickBot="1" x14ac:dyDescent="0.3">
      <c r="A15556" s="681" t="s">
        <v>38901</v>
      </c>
      <c r="B15556" s="692" t="s">
        <v>8728</v>
      </c>
      <c r="C15556" s="681" t="s">
        <v>38902</v>
      </c>
      <c r="D15556" s="681" t="s">
        <v>51755</v>
      </c>
    </row>
    <row r="15557" spans="1:4" ht="16.5" thickTop="1" thickBot="1" x14ac:dyDescent="0.3">
      <c r="A15557" s="681" t="s">
        <v>38903</v>
      </c>
      <c r="B15557" s="681" t="s">
        <v>38903</v>
      </c>
      <c r="C15557" s="681" t="s">
        <v>38904</v>
      </c>
      <c r="D15557" s="681" t="s">
        <v>51756</v>
      </c>
    </row>
    <row r="15558" spans="1:4" ht="16.5" thickTop="1" thickBot="1" x14ac:dyDescent="0.3">
      <c r="A15558" s="681" t="s">
        <v>38905</v>
      </c>
      <c r="B15558" s="681" t="s">
        <v>38905</v>
      </c>
      <c r="C15558" s="681" t="s">
        <v>38906</v>
      </c>
      <c r="D15558" s="681" t="s">
        <v>51757</v>
      </c>
    </row>
    <row r="15559" spans="1:4" ht="16.5" thickTop="1" thickBot="1" x14ac:dyDescent="0.3">
      <c r="A15559" s="681" t="s">
        <v>38907</v>
      </c>
      <c r="B15559" s="681" t="s">
        <v>38907</v>
      </c>
      <c r="C15559" s="681" t="s">
        <v>38908</v>
      </c>
      <c r="D15559" s="681" t="s">
        <v>51758</v>
      </c>
    </row>
    <row r="15560" spans="1:4" ht="16.5" thickTop="1" thickBot="1" x14ac:dyDescent="0.3">
      <c r="A15560" s="681" t="s">
        <v>38909</v>
      </c>
      <c r="B15560" s="681" t="s">
        <v>38909</v>
      </c>
      <c r="C15560" s="681" t="s">
        <v>38910</v>
      </c>
      <c r="D15560" s="681" t="s">
        <v>51759</v>
      </c>
    </row>
    <row r="15561" spans="1:4" ht="31.5" thickTop="1" thickBot="1" x14ac:dyDescent="0.3">
      <c r="A15561" s="681" t="s">
        <v>38911</v>
      </c>
      <c r="B15561" s="681" t="s">
        <v>38912</v>
      </c>
      <c r="C15561" s="681" t="s">
        <v>38913</v>
      </c>
      <c r="D15561" s="681" t="s">
        <v>51760</v>
      </c>
    </row>
    <row r="15562" spans="1:4" ht="16.5" thickTop="1" thickBot="1" x14ac:dyDescent="0.3">
      <c r="A15562" s="681" t="s">
        <v>38914</v>
      </c>
      <c r="B15562" s="681" t="s">
        <v>38914</v>
      </c>
      <c r="C15562" s="681" t="s">
        <v>38915</v>
      </c>
      <c r="D15562" s="681" t="s">
        <v>51761</v>
      </c>
    </row>
    <row r="15563" spans="1:4" ht="16.5" thickTop="1" thickBot="1" x14ac:dyDescent="0.3">
      <c r="A15563" s="680" t="s">
        <v>38916</v>
      </c>
      <c r="B15563" s="681" t="s">
        <v>38916</v>
      </c>
      <c r="C15563" s="680" t="s">
        <v>38917</v>
      </c>
      <c r="D15563" s="680" t="s">
        <v>51762</v>
      </c>
    </row>
    <row r="15564" spans="1:4" ht="31.5" thickTop="1" thickBot="1" x14ac:dyDescent="0.3">
      <c r="A15564" s="681" t="s">
        <v>38918</v>
      </c>
      <c r="B15564" s="681" t="s">
        <v>38918</v>
      </c>
      <c r="C15564" s="681" t="s">
        <v>38919</v>
      </c>
      <c r="D15564" s="681" t="s">
        <v>51763</v>
      </c>
    </row>
    <row r="15565" spans="1:4" ht="16.5" thickTop="1" thickBot="1" x14ac:dyDescent="0.3">
      <c r="A15565" s="681" t="s">
        <v>38920</v>
      </c>
      <c r="B15565" s="681" t="s">
        <v>38920</v>
      </c>
      <c r="C15565" s="681" t="s">
        <v>38921</v>
      </c>
      <c r="D15565" s="681" t="s">
        <v>51764</v>
      </c>
    </row>
    <row r="15566" spans="1:4" ht="31.5" thickTop="1" thickBot="1" x14ac:dyDescent="0.3">
      <c r="A15566" s="680" t="s">
        <v>38922</v>
      </c>
      <c r="B15566" s="681" t="s">
        <v>38922</v>
      </c>
      <c r="C15566" s="680" t="s">
        <v>38923</v>
      </c>
      <c r="D15566" s="680" t="s">
        <v>51765</v>
      </c>
    </row>
    <row r="15567" spans="1:4" ht="16.5" thickTop="1" thickBot="1" x14ac:dyDescent="0.3">
      <c r="A15567" s="681" t="s">
        <v>38924</v>
      </c>
      <c r="B15567" s="692" t="s">
        <v>8728</v>
      </c>
      <c r="C15567" s="681" t="s">
        <v>38925</v>
      </c>
      <c r="D15567" s="681" t="s">
        <v>51766</v>
      </c>
    </row>
    <row r="15568" spans="1:4" ht="16.5" thickTop="1" thickBot="1" x14ac:dyDescent="0.3">
      <c r="A15568" s="681" t="s">
        <v>38926</v>
      </c>
      <c r="B15568" s="681" t="s">
        <v>38927</v>
      </c>
      <c r="C15568" s="681" t="s">
        <v>38928</v>
      </c>
      <c r="D15568" s="681" t="s">
        <v>51767</v>
      </c>
    </row>
    <row r="15569" spans="1:4" ht="16.5" thickTop="1" thickBot="1" x14ac:dyDescent="0.3">
      <c r="A15569" s="680" t="s">
        <v>38929</v>
      </c>
      <c r="B15569" s="681" t="s">
        <v>38930</v>
      </c>
      <c r="C15569" s="680" t="s">
        <v>38931</v>
      </c>
      <c r="D15569" s="680" t="s">
        <v>51768</v>
      </c>
    </row>
    <row r="15570" spans="1:4" ht="31.5" thickTop="1" thickBot="1" x14ac:dyDescent="0.3">
      <c r="A15570" s="680" t="s">
        <v>38932</v>
      </c>
      <c r="B15570" s="681" t="s">
        <v>38933</v>
      </c>
      <c r="C15570" s="680" t="s">
        <v>38934</v>
      </c>
      <c r="D15570" s="680" t="s">
        <v>51769</v>
      </c>
    </row>
    <row r="15571" spans="1:4" ht="16.5" thickTop="1" thickBot="1" x14ac:dyDescent="0.3">
      <c r="A15571" s="681" t="s">
        <v>38935</v>
      </c>
      <c r="B15571" s="681" t="s">
        <v>38935</v>
      </c>
      <c r="C15571" s="681" t="s">
        <v>38936</v>
      </c>
      <c r="D15571" s="681" t="s">
        <v>51770</v>
      </c>
    </row>
    <row r="15572" spans="1:4" ht="16.5" thickTop="1" thickBot="1" x14ac:dyDescent="0.3">
      <c r="A15572" s="680" t="s">
        <v>38937</v>
      </c>
      <c r="B15572" s="681" t="s">
        <v>38938</v>
      </c>
      <c r="C15572" s="680" t="s">
        <v>38939</v>
      </c>
      <c r="D15572" s="680" t="s">
        <v>51771</v>
      </c>
    </row>
    <row r="15573" spans="1:4" ht="31.5" thickTop="1" thickBot="1" x14ac:dyDescent="0.3">
      <c r="A15573" s="680" t="s">
        <v>38940</v>
      </c>
      <c r="B15573" s="692" t="s">
        <v>8728</v>
      </c>
      <c r="C15573" s="680" t="s">
        <v>38941</v>
      </c>
      <c r="D15573" s="680" t="s">
        <v>51772</v>
      </c>
    </row>
    <row r="15574" spans="1:4" ht="16.5" thickTop="1" thickBot="1" x14ac:dyDescent="0.3">
      <c r="A15574" s="681" t="s">
        <v>38942</v>
      </c>
      <c r="B15574" s="681" t="s">
        <v>38943</v>
      </c>
      <c r="C15574" s="681" t="s">
        <v>38944</v>
      </c>
      <c r="D15574" s="681" t="s">
        <v>51773</v>
      </c>
    </row>
    <row r="15575" spans="1:4" ht="16.5" thickTop="1" thickBot="1" x14ac:dyDescent="0.3">
      <c r="A15575" s="681" t="s">
        <v>38945</v>
      </c>
      <c r="B15575" s="681" t="s">
        <v>38945</v>
      </c>
      <c r="C15575" s="681" t="s">
        <v>38946</v>
      </c>
      <c r="D15575" s="681" t="s">
        <v>51774</v>
      </c>
    </row>
    <row r="15576" spans="1:4" ht="16.5" thickTop="1" thickBot="1" x14ac:dyDescent="0.3">
      <c r="A15576" s="681" t="s">
        <v>38947</v>
      </c>
      <c r="B15576" s="681" t="s">
        <v>38947</v>
      </c>
      <c r="C15576" s="681" t="s">
        <v>38948</v>
      </c>
      <c r="D15576" s="681" t="s">
        <v>51775</v>
      </c>
    </row>
    <row r="15577" spans="1:4" ht="16.5" thickTop="1" thickBot="1" x14ac:dyDescent="0.3">
      <c r="A15577" s="680" t="s">
        <v>38949</v>
      </c>
      <c r="B15577" s="681" t="s">
        <v>38950</v>
      </c>
      <c r="C15577" s="680" t="s">
        <v>38951</v>
      </c>
      <c r="D15577" s="680" t="s">
        <v>51776</v>
      </c>
    </row>
    <row r="15578" spans="1:4" ht="16.5" thickTop="1" thickBot="1" x14ac:dyDescent="0.3">
      <c r="A15578" s="680" t="s">
        <v>38952</v>
      </c>
      <c r="B15578" s="681" t="s">
        <v>38953</v>
      </c>
      <c r="C15578" s="680" t="s">
        <v>38954</v>
      </c>
      <c r="D15578" s="680" t="s">
        <v>51777</v>
      </c>
    </row>
    <row r="15579" spans="1:4" ht="16.5" thickTop="1" thickBot="1" x14ac:dyDescent="0.3">
      <c r="A15579" s="680" t="s">
        <v>38955</v>
      </c>
      <c r="B15579" s="681" t="s">
        <v>38956</v>
      </c>
      <c r="C15579" s="680" t="s">
        <v>38957</v>
      </c>
      <c r="D15579" s="680" t="s">
        <v>51778</v>
      </c>
    </row>
    <row r="15580" spans="1:4" ht="16.5" thickTop="1" thickBot="1" x14ac:dyDescent="0.3">
      <c r="A15580" s="680" t="s">
        <v>38958</v>
      </c>
      <c r="B15580" s="681" t="s">
        <v>38959</v>
      </c>
      <c r="C15580" s="680" t="s">
        <v>38960</v>
      </c>
      <c r="D15580" s="680" t="s">
        <v>51779</v>
      </c>
    </row>
    <row r="15581" spans="1:4" ht="16.5" thickTop="1" thickBot="1" x14ac:dyDescent="0.3">
      <c r="A15581" s="681" t="s">
        <v>38961</v>
      </c>
      <c r="B15581" s="681" t="s">
        <v>38962</v>
      </c>
      <c r="C15581" s="681" t="s">
        <v>38963</v>
      </c>
      <c r="D15581" s="681" t="s">
        <v>51780</v>
      </c>
    </row>
    <row r="15582" spans="1:4" ht="16.5" thickTop="1" thickBot="1" x14ac:dyDescent="0.3">
      <c r="A15582" s="680" t="s">
        <v>38964</v>
      </c>
      <c r="B15582" s="681" t="s">
        <v>38965</v>
      </c>
      <c r="C15582" s="680" t="s">
        <v>38966</v>
      </c>
      <c r="D15582" s="680" t="s">
        <v>51781</v>
      </c>
    </row>
    <row r="15583" spans="1:4" ht="16.5" thickTop="1" thickBot="1" x14ac:dyDescent="0.3">
      <c r="A15583" s="680" t="s">
        <v>38967</v>
      </c>
      <c r="B15583" s="681" t="s">
        <v>38968</v>
      </c>
      <c r="C15583" s="680" t="s">
        <v>38969</v>
      </c>
      <c r="D15583" s="680" t="s">
        <v>51782</v>
      </c>
    </row>
    <row r="15584" spans="1:4" ht="16.5" thickTop="1" thickBot="1" x14ac:dyDescent="0.3">
      <c r="A15584" s="680" t="s">
        <v>8304</v>
      </c>
      <c r="B15584" s="681" t="s">
        <v>38970</v>
      </c>
      <c r="C15584" s="680" t="s">
        <v>8305</v>
      </c>
      <c r="D15584" s="680" t="s">
        <v>8306</v>
      </c>
    </row>
    <row r="15585" spans="1:4" ht="16.5" thickTop="1" thickBot="1" x14ac:dyDescent="0.3">
      <c r="A15585" s="681" t="s">
        <v>38971</v>
      </c>
      <c r="B15585" s="681" t="s">
        <v>38972</v>
      </c>
      <c r="C15585" s="681" t="s">
        <v>38973</v>
      </c>
      <c r="D15585" s="681" t="s">
        <v>51783</v>
      </c>
    </row>
    <row r="15586" spans="1:4" ht="16.5" thickTop="1" thickBot="1" x14ac:dyDescent="0.3">
      <c r="A15586" s="680" t="s">
        <v>38974</v>
      </c>
      <c r="B15586" s="681" t="s">
        <v>38975</v>
      </c>
      <c r="C15586" s="680" t="s">
        <v>38976</v>
      </c>
      <c r="D15586" s="680" t="s">
        <v>51784</v>
      </c>
    </row>
    <row r="15587" spans="1:4" ht="16.5" thickTop="1" thickBot="1" x14ac:dyDescent="0.3">
      <c r="A15587" s="680" t="s">
        <v>38977</v>
      </c>
      <c r="B15587" s="681" t="s">
        <v>38978</v>
      </c>
      <c r="C15587" s="680" t="s">
        <v>38979</v>
      </c>
      <c r="D15587" s="680" t="s">
        <v>51785</v>
      </c>
    </row>
    <row r="15588" spans="1:4" ht="31.5" thickTop="1" thickBot="1" x14ac:dyDescent="0.3">
      <c r="A15588" s="681" t="s">
        <v>38980</v>
      </c>
      <c r="B15588" s="681" t="s">
        <v>38981</v>
      </c>
      <c r="C15588" s="681" t="s">
        <v>38982</v>
      </c>
      <c r="D15588" s="681" t="s">
        <v>51786</v>
      </c>
    </row>
    <row r="15589" spans="1:4" ht="16.5" thickTop="1" thickBot="1" x14ac:dyDescent="0.3">
      <c r="A15589" s="681" t="s">
        <v>38983</v>
      </c>
      <c r="B15589" s="692" t="s">
        <v>8728</v>
      </c>
      <c r="C15589" s="681" t="s">
        <v>38984</v>
      </c>
      <c r="D15589" s="681" t="s">
        <v>51787</v>
      </c>
    </row>
    <row r="15590" spans="1:4" ht="16.5" thickTop="1" thickBot="1" x14ac:dyDescent="0.3">
      <c r="A15590" s="681" t="s">
        <v>38985</v>
      </c>
      <c r="B15590" s="681" t="s">
        <v>38986</v>
      </c>
      <c r="C15590" s="681" t="s">
        <v>38987</v>
      </c>
      <c r="D15590" s="681" t="s">
        <v>51788</v>
      </c>
    </row>
    <row r="15591" spans="1:4" ht="16.5" thickTop="1" thickBot="1" x14ac:dyDescent="0.3">
      <c r="A15591" s="680" t="s">
        <v>38988</v>
      </c>
      <c r="B15591" s="681" t="s">
        <v>38989</v>
      </c>
      <c r="C15591" s="680" t="s">
        <v>38990</v>
      </c>
      <c r="D15591" s="680" t="s">
        <v>51789</v>
      </c>
    </row>
    <row r="15592" spans="1:4" ht="16.5" thickTop="1" thickBot="1" x14ac:dyDescent="0.3">
      <c r="A15592" s="680" t="s">
        <v>38991</v>
      </c>
      <c r="B15592" s="681" t="s">
        <v>38992</v>
      </c>
      <c r="C15592" s="680" t="s">
        <v>38993</v>
      </c>
      <c r="D15592" s="680" t="s">
        <v>51790</v>
      </c>
    </row>
    <row r="15593" spans="1:4" ht="16.5" thickTop="1" thickBot="1" x14ac:dyDescent="0.3">
      <c r="A15593" s="680" t="s">
        <v>38994</v>
      </c>
      <c r="B15593" s="681" t="s">
        <v>38995</v>
      </c>
      <c r="C15593" s="680" t="s">
        <v>38996</v>
      </c>
      <c r="D15593" s="680" t="s">
        <v>51791</v>
      </c>
    </row>
    <row r="15594" spans="1:4" ht="16.5" thickTop="1" thickBot="1" x14ac:dyDescent="0.3">
      <c r="A15594" s="680" t="s">
        <v>38997</v>
      </c>
      <c r="B15594" s="681" t="s">
        <v>38998</v>
      </c>
      <c r="C15594" s="680" t="s">
        <v>38999</v>
      </c>
      <c r="D15594" s="680" t="s">
        <v>51792</v>
      </c>
    </row>
    <row r="15595" spans="1:4" ht="16.5" thickTop="1" thickBot="1" x14ac:dyDescent="0.3">
      <c r="A15595" s="680" t="s">
        <v>39000</v>
      </c>
      <c r="B15595" s="681" t="s">
        <v>39001</v>
      </c>
      <c r="C15595" s="680" t="s">
        <v>39002</v>
      </c>
      <c r="D15595" s="680" t="s">
        <v>51793</v>
      </c>
    </row>
    <row r="15596" spans="1:4" ht="16.5" thickTop="1" thickBot="1" x14ac:dyDescent="0.3">
      <c r="A15596" s="681" t="s">
        <v>39003</v>
      </c>
      <c r="B15596" s="681" t="s">
        <v>39004</v>
      </c>
      <c r="C15596" s="681" t="s">
        <v>39005</v>
      </c>
      <c r="D15596" s="681" t="s">
        <v>51794</v>
      </c>
    </row>
    <row r="15597" spans="1:4" ht="16.5" thickTop="1" thickBot="1" x14ac:dyDescent="0.3">
      <c r="A15597" s="681" t="s">
        <v>39006</v>
      </c>
      <c r="B15597" s="681" t="s">
        <v>39006</v>
      </c>
      <c r="C15597" s="681" t="s">
        <v>39007</v>
      </c>
      <c r="D15597" s="681" t="s">
        <v>51795</v>
      </c>
    </row>
    <row r="15598" spans="1:4" ht="16.5" thickTop="1" thickBot="1" x14ac:dyDescent="0.3">
      <c r="A15598" s="680" t="s">
        <v>39008</v>
      </c>
      <c r="B15598" s="681" t="s">
        <v>39009</v>
      </c>
      <c r="C15598" s="680" t="s">
        <v>39010</v>
      </c>
      <c r="D15598" s="680" t="s">
        <v>51796</v>
      </c>
    </row>
    <row r="15599" spans="1:4" ht="31.5" thickTop="1" thickBot="1" x14ac:dyDescent="0.3">
      <c r="A15599" s="680" t="s">
        <v>39011</v>
      </c>
      <c r="B15599" s="681" t="s">
        <v>39012</v>
      </c>
      <c r="C15599" s="680" t="s">
        <v>39013</v>
      </c>
      <c r="D15599" s="680" t="s">
        <v>51797</v>
      </c>
    </row>
    <row r="15600" spans="1:4" ht="16.5" thickTop="1" thickBot="1" x14ac:dyDescent="0.3">
      <c r="A15600" s="680" t="s">
        <v>39014</v>
      </c>
      <c r="B15600" s="681" t="s">
        <v>39015</v>
      </c>
      <c r="C15600" s="680" t="s">
        <v>39016</v>
      </c>
      <c r="D15600" s="680" t="s">
        <v>51798</v>
      </c>
    </row>
    <row r="15601" spans="1:4" ht="16.5" thickTop="1" thickBot="1" x14ac:dyDescent="0.3">
      <c r="A15601" s="680" t="s">
        <v>39017</v>
      </c>
      <c r="B15601" s="681" t="s">
        <v>39018</v>
      </c>
      <c r="C15601" s="680" t="s">
        <v>39019</v>
      </c>
      <c r="D15601" s="680" t="s">
        <v>51799</v>
      </c>
    </row>
    <row r="15602" spans="1:4" ht="16.5" thickTop="1" thickBot="1" x14ac:dyDescent="0.3">
      <c r="A15602" s="681" t="s">
        <v>39020</v>
      </c>
      <c r="B15602" s="681" t="s">
        <v>39021</v>
      </c>
      <c r="C15602" s="681" t="s">
        <v>39022</v>
      </c>
      <c r="D15602" s="681" t="s">
        <v>51800</v>
      </c>
    </row>
    <row r="15603" spans="1:4" ht="16.5" thickTop="1" thickBot="1" x14ac:dyDescent="0.3">
      <c r="A15603" s="680" t="s">
        <v>39023</v>
      </c>
      <c r="B15603" s="681" t="s">
        <v>39024</v>
      </c>
      <c r="C15603" s="680" t="s">
        <v>39025</v>
      </c>
      <c r="D15603" s="680" t="s">
        <v>51801</v>
      </c>
    </row>
    <row r="15604" spans="1:4" ht="16.5" thickTop="1" thickBot="1" x14ac:dyDescent="0.3">
      <c r="A15604" s="680" t="s">
        <v>39026</v>
      </c>
      <c r="B15604" s="681" t="s">
        <v>39027</v>
      </c>
      <c r="C15604" s="680" t="s">
        <v>39028</v>
      </c>
      <c r="D15604" s="680" t="s">
        <v>51802</v>
      </c>
    </row>
    <row r="15605" spans="1:4" ht="16.5" thickTop="1" thickBot="1" x14ac:dyDescent="0.3">
      <c r="A15605" s="681" t="s">
        <v>39029</v>
      </c>
      <c r="B15605" s="681" t="s">
        <v>39030</v>
      </c>
      <c r="C15605" s="681" t="s">
        <v>39031</v>
      </c>
      <c r="D15605" s="681" t="s">
        <v>51803</v>
      </c>
    </row>
    <row r="15606" spans="1:4" ht="16.5" thickTop="1" thickBot="1" x14ac:dyDescent="0.3">
      <c r="A15606" s="681" t="s">
        <v>8307</v>
      </c>
      <c r="B15606" s="681" t="s">
        <v>39032</v>
      </c>
      <c r="C15606" s="681" t="s">
        <v>8308</v>
      </c>
      <c r="D15606" s="681" t="s">
        <v>8309</v>
      </c>
    </row>
    <row r="15607" spans="1:4" ht="16.5" thickTop="1" thickBot="1" x14ac:dyDescent="0.3">
      <c r="A15607" s="680" t="s">
        <v>8310</v>
      </c>
      <c r="B15607" s="681" t="s">
        <v>39033</v>
      </c>
      <c r="C15607" s="680" t="s">
        <v>39034</v>
      </c>
      <c r="D15607" s="680" t="s">
        <v>51804</v>
      </c>
    </row>
    <row r="15608" spans="1:4" ht="16.5" thickTop="1" thickBot="1" x14ac:dyDescent="0.3">
      <c r="A15608" s="681" t="s">
        <v>8313</v>
      </c>
      <c r="B15608" s="681" t="s">
        <v>39035</v>
      </c>
      <c r="C15608" s="681" t="s">
        <v>8314</v>
      </c>
      <c r="D15608" s="681" t="s">
        <v>8315</v>
      </c>
    </row>
    <row r="15609" spans="1:4" ht="16.5" thickTop="1" thickBot="1" x14ac:dyDescent="0.3">
      <c r="A15609" s="681" t="s">
        <v>8316</v>
      </c>
      <c r="B15609" s="681" t="s">
        <v>39036</v>
      </c>
      <c r="C15609" s="681" t="s">
        <v>8317</v>
      </c>
      <c r="D15609" s="681" t="s">
        <v>8318</v>
      </c>
    </row>
    <row r="15610" spans="1:4" ht="16.5" thickTop="1" thickBot="1" x14ac:dyDescent="0.3">
      <c r="A15610" s="680" t="s">
        <v>39037</v>
      </c>
      <c r="B15610" s="681" t="s">
        <v>39038</v>
      </c>
      <c r="C15610" s="680" t="s">
        <v>39039</v>
      </c>
      <c r="D15610" s="680" t="s">
        <v>51805</v>
      </c>
    </row>
    <row r="15611" spans="1:4" ht="16.5" thickTop="1" thickBot="1" x14ac:dyDescent="0.3">
      <c r="A15611" s="680" t="s">
        <v>39040</v>
      </c>
      <c r="B15611" s="681" t="s">
        <v>39041</v>
      </c>
      <c r="C15611" s="680" t="s">
        <v>39042</v>
      </c>
      <c r="D15611" s="680" t="s">
        <v>51806</v>
      </c>
    </row>
    <row r="15612" spans="1:4" ht="16.5" thickTop="1" thickBot="1" x14ac:dyDescent="0.3">
      <c r="A15612" s="681" t="s">
        <v>39043</v>
      </c>
      <c r="B15612" s="681" t="s">
        <v>39043</v>
      </c>
      <c r="C15612" s="681" t="s">
        <v>39044</v>
      </c>
      <c r="D15612" s="681" t="s">
        <v>51807</v>
      </c>
    </row>
    <row r="15613" spans="1:4" ht="16.5" thickTop="1" thickBot="1" x14ac:dyDescent="0.3">
      <c r="A15613" s="680" t="s">
        <v>39045</v>
      </c>
      <c r="B15613" s="681" t="s">
        <v>39046</v>
      </c>
      <c r="C15613" s="680" t="s">
        <v>39047</v>
      </c>
      <c r="D15613" s="680" t="s">
        <v>51808</v>
      </c>
    </row>
    <row r="15614" spans="1:4" ht="16.5" thickTop="1" thickBot="1" x14ac:dyDescent="0.3">
      <c r="A15614" s="680" t="s">
        <v>39048</v>
      </c>
      <c r="B15614" s="681" t="s">
        <v>39049</v>
      </c>
      <c r="C15614" s="680" t="s">
        <v>39050</v>
      </c>
      <c r="D15614" s="680" t="s">
        <v>51809</v>
      </c>
    </row>
    <row r="15615" spans="1:4" ht="16.5" thickTop="1" thickBot="1" x14ac:dyDescent="0.3">
      <c r="A15615" s="681" t="s">
        <v>39051</v>
      </c>
      <c r="B15615" s="681" t="s">
        <v>39052</v>
      </c>
      <c r="C15615" s="681" t="s">
        <v>39053</v>
      </c>
      <c r="D15615" s="681" t="s">
        <v>51810</v>
      </c>
    </row>
    <row r="15616" spans="1:4" ht="16.5" thickTop="1" thickBot="1" x14ac:dyDescent="0.3">
      <c r="A15616" s="681" t="s">
        <v>8319</v>
      </c>
      <c r="B15616" s="681" t="s">
        <v>39054</v>
      </c>
      <c r="C15616" s="681" t="s">
        <v>8320</v>
      </c>
      <c r="D15616" s="681" t="s">
        <v>8322</v>
      </c>
    </row>
    <row r="15617" spans="1:4" ht="16.5" thickTop="1" thickBot="1" x14ac:dyDescent="0.3">
      <c r="A15617" s="680" t="s">
        <v>39055</v>
      </c>
      <c r="B15617" s="681" t="s">
        <v>39055</v>
      </c>
      <c r="C15617" s="680" t="s">
        <v>39056</v>
      </c>
      <c r="D15617" s="680" t="s">
        <v>51811</v>
      </c>
    </row>
    <row r="15618" spans="1:4" ht="16.5" thickTop="1" thickBot="1" x14ac:dyDescent="0.3">
      <c r="A15618" s="681" t="s">
        <v>39057</v>
      </c>
      <c r="B15618" s="681" t="s">
        <v>39058</v>
      </c>
      <c r="C15618" s="681" t="s">
        <v>39059</v>
      </c>
      <c r="D15618" s="681" t="s">
        <v>51812</v>
      </c>
    </row>
    <row r="15619" spans="1:4" ht="16.5" thickTop="1" thickBot="1" x14ac:dyDescent="0.3">
      <c r="A15619" s="681" t="s">
        <v>39060</v>
      </c>
      <c r="B15619" s="681" t="s">
        <v>39061</v>
      </c>
      <c r="C15619" s="681" t="s">
        <v>39062</v>
      </c>
      <c r="D15619" s="681" t="s">
        <v>51813</v>
      </c>
    </row>
    <row r="15620" spans="1:4" ht="31.5" thickTop="1" thickBot="1" x14ac:dyDescent="0.3">
      <c r="A15620" s="681" t="s">
        <v>39063</v>
      </c>
      <c r="B15620" s="681" t="s">
        <v>39064</v>
      </c>
      <c r="C15620" s="681" t="s">
        <v>39065</v>
      </c>
      <c r="D15620" s="681" t="s">
        <v>51814</v>
      </c>
    </row>
    <row r="15621" spans="1:4" ht="16.5" thickTop="1" thickBot="1" x14ac:dyDescent="0.3">
      <c r="A15621" s="681" t="s">
        <v>39066</v>
      </c>
      <c r="B15621" s="681" t="s">
        <v>39066</v>
      </c>
      <c r="C15621" s="681" t="s">
        <v>39067</v>
      </c>
      <c r="D15621" s="681" t="s">
        <v>51815</v>
      </c>
    </row>
    <row r="15622" spans="1:4" ht="16.5" thickTop="1" thickBot="1" x14ac:dyDescent="0.3">
      <c r="A15622" s="681" t="s">
        <v>39068</v>
      </c>
      <c r="B15622" s="681" t="s">
        <v>39068</v>
      </c>
      <c r="C15622" s="681" t="s">
        <v>39069</v>
      </c>
      <c r="D15622" s="681" t="s">
        <v>51816</v>
      </c>
    </row>
    <row r="15623" spans="1:4" ht="16.5" thickTop="1" thickBot="1" x14ac:dyDescent="0.3">
      <c r="A15623" s="680" t="s">
        <v>8323</v>
      </c>
      <c r="B15623" s="681" t="s">
        <v>39070</v>
      </c>
      <c r="C15623" s="680" t="s">
        <v>8324</v>
      </c>
      <c r="D15623" s="680" t="s">
        <v>8325</v>
      </c>
    </row>
    <row r="15624" spans="1:4" ht="16.5" thickTop="1" thickBot="1" x14ac:dyDescent="0.3">
      <c r="A15624" s="681" t="s">
        <v>39071</v>
      </c>
      <c r="B15624" s="692" t="s">
        <v>8728</v>
      </c>
      <c r="C15624" s="681" t="s">
        <v>39072</v>
      </c>
      <c r="D15624" s="681" t="s">
        <v>51817</v>
      </c>
    </row>
    <row r="15625" spans="1:4" ht="31.5" thickTop="1" thickBot="1" x14ac:dyDescent="0.3">
      <c r="A15625" s="680" t="s">
        <v>39073</v>
      </c>
      <c r="B15625" s="681" t="s">
        <v>39073</v>
      </c>
      <c r="C15625" s="680" t="s">
        <v>39074</v>
      </c>
      <c r="D15625" s="680" t="s">
        <v>51818</v>
      </c>
    </row>
    <row r="15626" spans="1:4" ht="16.5" thickTop="1" thickBot="1" x14ac:dyDescent="0.3">
      <c r="A15626" s="681" t="s">
        <v>39075</v>
      </c>
      <c r="B15626" s="681" t="s">
        <v>39076</v>
      </c>
      <c r="C15626" s="681" t="s">
        <v>39077</v>
      </c>
      <c r="D15626" s="681" t="s">
        <v>51819</v>
      </c>
    </row>
    <row r="15627" spans="1:4" ht="16.5" thickTop="1" thickBot="1" x14ac:dyDescent="0.3">
      <c r="A15627" s="680" t="s">
        <v>39078</v>
      </c>
      <c r="B15627" s="681" t="s">
        <v>39079</v>
      </c>
      <c r="C15627" s="680" t="s">
        <v>39080</v>
      </c>
      <c r="D15627" s="680" t="s">
        <v>51820</v>
      </c>
    </row>
    <row r="15628" spans="1:4" ht="16.5" thickTop="1" thickBot="1" x14ac:dyDescent="0.3">
      <c r="A15628" s="680" t="s">
        <v>39081</v>
      </c>
      <c r="B15628" s="681" t="s">
        <v>39082</v>
      </c>
      <c r="C15628" s="680" t="s">
        <v>39083</v>
      </c>
      <c r="D15628" s="680" t="s">
        <v>51821</v>
      </c>
    </row>
    <row r="15629" spans="1:4" ht="16.5" thickTop="1" thickBot="1" x14ac:dyDescent="0.3">
      <c r="A15629" s="681" t="s">
        <v>39084</v>
      </c>
      <c r="B15629" s="681" t="s">
        <v>39085</v>
      </c>
      <c r="C15629" s="681" t="s">
        <v>39086</v>
      </c>
      <c r="D15629" s="681" t="s">
        <v>51822</v>
      </c>
    </row>
    <row r="15630" spans="1:4" ht="16.5" thickTop="1" thickBot="1" x14ac:dyDescent="0.3">
      <c r="A15630" s="680" t="s">
        <v>39087</v>
      </c>
      <c r="B15630" s="681" t="s">
        <v>39088</v>
      </c>
      <c r="C15630" s="680" t="s">
        <v>39089</v>
      </c>
      <c r="D15630" s="680" t="s">
        <v>51823</v>
      </c>
    </row>
    <row r="15631" spans="1:4" ht="16.5" thickTop="1" thickBot="1" x14ac:dyDescent="0.3">
      <c r="A15631" s="681" t="s">
        <v>8326</v>
      </c>
      <c r="B15631" s="681" t="s">
        <v>39090</v>
      </c>
      <c r="C15631" s="681" t="s">
        <v>39091</v>
      </c>
      <c r="D15631" s="681" t="s">
        <v>51824</v>
      </c>
    </row>
    <row r="15632" spans="1:4" ht="16.5" thickTop="1" thickBot="1" x14ac:dyDescent="0.3">
      <c r="A15632" s="681" t="s">
        <v>39092</v>
      </c>
      <c r="B15632" s="681" t="s">
        <v>39093</v>
      </c>
      <c r="C15632" s="681" t="s">
        <v>39094</v>
      </c>
      <c r="D15632" s="681" t="s">
        <v>51825</v>
      </c>
    </row>
    <row r="15633" spans="1:4" ht="16.5" thickTop="1" thickBot="1" x14ac:dyDescent="0.3">
      <c r="A15633" s="681" t="s">
        <v>39096</v>
      </c>
      <c r="B15633" s="681" t="s">
        <v>39097</v>
      </c>
      <c r="C15633" s="681" t="s">
        <v>39098</v>
      </c>
      <c r="D15633" s="681" t="s">
        <v>51826</v>
      </c>
    </row>
    <row r="15634" spans="1:4" ht="16.5" thickTop="1" thickBot="1" x14ac:dyDescent="0.3">
      <c r="A15634" s="680" t="s">
        <v>39099</v>
      </c>
      <c r="B15634" s="681" t="s">
        <v>39100</v>
      </c>
      <c r="C15634" s="680" t="s">
        <v>39101</v>
      </c>
      <c r="D15634" s="680" t="s">
        <v>51827</v>
      </c>
    </row>
    <row r="15635" spans="1:4" ht="16.5" thickTop="1" thickBot="1" x14ac:dyDescent="0.3">
      <c r="A15635" s="681" t="s">
        <v>39102</v>
      </c>
      <c r="B15635" s="681" t="s">
        <v>39102</v>
      </c>
      <c r="C15635" s="681" t="s">
        <v>39103</v>
      </c>
      <c r="D15635" s="681" t="s">
        <v>51828</v>
      </c>
    </row>
    <row r="15636" spans="1:4" ht="16.5" thickTop="1" thickBot="1" x14ac:dyDescent="0.3">
      <c r="A15636" s="680" t="s">
        <v>39104</v>
      </c>
      <c r="B15636" s="681" t="s">
        <v>39105</v>
      </c>
      <c r="C15636" s="680" t="s">
        <v>39106</v>
      </c>
      <c r="D15636" s="680" t="s">
        <v>51829</v>
      </c>
    </row>
    <row r="15637" spans="1:4" ht="16.5" thickTop="1" thickBot="1" x14ac:dyDescent="0.3">
      <c r="A15637" s="681" t="s">
        <v>39107</v>
      </c>
      <c r="B15637" s="681" t="s">
        <v>39108</v>
      </c>
      <c r="C15637" s="681" t="s">
        <v>39109</v>
      </c>
      <c r="D15637" s="681" t="s">
        <v>51830</v>
      </c>
    </row>
    <row r="15638" spans="1:4" ht="16.5" thickTop="1" thickBot="1" x14ac:dyDescent="0.3">
      <c r="A15638" s="680" t="s">
        <v>8329</v>
      </c>
      <c r="B15638" s="681" t="s">
        <v>41283</v>
      </c>
      <c r="C15638" s="680" t="s">
        <v>8330</v>
      </c>
      <c r="D15638" s="680" t="s">
        <v>8331</v>
      </c>
    </row>
    <row r="15639" spans="1:4" ht="16.5" thickTop="1" thickBot="1" x14ac:dyDescent="0.3">
      <c r="A15639" s="681" t="s">
        <v>39110</v>
      </c>
      <c r="B15639" s="681" t="s">
        <v>39111</v>
      </c>
      <c r="C15639" s="681" t="s">
        <v>39112</v>
      </c>
      <c r="D15639" s="681" t="s">
        <v>51831</v>
      </c>
    </row>
    <row r="15640" spans="1:4" ht="16.5" thickTop="1" thickBot="1" x14ac:dyDescent="0.3">
      <c r="A15640" s="681" t="s">
        <v>39113</v>
      </c>
      <c r="B15640" s="681" t="s">
        <v>39114</v>
      </c>
      <c r="C15640" s="681" t="s">
        <v>39115</v>
      </c>
      <c r="D15640" s="681" t="s">
        <v>51832</v>
      </c>
    </row>
    <row r="15641" spans="1:4" ht="16.5" thickTop="1" thickBot="1" x14ac:dyDescent="0.3">
      <c r="A15641" s="680" t="s">
        <v>39116</v>
      </c>
      <c r="B15641" s="681" t="s">
        <v>39117</v>
      </c>
      <c r="C15641" s="680" t="s">
        <v>39118</v>
      </c>
      <c r="D15641" s="680" t="s">
        <v>51833</v>
      </c>
    </row>
    <row r="15642" spans="1:4" ht="16.5" thickTop="1" thickBot="1" x14ac:dyDescent="0.3">
      <c r="A15642" s="681" t="s">
        <v>39119</v>
      </c>
      <c r="B15642" s="692" t="s">
        <v>8728</v>
      </c>
      <c r="C15642" s="681" t="s">
        <v>39120</v>
      </c>
      <c r="D15642" s="681" t="s">
        <v>51834</v>
      </c>
    </row>
    <row r="15643" spans="1:4" ht="16.5" thickTop="1" thickBot="1" x14ac:dyDescent="0.3">
      <c r="A15643" s="681" t="s">
        <v>8332</v>
      </c>
      <c r="B15643" s="681" t="s">
        <v>39121</v>
      </c>
      <c r="C15643" s="681" t="s">
        <v>8333</v>
      </c>
      <c r="D15643" s="681" t="s">
        <v>8334</v>
      </c>
    </row>
    <row r="15644" spans="1:4" ht="16.5" thickTop="1" thickBot="1" x14ac:dyDescent="0.3">
      <c r="A15644" s="680" t="s">
        <v>39122</v>
      </c>
      <c r="B15644" s="681" t="s">
        <v>39123</v>
      </c>
      <c r="C15644" s="680" t="s">
        <v>39124</v>
      </c>
      <c r="D15644" s="680" t="s">
        <v>51835</v>
      </c>
    </row>
    <row r="15645" spans="1:4" ht="16.5" thickTop="1" thickBot="1" x14ac:dyDescent="0.3">
      <c r="A15645" s="680" t="s">
        <v>39125</v>
      </c>
      <c r="B15645" s="681" t="s">
        <v>39126</v>
      </c>
      <c r="C15645" s="680" t="s">
        <v>39127</v>
      </c>
      <c r="D15645" s="680" t="s">
        <v>51836</v>
      </c>
    </row>
    <row r="15646" spans="1:4" ht="16.5" thickTop="1" thickBot="1" x14ac:dyDescent="0.3">
      <c r="A15646" s="680" t="s">
        <v>39128</v>
      </c>
      <c r="B15646" s="681" t="s">
        <v>39128</v>
      </c>
      <c r="C15646" s="680" t="s">
        <v>39129</v>
      </c>
      <c r="D15646" s="680" t="s">
        <v>51837</v>
      </c>
    </row>
    <row r="15647" spans="1:4" ht="16.5" thickTop="1" thickBot="1" x14ac:dyDescent="0.3">
      <c r="A15647" s="681" t="s">
        <v>39130</v>
      </c>
      <c r="B15647" s="681" t="s">
        <v>39131</v>
      </c>
      <c r="C15647" s="681" t="s">
        <v>39132</v>
      </c>
      <c r="D15647" s="681" t="s">
        <v>51838</v>
      </c>
    </row>
    <row r="15648" spans="1:4" ht="16.5" thickTop="1" thickBot="1" x14ac:dyDescent="0.3">
      <c r="A15648" s="680" t="s">
        <v>39133</v>
      </c>
      <c r="B15648" s="681" t="s">
        <v>39134</v>
      </c>
      <c r="C15648" s="680" t="s">
        <v>39135</v>
      </c>
      <c r="D15648" s="680" t="s">
        <v>51839</v>
      </c>
    </row>
    <row r="15649" spans="1:4" ht="16.5" thickTop="1" thickBot="1" x14ac:dyDescent="0.3">
      <c r="A15649" s="681" t="s">
        <v>39136</v>
      </c>
      <c r="B15649" s="681" t="s">
        <v>39137</v>
      </c>
      <c r="C15649" s="681" t="s">
        <v>39138</v>
      </c>
      <c r="D15649" s="681" t="s">
        <v>51840</v>
      </c>
    </row>
    <row r="15650" spans="1:4" ht="16.5" thickTop="1" thickBot="1" x14ac:dyDescent="0.3">
      <c r="A15650" s="680" t="s">
        <v>39139</v>
      </c>
      <c r="B15650" s="681" t="s">
        <v>39140</v>
      </c>
      <c r="C15650" s="680" t="s">
        <v>39141</v>
      </c>
      <c r="D15650" s="680" t="s">
        <v>51841</v>
      </c>
    </row>
    <row r="15651" spans="1:4" ht="16.5" thickTop="1" thickBot="1" x14ac:dyDescent="0.3">
      <c r="A15651" s="681" t="s">
        <v>39142</v>
      </c>
      <c r="B15651" s="681" t="s">
        <v>39143</v>
      </c>
      <c r="C15651" s="681" t="s">
        <v>39144</v>
      </c>
      <c r="D15651" s="681" t="s">
        <v>51842</v>
      </c>
    </row>
    <row r="15652" spans="1:4" ht="16.5" thickTop="1" thickBot="1" x14ac:dyDescent="0.3">
      <c r="A15652" s="681" t="s">
        <v>39145</v>
      </c>
      <c r="B15652" s="681" t="s">
        <v>39146</v>
      </c>
      <c r="C15652" s="681" t="s">
        <v>39147</v>
      </c>
      <c r="D15652" s="681" t="s">
        <v>51843</v>
      </c>
    </row>
    <row r="15653" spans="1:4" ht="16.5" thickTop="1" thickBot="1" x14ac:dyDescent="0.3">
      <c r="A15653" s="680" t="s">
        <v>39148</v>
      </c>
      <c r="B15653" s="681" t="s">
        <v>39149</v>
      </c>
      <c r="C15653" s="680" t="s">
        <v>39150</v>
      </c>
      <c r="D15653" s="680" t="s">
        <v>51844</v>
      </c>
    </row>
    <row r="15654" spans="1:4" ht="16.5" thickTop="1" thickBot="1" x14ac:dyDescent="0.3">
      <c r="A15654" s="680" t="s">
        <v>39151</v>
      </c>
      <c r="B15654" s="681" t="s">
        <v>26905</v>
      </c>
      <c r="C15654" s="680" t="s">
        <v>39153</v>
      </c>
      <c r="D15654" s="680" t="s">
        <v>51845</v>
      </c>
    </row>
    <row r="15655" spans="1:4" ht="16.5" thickTop="1" thickBot="1" x14ac:dyDescent="0.3">
      <c r="A15655" s="681" t="s">
        <v>39154</v>
      </c>
      <c r="B15655" s="681" t="s">
        <v>39155</v>
      </c>
      <c r="C15655" s="681" t="s">
        <v>39156</v>
      </c>
      <c r="D15655" s="681" t="s">
        <v>51846</v>
      </c>
    </row>
    <row r="15656" spans="1:4" ht="16.5" thickTop="1" thickBot="1" x14ac:dyDescent="0.3">
      <c r="A15656" s="680" t="s">
        <v>39157</v>
      </c>
      <c r="B15656" s="681" t="s">
        <v>39158</v>
      </c>
      <c r="C15656" s="680" t="s">
        <v>39159</v>
      </c>
      <c r="D15656" s="680" t="s">
        <v>51847</v>
      </c>
    </row>
    <row r="15657" spans="1:4" ht="16.5" thickTop="1" thickBot="1" x14ac:dyDescent="0.3">
      <c r="A15657" s="680" t="s">
        <v>39160</v>
      </c>
      <c r="B15657" s="681" t="s">
        <v>39161</v>
      </c>
      <c r="C15657" s="680" t="s">
        <v>39162</v>
      </c>
      <c r="D15657" s="680" t="s">
        <v>51848</v>
      </c>
    </row>
    <row r="15658" spans="1:4" ht="16.5" thickTop="1" thickBot="1" x14ac:dyDescent="0.3">
      <c r="A15658" s="681" t="s">
        <v>39163</v>
      </c>
      <c r="B15658" s="681" t="s">
        <v>39164</v>
      </c>
      <c r="C15658" s="681" t="s">
        <v>39165</v>
      </c>
      <c r="D15658" s="681" t="s">
        <v>51849</v>
      </c>
    </row>
    <row r="15659" spans="1:4" ht="31.5" thickTop="1" thickBot="1" x14ac:dyDescent="0.3">
      <c r="A15659" s="681" t="s">
        <v>39166</v>
      </c>
      <c r="B15659" s="681" t="s">
        <v>39167</v>
      </c>
      <c r="C15659" s="681" t="s">
        <v>39168</v>
      </c>
      <c r="D15659" s="681" t="s">
        <v>51850</v>
      </c>
    </row>
    <row r="15660" spans="1:4" ht="16.5" thickTop="1" thickBot="1" x14ac:dyDescent="0.3">
      <c r="A15660" s="680" t="s">
        <v>8335</v>
      </c>
      <c r="B15660" s="681" t="s">
        <v>39169</v>
      </c>
      <c r="C15660" s="680" t="s">
        <v>8336</v>
      </c>
      <c r="D15660" s="680" t="s">
        <v>8337</v>
      </c>
    </row>
    <row r="15661" spans="1:4" ht="16.5" thickTop="1" thickBot="1" x14ac:dyDescent="0.3">
      <c r="A15661" s="680" t="s">
        <v>39170</v>
      </c>
      <c r="B15661" s="681" t="s">
        <v>39170</v>
      </c>
      <c r="C15661" s="680" t="s">
        <v>39171</v>
      </c>
      <c r="D15661" s="680" t="s">
        <v>51851</v>
      </c>
    </row>
    <row r="15662" spans="1:4" ht="16.5" thickTop="1" thickBot="1" x14ac:dyDescent="0.3">
      <c r="A15662" s="681" t="s">
        <v>39172</v>
      </c>
      <c r="B15662" s="681" t="s">
        <v>39173</v>
      </c>
      <c r="C15662" s="681" t="s">
        <v>39174</v>
      </c>
      <c r="D15662" s="681" t="s">
        <v>51852</v>
      </c>
    </row>
    <row r="15663" spans="1:4" ht="16.5" thickTop="1" thickBot="1" x14ac:dyDescent="0.3">
      <c r="A15663" s="680" t="s">
        <v>39175</v>
      </c>
      <c r="B15663" s="681" t="s">
        <v>39176</v>
      </c>
      <c r="C15663" s="680" t="s">
        <v>39177</v>
      </c>
      <c r="D15663" s="680" t="s">
        <v>51853</v>
      </c>
    </row>
    <row r="15664" spans="1:4" ht="16.5" thickTop="1" thickBot="1" x14ac:dyDescent="0.3">
      <c r="A15664" s="681" t="s">
        <v>39178</v>
      </c>
      <c r="B15664" s="681" t="s">
        <v>39178</v>
      </c>
      <c r="C15664" s="681" t="s">
        <v>39179</v>
      </c>
      <c r="D15664" s="681" t="s">
        <v>51854</v>
      </c>
    </row>
    <row r="15665" spans="1:4" ht="31.5" thickTop="1" thickBot="1" x14ac:dyDescent="0.3">
      <c r="A15665" s="680" t="s">
        <v>39180</v>
      </c>
      <c r="B15665" s="681" t="s">
        <v>39181</v>
      </c>
      <c r="C15665" s="680" t="s">
        <v>39182</v>
      </c>
      <c r="D15665" s="680" t="s">
        <v>51855</v>
      </c>
    </row>
    <row r="15666" spans="1:4" ht="16.5" thickTop="1" thickBot="1" x14ac:dyDescent="0.3">
      <c r="A15666" s="680" t="s">
        <v>39183</v>
      </c>
      <c r="B15666" s="681" t="s">
        <v>39184</v>
      </c>
      <c r="C15666" s="680" t="s">
        <v>39185</v>
      </c>
      <c r="D15666" s="680" t="s">
        <v>51856</v>
      </c>
    </row>
    <row r="15667" spans="1:4" ht="16.5" thickTop="1" thickBot="1" x14ac:dyDescent="0.3">
      <c r="A15667" s="681" t="s">
        <v>39186</v>
      </c>
      <c r="B15667" s="681" t="s">
        <v>39187</v>
      </c>
      <c r="C15667" s="681" t="s">
        <v>39188</v>
      </c>
      <c r="D15667" s="681" t="s">
        <v>51857</v>
      </c>
    </row>
    <row r="15668" spans="1:4" ht="16.5" thickTop="1" thickBot="1" x14ac:dyDescent="0.3">
      <c r="A15668" s="681" t="s">
        <v>39189</v>
      </c>
      <c r="B15668" s="681" t="s">
        <v>39190</v>
      </c>
      <c r="C15668" s="681" t="s">
        <v>39191</v>
      </c>
      <c r="D15668" s="681" t="s">
        <v>51858</v>
      </c>
    </row>
    <row r="15669" spans="1:4" ht="16.5" thickTop="1" thickBot="1" x14ac:dyDescent="0.3">
      <c r="A15669" s="681" t="s">
        <v>39192</v>
      </c>
      <c r="B15669" s="681" t="s">
        <v>39193</v>
      </c>
      <c r="C15669" s="681" t="s">
        <v>39194</v>
      </c>
      <c r="D15669" s="681" t="s">
        <v>51859</v>
      </c>
    </row>
    <row r="15670" spans="1:4" ht="16.5" thickTop="1" thickBot="1" x14ac:dyDescent="0.3">
      <c r="A15670" s="681" t="s">
        <v>39195</v>
      </c>
      <c r="B15670" s="681" t="s">
        <v>39195</v>
      </c>
      <c r="C15670" s="681" t="s">
        <v>39196</v>
      </c>
      <c r="D15670" s="681" t="s">
        <v>51860</v>
      </c>
    </row>
    <row r="15671" spans="1:4" ht="16.5" thickTop="1" thickBot="1" x14ac:dyDescent="0.3">
      <c r="A15671" s="681" t="s">
        <v>39197</v>
      </c>
      <c r="B15671" s="681" t="s">
        <v>39197</v>
      </c>
      <c r="C15671" s="681" t="s">
        <v>39198</v>
      </c>
      <c r="D15671" s="681" t="s">
        <v>51861</v>
      </c>
    </row>
    <row r="15672" spans="1:4" ht="16.5" thickTop="1" thickBot="1" x14ac:dyDescent="0.3">
      <c r="A15672" s="680" t="s">
        <v>39199</v>
      </c>
      <c r="B15672" s="681" t="s">
        <v>39200</v>
      </c>
      <c r="C15672" s="680" t="s">
        <v>39201</v>
      </c>
      <c r="D15672" s="680" t="s">
        <v>51862</v>
      </c>
    </row>
    <row r="15673" spans="1:4" ht="31.5" thickTop="1" thickBot="1" x14ac:dyDescent="0.3">
      <c r="A15673" s="680" t="s">
        <v>51863</v>
      </c>
      <c r="B15673" s="692" t="s">
        <v>8728</v>
      </c>
      <c r="C15673" s="680" t="s">
        <v>51864</v>
      </c>
      <c r="D15673" s="680" t="s">
        <v>51865</v>
      </c>
    </row>
    <row r="15674" spans="1:4" ht="16.5" thickTop="1" thickBot="1" x14ac:dyDescent="0.3">
      <c r="A15674" s="680" t="s">
        <v>39202</v>
      </c>
      <c r="B15674" s="681" t="s">
        <v>39203</v>
      </c>
      <c r="C15674" s="680" t="s">
        <v>39204</v>
      </c>
      <c r="D15674" s="680" t="s">
        <v>51866</v>
      </c>
    </row>
    <row r="15675" spans="1:4" ht="16.5" thickTop="1" thickBot="1" x14ac:dyDescent="0.3">
      <c r="A15675" s="680" t="s">
        <v>39205</v>
      </c>
      <c r="B15675" s="681" t="s">
        <v>39206</v>
      </c>
      <c r="C15675" s="680" t="s">
        <v>39207</v>
      </c>
      <c r="D15675" s="680" t="s">
        <v>51867</v>
      </c>
    </row>
    <row r="15676" spans="1:4" ht="16.5" thickTop="1" thickBot="1" x14ac:dyDescent="0.3">
      <c r="A15676" s="680" t="s">
        <v>39208</v>
      </c>
      <c r="B15676" s="681" t="s">
        <v>39209</v>
      </c>
      <c r="C15676" s="680" t="s">
        <v>39210</v>
      </c>
      <c r="D15676" s="680" t="s">
        <v>51868</v>
      </c>
    </row>
    <row r="15677" spans="1:4" ht="16.5" thickTop="1" thickBot="1" x14ac:dyDescent="0.3">
      <c r="A15677" s="681" t="s">
        <v>39211</v>
      </c>
      <c r="B15677" s="681" t="s">
        <v>39212</v>
      </c>
      <c r="C15677" s="681" t="s">
        <v>39213</v>
      </c>
      <c r="D15677" s="681" t="s">
        <v>51869</v>
      </c>
    </row>
    <row r="15678" spans="1:4" ht="16.5" thickTop="1" thickBot="1" x14ac:dyDescent="0.3">
      <c r="A15678" s="681" t="s">
        <v>39214</v>
      </c>
      <c r="B15678" s="681" t="s">
        <v>39215</v>
      </c>
      <c r="C15678" s="681" t="s">
        <v>39216</v>
      </c>
      <c r="D15678" s="681" t="s">
        <v>51870</v>
      </c>
    </row>
    <row r="15679" spans="1:4" ht="16.5" thickTop="1" thickBot="1" x14ac:dyDescent="0.3">
      <c r="A15679" s="680" t="s">
        <v>39217</v>
      </c>
      <c r="B15679" s="681" t="s">
        <v>39217</v>
      </c>
      <c r="C15679" s="680" t="s">
        <v>39218</v>
      </c>
      <c r="D15679" s="680" t="s">
        <v>51871</v>
      </c>
    </row>
    <row r="15680" spans="1:4" ht="16.5" thickTop="1" thickBot="1" x14ac:dyDescent="0.3">
      <c r="A15680" s="681" t="s">
        <v>39219</v>
      </c>
      <c r="B15680" s="681" t="s">
        <v>39220</v>
      </c>
      <c r="C15680" s="681" t="s">
        <v>39221</v>
      </c>
      <c r="D15680" s="681" t="s">
        <v>51872</v>
      </c>
    </row>
    <row r="15681" spans="1:4" ht="16.5" thickTop="1" thickBot="1" x14ac:dyDescent="0.3">
      <c r="A15681" s="680" t="s">
        <v>39222</v>
      </c>
      <c r="B15681" s="692" t="s">
        <v>8728</v>
      </c>
      <c r="C15681" s="680" t="s">
        <v>39223</v>
      </c>
      <c r="D15681" s="680" t="s">
        <v>51873</v>
      </c>
    </row>
    <row r="15682" spans="1:4" ht="16.5" thickTop="1" thickBot="1" x14ac:dyDescent="0.3">
      <c r="A15682" s="680" t="s">
        <v>39224</v>
      </c>
      <c r="B15682" s="681" t="s">
        <v>39225</v>
      </c>
      <c r="C15682" s="680" t="s">
        <v>39226</v>
      </c>
      <c r="D15682" s="680" t="s">
        <v>51874</v>
      </c>
    </row>
    <row r="15683" spans="1:4" ht="16.5" thickTop="1" thickBot="1" x14ac:dyDescent="0.3">
      <c r="A15683" s="680" t="s">
        <v>39227</v>
      </c>
      <c r="B15683" s="692" t="s">
        <v>8728</v>
      </c>
      <c r="C15683" s="680" t="s">
        <v>39228</v>
      </c>
      <c r="D15683" s="680" t="s">
        <v>51875</v>
      </c>
    </row>
    <row r="15684" spans="1:4" ht="16.5" thickTop="1" thickBot="1" x14ac:dyDescent="0.3">
      <c r="A15684" s="681" t="s">
        <v>39229</v>
      </c>
      <c r="B15684" s="681" t="s">
        <v>39230</v>
      </c>
      <c r="C15684" s="681" t="s">
        <v>39231</v>
      </c>
      <c r="D15684" s="681" t="s">
        <v>51876</v>
      </c>
    </row>
    <row r="15685" spans="1:4" ht="16.5" thickTop="1" thickBot="1" x14ac:dyDescent="0.3">
      <c r="A15685" s="680" t="s">
        <v>39232</v>
      </c>
      <c r="B15685" s="681" t="s">
        <v>39233</v>
      </c>
      <c r="C15685" s="680" t="s">
        <v>39234</v>
      </c>
      <c r="D15685" s="680" t="s">
        <v>51877</v>
      </c>
    </row>
    <row r="15686" spans="1:4" ht="16.5" thickTop="1" thickBot="1" x14ac:dyDescent="0.3">
      <c r="A15686" s="680" t="s">
        <v>39235</v>
      </c>
      <c r="B15686" s="681" t="s">
        <v>39236</v>
      </c>
      <c r="C15686" s="680" t="s">
        <v>39237</v>
      </c>
      <c r="D15686" s="680" t="s">
        <v>51878</v>
      </c>
    </row>
    <row r="15687" spans="1:4" ht="16.5" thickTop="1" thickBot="1" x14ac:dyDescent="0.3">
      <c r="A15687" s="681" t="s">
        <v>39238</v>
      </c>
      <c r="B15687" s="681" t="s">
        <v>39239</v>
      </c>
      <c r="C15687" s="681" t="s">
        <v>39240</v>
      </c>
      <c r="D15687" s="681" t="s">
        <v>51879</v>
      </c>
    </row>
    <row r="15688" spans="1:4" ht="16.5" thickTop="1" thickBot="1" x14ac:dyDescent="0.3">
      <c r="A15688" s="681" t="s">
        <v>39241</v>
      </c>
      <c r="B15688" s="681" t="s">
        <v>39242</v>
      </c>
      <c r="C15688" s="681" t="s">
        <v>39243</v>
      </c>
      <c r="D15688" s="681" t="s">
        <v>51880</v>
      </c>
    </row>
    <row r="15689" spans="1:4" ht="16.5" thickTop="1" thickBot="1" x14ac:dyDescent="0.3">
      <c r="A15689" s="680" t="s">
        <v>39244</v>
      </c>
      <c r="B15689" s="681" t="s">
        <v>39245</v>
      </c>
      <c r="C15689" s="680" t="s">
        <v>39246</v>
      </c>
      <c r="D15689" s="680" t="s">
        <v>51881</v>
      </c>
    </row>
    <row r="15690" spans="1:4" ht="16.5" thickTop="1" thickBot="1" x14ac:dyDescent="0.3">
      <c r="A15690" s="681" t="s">
        <v>39247</v>
      </c>
      <c r="B15690" s="681" t="s">
        <v>39248</v>
      </c>
      <c r="C15690" s="681" t="s">
        <v>39249</v>
      </c>
      <c r="D15690" s="681" t="s">
        <v>51882</v>
      </c>
    </row>
    <row r="15691" spans="1:4" ht="16.5" thickTop="1" thickBot="1" x14ac:dyDescent="0.3">
      <c r="A15691" s="681" t="s">
        <v>39250</v>
      </c>
      <c r="B15691" s="681" t="s">
        <v>39251</v>
      </c>
      <c r="C15691" s="681" t="s">
        <v>39252</v>
      </c>
      <c r="D15691" s="681" t="s">
        <v>51883</v>
      </c>
    </row>
    <row r="15692" spans="1:4" ht="16.5" thickTop="1" thickBot="1" x14ac:dyDescent="0.3">
      <c r="A15692" s="681" t="s">
        <v>39253</v>
      </c>
      <c r="B15692" s="681" t="s">
        <v>39254</v>
      </c>
      <c r="C15692" s="681" t="s">
        <v>39255</v>
      </c>
      <c r="D15692" s="681" t="s">
        <v>51884</v>
      </c>
    </row>
    <row r="15693" spans="1:4" ht="16.5" thickTop="1" thickBot="1" x14ac:dyDescent="0.3">
      <c r="A15693" s="680" t="s">
        <v>39256</v>
      </c>
      <c r="B15693" s="681" t="s">
        <v>39257</v>
      </c>
      <c r="C15693" s="680" t="s">
        <v>39258</v>
      </c>
      <c r="D15693" s="680" t="s">
        <v>51885</v>
      </c>
    </row>
    <row r="15694" spans="1:4" ht="16.5" thickTop="1" thickBot="1" x14ac:dyDescent="0.3">
      <c r="A15694" s="680" t="s">
        <v>39259</v>
      </c>
      <c r="B15694" s="681" t="s">
        <v>39260</v>
      </c>
      <c r="C15694" s="680" t="s">
        <v>39261</v>
      </c>
      <c r="D15694" s="680" t="s">
        <v>51886</v>
      </c>
    </row>
    <row r="15695" spans="1:4" ht="16.5" thickTop="1" thickBot="1" x14ac:dyDescent="0.3">
      <c r="A15695" s="680" t="s">
        <v>39262</v>
      </c>
      <c r="B15695" s="681" t="s">
        <v>39263</v>
      </c>
      <c r="C15695" s="680" t="s">
        <v>39264</v>
      </c>
      <c r="D15695" s="680" t="s">
        <v>51887</v>
      </c>
    </row>
    <row r="15696" spans="1:4" ht="16.5" thickTop="1" thickBot="1" x14ac:dyDescent="0.3">
      <c r="A15696" s="681" t="s">
        <v>39265</v>
      </c>
      <c r="B15696" s="681" t="s">
        <v>39266</v>
      </c>
      <c r="C15696" s="681" t="s">
        <v>39267</v>
      </c>
      <c r="D15696" s="681" t="s">
        <v>51888</v>
      </c>
    </row>
    <row r="15697" spans="1:4" ht="16.5" thickTop="1" thickBot="1" x14ac:dyDescent="0.3">
      <c r="A15697" s="681" t="s">
        <v>39268</v>
      </c>
      <c r="B15697" s="681" t="s">
        <v>39269</v>
      </c>
      <c r="C15697" s="681" t="s">
        <v>39270</v>
      </c>
      <c r="D15697" s="681" t="s">
        <v>51889</v>
      </c>
    </row>
    <row r="15698" spans="1:4" ht="16.5" thickTop="1" thickBot="1" x14ac:dyDescent="0.3">
      <c r="A15698" s="680" t="s">
        <v>39271</v>
      </c>
      <c r="B15698" s="681" t="s">
        <v>39272</v>
      </c>
      <c r="C15698" s="680" t="s">
        <v>39273</v>
      </c>
      <c r="D15698" s="680" t="s">
        <v>51890</v>
      </c>
    </row>
    <row r="15699" spans="1:4" ht="16.5" thickTop="1" thickBot="1" x14ac:dyDescent="0.3">
      <c r="A15699" s="681" t="s">
        <v>8338</v>
      </c>
      <c r="B15699" s="681" t="s">
        <v>39274</v>
      </c>
      <c r="C15699" s="681" t="s">
        <v>8339</v>
      </c>
      <c r="D15699" s="681" t="s">
        <v>8340</v>
      </c>
    </row>
    <row r="15700" spans="1:4" ht="16.5" thickTop="1" thickBot="1" x14ac:dyDescent="0.3">
      <c r="A15700" s="681" t="s">
        <v>39275</v>
      </c>
      <c r="B15700" s="681" t="s">
        <v>39276</v>
      </c>
      <c r="C15700" s="681" t="s">
        <v>39277</v>
      </c>
      <c r="D15700" s="681" t="s">
        <v>51891</v>
      </c>
    </row>
    <row r="15701" spans="1:4" ht="16.5" thickTop="1" thickBot="1" x14ac:dyDescent="0.3">
      <c r="A15701" s="680" t="s">
        <v>39278</v>
      </c>
      <c r="B15701" s="681" t="s">
        <v>39279</v>
      </c>
      <c r="C15701" s="680" t="s">
        <v>39280</v>
      </c>
      <c r="D15701" s="680" t="s">
        <v>51892</v>
      </c>
    </row>
    <row r="15702" spans="1:4" ht="16.5" thickTop="1" thickBot="1" x14ac:dyDescent="0.3">
      <c r="A15702" s="681" t="s">
        <v>39281</v>
      </c>
      <c r="B15702" s="681" t="s">
        <v>39282</v>
      </c>
      <c r="C15702" s="681" t="s">
        <v>39283</v>
      </c>
      <c r="D15702" s="681" t="s">
        <v>51893</v>
      </c>
    </row>
    <row r="15703" spans="1:4" ht="16.5" thickTop="1" thickBot="1" x14ac:dyDescent="0.3">
      <c r="A15703" s="680" t="s">
        <v>39284</v>
      </c>
      <c r="B15703" s="681" t="s">
        <v>39285</v>
      </c>
      <c r="C15703" s="680" t="s">
        <v>39286</v>
      </c>
      <c r="D15703" s="680" t="s">
        <v>51894</v>
      </c>
    </row>
    <row r="15704" spans="1:4" ht="16.5" thickTop="1" thickBot="1" x14ac:dyDescent="0.3">
      <c r="A15704" s="680" t="s">
        <v>39287</v>
      </c>
      <c r="B15704" s="681" t="s">
        <v>39288</v>
      </c>
      <c r="C15704" s="680" t="s">
        <v>39289</v>
      </c>
      <c r="D15704" s="680" t="s">
        <v>51895</v>
      </c>
    </row>
    <row r="15705" spans="1:4" ht="16.5" thickTop="1" thickBot="1" x14ac:dyDescent="0.3">
      <c r="A15705" s="680" t="s">
        <v>39290</v>
      </c>
      <c r="B15705" s="681" t="s">
        <v>39291</v>
      </c>
      <c r="C15705" s="680" t="s">
        <v>39292</v>
      </c>
      <c r="D15705" s="680" t="s">
        <v>51896</v>
      </c>
    </row>
    <row r="15706" spans="1:4" ht="16.5" thickTop="1" thickBot="1" x14ac:dyDescent="0.3">
      <c r="A15706" s="681" t="s">
        <v>39293</v>
      </c>
      <c r="B15706" s="681" t="s">
        <v>39294</v>
      </c>
      <c r="C15706" s="681" t="s">
        <v>39295</v>
      </c>
      <c r="D15706" s="681" t="s">
        <v>51897</v>
      </c>
    </row>
    <row r="15707" spans="1:4" ht="16.5" thickTop="1" thickBot="1" x14ac:dyDescent="0.3">
      <c r="A15707" s="681" t="s">
        <v>39296</v>
      </c>
      <c r="B15707" s="681" t="s">
        <v>39297</v>
      </c>
      <c r="C15707" s="681" t="s">
        <v>39298</v>
      </c>
      <c r="D15707" s="681" t="s">
        <v>51898</v>
      </c>
    </row>
    <row r="15708" spans="1:4" ht="16.5" thickTop="1" thickBot="1" x14ac:dyDescent="0.3">
      <c r="A15708" s="680" t="s">
        <v>39299</v>
      </c>
      <c r="B15708" s="681" t="s">
        <v>39300</v>
      </c>
      <c r="C15708" s="680" t="s">
        <v>39301</v>
      </c>
      <c r="D15708" s="680" t="s">
        <v>51899</v>
      </c>
    </row>
    <row r="15709" spans="1:4" ht="16.5" thickTop="1" thickBot="1" x14ac:dyDescent="0.3">
      <c r="A15709" s="681" t="s">
        <v>8341</v>
      </c>
      <c r="B15709" s="681" t="s">
        <v>39302</v>
      </c>
      <c r="C15709" s="681" t="s">
        <v>8342</v>
      </c>
      <c r="D15709" s="681" t="s">
        <v>8343</v>
      </c>
    </row>
    <row r="15710" spans="1:4" ht="16.5" thickTop="1" thickBot="1" x14ac:dyDescent="0.3">
      <c r="A15710" s="680" t="s">
        <v>39303</v>
      </c>
      <c r="B15710" s="681" t="s">
        <v>39304</v>
      </c>
      <c r="C15710" s="680" t="s">
        <v>39305</v>
      </c>
      <c r="D15710" s="680" t="s">
        <v>51900</v>
      </c>
    </row>
    <row r="15711" spans="1:4" ht="16.5" thickTop="1" thickBot="1" x14ac:dyDescent="0.3">
      <c r="A15711" s="680" t="s">
        <v>39306</v>
      </c>
      <c r="B15711" s="681" t="s">
        <v>39307</v>
      </c>
      <c r="C15711" s="680" t="s">
        <v>39308</v>
      </c>
      <c r="D15711" s="680" t="s">
        <v>51901</v>
      </c>
    </row>
    <row r="15712" spans="1:4" ht="16.5" thickTop="1" thickBot="1" x14ac:dyDescent="0.3">
      <c r="A15712" s="681" t="s">
        <v>39309</v>
      </c>
      <c r="B15712" s="681" t="s">
        <v>39310</v>
      </c>
      <c r="C15712" s="681" t="s">
        <v>39311</v>
      </c>
      <c r="D15712" s="681" t="s">
        <v>51902</v>
      </c>
    </row>
    <row r="15713" spans="1:4" ht="16.5" thickTop="1" thickBot="1" x14ac:dyDescent="0.3">
      <c r="A15713" s="681" t="s">
        <v>39312</v>
      </c>
      <c r="B15713" s="681" t="s">
        <v>39313</v>
      </c>
      <c r="C15713" s="681" t="s">
        <v>39314</v>
      </c>
      <c r="D15713" s="681" t="s">
        <v>51903</v>
      </c>
    </row>
    <row r="15714" spans="1:4" ht="16.5" thickTop="1" thickBot="1" x14ac:dyDescent="0.3">
      <c r="A15714" s="680" t="s">
        <v>39315</v>
      </c>
      <c r="B15714" s="681" t="s">
        <v>39316</v>
      </c>
      <c r="C15714" s="680" t="s">
        <v>39317</v>
      </c>
      <c r="D15714" s="680" t="s">
        <v>51904</v>
      </c>
    </row>
    <row r="15715" spans="1:4" ht="16.5" thickTop="1" thickBot="1" x14ac:dyDescent="0.3">
      <c r="A15715" s="680" t="s">
        <v>39318</v>
      </c>
      <c r="B15715" s="681" t="s">
        <v>39318</v>
      </c>
      <c r="C15715" s="680" t="s">
        <v>39319</v>
      </c>
      <c r="D15715" s="680" t="s">
        <v>51905</v>
      </c>
    </row>
    <row r="15716" spans="1:4" ht="16.5" thickTop="1" thickBot="1" x14ac:dyDescent="0.3">
      <c r="A15716" s="681" t="s">
        <v>39320</v>
      </c>
      <c r="B15716" s="681" t="s">
        <v>39321</v>
      </c>
      <c r="C15716" s="681" t="s">
        <v>39322</v>
      </c>
      <c r="D15716" s="681" t="s">
        <v>51906</v>
      </c>
    </row>
    <row r="15717" spans="1:4" ht="16.5" thickTop="1" thickBot="1" x14ac:dyDescent="0.3">
      <c r="A15717" s="680" t="s">
        <v>39323</v>
      </c>
      <c r="B15717" s="681" t="s">
        <v>39324</v>
      </c>
      <c r="C15717" s="680" t="s">
        <v>39325</v>
      </c>
      <c r="D15717" s="680" t="s">
        <v>51907</v>
      </c>
    </row>
    <row r="15718" spans="1:4" ht="16.5" thickTop="1" thickBot="1" x14ac:dyDescent="0.3">
      <c r="A15718" s="681" t="s">
        <v>39326</v>
      </c>
      <c r="B15718" s="681" t="s">
        <v>39327</v>
      </c>
      <c r="C15718" s="681" t="s">
        <v>39328</v>
      </c>
      <c r="D15718" s="681" t="s">
        <v>51908</v>
      </c>
    </row>
    <row r="15719" spans="1:4" ht="16.5" thickTop="1" thickBot="1" x14ac:dyDescent="0.3">
      <c r="A15719" s="680" t="s">
        <v>39329</v>
      </c>
      <c r="B15719" s="681" t="s">
        <v>39330</v>
      </c>
      <c r="C15719" s="680" t="s">
        <v>39331</v>
      </c>
      <c r="D15719" s="680" t="s">
        <v>51909</v>
      </c>
    </row>
    <row r="15720" spans="1:4" ht="16.5" thickTop="1" thickBot="1" x14ac:dyDescent="0.3">
      <c r="A15720" s="681" t="s">
        <v>39332</v>
      </c>
      <c r="B15720" s="681" t="s">
        <v>39333</v>
      </c>
      <c r="C15720" s="681" t="s">
        <v>39334</v>
      </c>
      <c r="D15720" s="681" t="s">
        <v>51910</v>
      </c>
    </row>
    <row r="15721" spans="1:4" ht="16.5" thickTop="1" thickBot="1" x14ac:dyDescent="0.3">
      <c r="A15721" s="680" t="s">
        <v>39335</v>
      </c>
      <c r="B15721" s="681" t="s">
        <v>39336</v>
      </c>
      <c r="C15721" s="680" t="s">
        <v>39337</v>
      </c>
      <c r="D15721" s="680" t="s">
        <v>51911</v>
      </c>
    </row>
    <row r="15722" spans="1:4" ht="16.5" thickTop="1" thickBot="1" x14ac:dyDescent="0.3">
      <c r="A15722" s="681" t="s">
        <v>39338</v>
      </c>
      <c r="B15722" s="681" t="s">
        <v>39339</v>
      </c>
      <c r="C15722" s="681" t="s">
        <v>39340</v>
      </c>
      <c r="D15722" s="681" t="s">
        <v>51912</v>
      </c>
    </row>
    <row r="15723" spans="1:4" ht="31.5" thickTop="1" thickBot="1" x14ac:dyDescent="0.3">
      <c r="A15723" s="681" t="s">
        <v>39341</v>
      </c>
      <c r="B15723" s="681" t="s">
        <v>9546</v>
      </c>
      <c r="C15723" s="681" t="s">
        <v>39342</v>
      </c>
      <c r="D15723" s="681" t="s">
        <v>51913</v>
      </c>
    </row>
    <row r="15724" spans="1:4" ht="16.5" thickTop="1" thickBot="1" x14ac:dyDescent="0.3">
      <c r="A15724" s="681" t="s">
        <v>39343</v>
      </c>
      <c r="B15724" s="681" t="s">
        <v>39343</v>
      </c>
      <c r="C15724" s="681" t="s">
        <v>39344</v>
      </c>
      <c r="D15724" s="681" t="s">
        <v>51914</v>
      </c>
    </row>
    <row r="15725" spans="1:4" ht="16.5" thickTop="1" thickBot="1" x14ac:dyDescent="0.3">
      <c r="A15725" s="680" t="s">
        <v>39345</v>
      </c>
      <c r="B15725" s="681" t="s">
        <v>39346</v>
      </c>
      <c r="C15725" s="680" t="s">
        <v>39347</v>
      </c>
      <c r="D15725" s="680" t="s">
        <v>51915</v>
      </c>
    </row>
    <row r="15726" spans="1:4" ht="16.5" thickTop="1" thickBot="1" x14ac:dyDescent="0.3">
      <c r="A15726" s="681" t="s">
        <v>39348</v>
      </c>
      <c r="B15726" s="681" t="s">
        <v>39349</v>
      </c>
      <c r="C15726" s="681" t="s">
        <v>39350</v>
      </c>
      <c r="D15726" s="681" t="s">
        <v>51916</v>
      </c>
    </row>
    <row r="15727" spans="1:4" ht="16.5" thickTop="1" thickBot="1" x14ac:dyDescent="0.3">
      <c r="A15727" s="680" t="s">
        <v>39351</v>
      </c>
      <c r="B15727" s="681" t="s">
        <v>39352</v>
      </c>
      <c r="C15727" s="680" t="s">
        <v>39353</v>
      </c>
      <c r="D15727" s="680" t="s">
        <v>51917</v>
      </c>
    </row>
    <row r="15728" spans="1:4" ht="16.5" thickTop="1" thickBot="1" x14ac:dyDescent="0.3">
      <c r="A15728" s="681" t="s">
        <v>39354</v>
      </c>
      <c r="B15728" s="681" t="s">
        <v>39355</v>
      </c>
      <c r="C15728" s="681" t="s">
        <v>39356</v>
      </c>
      <c r="D15728" s="681" t="s">
        <v>51918</v>
      </c>
    </row>
    <row r="15729" spans="1:4" ht="16.5" thickTop="1" thickBot="1" x14ac:dyDescent="0.3">
      <c r="A15729" s="680" t="s">
        <v>39357</v>
      </c>
      <c r="B15729" s="681" t="s">
        <v>39358</v>
      </c>
      <c r="C15729" s="680" t="s">
        <v>39359</v>
      </c>
      <c r="D15729" s="680" t="s">
        <v>51919</v>
      </c>
    </row>
    <row r="15730" spans="1:4" ht="16.5" thickTop="1" thickBot="1" x14ac:dyDescent="0.3">
      <c r="A15730" s="680" t="s">
        <v>39360</v>
      </c>
      <c r="B15730" s="681" t="s">
        <v>39361</v>
      </c>
      <c r="C15730" s="680" t="s">
        <v>39362</v>
      </c>
      <c r="D15730" s="680" t="s">
        <v>51920</v>
      </c>
    </row>
    <row r="15731" spans="1:4" ht="31.5" thickTop="1" thickBot="1" x14ac:dyDescent="0.3">
      <c r="A15731" s="681" t="s">
        <v>39363</v>
      </c>
      <c r="B15731" s="681" t="s">
        <v>39364</v>
      </c>
      <c r="C15731" s="681" t="s">
        <v>39365</v>
      </c>
      <c r="D15731" s="681" t="s">
        <v>51921</v>
      </c>
    </row>
    <row r="15732" spans="1:4" ht="16.5" thickTop="1" thickBot="1" x14ac:dyDescent="0.3">
      <c r="A15732" s="680" t="s">
        <v>39366</v>
      </c>
      <c r="B15732" s="692" t="s">
        <v>8728</v>
      </c>
      <c r="C15732" s="680" t="s">
        <v>39367</v>
      </c>
      <c r="D15732" s="680" t="s">
        <v>51922</v>
      </c>
    </row>
    <row r="15733" spans="1:4" ht="16.5" thickTop="1" thickBot="1" x14ac:dyDescent="0.3">
      <c r="A15733" s="681" t="s">
        <v>39368</v>
      </c>
      <c r="B15733" s="681" t="s">
        <v>39369</v>
      </c>
      <c r="C15733" s="681" t="s">
        <v>39370</v>
      </c>
      <c r="D15733" s="681" t="s">
        <v>51923</v>
      </c>
    </row>
    <row r="15734" spans="1:4" ht="16.5" thickTop="1" thickBot="1" x14ac:dyDescent="0.3">
      <c r="A15734" s="681" t="s">
        <v>39371</v>
      </c>
      <c r="B15734" s="681" t="s">
        <v>39372</v>
      </c>
      <c r="C15734" s="681" t="s">
        <v>39373</v>
      </c>
      <c r="D15734" s="681" t="s">
        <v>51924</v>
      </c>
    </row>
    <row r="15735" spans="1:4" ht="16.5" thickTop="1" thickBot="1" x14ac:dyDescent="0.3">
      <c r="A15735" s="680" t="s">
        <v>39374</v>
      </c>
      <c r="B15735" s="681" t="s">
        <v>39375</v>
      </c>
      <c r="C15735" s="680" t="s">
        <v>39376</v>
      </c>
      <c r="D15735" s="680" t="s">
        <v>51925</v>
      </c>
    </row>
    <row r="15736" spans="1:4" ht="16.5" thickTop="1" thickBot="1" x14ac:dyDescent="0.3">
      <c r="A15736" s="680" t="s">
        <v>39377</v>
      </c>
      <c r="B15736" s="681" t="s">
        <v>39378</v>
      </c>
      <c r="C15736" s="680" t="s">
        <v>39379</v>
      </c>
      <c r="D15736" s="680" t="s">
        <v>51926</v>
      </c>
    </row>
    <row r="15737" spans="1:4" ht="16.5" thickTop="1" thickBot="1" x14ac:dyDescent="0.3">
      <c r="A15737" s="681" t="s">
        <v>39380</v>
      </c>
      <c r="B15737" s="681" t="s">
        <v>39381</v>
      </c>
      <c r="C15737" s="681" t="s">
        <v>39382</v>
      </c>
      <c r="D15737" s="681" t="s">
        <v>51927</v>
      </c>
    </row>
    <row r="15738" spans="1:4" ht="16.5" thickTop="1" thickBot="1" x14ac:dyDescent="0.3">
      <c r="A15738" s="680" t="s">
        <v>39383</v>
      </c>
      <c r="B15738" s="692" t="s">
        <v>8728</v>
      </c>
      <c r="C15738" s="680" t="s">
        <v>39384</v>
      </c>
      <c r="D15738" s="680" t="s">
        <v>51928</v>
      </c>
    </row>
    <row r="15739" spans="1:4" ht="16.5" thickTop="1" thickBot="1" x14ac:dyDescent="0.3">
      <c r="A15739" s="680" t="s">
        <v>51929</v>
      </c>
      <c r="B15739" s="692" t="s">
        <v>8728</v>
      </c>
      <c r="C15739" s="680" t="s">
        <v>51930</v>
      </c>
      <c r="D15739" s="680" t="s">
        <v>51931</v>
      </c>
    </row>
    <row r="15740" spans="1:4" ht="16.5" thickTop="1" thickBot="1" x14ac:dyDescent="0.3">
      <c r="A15740" s="681" t="s">
        <v>39385</v>
      </c>
      <c r="B15740" s="681" t="s">
        <v>39386</v>
      </c>
      <c r="C15740" s="681" t="s">
        <v>39387</v>
      </c>
      <c r="D15740" s="681" t="s">
        <v>51932</v>
      </c>
    </row>
    <row r="15741" spans="1:4" ht="16.5" thickTop="1" thickBot="1" x14ac:dyDescent="0.3">
      <c r="A15741" s="681" t="s">
        <v>39388</v>
      </c>
      <c r="B15741" s="681" t="s">
        <v>39389</v>
      </c>
      <c r="C15741" s="681" t="s">
        <v>39390</v>
      </c>
      <c r="D15741" s="681" t="s">
        <v>51933</v>
      </c>
    </row>
    <row r="15742" spans="1:4" ht="16.5" thickTop="1" thickBot="1" x14ac:dyDescent="0.3">
      <c r="A15742" s="681" t="s">
        <v>39391</v>
      </c>
      <c r="B15742" s="681" t="s">
        <v>39392</v>
      </c>
      <c r="C15742" s="681" t="s">
        <v>39393</v>
      </c>
      <c r="D15742" s="681" t="s">
        <v>51934</v>
      </c>
    </row>
    <row r="15743" spans="1:4" ht="16.5" thickTop="1" thickBot="1" x14ac:dyDescent="0.3">
      <c r="A15743" s="681" t="s">
        <v>39394</v>
      </c>
      <c r="B15743" s="681" t="s">
        <v>39395</v>
      </c>
      <c r="C15743" s="681" t="s">
        <v>39396</v>
      </c>
      <c r="D15743" s="681" t="s">
        <v>51935</v>
      </c>
    </row>
    <row r="15744" spans="1:4" ht="16.5" thickTop="1" thickBot="1" x14ac:dyDescent="0.3">
      <c r="A15744" s="680" t="s">
        <v>39397</v>
      </c>
      <c r="B15744" s="681" t="s">
        <v>39398</v>
      </c>
      <c r="C15744" s="680" t="s">
        <v>39399</v>
      </c>
      <c r="D15744" s="680" t="s">
        <v>51936</v>
      </c>
    </row>
    <row r="15745" spans="1:4" ht="16.5" thickTop="1" thickBot="1" x14ac:dyDescent="0.3">
      <c r="A15745" s="681" t="s">
        <v>39400</v>
      </c>
      <c r="B15745" s="681" t="s">
        <v>39401</v>
      </c>
      <c r="C15745" s="681" t="s">
        <v>39402</v>
      </c>
      <c r="D15745" s="681" t="s">
        <v>51937</v>
      </c>
    </row>
    <row r="15746" spans="1:4" ht="16.5" thickTop="1" thickBot="1" x14ac:dyDescent="0.3">
      <c r="A15746" s="680" t="s">
        <v>39403</v>
      </c>
      <c r="B15746" s="681" t="s">
        <v>39404</v>
      </c>
      <c r="C15746" s="680" t="s">
        <v>39405</v>
      </c>
      <c r="D15746" s="680" t="s">
        <v>51938</v>
      </c>
    </row>
    <row r="15747" spans="1:4" ht="16.5" thickTop="1" thickBot="1" x14ac:dyDescent="0.3">
      <c r="A15747" s="680" t="s">
        <v>39406</v>
      </c>
      <c r="B15747" s="692" t="s">
        <v>8728</v>
      </c>
      <c r="C15747" s="680" t="s">
        <v>39407</v>
      </c>
      <c r="D15747" s="680" t="s">
        <v>51939</v>
      </c>
    </row>
    <row r="15748" spans="1:4" ht="16.5" thickTop="1" thickBot="1" x14ac:dyDescent="0.3">
      <c r="A15748" s="680" t="s">
        <v>39408</v>
      </c>
      <c r="B15748" s="681" t="s">
        <v>39409</v>
      </c>
      <c r="C15748" s="680" t="s">
        <v>39410</v>
      </c>
      <c r="D15748" s="680" t="s">
        <v>51940</v>
      </c>
    </row>
    <row r="15749" spans="1:4" ht="16.5" thickTop="1" thickBot="1" x14ac:dyDescent="0.3">
      <c r="A15749" s="681" t="s">
        <v>39411</v>
      </c>
      <c r="B15749" s="681" t="s">
        <v>39411</v>
      </c>
      <c r="C15749" s="681" t="s">
        <v>39412</v>
      </c>
      <c r="D15749" s="681" t="s">
        <v>51941</v>
      </c>
    </row>
    <row r="15750" spans="1:4" ht="16.5" thickTop="1" thickBot="1" x14ac:dyDescent="0.3">
      <c r="A15750" s="680" t="s">
        <v>39413</v>
      </c>
      <c r="B15750" s="692" t="s">
        <v>8728</v>
      </c>
      <c r="C15750" s="680" t="s">
        <v>39414</v>
      </c>
      <c r="D15750" s="680" t="s">
        <v>51942</v>
      </c>
    </row>
    <row r="15751" spans="1:4" ht="16.5" thickTop="1" thickBot="1" x14ac:dyDescent="0.3">
      <c r="A15751" s="681" t="s">
        <v>39415</v>
      </c>
      <c r="B15751" s="681" t="s">
        <v>39416</v>
      </c>
      <c r="C15751" s="681" t="s">
        <v>39417</v>
      </c>
      <c r="D15751" s="681" t="s">
        <v>51943</v>
      </c>
    </row>
    <row r="15752" spans="1:4" ht="16.5" thickTop="1" thickBot="1" x14ac:dyDescent="0.3">
      <c r="A15752" s="680" t="s">
        <v>8344</v>
      </c>
      <c r="B15752" s="681" t="s">
        <v>39418</v>
      </c>
      <c r="C15752" s="680" t="s">
        <v>8345</v>
      </c>
      <c r="D15752" s="680" t="s">
        <v>8346</v>
      </c>
    </row>
    <row r="15753" spans="1:4" ht="16.5" thickTop="1" thickBot="1" x14ac:dyDescent="0.3">
      <c r="A15753" s="681" t="s">
        <v>39419</v>
      </c>
      <c r="B15753" s="681" t="s">
        <v>39420</v>
      </c>
      <c r="C15753" s="681" t="s">
        <v>39421</v>
      </c>
      <c r="D15753" s="681" t="s">
        <v>51944</v>
      </c>
    </row>
    <row r="15754" spans="1:4" ht="16.5" thickTop="1" thickBot="1" x14ac:dyDescent="0.3">
      <c r="A15754" s="681" t="s">
        <v>39422</v>
      </c>
      <c r="B15754" s="681" t="s">
        <v>39423</v>
      </c>
      <c r="C15754" s="681" t="s">
        <v>39424</v>
      </c>
      <c r="D15754" s="681" t="s">
        <v>51945</v>
      </c>
    </row>
    <row r="15755" spans="1:4" ht="16.5" thickTop="1" thickBot="1" x14ac:dyDescent="0.3">
      <c r="A15755" s="680" t="s">
        <v>39425</v>
      </c>
      <c r="B15755" s="681" t="s">
        <v>39426</v>
      </c>
      <c r="C15755" s="680" t="s">
        <v>39427</v>
      </c>
      <c r="D15755" s="680" t="s">
        <v>51946</v>
      </c>
    </row>
    <row r="15756" spans="1:4" ht="16.5" thickTop="1" thickBot="1" x14ac:dyDescent="0.3">
      <c r="A15756" s="680" t="s">
        <v>39428</v>
      </c>
      <c r="B15756" s="681" t="s">
        <v>39429</v>
      </c>
      <c r="C15756" s="680" t="s">
        <v>39430</v>
      </c>
      <c r="D15756" s="680" t="s">
        <v>51947</v>
      </c>
    </row>
    <row r="15757" spans="1:4" ht="16.5" thickTop="1" thickBot="1" x14ac:dyDescent="0.3">
      <c r="A15757" s="681" t="s">
        <v>39431</v>
      </c>
      <c r="B15757" s="692" t="s">
        <v>8728</v>
      </c>
      <c r="C15757" s="681" t="s">
        <v>39432</v>
      </c>
      <c r="D15757" s="681" t="s">
        <v>51948</v>
      </c>
    </row>
    <row r="15758" spans="1:4" ht="16.5" thickTop="1" thickBot="1" x14ac:dyDescent="0.3">
      <c r="A15758" s="681" t="s">
        <v>39433</v>
      </c>
      <c r="B15758" s="681" t="s">
        <v>39434</v>
      </c>
      <c r="C15758" s="681" t="s">
        <v>39435</v>
      </c>
      <c r="D15758" s="681" t="s">
        <v>51949</v>
      </c>
    </row>
    <row r="15759" spans="1:4" ht="16.5" thickTop="1" thickBot="1" x14ac:dyDescent="0.3">
      <c r="A15759" s="681" t="s">
        <v>39436</v>
      </c>
      <c r="B15759" s="692" t="s">
        <v>8728</v>
      </c>
      <c r="C15759" s="681" t="s">
        <v>39437</v>
      </c>
      <c r="D15759" s="681" t="s">
        <v>51950</v>
      </c>
    </row>
    <row r="15760" spans="1:4" ht="16.5" thickTop="1" thickBot="1" x14ac:dyDescent="0.3">
      <c r="A15760" s="680" t="s">
        <v>39438</v>
      </c>
      <c r="B15760" s="692" t="s">
        <v>8728</v>
      </c>
      <c r="C15760" s="680" t="s">
        <v>39439</v>
      </c>
      <c r="D15760" s="680" t="s">
        <v>51951</v>
      </c>
    </row>
    <row r="15761" spans="1:4" ht="16.5" thickTop="1" thickBot="1" x14ac:dyDescent="0.3">
      <c r="A15761" s="680" t="s">
        <v>39440</v>
      </c>
      <c r="B15761" s="681" t="s">
        <v>39441</v>
      </c>
      <c r="C15761" s="680" t="s">
        <v>39442</v>
      </c>
      <c r="D15761" s="680" t="s">
        <v>51952</v>
      </c>
    </row>
    <row r="15762" spans="1:4" ht="16.5" thickTop="1" thickBot="1" x14ac:dyDescent="0.3">
      <c r="A15762" s="681" t="s">
        <v>39443</v>
      </c>
      <c r="B15762" s="681" t="s">
        <v>39444</v>
      </c>
      <c r="C15762" s="681" t="s">
        <v>39445</v>
      </c>
      <c r="D15762" s="681" t="s">
        <v>51953</v>
      </c>
    </row>
    <row r="15763" spans="1:4" ht="16.5" thickTop="1" thickBot="1" x14ac:dyDescent="0.3">
      <c r="A15763" s="681" t="s">
        <v>39446</v>
      </c>
      <c r="B15763" s="681" t="s">
        <v>39447</v>
      </c>
      <c r="C15763" s="681" t="s">
        <v>39448</v>
      </c>
      <c r="D15763" s="681" t="s">
        <v>51954</v>
      </c>
    </row>
    <row r="15764" spans="1:4" ht="16.5" thickTop="1" thickBot="1" x14ac:dyDescent="0.3">
      <c r="A15764" s="680" t="s">
        <v>39449</v>
      </c>
      <c r="B15764" s="681" t="s">
        <v>39450</v>
      </c>
      <c r="C15764" s="680" t="s">
        <v>39451</v>
      </c>
      <c r="D15764" s="680" t="s">
        <v>51955</v>
      </c>
    </row>
    <row r="15765" spans="1:4" ht="16.5" thickTop="1" thickBot="1" x14ac:dyDescent="0.3">
      <c r="A15765" s="681" t="s">
        <v>39452</v>
      </c>
      <c r="B15765" s="681" t="s">
        <v>39453</v>
      </c>
      <c r="C15765" s="681" t="s">
        <v>39454</v>
      </c>
      <c r="D15765" s="681" t="s">
        <v>51956</v>
      </c>
    </row>
    <row r="15766" spans="1:4" ht="16.5" thickTop="1" thickBot="1" x14ac:dyDescent="0.3">
      <c r="A15766" s="680" t="s">
        <v>39455</v>
      </c>
      <c r="B15766" s="681" t="s">
        <v>39456</v>
      </c>
      <c r="C15766" s="680" t="s">
        <v>39457</v>
      </c>
      <c r="D15766" s="680" t="s">
        <v>51957</v>
      </c>
    </row>
    <row r="15767" spans="1:4" ht="16.5" thickTop="1" thickBot="1" x14ac:dyDescent="0.3">
      <c r="A15767" s="680" t="s">
        <v>39458</v>
      </c>
      <c r="B15767" s="681" t="s">
        <v>39459</v>
      </c>
      <c r="C15767" s="680" t="s">
        <v>39460</v>
      </c>
      <c r="D15767" s="680" t="s">
        <v>51958</v>
      </c>
    </row>
    <row r="15768" spans="1:4" ht="16.5" thickTop="1" thickBot="1" x14ac:dyDescent="0.3">
      <c r="A15768" s="681" t="s">
        <v>39461</v>
      </c>
      <c r="B15768" s="681" t="s">
        <v>39461</v>
      </c>
      <c r="C15768" s="681" t="s">
        <v>39462</v>
      </c>
      <c r="D15768" s="681" t="s">
        <v>51959</v>
      </c>
    </row>
    <row r="15769" spans="1:4" ht="16.5" thickTop="1" thickBot="1" x14ac:dyDescent="0.3">
      <c r="A15769" s="681" t="s">
        <v>39463</v>
      </c>
      <c r="B15769" s="681" t="s">
        <v>39464</v>
      </c>
      <c r="C15769" s="681" t="s">
        <v>39465</v>
      </c>
      <c r="D15769" s="681" t="s">
        <v>51960</v>
      </c>
    </row>
    <row r="15770" spans="1:4" ht="16.5" thickTop="1" thickBot="1" x14ac:dyDescent="0.3">
      <c r="A15770" s="680" t="s">
        <v>39466</v>
      </c>
      <c r="B15770" s="681" t="s">
        <v>39467</v>
      </c>
      <c r="C15770" s="680" t="s">
        <v>39468</v>
      </c>
      <c r="D15770" s="680" t="s">
        <v>51961</v>
      </c>
    </row>
    <row r="15771" spans="1:4" ht="16.5" thickTop="1" thickBot="1" x14ac:dyDescent="0.3">
      <c r="A15771" s="680" t="s">
        <v>39469</v>
      </c>
      <c r="B15771" s="681" t="s">
        <v>39470</v>
      </c>
      <c r="C15771" s="680" t="s">
        <v>39471</v>
      </c>
      <c r="D15771" s="680" t="s">
        <v>51962</v>
      </c>
    </row>
    <row r="15772" spans="1:4" ht="16.5" thickTop="1" thickBot="1" x14ac:dyDescent="0.3">
      <c r="A15772" s="680" t="s">
        <v>39472</v>
      </c>
      <c r="B15772" s="681" t="s">
        <v>39473</v>
      </c>
      <c r="C15772" s="680" t="s">
        <v>39474</v>
      </c>
      <c r="D15772" s="680" t="s">
        <v>51963</v>
      </c>
    </row>
    <row r="15773" spans="1:4" ht="16.5" thickTop="1" thickBot="1" x14ac:dyDescent="0.3">
      <c r="A15773" s="680" t="s">
        <v>39475</v>
      </c>
      <c r="B15773" s="681" t="s">
        <v>39476</v>
      </c>
      <c r="C15773" s="680" t="s">
        <v>39477</v>
      </c>
      <c r="D15773" s="680" t="s">
        <v>51964</v>
      </c>
    </row>
    <row r="15774" spans="1:4" ht="16.5" thickTop="1" thickBot="1" x14ac:dyDescent="0.3">
      <c r="A15774" s="680" t="s">
        <v>8347</v>
      </c>
      <c r="B15774" s="692" t="s">
        <v>8728</v>
      </c>
      <c r="C15774" s="680" t="s">
        <v>8348</v>
      </c>
      <c r="D15774" s="680" t="s">
        <v>8349</v>
      </c>
    </row>
    <row r="15775" spans="1:4" ht="31.5" thickTop="1" thickBot="1" x14ac:dyDescent="0.3">
      <c r="A15775" s="680" t="s">
        <v>39478</v>
      </c>
      <c r="B15775" s="681" t="s">
        <v>39479</v>
      </c>
      <c r="C15775" s="680" t="s">
        <v>39480</v>
      </c>
      <c r="D15775" s="680" t="s">
        <v>51965</v>
      </c>
    </row>
    <row r="15776" spans="1:4" ht="16.5" thickTop="1" thickBot="1" x14ac:dyDescent="0.3">
      <c r="A15776" s="681" t="s">
        <v>39481</v>
      </c>
      <c r="B15776" s="681" t="s">
        <v>39482</v>
      </c>
      <c r="C15776" s="681" t="s">
        <v>39483</v>
      </c>
      <c r="D15776" s="681" t="s">
        <v>51966</v>
      </c>
    </row>
    <row r="15777" spans="1:4" ht="16.5" thickTop="1" thickBot="1" x14ac:dyDescent="0.3">
      <c r="A15777" s="680" t="s">
        <v>39484</v>
      </c>
      <c r="B15777" s="681" t="s">
        <v>39485</v>
      </c>
      <c r="C15777" s="680" t="s">
        <v>39486</v>
      </c>
      <c r="D15777" s="680" t="s">
        <v>51967</v>
      </c>
    </row>
    <row r="15778" spans="1:4" ht="16.5" thickTop="1" thickBot="1" x14ac:dyDescent="0.3">
      <c r="A15778" s="681" t="s">
        <v>39487</v>
      </c>
      <c r="B15778" s="681" t="s">
        <v>39487</v>
      </c>
      <c r="C15778" s="681" t="s">
        <v>39488</v>
      </c>
      <c r="D15778" s="681" t="s">
        <v>51968</v>
      </c>
    </row>
    <row r="15779" spans="1:4" ht="16.5" thickTop="1" thickBot="1" x14ac:dyDescent="0.3">
      <c r="A15779" s="681" t="s">
        <v>39489</v>
      </c>
      <c r="B15779" s="681" t="s">
        <v>39489</v>
      </c>
      <c r="C15779" s="681" t="s">
        <v>39490</v>
      </c>
      <c r="D15779" s="681" t="s">
        <v>51969</v>
      </c>
    </row>
    <row r="15780" spans="1:4" ht="16.5" thickTop="1" thickBot="1" x14ac:dyDescent="0.3">
      <c r="A15780" s="681" t="s">
        <v>39491</v>
      </c>
      <c r="B15780" s="681" t="s">
        <v>17664</v>
      </c>
      <c r="C15780" s="681" t="s">
        <v>39492</v>
      </c>
      <c r="D15780" s="681" t="s">
        <v>51970</v>
      </c>
    </row>
    <row r="15781" spans="1:4" ht="16.5" thickTop="1" thickBot="1" x14ac:dyDescent="0.3">
      <c r="A15781" s="681" t="s">
        <v>39493</v>
      </c>
      <c r="B15781" s="681" t="s">
        <v>39494</v>
      </c>
      <c r="C15781" s="681" t="s">
        <v>39495</v>
      </c>
      <c r="D15781" s="681" t="s">
        <v>51971</v>
      </c>
    </row>
    <row r="15782" spans="1:4" ht="16.5" thickTop="1" thickBot="1" x14ac:dyDescent="0.3">
      <c r="A15782" s="680" t="s">
        <v>39496</v>
      </c>
      <c r="B15782" s="681" t="s">
        <v>39496</v>
      </c>
      <c r="C15782" s="680" t="s">
        <v>39497</v>
      </c>
      <c r="D15782" s="680" t="s">
        <v>51972</v>
      </c>
    </row>
    <row r="15783" spans="1:4" ht="31.5" thickTop="1" thickBot="1" x14ac:dyDescent="0.3">
      <c r="A15783" s="680" t="s">
        <v>39498</v>
      </c>
      <c r="B15783" s="681" t="s">
        <v>39498</v>
      </c>
      <c r="C15783" s="680" t="s">
        <v>39499</v>
      </c>
      <c r="D15783" s="680" t="s">
        <v>51973</v>
      </c>
    </row>
    <row r="15784" spans="1:4" ht="16.5" thickTop="1" thickBot="1" x14ac:dyDescent="0.3">
      <c r="A15784" s="680" t="s">
        <v>39500</v>
      </c>
      <c r="B15784" s="681" t="s">
        <v>39501</v>
      </c>
      <c r="C15784" s="680" t="s">
        <v>39502</v>
      </c>
      <c r="D15784" s="680" t="s">
        <v>51974</v>
      </c>
    </row>
    <row r="15785" spans="1:4" ht="31.5" thickTop="1" thickBot="1" x14ac:dyDescent="0.3">
      <c r="A15785" s="680" t="s">
        <v>39503</v>
      </c>
      <c r="B15785" s="681" t="s">
        <v>39504</v>
      </c>
      <c r="C15785" s="680" t="s">
        <v>39505</v>
      </c>
      <c r="D15785" s="680" t="s">
        <v>51975</v>
      </c>
    </row>
    <row r="15786" spans="1:4" ht="16.5" thickTop="1" thickBot="1" x14ac:dyDescent="0.3">
      <c r="A15786" s="681" t="s">
        <v>39506</v>
      </c>
      <c r="B15786" s="681" t="s">
        <v>39507</v>
      </c>
      <c r="C15786" s="681" t="s">
        <v>39508</v>
      </c>
      <c r="D15786" s="681" t="s">
        <v>51976</v>
      </c>
    </row>
    <row r="15787" spans="1:4" ht="31.5" thickTop="1" thickBot="1" x14ac:dyDescent="0.3">
      <c r="A15787" s="681" t="s">
        <v>51977</v>
      </c>
      <c r="B15787" s="692" t="s">
        <v>8728</v>
      </c>
      <c r="C15787" s="681" t="s">
        <v>51978</v>
      </c>
      <c r="D15787" s="681" t="s">
        <v>51979</v>
      </c>
    </row>
    <row r="15788" spans="1:4" ht="16.5" thickTop="1" thickBot="1" x14ac:dyDescent="0.3">
      <c r="A15788" s="680" t="s">
        <v>39509</v>
      </c>
      <c r="B15788" s="692" t="s">
        <v>8728</v>
      </c>
      <c r="C15788" s="680" t="s">
        <v>39510</v>
      </c>
      <c r="D15788" s="680" t="s">
        <v>51980</v>
      </c>
    </row>
    <row r="15789" spans="1:4" ht="16.5" thickTop="1" thickBot="1" x14ac:dyDescent="0.3">
      <c r="A15789" s="680" t="s">
        <v>39511</v>
      </c>
      <c r="B15789" s="681" t="s">
        <v>39512</v>
      </c>
      <c r="C15789" s="680" t="s">
        <v>39513</v>
      </c>
      <c r="D15789" s="680" t="s">
        <v>51981</v>
      </c>
    </row>
    <row r="15790" spans="1:4" ht="16.5" thickTop="1" thickBot="1" x14ac:dyDescent="0.3">
      <c r="A15790" s="680" t="s">
        <v>8350</v>
      </c>
      <c r="B15790" s="681" t="s">
        <v>39514</v>
      </c>
      <c r="C15790" s="680" t="s">
        <v>8351</v>
      </c>
      <c r="D15790" s="680" t="s">
        <v>8352</v>
      </c>
    </row>
    <row r="15791" spans="1:4" ht="16.5" thickTop="1" thickBot="1" x14ac:dyDescent="0.3">
      <c r="A15791" s="681" t="s">
        <v>39515</v>
      </c>
      <c r="B15791" s="681" t="s">
        <v>39516</v>
      </c>
      <c r="C15791" s="681" t="s">
        <v>39517</v>
      </c>
      <c r="D15791" s="681" t="s">
        <v>51982</v>
      </c>
    </row>
    <row r="15792" spans="1:4" ht="16.5" thickTop="1" thickBot="1" x14ac:dyDescent="0.3">
      <c r="A15792" s="681" t="s">
        <v>39518</v>
      </c>
      <c r="B15792" s="692" t="s">
        <v>8728</v>
      </c>
      <c r="C15792" s="681" t="s">
        <v>39519</v>
      </c>
      <c r="D15792" s="681" t="s">
        <v>51983</v>
      </c>
    </row>
    <row r="15793" spans="1:4" ht="16.5" thickTop="1" thickBot="1" x14ac:dyDescent="0.3">
      <c r="A15793" s="680" t="s">
        <v>39520</v>
      </c>
      <c r="B15793" s="692" t="s">
        <v>8728</v>
      </c>
      <c r="C15793" s="680" t="s">
        <v>39521</v>
      </c>
      <c r="D15793" s="680" t="s">
        <v>51984</v>
      </c>
    </row>
    <row r="15794" spans="1:4" ht="16.5" thickTop="1" thickBot="1" x14ac:dyDescent="0.3">
      <c r="A15794" s="681" t="s">
        <v>39522</v>
      </c>
      <c r="B15794" s="681" t="s">
        <v>39523</v>
      </c>
      <c r="C15794" s="681" t="s">
        <v>39524</v>
      </c>
      <c r="D15794" s="681" t="s">
        <v>51985</v>
      </c>
    </row>
    <row r="15795" spans="1:4" ht="31.5" thickTop="1" thickBot="1" x14ac:dyDescent="0.3">
      <c r="A15795" s="681" t="s">
        <v>39525</v>
      </c>
      <c r="B15795" s="681" t="s">
        <v>39526</v>
      </c>
      <c r="C15795" s="681" t="s">
        <v>39527</v>
      </c>
      <c r="D15795" s="681" t="s">
        <v>51986</v>
      </c>
    </row>
    <row r="15796" spans="1:4" ht="16.5" thickTop="1" thickBot="1" x14ac:dyDescent="0.3">
      <c r="A15796" s="680" t="s">
        <v>39528</v>
      </c>
      <c r="B15796" s="681" t="s">
        <v>39529</v>
      </c>
      <c r="C15796" s="680" t="s">
        <v>39530</v>
      </c>
      <c r="D15796" s="680" t="s">
        <v>51987</v>
      </c>
    </row>
    <row r="15797" spans="1:4" ht="16.5" thickTop="1" thickBot="1" x14ac:dyDescent="0.3">
      <c r="A15797" s="681" t="s">
        <v>51988</v>
      </c>
      <c r="B15797" s="692" t="s">
        <v>8728</v>
      </c>
      <c r="C15797" s="681" t="s">
        <v>51989</v>
      </c>
      <c r="D15797" s="681" t="s">
        <v>51990</v>
      </c>
    </row>
    <row r="15798" spans="1:4" ht="16.5" thickTop="1" thickBot="1" x14ac:dyDescent="0.3">
      <c r="A15798" s="681" t="s">
        <v>51991</v>
      </c>
      <c r="B15798" s="692" t="s">
        <v>8728</v>
      </c>
      <c r="C15798" s="681" t="s">
        <v>51992</v>
      </c>
      <c r="D15798" s="681" t="s">
        <v>51993</v>
      </c>
    </row>
    <row r="15799" spans="1:4" ht="31.5" thickTop="1" thickBot="1" x14ac:dyDescent="0.3">
      <c r="A15799" s="680" t="s">
        <v>51994</v>
      </c>
      <c r="B15799" s="692" t="s">
        <v>8728</v>
      </c>
      <c r="C15799" s="680" t="s">
        <v>51995</v>
      </c>
      <c r="D15799" s="680" t="s">
        <v>51996</v>
      </c>
    </row>
    <row r="15800" spans="1:4" ht="16.5" thickTop="1" thickBot="1" x14ac:dyDescent="0.3">
      <c r="A15800" s="680" t="s">
        <v>51997</v>
      </c>
      <c r="B15800" s="692" t="s">
        <v>8728</v>
      </c>
      <c r="C15800" s="680" t="s">
        <v>51998</v>
      </c>
      <c r="D15800" s="680" t="s">
        <v>51999</v>
      </c>
    </row>
    <row r="15801" spans="1:4" ht="16.5" thickTop="1" thickBot="1" x14ac:dyDescent="0.3">
      <c r="A15801" s="681" t="s">
        <v>52000</v>
      </c>
      <c r="B15801" s="692" t="s">
        <v>8728</v>
      </c>
      <c r="C15801" s="681" t="s">
        <v>52001</v>
      </c>
      <c r="D15801" s="681" t="s">
        <v>52002</v>
      </c>
    </row>
    <row r="15802" spans="1:4" ht="16.5" thickTop="1" thickBot="1" x14ac:dyDescent="0.3">
      <c r="A15802" s="681" t="s">
        <v>39531</v>
      </c>
      <c r="B15802" s="681" t="s">
        <v>39531</v>
      </c>
      <c r="C15802" s="681" t="s">
        <v>39532</v>
      </c>
      <c r="D15802" s="681" t="s">
        <v>52003</v>
      </c>
    </row>
    <row r="15803" spans="1:4" ht="16.5" thickTop="1" thickBot="1" x14ac:dyDescent="0.3">
      <c r="A15803" s="680" t="s">
        <v>39533</v>
      </c>
      <c r="B15803" s="681" t="s">
        <v>39534</v>
      </c>
      <c r="C15803" s="680" t="s">
        <v>39535</v>
      </c>
      <c r="D15803" s="680" t="s">
        <v>52004</v>
      </c>
    </row>
    <row r="15804" spans="1:4" ht="16.5" thickTop="1" thickBot="1" x14ac:dyDescent="0.3">
      <c r="A15804" s="680" t="s">
        <v>39536</v>
      </c>
      <c r="B15804" s="692" t="s">
        <v>8728</v>
      </c>
      <c r="C15804" s="680" t="s">
        <v>39537</v>
      </c>
      <c r="D15804" s="680" t="s">
        <v>52005</v>
      </c>
    </row>
    <row r="15805" spans="1:4" ht="16.5" thickTop="1" thickBot="1" x14ac:dyDescent="0.3">
      <c r="A15805" s="681" t="s">
        <v>39538</v>
      </c>
      <c r="B15805" s="681" t="s">
        <v>39538</v>
      </c>
      <c r="C15805" s="681" t="s">
        <v>39539</v>
      </c>
      <c r="D15805" s="681" t="s">
        <v>52006</v>
      </c>
    </row>
    <row r="15806" spans="1:4" ht="16.5" thickTop="1" thickBot="1" x14ac:dyDescent="0.3">
      <c r="A15806" s="681" t="s">
        <v>39540</v>
      </c>
      <c r="B15806" s="681" t="s">
        <v>39541</v>
      </c>
      <c r="C15806" s="681" t="s">
        <v>39542</v>
      </c>
      <c r="D15806" s="681" t="s">
        <v>52007</v>
      </c>
    </row>
    <row r="15807" spans="1:4" ht="16.5" thickTop="1" thickBot="1" x14ac:dyDescent="0.3">
      <c r="A15807" s="681" t="s">
        <v>39543</v>
      </c>
      <c r="B15807" s="681" t="s">
        <v>27086</v>
      </c>
      <c r="C15807" s="681" t="s">
        <v>39544</v>
      </c>
      <c r="D15807" s="681" t="s">
        <v>52008</v>
      </c>
    </row>
    <row r="15808" spans="1:4" ht="16.5" thickTop="1" thickBot="1" x14ac:dyDescent="0.3">
      <c r="A15808" s="681" t="s">
        <v>39545</v>
      </c>
      <c r="B15808" s="681" t="s">
        <v>39546</v>
      </c>
      <c r="C15808" s="681" t="s">
        <v>39547</v>
      </c>
      <c r="D15808" s="681" t="s">
        <v>52009</v>
      </c>
    </row>
    <row r="15809" spans="1:4" ht="16.5" thickTop="1" thickBot="1" x14ac:dyDescent="0.3">
      <c r="A15809" s="681" t="s">
        <v>39548</v>
      </c>
      <c r="B15809" s="681" t="s">
        <v>39548</v>
      </c>
      <c r="C15809" s="681" t="s">
        <v>39549</v>
      </c>
      <c r="D15809" s="681" t="s">
        <v>52010</v>
      </c>
    </row>
    <row r="15810" spans="1:4" ht="31.5" thickTop="1" thickBot="1" x14ac:dyDescent="0.3">
      <c r="A15810" s="680" t="s">
        <v>39550</v>
      </c>
      <c r="B15810" s="681" t="s">
        <v>39550</v>
      </c>
      <c r="C15810" s="680" t="s">
        <v>39551</v>
      </c>
      <c r="D15810" s="680" t="s">
        <v>52011</v>
      </c>
    </row>
    <row r="15811" spans="1:4" ht="16.5" thickTop="1" thickBot="1" x14ac:dyDescent="0.3">
      <c r="A15811" s="680" t="s">
        <v>39552</v>
      </c>
      <c r="B15811" s="692" t="s">
        <v>8728</v>
      </c>
      <c r="C15811" s="680" t="s">
        <v>39553</v>
      </c>
      <c r="D15811" s="680" t="s">
        <v>52012</v>
      </c>
    </row>
    <row r="15812" spans="1:4" ht="16.5" thickTop="1" thickBot="1" x14ac:dyDescent="0.3">
      <c r="A15812" s="681" t="s">
        <v>39554</v>
      </c>
      <c r="B15812" s="692" t="s">
        <v>8728</v>
      </c>
      <c r="C15812" s="681" t="s">
        <v>39555</v>
      </c>
      <c r="D15812" s="681" t="s">
        <v>52013</v>
      </c>
    </row>
    <row r="15813" spans="1:4" ht="16.5" thickTop="1" thickBot="1" x14ac:dyDescent="0.3">
      <c r="A15813" s="680" t="s">
        <v>39556</v>
      </c>
      <c r="B15813" s="681" t="s">
        <v>39557</v>
      </c>
      <c r="C15813" s="680" t="s">
        <v>39558</v>
      </c>
      <c r="D15813" s="680" t="s">
        <v>52014</v>
      </c>
    </row>
    <row r="15814" spans="1:4" ht="16.5" thickTop="1" thickBot="1" x14ac:dyDescent="0.3">
      <c r="A15814" s="681" t="s">
        <v>39559</v>
      </c>
      <c r="B15814" s="681" t="s">
        <v>39560</v>
      </c>
      <c r="C15814" s="681" t="s">
        <v>39561</v>
      </c>
      <c r="D15814" s="681" t="s">
        <v>52015</v>
      </c>
    </row>
    <row r="15815" spans="1:4" ht="16.5" thickTop="1" thickBot="1" x14ac:dyDescent="0.3">
      <c r="A15815" s="680" t="s">
        <v>39562</v>
      </c>
      <c r="B15815" s="692" t="s">
        <v>8728</v>
      </c>
      <c r="C15815" s="680" t="s">
        <v>39563</v>
      </c>
      <c r="D15815" s="680" t="s">
        <v>52016</v>
      </c>
    </row>
    <row r="15816" spans="1:4" ht="16.5" thickTop="1" thickBot="1" x14ac:dyDescent="0.3">
      <c r="A15816" s="681" t="s">
        <v>39564</v>
      </c>
      <c r="B15816" s="681" t="s">
        <v>39565</v>
      </c>
      <c r="C15816" s="681" t="s">
        <v>39566</v>
      </c>
      <c r="D15816" s="681" t="s">
        <v>52017</v>
      </c>
    </row>
    <row r="15817" spans="1:4" ht="16.5" thickTop="1" thickBot="1" x14ac:dyDescent="0.3">
      <c r="A15817" s="680" t="s">
        <v>39567</v>
      </c>
      <c r="B15817" s="681" t="s">
        <v>39568</v>
      </c>
      <c r="C15817" s="680" t="s">
        <v>39569</v>
      </c>
      <c r="D15817" s="680" t="s">
        <v>52018</v>
      </c>
    </row>
    <row r="15818" spans="1:4" ht="16.5" thickTop="1" thickBot="1" x14ac:dyDescent="0.3">
      <c r="A15818" s="681" t="s">
        <v>39570</v>
      </c>
      <c r="B15818" s="681" t="s">
        <v>39570</v>
      </c>
      <c r="C15818" s="681" t="s">
        <v>39571</v>
      </c>
      <c r="D15818" s="681" t="s">
        <v>52019</v>
      </c>
    </row>
    <row r="15819" spans="1:4" ht="16.5" thickTop="1" thickBot="1" x14ac:dyDescent="0.3">
      <c r="A15819" s="681" t="s">
        <v>39572</v>
      </c>
      <c r="B15819" s="681" t="s">
        <v>39573</v>
      </c>
      <c r="C15819" s="681" t="s">
        <v>39574</v>
      </c>
      <c r="D15819" s="681" t="s">
        <v>52020</v>
      </c>
    </row>
    <row r="15820" spans="1:4" ht="16.5" thickTop="1" thickBot="1" x14ac:dyDescent="0.3">
      <c r="A15820" s="681" t="s">
        <v>52021</v>
      </c>
      <c r="B15820" s="692" t="s">
        <v>8728</v>
      </c>
      <c r="C15820" s="681" t="s">
        <v>52022</v>
      </c>
      <c r="D15820" s="681" t="s">
        <v>52023</v>
      </c>
    </row>
    <row r="15821" spans="1:4" ht="31.5" thickTop="1" thickBot="1" x14ac:dyDescent="0.3">
      <c r="A15821" s="681" t="s">
        <v>39575</v>
      </c>
      <c r="B15821" s="681" t="s">
        <v>39576</v>
      </c>
      <c r="C15821" s="681" t="s">
        <v>39577</v>
      </c>
      <c r="D15821" s="681" t="s">
        <v>52024</v>
      </c>
    </row>
    <row r="15822" spans="1:4" ht="16.5" thickTop="1" thickBot="1" x14ac:dyDescent="0.3">
      <c r="A15822" s="681" t="s">
        <v>39578</v>
      </c>
      <c r="B15822" s="681" t="s">
        <v>39579</v>
      </c>
      <c r="C15822" s="681" t="s">
        <v>39580</v>
      </c>
      <c r="D15822" s="681" t="s">
        <v>52025</v>
      </c>
    </row>
    <row r="15823" spans="1:4" ht="16.5" thickTop="1" thickBot="1" x14ac:dyDescent="0.3">
      <c r="A15823" s="680" t="s">
        <v>39581</v>
      </c>
      <c r="B15823" s="681" t="s">
        <v>39581</v>
      </c>
      <c r="C15823" s="680" t="s">
        <v>39582</v>
      </c>
      <c r="D15823" s="680" t="s">
        <v>52026</v>
      </c>
    </row>
    <row r="15824" spans="1:4" ht="16.5" thickTop="1" thickBot="1" x14ac:dyDescent="0.3">
      <c r="A15824" s="681" t="s">
        <v>39583</v>
      </c>
      <c r="B15824" s="681" t="s">
        <v>39583</v>
      </c>
      <c r="C15824" s="681" t="s">
        <v>39584</v>
      </c>
      <c r="D15824" s="681" t="s">
        <v>52027</v>
      </c>
    </row>
    <row r="15825" spans="1:4" ht="16.5" thickTop="1" thickBot="1" x14ac:dyDescent="0.3">
      <c r="A15825" s="680" t="s">
        <v>39585</v>
      </c>
      <c r="B15825" s="681" t="s">
        <v>39586</v>
      </c>
      <c r="C15825" s="680" t="s">
        <v>39587</v>
      </c>
      <c r="D15825" s="680" t="s">
        <v>52028</v>
      </c>
    </row>
    <row r="15826" spans="1:4" ht="16.5" thickTop="1" thickBot="1" x14ac:dyDescent="0.3">
      <c r="A15826" s="681" t="s">
        <v>39588</v>
      </c>
      <c r="B15826" s="681" t="s">
        <v>39589</v>
      </c>
      <c r="C15826" s="681" t="s">
        <v>39590</v>
      </c>
      <c r="D15826" s="681" t="s">
        <v>52029</v>
      </c>
    </row>
    <row r="15827" spans="1:4" ht="16.5" thickTop="1" thickBot="1" x14ac:dyDescent="0.3">
      <c r="A15827" s="681" t="s">
        <v>39591</v>
      </c>
      <c r="B15827" s="692" t="s">
        <v>8728</v>
      </c>
      <c r="C15827" s="681" t="s">
        <v>39592</v>
      </c>
      <c r="D15827" s="681" t="s">
        <v>52030</v>
      </c>
    </row>
    <row r="15828" spans="1:4" ht="16.5" thickTop="1" thickBot="1" x14ac:dyDescent="0.3">
      <c r="A15828" s="680" t="s">
        <v>39593</v>
      </c>
      <c r="B15828" s="681" t="s">
        <v>39594</v>
      </c>
      <c r="C15828" s="680" t="s">
        <v>39595</v>
      </c>
      <c r="D15828" s="680" t="s">
        <v>52031</v>
      </c>
    </row>
    <row r="15829" spans="1:4" ht="16.5" thickTop="1" thickBot="1" x14ac:dyDescent="0.3">
      <c r="A15829" s="681" t="s">
        <v>39596</v>
      </c>
      <c r="B15829" s="681" t="s">
        <v>39597</v>
      </c>
      <c r="C15829" s="681" t="s">
        <v>39598</v>
      </c>
      <c r="D15829" s="681" t="s">
        <v>52032</v>
      </c>
    </row>
    <row r="15830" spans="1:4" ht="16.5" thickTop="1" thickBot="1" x14ac:dyDescent="0.3">
      <c r="A15830" s="680" t="s">
        <v>8353</v>
      </c>
      <c r="B15830" s="681" t="s">
        <v>39599</v>
      </c>
      <c r="C15830" s="680" t="s">
        <v>8354</v>
      </c>
      <c r="D15830" s="680" t="s">
        <v>8355</v>
      </c>
    </row>
    <row r="15831" spans="1:4" ht="16.5" thickTop="1" thickBot="1" x14ac:dyDescent="0.3">
      <c r="A15831" s="680" t="s">
        <v>39600</v>
      </c>
      <c r="B15831" s="692" t="s">
        <v>8728</v>
      </c>
      <c r="C15831" s="680" t="s">
        <v>39601</v>
      </c>
      <c r="D15831" s="680" t="s">
        <v>52033</v>
      </c>
    </row>
    <row r="15832" spans="1:4" ht="16.5" thickTop="1" thickBot="1" x14ac:dyDescent="0.3">
      <c r="A15832" s="680" t="s">
        <v>39602</v>
      </c>
      <c r="B15832" s="681" t="s">
        <v>39603</v>
      </c>
      <c r="C15832" s="680" t="s">
        <v>39604</v>
      </c>
      <c r="D15832" s="680" t="s">
        <v>52034</v>
      </c>
    </row>
    <row r="15833" spans="1:4" ht="16.5" thickTop="1" thickBot="1" x14ac:dyDescent="0.3">
      <c r="A15833" s="680" t="s">
        <v>39605</v>
      </c>
      <c r="B15833" s="681" t="s">
        <v>39606</v>
      </c>
      <c r="C15833" s="680" t="s">
        <v>39607</v>
      </c>
      <c r="D15833" s="680" t="s">
        <v>52035</v>
      </c>
    </row>
    <row r="15834" spans="1:4" ht="16.5" thickTop="1" thickBot="1" x14ac:dyDescent="0.3">
      <c r="A15834" s="680" t="s">
        <v>39608</v>
      </c>
      <c r="B15834" s="681" t="s">
        <v>39609</v>
      </c>
      <c r="C15834" s="680" t="s">
        <v>39610</v>
      </c>
      <c r="D15834" s="680" t="s">
        <v>52036</v>
      </c>
    </row>
    <row r="15835" spans="1:4" ht="31.5" thickTop="1" thickBot="1" x14ac:dyDescent="0.3">
      <c r="A15835" s="680" t="s">
        <v>39611</v>
      </c>
      <c r="B15835" s="681" t="s">
        <v>39612</v>
      </c>
      <c r="C15835" s="680" t="s">
        <v>39613</v>
      </c>
      <c r="D15835" s="680" t="s">
        <v>52037</v>
      </c>
    </row>
    <row r="15836" spans="1:4" ht="16.5" thickTop="1" thickBot="1" x14ac:dyDescent="0.3">
      <c r="A15836" s="680" t="s">
        <v>8356</v>
      </c>
      <c r="B15836" s="681" t="s">
        <v>39614</v>
      </c>
      <c r="C15836" s="680" t="s">
        <v>8357</v>
      </c>
      <c r="D15836" s="680" t="s">
        <v>8358</v>
      </c>
    </row>
    <row r="15837" spans="1:4" ht="31.5" thickTop="1" thickBot="1" x14ac:dyDescent="0.3">
      <c r="A15837" s="681" t="s">
        <v>39615</v>
      </c>
      <c r="B15837" s="681" t="s">
        <v>39616</v>
      </c>
      <c r="C15837" s="681" t="s">
        <v>39617</v>
      </c>
      <c r="D15837" s="681" t="s">
        <v>52038</v>
      </c>
    </row>
    <row r="15838" spans="1:4" ht="16.5" thickTop="1" thickBot="1" x14ac:dyDescent="0.3">
      <c r="A15838" s="680" t="s">
        <v>39618</v>
      </c>
      <c r="B15838" s="681" t="s">
        <v>39619</v>
      </c>
      <c r="C15838" s="680" t="s">
        <v>39620</v>
      </c>
      <c r="D15838" s="680" t="s">
        <v>52039</v>
      </c>
    </row>
    <row r="15839" spans="1:4" ht="16.5" thickTop="1" thickBot="1" x14ac:dyDescent="0.3">
      <c r="A15839" s="681" t="s">
        <v>39621</v>
      </c>
      <c r="B15839" s="681" t="s">
        <v>39622</v>
      </c>
      <c r="C15839" s="681" t="s">
        <v>39623</v>
      </c>
      <c r="D15839" s="681" t="s">
        <v>52040</v>
      </c>
    </row>
    <row r="15840" spans="1:4" ht="16.5" thickTop="1" thickBot="1" x14ac:dyDescent="0.3">
      <c r="A15840" s="680" t="s">
        <v>39624</v>
      </c>
      <c r="B15840" s="681" t="s">
        <v>39625</v>
      </c>
      <c r="C15840" s="680" t="s">
        <v>39626</v>
      </c>
      <c r="D15840" s="680" t="s">
        <v>52041</v>
      </c>
    </row>
    <row r="15841" spans="1:4" ht="16.5" thickTop="1" thickBot="1" x14ac:dyDescent="0.3">
      <c r="A15841" s="681" t="s">
        <v>39627</v>
      </c>
      <c r="B15841" s="681" t="s">
        <v>39628</v>
      </c>
      <c r="C15841" s="681" t="s">
        <v>39629</v>
      </c>
      <c r="D15841" s="681" t="s">
        <v>52042</v>
      </c>
    </row>
    <row r="15842" spans="1:4" ht="16.5" thickTop="1" thickBot="1" x14ac:dyDescent="0.3">
      <c r="A15842" s="680" t="s">
        <v>39630</v>
      </c>
      <c r="B15842" s="681" t="s">
        <v>39630</v>
      </c>
      <c r="C15842" s="680" t="s">
        <v>39631</v>
      </c>
      <c r="D15842" s="680" t="s">
        <v>52043</v>
      </c>
    </row>
    <row r="15843" spans="1:4" ht="31.5" thickTop="1" thickBot="1" x14ac:dyDescent="0.3">
      <c r="A15843" s="680" t="s">
        <v>39632</v>
      </c>
      <c r="B15843" s="681" t="s">
        <v>39633</v>
      </c>
      <c r="C15843" s="680" t="s">
        <v>39634</v>
      </c>
      <c r="D15843" s="680" t="s">
        <v>52044</v>
      </c>
    </row>
    <row r="15844" spans="1:4" ht="16.5" thickTop="1" thickBot="1" x14ac:dyDescent="0.3">
      <c r="A15844" s="681" t="s">
        <v>8359</v>
      </c>
      <c r="B15844" s="681" t="s">
        <v>8359</v>
      </c>
      <c r="C15844" s="681" t="s">
        <v>8360</v>
      </c>
      <c r="D15844" s="681" t="s">
        <v>8361</v>
      </c>
    </row>
    <row r="15845" spans="1:4" ht="16.5" thickTop="1" thickBot="1" x14ac:dyDescent="0.3">
      <c r="A15845" s="680" t="s">
        <v>39635</v>
      </c>
      <c r="B15845" s="681" t="s">
        <v>39636</v>
      </c>
      <c r="C15845" s="680" t="s">
        <v>39637</v>
      </c>
      <c r="D15845" s="680" t="s">
        <v>52045</v>
      </c>
    </row>
    <row r="15846" spans="1:4" ht="16.5" thickTop="1" thickBot="1" x14ac:dyDescent="0.3">
      <c r="A15846" s="681" t="s">
        <v>39638</v>
      </c>
      <c r="B15846" s="681" t="s">
        <v>39639</v>
      </c>
      <c r="C15846" s="681" t="s">
        <v>39640</v>
      </c>
      <c r="D15846" s="681" t="s">
        <v>52046</v>
      </c>
    </row>
    <row r="15847" spans="1:4" ht="16.5" thickTop="1" thickBot="1" x14ac:dyDescent="0.3">
      <c r="A15847" s="681" t="s">
        <v>39641</v>
      </c>
      <c r="B15847" s="681" t="s">
        <v>39641</v>
      </c>
      <c r="C15847" s="681" t="s">
        <v>39642</v>
      </c>
      <c r="D15847" s="681" t="s">
        <v>52047</v>
      </c>
    </row>
    <row r="15848" spans="1:4" ht="16.5" thickTop="1" thickBot="1" x14ac:dyDescent="0.3">
      <c r="A15848" s="681" t="s">
        <v>39643</v>
      </c>
      <c r="B15848" s="681" t="s">
        <v>39644</v>
      </c>
      <c r="C15848" s="681" t="s">
        <v>39645</v>
      </c>
      <c r="D15848" s="681" t="s">
        <v>52048</v>
      </c>
    </row>
    <row r="15849" spans="1:4" ht="16.5" thickTop="1" thickBot="1" x14ac:dyDescent="0.3">
      <c r="A15849" s="680" t="s">
        <v>39646</v>
      </c>
      <c r="B15849" s="681" t="s">
        <v>39647</v>
      </c>
      <c r="C15849" s="680" t="s">
        <v>39648</v>
      </c>
      <c r="D15849" s="680" t="s">
        <v>52049</v>
      </c>
    </row>
    <row r="15850" spans="1:4" ht="16.5" thickTop="1" thickBot="1" x14ac:dyDescent="0.3">
      <c r="A15850" s="680" t="s">
        <v>8362</v>
      </c>
      <c r="B15850" s="681" t="s">
        <v>39649</v>
      </c>
      <c r="C15850" s="680" t="s">
        <v>8363</v>
      </c>
      <c r="D15850" s="680" t="s">
        <v>8364</v>
      </c>
    </row>
    <row r="15851" spans="1:4" ht="16.5" thickTop="1" thickBot="1" x14ac:dyDescent="0.3">
      <c r="A15851" s="681" t="s">
        <v>39650</v>
      </c>
      <c r="B15851" s="681" t="s">
        <v>39651</v>
      </c>
      <c r="C15851" s="681" t="s">
        <v>39652</v>
      </c>
      <c r="D15851" s="681" t="s">
        <v>52050</v>
      </c>
    </row>
    <row r="15852" spans="1:4" ht="16.5" thickTop="1" thickBot="1" x14ac:dyDescent="0.3">
      <c r="A15852" s="681" t="s">
        <v>39653</v>
      </c>
      <c r="B15852" s="681" t="s">
        <v>39654</v>
      </c>
      <c r="C15852" s="681" t="s">
        <v>39655</v>
      </c>
      <c r="D15852" s="681" t="s">
        <v>52051</v>
      </c>
    </row>
    <row r="15853" spans="1:4" ht="16.5" thickTop="1" thickBot="1" x14ac:dyDescent="0.3">
      <c r="A15853" s="681" t="s">
        <v>39656</v>
      </c>
      <c r="B15853" s="681" t="s">
        <v>39657</v>
      </c>
      <c r="C15853" s="681" t="s">
        <v>39658</v>
      </c>
      <c r="D15853" s="681" t="s">
        <v>52052</v>
      </c>
    </row>
    <row r="15854" spans="1:4" ht="16.5" thickTop="1" thickBot="1" x14ac:dyDescent="0.3">
      <c r="A15854" s="681" t="s">
        <v>8365</v>
      </c>
      <c r="B15854" s="681" t="s">
        <v>39659</v>
      </c>
      <c r="C15854" s="681" t="s">
        <v>8366</v>
      </c>
      <c r="D15854" s="681" t="s">
        <v>8367</v>
      </c>
    </row>
    <row r="15855" spans="1:4" ht="31.5" thickTop="1" thickBot="1" x14ac:dyDescent="0.3">
      <c r="A15855" s="681" t="s">
        <v>39660</v>
      </c>
      <c r="B15855" s="681" t="s">
        <v>39660</v>
      </c>
      <c r="C15855" s="681" t="s">
        <v>39661</v>
      </c>
      <c r="D15855" s="681" t="s">
        <v>52053</v>
      </c>
    </row>
    <row r="15856" spans="1:4" ht="16.5" thickTop="1" thickBot="1" x14ac:dyDescent="0.3">
      <c r="A15856" s="681" t="s">
        <v>39662</v>
      </c>
      <c r="B15856" s="681" t="s">
        <v>39663</v>
      </c>
      <c r="C15856" s="681" t="s">
        <v>39664</v>
      </c>
      <c r="D15856" s="681" t="s">
        <v>52054</v>
      </c>
    </row>
    <row r="15857" spans="1:4" ht="16.5" thickTop="1" thickBot="1" x14ac:dyDescent="0.3">
      <c r="A15857" s="681" t="s">
        <v>39665</v>
      </c>
      <c r="B15857" s="681" t="s">
        <v>39666</v>
      </c>
      <c r="C15857" s="681" t="s">
        <v>39667</v>
      </c>
      <c r="D15857" s="681" t="s">
        <v>52055</v>
      </c>
    </row>
    <row r="15858" spans="1:4" ht="16.5" thickTop="1" thickBot="1" x14ac:dyDescent="0.3">
      <c r="A15858" s="681" t="s">
        <v>39668</v>
      </c>
      <c r="B15858" s="681" t="s">
        <v>39669</v>
      </c>
      <c r="C15858" s="681" t="s">
        <v>39670</v>
      </c>
      <c r="D15858" s="681" t="s">
        <v>52056</v>
      </c>
    </row>
    <row r="15859" spans="1:4" ht="31.5" thickTop="1" thickBot="1" x14ac:dyDescent="0.3">
      <c r="A15859" s="680" t="s">
        <v>39671</v>
      </c>
      <c r="B15859" s="681" t="s">
        <v>39672</v>
      </c>
      <c r="C15859" s="680" t="s">
        <v>39673</v>
      </c>
      <c r="D15859" s="680" t="s">
        <v>52057</v>
      </c>
    </row>
    <row r="15860" spans="1:4" ht="16.5" thickTop="1" thickBot="1" x14ac:dyDescent="0.3">
      <c r="A15860" s="681" t="s">
        <v>39674</v>
      </c>
      <c r="B15860" s="692" t="s">
        <v>8728</v>
      </c>
      <c r="C15860" s="681" t="s">
        <v>39675</v>
      </c>
      <c r="D15860" s="681" t="s">
        <v>52058</v>
      </c>
    </row>
    <row r="15861" spans="1:4" ht="16.5" thickTop="1" thickBot="1" x14ac:dyDescent="0.3">
      <c r="A15861" s="681" t="s">
        <v>39676</v>
      </c>
      <c r="B15861" s="681" t="s">
        <v>39677</v>
      </c>
      <c r="C15861" s="681" t="s">
        <v>39678</v>
      </c>
      <c r="D15861" s="681" t="s">
        <v>52059</v>
      </c>
    </row>
    <row r="15862" spans="1:4" ht="16.5" thickTop="1" thickBot="1" x14ac:dyDescent="0.3">
      <c r="A15862" s="680" t="s">
        <v>39679</v>
      </c>
      <c r="B15862" s="681" t="s">
        <v>39679</v>
      </c>
      <c r="C15862" s="680" t="s">
        <v>39680</v>
      </c>
      <c r="D15862" s="680" t="s">
        <v>52060</v>
      </c>
    </row>
    <row r="15863" spans="1:4" ht="16.5" thickTop="1" thickBot="1" x14ac:dyDescent="0.3">
      <c r="A15863" s="681" t="s">
        <v>8368</v>
      </c>
      <c r="B15863" s="681" t="s">
        <v>39681</v>
      </c>
      <c r="C15863" s="681" t="s">
        <v>8369</v>
      </c>
      <c r="D15863" s="681" t="s">
        <v>8370</v>
      </c>
    </row>
    <row r="15864" spans="1:4" ht="16.5" thickTop="1" thickBot="1" x14ac:dyDescent="0.3">
      <c r="A15864" s="680" t="s">
        <v>39682</v>
      </c>
      <c r="B15864" s="692" t="s">
        <v>8728</v>
      </c>
      <c r="C15864" s="680" t="s">
        <v>39683</v>
      </c>
      <c r="D15864" s="680" t="s">
        <v>52061</v>
      </c>
    </row>
    <row r="15865" spans="1:4" ht="16.5" thickTop="1" thickBot="1" x14ac:dyDescent="0.3">
      <c r="A15865" s="681" t="s">
        <v>39684</v>
      </c>
      <c r="B15865" s="681" t="s">
        <v>39685</v>
      </c>
      <c r="C15865" s="681" t="s">
        <v>39686</v>
      </c>
      <c r="D15865" s="681" t="s">
        <v>52062</v>
      </c>
    </row>
    <row r="15866" spans="1:4" ht="16.5" thickTop="1" thickBot="1" x14ac:dyDescent="0.3">
      <c r="A15866" s="680" t="s">
        <v>39687</v>
      </c>
      <c r="B15866" s="681" t="s">
        <v>39688</v>
      </c>
      <c r="C15866" s="680" t="s">
        <v>39689</v>
      </c>
      <c r="D15866" s="680" t="s">
        <v>52063</v>
      </c>
    </row>
    <row r="15867" spans="1:4" ht="16.5" thickTop="1" thickBot="1" x14ac:dyDescent="0.3">
      <c r="A15867" s="681" t="s">
        <v>39690</v>
      </c>
      <c r="B15867" s="681" t="s">
        <v>39690</v>
      </c>
      <c r="C15867" s="681" t="s">
        <v>39691</v>
      </c>
      <c r="D15867" s="681" t="s">
        <v>52064</v>
      </c>
    </row>
    <row r="15868" spans="1:4" ht="16.5" thickTop="1" thickBot="1" x14ac:dyDescent="0.3">
      <c r="A15868" s="681" t="s">
        <v>39692</v>
      </c>
      <c r="B15868" s="681" t="s">
        <v>39693</v>
      </c>
      <c r="C15868" s="681" t="s">
        <v>39694</v>
      </c>
      <c r="D15868" s="681" t="s">
        <v>52065</v>
      </c>
    </row>
    <row r="15869" spans="1:4" ht="16.5" thickTop="1" thickBot="1" x14ac:dyDescent="0.3">
      <c r="A15869" s="680" t="s">
        <v>39695</v>
      </c>
      <c r="B15869" s="681" t="s">
        <v>39696</v>
      </c>
      <c r="C15869" s="680" t="s">
        <v>39697</v>
      </c>
      <c r="D15869" s="680" t="s">
        <v>52066</v>
      </c>
    </row>
    <row r="15870" spans="1:4" ht="31.5" thickTop="1" thickBot="1" x14ac:dyDescent="0.3">
      <c r="A15870" s="680" t="s">
        <v>39698</v>
      </c>
      <c r="B15870" s="681" t="s">
        <v>39699</v>
      </c>
      <c r="C15870" s="680" t="s">
        <v>39700</v>
      </c>
      <c r="D15870" s="680" t="s">
        <v>52067</v>
      </c>
    </row>
    <row r="15871" spans="1:4" ht="16.5" thickTop="1" thickBot="1" x14ac:dyDescent="0.3">
      <c r="A15871" s="681" t="s">
        <v>39701</v>
      </c>
      <c r="B15871" s="681" t="s">
        <v>39702</v>
      </c>
      <c r="C15871" s="681" t="s">
        <v>39703</v>
      </c>
      <c r="D15871" s="681" t="s">
        <v>52068</v>
      </c>
    </row>
    <row r="15872" spans="1:4" ht="16.5" thickTop="1" thickBot="1" x14ac:dyDescent="0.3">
      <c r="A15872" s="681" t="s">
        <v>39704</v>
      </c>
      <c r="B15872" s="681" t="s">
        <v>39705</v>
      </c>
      <c r="C15872" s="681" t="s">
        <v>39706</v>
      </c>
      <c r="D15872" s="681" t="s">
        <v>52069</v>
      </c>
    </row>
    <row r="15873" spans="1:4" ht="16.5" thickTop="1" thickBot="1" x14ac:dyDescent="0.3">
      <c r="A15873" s="680" t="s">
        <v>39707</v>
      </c>
      <c r="B15873" s="681" t="s">
        <v>39707</v>
      </c>
      <c r="C15873" s="680" t="s">
        <v>39708</v>
      </c>
      <c r="D15873" s="680" t="s">
        <v>52070</v>
      </c>
    </row>
    <row r="15874" spans="1:4" ht="16.5" thickTop="1" thickBot="1" x14ac:dyDescent="0.3">
      <c r="A15874" s="681" t="s">
        <v>39709</v>
      </c>
      <c r="B15874" s="681" t="s">
        <v>39710</v>
      </c>
      <c r="C15874" s="681" t="s">
        <v>39711</v>
      </c>
      <c r="D15874" s="681" t="s">
        <v>52071</v>
      </c>
    </row>
    <row r="15875" spans="1:4" ht="16.5" thickTop="1" thickBot="1" x14ac:dyDescent="0.3">
      <c r="A15875" s="680" t="s">
        <v>39712</v>
      </c>
      <c r="B15875" s="681" t="s">
        <v>39713</v>
      </c>
      <c r="C15875" s="680" t="s">
        <v>39714</v>
      </c>
      <c r="D15875" s="680" t="s">
        <v>52072</v>
      </c>
    </row>
    <row r="15876" spans="1:4" ht="16.5" thickTop="1" thickBot="1" x14ac:dyDescent="0.3">
      <c r="A15876" s="681" t="s">
        <v>39715</v>
      </c>
      <c r="B15876" s="681" t="s">
        <v>39716</v>
      </c>
      <c r="C15876" s="681" t="s">
        <v>39717</v>
      </c>
      <c r="D15876" s="681" t="s">
        <v>52073</v>
      </c>
    </row>
    <row r="15877" spans="1:4" ht="16.5" thickTop="1" thickBot="1" x14ac:dyDescent="0.3">
      <c r="A15877" s="680" t="s">
        <v>8371</v>
      </c>
      <c r="B15877" s="681" t="s">
        <v>39718</v>
      </c>
      <c r="C15877" s="680" t="s">
        <v>39719</v>
      </c>
      <c r="D15877" s="680" t="s">
        <v>8373</v>
      </c>
    </row>
    <row r="15878" spans="1:4" ht="16.5" thickTop="1" thickBot="1" x14ac:dyDescent="0.3">
      <c r="A15878" s="681" t="s">
        <v>39720</v>
      </c>
      <c r="B15878" s="681" t="s">
        <v>39720</v>
      </c>
      <c r="C15878" s="681" t="s">
        <v>39721</v>
      </c>
      <c r="D15878" s="681" t="s">
        <v>52074</v>
      </c>
    </row>
    <row r="15879" spans="1:4" ht="16.5" thickTop="1" thickBot="1" x14ac:dyDescent="0.3">
      <c r="A15879" s="681" t="s">
        <v>39722</v>
      </c>
      <c r="B15879" s="681" t="s">
        <v>39723</v>
      </c>
      <c r="C15879" s="681" t="s">
        <v>39724</v>
      </c>
      <c r="D15879" s="681" t="s">
        <v>52075</v>
      </c>
    </row>
    <row r="15880" spans="1:4" ht="16.5" thickTop="1" thickBot="1" x14ac:dyDescent="0.3">
      <c r="A15880" s="680" t="s">
        <v>39725</v>
      </c>
      <c r="B15880" s="681" t="s">
        <v>39726</v>
      </c>
      <c r="C15880" s="680" t="s">
        <v>39727</v>
      </c>
      <c r="D15880" s="680" t="s">
        <v>52076</v>
      </c>
    </row>
    <row r="15881" spans="1:4" ht="16.5" thickTop="1" thickBot="1" x14ac:dyDescent="0.3">
      <c r="A15881" s="681" t="s">
        <v>39728</v>
      </c>
      <c r="B15881" s="681" t="s">
        <v>39729</v>
      </c>
      <c r="C15881" s="681" t="s">
        <v>39730</v>
      </c>
      <c r="D15881" s="681" t="s">
        <v>52077</v>
      </c>
    </row>
    <row r="15882" spans="1:4" ht="16.5" thickTop="1" thickBot="1" x14ac:dyDescent="0.3">
      <c r="A15882" s="680" t="s">
        <v>39731</v>
      </c>
      <c r="B15882" s="681" t="s">
        <v>39732</v>
      </c>
      <c r="C15882" s="680" t="s">
        <v>39733</v>
      </c>
      <c r="D15882" s="680" t="s">
        <v>39733</v>
      </c>
    </row>
    <row r="15883" spans="1:4" ht="16.5" thickTop="1" thickBot="1" x14ac:dyDescent="0.3">
      <c r="A15883" s="680" t="s">
        <v>39734</v>
      </c>
      <c r="B15883" s="681" t="s">
        <v>39735</v>
      </c>
      <c r="C15883" s="680" t="s">
        <v>39736</v>
      </c>
      <c r="D15883" s="680" t="s">
        <v>52078</v>
      </c>
    </row>
    <row r="15884" spans="1:4" ht="16.5" thickTop="1" thickBot="1" x14ac:dyDescent="0.3">
      <c r="A15884" s="680" t="s">
        <v>39737</v>
      </c>
      <c r="B15884" s="681" t="s">
        <v>39738</v>
      </c>
      <c r="C15884" s="680" t="s">
        <v>39739</v>
      </c>
      <c r="D15884" s="680" t="s">
        <v>52079</v>
      </c>
    </row>
    <row r="15885" spans="1:4" ht="16.5" thickTop="1" thickBot="1" x14ac:dyDescent="0.3">
      <c r="A15885" s="680" t="s">
        <v>39740</v>
      </c>
      <c r="B15885" s="681" t="s">
        <v>39741</v>
      </c>
      <c r="C15885" s="680" t="s">
        <v>39742</v>
      </c>
      <c r="D15885" s="680" t="s">
        <v>52080</v>
      </c>
    </row>
    <row r="15886" spans="1:4" ht="16.5" thickTop="1" thickBot="1" x14ac:dyDescent="0.3">
      <c r="A15886" s="680" t="s">
        <v>39743</v>
      </c>
      <c r="B15886" s="681" t="s">
        <v>39744</v>
      </c>
      <c r="C15886" s="680" t="s">
        <v>39745</v>
      </c>
      <c r="D15886" s="680" t="s">
        <v>52081</v>
      </c>
    </row>
    <row r="15887" spans="1:4" ht="16.5" thickTop="1" thickBot="1" x14ac:dyDescent="0.3">
      <c r="A15887" s="681" t="s">
        <v>39746</v>
      </c>
      <c r="B15887" s="681" t="s">
        <v>39746</v>
      </c>
      <c r="C15887" s="681" t="s">
        <v>39747</v>
      </c>
      <c r="D15887" s="681" t="s">
        <v>52082</v>
      </c>
    </row>
    <row r="15888" spans="1:4" ht="16.5" thickTop="1" thickBot="1" x14ac:dyDescent="0.3">
      <c r="A15888" s="680" t="s">
        <v>39748</v>
      </c>
      <c r="B15888" s="681" t="s">
        <v>39749</v>
      </c>
      <c r="C15888" s="680" t="s">
        <v>39750</v>
      </c>
      <c r="D15888" s="680" t="s">
        <v>39750</v>
      </c>
    </row>
    <row r="15889" spans="1:4" ht="16.5" thickTop="1" thickBot="1" x14ac:dyDescent="0.3">
      <c r="A15889" s="680" t="s">
        <v>39751</v>
      </c>
      <c r="B15889" s="681" t="s">
        <v>39752</v>
      </c>
      <c r="C15889" s="680" t="s">
        <v>39753</v>
      </c>
      <c r="D15889" s="680" t="s">
        <v>52083</v>
      </c>
    </row>
    <row r="15890" spans="1:4" ht="16.5" thickTop="1" thickBot="1" x14ac:dyDescent="0.3">
      <c r="A15890" s="681" t="s">
        <v>39754</v>
      </c>
      <c r="B15890" s="692" t="s">
        <v>8728</v>
      </c>
      <c r="C15890" s="681" t="s">
        <v>39755</v>
      </c>
      <c r="D15890" s="681" t="s">
        <v>52084</v>
      </c>
    </row>
    <row r="15891" spans="1:4" ht="16.5" thickTop="1" thickBot="1" x14ac:dyDescent="0.3">
      <c r="A15891" s="680" t="s">
        <v>39756</v>
      </c>
      <c r="B15891" s="681" t="s">
        <v>39757</v>
      </c>
      <c r="C15891" s="680" t="s">
        <v>39758</v>
      </c>
      <c r="D15891" s="680" t="s">
        <v>52085</v>
      </c>
    </row>
    <row r="15892" spans="1:4" ht="16.5" thickTop="1" thickBot="1" x14ac:dyDescent="0.3">
      <c r="A15892" s="681" t="s">
        <v>39759</v>
      </c>
      <c r="B15892" s="681" t="s">
        <v>39760</v>
      </c>
      <c r="C15892" s="681" t="s">
        <v>39761</v>
      </c>
      <c r="D15892" s="681" t="s">
        <v>52086</v>
      </c>
    </row>
    <row r="15893" spans="1:4" ht="16.5" thickTop="1" thickBot="1" x14ac:dyDescent="0.3">
      <c r="A15893" s="680" t="s">
        <v>39762</v>
      </c>
      <c r="B15893" s="681" t="s">
        <v>39763</v>
      </c>
      <c r="C15893" s="680" t="s">
        <v>39764</v>
      </c>
      <c r="D15893" s="680" t="s">
        <v>52087</v>
      </c>
    </row>
    <row r="15894" spans="1:4" ht="16.5" thickTop="1" thickBot="1" x14ac:dyDescent="0.3">
      <c r="A15894" s="680" t="s">
        <v>8374</v>
      </c>
      <c r="B15894" s="681" t="s">
        <v>39765</v>
      </c>
      <c r="C15894" s="680" t="s">
        <v>8375</v>
      </c>
      <c r="D15894" s="680" t="s">
        <v>8376</v>
      </c>
    </row>
    <row r="15895" spans="1:4" ht="16.5" thickTop="1" thickBot="1" x14ac:dyDescent="0.3">
      <c r="A15895" s="680" t="s">
        <v>39766</v>
      </c>
      <c r="B15895" s="681" t="s">
        <v>39766</v>
      </c>
      <c r="C15895" s="680" t="s">
        <v>39767</v>
      </c>
      <c r="D15895" s="680" t="s">
        <v>52088</v>
      </c>
    </row>
    <row r="15896" spans="1:4" ht="31.5" thickTop="1" thickBot="1" x14ac:dyDescent="0.3">
      <c r="A15896" s="681" t="s">
        <v>39768</v>
      </c>
      <c r="B15896" s="681" t="s">
        <v>39769</v>
      </c>
      <c r="C15896" s="681" t="s">
        <v>39770</v>
      </c>
      <c r="D15896" s="681" t="s">
        <v>52089</v>
      </c>
    </row>
    <row r="15897" spans="1:4" ht="16.5" thickTop="1" thickBot="1" x14ac:dyDescent="0.3">
      <c r="A15897" s="681" t="s">
        <v>39771</v>
      </c>
      <c r="B15897" s="681" t="s">
        <v>39772</v>
      </c>
      <c r="C15897" s="681" t="s">
        <v>39773</v>
      </c>
      <c r="D15897" s="681" t="s">
        <v>52090</v>
      </c>
    </row>
    <row r="15898" spans="1:4" ht="16.5" thickTop="1" thickBot="1" x14ac:dyDescent="0.3">
      <c r="A15898" s="680" t="s">
        <v>39774</v>
      </c>
      <c r="B15898" s="681" t="s">
        <v>39775</v>
      </c>
      <c r="C15898" s="680" t="s">
        <v>39776</v>
      </c>
      <c r="D15898" s="680" t="s">
        <v>52091</v>
      </c>
    </row>
    <row r="15899" spans="1:4" ht="16.5" thickTop="1" thickBot="1" x14ac:dyDescent="0.3">
      <c r="A15899" s="681" t="s">
        <v>39777</v>
      </c>
      <c r="B15899" s="681" t="s">
        <v>39778</v>
      </c>
      <c r="C15899" s="681" t="s">
        <v>39779</v>
      </c>
      <c r="D15899" s="681" t="s">
        <v>52092</v>
      </c>
    </row>
    <row r="15900" spans="1:4" ht="16.5" thickTop="1" thickBot="1" x14ac:dyDescent="0.3">
      <c r="A15900" s="681" t="s">
        <v>39780</v>
      </c>
      <c r="B15900" s="681" t="s">
        <v>39780</v>
      </c>
      <c r="C15900" s="681" t="s">
        <v>39781</v>
      </c>
      <c r="D15900" s="681" t="s">
        <v>52093</v>
      </c>
    </row>
    <row r="15901" spans="1:4" ht="16.5" thickTop="1" thickBot="1" x14ac:dyDescent="0.3">
      <c r="A15901" s="680" t="s">
        <v>39782</v>
      </c>
      <c r="B15901" s="681" t="s">
        <v>39782</v>
      </c>
      <c r="C15901" s="680" t="s">
        <v>39783</v>
      </c>
      <c r="D15901" s="680" t="s">
        <v>52094</v>
      </c>
    </row>
    <row r="15902" spans="1:4" ht="16.5" thickTop="1" thickBot="1" x14ac:dyDescent="0.3">
      <c r="A15902" s="681" t="s">
        <v>39784</v>
      </c>
      <c r="B15902" s="681" t="s">
        <v>39784</v>
      </c>
      <c r="C15902" s="681" t="s">
        <v>39785</v>
      </c>
      <c r="D15902" s="681" t="s">
        <v>52095</v>
      </c>
    </row>
    <row r="15903" spans="1:4" ht="16.5" thickTop="1" thickBot="1" x14ac:dyDescent="0.3">
      <c r="A15903" s="681" t="s">
        <v>8377</v>
      </c>
      <c r="B15903" s="681" t="s">
        <v>8377</v>
      </c>
      <c r="C15903" s="681" t="s">
        <v>39786</v>
      </c>
      <c r="D15903" s="681" t="s">
        <v>8379</v>
      </c>
    </row>
    <row r="15904" spans="1:4" ht="16.5" thickTop="1" thickBot="1" x14ac:dyDescent="0.3">
      <c r="A15904" s="681" t="s">
        <v>8380</v>
      </c>
      <c r="B15904" s="681" t="s">
        <v>39787</v>
      </c>
      <c r="C15904" s="681" t="s">
        <v>8381</v>
      </c>
      <c r="D15904" s="681" t="s">
        <v>8382</v>
      </c>
    </row>
    <row r="15905" spans="1:4" ht="16.5" thickTop="1" thickBot="1" x14ac:dyDescent="0.3">
      <c r="A15905" s="681" t="s">
        <v>39788</v>
      </c>
      <c r="B15905" s="681" t="s">
        <v>39789</v>
      </c>
      <c r="C15905" s="681" t="s">
        <v>39790</v>
      </c>
      <c r="D15905" s="681" t="s">
        <v>52096</v>
      </c>
    </row>
    <row r="15906" spans="1:4" ht="16.5" thickTop="1" thickBot="1" x14ac:dyDescent="0.3">
      <c r="A15906" s="681" t="s">
        <v>39791</v>
      </c>
      <c r="B15906" s="681" t="s">
        <v>39792</v>
      </c>
      <c r="C15906" s="681" t="s">
        <v>39793</v>
      </c>
      <c r="D15906" s="681" t="s">
        <v>52097</v>
      </c>
    </row>
    <row r="15907" spans="1:4" ht="16.5" thickTop="1" thickBot="1" x14ac:dyDescent="0.3">
      <c r="A15907" s="681" t="s">
        <v>39794</v>
      </c>
      <c r="B15907" s="692" t="s">
        <v>8728</v>
      </c>
      <c r="C15907" s="681" t="s">
        <v>39795</v>
      </c>
      <c r="D15907" s="681" t="s">
        <v>52098</v>
      </c>
    </row>
    <row r="15908" spans="1:4" ht="16.5" thickTop="1" thickBot="1" x14ac:dyDescent="0.3">
      <c r="A15908" s="681" t="s">
        <v>39796</v>
      </c>
      <c r="B15908" s="681" t="s">
        <v>39796</v>
      </c>
      <c r="C15908" s="681" t="s">
        <v>39797</v>
      </c>
      <c r="D15908" s="681" t="s">
        <v>52099</v>
      </c>
    </row>
    <row r="15909" spans="1:4" ht="16.5" thickTop="1" thickBot="1" x14ac:dyDescent="0.3">
      <c r="A15909" s="681" t="s">
        <v>39798</v>
      </c>
      <c r="B15909" s="681" t="s">
        <v>39799</v>
      </c>
      <c r="C15909" s="681" t="s">
        <v>39800</v>
      </c>
      <c r="D15909" s="681" t="s">
        <v>52100</v>
      </c>
    </row>
    <row r="15910" spans="1:4" ht="16.5" thickTop="1" thickBot="1" x14ac:dyDescent="0.3">
      <c r="A15910" s="680" t="s">
        <v>39801</v>
      </c>
      <c r="B15910" s="681" t="s">
        <v>39802</v>
      </c>
      <c r="C15910" s="680" t="s">
        <v>39803</v>
      </c>
      <c r="D15910" s="680" t="s">
        <v>52101</v>
      </c>
    </row>
    <row r="15911" spans="1:4" ht="31.5" thickTop="1" thickBot="1" x14ac:dyDescent="0.3">
      <c r="A15911" s="681" t="s">
        <v>39804</v>
      </c>
      <c r="B15911" s="681" t="s">
        <v>39804</v>
      </c>
      <c r="C15911" s="681" t="s">
        <v>39805</v>
      </c>
      <c r="D15911" s="681" t="s">
        <v>52102</v>
      </c>
    </row>
    <row r="15912" spans="1:4" ht="16.5" thickTop="1" thickBot="1" x14ac:dyDescent="0.3">
      <c r="A15912" s="681" t="s">
        <v>39806</v>
      </c>
      <c r="B15912" s="681" t="s">
        <v>39807</v>
      </c>
      <c r="C15912" s="681" t="s">
        <v>39808</v>
      </c>
      <c r="D15912" s="681" t="s">
        <v>52103</v>
      </c>
    </row>
    <row r="15913" spans="1:4" ht="16.5" thickTop="1" thickBot="1" x14ac:dyDescent="0.3">
      <c r="A15913" s="680" t="s">
        <v>39809</v>
      </c>
      <c r="B15913" s="681" t="s">
        <v>39810</v>
      </c>
      <c r="C15913" s="680" t="s">
        <v>39811</v>
      </c>
      <c r="D15913" s="680" t="s">
        <v>52104</v>
      </c>
    </row>
    <row r="15914" spans="1:4" ht="16.5" thickTop="1" thickBot="1" x14ac:dyDescent="0.3">
      <c r="A15914" s="680" t="s">
        <v>39812</v>
      </c>
      <c r="B15914" s="681" t="s">
        <v>39813</v>
      </c>
      <c r="C15914" s="680" t="s">
        <v>39814</v>
      </c>
      <c r="D15914" s="680" t="s">
        <v>52105</v>
      </c>
    </row>
    <row r="15915" spans="1:4" ht="16.5" thickTop="1" thickBot="1" x14ac:dyDescent="0.3">
      <c r="A15915" s="680" t="s">
        <v>39815</v>
      </c>
      <c r="B15915" s="681" t="s">
        <v>39816</v>
      </c>
      <c r="C15915" s="680" t="s">
        <v>39817</v>
      </c>
      <c r="D15915" s="680" t="s">
        <v>52106</v>
      </c>
    </row>
    <row r="15916" spans="1:4" ht="16.5" thickTop="1" thickBot="1" x14ac:dyDescent="0.3">
      <c r="A15916" s="680" t="s">
        <v>8383</v>
      </c>
      <c r="B15916" s="681" t="s">
        <v>39818</v>
      </c>
      <c r="C15916" s="680" t="s">
        <v>8384</v>
      </c>
      <c r="D15916" s="680" t="s">
        <v>8385</v>
      </c>
    </row>
    <row r="15917" spans="1:4" ht="31.5" thickTop="1" thickBot="1" x14ac:dyDescent="0.3">
      <c r="A15917" s="681" t="s">
        <v>39819</v>
      </c>
      <c r="B15917" s="681" t="s">
        <v>39820</v>
      </c>
      <c r="C15917" s="681" t="s">
        <v>39821</v>
      </c>
      <c r="D15917" s="681" t="s">
        <v>52107</v>
      </c>
    </row>
    <row r="15918" spans="1:4" ht="16.5" thickTop="1" thickBot="1" x14ac:dyDescent="0.3">
      <c r="A15918" s="680" t="s">
        <v>8386</v>
      </c>
      <c r="B15918" s="692" t="s">
        <v>8728</v>
      </c>
      <c r="C15918" s="680" t="s">
        <v>8387</v>
      </c>
      <c r="D15918" s="680" t="s">
        <v>8388</v>
      </c>
    </row>
    <row r="15919" spans="1:4" ht="16.5" thickTop="1" thickBot="1" x14ac:dyDescent="0.3">
      <c r="A15919" s="681" t="s">
        <v>8389</v>
      </c>
      <c r="B15919" s="692" t="s">
        <v>8728</v>
      </c>
      <c r="C15919" s="681" t="s">
        <v>8390</v>
      </c>
      <c r="D15919" s="681" t="s">
        <v>8391</v>
      </c>
    </row>
    <row r="15920" spans="1:4" ht="31.5" thickTop="1" thickBot="1" x14ac:dyDescent="0.3">
      <c r="A15920" s="680" t="s">
        <v>39822</v>
      </c>
      <c r="B15920" s="681" t="s">
        <v>39823</v>
      </c>
      <c r="C15920" s="680" t="s">
        <v>39824</v>
      </c>
      <c r="D15920" s="680" t="s">
        <v>52108</v>
      </c>
    </row>
    <row r="15921" spans="1:4" ht="31.5" thickTop="1" thickBot="1" x14ac:dyDescent="0.3">
      <c r="A15921" s="680" t="s">
        <v>39825</v>
      </c>
      <c r="B15921" s="681" t="s">
        <v>39825</v>
      </c>
      <c r="C15921" s="680" t="s">
        <v>39826</v>
      </c>
      <c r="D15921" s="680" t="s">
        <v>52109</v>
      </c>
    </row>
    <row r="15922" spans="1:4" ht="16.5" thickTop="1" thickBot="1" x14ac:dyDescent="0.3">
      <c r="A15922" s="681" t="s">
        <v>8392</v>
      </c>
      <c r="B15922" s="692" t="s">
        <v>8728</v>
      </c>
      <c r="C15922" s="681" t="s">
        <v>8393</v>
      </c>
      <c r="D15922" s="681" t="s">
        <v>8394</v>
      </c>
    </row>
    <row r="15923" spans="1:4" ht="16.5" thickTop="1" thickBot="1" x14ac:dyDescent="0.3">
      <c r="A15923" s="680" t="s">
        <v>39827</v>
      </c>
      <c r="B15923" s="681" t="s">
        <v>39828</v>
      </c>
      <c r="C15923" s="680" t="s">
        <v>39829</v>
      </c>
      <c r="D15923" s="680" t="s">
        <v>52110</v>
      </c>
    </row>
    <row r="15924" spans="1:4" ht="16.5" thickTop="1" thickBot="1" x14ac:dyDescent="0.3">
      <c r="A15924" s="681" t="s">
        <v>39830</v>
      </c>
      <c r="B15924" s="681" t="s">
        <v>39831</v>
      </c>
      <c r="C15924" s="681" t="s">
        <v>39832</v>
      </c>
      <c r="D15924" s="681" t="s">
        <v>52111</v>
      </c>
    </row>
    <row r="15925" spans="1:4" ht="16.5" thickTop="1" thickBot="1" x14ac:dyDescent="0.3">
      <c r="A15925" s="681" t="s">
        <v>39833</v>
      </c>
      <c r="B15925" s="681" t="s">
        <v>39834</v>
      </c>
      <c r="C15925" s="681" t="s">
        <v>39835</v>
      </c>
      <c r="D15925" s="681" t="s">
        <v>52112</v>
      </c>
    </row>
    <row r="15926" spans="1:4" ht="16.5" thickTop="1" thickBot="1" x14ac:dyDescent="0.3">
      <c r="A15926" s="681" t="s">
        <v>39836</v>
      </c>
      <c r="B15926" s="681" t="s">
        <v>39837</v>
      </c>
      <c r="C15926" s="681" t="s">
        <v>39838</v>
      </c>
      <c r="D15926" s="681" t="s">
        <v>52113</v>
      </c>
    </row>
    <row r="15927" spans="1:4" ht="16.5" thickTop="1" thickBot="1" x14ac:dyDescent="0.3">
      <c r="A15927" s="680" t="s">
        <v>39839</v>
      </c>
      <c r="B15927" s="681" t="s">
        <v>39840</v>
      </c>
      <c r="C15927" s="680" t="s">
        <v>39841</v>
      </c>
      <c r="D15927" s="680" t="s">
        <v>52114</v>
      </c>
    </row>
    <row r="15928" spans="1:4" ht="31.5" thickTop="1" thickBot="1" x14ac:dyDescent="0.3">
      <c r="A15928" s="681" t="s">
        <v>39842</v>
      </c>
      <c r="B15928" s="681" t="s">
        <v>39843</v>
      </c>
      <c r="C15928" s="681" t="s">
        <v>39844</v>
      </c>
      <c r="D15928" s="681" t="s">
        <v>52115</v>
      </c>
    </row>
    <row r="15929" spans="1:4" ht="16.5" thickTop="1" thickBot="1" x14ac:dyDescent="0.3">
      <c r="A15929" s="681" t="s">
        <v>8395</v>
      </c>
      <c r="B15929" s="681" t="s">
        <v>39845</v>
      </c>
      <c r="C15929" s="681" t="s">
        <v>8396</v>
      </c>
      <c r="D15929" s="681" t="s">
        <v>8397</v>
      </c>
    </row>
    <row r="15930" spans="1:4" ht="16.5" thickTop="1" thickBot="1" x14ac:dyDescent="0.3">
      <c r="A15930" s="680" t="s">
        <v>8400</v>
      </c>
      <c r="B15930" s="681" t="s">
        <v>39846</v>
      </c>
      <c r="C15930" s="680" t="s">
        <v>8401</v>
      </c>
      <c r="D15930" s="680" t="s">
        <v>8402</v>
      </c>
    </row>
    <row r="15931" spans="1:4" ht="16.5" thickTop="1" thickBot="1" x14ac:dyDescent="0.3">
      <c r="A15931" s="680" t="s">
        <v>39847</v>
      </c>
      <c r="B15931" s="681" t="s">
        <v>39848</v>
      </c>
      <c r="C15931" s="680" t="s">
        <v>39849</v>
      </c>
      <c r="D15931" s="680" t="s">
        <v>52116</v>
      </c>
    </row>
    <row r="15932" spans="1:4" ht="16.5" thickTop="1" thickBot="1" x14ac:dyDescent="0.3">
      <c r="A15932" s="681" t="s">
        <v>39850</v>
      </c>
      <c r="B15932" s="681" t="s">
        <v>39851</v>
      </c>
      <c r="C15932" s="681" t="s">
        <v>39852</v>
      </c>
      <c r="D15932" s="681" t="s">
        <v>52117</v>
      </c>
    </row>
    <row r="15933" spans="1:4" ht="16.5" thickTop="1" thickBot="1" x14ac:dyDescent="0.3">
      <c r="A15933" s="680" t="s">
        <v>39853</v>
      </c>
      <c r="B15933" s="681" t="s">
        <v>39854</v>
      </c>
      <c r="C15933" s="680" t="s">
        <v>39855</v>
      </c>
      <c r="D15933" s="680" t="s">
        <v>52118</v>
      </c>
    </row>
    <row r="15934" spans="1:4" ht="16.5" thickTop="1" thickBot="1" x14ac:dyDescent="0.3">
      <c r="A15934" s="681" t="s">
        <v>39856</v>
      </c>
      <c r="B15934" s="681" t="s">
        <v>39857</v>
      </c>
      <c r="C15934" s="681" t="s">
        <v>39858</v>
      </c>
      <c r="D15934" s="681" t="s">
        <v>52119</v>
      </c>
    </row>
    <row r="15935" spans="1:4" ht="16.5" thickTop="1" thickBot="1" x14ac:dyDescent="0.3">
      <c r="A15935" s="680" t="s">
        <v>39859</v>
      </c>
      <c r="B15935" s="681" t="s">
        <v>39860</v>
      </c>
      <c r="C15935" s="680" t="s">
        <v>39861</v>
      </c>
      <c r="D15935" s="680" t="s">
        <v>52120</v>
      </c>
    </row>
    <row r="15936" spans="1:4" ht="16.5" thickTop="1" thickBot="1" x14ac:dyDescent="0.3">
      <c r="A15936" s="681" t="s">
        <v>39862</v>
      </c>
      <c r="B15936" s="681" t="s">
        <v>39863</v>
      </c>
      <c r="C15936" s="681" t="s">
        <v>39864</v>
      </c>
      <c r="D15936" s="681" t="s">
        <v>52121</v>
      </c>
    </row>
    <row r="15937" spans="1:4" ht="16.5" thickTop="1" thickBot="1" x14ac:dyDescent="0.3">
      <c r="A15937" s="681" t="s">
        <v>39865</v>
      </c>
      <c r="B15937" s="681" t="s">
        <v>39866</v>
      </c>
      <c r="C15937" s="681" t="s">
        <v>39867</v>
      </c>
      <c r="D15937" s="681" t="s">
        <v>52122</v>
      </c>
    </row>
    <row r="15938" spans="1:4" ht="16.5" thickTop="1" thickBot="1" x14ac:dyDescent="0.3">
      <c r="A15938" s="681" t="s">
        <v>39868</v>
      </c>
      <c r="B15938" s="681" t="s">
        <v>39869</v>
      </c>
      <c r="C15938" s="681" t="s">
        <v>39870</v>
      </c>
      <c r="D15938" s="681" t="s">
        <v>52123</v>
      </c>
    </row>
    <row r="15939" spans="1:4" ht="16.5" thickTop="1" thickBot="1" x14ac:dyDescent="0.3">
      <c r="A15939" s="680" t="s">
        <v>39871</v>
      </c>
      <c r="B15939" s="681" t="s">
        <v>39872</v>
      </c>
      <c r="C15939" s="680" t="s">
        <v>39873</v>
      </c>
      <c r="D15939" s="680" t="s">
        <v>52124</v>
      </c>
    </row>
    <row r="15940" spans="1:4" ht="16.5" thickTop="1" thickBot="1" x14ac:dyDescent="0.3">
      <c r="A15940" s="681" t="s">
        <v>39874</v>
      </c>
      <c r="B15940" s="681" t="s">
        <v>39875</v>
      </c>
      <c r="C15940" s="681" t="s">
        <v>39876</v>
      </c>
      <c r="D15940" s="681" t="s">
        <v>52125</v>
      </c>
    </row>
    <row r="15941" spans="1:4" ht="16.5" thickTop="1" thickBot="1" x14ac:dyDescent="0.3">
      <c r="A15941" s="680" t="s">
        <v>39877</v>
      </c>
      <c r="B15941" s="681" t="s">
        <v>39878</v>
      </c>
      <c r="C15941" s="680" t="s">
        <v>39879</v>
      </c>
      <c r="D15941" s="680" t="s">
        <v>52126</v>
      </c>
    </row>
    <row r="15942" spans="1:4" ht="31.5" thickTop="1" thickBot="1" x14ac:dyDescent="0.3">
      <c r="A15942" s="680" t="s">
        <v>39880</v>
      </c>
      <c r="B15942" s="681" t="s">
        <v>39881</v>
      </c>
      <c r="C15942" s="680" t="s">
        <v>39882</v>
      </c>
      <c r="D15942" s="680" t="s">
        <v>52127</v>
      </c>
    </row>
    <row r="15943" spans="1:4" ht="16.5" thickTop="1" thickBot="1" x14ac:dyDescent="0.3">
      <c r="A15943" s="681" t="s">
        <v>8403</v>
      </c>
      <c r="B15943" s="681" t="s">
        <v>39883</v>
      </c>
      <c r="C15943" s="681" t="s">
        <v>8404</v>
      </c>
      <c r="D15943" s="681" t="s">
        <v>8405</v>
      </c>
    </row>
    <row r="15944" spans="1:4" ht="16.5" thickTop="1" thickBot="1" x14ac:dyDescent="0.3">
      <c r="A15944" s="680" t="s">
        <v>39884</v>
      </c>
      <c r="B15944" s="681" t="s">
        <v>39885</v>
      </c>
      <c r="C15944" s="680" t="s">
        <v>39886</v>
      </c>
      <c r="D15944" s="680" t="s">
        <v>52128</v>
      </c>
    </row>
    <row r="15945" spans="1:4" ht="16.5" thickTop="1" thickBot="1" x14ac:dyDescent="0.3">
      <c r="A15945" s="681" t="s">
        <v>39887</v>
      </c>
      <c r="B15945" s="681" t="s">
        <v>39888</v>
      </c>
      <c r="C15945" s="681" t="s">
        <v>39889</v>
      </c>
      <c r="D15945" s="681" t="s">
        <v>52129</v>
      </c>
    </row>
    <row r="15946" spans="1:4" ht="16.5" thickTop="1" thickBot="1" x14ac:dyDescent="0.3">
      <c r="A15946" s="680" t="s">
        <v>39890</v>
      </c>
      <c r="B15946" s="692" t="s">
        <v>8728</v>
      </c>
      <c r="C15946" s="680" t="s">
        <v>39891</v>
      </c>
      <c r="D15946" s="680" t="s">
        <v>52130</v>
      </c>
    </row>
    <row r="15947" spans="1:4" ht="16.5" thickTop="1" thickBot="1" x14ac:dyDescent="0.3">
      <c r="A15947" s="680" t="s">
        <v>39892</v>
      </c>
      <c r="B15947" s="681" t="s">
        <v>39893</v>
      </c>
      <c r="C15947" s="680" t="s">
        <v>39894</v>
      </c>
      <c r="D15947" s="680" t="s">
        <v>52131</v>
      </c>
    </row>
    <row r="15948" spans="1:4" ht="16.5" thickTop="1" thickBot="1" x14ac:dyDescent="0.3">
      <c r="A15948" s="681" t="s">
        <v>39895</v>
      </c>
      <c r="B15948" s="692" t="s">
        <v>8728</v>
      </c>
      <c r="C15948" s="681" t="s">
        <v>39896</v>
      </c>
      <c r="D15948" s="681" t="s">
        <v>52132</v>
      </c>
    </row>
    <row r="15949" spans="1:4" ht="16.5" thickTop="1" thickBot="1" x14ac:dyDescent="0.3">
      <c r="A15949" s="680" t="s">
        <v>39897</v>
      </c>
      <c r="B15949" s="681" t="s">
        <v>39898</v>
      </c>
      <c r="C15949" s="680" t="s">
        <v>39899</v>
      </c>
      <c r="D15949" s="680" t="s">
        <v>52133</v>
      </c>
    </row>
    <row r="15950" spans="1:4" ht="16.5" thickTop="1" thickBot="1" x14ac:dyDescent="0.3">
      <c r="A15950" s="681" t="s">
        <v>39900</v>
      </c>
      <c r="B15950" s="681" t="s">
        <v>39900</v>
      </c>
      <c r="C15950" s="681" t="s">
        <v>39901</v>
      </c>
      <c r="D15950" s="681" t="s">
        <v>52134</v>
      </c>
    </row>
    <row r="15951" spans="1:4" ht="31.5" thickTop="1" thickBot="1" x14ac:dyDescent="0.3">
      <c r="A15951" s="680" t="s">
        <v>39902</v>
      </c>
      <c r="B15951" s="681" t="s">
        <v>39903</v>
      </c>
      <c r="C15951" s="680" t="s">
        <v>39904</v>
      </c>
      <c r="D15951" s="680" t="s">
        <v>52135</v>
      </c>
    </row>
    <row r="15952" spans="1:4" ht="16.5" thickTop="1" thickBot="1" x14ac:dyDescent="0.3">
      <c r="A15952" s="681" t="s">
        <v>39905</v>
      </c>
      <c r="B15952" s="681" t="s">
        <v>39905</v>
      </c>
      <c r="C15952" s="681" t="s">
        <v>39906</v>
      </c>
      <c r="D15952" s="681" t="s">
        <v>52136</v>
      </c>
    </row>
    <row r="15953" spans="1:4" ht="16.5" thickTop="1" thickBot="1" x14ac:dyDescent="0.3">
      <c r="A15953" s="680" t="s">
        <v>39907</v>
      </c>
      <c r="B15953" s="681" t="s">
        <v>39908</v>
      </c>
      <c r="C15953" s="680" t="s">
        <v>39909</v>
      </c>
      <c r="D15953" s="680" t="s">
        <v>52137</v>
      </c>
    </row>
    <row r="15954" spans="1:4" ht="16.5" thickTop="1" thickBot="1" x14ac:dyDescent="0.3">
      <c r="A15954" s="681" t="s">
        <v>39910</v>
      </c>
      <c r="B15954" s="681" t="s">
        <v>39911</v>
      </c>
      <c r="C15954" s="681" t="s">
        <v>39912</v>
      </c>
      <c r="D15954" s="681" t="s">
        <v>52138</v>
      </c>
    </row>
    <row r="15955" spans="1:4" ht="16.5" thickTop="1" thickBot="1" x14ac:dyDescent="0.3">
      <c r="A15955" s="680" t="s">
        <v>8406</v>
      </c>
      <c r="B15955" s="681" t="s">
        <v>39913</v>
      </c>
      <c r="C15955" s="680" t="s">
        <v>8407</v>
      </c>
      <c r="D15955" s="680" t="s">
        <v>8408</v>
      </c>
    </row>
    <row r="15956" spans="1:4" ht="16.5" thickTop="1" thickBot="1" x14ac:dyDescent="0.3">
      <c r="A15956" s="680" t="s">
        <v>39914</v>
      </c>
      <c r="B15956" s="681" t="s">
        <v>39915</v>
      </c>
      <c r="C15956" s="680" t="s">
        <v>39916</v>
      </c>
      <c r="D15956" s="680" t="s">
        <v>52139</v>
      </c>
    </row>
    <row r="15957" spans="1:4" ht="16.5" thickTop="1" thickBot="1" x14ac:dyDescent="0.3">
      <c r="A15957" s="681" t="s">
        <v>39917</v>
      </c>
      <c r="B15957" s="681" t="s">
        <v>39918</v>
      </c>
      <c r="C15957" s="681" t="s">
        <v>39919</v>
      </c>
      <c r="D15957" s="681" t="s">
        <v>52140</v>
      </c>
    </row>
    <row r="15958" spans="1:4" ht="16.5" thickTop="1" thickBot="1" x14ac:dyDescent="0.3">
      <c r="A15958" s="681" t="s">
        <v>39920</v>
      </c>
      <c r="B15958" s="681" t="s">
        <v>39921</v>
      </c>
      <c r="C15958" s="681" t="s">
        <v>39922</v>
      </c>
      <c r="D15958" s="681" t="s">
        <v>52141</v>
      </c>
    </row>
    <row r="15959" spans="1:4" ht="16.5" thickTop="1" thickBot="1" x14ac:dyDescent="0.3">
      <c r="A15959" s="680" t="s">
        <v>39923</v>
      </c>
      <c r="B15959" s="681" t="s">
        <v>39924</v>
      </c>
      <c r="C15959" s="680" t="s">
        <v>39925</v>
      </c>
      <c r="D15959" s="680" t="s">
        <v>52142</v>
      </c>
    </row>
    <row r="15960" spans="1:4" ht="16.5" thickTop="1" thickBot="1" x14ac:dyDescent="0.3">
      <c r="A15960" s="681" t="s">
        <v>8409</v>
      </c>
      <c r="B15960" s="681" t="s">
        <v>8409</v>
      </c>
      <c r="C15960" s="681" t="s">
        <v>8410</v>
      </c>
      <c r="D15960" s="681" t="s">
        <v>8411</v>
      </c>
    </row>
    <row r="15961" spans="1:4" ht="16.5" thickTop="1" thickBot="1" x14ac:dyDescent="0.3">
      <c r="A15961" s="681" t="s">
        <v>39926</v>
      </c>
      <c r="B15961" s="681" t="s">
        <v>39926</v>
      </c>
      <c r="C15961" s="681" t="s">
        <v>39927</v>
      </c>
      <c r="D15961" s="681" t="s">
        <v>52143</v>
      </c>
    </row>
    <row r="15962" spans="1:4" ht="16.5" thickTop="1" thickBot="1" x14ac:dyDescent="0.3">
      <c r="A15962" s="681" t="s">
        <v>39928</v>
      </c>
      <c r="B15962" s="681" t="s">
        <v>39928</v>
      </c>
      <c r="C15962" s="681" t="s">
        <v>39929</v>
      </c>
      <c r="D15962" s="681" t="s">
        <v>52144</v>
      </c>
    </row>
    <row r="15963" spans="1:4" ht="31.5" thickTop="1" thickBot="1" x14ac:dyDescent="0.3">
      <c r="A15963" s="681" t="s">
        <v>39930</v>
      </c>
      <c r="B15963" s="681" t="s">
        <v>39931</v>
      </c>
      <c r="C15963" s="681" t="s">
        <v>39932</v>
      </c>
      <c r="D15963" s="681" t="s">
        <v>52145</v>
      </c>
    </row>
    <row r="15964" spans="1:4" ht="16.5" thickTop="1" thickBot="1" x14ac:dyDescent="0.3">
      <c r="A15964" s="680" t="s">
        <v>39933</v>
      </c>
      <c r="B15964" s="681" t="s">
        <v>39934</v>
      </c>
      <c r="C15964" s="680" t="s">
        <v>39935</v>
      </c>
      <c r="D15964" s="680" t="s">
        <v>52146</v>
      </c>
    </row>
    <row r="15965" spans="1:4" ht="16.5" thickTop="1" thickBot="1" x14ac:dyDescent="0.3">
      <c r="A15965" s="681" t="s">
        <v>39936</v>
      </c>
      <c r="B15965" s="681" t="s">
        <v>39937</v>
      </c>
      <c r="C15965" s="681" t="s">
        <v>39938</v>
      </c>
      <c r="D15965" s="681" t="s">
        <v>52147</v>
      </c>
    </row>
    <row r="15966" spans="1:4" ht="16.5" thickTop="1" thickBot="1" x14ac:dyDescent="0.3">
      <c r="A15966" s="680" t="s">
        <v>39939</v>
      </c>
      <c r="B15966" s="681" t="s">
        <v>39940</v>
      </c>
      <c r="C15966" s="680" t="s">
        <v>39941</v>
      </c>
      <c r="D15966" s="680" t="s">
        <v>52148</v>
      </c>
    </row>
    <row r="15967" spans="1:4" ht="16.5" thickTop="1" thickBot="1" x14ac:dyDescent="0.3">
      <c r="A15967" s="681" t="s">
        <v>39942</v>
      </c>
      <c r="B15967" s="681" t="s">
        <v>39943</v>
      </c>
      <c r="C15967" s="681" t="s">
        <v>39944</v>
      </c>
      <c r="D15967" s="681" t="s">
        <v>52149</v>
      </c>
    </row>
    <row r="15968" spans="1:4" ht="16.5" thickTop="1" thickBot="1" x14ac:dyDescent="0.3">
      <c r="A15968" s="680" t="s">
        <v>39945</v>
      </c>
      <c r="B15968" s="681" t="s">
        <v>39946</v>
      </c>
      <c r="C15968" s="680" t="s">
        <v>39947</v>
      </c>
      <c r="D15968" s="680" t="s">
        <v>52150</v>
      </c>
    </row>
    <row r="15969" spans="1:4" ht="16.5" thickTop="1" thickBot="1" x14ac:dyDescent="0.3">
      <c r="A15969" s="681" t="s">
        <v>39948</v>
      </c>
      <c r="B15969" s="681" t="s">
        <v>39949</v>
      </c>
      <c r="C15969" s="681" t="s">
        <v>39950</v>
      </c>
      <c r="D15969" s="681" t="s">
        <v>52151</v>
      </c>
    </row>
    <row r="15970" spans="1:4" ht="31.5" thickTop="1" thickBot="1" x14ac:dyDescent="0.3">
      <c r="A15970" s="680" t="s">
        <v>39951</v>
      </c>
      <c r="B15970" s="681" t="s">
        <v>39952</v>
      </c>
      <c r="C15970" s="680" t="s">
        <v>39953</v>
      </c>
      <c r="D15970" s="680" t="s">
        <v>52152</v>
      </c>
    </row>
    <row r="15971" spans="1:4" ht="31.5" thickTop="1" thickBot="1" x14ac:dyDescent="0.3">
      <c r="A15971" s="680" t="s">
        <v>39954</v>
      </c>
      <c r="B15971" s="681" t="s">
        <v>39955</v>
      </c>
      <c r="C15971" s="680" t="s">
        <v>39956</v>
      </c>
      <c r="D15971" s="680" t="s">
        <v>52153</v>
      </c>
    </row>
    <row r="15972" spans="1:4" ht="16.5" thickTop="1" thickBot="1" x14ac:dyDescent="0.3">
      <c r="A15972" s="681" t="s">
        <v>39957</v>
      </c>
      <c r="B15972" s="681" t="s">
        <v>39958</v>
      </c>
      <c r="C15972" s="681" t="s">
        <v>39959</v>
      </c>
      <c r="D15972" s="681" t="s">
        <v>52154</v>
      </c>
    </row>
    <row r="15973" spans="1:4" ht="16.5" thickTop="1" thickBot="1" x14ac:dyDescent="0.3">
      <c r="A15973" s="681" t="s">
        <v>39960</v>
      </c>
      <c r="B15973" s="681" t="s">
        <v>39961</v>
      </c>
      <c r="C15973" s="681" t="s">
        <v>39962</v>
      </c>
      <c r="D15973" s="681" t="s">
        <v>52155</v>
      </c>
    </row>
    <row r="15974" spans="1:4" ht="16.5" thickTop="1" thickBot="1" x14ac:dyDescent="0.3">
      <c r="A15974" s="680" t="s">
        <v>39963</v>
      </c>
      <c r="B15974" s="681" t="s">
        <v>39964</v>
      </c>
      <c r="C15974" s="680" t="s">
        <v>39965</v>
      </c>
      <c r="D15974" s="680" t="s">
        <v>52156</v>
      </c>
    </row>
    <row r="15975" spans="1:4" ht="31.5" thickTop="1" thickBot="1" x14ac:dyDescent="0.3">
      <c r="A15975" s="680" t="s">
        <v>39966</v>
      </c>
      <c r="B15975" s="681" t="s">
        <v>39967</v>
      </c>
      <c r="C15975" s="680" t="s">
        <v>39968</v>
      </c>
      <c r="D15975" s="680" t="s">
        <v>52157</v>
      </c>
    </row>
    <row r="15976" spans="1:4" ht="16.5" thickTop="1" thickBot="1" x14ac:dyDescent="0.3">
      <c r="A15976" s="681" t="s">
        <v>8412</v>
      </c>
      <c r="B15976" s="681" t="s">
        <v>39969</v>
      </c>
      <c r="C15976" s="681" t="s">
        <v>8413</v>
      </c>
      <c r="D15976" s="681" t="s">
        <v>8414</v>
      </c>
    </row>
    <row r="15977" spans="1:4" ht="16.5" thickTop="1" thickBot="1" x14ac:dyDescent="0.3">
      <c r="A15977" s="680" t="s">
        <v>39970</v>
      </c>
      <c r="B15977" s="692" t="s">
        <v>8728</v>
      </c>
      <c r="C15977" s="680" t="s">
        <v>39971</v>
      </c>
      <c r="D15977" s="680" t="s">
        <v>52158</v>
      </c>
    </row>
    <row r="15978" spans="1:4" ht="16.5" thickTop="1" thickBot="1" x14ac:dyDescent="0.3">
      <c r="A15978" s="681" t="s">
        <v>39972</v>
      </c>
      <c r="B15978" s="692" t="s">
        <v>8728</v>
      </c>
      <c r="C15978" s="681" t="s">
        <v>39973</v>
      </c>
      <c r="D15978" s="681" t="s">
        <v>52159</v>
      </c>
    </row>
    <row r="15979" spans="1:4" ht="16.5" thickTop="1" thickBot="1" x14ac:dyDescent="0.3">
      <c r="A15979" s="681" t="s">
        <v>39974</v>
      </c>
      <c r="B15979" s="681" t="s">
        <v>39975</v>
      </c>
      <c r="C15979" s="681" t="s">
        <v>39976</v>
      </c>
      <c r="D15979" s="681" t="s">
        <v>52160</v>
      </c>
    </row>
    <row r="15980" spans="1:4" ht="16.5" thickTop="1" thickBot="1" x14ac:dyDescent="0.3">
      <c r="A15980" s="681" t="s">
        <v>8415</v>
      </c>
      <c r="B15980" s="681" t="s">
        <v>39977</v>
      </c>
      <c r="C15980" s="681" t="s">
        <v>8416</v>
      </c>
      <c r="D15980" s="681" t="s">
        <v>8417</v>
      </c>
    </row>
    <row r="15981" spans="1:4" ht="16.5" thickTop="1" thickBot="1" x14ac:dyDescent="0.3">
      <c r="A15981" s="680" t="s">
        <v>39978</v>
      </c>
      <c r="B15981" s="681" t="s">
        <v>39979</v>
      </c>
      <c r="C15981" s="680" t="s">
        <v>39980</v>
      </c>
      <c r="D15981" s="680" t="s">
        <v>52161</v>
      </c>
    </row>
    <row r="15982" spans="1:4" ht="16.5" thickTop="1" thickBot="1" x14ac:dyDescent="0.3">
      <c r="A15982" s="681" t="s">
        <v>39981</v>
      </c>
      <c r="B15982" s="681" t="s">
        <v>39982</v>
      </c>
      <c r="C15982" s="681" t="s">
        <v>39983</v>
      </c>
      <c r="D15982" s="681" t="s">
        <v>52162</v>
      </c>
    </row>
    <row r="15983" spans="1:4" ht="16.5" thickTop="1" thickBot="1" x14ac:dyDescent="0.3">
      <c r="A15983" s="680" t="s">
        <v>39984</v>
      </c>
      <c r="B15983" s="681" t="s">
        <v>39984</v>
      </c>
      <c r="C15983" s="680" t="s">
        <v>39985</v>
      </c>
      <c r="D15983" s="680" t="s">
        <v>52163</v>
      </c>
    </row>
    <row r="15984" spans="1:4" ht="16.5" thickTop="1" thickBot="1" x14ac:dyDescent="0.3">
      <c r="A15984" s="681" t="s">
        <v>39986</v>
      </c>
      <c r="B15984" s="681" t="s">
        <v>39987</v>
      </c>
      <c r="C15984" s="681" t="s">
        <v>39988</v>
      </c>
      <c r="D15984" s="681" t="s">
        <v>52164</v>
      </c>
    </row>
    <row r="15985" spans="1:4" ht="16.5" thickTop="1" thickBot="1" x14ac:dyDescent="0.3">
      <c r="A15985" s="681" t="s">
        <v>39989</v>
      </c>
      <c r="B15985" s="681" t="s">
        <v>39990</v>
      </c>
      <c r="C15985" s="681" t="s">
        <v>39991</v>
      </c>
      <c r="D15985" s="681" t="s">
        <v>52165</v>
      </c>
    </row>
    <row r="15986" spans="1:4" ht="31.5" thickTop="1" thickBot="1" x14ac:dyDescent="0.3">
      <c r="A15986" s="681" t="s">
        <v>39992</v>
      </c>
      <c r="B15986" s="692" t="s">
        <v>8728</v>
      </c>
      <c r="C15986" s="681" t="s">
        <v>39993</v>
      </c>
      <c r="D15986" s="681" t="s">
        <v>52166</v>
      </c>
    </row>
    <row r="15987" spans="1:4" ht="16.5" thickTop="1" thickBot="1" x14ac:dyDescent="0.3">
      <c r="A15987" s="680" t="s">
        <v>39994</v>
      </c>
      <c r="B15987" s="681" t="s">
        <v>39995</v>
      </c>
      <c r="C15987" s="680" t="s">
        <v>39996</v>
      </c>
      <c r="D15987" s="680" t="s">
        <v>52167</v>
      </c>
    </row>
    <row r="15988" spans="1:4" ht="16.5" thickTop="1" thickBot="1" x14ac:dyDescent="0.3">
      <c r="A15988" s="681" t="s">
        <v>39997</v>
      </c>
      <c r="B15988" s="681" t="s">
        <v>39998</v>
      </c>
      <c r="C15988" s="681" t="s">
        <v>39999</v>
      </c>
      <c r="D15988" s="681" t="s">
        <v>52168</v>
      </c>
    </row>
    <row r="15989" spans="1:4" ht="16.5" thickTop="1" thickBot="1" x14ac:dyDescent="0.3">
      <c r="A15989" s="680" t="s">
        <v>40000</v>
      </c>
      <c r="B15989" s="681" t="s">
        <v>40001</v>
      </c>
      <c r="C15989" s="680" t="s">
        <v>40002</v>
      </c>
      <c r="D15989" s="680" t="s">
        <v>52169</v>
      </c>
    </row>
    <row r="15990" spans="1:4" ht="16.5" thickTop="1" thickBot="1" x14ac:dyDescent="0.3">
      <c r="A15990" s="681" t="s">
        <v>40003</v>
      </c>
      <c r="B15990" s="692" t="s">
        <v>8728</v>
      </c>
      <c r="C15990" s="681" t="s">
        <v>40004</v>
      </c>
      <c r="D15990" s="681" t="s">
        <v>52170</v>
      </c>
    </row>
    <row r="15991" spans="1:4" ht="16.5" thickTop="1" thickBot="1" x14ac:dyDescent="0.3">
      <c r="A15991" s="680" t="s">
        <v>52171</v>
      </c>
      <c r="B15991" s="692" t="s">
        <v>8728</v>
      </c>
      <c r="C15991" s="680" t="s">
        <v>52172</v>
      </c>
      <c r="D15991" s="680" t="s">
        <v>52173</v>
      </c>
    </row>
    <row r="15992" spans="1:4" ht="16.5" thickTop="1" thickBot="1" x14ac:dyDescent="0.3">
      <c r="A15992" s="681" t="s">
        <v>40005</v>
      </c>
      <c r="B15992" s="692" t="s">
        <v>8728</v>
      </c>
      <c r="C15992" s="681" t="s">
        <v>40006</v>
      </c>
      <c r="D15992" s="681" t="s">
        <v>52174</v>
      </c>
    </row>
    <row r="15993" spans="1:4" ht="16.5" thickTop="1" thickBot="1" x14ac:dyDescent="0.3">
      <c r="A15993" s="680" t="s">
        <v>8418</v>
      </c>
      <c r="B15993" s="692" t="s">
        <v>8728</v>
      </c>
      <c r="C15993" s="680" t="s">
        <v>8419</v>
      </c>
      <c r="D15993" s="680" t="s">
        <v>8420</v>
      </c>
    </row>
    <row r="15994" spans="1:4" ht="16.5" thickTop="1" thickBot="1" x14ac:dyDescent="0.3">
      <c r="A15994" s="680" t="s">
        <v>8422</v>
      </c>
      <c r="B15994" s="692" t="s">
        <v>8728</v>
      </c>
      <c r="C15994" s="680" t="s">
        <v>8423</v>
      </c>
      <c r="D15994" s="680" t="s">
        <v>8424</v>
      </c>
    </row>
    <row r="15995" spans="1:4" ht="31.5" thickTop="1" thickBot="1" x14ac:dyDescent="0.3">
      <c r="A15995" s="680" t="s">
        <v>40007</v>
      </c>
      <c r="B15995" s="681" t="s">
        <v>40008</v>
      </c>
      <c r="C15995" s="680" t="s">
        <v>40009</v>
      </c>
      <c r="D15995" s="680" t="s">
        <v>52175</v>
      </c>
    </row>
    <row r="15996" spans="1:4" ht="16.5" thickTop="1" thickBot="1" x14ac:dyDescent="0.3">
      <c r="A15996" s="681" t="s">
        <v>40010</v>
      </c>
      <c r="B15996" s="681" t="s">
        <v>40011</v>
      </c>
      <c r="C15996" s="681" t="s">
        <v>40012</v>
      </c>
      <c r="D15996" s="681" t="s">
        <v>52176</v>
      </c>
    </row>
    <row r="15997" spans="1:4" ht="16.5" thickTop="1" thickBot="1" x14ac:dyDescent="0.3">
      <c r="A15997" s="680" t="s">
        <v>8425</v>
      </c>
      <c r="B15997" s="681" t="s">
        <v>40013</v>
      </c>
      <c r="C15997" s="680" t="s">
        <v>8426</v>
      </c>
      <c r="D15997" s="680" t="s">
        <v>8427</v>
      </c>
    </row>
    <row r="15998" spans="1:4" ht="16.5" thickTop="1" thickBot="1" x14ac:dyDescent="0.3">
      <c r="A15998" s="680" t="s">
        <v>40014</v>
      </c>
      <c r="B15998" s="681" t="s">
        <v>40015</v>
      </c>
      <c r="C15998" s="680" t="s">
        <v>40016</v>
      </c>
      <c r="D15998" s="680" t="s">
        <v>52177</v>
      </c>
    </row>
    <row r="15999" spans="1:4" ht="16.5" thickTop="1" thickBot="1" x14ac:dyDescent="0.3">
      <c r="A15999" s="681" t="s">
        <v>40017</v>
      </c>
      <c r="B15999" s="681" t="s">
        <v>40018</v>
      </c>
      <c r="C15999" s="681" t="s">
        <v>40019</v>
      </c>
      <c r="D15999" s="681" t="s">
        <v>52178</v>
      </c>
    </row>
    <row r="16000" spans="1:4" ht="16.5" thickTop="1" thickBot="1" x14ac:dyDescent="0.3">
      <c r="A16000" s="680" t="s">
        <v>8428</v>
      </c>
      <c r="B16000" s="681" t="s">
        <v>40020</v>
      </c>
      <c r="C16000" s="680" t="s">
        <v>8429</v>
      </c>
      <c r="D16000" s="680" t="s">
        <v>8430</v>
      </c>
    </row>
    <row r="16001" spans="1:4" ht="16.5" thickTop="1" thickBot="1" x14ac:dyDescent="0.3">
      <c r="A16001" s="680" t="s">
        <v>40021</v>
      </c>
      <c r="B16001" s="681" t="s">
        <v>40021</v>
      </c>
      <c r="C16001" s="680" t="s">
        <v>40022</v>
      </c>
      <c r="D16001" s="680" t="s">
        <v>52179</v>
      </c>
    </row>
    <row r="16002" spans="1:4" ht="16.5" thickTop="1" thickBot="1" x14ac:dyDescent="0.3">
      <c r="A16002" s="680" t="s">
        <v>40023</v>
      </c>
      <c r="B16002" s="681" t="s">
        <v>40024</v>
      </c>
      <c r="C16002" s="680" t="s">
        <v>40025</v>
      </c>
      <c r="D16002" s="680" t="s">
        <v>52180</v>
      </c>
    </row>
    <row r="16003" spans="1:4" ht="16.5" thickTop="1" thickBot="1" x14ac:dyDescent="0.3">
      <c r="A16003" s="681" t="s">
        <v>40026</v>
      </c>
      <c r="B16003" s="681" t="s">
        <v>40027</v>
      </c>
      <c r="C16003" s="681" t="s">
        <v>40028</v>
      </c>
      <c r="D16003" s="681" t="s">
        <v>52181</v>
      </c>
    </row>
    <row r="16004" spans="1:4" ht="16.5" thickTop="1" thickBot="1" x14ac:dyDescent="0.3">
      <c r="A16004" s="680" t="s">
        <v>8431</v>
      </c>
      <c r="B16004" s="681" t="s">
        <v>40029</v>
      </c>
      <c r="C16004" s="680" t="s">
        <v>8432</v>
      </c>
      <c r="D16004" s="680" t="s">
        <v>8433</v>
      </c>
    </row>
    <row r="16005" spans="1:4" ht="16.5" thickTop="1" thickBot="1" x14ac:dyDescent="0.3">
      <c r="A16005" s="681" t="s">
        <v>8434</v>
      </c>
      <c r="B16005" s="681" t="s">
        <v>40030</v>
      </c>
      <c r="C16005" s="681" t="s">
        <v>40031</v>
      </c>
      <c r="D16005" s="681" t="s">
        <v>52182</v>
      </c>
    </row>
    <row r="16006" spans="1:4" ht="16.5" thickTop="1" thickBot="1" x14ac:dyDescent="0.3">
      <c r="A16006" s="681" t="s">
        <v>40032</v>
      </c>
      <c r="B16006" s="681" t="s">
        <v>40033</v>
      </c>
      <c r="C16006" s="681" t="s">
        <v>40034</v>
      </c>
      <c r="D16006" s="681" t="s">
        <v>52183</v>
      </c>
    </row>
    <row r="16007" spans="1:4" ht="16.5" thickTop="1" thickBot="1" x14ac:dyDescent="0.3">
      <c r="A16007" s="681" t="s">
        <v>40035</v>
      </c>
      <c r="B16007" s="681" t="s">
        <v>40036</v>
      </c>
      <c r="C16007" s="681" t="s">
        <v>40037</v>
      </c>
      <c r="D16007" s="681" t="s">
        <v>52184</v>
      </c>
    </row>
    <row r="16008" spans="1:4" ht="16.5" thickTop="1" thickBot="1" x14ac:dyDescent="0.3">
      <c r="A16008" s="681" t="s">
        <v>8437</v>
      </c>
      <c r="B16008" s="681" t="s">
        <v>8437</v>
      </c>
      <c r="C16008" s="681" t="s">
        <v>8438</v>
      </c>
      <c r="D16008" s="681" t="s">
        <v>8439</v>
      </c>
    </row>
    <row r="16009" spans="1:4" ht="16.5" thickTop="1" thickBot="1" x14ac:dyDescent="0.3">
      <c r="A16009" s="680" t="s">
        <v>40038</v>
      </c>
      <c r="B16009" s="681" t="s">
        <v>40039</v>
      </c>
      <c r="C16009" s="680" t="s">
        <v>40040</v>
      </c>
      <c r="D16009" s="680" t="s">
        <v>52185</v>
      </c>
    </row>
    <row r="16010" spans="1:4" ht="31.5" thickTop="1" thickBot="1" x14ac:dyDescent="0.3">
      <c r="A16010" s="681" t="s">
        <v>40041</v>
      </c>
      <c r="B16010" s="681" t="s">
        <v>40042</v>
      </c>
      <c r="C16010" s="681" t="s">
        <v>40043</v>
      </c>
      <c r="D16010" s="681" t="s">
        <v>52186</v>
      </c>
    </row>
    <row r="16011" spans="1:4" ht="31.5" thickTop="1" thickBot="1" x14ac:dyDescent="0.3">
      <c r="A16011" s="681" t="s">
        <v>40044</v>
      </c>
      <c r="B16011" s="681" t="s">
        <v>40045</v>
      </c>
      <c r="C16011" s="681" t="s">
        <v>40046</v>
      </c>
      <c r="D16011" s="681" t="s">
        <v>52187</v>
      </c>
    </row>
    <row r="16012" spans="1:4" ht="16.5" thickTop="1" thickBot="1" x14ac:dyDescent="0.3">
      <c r="A16012" s="680" t="s">
        <v>40047</v>
      </c>
      <c r="B16012" s="681" t="s">
        <v>40047</v>
      </c>
      <c r="C16012" s="680" t="s">
        <v>40048</v>
      </c>
      <c r="D16012" s="680" t="s">
        <v>52188</v>
      </c>
    </row>
    <row r="16013" spans="1:4" ht="16.5" thickTop="1" thickBot="1" x14ac:dyDescent="0.3">
      <c r="A16013" s="680" t="s">
        <v>40049</v>
      </c>
      <c r="B16013" s="681" t="s">
        <v>40050</v>
      </c>
      <c r="C16013" s="680" t="s">
        <v>40051</v>
      </c>
      <c r="D16013" s="680" t="s">
        <v>52189</v>
      </c>
    </row>
    <row r="16014" spans="1:4" ht="31.5" thickTop="1" thickBot="1" x14ac:dyDescent="0.3">
      <c r="A16014" s="681" t="s">
        <v>40052</v>
      </c>
      <c r="B16014" s="681" t="s">
        <v>40053</v>
      </c>
      <c r="C16014" s="681" t="s">
        <v>40054</v>
      </c>
      <c r="D16014" s="681" t="s">
        <v>52190</v>
      </c>
    </row>
    <row r="16015" spans="1:4" ht="16.5" thickTop="1" thickBot="1" x14ac:dyDescent="0.3">
      <c r="A16015" s="681" t="s">
        <v>40055</v>
      </c>
      <c r="B16015" s="681" t="s">
        <v>40056</v>
      </c>
      <c r="C16015" s="681" t="s">
        <v>40057</v>
      </c>
      <c r="D16015" s="681" t="s">
        <v>52191</v>
      </c>
    </row>
    <row r="16016" spans="1:4" ht="16.5" thickTop="1" thickBot="1" x14ac:dyDescent="0.3">
      <c r="A16016" s="681" t="s">
        <v>40058</v>
      </c>
      <c r="B16016" s="681" t="s">
        <v>40059</v>
      </c>
      <c r="C16016" s="681" t="s">
        <v>40060</v>
      </c>
      <c r="D16016" s="681" t="s">
        <v>52192</v>
      </c>
    </row>
    <row r="16017" spans="1:4" ht="31.5" thickTop="1" thickBot="1" x14ac:dyDescent="0.3">
      <c r="A16017" s="681" t="s">
        <v>40061</v>
      </c>
      <c r="B16017" s="681" t="s">
        <v>40062</v>
      </c>
      <c r="C16017" s="681" t="s">
        <v>40063</v>
      </c>
      <c r="D16017" s="681" t="s">
        <v>52193</v>
      </c>
    </row>
    <row r="16018" spans="1:4" ht="16.5" thickTop="1" thickBot="1" x14ac:dyDescent="0.3">
      <c r="A16018" s="680" t="s">
        <v>8440</v>
      </c>
      <c r="B16018" s="681" t="s">
        <v>8440</v>
      </c>
      <c r="C16018" s="680" t="s">
        <v>8441</v>
      </c>
      <c r="D16018" s="680" t="s">
        <v>8442</v>
      </c>
    </row>
    <row r="16019" spans="1:4" ht="16.5" thickTop="1" thickBot="1" x14ac:dyDescent="0.3">
      <c r="A16019" s="680" t="s">
        <v>40064</v>
      </c>
      <c r="B16019" s="681" t="s">
        <v>40065</v>
      </c>
      <c r="C16019" s="680" t="s">
        <v>40066</v>
      </c>
      <c r="D16019" s="680" t="s">
        <v>52194</v>
      </c>
    </row>
    <row r="16020" spans="1:4" ht="16.5" thickTop="1" thickBot="1" x14ac:dyDescent="0.3">
      <c r="A16020" s="681" t="s">
        <v>40067</v>
      </c>
      <c r="B16020" s="681" t="s">
        <v>40068</v>
      </c>
      <c r="C16020" s="681" t="s">
        <v>40069</v>
      </c>
      <c r="D16020" s="681" t="s">
        <v>52195</v>
      </c>
    </row>
    <row r="16021" spans="1:4" ht="16.5" thickTop="1" thickBot="1" x14ac:dyDescent="0.3">
      <c r="A16021" s="680" t="s">
        <v>40070</v>
      </c>
      <c r="B16021" s="681" t="s">
        <v>40071</v>
      </c>
      <c r="C16021" s="680" t="s">
        <v>40072</v>
      </c>
      <c r="D16021" s="680" t="s">
        <v>52196</v>
      </c>
    </row>
    <row r="16022" spans="1:4" ht="31.5" thickTop="1" thickBot="1" x14ac:dyDescent="0.3">
      <c r="A16022" s="681" t="s">
        <v>40073</v>
      </c>
      <c r="B16022" s="681" t="s">
        <v>40074</v>
      </c>
      <c r="C16022" s="681" t="s">
        <v>40075</v>
      </c>
      <c r="D16022" s="681" t="s">
        <v>52197</v>
      </c>
    </row>
    <row r="16023" spans="1:4" ht="16.5" thickTop="1" thickBot="1" x14ac:dyDescent="0.3">
      <c r="A16023" s="680" t="s">
        <v>40076</v>
      </c>
      <c r="B16023" s="681" t="s">
        <v>40077</v>
      </c>
      <c r="C16023" s="680" t="s">
        <v>40078</v>
      </c>
      <c r="D16023" s="680" t="s">
        <v>52198</v>
      </c>
    </row>
    <row r="16024" spans="1:4" ht="46.5" thickTop="1" thickBot="1" x14ac:dyDescent="0.3">
      <c r="A16024" s="681" t="s">
        <v>40079</v>
      </c>
      <c r="B16024" s="681" t="s">
        <v>40079</v>
      </c>
      <c r="C16024" s="681" t="s">
        <v>40080</v>
      </c>
      <c r="D16024" s="681" t="s">
        <v>52199</v>
      </c>
    </row>
    <row r="16025" spans="1:4" ht="16.5" thickTop="1" thickBot="1" x14ac:dyDescent="0.3">
      <c r="A16025" s="681" t="s">
        <v>40081</v>
      </c>
      <c r="B16025" s="681" t="s">
        <v>40081</v>
      </c>
      <c r="C16025" s="681" t="s">
        <v>40082</v>
      </c>
      <c r="D16025" s="681" t="s">
        <v>52200</v>
      </c>
    </row>
    <row r="16026" spans="1:4" ht="16.5" thickTop="1" thickBot="1" x14ac:dyDescent="0.3">
      <c r="A16026" s="681" t="s">
        <v>40083</v>
      </c>
      <c r="B16026" s="681" t="s">
        <v>40084</v>
      </c>
      <c r="C16026" s="681" t="s">
        <v>40085</v>
      </c>
      <c r="D16026" s="681" t="s">
        <v>52201</v>
      </c>
    </row>
    <row r="16027" spans="1:4" ht="16.5" thickTop="1" thickBot="1" x14ac:dyDescent="0.3">
      <c r="A16027" s="681" t="s">
        <v>8443</v>
      </c>
      <c r="B16027" s="692" t="s">
        <v>8728</v>
      </c>
      <c r="C16027" s="681" t="s">
        <v>8444</v>
      </c>
      <c r="D16027" s="681" t="s">
        <v>52202</v>
      </c>
    </row>
    <row r="16028" spans="1:4" ht="16.5" thickTop="1" thickBot="1" x14ac:dyDescent="0.3">
      <c r="A16028" s="681" t="s">
        <v>40086</v>
      </c>
      <c r="B16028" s="681" t="s">
        <v>40087</v>
      </c>
      <c r="C16028" s="681" t="s">
        <v>40088</v>
      </c>
      <c r="D16028" s="681" t="s">
        <v>52203</v>
      </c>
    </row>
    <row r="16029" spans="1:4" ht="16.5" thickTop="1" thickBot="1" x14ac:dyDescent="0.3">
      <c r="A16029" s="681" t="s">
        <v>40089</v>
      </c>
      <c r="B16029" s="681" t="s">
        <v>40090</v>
      </c>
      <c r="C16029" s="681" t="s">
        <v>40091</v>
      </c>
      <c r="D16029" s="681" t="s">
        <v>52204</v>
      </c>
    </row>
    <row r="16030" spans="1:4" ht="31.5" thickTop="1" thickBot="1" x14ac:dyDescent="0.3">
      <c r="A16030" s="680" t="s">
        <v>40092</v>
      </c>
      <c r="B16030" s="681" t="s">
        <v>40093</v>
      </c>
      <c r="C16030" s="680" t="s">
        <v>40094</v>
      </c>
      <c r="D16030" s="680" t="s">
        <v>52205</v>
      </c>
    </row>
    <row r="16031" spans="1:4" ht="31.5" thickTop="1" thickBot="1" x14ac:dyDescent="0.3">
      <c r="A16031" s="681" t="s">
        <v>40095</v>
      </c>
      <c r="B16031" s="681" t="s">
        <v>40096</v>
      </c>
      <c r="C16031" s="681" t="s">
        <v>40097</v>
      </c>
      <c r="D16031" s="681" t="s">
        <v>52206</v>
      </c>
    </row>
    <row r="16032" spans="1:4" ht="16.5" thickTop="1" thickBot="1" x14ac:dyDescent="0.3">
      <c r="A16032" s="681" t="s">
        <v>40098</v>
      </c>
      <c r="B16032" s="692" t="s">
        <v>8728</v>
      </c>
      <c r="C16032" s="681" t="s">
        <v>40099</v>
      </c>
      <c r="D16032" s="681" t="s">
        <v>52207</v>
      </c>
    </row>
    <row r="16033" spans="1:4" ht="16.5" thickTop="1" thickBot="1" x14ac:dyDescent="0.3">
      <c r="A16033" s="681" t="s">
        <v>40100</v>
      </c>
      <c r="B16033" s="681" t="s">
        <v>40101</v>
      </c>
      <c r="C16033" s="681" t="s">
        <v>40102</v>
      </c>
      <c r="D16033" s="681" t="s">
        <v>52208</v>
      </c>
    </row>
    <row r="16034" spans="1:4" ht="16.5" thickTop="1" thickBot="1" x14ac:dyDescent="0.3">
      <c r="A16034" s="680" t="s">
        <v>40103</v>
      </c>
      <c r="B16034" s="692" t="s">
        <v>8728</v>
      </c>
      <c r="C16034" s="680" t="s">
        <v>40104</v>
      </c>
      <c r="D16034" s="680" t="s">
        <v>52209</v>
      </c>
    </row>
    <row r="16035" spans="1:4" ht="16.5" thickTop="1" thickBot="1" x14ac:dyDescent="0.3">
      <c r="A16035" s="680" t="s">
        <v>40105</v>
      </c>
      <c r="B16035" s="681" t="s">
        <v>40106</v>
      </c>
      <c r="C16035" s="680" t="s">
        <v>40107</v>
      </c>
      <c r="D16035" s="680" t="s">
        <v>52210</v>
      </c>
    </row>
    <row r="16036" spans="1:4" ht="16.5" thickTop="1" thickBot="1" x14ac:dyDescent="0.3">
      <c r="A16036" s="681" t="s">
        <v>40108</v>
      </c>
      <c r="B16036" s="681" t="s">
        <v>40109</v>
      </c>
      <c r="C16036" s="681" t="s">
        <v>40110</v>
      </c>
      <c r="D16036" s="681" t="s">
        <v>52211</v>
      </c>
    </row>
    <row r="16037" spans="1:4" ht="31.5" thickTop="1" thickBot="1" x14ac:dyDescent="0.3">
      <c r="A16037" s="681" t="s">
        <v>40111</v>
      </c>
      <c r="B16037" s="681" t="s">
        <v>40112</v>
      </c>
      <c r="C16037" s="681" t="s">
        <v>40113</v>
      </c>
      <c r="D16037" s="681" t="s">
        <v>52212</v>
      </c>
    </row>
    <row r="16038" spans="1:4" ht="16.5" thickTop="1" thickBot="1" x14ac:dyDescent="0.3">
      <c r="A16038" s="681" t="s">
        <v>8446</v>
      </c>
      <c r="B16038" s="692" t="s">
        <v>8728</v>
      </c>
      <c r="C16038" s="681" t="s">
        <v>8447</v>
      </c>
      <c r="D16038" s="681" t="s">
        <v>8448</v>
      </c>
    </row>
    <row r="16039" spans="1:4" ht="16.5" thickTop="1" thickBot="1" x14ac:dyDescent="0.3">
      <c r="A16039" s="680" t="s">
        <v>40114</v>
      </c>
      <c r="B16039" s="681" t="s">
        <v>40115</v>
      </c>
      <c r="C16039" s="680" t="s">
        <v>40116</v>
      </c>
      <c r="D16039" s="680" t="s">
        <v>52213</v>
      </c>
    </row>
    <row r="16040" spans="1:4" ht="16.5" thickTop="1" thickBot="1" x14ac:dyDescent="0.3">
      <c r="A16040" s="681" t="s">
        <v>40117</v>
      </c>
      <c r="B16040" s="681" t="s">
        <v>40118</v>
      </c>
      <c r="C16040" s="681" t="s">
        <v>40119</v>
      </c>
      <c r="D16040" s="681" t="s">
        <v>52214</v>
      </c>
    </row>
    <row r="16041" spans="1:4" ht="16.5" thickTop="1" thickBot="1" x14ac:dyDescent="0.3">
      <c r="A16041" s="680" t="s">
        <v>40120</v>
      </c>
      <c r="B16041" s="681" t="s">
        <v>40121</v>
      </c>
      <c r="C16041" s="680" t="s">
        <v>40122</v>
      </c>
      <c r="D16041" s="680" t="s">
        <v>52215</v>
      </c>
    </row>
    <row r="16042" spans="1:4" ht="16.5" thickTop="1" thickBot="1" x14ac:dyDescent="0.3">
      <c r="A16042" s="680" t="s">
        <v>8449</v>
      </c>
      <c r="B16042" s="681" t="s">
        <v>40123</v>
      </c>
      <c r="C16042" s="680" t="s">
        <v>8450</v>
      </c>
      <c r="D16042" s="680" t="s">
        <v>8451</v>
      </c>
    </row>
    <row r="16043" spans="1:4" ht="16.5" thickTop="1" thickBot="1" x14ac:dyDescent="0.3">
      <c r="A16043" s="680" t="s">
        <v>40124</v>
      </c>
      <c r="B16043" s="681" t="s">
        <v>40125</v>
      </c>
      <c r="C16043" s="680" t="s">
        <v>40126</v>
      </c>
      <c r="D16043" s="680" t="s">
        <v>52216</v>
      </c>
    </row>
    <row r="16044" spans="1:4" ht="16.5" thickTop="1" thickBot="1" x14ac:dyDescent="0.3">
      <c r="A16044" s="680" t="s">
        <v>40127</v>
      </c>
      <c r="B16044" s="692" t="s">
        <v>8728</v>
      </c>
      <c r="C16044" s="680" t="s">
        <v>40128</v>
      </c>
      <c r="D16044" s="680" t="s">
        <v>52217</v>
      </c>
    </row>
    <row r="16045" spans="1:4" ht="16.5" thickTop="1" thickBot="1" x14ac:dyDescent="0.3">
      <c r="A16045" s="680" t="s">
        <v>40129</v>
      </c>
      <c r="B16045" s="681" t="s">
        <v>40129</v>
      </c>
      <c r="C16045" s="680" t="s">
        <v>40130</v>
      </c>
      <c r="D16045" s="680" t="s">
        <v>52218</v>
      </c>
    </row>
    <row r="16046" spans="1:4" ht="16.5" thickTop="1" thickBot="1" x14ac:dyDescent="0.3">
      <c r="A16046" s="681" t="s">
        <v>40131</v>
      </c>
      <c r="B16046" s="692" t="s">
        <v>8728</v>
      </c>
      <c r="C16046" s="681" t="s">
        <v>40132</v>
      </c>
      <c r="D16046" s="681" t="s">
        <v>52219</v>
      </c>
    </row>
    <row r="16047" spans="1:4" ht="16.5" thickTop="1" thickBot="1" x14ac:dyDescent="0.3">
      <c r="A16047" s="681" t="s">
        <v>40133</v>
      </c>
      <c r="B16047" s="681" t="s">
        <v>40134</v>
      </c>
      <c r="C16047" s="681" t="s">
        <v>40135</v>
      </c>
      <c r="D16047" s="681" t="s">
        <v>52220</v>
      </c>
    </row>
    <row r="16048" spans="1:4" ht="16.5" thickTop="1" thickBot="1" x14ac:dyDescent="0.3">
      <c r="A16048" s="680" t="s">
        <v>8452</v>
      </c>
      <c r="B16048" s="681" t="s">
        <v>40136</v>
      </c>
      <c r="C16048" s="680" t="s">
        <v>8453</v>
      </c>
      <c r="D16048" s="680" t="s">
        <v>8454</v>
      </c>
    </row>
    <row r="16049" spans="1:4" ht="16.5" thickTop="1" thickBot="1" x14ac:dyDescent="0.3">
      <c r="A16049" s="681" t="s">
        <v>8455</v>
      </c>
      <c r="B16049" s="681" t="s">
        <v>40137</v>
      </c>
      <c r="C16049" s="681" t="s">
        <v>8456</v>
      </c>
      <c r="D16049" s="681" t="s">
        <v>8457</v>
      </c>
    </row>
    <row r="16050" spans="1:4" ht="16.5" thickTop="1" thickBot="1" x14ac:dyDescent="0.3">
      <c r="A16050" s="680" t="s">
        <v>8458</v>
      </c>
      <c r="B16050" s="681" t="s">
        <v>40138</v>
      </c>
      <c r="C16050" s="680" t="s">
        <v>8459</v>
      </c>
      <c r="D16050" s="680" t="s">
        <v>8460</v>
      </c>
    </row>
    <row r="16051" spans="1:4" ht="16.5" thickTop="1" thickBot="1" x14ac:dyDescent="0.3">
      <c r="A16051" s="681" t="s">
        <v>40139</v>
      </c>
      <c r="B16051" s="681" t="s">
        <v>40140</v>
      </c>
      <c r="C16051" s="681" t="s">
        <v>40141</v>
      </c>
      <c r="D16051" s="681" t="s">
        <v>52221</v>
      </c>
    </row>
    <row r="16052" spans="1:4" ht="16.5" thickTop="1" thickBot="1" x14ac:dyDescent="0.3">
      <c r="A16052" s="681" t="s">
        <v>40142</v>
      </c>
      <c r="B16052" s="681" t="s">
        <v>40143</v>
      </c>
      <c r="C16052" s="681" t="s">
        <v>40144</v>
      </c>
      <c r="D16052" s="681" t="s">
        <v>52222</v>
      </c>
    </row>
    <row r="16053" spans="1:4" ht="16.5" thickTop="1" thickBot="1" x14ac:dyDescent="0.3">
      <c r="A16053" s="680" t="s">
        <v>8461</v>
      </c>
      <c r="B16053" s="681" t="s">
        <v>40145</v>
      </c>
      <c r="C16053" s="680" t="s">
        <v>8462</v>
      </c>
      <c r="D16053" s="680" t="s">
        <v>8463</v>
      </c>
    </row>
    <row r="16054" spans="1:4" ht="16.5" thickTop="1" thickBot="1" x14ac:dyDescent="0.3">
      <c r="A16054" s="681" t="s">
        <v>40146</v>
      </c>
      <c r="B16054" s="681" t="s">
        <v>40146</v>
      </c>
      <c r="C16054" s="681" t="s">
        <v>40147</v>
      </c>
      <c r="D16054" s="681" t="s">
        <v>52223</v>
      </c>
    </row>
    <row r="16055" spans="1:4" ht="16.5" thickTop="1" thickBot="1" x14ac:dyDescent="0.3">
      <c r="A16055" s="681" t="s">
        <v>8464</v>
      </c>
      <c r="B16055" s="681" t="s">
        <v>40148</v>
      </c>
      <c r="C16055" s="681" t="s">
        <v>8465</v>
      </c>
      <c r="D16055" s="681" t="s">
        <v>8466</v>
      </c>
    </row>
    <row r="16056" spans="1:4" ht="16.5" thickTop="1" thickBot="1" x14ac:dyDescent="0.3">
      <c r="A16056" s="681" t="s">
        <v>40149</v>
      </c>
      <c r="B16056" s="681" t="s">
        <v>40149</v>
      </c>
      <c r="C16056" s="681" t="s">
        <v>40150</v>
      </c>
      <c r="D16056" s="681" t="s">
        <v>52224</v>
      </c>
    </row>
    <row r="16057" spans="1:4" ht="16.5" thickTop="1" thickBot="1" x14ac:dyDescent="0.3">
      <c r="A16057" s="681" t="s">
        <v>40151</v>
      </c>
      <c r="B16057" s="681" t="s">
        <v>40152</v>
      </c>
      <c r="C16057" s="681" t="s">
        <v>40153</v>
      </c>
      <c r="D16057" s="681" t="s">
        <v>52225</v>
      </c>
    </row>
    <row r="16058" spans="1:4" ht="16.5" thickTop="1" thickBot="1" x14ac:dyDescent="0.3">
      <c r="A16058" s="680" t="s">
        <v>40154</v>
      </c>
      <c r="B16058" s="681" t="s">
        <v>40155</v>
      </c>
      <c r="C16058" s="680" t="s">
        <v>40156</v>
      </c>
      <c r="D16058" s="680" t="s">
        <v>52226</v>
      </c>
    </row>
    <row r="16059" spans="1:4" ht="16.5" thickTop="1" thickBot="1" x14ac:dyDescent="0.3">
      <c r="A16059" s="680" t="s">
        <v>40157</v>
      </c>
      <c r="B16059" s="681" t="s">
        <v>40158</v>
      </c>
      <c r="C16059" s="680" t="s">
        <v>40159</v>
      </c>
      <c r="D16059" s="680" t="s">
        <v>52227</v>
      </c>
    </row>
    <row r="16060" spans="1:4" ht="16.5" thickTop="1" thickBot="1" x14ac:dyDescent="0.3">
      <c r="A16060" s="681" t="s">
        <v>40160</v>
      </c>
      <c r="B16060" s="681" t="s">
        <v>40161</v>
      </c>
      <c r="C16060" s="681" t="s">
        <v>40162</v>
      </c>
      <c r="D16060" s="681" t="s">
        <v>52228</v>
      </c>
    </row>
    <row r="16061" spans="1:4" ht="31.5" thickTop="1" thickBot="1" x14ac:dyDescent="0.3">
      <c r="A16061" s="680" t="s">
        <v>8467</v>
      </c>
      <c r="B16061" s="692" t="s">
        <v>8728</v>
      </c>
      <c r="C16061" s="680" t="s">
        <v>8468</v>
      </c>
      <c r="D16061" s="680" t="s">
        <v>8469</v>
      </c>
    </row>
    <row r="16062" spans="1:4" ht="16.5" thickTop="1" thickBot="1" x14ac:dyDescent="0.3">
      <c r="A16062" s="680" t="s">
        <v>8470</v>
      </c>
      <c r="B16062" s="692" t="s">
        <v>8728</v>
      </c>
      <c r="C16062" s="680" t="s">
        <v>40163</v>
      </c>
      <c r="D16062" s="680" t="s">
        <v>8472</v>
      </c>
    </row>
    <row r="16063" spans="1:4" ht="16.5" thickTop="1" thickBot="1" x14ac:dyDescent="0.3">
      <c r="A16063" s="680" t="s">
        <v>40164</v>
      </c>
      <c r="B16063" s="681" t="s">
        <v>40165</v>
      </c>
      <c r="C16063" s="680" t="s">
        <v>40166</v>
      </c>
      <c r="D16063" s="680" t="s">
        <v>52229</v>
      </c>
    </row>
    <row r="16064" spans="1:4" ht="16.5" thickTop="1" thickBot="1" x14ac:dyDescent="0.3">
      <c r="A16064" s="681" t="s">
        <v>40167</v>
      </c>
      <c r="B16064" s="681" t="s">
        <v>19807</v>
      </c>
      <c r="C16064" s="681" t="s">
        <v>40168</v>
      </c>
      <c r="D16064" s="681" t="s">
        <v>52230</v>
      </c>
    </row>
    <row r="16065" spans="1:4" ht="16.5" thickTop="1" thickBot="1" x14ac:dyDescent="0.3">
      <c r="A16065" s="680" t="s">
        <v>40169</v>
      </c>
      <c r="B16065" s="681" t="s">
        <v>40170</v>
      </c>
      <c r="C16065" s="680" t="s">
        <v>40171</v>
      </c>
      <c r="D16065" s="680" t="s">
        <v>52231</v>
      </c>
    </row>
    <row r="16066" spans="1:4" ht="16.5" thickTop="1" thickBot="1" x14ac:dyDescent="0.3">
      <c r="A16066" s="680" t="s">
        <v>40172</v>
      </c>
      <c r="B16066" s="681" t="s">
        <v>40173</v>
      </c>
      <c r="C16066" s="680" t="s">
        <v>40174</v>
      </c>
      <c r="D16066" s="680" t="s">
        <v>52232</v>
      </c>
    </row>
    <row r="16067" spans="1:4" ht="16.5" thickTop="1" thickBot="1" x14ac:dyDescent="0.3">
      <c r="A16067" s="681" t="s">
        <v>40175</v>
      </c>
      <c r="B16067" s="681" t="s">
        <v>40175</v>
      </c>
      <c r="C16067" s="681" t="s">
        <v>40176</v>
      </c>
      <c r="D16067" s="681" t="s">
        <v>52233</v>
      </c>
    </row>
    <row r="16068" spans="1:4" ht="16.5" thickTop="1" thickBot="1" x14ac:dyDescent="0.3">
      <c r="A16068" s="681" t="s">
        <v>40177</v>
      </c>
      <c r="B16068" s="681" t="s">
        <v>40178</v>
      </c>
      <c r="C16068" s="681" t="s">
        <v>40179</v>
      </c>
      <c r="D16068" s="681" t="s">
        <v>52234</v>
      </c>
    </row>
    <row r="16069" spans="1:4" ht="16.5" thickTop="1" thickBot="1" x14ac:dyDescent="0.3">
      <c r="A16069" s="681" t="s">
        <v>8473</v>
      </c>
      <c r="B16069" s="692" t="s">
        <v>8728</v>
      </c>
      <c r="C16069" s="681" t="s">
        <v>8474</v>
      </c>
      <c r="D16069" s="681" t="s">
        <v>8475</v>
      </c>
    </row>
    <row r="16070" spans="1:4" ht="16.5" thickTop="1" thickBot="1" x14ac:dyDescent="0.3">
      <c r="A16070" s="680" t="s">
        <v>40180</v>
      </c>
      <c r="B16070" s="681" t="s">
        <v>40181</v>
      </c>
      <c r="C16070" s="680" t="s">
        <v>40182</v>
      </c>
      <c r="D16070" s="680" t="s">
        <v>52235</v>
      </c>
    </row>
    <row r="16071" spans="1:4" ht="16.5" thickTop="1" thickBot="1" x14ac:dyDescent="0.3">
      <c r="A16071" s="680" t="s">
        <v>40183</v>
      </c>
      <c r="B16071" s="681" t="s">
        <v>40184</v>
      </c>
      <c r="C16071" s="680" t="s">
        <v>40185</v>
      </c>
      <c r="D16071" s="680" t="s">
        <v>52236</v>
      </c>
    </row>
    <row r="16072" spans="1:4" ht="16.5" thickTop="1" thickBot="1" x14ac:dyDescent="0.3">
      <c r="A16072" s="681" t="s">
        <v>40186</v>
      </c>
      <c r="B16072" s="681" t="s">
        <v>40187</v>
      </c>
      <c r="C16072" s="681" t="s">
        <v>40188</v>
      </c>
      <c r="D16072" s="681" t="s">
        <v>52237</v>
      </c>
    </row>
    <row r="16073" spans="1:4" ht="16.5" thickTop="1" thickBot="1" x14ac:dyDescent="0.3">
      <c r="A16073" s="681" t="s">
        <v>40189</v>
      </c>
      <c r="B16073" s="692" t="s">
        <v>8728</v>
      </c>
      <c r="C16073" s="681" t="s">
        <v>40190</v>
      </c>
      <c r="D16073" s="681" t="s">
        <v>52238</v>
      </c>
    </row>
    <row r="16074" spans="1:4" ht="16.5" thickTop="1" thickBot="1" x14ac:dyDescent="0.3">
      <c r="A16074" s="681" t="s">
        <v>8476</v>
      </c>
      <c r="B16074" s="692" t="s">
        <v>8728</v>
      </c>
      <c r="C16074" s="681" t="s">
        <v>8477</v>
      </c>
      <c r="D16074" s="681" t="s">
        <v>8478</v>
      </c>
    </row>
    <row r="16075" spans="1:4" ht="16.5" thickTop="1" thickBot="1" x14ac:dyDescent="0.3">
      <c r="A16075" s="681" t="s">
        <v>8481</v>
      </c>
      <c r="B16075" s="681" t="s">
        <v>8481</v>
      </c>
      <c r="C16075" s="681" t="s">
        <v>8482</v>
      </c>
      <c r="D16075" s="681" t="s">
        <v>8483</v>
      </c>
    </row>
    <row r="16076" spans="1:4" ht="16.5" thickTop="1" thickBot="1" x14ac:dyDescent="0.3">
      <c r="A16076" s="681" t="s">
        <v>40191</v>
      </c>
      <c r="B16076" s="681" t="s">
        <v>40192</v>
      </c>
      <c r="C16076" s="681" t="s">
        <v>40193</v>
      </c>
      <c r="D16076" s="681" t="s">
        <v>52239</v>
      </c>
    </row>
    <row r="16077" spans="1:4" ht="16.5" thickTop="1" thickBot="1" x14ac:dyDescent="0.3">
      <c r="A16077" s="681" t="s">
        <v>40194</v>
      </c>
      <c r="B16077" s="681" t="s">
        <v>40195</v>
      </c>
      <c r="C16077" s="681" t="s">
        <v>40196</v>
      </c>
      <c r="D16077" s="681" t="s">
        <v>52240</v>
      </c>
    </row>
    <row r="16078" spans="1:4" ht="16.5" thickTop="1" thickBot="1" x14ac:dyDescent="0.3">
      <c r="A16078" s="680" t="s">
        <v>40197</v>
      </c>
      <c r="B16078" s="681" t="s">
        <v>40198</v>
      </c>
      <c r="C16078" s="680" t="s">
        <v>40199</v>
      </c>
      <c r="D16078" s="680" t="s">
        <v>52241</v>
      </c>
    </row>
    <row r="16079" spans="1:4" ht="16.5" thickTop="1" thickBot="1" x14ac:dyDescent="0.3">
      <c r="A16079" s="681" t="s">
        <v>40200</v>
      </c>
      <c r="B16079" s="681" t="s">
        <v>40200</v>
      </c>
      <c r="C16079" s="681" t="s">
        <v>40201</v>
      </c>
      <c r="D16079" s="681" t="s">
        <v>52242</v>
      </c>
    </row>
    <row r="16080" spans="1:4" ht="16.5" thickTop="1" thickBot="1" x14ac:dyDescent="0.3">
      <c r="A16080" s="680" t="s">
        <v>40202</v>
      </c>
      <c r="B16080" s="681" t="s">
        <v>40203</v>
      </c>
      <c r="C16080" s="680" t="s">
        <v>40204</v>
      </c>
      <c r="D16080" s="680" t="s">
        <v>52243</v>
      </c>
    </row>
    <row r="16081" spans="1:4" ht="16.5" thickTop="1" thickBot="1" x14ac:dyDescent="0.3">
      <c r="A16081" s="681" t="s">
        <v>8484</v>
      </c>
      <c r="B16081" s="692" t="s">
        <v>8728</v>
      </c>
      <c r="C16081" s="681" t="s">
        <v>8485</v>
      </c>
      <c r="D16081" s="681" t="s">
        <v>8486</v>
      </c>
    </row>
    <row r="16082" spans="1:4" ht="16.5" thickTop="1" thickBot="1" x14ac:dyDescent="0.3">
      <c r="A16082" s="680" t="s">
        <v>40205</v>
      </c>
      <c r="B16082" s="681" t="s">
        <v>40205</v>
      </c>
      <c r="C16082" s="680" t="s">
        <v>40206</v>
      </c>
      <c r="D16082" s="680" t="s">
        <v>52244</v>
      </c>
    </row>
    <row r="16083" spans="1:4" ht="16.5" thickTop="1" thickBot="1" x14ac:dyDescent="0.3">
      <c r="A16083" s="681" t="s">
        <v>8487</v>
      </c>
      <c r="B16083" s="681" t="s">
        <v>40207</v>
      </c>
      <c r="C16083" s="681" t="s">
        <v>8488</v>
      </c>
      <c r="D16083" s="681" t="s">
        <v>8489</v>
      </c>
    </row>
    <row r="16084" spans="1:4" ht="16.5" thickTop="1" thickBot="1" x14ac:dyDescent="0.3">
      <c r="A16084" s="681" t="s">
        <v>40208</v>
      </c>
      <c r="B16084" s="681" t="s">
        <v>40208</v>
      </c>
      <c r="C16084" s="681" t="s">
        <v>40209</v>
      </c>
      <c r="D16084" s="681" t="s">
        <v>52245</v>
      </c>
    </row>
    <row r="16085" spans="1:4" ht="16.5" thickTop="1" thickBot="1" x14ac:dyDescent="0.3">
      <c r="A16085" s="680" t="s">
        <v>40210</v>
      </c>
      <c r="B16085" s="681" t="s">
        <v>40211</v>
      </c>
      <c r="C16085" s="680" t="s">
        <v>40212</v>
      </c>
      <c r="D16085" s="680" t="s">
        <v>52246</v>
      </c>
    </row>
    <row r="16086" spans="1:4" ht="16.5" thickTop="1" thickBot="1" x14ac:dyDescent="0.3">
      <c r="A16086" s="680" t="s">
        <v>40213</v>
      </c>
      <c r="B16086" s="681" t="s">
        <v>40214</v>
      </c>
      <c r="C16086" s="680" t="s">
        <v>40215</v>
      </c>
      <c r="D16086" s="680" t="s">
        <v>52247</v>
      </c>
    </row>
    <row r="16087" spans="1:4" ht="16.5" thickTop="1" thickBot="1" x14ac:dyDescent="0.3">
      <c r="A16087" s="681" t="s">
        <v>40216</v>
      </c>
      <c r="B16087" s="681" t="s">
        <v>40217</v>
      </c>
      <c r="C16087" s="681" t="s">
        <v>40218</v>
      </c>
      <c r="D16087" s="681" t="s">
        <v>52248</v>
      </c>
    </row>
    <row r="16088" spans="1:4" ht="16.5" thickTop="1" thickBot="1" x14ac:dyDescent="0.3">
      <c r="A16088" s="681" t="s">
        <v>40219</v>
      </c>
      <c r="B16088" s="681" t="s">
        <v>40220</v>
      </c>
      <c r="C16088" s="681" t="s">
        <v>40221</v>
      </c>
      <c r="D16088" s="681" t="s">
        <v>40221</v>
      </c>
    </row>
    <row r="16089" spans="1:4" ht="16.5" thickTop="1" thickBot="1" x14ac:dyDescent="0.3">
      <c r="A16089" s="681" t="s">
        <v>40222</v>
      </c>
      <c r="B16089" s="681" t="s">
        <v>40223</v>
      </c>
      <c r="C16089" s="681" t="s">
        <v>40224</v>
      </c>
      <c r="D16089" s="681" t="s">
        <v>52249</v>
      </c>
    </row>
    <row r="16090" spans="1:4" ht="16.5" thickTop="1" thickBot="1" x14ac:dyDescent="0.3">
      <c r="A16090" s="680" t="s">
        <v>40225</v>
      </c>
      <c r="B16090" s="681" t="s">
        <v>40226</v>
      </c>
      <c r="C16090" s="680" t="s">
        <v>40227</v>
      </c>
      <c r="D16090" s="680" t="s">
        <v>52250</v>
      </c>
    </row>
    <row r="16091" spans="1:4" ht="16.5" thickTop="1" thickBot="1" x14ac:dyDescent="0.3">
      <c r="A16091" s="680" t="s">
        <v>40228</v>
      </c>
      <c r="B16091" s="681" t="s">
        <v>40228</v>
      </c>
      <c r="C16091" s="680" t="s">
        <v>40229</v>
      </c>
      <c r="D16091" s="680" t="s">
        <v>52251</v>
      </c>
    </row>
    <row r="16092" spans="1:4" ht="31.5" thickTop="1" thickBot="1" x14ac:dyDescent="0.3">
      <c r="A16092" s="681" t="s">
        <v>40230</v>
      </c>
      <c r="B16092" s="692" t="s">
        <v>8728</v>
      </c>
      <c r="C16092" s="681" t="s">
        <v>40231</v>
      </c>
      <c r="D16092" s="681" t="s">
        <v>52252</v>
      </c>
    </row>
    <row r="16093" spans="1:4" ht="16.5" thickTop="1" thickBot="1" x14ac:dyDescent="0.3">
      <c r="A16093" s="681" t="s">
        <v>40232</v>
      </c>
      <c r="B16093" s="681" t="s">
        <v>40233</v>
      </c>
      <c r="C16093" s="681" t="s">
        <v>40234</v>
      </c>
      <c r="D16093" s="681" t="s">
        <v>52253</v>
      </c>
    </row>
    <row r="16094" spans="1:4" ht="16.5" thickTop="1" thickBot="1" x14ac:dyDescent="0.3">
      <c r="A16094" s="680" t="s">
        <v>40235</v>
      </c>
      <c r="B16094" s="681" t="s">
        <v>40236</v>
      </c>
      <c r="C16094" s="680" t="s">
        <v>40237</v>
      </c>
      <c r="D16094" s="680" t="s">
        <v>52254</v>
      </c>
    </row>
    <row r="16095" spans="1:4" ht="31.5" thickTop="1" thickBot="1" x14ac:dyDescent="0.3">
      <c r="A16095" s="681" t="s">
        <v>40238</v>
      </c>
      <c r="B16095" s="681" t="s">
        <v>40239</v>
      </c>
      <c r="C16095" s="681" t="s">
        <v>40240</v>
      </c>
      <c r="D16095" s="681" t="s">
        <v>52255</v>
      </c>
    </row>
    <row r="16096" spans="1:4" ht="16.5" thickTop="1" thickBot="1" x14ac:dyDescent="0.3">
      <c r="A16096" s="681" t="s">
        <v>40241</v>
      </c>
      <c r="B16096" s="681" t="s">
        <v>40241</v>
      </c>
      <c r="C16096" s="681" t="s">
        <v>40242</v>
      </c>
      <c r="D16096" s="681" t="s">
        <v>52256</v>
      </c>
    </row>
    <row r="16097" spans="1:4" ht="16.5" thickTop="1" thickBot="1" x14ac:dyDescent="0.3">
      <c r="A16097" s="680" t="s">
        <v>40243</v>
      </c>
      <c r="B16097" s="681" t="s">
        <v>40243</v>
      </c>
      <c r="C16097" s="680" t="s">
        <v>40244</v>
      </c>
      <c r="D16097" s="680" t="s">
        <v>52257</v>
      </c>
    </row>
    <row r="16098" spans="1:4" ht="16.5" thickTop="1" thickBot="1" x14ac:dyDescent="0.3">
      <c r="A16098" s="681" t="s">
        <v>40245</v>
      </c>
      <c r="B16098" s="681" t="s">
        <v>40246</v>
      </c>
      <c r="C16098" s="681" t="s">
        <v>40247</v>
      </c>
      <c r="D16098" s="681" t="s">
        <v>52258</v>
      </c>
    </row>
    <row r="16099" spans="1:4" ht="16.5" thickTop="1" thickBot="1" x14ac:dyDescent="0.3">
      <c r="A16099" s="681" t="s">
        <v>40248</v>
      </c>
      <c r="B16099" s="681" t="s">
        <v>40249</v>
      </c>
      <c r="C16099" s="681" t="s">
        <v>40250</v>
      </c>
      <c r="D16099" s="681" t="s">
        <v>52259</v>
      </c>
    </row>
    <row r="16100" spans="1:4" ht="16.5" thickTop="1" thickBot="1" x14ac:dyDescent="0.3">
      <c r="A16100" s="681" t="s">
        <v>40251</v>
      </c>
      <c r="B16100" s="681" t="s">
        <v>40252</v>
      </c>
      <c r="C16100" s="681" t="s">
        <v>40253</v>
      </c>
      <c r="D16100" s="681" t="s">
        <v>52260</v>
      </c>
    </row>
    <row r="16101" spans="1:4" ht="16.5" thickTop="1" thickBot="1" x14ac:dyDescent="0.3">
      <c r="A16101" s="681" t="s">
        <v>40254</v>
      </c>
      <c r="B16101" s="681" t="s">
        <v>40255</v>
      </c>
      <c r="C16101" s="681" t="s">
        <v>40256</v>
      </c>
      <c r="D16101" s="681" t="s">
        <v>52261</v>
      </c>
    </row>
    <row r="16102" spans="1:4" ht="31.5" thickTop="1" thickBot="1" x14ac:dyDescent="0.3">
      <c r="A16102" s="680" t="s">
        <v>40257</v>
      </c>
      <c r="B16102" s="681" t="s">
        <v>40258</v>
      </c>
      <c r="C16102" s="680" t="s">
        <v>40259</v>
      </c>
      <c r="D16102" s="680" t="s">
        <v>52262</v>
      </c>
    </row>
    <row r="16103" spans="1:4" ht="16.5" thickTop="1" thickBot="1" x14ac:dyDescent="0.3">
      <c r="A16103" s="681" t="s">
        <v>40260</v>
      </c>
      <c r="B16103" s="681" t="s">
        <v>40261</v>
      </c>
      <c r="C16103" s="681" t="s">
        <v>40262</v>
      </c>
      <c r="D16103" s="681" t="s">
        <v>52263</v>
      </c>
    </row>
    <row r="16104" spans="1:4" ht="16.5" thickTop="1" thickBot="1" x14ac:dyDescent="0.3">
      <c r="A16104" s="681" t="s">
        <v>40263</v>
      </c>
      <c r="B16104" s="681" t="s">
        <v>40264</v>
      </c>
      <c r="C16104" s="681" t="s">
        <v>40265</v>
      </c>
      <c r="D16104" s="681" t="s">
        <v>52264</v>
      </c>
    </row>
    <row r="16105" spans="1:4" ht="16.5" thickTop="1" thickBot="1" x14ac:dyDescent="0.3">
      <c r="A16105" s="680" t="s">
        <v>40266</v>
      </c>
      <c r="B16105" s="681" t="s">
        <v>40267</v>
      </c>
      <c r="C16105" s="680" t="s">
        <v>40268</v>
      </c>
      <c r="D16105" s="680" t="s">
        <v>52265</v>
      </c>
    </row>
    <row r="16106" spans="1:4" ht="16.5" thickTop="1" thickBot="1" x14ac:dyDescent="0.3">
      <c r="A16106" s="680" t="s">
        <v>40269</v>
      </c>
      <c r="B16106" s="681" t="s">
        <v>40270</v>
      </c>
      <c r="C16106" s="680" t="s">
        <v>40271</v>
      </c>
      <c r="D16106" s="680" t="s">
        <v>52266</v>
      </c>
    </row>
    <row r="16107" spans="1:4" ht="16.5" thickTop="1" thickBot="1" x14ac:dyDescent="0.3">
      <c r="A16107" s="681" t="s">
        <v>40272</v>
      </c>
      <c r="B16107" s="681" t="s">
        <v>40273</v>
      </c>
      <c r="C16107" s="681" t="s">
        <v>40274</v>
      </c>
      <c r="D16107" s="681" t="s">
        <v>52267</v>
      </c>
    </row>
    <row r="16108" spans="1:4" ht="16.5" thickTop="1" thickBot="1" x14ac:dyDescent="0.3">
      <c r="A16108" s="680" t="s">
        <v>40275</v>
      </c>
      <c r="B16108" s="681" t="s">
        <v>40276</v>
      </c>
      <c r="C16108" s="680" t="s">
        <v>40277</v>
      </c>
      <c r="D16108" s="680" t="s">
        <v>52268</v>
      </c>
    </row>
    <row r="16109" spans="1:4" ht="16.5" thickTop="1" thickBot="1" x14ac:dyDescent="0.3">
      <c r="A16109" s="680" t="s">
        <v>40278</v>
      </c>
      <c r="B16109" s="681" t="s">
        <v>40278</v>
      </c>
      <c r="C16109" s="680" t="s">
        <v>40279</v>
      </c>
      <c r="D16109" s="680" t="s">
        <v>52269</v>
      </c>
    </row>
    <row r="16110" spans="1:4" ht="16.5" thickTop="1" thickBot="1" x14ac:dyDescent="0.3">
      <c r="A16110" s="681" t="s">
        <v>40280</v>
      </c>
      <c r="B16110" s="681" t="s">
        <v>40281</v>
      </c>
      <c r="C16110" s="681" t="s">
        <v>40282</v>
      </c>
      <c r="D16110" s="681" t="s">
        <v>52270</v>
      </c>
    </row>
    <row r="16111" spans="1:4" ht="16.5" thickTop="1" thickBot="1" x14ac:dyDescent="0.3">
      <c r="A16111" s="681" t="s">
        <v>40283</v>
      </c>
      <c r="B16111" s="681" t="s">
        <v>40284</v>
      </c>
      <c r="C16111" s="681" t="s">
        <v>40285</v>
      </c>
      <c r="D16111" s="681" t="s">
        <v>52271</v>
      </c>
    </row>
    <row r="16112" spans="1:4" ht="16.5" thickTop="1" thickBot="1" x14ac:dyDescent="0.3">
      <c r="A16112" s="681" t="s">
        <v>40286</v>
      </c>
      <c r="B16112" s="681" t="s">
        <v>40287</v>
      </c>
      <c r="C16112" s="681" t="s">
        <v>40288</v>
      </c>
      <c r="D16112" s="681" t="s">
        <v>52272</v>
      </c>
    </row>
    <row r="16113" spans="1:4" ht="16.5" thickTop="1" thickBot="1" x14ac:dyDescent="0.3">
      <c r="A16113" s="681" t="s">
        <v>40289</v>
      </c>
      <c r="B16113" s="681" t="s">
        <v>40290</v>
      </c>
      <c r="C16113" s="681" t="s">
        <v>40291</v>
      </c>
      <c r="D16113" s="681" t="s">
        <v>52273</v>
      </c>
    </row>
    <row r="16114" spans="1:4" ht="16.5" thickTop="1" thickBot="1" x14ac:dyDescent="0.3">
      <c r="A16114" s="681" t="s">
        <v>40292</v>
      </c>
      <c r="B16114" s="681" t="s">
        <v>40292</v>
      </c>
      <c r="C16114" s="681" t="s">
        <v>40293</v>
      </c>
      <c r="D16114" s="681" t="s">
        <v>52274</v>
      </c>
    </row>
    <row r="16115" spans="1:4" ht="16.5" thickTop="1" thickBot="1" x14ac:dyDescent="0.3">
      <c r="A16115" s="681" t="s">
        <v>40294</v>
      </c>
      <c r="B16115" s="681" t="s">
        <v>40295</v>
      </c>
      <c r="C16115" s="681" t="s">
        <v>40296</v>
      </c>
      <c r="D16115" s="681" t="s">
        <v>52275</v>
      </c>
    </row>
    <row r="16116" spans="1:4" ht="31.5" thickTop="1" thickBot="1" x14ac:dyDescent="0.3">
      <c r="A16116" s="680" t="s">
        <v>40297</v>
      </c>
      <c r="B16116" s="692" t="s">
        <v>8728</v>
      </c>
      <c r="C16116" s="680" t="s">
        <v>40298</v>
      </c>
      <c r="D16116" s="680" t="s">
        <v>52276</v>
      </c>
    </row>
    <row r="16117" spans="1:4" ht="16.5" thickTop="1" thickBot="1" x14ac:dyDescent="0.3">
      <c r="A16117" s="680" t="s">
        <v>40299</v>
      </c>
      <c r="B16117" s="681" t="s">
        <v>40299</v>
      </c>
      <c r="C16117" s="680" t="s">
        <v>40300</v>
      </c>
      <c r="D16117" s="680" t="s">
        <v>52277</v>
      </c>
    </row>
    <row r="16118" spans="1:4" ht="16.5" thickTop="1" thickBot="1" x14ac:dyDescent="0.3">
      <c r="A16118" s="680" t="s">
        <v>40301</v>
      </c>
      <c r="B16118" s="681" t="s">
        <v>40301</v>
      </c>
      <c r="C16118" s="680" t="s">
        <v>40302</v>
      </c>
      <c r="D16118" s="680" t="s">
        <v>52278</v>
      </c>
    </row>
    <row r="16119" spans="1:4" ht="31.5" thickTop="1" thickBot="1" x14ac:dyDescent="0.3">
      <c r="A16119" s="681" t="s">
        <v>40303</v>
      </c>
      <c r="B16119" s="681" t="s">
        <v>40303</v>
      </c>
      <c r="C16119" s="681" t="s">
        <v>40304</v>
      </c>
      <c r="D16119" s="681" t="s">
        <v>52279</v>
      </c>
    </row>
    <row r="16120" spans="1:4" ht="16.5" thickTop="1" thickBot="1" x14ac:dyDescent="0.3">
      <c r="A16120" s="681" t="s">
        <v>40305</v>
      </c>
      <c r="B16120" s="692" t="s">
        <v>8728</v>
      </c>
      <c r="C16120" s="681" t="s">
        <v>40306</v>
      </c>
      <c r="D16120" s="681" t="s">
        <v>52280</v>
      </c>
    </row>
    <row r="16121" spans="1:4" ht="16.5" thickTop="1" thickBot="1" x14ac:dyDescent="0.3">
      <c r="A16121" s="681" t="s">
        <v>40307</v>
      </c>
      <c r="B16121" s="681" t="s">
        <v>40307</v>
      </c>
      <c r="C16121" s="681" t="s">
        <v>40308</v>
      </c>
      <c r="D16121" s="681" t="s">
        <v>52281</v>
      </c>
    </row>
    <row r="16122" spans="1:4" ht="16.5" thickTop="1" thickBot="1" x14ac:dyDescent="0.3">
      <c r="A16122" s="681" t="s">
        <v>40309</v>
      </c>
      <c r="B16122" s="681" t="s">
        <v>40310</v>
      </c>
      <c r="C16122" s="681" t="s">
        <v>40311</v>
      </c>
      <c r="D16122" s="681" t="s">
        <v>52282</v>
      </c>
    </row>
    <row r="16123" spans="1:4" ht="16.5" thickTop="1" thickBot="1" x14ac:dyDescent="0.3">
      <c r="A16123" s="680" t="s">
        <v>40312</v>
      </c>
      <c r="B16123" s="692" t="s">
        <v>8728</v>
      </c>
      <c r="C16123" s="680" t="s">
        <v>40313</v>
      </c>
      <c r="D16123" s="680" t="s">
        <v>52283</v>
      </c>
    </row>
    <row r="16124" spans="1:4" ht="16.5" thickTop="1" thickBot="1" x14ac:dyDescent="0.3">
      <c r="A16124" s="680" t="s">
        <v>40314</v>
      </c>
      <c r="B16124" s="692" t="s">
        <v>8728</v>
      </c>
      <c r="C16124" s="680" t="s">
        <v>40315</v>
      </c>
      <c r="D16124" s="680" t="s">
        <v>52284</v>
      </c>
    </row>
    <row r="16125" spans="1:4" ht="31.5" thickTop="1" thickBot="1" x14ac:dyDescent="0.3">
      <c r="A16125" s="681" t="s">
        <v>40316</v>
      </c>
      <c r="B16125" s="692" t="s">
        <v>8728</v>
      </c>
      <c r="C16125" s="681" t="s">
        <v>40317</v>
      </c>
      <c r="D16125" s="681" t="s">
        <v>52285</v>
      </c>
    </row>
    <row r="16126" spans="1:4" ht="16.5" thickTop="1" thickBot="1" x14ac:dyDescent="0.3">
      <c r="A16126" s="681" t="s">
        <v>40318</v>
      </c>
      <c r="B16126" s="692" t="s">
        <v>8728</v>
      </c>
      <c r="C16126" s="681" t="s">
        <v>40319</v>
      </c>
      <c r="D16126" s="681" t="s">
        <v>52286</v>
      </c>
    </row>
    <row r="16127" spans="1:4" ht="16.5" thickTop="1" thickBot="1" x14ac:dyDescent="0.3">
      <c r="A16127" s="680" t="s">
        <v>40320</v>
      </c>
      <c r="B16127" s="681" t="s">
        <v>40321</v>
      </c>
      <c r="C16127" s="680" t="s">
        <v>40322</v>
      </c>
      <c r="D16127" s="680" t="s">
        <v>52287</v>
      </c>
    </row>
    <row r="16128" spans="1:4" ht="16.5" thickTop="1" thickBot="1" x14ac:dyDescent="0.3">
      <c r="A16128" s="681" t="s">
        <v>40323</v>
      </c>
      <c r="B16128" s="681" t="s">
        <v>40324</v>
      </c>
      <c r="C16128" s="681" t="s">
        <v>40325</v>
      </c>
      <c r="D16128" s="681" t="s">
        <v>52288</v>
      </c>
    </row>
    <row r="16129" spans="1:4" ht="16.5" thickTop="1" thickBot="1" x14ac:dyDescent="0.3">
      <c r="A16129" s="681" t="s">
        <v>40326</v>
      </c>
      <c r="B16129" s="681" t="s">
        <v>40327</v>
      </c>
      <c r="C16129" s="681" t="s">
        <v>40328</v>
      </c>
      <c r="D16129" s="681" t="s">
        <v>52289</v>
      </c>
    </row>
    <row r="16130" spans="1:4" ht="16.5" thickTop="1" thickBot="1" x14ac:dyDescent="0.3">
      <c r="A16130" s="680" t="s">
        <v>40329</v>
      </c>
      <c r="B16130" s="681" t="s">
        <v>40330</v>
      </c>
      <c r="C16130" s="680" t="s">
        <v>40331</v>
      </c>
      <c r="D16130" s="680" t="s">
        <v>52290</v>
      </c>
    </row>
    <row r="16131" spans="1:4" ht="16.5" thickTop="1" thickBot="1" x14ac:dyDescent="0.3">
      <c r="A16131" s="680" t="s">
        <v>40332</v>
      </c>
      <c r="B16131" s="692" t="s">
        <v>8728</v>
      </c>
      <c r="C16131" s="680" t="s">
        <v>40333</v>
      </c>
      <c r="D16131" s="680" t="s">
        <v>52291</v>
      </c>
    </row>
    <row r="16132" spans="1:4" ht="16.5" thickTop="1" thickBot="1" x14ac:dyDescent="0.3">
      <c r="A16132" s="680" t="s">
        <v>40334</v>
      </c>
      <c r="B16132" s="681" t="s">
        <v>41327</v>
      </c>
      <c r="C16132" s="680" t="s">
        <v>40336</v>
      </c>
      <c r="D16132" s="680" t="s">
        <v>52292</v>
      </c>
    </row>
    <row r="16133" spans="1:4" ht="16.5" thickTop="1" thickBot="1" x14ac:dyDescent="0.3">
      <c r="A16133" s="680" t="s">
        <v>40337</v>
      </c>
      <c r="B16133" s="681" t="s">
        <v>40338</v>
      </c>
      <c r="C16133" s="680" t="s">
        <v>40339</v>
      </c>
      <c r="D16133" s="680" t="s">
        <v>52293</v>
      </c>
    </row>
    <row r="16134" spans="1:4" ht="16.5" thickTop="1" thickBot="1" x14ac:dyDescent="0.3">
      <c r="A16134" s="681" t="s">
        <v>40340</v>
      </c>
      <c r="B16134" s="681" t="s">
        <v>40341</v>
      </c>
      <c r="C16134" s="681" t="s">
        <v>40342</v>
      </c>
      <c r="D16134" s="681" t="s">
        <v>52294</v>
      </c>
    </row>
    <row r="16135" spans="1:4" ht="16.5" thickTop="1" thickBot="1" x14ac:dyDescent="0.3">
      <c r="A16135" s="680" t="s">
        <v>8490</v>
      </c>
      <c r="B16135" s="681" t="s">
        <v>40343</v>
      </c>
      <c r="C16135" s="680" t="s">
        <v>8491</v>
      </c>
      <c r="D16135" s="680" t="s">
        <v>8492</v>
      </c>
    </row>
    <row r="16136" spans="1:4" ht="31.5" thickTop="1" thickBot="1" x14ac:dyDescent="0.3">
      <c r="A16136" s="681" t="s">
        <v>40344</v>
      </c>
      <c r="B16136" s="681" t="s">
        <v>40345</v>
      </c>
      <c r="C16136" s="681" t="s">
        <v>40346</v>
      </c>
      <c r="D16136" s="681" t="s">
        <v>52295</v>
      </c>
    </row>
    <row r="16137" spans="1:4" ht="16.5" thickTop="1" thickBot="1" x14ac:dyDescent="0.3">
      <c r="A16137" s="680" t="s">
        <v>40347</v>
      </c>
      <c r="B16137" s="692" t="s">
        <v>8728</v>
      </c>
      <c r="C16137" s="680" t="s">
        <v>40348</v>
      </c>
      <c r="D16137" s="680" t="s">
        <v>52296</v>
      </c>
    </row>
    <row r="16138" spans="1:4" ht="16.5" thickTop="1" thickBot="1" x14ac:dyDescent="0.3">
      <c r="A16138" s="681" t="s">
        <v>40349</v>
      </c>
      <c r="B16138" s="681" t="s">
        <v>40350</v>
      </c>
      <c r="C16138" s="681" t="s">
        <v>40351</v>
      </c>
      <c r="D16138" s="681" t="s">
        <v>52297</v>
      </c>
    </row>
    <row r="16139" spans="1:4" ht="16.5" thickTop="1" thickBot="1" x14ac:dyDescent="0.3">
      <c r="A16139" s="681" t="s">
        <v>40352</v>
      </c>
      <c r="B16139" s="681" t="s">
        <v>40353</v>
      </c>
      <c r="C16139" s="681" t="s">
        <v>40354</v>
      </c>
      <c r="D16139" s="681" t="s">
        <v>52298</v>
      </c>
    </row>
    <row r="16140" spans="1:4" ht="16.5" thickTop="1" thickBot="1" x14ac:dyDescent="0.3">
      <c r="A16140" s="681" t="s">
        <v>40355</v>
      </c>
      <c r="B16140" s="681" t="s">
        <v>40356</v>
      </c>
      <c r="C16140" s="681" t="s">
        <v>40357</v>
      </c>
      <c r="D16140" s="681" t="s">
        <v>52299</v>
      </c>
    </row>
    <row r="16141" spans="1:4" ht="16.5" thickTop="1" thickBot="1" x14ac:dyDescent="0.3">
      <c r="A16141" s="681" t="s">
        <v>40358</v>
      </c>
      <c r="B16141" s="681" t="s">
        <v>40359</v>
      </c>
      <c r="C16141" s="681" t="s">
        <v>40360</v>
      </c>
      <c r="D16141" s="681" t="s">
        <v>52300</v>
      </c>
    </row>
    <row r="16142" spans="1:4" ht="16.5" thickTop="1" thickBot="1" x14ac:dyDescent="0.3">
      <c r="A16142" s="681" t="s">
        <v>40361</v>
      </c>
      <c r="B16142" s="692" t="s">
        <v>8728</v>
      </c>
      <c r="C16142" s="681" t="s">
        <v>40362</v>
      </c>
      <c r="D16142" s="681" t="s">
        <v>52301</v>
      </c>
    </row>
    <row r="16143" spans="1:4" ht="16.5" thickTop="1" thickBot="1" x14ac:dyDescent="0.3">
      <c r="A16143" s="681" t="s">
        <v>40363</v>
      </c>
      <c r="B16143" s="681" t="s">
        <v>40363</v>
      </c>
      <c r="C16143" s="681" t="s">
        <v>40364</v>
      </c>
      <c r="D16143" s="681" t="s">
        <v>52302</v>
      </c>
    </row>
    <row r="16144" spans="1:4" ht="16.5" thickTop="1" thickBot="1" x14ac:dyDescent="0.3">
      <c r="A16144" s="681" t="s">
        <v>40365</v>
      </c>
      <c r="B16144" s="681" t="s">
        <v>40365</v>
      </c>
      <c r="C16144" s="681" t="s">
        <v>40366</v>
      </c>
      <c r="D16144" s="681" t="s">
        <v>52303</v>
      </c>
    </row>
    <row r="16145" spans="1:4" ht="16.5" thickTop="1" thickBot="1" x14ac:dyDescent="0.3">
      <c r="A16145" s="681" t="s">
        <v>40367</v>
      </c>
      <c r="B16145" s="681" t="s">
        <v>40367</v>
      </c>
      <c r="C16145" s="681" t="s">
        <v>40368</v>
      </c>
      <c r="D16145" s="681" t="s">
        <v>52304</v>
      </c>
    </row>
    <row r="16146" spans="1:4" ht="16.5" thickTop="1" thickBot="1" x14ac:dyDescent="0.3">
      <c r="A16146" s="680" t="s">
        <v>40369</v>
      </c>
      <c r="B16146" s="681" t="s">
        <v>40370</v>
      </c>
      <c r="C16146" s="680" t="s">
        <v>40371</v>
      </c>
      <c r="D16146" s="680" t="s">
        <v>52305</v>
      </c>
    </row>
    <row r="16147" spans="1:4" ht="16.5" thickTop="1" thickBot="1" x14ac:dyDescent="0.3">
      <c r="A16147" s="681" t="s">
        <v>8493</v>
      </c>
      <c r="B16147" s="681" t="s">
        <v>40372</v>
      </c>
      <c r="C16147" s="681" t="s">
        <v>8494</v>
      </c>
      <c r="D16147" s="681" t="s">
        <v>8495</v>
      </c>
    </row>
    <row r="16148" spans="1:4" ht="16.5" thickTop="1" thickBot="1" x14ac:dyDescent="0.3">
      <c r="A16148" s="681" t="s">
        <v>40373</v>
      </c>
      <c r="B16148" s="681" t="s">
        <v>40373</v>
      </c>
      <c r="C16148" s="681" t="s">
        <v>40374</v>
      </c>
      <c r="D16148" s="681" t="s">
        <v>52306</v>
      </c>
    </row>
    <row r="16149" spans="1:4" ht="16.5" thickTop="1" thickBot="1" x14ac:dyDescent="0.3">
      <c r="A16149" s="681" t="s">
        <v>40375</v>
      </c>
      <c r="B16149" s="681" t="s">
        <v>40376</v>
      </c>
      <c r="C16149" s="681" t="s">
        <v>40377</v>
      </c>
      <c r="D16149" s="681" t="s">
        <v>52307</v>
      </c>
    </row>
    <row r="16150" spans="1:4" ht="16.5" thickTop="1" thickBot="1" x14ac:dyDescent="0.3">
      <c r="A16150" s="680" t="s">
        <v>40378</v>
      </c>
      <c r="B16150" s="681" t="s">
        <v>40378</v>
      </c>
      <c r="C16150" s="680" t="s">
        <v>40379</v>
      </c>
      <c r="D16150" s="680" t="s">
        <v>52308</v>
      </c>
    </row>
    <row r="16151" spans="1:4" ht="16.5" thickTop="1" thickBot="1" x14ac:dyDescent="0.3">
      <c r="A16151" s="680" t="s">
        <v>40380</v>
      </c>
      <c r="B16151" s="681" t="s">
        <v>40380</v>
      </c>
      <c r="C16151" s="680" t="s">
        <v>40381</v>
      </c>
      <c r="D16151" s="680" t="s">
        <v>52309</v>
      </c>
    </row>
    <row r="16152" spans="1:4" ht="16.5" thickTop="1" thickBot="1" x14ac:dyDescent="0.3">
      <c r="A16152" s="681" t="s">
        <v>40382</v>
      </c>
      <c r="B16152" s="681" t="s">
        <v>40382</v>
      </c>
      <c r="C16152" s="681" t="s">
        <v>40383</v>
      </c>
      <c r="D16152" s="681" t="s">
        <v>52310</v>
      </c>
    </row>
    <row r="16153" spans="1:4" ht="31.5" thickTop="1" thickBot="1" x14ac:dyDescent="0.3">
      <c r="A16153" s="681" t="s">
        <v>40384</v>
      </c>
      <c r="B16153" s="692" t="s">
        <v>8728</v>
      </c>
      <c r="C16153" s="681" t="s">
        <v>40385</v>
      </c>
      <c r="D16153" s="681" t="s">
        <v>52311</v>
      </c>
    </row>
    <row r="16154" spans="1:4" ht="16.5" thickTop="1" thickBot="1" x14ac:dyDescent="0.3">
      <c r="A16154" s="681" t="s">
        <v>40386</v>
      </c>
      <c r="B16154" s="681" t="s">
        <v>40386</v>
      </c>
      <c r="C16154" s="681" t="s">
        <v>40387</v>
      </c>
      <c r="D16154" s="681" t="s">
        <v>52312</v>
      </c>
    </row>
    <row r="16155" spans="1:4" ht="16.5" thickTop="1" thickBot="1" x14ac:dyDescent="0.3">
      <c r="A16155" s="681" t="s">
        <v>40388</v>
      </c>
      <c r="B16155" s="681" t="s">
        <v>40388</v>
      </c>
      <c r="C16155" s="681" t="s">
        <v>40389</v>
      </c>
      <c r="D16155" s="681" t="s">
        <v>52313</v>
      </c>
    </row>
    <row r="16156" spans="1:4" ht="16.5" thickTop="1" thickBot="1" x14ac:dyDescent="0.3">
      <c r="A16156" s="681" t="s">
        <v>40390</v>
      </c>
      <c r="B16156" s="681" t="s">
        <v>40391</v>
      </c>
      <c r="C16156" s="681" t="s">
        <v>40392</v>
      </c>
      <c r="D16156" s="681" t="s">
        <v>52314</v>
      </c>
    </row>
    <row r="16157" spans="1:4" ht="16.5" thickTop="1" thickBot="1" x14ac:dyDescent="0.3">
      <c r="A16157" s="681" t="s">
        <v>40393</v>
      </c>
      <c r="B16157" s="681" t="s">
        <v>40393</v>
      </c>
      <c r="C16157" s="681" t="s">
        <v>40394</v>
      </c>
      <c r="D16157" s="681" t="s">
        <v>52315</v>
      </c>
    </row>
    <row r="16158" spans="1:4" ht="16.5" thickTop="1" thickBot="1" x14ac:dyDescent="0.3">
      <c r="A16158" s="680" t="s">
        <v>40395</v>
      </c>
      <c r="B16158" s="681" t="s">
        <v>40396</v>
      </c>
      <c r="C16158" s="680" t="s">
        <v>40397</v>
      </c>
      <c r="D16158" s="680" t="s">
        <v>52316</v>
      </c>
    </row>
    <row r="16159" spans="1:4" ht="16.5" thickTop="1" thickBot="1" x14ac:dyDescent="0.3">
      <c r="A16159" s="680" t="s">
        <v>40398</v>
      </c>
      <c r="B16159" s="692" t="s">
        <v>8728</v>
      </c>
      <c r="C16159" s="680" t="s">
        <v>40399</v>
      </c>
      <c r="D16159" s="680" t="s">
        <v>52317</v>
      </c>
    </row>
    <row r="16160" spans="1:4" ht="16.5" thickTop="1" thickBot="1" x14ac:dyDescent="0.3">
      <c r="A16160" s="680" t="s">
        <v>40400</v>
      </c>
      <c r="B16160" s="681" t="s">
        <v>40401</v>
      </c>
      <c r="C16160" s="680" t="s">
        <v>40402</v>
      </c>
      <c r="D16160" s="680" t="s">
        <v>52318</v>
      </c>
    </row>
    <row r="16161" spans="1:4" ht="16.5" thickTop="1" thickBot="1" x14ac:dyDescent="0.3">
      <c r="A16161" s="680" t="s">
        <v>40403</v>
      </c>
      <c r="B16161" s="681" t="s">
        <v>40404</v>
      </c>
      <c r="C16161" s="680" t="s">
        <v>40405</v>
      </c>
      <c r="D16161" s="680" t="s">
        <v>52319</v>
      </c>
    </row>
    <row r="16162" spans="1:4" ht="16.5" thickTop="1" thickBot="1" x14ac:dyDescent="0.3">
      <c r="A16162" s="681" t="s">
        <v>40406</v>
      </c>
      <c r="B16162" s="681" t="s">
        <v>40407</v>
      </c>
      <c r="C16162" s="681" t="s">
        <v>40408</v>
      </c>
      <c r="D16162" s="681" t="s">
        <v>52320</v>
      </c>
    </row>
    <row r="16163" spans="1:4" ht="16.5" thickTop="1" thickBot="1" x14ac:dyDescent="0.3">
      <c r="A16163" s="681" t="s">
        <v>40409</v>
      </c>
      <c r="B16163" s="681" t="s">
        <v>40410</v>
      </c>
      <c r="C16163" s="681" t="s">
        <v>40411</v>
      </c>
      <c r="D16163" s="681" t="s">
        <v>52321</v>
      </c>
    </row>
    <row r="16164" spans="1:4" ht="16.5" thickTop="1" thickBot="1" x14ac:dyDescent="0.3">
      <c r="A16164" s="680" t="s">
        <v>40412</v>
      </c>
      <c r="B16164" s="692" t="s">
        <v>8728</v>
      </c>
      <c r="C16164" s="680" t="s">
        <v>40413</v>
      </c>
      <c r="D16164" s="680" t="s">
        <v>52322</v>
      </c>
    </row>
    <row r="16165" spans="1:4" ht="16.5" thickTop="1" thickBot="1" x14ac:dyDescent="0.3">
      <c r="A16165" s="681" t="s">
        <v>40414</v>
      </c>
      <c r="B16165" s="681" t="s">
        <v>40415</v>
      </c>
      <c r="C16165" s="681" t="s">
        <v>40416</v>
      </c>
      <c r="D16165" s="681" t="s">
        <v>52323</v>
      </c>
    </row>
    <row r="16166" spans="1:4" ht="16.5" thickTop="1" thickBot="1" x14ac:dyDescent="0.3">
      <c r="A16166" s="680" t="s">
        <v>40417</v>
      </c>
      <c r="B16166" s="681" t="s">
        <v>40418</v>
      </c>
      <c r="C16166" s="680" t="s">
        <v>40419</v>
      </c>
      <c r="D16166" s="680" t="s">
        <v>52324</v>
      </c>
    </row>
    <row r="16167" spans="1:4" ht="16.5" thickTop="1" thickBot="1" x14ac:dyDescent="0.3">
      <c r="A16167" s="681" t="s">
        <v>40420</v>
      </c>
      <c r="B16167" s="681" t="s">
        <v>40421</v>
      </c>
      <c r="C16167" s="681" t="s">
        <v>40422</v>
      </c>
      <c r="D16167" s="681" t="s">
        <v>52325</v>
      </c>
    </row>
    <row r="16168" spans="1:4" ht="16.5" thickTop="1" thickBot="1" x14ac:dyDescent="0.3">
      <c r="A16168" s="680" t="s">
        <v>40423</v>
      </c>
      <c r="B16168" s="681" t="s">
        <v>40423</v>
      </c>
      <c r="C16168" s="680" t="s">
        <v>40424</v>
      </c>
      <c r="D16168" s="680" t="s">
        <v>52326</v>
      </c>
    </row>
    <row r="16169" spans="1:4" ht="16.5" thickTop="1" thickBot="1" x14ac:dyDescent="0.3">
      <c r="A16169" s="681" t="s">
        <v>40425</v>
      </c>
      <c r="B16169" s="681" t="s">
        <v>40426</v>
      </c>
      <c r="C16169" s="681" t="s">
        <v>40427</v>
      </c>
      <c r="D16169" s="681" t="s">
        <v>52327</v>
      </c>
    </row>
    <row r="16170" spans="1:4" ht="16.5" thickTop="1" thickBot="1" x14ac:dyDescent="0.3">
      <c r="A16170" s="680" t="s">
        <v>40428</v>
      </c>
      <c r="B16170" s="681" t="s">
        <v>40429</v>
      </c>
      <c r="C16170" s="680" t="s">
        <v>40430</v>
      </c>
      <c r="D16170" s="680" t="s">
        <v>52328</v>
      </c>
    </row>
    <row r="16171" spans="1:4" ht="16.5" thickTop="1" thickBot="1" x14ac:dyDescent="0.3">
      <c r="A16171" s="680" t="s">
        <v>40431</v>
      </c>
      <c r="B16171" s="681" t="s">
        <v>40431</v>
      </c>
      <c r="C16171" s="680" t="s">
        <v>40432</v>
      </c>
      <c r="D16171" s="680" t="s">
        <v>52329</v>
      </c>
    </row>
    <row r="16172" spans="1:4" ht="16.5" thickTop="1" thickBot="1" x14ac:dyDescent="0.3">
      <c r="A16172" s="680" t="s">
        <v>40433</v>
      </c>
      <c r="B16172" s="681" t="s">
        <v>40434</v>
      </c>
      <c r="C16172" s="680" t="s">
        <v>40435</v>
      </c>
      <c r="D16172" s="680" t="s">
        <v>52330</v>
      </c>
    </row>
    <row r="16173" spans="1:4" ht="16.5" thickTop="1" thickBot="1" x14ac:dyDescent="0.3">
      <c r="A16173" s="681" t="s">
        <v>40436</v>
      </c>
      <c r="B16173" s="681" t="s">
        <v>40437</v>
      </c>
      <c r="C16173" s="681" t="s">
        <v>40438</v>
      </c>
      <c r="D16173" s="681" t="s">
        <v>52331</v>
      </c>
    </row>
    <row r="16174" spans="1:4" ht="16.5" thickTop="1" thickBot="1" x14ac:dyDescent="0.3">
      <c r="A16174" s="680" t="s">
        <v>40439</v>
      </c>
      <c r="B16174" s="681" t="s">
        <v>40440</v>
      </c>
      <c r="C16174" s="680" t="s">
        <v>40441</v>
      </c>
      <c r="D16174" s="680" t="s">
        <v>52332</v>
      </c>
    </row>
    <row r="16175" spans="1:4" ht="16.5" thickTop="1" thickBot="1" x14ac:dyDescent="0.3">
      <c r="A16175" s="681" t="s">
        <v>40442</v>
      </c>
      <c r="B16175" s="681" t="s">
        <v>40443</v>
      </c>
      <c r="C16175" s="681" t="s">
        <v>40444</v>
      </c>
      <c r="D16175" s="681" t="s">
        <v>52333</v>
      </c>
    </row>
    <row r="16176" spans="1:4" ht="31.5" thickTop="1" thickBot="1" x14ac:dyDescent="0.3">
      <c r="A16176" s="681" t="s">
        <v>40445</v>
      </c>
      <c r="B16176" s="681" t="s">
        <v>40446</v>
      </c>
      <c r="C16176" s="681" t="s">
        <v>40447</v>
      </c>
      <c r="D16176" s="681" t="s">
        <v>52334</v>
      </c>
    </row>
    <row r="16177" spans="1:4" ht="31.5" thickTop="1" thickBot="1" x14ac:dyDescent="0.3">
      <c r="A16177" s="681" t="s">
        <v>40448</v>
      </c>
      <c r="B16177" s="681" t="s">
        <v>40449</v>
      </c>
      <c r="C16177" s="681" t="s">
        <v>40450</v>
      </c>
      <c r="D16177" s="681" t="s">
        <v>52335</v>
      </c>
    </row>
    <row r="16178" spans="1:4" ht="16.5" thickTop="1" thickBot="1" x14ac:dyDescent="0.3">
      <c r="A16178" s="681" t="s">
        <v>40451</v>
      </c>
      <c r="B16178" s="681" t="s">
        <v>24741</v>
      </c>
      <c r="C16178" s="681" t="s">
        <v>40453</v>
      </c>
      <c r="D16178" s="681" t="s">
        <v>52336</v>
      </c>
    </row>
    <row r="16179" spans="1:4" ht="31.5" thickTop="1" thickBot="1" x14ac:dyDescent="0.3">
      <c r="A16179" s="681" t="s">
        <v>40454</v>
      </c>
      <c r="B16179" s="692" t="s">
        <v>8728</v>
      </c>
      <c r="C16179" s="681" t="s">
        <v>40455</v>
      </c>
      <c r="D16179" s="681" t="s">
        <v>52337</v>
      </c>
    </row>
    <row r="16180" spans="1:4" ht="16.5" thickTop="1" thickBot="1" x14ac:dyDescent="0.3">
      <c r="A16180" s="681" t="s">
        <v>40456</v>
      </c>
      <c r="B16180" s="681" t="s">
        <v>40457</v>
      </c>
      <c r="C16180" s="681" t="s">
        <v>40458</v>
      </c>
      <c r="D16180" s="681" t="s">
        <v>52338</v>
      </c>
    </row>
    <row r="16181" spans="1:4" ht="16.5" thickTop="1" thickBot="1" x14ac:dyDescent="0.3">
      <c r="A16181" s="681" t="s">
        <v>40459</v>
      </c>
      <c r="B16181" s="681" t="s">
        <v>40460</v>
      </c>
      <c r="C16181" s="681" t="s">
        <v>40461</v>
      </c>
      <c r="D16181" s="681" t="s">
        <v>52339</v>
      </c>
    </row>
    <row r="16182" spans="1:4" ht="16.5" thickTop="1" thickBot="1" x14ac:dyDescent="0.3">
      <c r="A16182" s="680" t="s">
        <v>40462</v>
      </c>
      <c r="B16182" s="681" t="s">
        <v>40463</v>
      </c>
      <c r="C16182" s="680" t="s">
        <v>40464</v>
      </c>
      <c r="D16182" s="680" t="s">
        <v>52340</v>
      </c>
    </row>
    <row r="16183" spans="1:4" ht="16.5" thickTop="1" thickBot="1" x14ac:dyDescent="0.3">
      <c r="A16183" s="680" t="s">
        <v>40465</v>
      </c>
      <c r="B16183" s="681" t="s">
        <v>40465</v>
      </c>
      <c r="C16183" s="680" t="s">
        <v>40466</v>
      </c>
      <c r="D16183" s="680" t="s">
        <v>52341</v>
      </c>
    </row>
    <row r="16184" spans="1:4" ht="16.5" thickTop="1" thickBot="1" x14ac:dyDescent="0.3">
      <c r="A16184" s="681" t="s">
        <v>40467</v>
      </c>
      <c r="B16184" s="681" t="s">
        <v>40468</v>
      </c>
      <c r="C16184" s="681" t="s">
        <v>40469</v>
      </c>
      <c r="D16184" s="681" t="s">
        <v>52342</v>
      </c>
    </row>
    <row r="16185" spans="1:4" ht="16.5" thickTop="1" thickBot="1" x14ac:dyDescent="0.3">
      <c r="A16185" s="680" t="s">
        <v>40470</v>
      </c>
      <c r="B16185" s="681" t="s">
        <v>40470</v>
      </c>
      <c r="C16185" s="680" t="s">
        <v>40471</v>
      </c>
      <c r="D16185" s="680" t="s">
        <v>52343</v>
      </c>
    </row>
    <row r="16186" spans="1:4" ht="16.5" thickTop="1" thickBot="1" x14ac:dyDescent="0.3">
      <c r="A16186" s="681" t="s">
        <v>40472</v>
      </c>
      <c r="B16186" s="681" t="s">
        <v>40473</v>
      </c>
      <c r="C16186" s="681" t="s">
        <v>40474</v>
      </c>
      <c r="D16186" s="681" t="s">
        <v>52344</v>
      </c>
    </row>
    <row r="16187" spans="1:4" ht="16.5" thickTop="1" thickBot="1" x14ac:dyDescent="0.3">
      <c r="A16187" s="680" t="s">
        <v>8496</v>
      </c>
      <c r="B16187" s="681" t="s">
        <v>40475</v>
      </c>
      <c r="C16187" s="680" t="s">
        <v>8497</v>
      </c>
      <c r="D16187" s="680" t="s">
        <v>8498</v>
      </c>
    </row>
    <row r="16188" spans="1:4" ht="16.5" thickTop="1" thickBot="1" x14ac:dyDescent="0.3">
      <c r="A16188" s="681" t="s">
        <v>8500</v>
      </c>
      <c r="B16188" s="681" t="s">
        <v>8500</v>
      </c>
      <c r="C16188" s="681" t="s">
        <v>40476</v>
      </c>
      <c r="D16188" s="681" t="s">
        <v>8502</v>
      </c>
    </row>
    <row r="16189" spans="1:4" ht="16.5" thickTop="1" thickBot="1" x14ac:dyDescent="0.3">
      <c r="A16189" s="681" t="s">
        <v>40477</v>
      </c>
      <c r="B16189" s="681" t="s">
        <v>40478</v>
      </c>
      <c r="C16189" s="681" t="s">
        <v>40479</v>
      </c>
      <c r="D16189" s="681" t="s">
        <v>52345</v>
      </c>
    </row>
    <row r="16190" spans="1:4" ht="16.5" thickTop="1" thickBot="1" x14ac:dyDescent="0.3">
      <c r="A16190" s="680" t="s">
        <v>40480</v>
      </c>
      <c r="B16190" s="681" t="s">
        <v>40481</v>
      </c>
      <c r="C16190" s="680" t="s">
        <v>40482</v>
      </c>
      <c r="D16190" s="680" t="s">
        <v>52346</v>
      </c>
    </row>
    <row r="16191" spans="1:4" ht="31.5" thickTop="1" thickBot="1" x14ac:dyDescent="0.3">
      <c r="A16191" s="681" t="s">
        <v>40483</v>
      </c>
      <c r="B16191" s="681" t="s">
        <v>40484</v>
      </c>
      <c r="C16191" s="681" t="s">
        <v>40485</v>
      </c>
      <c r="D16191" s="681" t="s">
        <v>52347</v>
      </c>
    </row>
    <row r="16192" spans="1:4" ht="16.5" thickTop="1" thickBot="1" x14ac:dyDescent="0.3">
      <c r="A16192" s="681" t="s">
        <v>40486</v>
      </c>
      <c r="B16192" s="681" t="s">
        <v>40487</v>
      </c>
      <c r="C16192" s="681" t="s">
        <v>40488</v>
      </c>
      <c r="D16192" s="681" t="s">
        <v>52348</v>
      </c>
    </row>
    <row r="16193" spans="1:4" ht="16.5" thickTop="1" thickBot="1" x14ac:dyDescent="0.3">
      <c r="A16193" s="680" t="s">
        <v>8503</v>
      </c>
      <c r="B16193" s="681" t="s">
        <v>40489</v>
      </c>
      <c r="C16193" s="680" t="s">
        <v>8504</v>
      </c>
      <c r="D16193" s="680" t="s">
        <v>8505</v>
      </c>
    </row>
    <row r="16194" spans="1:4" ht="16.5" thickTop="1" thickBot="1" x14ac:dyDescent="0.3">
      <c r="A16194" s="680" t="s">
        <v>40490</v>
      </c>
      <c r="B16194" s="681" t="s">
        <v>40491</v>
      </c>
      <c r="C16194" s="680" t="s">
        <v>40492</v>
      </c>
      <c r="D16194" s="680" t="s">
        <v>52349</v>
      </c>
    </row>
    <row r="16195" spans="1:4" ht="16.5" thickTop="1" thickBot="1" x14ac:dyDescent="0.3">
      <c r="A16195" s="681" t="s">
        <v>40493</v>
      </c>
      <c r="B16195" s="681" t="s">
        <v>40493</v>
      </c>
      <c r="C16195" s="681" t="s">
        <v>40494</v>
      </c>
      <c r="D16195" s="681" t="s">
        <v>52350</v>
      </c>
    </row>
    <row r="16196" spans="1:4" ht="16.5" thickTop="1" thickBot="1" x14ac:dyDescent="0.3">
      <c r="A16196" s="681" t="s">
        <v>40495</v>
      </c>
      <c r="B16196" s="692" t="s">
        <v>8728</v>
      </c>
      <c r="C16196" s="681" t="s">
        <v>40496</v>
      </c>
      <c r="D16196" s="681" t="s">
        <v>52351</v>
      </c>
    </row>
    <row r="16197" spans="1:4" ht="16.5" thickTop="1" thickBot="1" x14ac:dyDescent="0.3">
      <c r="A16197" s="681" t="s">
        <v>8506</v>
      </c>
      <c r="B16197" s="681" t="s">
        <v>40497</v>
      </c>
      <c r="C16197" s="681" t="s">
        <v>8507</v>
      </c>
      <c r="D16197" s="681" t="s">
        <v>8508</v>
      </c>
    </row>
    <row r="16198" spans="1:4" ht="16.5" thickTop="1" thickBot="1" x14ac:dyDescent="0.3">
      <c r="A16198" s="680" t="s">
        <v>40498</v>
      </c>
      <c r="B16198" s="681" t="s">
        <v>40499</v>
      </c>
      <c r="C16198" s="680" t="s">
        <v>40500</v>
      </c>
      <c r="D16198" s="680" t="s">
        <v>52352</v>
      </c>
    </row>
    <row r="16199" spans="1:4" ht="16.5" thickTop="1" thickBot="1" x14ac:dyDescent="0.3">
      <c r="A16199" s="680" t="s">
        <v>40501</v>
      </c>
      <c r="B16199" s="681" t="s">
        <v>40501</v>
      </c>
      <c r="C16199" s="680" t="s">
        <v>40502</v>
      </c>
      <c r="D16199" s="680" t="s">
        <v>52353</v>
      </c>
    </row>
    <row r="16200" spans="1:4" ht="16.5" thickTop="1" thickBot="1" x14ac:dyDescent="0.3">
      <c r="A16200" s="681" t="s">
        <v>40503</v>
      </c>
      <c r="B16200" s="681" t="s">
        <v>40504</v>
      </c>
      <c r="C16200" s="681" t="s">
        <v>40505</v>
      </c>
      <c r="D16200" s="681" t="s">
        <v>52354</v>
      </c>
    </row>
    <row r="16201" spans="1:4" ht="16.5" thickTop="1" thickBot="1" x14ac:dyDescent="0.3">
      <c r="A16201" s="680" t="s">
        <v>8509</v>
      </c>
      <c r="B16201" s="681" t="s">
        <v>40506</v>
      </c>
      <c r="C16201" s="680" t="s">
        <v>8510</v>
      </c>
      <c r="D16201" s="680" t="s">
        <v>8511</v>
      </c>
    </row>
    <row r="16202" spans="1:4" ht="16.5" thickTop="1" thickBot="1" x14ac:dyDescent="0.3">
      <c r="A16202" s="681" t="s">
        <v>40507</v>
      </c>
      <c r="B16202" s="681" t="s">
        <v>40507</v>
      </c>
      <c r="C16202" s="681" t="s">
        <v>40508</v>
      </c>
      <c r="D16202" s="681" t="s">
        <v>52355</v>
      </c>
    </row>
    <row r="16203" spans="1:4" ht="16.5" thickTop="1" thickBot="1" x14ac:dyDescent="0.3">
      <c r="A16203" s="681" t="s">
        <v>8512</v>
      </c>
      <c r="B16203" s="681" t="s">
        <v>40509</v>
      </c>
      <c r="C16203" s="681" t="s">
        <v>8513</v>
      </c>
      <c r="D16203" s="681" t="s">
        <v>8514</v>
      </c>
    </row>
    <row r="16204" spans="1:4" ht="16.5" thickTop="1" thickBot="1" x14ac:dyDescent="0.3">
      <c r="A16204" s="681" t="s">
        <v>40510</v>
      </c>
      <c r="B16204" s="681" t="s">
        <v>40510</v>
      </c>
      <c r="C16204" s="681" t="s">
        <v>40511</v>
      </c>
      <c r="D16204" s="681" t="s">
        <v>52356</v>
      </c>
    </row>
    <row r="16205" spans="1:4" ht="16.5" thickTop="1" thickBot="1" x14ac:dyDescent="0.3">
      <c r="A16205" s="680" t="s">
        <v>40512</v>
      </c>
      <c r="B16205" s="681" t="s">
        <v>40513</v>
      </c>
      <c r="C16205" s="680" t="s">
        <v>40514</v>
      </c>
      <c r="D16205" s="680" t="s">
        <v>52357</v>
      </c>
    </row>
    <row r="16206" spans="1:4" ht="16.5" thickTop="1" thickBot="1" x14ac:dyDescent="0.3">
      <c r="A16206" s="681" t="s">
        <v>40515</v>
      </c>
      <c r="B16206" s="681" t="s">
        <v>40516</v>
      </c>
      <c r="C16206" s="681" t="s">
        <v>40517</v>
      </c>
      <c r="D16206" s="681" t="s">
        <v>52358</v>
      </c>
    </row>
    <row r="16207" spans="1:4" ht="16.5" thickTop="1" thickBot="1" x14ac:dyDescent="0.3">
      <c r="A16207" s="680" t="s">
        <v>40518</v>
      </c>
      <c r="B16207" s="681" t="s">
        <v>40519</v>
      </c>
      <c r="C16207" s="680" t="s">
        <v>40520</v>
      </c>
      <c r="D16207" s="680" t="s">
        <v>52359</v>
      </c>
    </row>
    <row r="16208" spans="1:4" ht="16.5" thickTop="1" thickBot="1" x14ac:dyDescent="0.3">
      <c r="A16208" s="680" t="s">
        <v>40521</v>
      </c>
      <c r="B16208" s="692" t="s">
        <v>8728</v>
      </c>
      <c r="C16208" s="680" t="s">
        <v>40522</v>
      </c>
      <c r="D16208" s="680" t="s">
        <v>52360</v>
      </c>
    </row>
    <row r="16209" spans="1:4" ht="16.5" thickTop="1" thickBot="1" x14ac:dyDescent="0.3">
      <c r="A16209" s="680" t="s">
        <v>40523</v>
      </c>
      <c r="B16209" s="681" t="s">
        <v>40524</v>
      </c>
      <c r="C16209" s="680" t="s">
        <v>40525</v>
      </c>
      <c r="D16209" s="680" t="s">
        <v>52361</v>
      </c>
    </row>
    <row r="16210" spans="1:4" ht="16.5" thickTop="1" thickBot="1" x14ac:dyDescent="0.3">
      <c r="A16210" s="680" t="s">
        <v>40526</v>
      </c>
      <c r="B16210" s="681" t="s">
        <v>40527</v>
      </c>
      <c r="C16210" s="680" t="s">
        <v>40528</v>
      </c>
      <c r="D16210" s="680" t="s">
        <v>52362</v>
      </c>
    </row>
    <row r="16211" spans="1:4" ht="16.5" thickTop="1" thickBot="1" x14ac:dyDescent="0.3">
      <c r="A16211" s="681" t="s">
        <v>40529</v>
      </c>
      <c r="B16211" s="681" t="s">
        <v>40530</v>
      </c>
      <c r="C16211" s="681" t="s">
        <v>40531</v>
      </c>
      <c r="D16211" s="681" t="s">
        <v>52363</v>
      </c>
    </row>
    <row r="16212" spans="1:4" ht="16.5" thickTop="1" thickBot="1" x14ac:dyDescent="0.3">
      <c r="A16212" s="681" t="s">
        <v>40532</v>
      </c>
      <c r="B16212" s="692" t="s">
        <v>8728</v>
      </c>
      <c r="C16212" s="681" t="s">
        <v>40533</v>
      </c>
      <c r="D16212" s="681" t="s">
        <v>52364</v>
      </c>
    </row>
    <row r="16213" spans="1:4" ht="16.5" thickTop="1" thickBot="1" x14ac:dyDescent="0.3">
      <c r="A16213" s="681" t="s">
        <v>40534</v>
      </c>
      <c r="B16213" s="681" t="s">
        <v>40535</v>
      </c>
      <c r="C16213" s="681" t="s">
        <v>40536</v>
      </c>
      <c r="D16213" s="681" t="s">
        <v>52365</v>
      </c>
    </row>
    <row r="16214" spans="1:4" ht="16.5" thickTop="1" thickBot="1" x14ac:dyDescent="0.3">
      <c r="A16214" s="680" t="s">
        <v>40537</v>
      </c>
      <c r="B16214" s="681" t="s">
        <v>40538</v>
      </c>
      <c r="C16214" s="680" t="s">
        <v>40539</v>
      </c>
      <c r="D16214" s="680" t="s">
        <v>52366</v>
      </c>
    </row>
    <row r="16215" spans="1:4" ht="16.5" thickTop="1" thickBot="1" x14ac:dyDescent="0.3">
      <c r="A16215" s="681" t="s">
        <v>40540</v>
      </c>
      <c r="B16215" s="681" t="s">
        <v>40541</v>
      </c>
      <c r="C16215" s="681" t="s">
        <v>40542</v>
      </c>
      <c r="D16215" s="681" t="s">
        <v>52367</v>
      </c>
    </row>
    <row r="16216" spans="1:4" ht="31.5" thickTop="1" thickBot="1" x14ac:dyDescent="0.3">
      <c r="A16216" s="681" t="s">
        <v>40543</v>
      </c>
      <c r="B16216" s="681" t="s">
        <v>40544</v>
      </c>
      <c r="C16216" s="681" t="s">
        <v>40545</v>
      </c>
      <c r="D16216" s="681" t="s">
        <v>52368</v>
      </c>
    </row>
    <row r="16217" spans="1:4" ht="16.5" thickTop="1" thickBot="1" x14ac:dyDescent="0.3">
      <c r="A16217" s="680" t="s">
        <v>40546</v>
      </c>
      <c r="B16217" s="681" t="s">
        <v>40546</v>
      </c>
      <c r="C16217" s="680" t="s">
        <v>40547</v>
      </c>
      <c r="D16217" s="680" t="s">
        <v>52369</v>
      </c>
    </row>
    <row r="16218" spans="1:4" ht="16.5" thickTop="1" thickBot="1" x14ac:dyDescent="0.3">
      <c r="A16218" s="681" t="s">
        <v>40548</v>
      </c>
      <c r="B16218" s="681" t="s">
        <v>40549</v>
      </c>
      <c r="C16218" s="681" t="s">
        <v>40550</v>
      </c>
      <c r="D16218" s="681" t="s">
        <v>52370</v>
      </c>
    </row>
    <row r="16219" spans="1:4" ht="16.5" thickTop="1" thickBot="1" x14ac:dyDescent="0.3">
      <c r="A16219" s="681" t="s">
        <v>40551</v>
      </c>
      <c r="B16219" s="681" t="s">
        <v>40552</v>
      </c>
      <c r="C16219" s="681" t="s">
        <v>40553</v>
      </c>
      <c r="D16219" s="681" t="s">
        <v>52371</v>
      </c>
    </row>
    <row r="16220" spans="1:4" ht="31.5" thickTop="1" thickBot="1" x14ac:dyDescent="0.3">
      <c r="A16220" s="681" t="s">
        <v>40554</v>
      </c>
      <c r="B16220" s="681" t="s">
        <v>40554</v>
      </c>
      <c r="C16220" s="681" t="s">
        <v>40555</v>
      </c>
      <c r="D16220" s="681" t="s">
        <v>52372</v>
      </c>
    </row>
    <row r="16221" spans="1:4" ht="16.5" thickTop="1" thickBot="1" x14ac:dyDescent="0.3">
      <c r="A16221" s="680" t="s">
        <v>40556</v>
      </c>
      <c r="B16221" s="681" t="s">
        <v>40557</v>
      </c>
      <c r="C16221" s="680" t="s">
        <v>40558</v>
      </c>
      <c r="D16221" s="680" t="s">
        <v>52373</v>
      </c>
    </row>
    <row r="16222" spans="1:4" ht="16.5" thickTop="1" thickBot="1" x14ac:dyDescent="0.3">
      <c r="A16222" s="680" t="s">
        <v>40559</v>
      </c>
      <c r="B16222" s="681" t="s">
        <v>40559</v>
      </c>
      <c r="C16222" s="680" t="s">
        <v>40560</v>
      </c>
      <c r="D16222" s="680" t="s">
        <v>52374</v>
      </c>
    </row>
    <row r="16223" spans="1:4" ht="16.5" thickTop="1" thickBot="1" x14ac:dyDescent="0.3">
      <c r="A16223" s="680" t="s">
        <v>40561</v>
      </c>
      <c r="B16223" s="681" t="s">
        <v>40562</v>
      </c>
      <c r="C16223" s="680" t="s">
        <v>40563</v>
      </c>
      <c r="D16223" s="680" t="s">
        <v>52375</v>
      </c>
    </row>
    <row r="16224" spans="1:4" ht="16.5" thickTop="1" thickBot="1" x14ac:dyDescent="0.3">
      <c r="A16224" s="680" t="s">
        <v>40564</v>
      </c>
      <c r="B16224" s="681" t="s">
        <v>40564</v>
      </c>
      <c r="C16224" s="680" t="s">
        <v>40565</v>
      </c>
      <c r="D16224" s="680" t="s">
        <v>52376</v>
      </c>
    </row>
    <row r="16225" spans="1:4" ht="16.5" thickTop="1" thickBot="1" x14ac:dyDescent="0.3">
      <c r="A16225" s="681" t="s">
        <v>40566</v>
      </c>
      <c r="B16225" s="681" t="s">
        <v>40566</v>
      </c>
      <c r="C16225" s="681" t="s">
        <v>40567</v>
      </c>
      <c r="D16225" s="681" t="s">
        <v>52377</v>
      </c>
    </row>
    <row r="16226" spans="1:4" ht="16.5" thickTop="1" thickBot="1" x14ac:dyDescent="0.3">
      <c r="A16226" s="680" t="s">
        <v>8515</v>
      </c>
      <c r="B16226" s="681" t="s">
        <v>40568</v>
      </c>
      <c r="C16226" s="680" t="s">
        <v>8516</v>
      </c>
      <c r="D16226" s="680" t="s">
        <v>8517</v>
      </c>
    </row>
    <row r="16227" spans="1:4" ht="16.5" thickTop="1" thickBot="1" x14ac:dyDescent="0.3">
      <c r="A16227" s="681" t="s">
        <v>40569</v>
      </c>
      <c r="B16227" s="681" t="s">
        <v>40570</v>
      </c>
      <c r="C16227" s="681" t="s">
        <v>40571</v>
      </c>
      <c r="D16227" s="681" t="s">
        <v>52378</v>
      </c>
    </row>
    <row r="16228" spans="1:4" ht="16.5" thickTop="1" thickBot="1" x14ac:dyDescent="0.3">
      <c r="A16228" s="681" t="s">
        <v>40572</v>
      </c>
      <c r="B16228" s="681" t="s">
        <v>40572</v>
      </c>
      <c r="C16228" s="681" t="s">
        <v>40573</v>
      </c>
      <c r="D16228" s="681" t="s">
        <v>52379</v>
      </c>
    </row>
    <row r="16229" spans="1:4" ht="16.5" thickTop="1" thickBot="1" x14ac:dyDescent="0.3">
      <c r="A16229" s="680" t="s">
        <v>40574</v>
      </c>
      <c r="B16229" s="681" t="s">
        <v>40574</v>
      </c>
      <c r="C16229" s="680" t="s">
        <v>40575</v>
      </c>
      <c r="D16229" s="680" t="s">
        <v>52380</v>
      </c>
    </row>
    <row r="16230" spans="1:4" ht="16.5" thickTop="1" thickBot="1" x14ac:dyDescent="0.3">
      <c r="A16230" s="680" t="s">
        <v>40576</v>
      </c>
      <c r="B16230" s="692" t="s">
        <v>8728</v>
      </c>
      <c r="C16230" s="680" t="s">
        <v>40577</v>
      </c>
      <c r="D16230" s="680" t="s">
        <v>52381</v>
      </c>
    </row>
    <row r="16231" spans="1:4" ht="16.5" thickTop="1" thickBot="1" x14ac:dyDescent="0.3">
      <c r="A16231" s="680" t="s">
        <v>40578</v>
      </c>
      <c r="B16231" s="681" t="s">
        <v>40578</v>
      </c>
      <c r="C16231" s="680" t="s">
        <v>40579</v>
      </c>
      <c r="D16231" s="680" t="s">
        <v>52382</v>
      </c>
    </row>
    <row r="16232" spans="1:4" ht="16.5" thickTop="1" thickBot="1" x14ac:dyDescent="0.3">
      <c r="A16232" s="681" t="s">
        <v>40580</v>
      </c>
      <c r="B16232" s="681" t="s">
        <v>40581</v>
      </c>
      <c r="C16232" s="681" t="s">
        <v>40582</v>
      </c>
      <c r="D16232" s="681" t="s">
        <v>52383</v>
      </c>
    </row>
    <row r="16233" spans="1:4" ht="16.5" thickTop="1" thickBot="1" x14ac:dyDescent="0.3">
      <c r="A16233" s="680" t="s">
        <v>40583</v>
      </c>
      <c r="B16233" s="681" t="s">
        <v>40583</v>
      </c>
      <c r="C16233" s="680" t="s">
        <v>40584</v>
      </c>
      <c r="D16233" s="680" t="s">
        <v>52384</v>
      </c>
    </row>
    <row r="16234" spans="1:4" ht="16.5" thickTop="1" thickBot="1" x14ac:dyDescent="0.3">
      <c r="A16234" s="681" t="s">
        <v>40585</v>
      </c>
      <c r="B16234" s="681" t="s">
        <v>40585</v>
      </c>
      <c r="C16234" s="681" t="s">
        <v>40586</v>
      </c>
      <c r="D16234" s="681" t="s">
        <v>52385</v>
      </c>
    </row>
    <row r="16235" spans="1:4" ht="16.5" thickTop="1" thickBot="1" x14ac:dyDescent="0.3">
      <c r="A16235" s="681" t="s">
        <v>40587</v>
      </c>
      <c r="B16235" s="681" t="s">
        <v>40588</v>
      </c>
      <c r="C16235" s="681" t="s">
        <v>40589</v>
      </c>
      <c r="D16235" s="681" t="s">
        <v>52386</v>
      </c>
    </row>
    <row r="16236" spans="1:4" ht="16.5" thickTop="1" thickBot="1" x14ac:dyDescent="0.3">
      <c r="A16236" s="680" t="s">
        <v>40590</v>
      </c>
      <c r="B16236" s="681" t="s">
        <v>40590</v>
      </c>
      <c r="C16236" s="680" t="s">
        <v>40591</v>
      </c>
      <c r="D16236" s="680" t="s">
        <v>52387</v>
      </c>
    </row>
    <row r="16237" spans="1:4" ht="16.5" thickTop="1" thickBot="1" x14ac:dyDescent="0.3">
      <c r="A16237" s="680" t="s">
        <v>40592</v>
      </c>
      <c r="B16237" s="681" t="s">
        <v>40593</v>
      </c>
      <c r="C16237" s="680" t="s">
        <v>40594</v>
      </c>
      <c r="D16237" s="680" t="s">
        <v>52388</v>
      </c>
    </row>
    <row r="16238" spans="1:4" ht="16.5" thickTop="1" thickBot="1" x14ac:dyDescent="0.3">
      <c r="A16238" s="681" t="s">
        <v>40595</v>
      </c>
      <c r="B16238" s="681" t="s">
        <v>40596</v>
      </c>
      <c r="C16238" s="681" t="s">
        <v>40597</v>
      </c>
      <c r="D16238" s="681" t="s">
        <v>52389</v>
      </c>
    </row>
    <row r="16239" spans="1:4" ht="16.5" thickTop="1" thickBot="1" x14ac:dyDescent="0.3">
      <c r="A16239" s="681" t="s">
        <v>40598</v>
      </c>
      <c r="B16239" s="681" t="s">
        <v>40599</v>
      </c>
      <c r="C16239" s="681" t="s">
        <v>40600</v>
      </c>
      <c r="D16239" s="681" t="s">
        <v>52390</v>
      </c>
    </row>
    <row r="16240" spans="1:4" ht="16.5" thickTop="1" thickBot="1" x14ac:dyDescent="0.3">
      <c r="A16240" s="681" t="s">
        <v>40601</v>
      </c>
      <c r="B16240" s="681" t="s">
        <v>40602</v>
      </c>
      <c r="C16240" s="681" t="s">
        <v>40603</v>
      </c>
      <c r="D16240" s="681" t="s">
        <v>52391</v>
      </c>
    </row>
    <row r="16241" spans="1:4" ht="16.5" thickTop="1" thickBot="1" x14ac:dyDescent="0.3">
      <c r="A16241" s="681" t="s">
        <v>40604</v>
      </c>
      <c r="B16241" s="692" t="s">
        <v>8728</v>
      </c>
      <c r="C16241" s="681" t="s">
        <v>40605</v>
      </c>
      <c r="D16241" s="681" t="s">
        <v>52392</v>
      </c>
    </row>
    <row r="16242" spans="1:4" ht="16.5" thickTop="1" thickBot="1" x14ac:dyDescent="0.3">
      <c r="A16242" s="680" t="s">
        <v>40606</v>
      </c>
      <c r="B16242" s="681" t="s">
        <v>40606</v>
      </c>
      <c r="C16242" s="680" t="s">
        <v>40607</v>
      </c>
      <c r="D16242" s="680" t="s">
        <v>52393</v>
      </c>
    </row>
    <row r="16243" spans="1:4" ht="16.5" thickTop="1" thickBot="1" x14ac:dyDescent="0.3">
      <c r="A16243" s="680" t="s">
        <v>40608</v>
      </c>
      <c r="B16243" s="681" t="s">
        <v>40608</v>
      </c>
      <c r="C16243" s="680" t="s">
        <v>40609</v>
      </c>
      <c r="D16243" s="680" t="s">
        <v>52394</v>
      </c>
    </row>
    <row r="16244" spans="1:4" ht="16.5" thickTop="1" thickBot="1" x14ac:dyDescent="0.3">
      <c r="A16244" s="681" t="s">
        <v>40610</v>
      </c>
      <c r="B16244" s="681" t="s">
        <v>40610</v>
      </c>
      <c r="C16244" s="681" t="s">
        <v>40611</v>
      </c>
      <c r="D16244" s="681" t="s">
        <v>52395</v>
      </c>
    </row>
    <row r="16245" spans="1:4" ht="16.5" thickTop="1" thickBot="1" x14ac:dyDescent="0.3">
      <c r="A16245" s="680" t="s">
        <v>40612</v>
      </c>
      <c r="B16245" s="681" t="s">
        <v>40613</v>
      </c>
      <c r="C16245" s="680" t="s">
        <v>40614</v>
      </c>
      <c r="D16245" s="680" t="s">
        <v>52396</v>
      </c>
    </row>
    <row r="16246" spans="1:4" ht="16.5" thickTop="1" thickBot="1" x14ac:dyDescent="0.3">
      <c r="A16246" s="680" t="s">
        <v>40615</v>
      </c>
      <c r="B16246" s="681" t="s">
        <v>40615</v>
      </c>
      <c r="C16246" s="680" t="s">
        <v>40616</v>
      </c>
      <c r="D16246" s="680" t="s">
        <v>52397</v>
      </c>
    </row>
    <row r="16247" spans="1:4" ht="16.5" thickTop="1" thickBot="1" x14ac:dyDescent="0.3">
      <c r="A16247" s="680" t="s">
        <v>40617</v>
      </c>
      <c r="B16247" s="681" t="s">
        <v>40618</v>
      </c>
      <c r="C16247" s="680" t="s">
        <v>40619</v>
      </c>
      <c r="D16247" s="680" t="s">
        <v>52398</v>
      </c>
    </row>
    <row r="16248" spans="1:4" ht="16.5" thickTop="1" thickBot="1" x14ac:dyDescent="0.3">
      <c r="A16248" s="680" t="s">
        <v>40620</v>
      </c>
      <c r="B16248" s="681" t="s">
        <v>40621</v>
      </c>
      <c r="C16248" s="680" t="s">
        <v>40622</v>
      </c>
      <c r="D16248" s="680" t="s">
        <v>52399</v>
      </c>
    </row>
    <row r="16249" spans="1:4" ht="16.5" thickTop="1" thickBot="1" x14ac:dyDescent="0.3">
      <c r="A16249" s="681" t="s">
        <v>40623</v>
      </c>
      <c r="B16249" s="681" t="s">
        <v>40624</v>
      </c>
      <c r="C16249" s="681" t="s">
        <v>40625</v>
      </c>
      <c r="D16249" s="681" t="s">
        <v>52400</v>
      </c>
    </row>
    <row r="16250" spans="1:4" ht="16.5" thickTop="1" thickBot="1" x14ac:dyDescent="0.3">
      <c r="A16250" s="681" t="s">
        <v>40626</v>
      </c>
      <c r="B16250" s="681" t="s">
        <v>40626</v>
      </c>
      <c r="C16250" s="681" t="s">
        <v>40627</v>
      </c>
      <c r="D16250" s="681" t="s">
        <v>52401</v>
      </c>
    </row>
    <row r="16251" spans="1:4" ht="16.5" thickTop="1" thickBot="1" x14ac:dyDescent="0.3">
      <c r="A16251" s="681" t="s">
        <v>40628</v>
      </c>
      <c r="B16251" s="681" t="s">
        <v>40629</v>
      </c>
      <c r="C16251" s="681" t="s">
        <v>40630</v>
      </c>
      <c r="D16251" s="681" t="s">
        <v>52402</v>
      </c>
    </row>
    <row r="16252" spans="1:4" ht="16.5" thickTop="1" thickBot="1" x14ac:dyDescent="0.3">
      <c r="A16252" s="681" t="s">
        <v>8518</v>
      </c>
      <c r="B16252" s="681" t="s">
        <v>40631</v>
      </c>
      <c r="C16252" s="681" t="s">
        <v>137</v>
      </c>
      <c r="D16252" s="681" t="s">
        <v>8519</v>
      </c>
    </row>
    <row r="16253" spans="1:4" ht="16.5" thickTop="1" thickBot="1" x14ac:dyDescent="0.3">
      <c r="A16253" s="680" t="s">
        <v>40632</v>
      </c>
      <c r="B16253" s="681" t="s">
        <v>40633</v>
      </c>
      <c r="C16253" s="680" t="s">
        <v>40634</v>
      </c>
      <c r="D16253" s="680" t="s">
        <v>52403</v>
      </c>
    </row>
    <row r="16254" spans="1:4" ht="16.5" thickTop="1" thickBot="1" x14ac:dyDescent="0.3">
      <c r="A16254" s="681" t="s">
        <v>40635</v>
      </c>
      <c r="B16254" s="681" t="s">
        <v>40635</v>
      </c>
      <c r="C16254" s="681" t="s">
        <v>40636</v>
      </c>
      <c r="D16254" s="681" t="s">
        <v>52404</v>
      </c>
    </row>
    <row r="16255" spans="1:4" ht="16.5" thickTop="1" thickBot="1" x14ac:dyDescent="0.3">
      <c r="A16255" s="680" t="s">
        <v>40637</v>
      </c>
      <c r="B16255" s="681" t="s">
        <v>40638</v>
      </c>
      <c r="C16255" s="680" t="s">
        <v>40639</v>
      </c>
      <c r="D16255" s="680" t="s">
        <v>52405</v>
      </c>
    </row>
    <row r="16256" spans="1:4" ht="16.5" thickTop="1" thickBot="1" x14ac:dyDescent="0.3">
      <c r="A16256" s="680" t="s">
        <v>40640</v>
      </c>
      <c r="B16256" s="681" t="s">
        <v>40641</v>
      </c>
      <c r="C16256" s="680" t="s">
        <v>40642</v>
      </c>
      <c r="D16256" s="680" t="s">
        <v>52406</v>
      </c>
    </row>
    <row r="16257" spans="1:4" ht="16.5" thickTop="1" thickBot="1" x14ac:dyDescent="0.3">
      <c r="A16257" s="680" t="s">
        <v>40643</v>
      </c>
      <c r="B16257" s="681" t="s">
        <v>40644</v>
      </c>
      <c r="C16257" s="680" t="s">
        <v>40645</v>
      </c>
      <c r="D16257" s="680" t="s">
        <v>52407</v>
      </c>
    </row>
    <row r="16258" spans="1:4" ht="16.5" thickTop="1" thickBot="1" x14ac:dyDescent="0.3">
      <c r="A16258" s="681" t="s">
        <v>40646</v>
      </c>
      <c r="B16258" s="681" t="s">
        <v>40647</v>
      </c>
      <c r="C16258" s="681" t="s">
        <v>40648</v>
      </c>
      <c r="D16258" s="681" t="s">
        <v>52408</v>
      </c>
    </row>
    <row r="16259" spans="1:4" ht="16.5" thickTop="1" thickBot="1" x14ac:dyDescent="0.3">
      <c r="A16259" s="680" t="s">
        <v>40649</v>
      </c>
      <c r="B16259" s="681" t="s">
        <v>40650</v>
      </c>
      <c r="C16259" s="680" t="s">
        <v>40651</v>
      </c>
      <c r="D16259" s="680" t="s">
        <v>52409</v>
      </c>
    </row>
    <row r="16260" spans="1:4" ht="16.5" thickTop="1" thickBot="1" x14ac:dyDescent="0.3">
      <c r="A16260" s="681" t="s">
        <v>8520</v>
      </c>
      <c r="B16260" s="681" t="s">
        <v>40652</v>
      </c>
      <c r="C16260" s="681" t="s">
        <v>8521</v>
      </c>
      <c r="D16260" s="681" t="s">
        <v>8522</v>
      </c>
    </row>
    <row r="16261" spans="1:4" ht="16.5" thickTop="1" thickBot="1" x14ac:dyDescent="0.3">
      <c r="A16261" s="680" t="s">
        <v>40653</v>
      </c>
      <c r="B16261" s="681" t="s">
        <v>40654</v>
      </c>
      <c r="C16261" s="680" t="s">
        <v>40655</v>
      </c>
      <c r="D16261" s="680" t="s">
        <v>52410</v>
      </c>
    </row>
    <row r="16262" spans="1:4" ht="16.5" thickTop="1" thickBot="1" x14ac:dyDescent="0.3">
      <c r="A16262" s="681" t="s">
        <v>8523</v>
      </c>
      <c r="B16262" s="681" t="s">
        <v>8523</v>
      </c>
      <c r="C16262" s="681" t="s">
        <v>8524</v>
      </c>
      <c r="D16262" s="681" t="s">
        <v>52411</v>
      </c>
    </row>
    <row r="16263" spans="1:4" ht="16.5" thickTop="1" thickBot="1" x14ac:dyDescent="0.3">
      <c r="A16263" s="681" t="s">
        <v>40656</v>
      </c>
      <c r="B16263" s="681" t="s">
        <v>40657</v>
      </c>
      <c r="C16263" s="681" t="s">
        <v>40658</v>
      </c>
      <c r="D16263" s="681" t="s">
        <v>52412</v>
      </c>
    </row>
    <row r="16264" spans="1:4" ht="31.5" thickTop="1" thickBot="1" x14ac:dyDescent="0.3">
      <c r="A16264" s="681" t="s">
        <v>40659</v>
      </c>
      <c r="B16264" s="681" t="s">
        <v>40660</v>
      </c>
      <c r="C16264" s="681" t="s">
        <v>40661</v>
      </c>
      <c r="D16264" s="681" t="s">
        <v>52413</v>
      </c>
    </row>
    <row r="16265" spans="1:4" ht="16.5" thickTop="1" thickBot="1" x14ac:dyDescent="0.3">
      <c r="A16265" s="681" t="s">
        <v>40662</v>
      </c>
      <c r="B16265" s="681" t="s">
        <v>40662</v>
      </c>
      <c r="C16265" s="681" t="s">
        <v>40663</v>
      </c>
      <c r="D16265" s="681" t="s">
        <v>52414</v>
      </c>
    </row>
    <row r="16266" spans="1:4" ht="16.5" thickTop="1" thickBot="1" x14ac:dyDescent="0.3">
      <c r="A16266" s="681" t="s">
        <v>8526</v>
      </c>
      <c r="B16266" s="681" t="s">
        <v>8526</v>
      </c>
      <c r="C16266" s="681" t="s">
        <v>8527</v>
      </c>
      <c r="D16266" s="681" t="s">
        <v>8528</v>
      </c>
    </row>
    <row r="16267" spans="1:4" ht="16.5" thickTop="1" thickBot="1" x14ac:dyDescent="0.3">
      <c r="A16267" s="680" t="s">
        <v>8529</v>
      </c>
      <c r="B16267" s="681" t="s">
        <v>8529</v>
      </c>
      <c r="C16267" s="680" t="s">
        <v>8530</v>
      </c>
      <c r="D16267" s="680" t="s">
        <v>8531</v>
      </c>
    </row>
    <row r="16268" spans="1:4" ht="16.5" thickTop="1" thickBot="1" x14ac:dyDescent="0.3">
      <c r="A16268" s="680" t="s">
        <v>40664</v>
      </c>
      <c r="B16268" s="681" t="s">
        <v>40664</v>
      </c>
      <c r="C16268" s="680" t="s">
        <v>40665</v>
      </c>
      <c r="D16268" s="680" t="s">
        <v>52415</v>
      </c>
    </row>
    <row r="16269" spans="1:4" ht="16.5" thickTop="1" thickBot="1" x14ac:dyDescent="0.3">
      <c r="A16269" s="681" t="s">
        <v>40666</v>
      </c>
      <c r="B16269" s="681" t="s">
        <v>40667</v>
      </c>
      <c r="C16269" s="681" t="s">
        <v>40668</v>
      </c>
      <c r="D16269" s="681" t="s">
        <v>52416</v>
      </c>
    </row>
    <row r="16270" spans="1:4" ht="16.5" thickTop="1" thickBot="1" x14ac:dyDescent="0.3">
      <c r="A16270" s="680" t="s">
        <v>40669</v>
      </c>
      <c r="B16270" s="692" t="s">
        <v>8728</v>
      </c>
      <c r="C16270" s="680" t="s">
        <v>40670</v>
      </c>
      <c r="D16270" s="680" t="s">
        <v>52417</v>
      </c>
    </row>
    <row r="16271" spans="1:4" ht="16.5" thickTop="1" thickBot="1" x14ac:dyDescent="0.3">
      <c r="A16271" s="680" t="s">
        <v>40671</v>
      </c>
      <c r="B16271" s="681" t="s">
        <v>40671</v>
      </c>
      <c r="C16271" s="680" t="s">
        <v>40672</v>
      </c>
      <c r="D16271" s="680" t="s">
        <v>52418</v>
      </c>
    </row>
    <row r="16272" spans="1:4" ht="16.5" thickTop="1" thickBot="1" x14ac:dyDescent="0.3">
      <c r="A16272" s="681" t="s">
        <v>40673</v>
      </c>
      <c r="B16272" s="681" t="s">
        <v>40674</v>
      </c>
      <c r="C16272" s="681" t="s">
        <v>40675</v>
      </c>
      <c r="D16272" s="681" t="s">
        <v>52419</v>
      </c>
    </row>
    <row r="16273" spans="1:4" ht="16.5" thickTop="1" thickBot="1" x14ac:dyDescent="0.3">
      <c r="A16273" s="681" t="s">
        <v>40676</v>
      </c>
      <c r="B16273" s="681" t="s">
        <v>40676</v>
      </c>
      <c r="C16273" s="681" t="s">
        <v>40677</v>
      </c>
      <c r="D16273" s="681" t="s">
        <v>52420</v>
      </c>
    </row>
    <row r="16274" spans="1:4" ht="16.5" thickTop="1" thickBot="1" x14ac:dyDescent="0.3">
      <c r="A16274" s="680" t="s">
        <v>40678</v>
      </c>
      <c r="B16274" s="681" t="s">
        <v>40678</v>
      </c>
      <c r="C16274" s="680" t="s">
        <v>40679</v>
      </c>
      <c r="D16274" s="680" t="s">
        <v>52421</v>
      </c>
    </row>
    <row r="16275" spans="1:4" ht="16.5" thickTop="1" thickBot="1" x14ac:dyDescent="0.3">
      <c r="A16275" s="681" t="s">
        <v>8532</v>
      </c>
      <c r="B16275" s="681" t="s">
        <v>8532</v>
      </c>
      <c r="C16275" s="681" t="s">
        <v>8533</v>
      </c>
      <c r="D16275" s="681" t="s">
        <v>8534</v>
      </c>
    </row>
    <row r="16276" spans="1:4" ht="16.5" thickTop="1" thickBot="1" x14ac:dyDescent="0.3">
      <c r="A16276" s="680" t="s">
        <v>40680</v>
      </c>
      <c r="B16276" s="681" t="s">
        <v>40680</v>
      </c>
      <c r="C16276" s="680" t="s">
        <v>40681</v>
      </c>
      <c r="D16276" s="680" t="s">
        <v>52422</v>
      </c>
    </row>
    <row r="16277" spans="1:4" ht="16.5" thickTop="1" thickBot="1" x14ac:dyDescent="0.3">
      <c r="A16277" s="681" t="s">
        <v>40682</v>
      </c>
      <c r="B16277" s="681" t="s">
        <v>40683</v>
      </c>
      <c r="C16277" s="681" t="s">
        <v>40684</v>
      </c>
      <c r="D16277" s="681" t="s">
        <v>52423</v>
      </c>
    </row>
    <row r="16278" spans="1:4" ht="16.5" thickTop="1" thickBot="1" x14ac:dyDescent="0.3">
      <c r="A16278" s="681" t="s">
        <v>40685</v>
      </c>
      <c r="B16278" s="692" t="s">
        <v>8728</v>
      </c>
      <c r="C16278" s="681" t="s">
        <v>40686</v>
      </c>
      <c r="D16278" s="681" t="s">
        <v>52424</v>
      </c>
    </row>
    <row r="16279" spans="1:4" ht="16.5" thickTop="1" thickBot="1" x14ac:dyDescent="0.3">
      <c r="A16279" s="681" t="s">
        <v>40687</v>
      </c>
      <c r="B16279" s="681" t="s">
        <v>40687</v>
      </c>
      <c r="C16279" s="681" t="s">
        <v>40688</v>
      </c>
      <c r="D16279" s="681" t="s">
        <v>52425</v>
      </c>
    </row>
    <row r="16280" spans="1:4" ht="16.5" thickTop="1" thickBot="1" x14ac:dyDescent="0.3">
      <c r="A16280" s="681" t="s">
        <v>40689</v>
      </c>
      <c r="B16280" s="681" t="s">
        <v>40690</v>
      </c>
      <c r="C16280" s="681" t="s">
        <v>40691</v>
      </c>
      <c r="D16280" s="681" t="s">
        <v>52426</v>
      </c>
    </row>
    <row r="16281" spans="1:4" ht="16.5" thickTop="1" thickBot="1" x14ac:dyDescent="0.3">
      <c r="A16281" s="680" t="s">
        <v>40692</v>
      </c>
      <c r="B16281" s="681" t="s">
        <v>40693</v>
      </c>
      <c r="C16281" s="680" t="s">
        <v>40694</v>
      </c>
      <c r="D16281" s="680" t="s">
        <v>52427</v>
      </c>
    </row>
    <row r="16282" spans="1:4" ht="16.5" thickTop="1" thickBot="1" x14ac:dyDescent="0.3">
      <c r="A16282" s="680" t="s">
        <v>40695</v>
      </c>
      <c r="B16282" s="692" t="s">
        <v>8728</v>
      </c>
      <c r="C16282" s="680" t="s">
        <v>40696</v>
      </c>
      <c r="D16282" s="680" t="s">
        <v>52428</v>
      </c>
    </row>
    <row r="16283" spans="1:4" ht="16.5" thickTop="1" thickBot="1" x14ac:dyDescent="0.3">
      <c r="A16283" s="680" t="s">
        <v>40697</v>
      </c>
      <c r="B16283" s="681" t="s">
        <v>40697</v>
      </c>
      <c r="C16283" s="680" t="s">
        <v>40698</v>
      </c>
      <c r="D16283" s="680" t="s">
        <v>52429</v>
      </c>
    </row>
    <row r="16284" spans="1:4" ht="16.5" thickTop="1" thickBot="1" x14ac:dyDescent="0.3">
      <c r="A16284" s="680" t="s">
        <v>8535</v>
      </c>
      <c r="B16284" s="681" t="s">
        <v>40699</v>
      </c>
      <c r="C16284" s="680" t="s">
        <v>8536</v>
      </c>
      <c r="D16284" s="680" t="s">
        <v>8537</v>
      </c>
    </row>
    <row r="16285" spans="1:4" ht="16.5" thickTop="1" thickBot="1" x14ac:dyDescent="0.3">
      <c r="A16285" s="681" t="s">
        <v>40700</v>
      </c>
      <c r="B16285" s="681" t="s">
        <v>40701</v>
      </c>
      <c r="C16285" s="681" t="s">
        <v>40702</v>
      </c>
      <c r="D16285" s="681" t="s">
        <v>52430</v>
      </c>
    </row>
    <row r="16286" spans="1:4" ht="16.5" thickTop="1" thickBot="1" x14ac:dyDescent="0.3">
      <c r="A16286" s="680" t="s">
        <v>40703</v>
      </c>
      <c r="B16286" s="681" t="s">
        <v>40704</v>
      </c>
      <c r="C16286" s="680" t="s">
        <v>40705</v>
      </c>
      <c r="D16286" s="680" t="s">
        <v>52431</v>
      </c>
    </row>
    <row r="16287" spans="1:4" ht="16.5" thickTop="1" thickBot="1" x14ac:dyDescent="0.3">
      <c r="A16287" s="680" t="s">
        <v>40706</v>
      </c>
      <c r="B16287" s="681" t="s">
        <v>40707</v>
      </c>
      <c r="C16287" s="680" t="s">
        <v>40708</v>
      </c>
      <c r="D16287" s="680" t="s">
        <v>52432</v>
      </c>
    </row>
    <row r="16288" spans="1:4" ht="16.5" thickTop="1" thickBot="1" x14ac:dyDescent="0.3">
      <c r="A16288" s="680" t="s">
        <v>40709</v>
      </c>
      <c r="B16288" s="681" t="s">
        <v>40709</v>
      </c>
      <c r="C16288" s="680" t="s">
        <v>40710</v>
      </c>
      <c r="D16288" s="680" t="s">
        <v>52433</v>
      </c>
    </row>
    <row r="16289" spans="1:4" ht="16.5" thickTop="1" thickBot="1" x14ac:dyDescent="0.3">
      <c r="A16289" s="681" t="s">
        <v>40711</v>
      </c>
      <c r="B16289" s="681" t="s">
        <v>40712</v>
      </c>
      <c r="C16289" s="681" t="s">
        <v>40713</v>
      </c>
      <c r="D16289" s="681" t="s">
        <v>52434</v>
      </c>
    </row>
    <row r="16290" spans="1:4" ht="16.5" thickTop="1" thickBot="1" x14ac:dyDescent="0.3">
      <c r="A16290" s="681" t="s">
        <v>8538</v>
      </c>
      <c r="B16290" s="681" t="s">
        <v>40714</v>
      </c>
      <c r="C16290" s="681" t="s">
        <v>8539</v>
      </c>
      <c r="D16290" s="681" t="s">
        <v>8540</v>
      </c>
    </row>
    <row r="16291" spans="1:4" ht="16.5" thickTop="1" thickBot="1" x14ac:dyDescent="0.3">
      <c r="A16291" s="681" t="s">
        <v>8541</v>
      </c>
      <c r="B16291" s="681" t="s">
        <v>40715</v>
      </c>
      <c r="C16291" s="681" t="s">
        <v>8542</v>
      </c>
      <c r="D16291" s="681" t="s">
        <v>8543</v>
      </c>
    </row>
    <row r="16292" spans="1:4" ht="16.5" thickTop="1" thickBot="1" x14ac:dyDescent="0.3">
      <c r="A16292" s="680" t="s">
        <v>40716</v>
      </c>
      <c r="B16292" s="681" t="s">
        <v>40716</v>
      </c>
      <c r="C16292" s="680" t="s">
        <v>40717</v>
      </c>
      <c r="D16292" s="680" t="s">
        <v>52435</v>
      </c>
    </row>
    <row r="16293" spans="1:4" ht="16.5" thickTop="1" thickBot="1" x14ac:dyDescent="0.3">
      <c r="A16293" s="681" t="s">
        <v>40718</v>
      </c>
      <c r="B16293" s="681" t="s">
        <v>40719</v>
      </c>
      <c r="C16293" s="681" t="s">
        <v>40720</v>
      </c>
      <c r="D16293" s="681" t="s">
        <v>52436</v>
      </c>
    </row>
    <row r="16294" spans="1:4" ht="16.5" thickTop="1" thickBot="1" x14ac:dyDescent="0.3">
      <c r="A16294" s="680" t="s">
        <v>40721</v>
      </c>
      <c r="B16294" s="681" t="s">
        <v>40721</v>
      </c>
      <c r="C16294" s="680" t="s">
        <v>40722</v>
      </c>
      <c r="D16294" s="680" t="s">
        <v>52437</v>
      </c>
    </row>
    <row r="16295" spans="1:4" ht="16.5" thickTop="1" thickBot="1" x14ac:dyDescent="0.3">
      <c r="A16295" s="681" t="s">
        <v>40723</v>
      </c>
      <c r="B16295" s="681" t="s">
        <v>40723</v>
      </c>
      <c r="C16295" s="681" t="s">
        <v>40724</v>
      </c>
      <c r="D16295" s="681" t="s">
        <v>52438</v>
      </c>
    </row>
    <row r="16296" spans="1:4" ht="16.5" thickTop="1" thickBot="1" x14ac:dyDescent="0.3">
      <c r="A16296" s="681" t="s">
        <v>40725</v>
      </c>
      <c r="B16296" s="681" t="s">
        <v>40725</v>
      </c>
      <c r="C16296" s="681" t="s">
        <v>40726</v>
      </c>
      <c r="D16296" s="681" t="s">
        <v>52439</v>
      </c>
    </row>
    <row r="16297" spans="1:4" ht="31.5" thickTop="1" thickBot="1" x14ac:dyDescent="0.3">
      <c r="A16297" s="681" t="s">
        <v>40727</v>
      </c>
      <c r="B16297" s="681" t="s">
        <v>40727</v>
      </c>
      <c r="C16297" s="681" t="s">
        <v>40728</v>
      </c>
      <c r="D16297" s="681" t="s">
        <v>52440</v>
      </c>
    </row>
    <row r="16298" spans="1:4" ht="16.5" thickTop="1" thickBot="1" x14ac:dyDescent="0.3">
      <c r="A16298" s="681" t="s">
        <v>40729</v>
      </c>
      <c r="B16298" s="681" t="s">
        <v>40730</v>
      </c>
      <c r="C16298" s="681" t="s">
        <v>40731</v>
      </c>
      <c r="D16298" s="681" t="s">
        <v>52441</v>
      </c>
    </row>
    <row r="16299" spans="1:4" ht="16.5" thickTop="1" thickBot="1" x14ac:dyDescent="0.3">
      <c r="A16299" s="680" t="s">
        <v>8544</v>
      </c>
      <c r="B16299" s="681" t="s">
        <v>8544</v>
      </c>
      <c r="C16299" s="680" t="s">
        <v>8545</v>
      </c>
      <c r="D16299" s="680" t="s">
        <v>8546</v>
      </c>
    </row>
    <row r="16300" spans="1:4" ht="16.5" thickTop="1" thickBot="1" x14ac:dyDescent="0.3">
      <c r="A16300" s="681" t="s">
        <v>40732</v>
      </c>
      <c r="B16300" s="681" t="s">
        <v>40732</v>
      </c>
      <c r="C16300" s="681" t="s">
        <v>40733</v>
      </c>
      <c r="D16300" s="681" t="s">
        <v>52442</v>
      </c>
    </row>
    <row r="16301" spans="1:4" ht="16.5" thickTop="1" thickBot="1" x14ac:dyDescent="0.3">
      <c r="A16301" s="680" t="s">
        <v>40734</v>
      </c>
      <c r="B16301" s="681" t="s">
        <v>40734</v>
      </c>
      <c r="C16301" s="680" t="s">
        <v>40735</v>
      </c>
      <c r="D16301" s="680" t="s">
        <v>52443</v>
      </c>
    </row>
    <row r="16302" spans="1:4" ht="31.5" thickTop="1" thickBot="1" x14ac:dyDescent="0.3">
      <c r="A16302" s="680" t="s">
        <v>40736</v>
      </c>
      <c r="B16302" s="681" t="s">
        <v>40736</v>
      </c>
      <c r="C16302" s="680" t="s">
        <v>40737</v>
      </c>
      <c r="D16302" s="680" t="s">
        <v>52444</v>
      </c>
    </row>
    <row r="16303" spans="1:4" ht="16.5" thickTop="1" thickBot="1" x14ac:dyDescent="0.3">
      <c r="A16303" s="680" t="s">
        <v>40738</v>
      </c>
      <c r="B16303" s="681" t="s">
        <v>40738</v>
      </c>
      <c r="C16303" s="680" t="s">
        <v>40739</v>
      </c>
      <c r="D16303" s="680" t="s">
        <v>52445</v>
      </c>
    </row>
    <row r="16304" spans="1:4" ht="16.5" thickTop="1" thickBot="1" x14ac:dyDescent="0.3">
      <c r="A16304" s="681" t="s">
        <v>40740</v>
      </c>
      <c r="B16304" s="681" t="s">
        <v>40740</v>
      </c>
      <c r="C16304" s="681" t="s">
        <v>40741</v>
      </c>
      <c r="D16304" s="681" t="s">
        <v>52446</v>
      </c>
    </row>
    <row r="16305" spans="1:4" ht="16.5" thickTop="1" thickBot="1" x14ac:dyDescent="0.3">
      <c r="A16305" s="681" t="s">
        <v>40742</v>
      </c>
      <c r="B16305" s="681" t="s">
        <v>40743</v>
      </c>
      <c r="C16305" s="681" t="s">
        <v>40744</v>
      </c>
      <c r="D16305" s="681" t="s">
        <v>52447</v>
      </c>
    </row>
    <row r="16306" spans="1:4" ht="16.5" thickTop="1" thickBot="1" x14ac:dyDescent="0.3">
      <c r="A16306" s="680" t="s">
        <v>40745</v>
      </c>
      <c r="B16306" s="681" t="s">
        <v>40746</v>
      </c>
      <c r="C16306" s="680" t="s">
        <v>40747</v>
      </c>
      <c r="D16306" s="680" t="s">
        <v>52448</v>
      </c>
    </row>
    <row r="16307" spans="1:4" ht="16.5" thickTop="1" thickBot="1" x14ac:dyDescent="0.3">
      <c r="A16307" s="681" t="s">
        <v>40748</v>
      </c>
      <c r="B16307" s="681" t="s">
        <v>40748</v>
      </c>
      <c r="C16307" s="681" t="s">
        <v>40749</v>
      </c>
      <c r="D16307" s="681" t="s">
        <v>52449</v>
      </c>
    </row>
    <row r="16308" spans="1:4" ht="16.5" thickTop="1" thickBot="1" x14ac:dyDescent="0.3">
      <c r="A16308" s="680" t="s">
        <v>40750</v>
      </c>
      <c r="B16308" s="681" t="s">
        <v>40751</v>
      </c>
      <c r="C16308" s="680" t="s">
        <v>40752</v>
      </c>
      <c r="D16308" s="680" t="s">
        <v>52450</v>
      </c>
    </row>
    <row r="16309" spans="1:4" ht="16.5" thickTop="1" thickBot="1" x14ac:dyDescent="0.3">
      <c r="A16309" s="680" t="s">
        <v>40753</v>
      </c>
      <c r="B16309" s="681" t="s">
        <v>40754</v>
      </c>
      <c r="C16309" s="680" t="s">
        <v>40755</v>
      </c>
      <c r="D16309" s="680" t="s">
        <v>52451</v>
      </c>
    </row>
    <row r="16310" spans="1:4" ht="16.5" thickTop="1" thickBot="1" x14ac:dyDescent="0.3">
      <c r="A16310" s="681" t="s">
        <v>40756</v>
      </c>
      <c r="B16310" s="681" t="s">
        <v>40756</v>
      </c>
      <c r="C16310" s="681" t="s">
        <v>40757</v>
      </c>
      <c r="D16310" s="681" t="s">
        <v>52452</v>
      </c>
    </row>
    <row r="16311" spans="1:4" ht="16.5" thickTop="1" thickBot="1" x14ac:dyDescent="0.3">
      <c r="A16311" s="681" t="s">
        <v>40758</v>
      </c>
      <c r="B16311" s="681" t="s">
        <v>40758</v>
      </c>
      <c r="C16311" s="681" t="s">
        <v>40759</v>
      </c>
      <c r="D16311" s="681" t="s">
        <v>52453</v>
      </c>
    </row>
    <row r="16312" spans="1:4" ht="16.5" thickTop="1" thickBot="1" x14ac:dyDescent="0.3">
      <c r="A16312" s="681" t="s">
        <v>40760</v>
      </c>
      <c r="B16312" s="681" t="s">
        <v>40761</v>
      </c>
      <c r="C16312" s="681" t="s">
        <v>40762</v>
      </c>
      <c r="D16312" s="681" t="s">
        <v>52454</v>
      </c>
    </row>
    <row r="16313" spans="1:4" ht="16.5" thickTop="1" thickBot="1" x14ac:dyDescent="0.3">
      <c r="A16313" s="680" t="s">
        <v>40763</v>
      </c>
      <c r="B16313" s="681" t="s">
        <v>40764</v>
      </c>
      <c r="C16313" s="680" t="s">
        <v>40765</v>
      </c>
      <c r="D16313" s="680" t="s">
        <v>52455</v>
      </c>
    </row>
    <row r="16314" spans="1:4" ht="16.5" thickTop="1" thickBot="1" x14ac:dyDescent="0.3">
      <c r="A16314" s="681" t="s">
        <v>40766</v>
      </c>
      <c r="B16314" s="681" t="s">
        <v>40766</v>
      </c>
      <c r="C16314" s="681" t="s">
        <v>40767</v>
      </c>
      <c r="D16314" s="681" t="s">
        <v>52456</v>
      </c>
    </row>
    <row r="16315" spans="1:4" ht="16.5" thickTop="1" thickBot="1" x14ac:dyDescent="0.3">
      <c r="A16315" s="680" t="s">
        <v>40768</v>
      </c>
      <c r="B16315" s="681" t="s">
        <v>40768</v>
      </c>
      <c r="C16315" s="680" t="s">
        <v>40769</v>
      </c>
      <c r="D16315" s="680" t="s">
        <v>52457</v>
      </c>
    </row>
    <row r="16316" spans="1:4" ht="16.5" thickTop="1" thickBot="1" x14ac:dyDescent="0.3">
      <c r="A16316" s="681" t="s">
        <v>40770</v>
      </c>
      <c r="B16316" s="681" t="s">
        <v>40771</v>
      </c>
      <c r="C16316" s="681" t="s">
        <v>40772</v>
      </c>
      <c r="D16316" s="681" t="s">
        <v>40772</v>
      </c>
    </row>
    <row r="16317" spans="1:4" ht="16.5" thickTop="1" thickBot="1" x14ac:dyDescent="0.3">
      <c r="A16317" s="680" t="s">
        <v>40773</v>
      </c>
      <c r="B16317" s="681" t="s">
        <v>40773</v>
      </c>
      <c r="C16317" s="680" t="s">
        <v>40774</v>
      </c>
      <c r="D16317" s="680" t="s">
        <v>52458</v>
      </c>
    </row>
    <row r="16318" spans="1:4" ht="16.5" thickTop="1" thickBot="1" x14ac:dyDescent="0.3">
      <c r="A16318" s="681" t="s">
        <v>40775</v>
      </c>
      <c r="B16318" s="681" t="s">
        <v>40775</v>
      </c>
      <c r="C16318" s="681" t="s">
        <v>40776</v>
      </c>
      <c r="D16318" s="681" t="s">
        <v>52459</v>
      </c>
    </row>
    <row r="16319" spans="1:4" ht="16.5" thickTop="1" thickBot="1" x14ac:dyDescent="0.3">
      <c r="A16319" s="680" t="s">
        <v>52460</v>
      </c>
      <c r="B16319" s="692" t="s">
        <v>8728</v>
      </c>
      <c r="C16319" s="680" t="s">
        <v>29463</v>
      </c>
      <c r="D16319" s="680" t="s">
        <v>52461</v>
      </c>
    </row>
    <row r="16320" spans="1:4" ht="16.5" thickTop="1" thickBot="1" x14ac:dyDescent="0.3">
      <c r="A16320" s="681" t="s">
        <v>40777</v>
      </c>
      <c r="B16320" s="681" t="s">
        <v>40778</v>
      </c>
      <c r="C16320" s="681" t="s">
        <v>40779</v>
      </c>
      <c r="D16320" s="681" t="s">
        <v>52462</v>
      </c>
    </row>
    <row r="16321" spans="1:4" ht="16.5" thickTop="1" thickBot="1" x14ac:dyDescent="0.3">
      <c r="A16321" s="681" t="s">
        <v>40780</v>
      </c>
      <c r="B16321" s="681" t="s">
        <v>40781</v>
      </c>
      <c r="C16321" s="681" t="s">
        <v>40782</v>
      </c>
      <c r="D16321" s="681" t="s">
        <v>52463</v>
      </c>
    </row>
    <row r="16322" spans="1:4" ht="16.5" thickTop="1" thickBot="1" x14ac:dyDescent="0.3">
      <c r="A16322" s="680" t="s">
        <v>40783</v>
      </c>
      <c r="B16322" s="681" t="s">
        <v>40784</v>
      </c>
      <c r="C16322" s="680" t="s">
        <v>40785</v>
      </c>
      <c r="D16322" s="680" t="s">
        <v>52464</v>
      </c>
    </row>
    <row r="16323" spans="1:4" ht="16.5" thickTop="1" thickBot="1" x14ac:dyDescent="0.3">
      <c r="A16323" s="680" t="s">
        <v>40786</v>
      </c>
      <c r="B16323" s="681" t="s">
        <v>40787</v>
      </c>
      <c r="C16323" s="680" t="s">
        <v>40788</v>
      </c>
      <c r="D16323" s="680" t="s">
        <v>52465</v>
      </c>
    </row>
    <row r="16324" spans="1:4" ht="16.5" thickTop="1" thickBot="1" x14ac:dyDescent="0.3">
      <c r="A16324" s="681" t="s">
        <v>40789</v>
      </c>
      <c r="B16324" s="681" t="s">
        <v>40790</v>
      </c>
      <c r="C16324" s="681" t="s">
        <v>40791</v>
      </c>
      <c r="D16324" s="681" t="s">
        <v>52466</v>
      </c>
    </row>
    <row r="16325" spans="1:4" ht="16.5" thickTop="1" thickBot="1" x14ac:dyDescent="0.3">
      <c r="A16325" s="681" t="s">
        <v>40792</v>
      </c>
      <c r="B16325" s="681" t="s">
        <v>40792</v>
      </c>
      <c r="C16325" s="681" t="s">
        <v>40793</v>
      </c>
      <c r="D16325" s="681" t="s">
        <v>52467</v>
      </c>
    </row>
    <row r="16326" spans="1:4" ht="16.5" thickTop="1" thickBot="1" x14ac:dyDescent="0.3">
      <c r="A16326" s="681" t="s">
        <v>40794</v>
      </c>
      <c r="B16326" s="681" t="s">
        <v>40795</v>
      </c>
      <c r="C16326" s="681" t="s">
        <v>40796</v>
      </c>
      <c r="D16326" s="681" t="s">
        <v>52468</v>
      </c>
    </row>
    <row r="16327" spans="1:4" ht="16.5" thickTop="1" thickBot="1" x14ac:dyDescent="0.3">
      <c r="A16327" s="681" t="s">
        <v>40797</v>
      </c>
      <c r="B16327" s="681" t="s">
        <v>40797</v>
      </c>
      <c r="C16327" s="681" t="s">
        <v>722</v>
      </c>
      <c r="D16327" s="681" t="s">
        <v>52469</v>
      </c>
    </row>
    <row r="16328" spans="1:4" ht="16.5" thickTop="1" thickBot="1" x14ac:dyDescent="0.3">
      <c r="A16328" s="680" t="s">
        <v>40798</v>
      </c>
      <c r="B16328" s="681" t="s">
        <v>40798</v>
      </c>
      <c r="C16328" s="680" t="s">
        <v>40799</v>
      </c>
      <c r="D16328" s="680" t="s">
        <v>52470</v>
      </c>
    </row>
    <row r="16329" spans="1:4" ht="16.5" thickTop="1" thickBot="1" x14ac:dyDescent="0.3">
      <c r="A16329" s="680" t="s">
        <v>40800</v>
      </c>
      <c r="B16329" s="681" t="s">
        <v>40800</v>
      </c>
      <c r="C16329" s="680" t="s">
        <v>40801</v>
      </c>
      <c r="D16329" s="680" t="s">
        <v>52471</v>
      </c>
    </row>
    <row r="16330" spans="1:4" ht="16.5" thickTop="1" thickBot="1" x14ac:dyDescent="0.3">
      <c r="A16330" s="680" t="s">
        <v>40802</v>
      </c>
      <c r="B16330" s="681" t="s">
        <v>40802</v>
      </c>
      <c r="C16330" s="680" t="s">
        <v>40803</v>
      </c>
      <c r="D16330" s="680" t="s">
        <v>52472</v>
      </c>
    </row>
    <row r="16331" spans="1:4" ht="16.5" thickTop="1" thickBot="1" x14ac:dyDescent="0.3">
      <c r="A16331" s="681" t="s">
        <v>40804</v>
      </c>
      <c r="B16331" s="681" t="s">
        <v>34807</v>
      </c>
      <c r="C16331" s="681" t="s">
        <v>40805</v>
      </c>
      <c r="D16331" s="681" t="s">
        <v>52473</v>
      </c>
    </row>
    <row r="16332" spans="1:4" ht="31.5" thickTop="1" thickBot="1" x14ac:dyDescent="0.3">
      <c r="A16332" s="681" t="s">
        <v>40806</v>
      </c>
      <c r="B16332" s="681" t="s">
        <v>40807</v>
      </c>
      <c r="C16332" s="681" t="s">
        <v>40808</v>
      </c>
      <c r="D16332" s="681" t="s">
        <v>52474</v>
      </c>
    </row>
    <row r="16333" spans="1:4" ht="16.5" thickTop="1" thickBot="1" x14ac:dyDescent="0.3">
      <c r="A16333" s="681" t="s">
        <v>40809</v>
      </c>
      <c r="B16333" s="681" t="s">
        <v>40809</v>
      </c>
      <c r="C16333" s="681" t="s">
        <v>40810</v>
      </c>
      <c r="D16333" s="681" t="s">
        <v>52475</v>
      </c>
    </row>
    <row r="16334" spans="1:4" ht="16.5" thickTop="1" thickBot="1" x14ac:dyDescent="0.3">
      <c r="A16334" s="680" t="s">
        <v>40811</v>
      </c>
      <c r="B16334" s="681" t="s">
        <v>40811</v>
      </c>
      <c r="C16334" s="680" t="s">
        <v>40812</v>
      </c>
      <c r="D16334" s="680" t="s">
        <v>52476</v>
      </c>
    </row>
    <row r="16335" spans="1:4" ht="16.5" thickTop="1" thickBot="1" x14ac:dyDescent="0.3">
      <c r="A16335" s="681" t="s">
        <v>40813</v>
      </c>
      <c r="B16335" s="681" t="s">
        <v>40813</v>
      </c>
      <c r="C16335" s="681" t="s">
        <v>40814</v>
      </c>
      <c r="D16335" s="681" t="s">
        <v>52477</v>
      </c>
    </row>
    <row r="16336" spans="1:4" ht="16.5" thickTop="1" thickBot="1" x14ac:dyDescent="0.3">
      <c r="A16336" s="680" t="s">
        <v>40815</v>
      </c>
      <c r="B16336" s="681" t="s">
        <v>40815</v>
      </c>
      <c r="C16336" s="680" t="s">
        <v>40816</v>
      </c>
      <c r="D16336" s="680" t="s">
        <v>52478</v>
      </c>
    </row>
    <row r="16337" spans="1:4" ht="16.5" thickTop="1" thickBot="1" x14ac:dyDescent="0.3">
      <c r="A16337" s="681" t="s">
        <v>40817</v>
      </c>
      <c r="B16337" s="681" t="s">
        <v>40817</v>
      </c>
      <c r="C16337" s="681" t="s">
        <v>40818</v>
      </c>
      <c r="D16337" s="681" t="s">
        <v>52479</v>
      </c>
    </row>
    <row r="16338" spans="1:4" ht="16.5" thickTop="1" thickBot="1" x14ac:dyDescent="0.3">
      <c r="A16338" s="680" t="s">
        <v>40819</v>
      </c>
      <c r="B16338" s="681" t="s">
        <v>40819</v>
      </c>
      <c r="C16338" s="680" t="s">
        <v>40820</v>
      </c>
      <c r="D16338" s="680" t="s">
        <v>52480</v>
      </c>
    </row>
    <row r="16339" spans="1:4" ht="16.5" thickTop="1" thickBot="1" x14ac:dyDescent="0.3">
      <c r="A16339" s="681" t="s">
        <v>40821</v>
      </c>
      <c r="B16339" s="692" t="s">
        <v>8728</v>
      </c>
      <c r="C16339" s="681" t="s">
        <v>40822</v>
      </c>
      <c r="D16339" s="681" t="s">
        <v>52481</v>
      </c>
    </row>
    <row r="16340" spans="1:4" ht="16.5" thickTop="1" thickBot="1" x14ac:dyDescent="0.3">
      <c r="A16340" s="681" t="s">
        <v>40823</v>
      </c>
      <c r="B16340" s="681" t="s">
        <v>40823</v>
      </c>
      <c r="C16340" s="681" t="s">
        <v>40824</v>
      </c>
      <c r="D16340" s="681" t="s">
        <v>52482</v>
      </c>
    </row>
    <row r="16341" spans="1:4" ht="16.5" thickTop="1" thickBot="1" x14ac:dyDescent="0.3">
      <c r="A16341" s="681" t="s">
        <v>40825</v>
      </c>
      <c r="B16341" s="681" t="s">
        <v>40826</v>
      </c>
      <c r="C16341" s="681" t="s">
        <v>40827</v>
      </c>
      <c r="D16341" s="681" t="s">
        <v>52483</v>
      </c>
    </row>
    <row r="16342" spans="1:4" ht="16.5" thickTop="1" thickBot="1" x14ac:dyDescent="0.3">
      <c r="A16342" s="680" t="s">
        <v>40828</v>
      </c>
      <c r="B16342" s="681" t="s">
        <v>40828</v>
      </c>
      <c r="C16342" s="680" t="s">
        <v>40829</v>
      </c>
      <c r="D16342" s="680" t="s">
        <v>52484</v>
      </c>
    </row>
    <row r="16343" spans="1:4" ht="16.5" thickTop="1" thickBot="1" x14ac:dyDescent="0.3">
      <c r="A16343" s="681" t="s">
        <v>40830</v>
      </c>
      <c r="B16343" s="681" t="s">
        <v>40830</v>
      </c>
      <c r="C16343" s="681" t="s">
        <v>40831</v>
      </c>
      <c r="D16343" s="681" t="s">
        <v>52485</v>
      </c>
    </row>
    <row r="16344" spans="1:4" ht="16.5" thickTop="1" thickBot="1" x14ac:dyDescent="0.3">
      <c r="A16344" s="680" t="s">
        <v>40832</v>
      </c>
      <c r="B16344" s="681" t="s">
        <v>40832</v>
      </c>
      <c r="C16344" s="680" t="s">
        <v>40833</v>
      </c>
      <c r="D16344" s="680" t="s">
        <v>52486</v>
      </c>
    </row>
    <row r="16345" spans="1:4" ht="16.5" thickTop="1" thickBot="1" x14ac:dyDescent="0.3">
      <c r="A16345" s="681" t="s">
        <v>40834</v>
      </c>
      <c r="B16345" s="681" t="s">
        <v>40834</v>
      </c>
      <c r="C16345" s="681" t="s">
        <v>40835</v>
      </c>
      <c r="D16345" s="681" t="s">
        <v>52487</v>
      </c>
    </row>
    <row r="16346" spans="1:4" ht="16.5" thickTop="1" thickBot="1" x14ac:dyDescent="0.3">
      <c r="A16346" s="681" t="s">
        <v>40836</v>
      </c>
      <c r="B16346" s="681" t="s">
        <v>40836</v>
      </c>
      <c r="C16346" s="681" t="s">
        <v>40837</v>
      </c>
      <c r="D16346" s="681" t="s">
        <v>52488</v>
      </c>
    </row>
    <row r="16347" spans="1:4" ht="16.5" thickTop="1" thickBot="1" x14ac:dyDescent="0.3">
      <c r="A16347" s="681" t="s">
        <v>40838</v>
      </c>
      <c r="B16347" s="681" t="s">
        <v>40838</v>
      </c>
      <c r="C16347" s="681" t="s">
        <v>40839</v>
      </c>
      <c r="D16347" s="681" t="s">
        <v>52489</v>
      </c>
    </row>
    <row r="16348" spans="1:4" ht="16.5" thickTop="1" thickBot="1" x14ac:dyDescent="0.3">
      <c r="A16348" s="680" t="s">
        <v>40840</v>
      </c>
      <c r="B16348" s="681" t="s">
        <v>40841</v>
      </c>
      <c r="C16348" s="680" t="s">
        <v>40842</v>
      </c>
      <c r="D16348" s="680" t="s">
        <v>52490</v>
      </c>
    </row>
    <row r="16349" spans="1:4" ht="16.5" thickTop="1" thickBot="1" x14ac:dyDescent="0.3">
      <c r="A16349" s="681" t="s">
        <v>40843</v>
      </c>
      <c r="B16349" s="681" t="s">
        <v>40844</v>
      </c>
      <c r="C16349" s="681" t="s">
        <v>40845</v>
      </c>
      <c r="D16349" s="681" t="s">
        <v>52491</v>
      </c>
    </row>
    <row r="16350" spans="1:4" ht="16.5" thickTop="1" thickBot="1" x14ac:dyDescent="0.3">
      <c r="A16350" s="680" t="s">
        <v>40846</v>
      </c>
      <c r="B16350" s="681" t="s">
        <v>40846</v>
      </c>
      <c r="C16350" s="680" t="s">
        <v>40847</v>
      </c>
      <c r="D16350" s="680" t="s">
        <v>52492</v>
      </c>
    </row>
    <row r="16351" spans="1:4" ht="16.5" thickTop="1" thickBot="1" x14ac:dyDescent="0.3">
      <c r="A16351" s="681" t="s">
        <v>40848</v>
      </c>
      <c r="B16351" s="681" t="s">
        <v>40848</v>
      </c>
      <c r="C16351" s="681" t="s">
        <v>40849</v>
      </c>
      <c r="D16351" s="681" t="s">
        <v>52493</v>
      </c>
    </row>
    <row r="16352" spans="1:4" ht="16.5" thickTop="1" thickBot="1" x14ac:dyDescent="0.3">
      <c r="A16352" s="681" t="s">
        <v>40850</v>
      </c>
      <c r="B16352" s="681" t="s">
        <v>40851</v>
      </c>
      <c r="C16352" s="681" t="s">
        <v>40852</v>
      </c>
      <c r="D16352" s="681" t="s">
        <v>52494</v>
      </c>
    </row>
    <row r="16353" spans="1:4" ht="16.5" thickTop="1" thickBot="1" x14ac:dyDescent="0.3">
      <c r="A16353" s="681" t="s">
        <v>40853</v>
      </c>
      <c r="B16353" s="681" t="s">
        <v>40854</v>
      </c>
      <c r="C16353" s="681" t="s">
        <v>40855</v>
      </c>
      <c r="D16353" s="681" t="s">
        <v>52495</v>
      </c>
    </row>
    <row r="16354" spans="1:4" ht="16.5" thickTop="1" thickBot="1" x14ac:dyDescent="0.3">
      <c r="A16354" s="680" t="s">
        <v>52496</v>
      </c>
      <c r="B16354" s="681" t="s">
        <v>9890</v>
      </c>
      <c r="C16354" s="680" t="s">
        <v>52497</v>
      </c>
      <c r="D16354" s="680" t="s">
        <v>52498</v>
      </c>
    </row>
    <row r="16355" spans="1:4" ht="16.5" thickTop="1" thickBot="1" x14ac:dyDescent="0.3">
      <c r="A16355" s="680" t="s">
        <v>40856</v>
      </c>
      <c r="B16355" s="681" t="s">
        <v>40856</v>
      </c>
      <c r="C16355" s="680" t="s">
        <v>40857</v>
      </c>
      <c r="D16355" s="680" t="s">
        <v>52499</v>
      </c>
    </row>
    <row r="16356" spans="1:4" ht="16.5" thickTop="1" thickBot="1" x14ac:dyDescent="0.3">
      <c r="A16356" s="680" t="s">
        <v>40858</v>
      </c>
      <c r="B16356" s="681" t="s">
        <v>40859</v>
      </c>
      <c r="C16356" s="680" t="s">
        <v>40860</v>
      </c>
      <c r="D16356" s="680" t="s">
        <v>52500</v>
      </c>
    </row>
    <row r="16357" spans="1:4" ht="16.5" thickTop="1" thickBot="1" x14ac:dyDescent="0.3">
      <c r="A16357" s="680" t="s">
        <v>40861</v>
      </c>
      <c r="B16357" s="681" t="s">
        <v>40862</v>
      </c>
      <c r="C16357" s="680" t="s">
        <v>40863</v>
      </c>
      <c r="D16357" s="680" t="s">
        <v>52501</v>
      </c>
    </row>
    <row r="16358" spans="1:4" ht="16.5" thickTop="1" thickBot="1" x14ac:dyDescent="0.3">
      <c r="A16358" s="680" t="s">
        <v>40864</v>
      </c>
      <c r="B16358" s="681" t="s">
        <v>40865</v>
      </c>
      <c r="C16358" s="680" t="s">
        <v>40866</v>
      </c>
      <c r="D16358" s="680" t="s">
        <v>52502</v>
      </c>
    </row>
    <row r="16359" spans="1:4" ht="16.5" thickTop="1" thickBot="1" x14ac:dyDescent="0.3">
      <c r="A16359" s="680" t="s">
        <v>40867</v>
      </c>
      <c r="B16359" s="681" t="s">
        <v>40868</v>
      </c>
      <c r="C16359" s="680" t="s">
        <v>40869</v>
      </c>
      <c r="D16359" s="680" t="s">
        <v>52503</v>
      </c>
    </row>
    <row r="16360" spans="1:4" ht="16.5" thickTop="1" thickBot="1" x14ac:dyDescent="0.3">
      <c r="A16360" s="681" t="s">
        <v>40870</v>
      </c>
      <c r="B16360" s="681" t="s">
        <v>40871</v>
      </c>
      <c r="C16360" s="681" t="s">
        <v>40872</v>
      </c>
      <c r="D16360" s="681" t="s">
        <v>52504</v>
      </c>
    </row>
    <row r="16361" spans="1:4" ht="16.5" thickTop="1" thickBot="1" x14ac:dyDescent="0.3">
      <c r="A16361" s="680" t="s">
        <v>52505</v>
      </c>
      <c r="B16361" s="692" t="s">
        <v>8728</v>
      </c>
      <c r="C16361" s="680" t="s">
        <v>52506</v>
      </c>
      <c r="D16361" s="680" t="s">
        <v>52507</v>
      </c>
    </row>
    <row r="16362" spans="1:4" ht="16.5" thickTop="1" thickBot="1" x14ac:dyDescent="0.3">
      <c r="A16362" s="681" t="s">
        <v>40873</v>
      </c>
      <c r="B16362" s="681" t="s">
        <v>40874</v>
      </c>
      <c r="C16362" s="681" t="s">
        <v>40875</v>
      </c>
      <c r="D16362" s="681" t="s">
        <v>52508</v>
      </c>
    </row>
    <row r="16363" spans="1:4" ht="31.5" thickTop="1" thickBot="1" x14ac:dyDescent="0.3">
      <c r="A16363" s="681" t="s">
        <v>40876</v>
      </c>
      <c r="B16363" s="681" t="s">
        <v>40877</v>
      </c>
      <c r="C16363" s="681" t="s">
        <v>40878</v>
      </c>
      <c r="D16363" s="681" t="s">
        <v>52509</v>
      </c>
    </row>
    <row r="16364" spans="1:4" ht="16.5" thickTop="1" thickBot="1" x14ac:dyDescent="0.3">
      <c r="A16364" s="681" t="s">
        <v>40879</v>
      </c>
      <c r="B16364" s="681" t="s">
        <v>40880</v>
      </c>
      <c r="C16364" s="681" t="s">
        <v>40881</v>
      </c>
      <c r="D16364" s="681" t="s">
        <v>52510</v>
      </c>
    </row>
    <row r="16365" spans="1:4" ht="16.5" thickTop="1" thickBot="1" x14ac:dyDescent="0.3">
      <c r="A16365" s="680" t="s">
        <v>40882</v>
      </c>
      <c r="B16365" s="681" t="s">
        <v>40883</v>
      </c>
      <c r="C16365" s="680" t="s">
        <v>40884</v>
      </c>
      <c r="D16365" s="680" t="s">
        <v>52511</v>
      </c>
    </row>
    <row r="16366" spans="1:4" ht="16.5" thickTop="1" thickBot="1" x14ac:dyDescent="0.3">
      <c r="A16366" s="681" t="s">
        <v>40885</v>
      </c>
      <c r="B16366" s="681" t="s">
        <v>40886</v>
      </c>
      <c r="C16366" s="681" t="s">
        <v>40887</v>
      </c>
      <c r="D16366" s="681" t="s">
        <v>52512</v>
      </c>
    </row>
    <row r="16367" spans="1:4" ht="16.5" thickTop="1" thickBot="1" x14ac:dyDescent="0.3">
      <c r="A16367" s="680" t="s">
        <v>40888</v>
      </c>
      <c r="B16367" s="681" t="s">
        <v>40889</v>
      </c>
      <c r="C16367" s="680" t="s">
        <v>40890</v>
      </c>
      <c r="D16367" s="680" t="s">
        <v>52513</v>
      </c>
    </row>
    <row r="16368" spans="1:4" ht="16.5" thickTop="1" thickBot="1" x14ac:dyDescent="0.3">
      <c r="A16368" s="681" t="s">
        <v>40891</v>
      </c>
      <c r="B16368" s="681" t="s">
        <v>40892</v>
      </c>
      <c r="C16368" s="681" t="s">
        <v>40893</v>
      </c>
      <c r="D16368" s="681" t="s">
        <v>52514</v>
      </c>
    </row>
    <row r="16369" spans="1:4" ht="16.5" thickTop="1" thickBot="1" x14ac:dyDescent="0.3">
      <c r="A16369" s="681" t="s">
        <v>40894</v>
      </c>
      <c r="B16369" s="681" t="s">
        <v>40895</v>
      </c>
      <c r="C16369" s="681" t="s">
        <v>40896</v>
      </c>
      <c r="D16369" s="681" t="s">
        <v>52515</v>
      </c>
    </row>
    <row r="16370" spans="1:4" ht="16.5" thickTop="1" thickBot="1" x14ac:dyDescent="0.3">
      <c r="A16370" s="681" t="s">
        <v>40897</v>
      </c>
      <c r="B16370" s="681" t="s">
        <v>40898</v>
      </c>
      <c r="C16370" s="681" t="s">
        <v>40899</v>
      </c>
      <c r="D16370" s="681" t="s">
        <v>52516</v>
      </c>
    </row>
    <row r="16371" spans="1:4" ht="16.5" thickTop="1" thickBot="1" x14ac:dyDescent="0.3">
      <c r="A16371" s="681" t="s">
        <v>40900</v>
      </c>
      <c r="B16371" s="681" t="s">
        <v>40900</v>
      </c>
      <c r="C16371" s="681" t="s">
        <v>40901</v>
      </c>
      <c r="D16371" s="681" t="s">
        <v>52517</v>
      </c>
    </row>
    <row r="16372" spans="1:4" ht="16.5" thickTop="1" thickBot="1" x14ac:dyDescent="0.3">
      <c r="A16372" s="681" t="s">
        <v>40902</v>
      </c>
      <c r="B16372" s="692" t="s">
        <v>8728</v>
      </c>
      <c r="C16372" s="681" t="s">
        <v>40903</v>
      </c>
      <c r="D16372" s="681" t="s">
        <v>52518</v>
      </c>
    </row>
    <row r="16373" spans="1:4" ht="16.5" thickTop="1" thickBot="1" x14ac:dyDescent="0.3">
      <c r="A16373" s="680" t="s">
        <v>40904</v>
      </c>
      <c r="B16373" s="681" t="s">
        <v>41491</v>
      </c>
      <c r="C16373" s="680" t="s">
        <v>40906</v>
      </c>
      <c r="D16373" s="680" t="s">
        <v>52519</v>
      </c>
    </row>
    <row r="16374" spans="1:4" ht="16.5" thickTop="1" thickBot="1" x14ac:dyDescent="0.3">
      <c r="A16374" s="680" t="s">
        <v>40907</v>
      </c>
      <c r="B16374" s="681" t="s">
        <v>40908</v>
      </c>
      <c r="C16374" s="680" t="s">
        <v>40909</v>
      </c>
      <c r="D16374" s="680" t="s">
        <v>52520</v>
      </c>
    </row>
    <row r="16375" spans="1:4" ht="16.5" thickTop="1" thickBot="1" x14ac:dyDescent="0.3">
      <c r="A16375" s="680" t="s">
        <v>40910</v>
      </c>
      <c r="B16375" s="681" t="s">
        <v>37435</v>
      </c>
      <c r="C16375" s="680" t="s">
        <v>40912</v>
      </c>
      <c r="D16375" s="680" t="s">
        <v>52521</v>
      </c>
    </row>
    <row r="16376" spans="1:4" ht="16.5" thickTop="1" thickBot="1" x14ac:dyDescent="0.3">
      <c r="A16376" s="680" t="s">
        <v>40913</v>
      </c>
      <c r="B16376" s="681" t="s">
        <v>40914</v>
      </c>
      <c r="C16376" s="680" t="s">
        <v>40915</v>
      </c>
      <c r="D16376" s="680" t="s">
        <v>52522</v>
      </c>
    </row>
    <row r="16377" spans="1:4" ht="16.5" thickTop="1" thickBot="1" x14ac:dyDescent="0.3">
      <c r="A16377" s="680" t="s">
        <v>40916</v>
      </c>
      <c r="B16377" s="681" t="s">
        <v>40917</v>
      </c>
      <c r="C16377" s="680" t="s">
        <v>40918</v>
      </c>
      <c r="D16377" s="680" t="s">
        <v>52523</v>
      </c>
    </row>
    <row r="16378" spans="1:4" ht="16.5" thickTop="1" thickBot="1" x14ac:dyDescent="0.3">
      <c r="A16378" s="681" t="s">
        <v>40919</v>
      </c>
      <c r="B16378" s="681" t="s">
        <v>40919</v>
      </c>
      <c r="C16378" s="681" t="s">
        <v>40920</v>
      </c>
      <c r="D16378" s="681" t="s">
        <v>52524</v>
      </c>
    </row>
    <row r="16379" spans="1:4" ht="16.5" thickTop="1" thickBot="1" x14ac:dyDescent="0.3">
      <c r="A16379" s="681" t="s">
        <v>40921</v>
      </c>
      <c r="B16379" s="692" t="s">
        <v>8728</v>
      </c>
      <c r="C16379" s="681" t="s">
        <v>40922</v>
      </c>
      <c r="D16379" s="681" t="s">
        <v>52525</v>
      </c>
    </row>
    <row r="16380" spans="1:4" ht="16.5" thickTop="1" thickBot="1" x14ac:dyDescent="0.3">
      <c r="A16380" s="681" t="s">
        <v>40923</v>
      </c>
      <c r="B16380" s="681" t="s">
        <v>40924</v>
      </c>
      <c r="C16380" s="681" t="s">
        <v>40925</v>
      </c>
      <c r="D16380" s="681" t="s">
        <v>52526</v>
      </c>
    </row>
    <row r="16381" spans="1:4" ht="16.5" thickTop="1" thickBot="1" x14ac:dyDescent="0.3">
      <c r="A16381" s="681" t="s">
        <v>40926</v>
      </c>
      <c r="B16381" s="681" t="s">
        <v>40927</v>
      </c>
      <c r="C16381" s="681" t="s">
        <v>40928</v>
      </c>
      <c r="D16381" s="681" t="s">
        <v>52527</v>
      </c>
    </row>
    <row r="16382" spans="1:4" ht="16.5" thickTop="1" thickBot="1" x14ac:dyDescent="0.3">
      <c r="A16382" s="680" t="s">
        <v>40929</v>
      </c>
      <c r="B16382" s="681" t="s">
        <v>40930</v>
      </c>
      <c r="C16382" s="680" t="s">
        <v>40931</v>
      </c>
      <c r="D16382" s="680" t="s">
        <v>52528</v>
      </c>
    </row>
    <row r="16383" spans="1:4" ht="16.5" thickTop="1" thickBot="1" x14ac:dyDescent="0.3">
      <c r="A16383" s="680" t="s">
        <v>40932</v>
      </c>
      <c r="B16383" s="681" t="s">
        <v>40933</v>
      </c>
      <c r="C16383" s="680" t="s">
        <v>40934</v>
      </c>
      <c r="D16383" s="680" t="s">
        <v>52529</v>
      </c>
    </row>
    <row r="16384" spans="1:4" ht="16.5" thickTop="1" thickBot="1" x14ac:dyDescent="0.3">
      <c r="A16384" s="680" t="s">
        <v>40935</v>
      </c>
      <c r="B16384" s="692" t="s">
        <v>8728</v>
      </c>
      <c r="C16384" s="680" t="s">
        <v>40936</v>
      </c>
      <c r="D16384" s="680" t="s">
        <v>52530</v>
      </c>
    </row>
    <row r="16385" spans="1:4" ht="16.5" thickTop="1" thickBot="1" x14ac:dyDescent="0.3">
      <c r="A16385" s="681" t="s">
        <v>40937</v>
      </c>
      <c r="B16385" s="681" t="s">
        <v>40938</v>
      </c>
      <c r="C16385" s="681" t="s">
        <v>40939</v>
      </c>
      <c r="D16385" s="681" t="s">
        <v>52531</v>
      </c>
    </row>
    <row r="16386" spans="1:4" ht="16.5" thickTop="1" thickBot="1" x14ac:dyDescent="0.3">
      <c r="A16386" s="681" t="s">
        <v>40940</v>
      </c>
      <c r="B16386" s="692" t="s">
        <v>8728</v>
      </c>
      <c r="C16386" s="681" t="s">
        <v>40941</v>
      </c>
      <c r="D16386" s="681" t="s">
        <v>52532</v>
      </c>
    </row>
    <row r="16387" spans="1:4" ht="16.5" thickTop="1" thickBot="1" x14ac:dyDescent="0.3">
      <c r="A16387" s="680" t="s">
        <v>40942</v>
      </c>
      <c r="B16387" s="681" t="s">
        <v>40943</v>
      </c>
      <c r="C16387" s="680" t="s">
        <v>40944</v>
      </c>
      <c r="D16387" s="680" t="s">
        <v>52533</v>
      </c>
    </row>
    <row r="16388" spans="1:4" ht="16.5" thickTop="1" thickBot="1" x14ac:dyDescent="0.3">
      <c r="A16388" s="681" t="s">
        <v>40945</v>
      </c>
      <c r="B16388" s="681" t="s">
        <v>40946</v>
      </c>
      <c r="C16388" s="681" t="s">
        <v>40947</v>
      </c>
      <c r="D16388" s="681" t="s">
        <v>52534</v>
      </c>
    </row>
    <row r="16389" spans="1:4" ht="16.5" thickTop="1" thickBot="1" x14ac:dyDescent="0.3">
      <c r="A16389" s="681" t="s">
        <v>40948</v>
      </c>
      <c r="B16389" s="681" t="s">
        <v>40949</v>
      </c>
      <c r="C16389" s="681" t="s">
        <v>40950</v>
      </c>
      <c r="D16389" s="681" t="s">
        <v>52535</v>
      </c>
    </row>
    <row r="16390" spans="1:4" ht="31.5" thickTop="1" thickBot="1" x14ac:dyDescent="0.3">
      <c r="A16390" s="681" t="s">
        <v>40951</v>
      </c>
      <c r="B16390" s="681" t="s">
        <v>40952</v>
      </c>
      <c r="C16390" s="681" t="s">
        <v>40953</v>
      </c>
      <c r="D16390" s="681" t="s">
        <v>52536</v>
      </c>
    </row>
    <row r="16391" spans="1:4" ht="16.5" thickTop="1" thickBot="1" x14ac:dyDescent="0.3">
      <c r="A16391" s="681" t="s">
        <v>40954</v>
      </c>
      <c r="B16391" s="681" t="s">
        <v>40955</v>
      </c>
      <c r="C16391" s="681" t="s">
        <v>40956</v>
      </c>
      <c r="D16391" s="681" t="s">
        <v>52537</v>
      </c>
    </row>
    <row r="16392" spans="1:4" ht="31.5" thickTop="1" thickBot="1" x14ac:dyDescent="0.3">
      <c r="A16392" s="681" t="s">
        <v>40957</v>
      </c>
      <c r="B16392" s="692" t="s">
        <v>8728</v>
      </c>
      <c r="C16392" s="681" t="s">
        <v>40958</v>
      </c>
      <c r="D16392" s="681" t="s">
        <v>52538</v>
      </c>
    </row>
    <row r="16393" spans="1:4" ht="16.5" thickTop="1" thickBot="1" x14ac:dyDescent="0.3">
      <c r="A16393" s="681" t="s">
        <v>40959</v>
      </c>
      <c r="B16393" s="681" t="s">
        <v>40960</v>
      </c>
      <c r="C16393" s="681" t="s">
        <v>40961</v>
      </c>
      <c r="D16393" s="681" t="s">
        <v>52539</v>
      </c>
    </row>
    <row r="16394" spans="1:4" ht="16.5" thickTop="1" thickBot="1" x14ac:dyDescent="0.3">
      <c r="A16394" s="681" t="s">
        <v>40962</v>
      </c>
      <c r="B16394" s="681" t="s">
        <v>40962</v>
      </c>
      <c r="C16394" s="681" t="s">
        <v>40963</v>
      </c>
      <c r="D16394" s="681" t="s">
        <v>52540</v>
      </c>
    </row>
    <row r="16395" spans="1:4" ht="16.5" thickTop="1" thickBot="1" x14ac:dyDescent="0.3">
      <c r="A16395" s="680" t="s">
        <v>40964</v>
      </c>
      <c r="B16395" s="681" t="s">
        <v>40964</v>
      </c>
      <c r="C16395" s="680" t="s">
        <v>40965</v>
      </c>
      <c r="D16395" s="680" t="s">
        <v>52541</v>
      </c>
    </row>
    <row r="16396" spans="1:4" ht="31.5" thickTop="1" thickBot="1" x14ac:dyDescent="0.3">
      <c r="A16396" s="681" t="s">
        <v>40966</v>
      </c>
      <c r="B16396" s="681" t="s">
        <v>40967</v>
      </c>
      <c r="C16396" s="681" t="s">
        <v>40968</v>
      </c>
      <c r="D16396" s="681" t="s">
        <v>52542</v>
      </c>
    </row>
    <row r="16397" spans="1:4" ht="16.5" thickTop="1" thickBot="1" x14ac:dyDescent="0.3">
      <c r="A16397" s="681" t="s">
        <v>40969</v>
      </c>
      <c r="B16397" s="692" t="s">
        <v>8728</v>
      </c>
      <c r="C16397" s="681" t="s">
        <v>40970</v>
      </c>
      <c r="D16397" s="681" t="s">
        <v>52543</v>
      </c>
    </row>
    <row r="16398" spans="1:4" ht="16.5" thickTop="1" thickBot="1" x14ac:dyDescent="0.3">
      <c r="A16398" s="681" t="s">
        <v>40971</v>
      </c>
      <c r="B16398" s="681" t="s">
        <v>40972</v>
      </c>
      <c r="C16398" s="681" t="s">
        <v>40973</v>
      </c>
      <c r="D16398" s="681" t="s">
        <v>52544</v>
      </c>
    </row>
    <row r="16399" spans="1:4" ht="16.5" thickTop="1" thickBot="1" x14ac:dyDescent="0.3">
      <c r="A16399" s="681" t="s">
        <v>40974</v>
      </c>
      <c r="B16399" s="681" t="s">
        <v>40975</v>
      </c>
      <c r="C16399" s="681" t="s">
        <v>40976</v>
      </c>
      <c r="D16399" s="681" t="s">
        <v>52545</v>
      </c>
    </row>
    <row r="16400" spans="1:4" ht="16.5" thickTop="1" thickBot="1" x14ac:dyDescent="0.3">
      <c r="A16400" s="680" t="s">
        <v>8547</v>
      </c>
      <c r="B16400" s="681" t="s">
        <v>40977</v>
      </c>
      <c r="C16400" s="680" t="s">
        <v>8548</v>
      </c>
      <c r="D16400" s="680" t="s">
        <v>8549</v>
      </c>
    </row>
    <row r="16401" spans="1:4" ht="16.5" thickTop="1" thickBot="1" x14ac:dyDescent="0.3">
      <c r="A16401" s="680" t="s">
        <v>40978</v>
      </c>
      <c r="B16401" s="681" t="s">
        <v>40979</v>
      </c>
      <c r="C16401" s="680" t="s">
        <v>40980</v>
      </c>
      <c r="D16401" s="680" t="s">
        <v>52546</v>
      </c>
    </row>
    <row r="16402" spans="1:4" ht="16.5" thickTop="1" thickBot="1" x14ac:dyDescent="0.3">
      <c r="A16402" s="680" t="s">
        <v>40981</v>
      </c>
      <c r="B16402" s="681" t="s">
        <v>40981</v>
      </c>
      <c r="C16402" s="680" t="s">
        <v>40982</v>
      </c>
      <c r="D16402" s="680" t="s">
        <v>52547</v>
      </c>
    </row>
    <row r="16403" spans="1:4" ht="16.5" thickTop="1" thickBot="1" x14ac:dyDescent="0.3">
      <c r="A16403" s="681" t="s">
        <v>40983</v>
      </c>
      <c r="B16403" s="681" t="s">
        <v>40983</v>
      </c>
      <c r="C16403" s="681" t="s">
        <v>40984</v>
      </c>
      <c r="D16403" s="681" t="s">
        <v>52548</v>
      </c>
    </row>
    <row r="16404" spans="1:4" ht="16.5" thickTop="1" thickBot="1" x14ac:dyDescent="0.3">
      <c r="A16404" s="680" t="s">
        <v>40985</v>
      </c>
      <c r="B16404" s="681" t="s">
        <v>40986</v>
      </c>
      <c r="C16404" s="680" t="s">
        <v>40987</v>
      </c>
      <c r="D16404" s="680" t="s">
        <v>52549</v>
      </c>
    </row>
    <row r="16405" spans="1:4" ht="16.5" thickTop="1" thickBot="1" x14ac:dyDescent="0.3">
      <c r="A16405" s="680" t="s">
        <v>40988</v>
      </c>
      <c r="B16405" s="681" t="s">
        <v>40989</v>
      </c>
      <c r="C16405" s="680" t="s">
        <v>40990</v>
      </c>
      <c r="D16405" s="680" t="s">
        <v>52550</v>
      </c>
    </row>
    <row r="16406" spans="1:4" ht="16.5" thickTop="1" thickBot="1" x14ac:dyDescent="0.3">
      <c r="A16406" s="681" t="s">
        <v>40991</v>
      </c>
      <c r="B16406" s="681" t="s">
        <v>40992</v>
      </c>
      <c r="C16406" s="681" t="s">
        <v>40993</v>
      </c>
      <c r="D16406" s="681" t="s">
        <v>52551</v>
      </c>
    </row>
    <row r="16407" spans="1:4" ht="16.5" thickTop="1" thickBot="1" x14ac:dyDescent="0.3">
      <c r="A16407" s="681" t="s">
        <v>40994</v>
      </c>
      <c r="B16407" s="681" t="s">
        <v>40995</v>
      </c>
      <c r="C16407" s="681" t="s">
        <v>40996</v>
      </c>
      <c r="D16407" s="681" t="s">
        <v>52552</v>
      </c>
    </row>
    <row r="16408" spans="1:4" ht="16.5" thickTop="1" thickBot="1" x14ac:dyDescent="0.3">
      <c r="A16408" s="681" t="s">
        <v>40997</v>
      </c>
      <c r="B16408" s="681" t="s">
        <v>40998</v>
      </c>
      <c r="C16408" s="681" t="s">
        <v>40999</v>
      </c>
      <c r="D16408" s="681" t="s">
        <v>52553</v>
      </c>
    </row>
    <row r="16409" spans="1:4" ht="16.5" thickTop="1" thickBot="1" x14ac:dyDescent="0.3">
      <c r="A16409" s="680" t="s">
        <v>8550</v>
      </c>
      <c r="B16409" s="681" t="s">
        <v>41000</v>
      </c>
      <c r="C16409" s="680" t="s">
        <v>8551</v>
      </c>
      <c r="D16409" s="680" t="s">
        <v>8552</v>
      </c>
    </row>
    <row r="16410" spans="1:4" ht="16.5" thickTop="1" thickBot="1" x14ac:dyDescent="0.3">
      <c r="A16410" s="680" t="s">
        <v>41001</v>
      </c>
      <c r="B16410" s="681" t="s">
        <v>41002</v>
      </c>
      <c r="C16410" s="680" t="s">
        <v>41003</v>
      </c>
      <c r="D16410" s="680" t="s">
        <v>52554</v>
      </c>
    </row>
    <row r="16411" spans="1:4" ht="16.5" thickTop="1" thickBot="1" x14ac:dyDescent="0.3">
      <c r="A16411" s="680" t="s">
        <v>41004</v>
      </c>
      <c r="B16411" s="681" t="s">
        <v>41005</v>
      </c>
      <c r="C16411" s="680" t="s">
        <v>41006</v>
      </c>
      <c r="D16411" s="680" t="s">
        <v>52555</v>
      </c>
    </row>
    <row r="16412" spans="1:4" ht="16.5" thickTop="1" thickBot="1" x14ac:dyDescent="0.3">
      <c r="A16412" s="681" t="s">
        <v>41007</v>
      </c>
      <c r="B16412" s="681" t="s">
        <v>41007</v>
      </c>
      <c r="C16412" s="681" t="s">
        <v>41008</v>
      </c>
      <c r="D16412" s="681" t="s">
        <v>52556</v>
      </c>
    </row>
    <row r="16413" spans="1:4" ht="16.5" thickTop="1" thickBot="1" x14ac:dyDescent="0.3">
      <c r="A16413" s="680" t="s">
        <v>52557</v>
      </c>
      <c r="B16413" s="692" t="s">
        <v>8728</v>
      </c>
      <c r="C16413" s="680" t="s">
        <v>52558</v>
      </c>
      <c r="D16413" s="680" t="s">
        <v>52559</v>
      </c>
    </row>
    <row r="16414" spans="1:4" ht="16.5" thickTop="1" thickBot="1" x14ac:dyDescent="0.3">
      <c r="A16414" s="680" t="s">
        <v>41009</v>
      </c>
      <c r="B16414" s="681" t="s">
        <v>41010</v>
      </c>
      <c r="C16414" s="680" t="s">
        <v>41011</v>
      </c>
      <c r="D16414" s="680" t="s">
        <v>52560</v>
      </c>
    </row>
    <row r="16415" spans="1:4" ht="16.5" thickTop="1" thickBot="1" x14ac:dyDescent="0.3">
      <c r="A16415" s="681" t="s">
        <v>41012</v>
      </c>
      <c r="B16415" s="681" t="s">
        <v>41013</v>
      </c>
      <c r="C16415" s="681" t="s">
        <v>41014</v>
      </c>
      <c r="D16415" s="681" t="s">
        <v>52561</v>
      </c>
    </row>
    <row r="16416" spans="1:4" ht="16.5" thickTop="1" thickBot="1" x14ac:dyDescent="0.3">
      <c r="A16416" s="681" t="s">
        <v>41015</v>
      </c>
      <c r="B16416" s="681" t="s">
        <v>41015</v>
      </c>
      <c r="C16416" s="681" t="s">
        <v>41016</v>
      </c>
      <c r="D16416" s="681" t="s">
        <v>52562</v>
      </c>
    </row>
    <row r="16417" spans="1:4" ht="31.5" thickTop="1" thickBot="1" x14ac:dyDescent="0.3">
      <c r="A16417" s="681" t="s">
        <v>41017</v>
      </c>
      <c r="B16417" s="681" t="s">
        <v>41018</v>
      </c>
      <c r="C16417" s="681" t="s">
        <v>41019</v>
      </c>
      <c r="D16417" s="681" t="s">
        <v>52563</v>
      </c>
    </row>
    <row r="16418" spans="1:4" ht="16.5" thickTop="1" thickBot="1" x14ac:dyDescent="0.3">
      <c r="A16418" s="680" t="s">
        <v>41020</v>
      </c>
      <c r="B16418" s="681" t="s">
        <v>41021</v>
      </c>
      <c r="C16418" s="680" t="s">
        <v>41022</v>
      </c>
      <c r="D16418" s="680" t="s">
        <v>52564</v>
      </c>
    </row>
    <row r="16419" spans="1:4" ht="16.5" thickTop="1" thickBot="1" x14ac:dyDescent="0.3">
      <c r="A16419" s="681" t="s">
        <v>41023</v>
      </c>
      <c r="B16419" s="681" t="s">
        <v>41024</v>
      </c>
      <c r="C16419" s="681" t="s">
        <v>41025</v>
      </c>
      <c r="D16419" s="681" t="s">
        <v>52565</v>
      </c>
    </row>
    <row r="16420" spans="1:4" ht="16.5" thickTop="1" thickBot="1" x14ac:dyDescent="0.3">
      <c r="A16420" s="681" t="s">
        <v>41026</v>
      </c>
      <c r="B16420" s="681" t="s">
        <v>41027</v>
      </c>
      <c r="C16420" s="681" t="s">
        <v>41028</v>
      </c>
      <c r="D16420" s="681" t="s">
        <v>52566</v>
      </c>
    </row>
    <row r="16421" spans="1:4" ht="16.5" thickTop="1" thickBot="1" x14ac:dyDescent="0.3">
      <c r="A16421" s="681" t="s">
        <v>41029</v>
      </c>
      <c r="B16421" s="681" t="s">
        <v>41029</v>
      </c>
      <c r="C16421" s="681" t="s">
        <v>41030</v>
      </c>
      <c r="D16421" s="681" t="s">
        <v>52567</v>
      </c>
    </row>
    <row r="16422" spans="1:4" ht="31.5" thickTop="1" thickBot="1" x14ac:dyDescent="0.3">
      <c r="A16422" s="680" t="s">
        <v>41031</v>
      </c>
      <c r="B16422" s="692" t="s">
        <v>8728</v>
      </c>
      <c r="C16422" s="680" t="s">
        <v>41032</v>
      </c>
      <c r="D16422" s="680" t="s">
        <v>52568</v>
      </c>
    </row>
    <row r="16423" spans="1:4" ht="16.5" thickTop="1" thickBot="1" x14ac:dyDescent="0.3">
      <c r="A16423" s="681" t="s">
        <v>41033</v>
      </c>
      <c r="B16423" s="681" t="s">
        <v>41033</v>
      </c>
      <c r="C16423" s="681" t="s">
        <v>41034</v>
      </c>
      <c r="D16423" s="681" t="s">
        <v>52569</v>
      </c>
    </row>
    <row r="16424" spans="1:4" ht="16.5" thickTop="1" thickBot="1" x14ac:dyDescent="0.3">
      <c r="A16424" s="681" t="s">
        <v>41035</v>
      </c>
      <c r="B16424" s="681" t="s">
        <v>41036</v>
      </c>
      <c r="C16424" s="681" t="s">
        <v>41037</v>
      </c>
      <c r="D16424" s="681" t="s">
        <v>52570</v>
      </c>
    </row>
    <row r="16425" spans="1:4" ht="16.5" thickTop="1" thickBot="1" x14ac:dyDescent="0.3">
      <c r="A16425" s="681" t="s">
        <v>41038</v>
      </c>
      <c r="B16425" s="681" t="s">
        <v>41038</v>
      </c>
      <c r="C16425" s="681" t="s">
        <v>41039</v>
      </c>
      <c r="D16425" s="681" t="s">
        <v>52571</v>
      </c>
    </row>
    <row r="16426" spans="1:4" ht="16.5" thickTop="1" thickBot="1" x14ac:dyDescent="0.3">
      <c r="A16426" s="681" t="s">
        <v>8553</v>
      </c>
      <c r="B16426" s="681" t="s">
        <v>8553</v>
      </c>
      <c r="C16426" s="681" t="s">
        <v>8554</v>
      </c>
      <c r="D16426" s="681" t="s">
        <v>8555</v>
      </c>
    </row>
    <row r="16427" spans="1:4" ht="16.5" thickTop="1" thickBot="1" x14ac:dyDescent="0.3">
      <c r="A16427" s="680" t="s">
        <v>41040</v>
      </c>
      <c r="B16427" s="681" t="s">
        <v>41041</v>
      </c>
      <c r="C16427" s="680" t="s">
        <v>41042</v>
      </c>
      <c r="D16427" s="680" t="s">
        <v>52572</v>
      </c>
    </row>
    <row r="16428" spans="1:4" ht="31.5" thickTop="1" thickBot="1" x14ac:dyDescent="0.3">
      <c r="A16428" s="680" t="s">
        <v>41043</v>
      </c>
      <c r="B16428" s="681" t="s">
        <v>41043</v>
      </c>
      <c r="C16428" s="680" t="s">
        <v>41044</v>
      </c>
      <c r="D16428" s="680" t="s">
        <v>52573</v>
      </c>
    </row>
    <row r="16429" spans="1:4" ht="16.5" thickTop="1" thickBot="1" x14ac:dyDescent="0.3">
      <c r="A16429" s="681" t="s">
        <v>41045</v>
      </c>
      <c r="B16429" s="681" t="s">
        <v>41045</v>
      </c>
      <c r="C16429" s="681" t="s">
        <v>41046</v>
      </c>
      <c r="D16429" s="681" t="s">
        <v>52574</v>
      </c>
    </row>
    <row r="16430" spans="1:4" ht="16.5" thickTop="1" thickBot="1" x14ac:dyDescent="0.3">
      <c r="A16430" s="681" t="s">
        <v>41047</v>
      </c>
      <c r="B16430" s="681" t="s">
        <v>41047</v>
      </c>
      <c r="C16430" s="681" t="s">
        <v>41048</v>
      </c>
      <c r="D16430" s="681" t="s">
        <v>52575</v>
      </c>
    </row>
    <row r="16431" spans="1:4" ht="31.5" thickTop="1" thickBot="1" x14ac:dyDescent="0.3">
      <c r="A16431" s="680" t="s">
        <v>41049</v>
      </c>
      <c r="B16431" s="681" t="s">
        <v>41050</v>
      </c>
      <c r="C16431" s="680" t="s">
        <v>41051</v>
      </c>
      <c r="D16431" s="680" t="s">
        <v>52576</v>
      </c>
    </row>
    <row r="16432" spans="1:4" ht="16.5" thickTop="1" thickBot="1" x14ac:dyDescent="0.3">
      <c r="A16432" s="680" t="s">
        <v>41052</v>
      </c>
      <c r="B16432" s="681" t="s">
        <v>41053</v>
      </c>
      <c r="C16432" s="680" t="s">
        <v>41054</v>
      </c>
      <c r="D16432" s="680" t="s">
        <v>52577</v>
      </c>
    </row>
    <row r="16433" spans="1:4" ht="16.5" thickTop="1" thickBot="1" x14ac:dyDescent="0.3">
      <c r="A16433" s="680" t="s">
        <v>41055</v>
      </c>
      <c r="B16433" s="681" t="s">
        <v>41056</v>
      </c>
      <c r="C16433" s="680" t="s">
        <v>41057</v>
      </c>
      <c r="D16433" s="680" t="s">
        <v>52578</v>
      </c>
    </row>
    <row r="16434" spans="1:4" ht="16.5" thickTop="1" thickBot="1" x14ac:dyDescent="0.3">
      <c r="A16434" s="680" t="s">
        <v>41058</v>
      </c>
      <c r="B16434" s="692" t="s">
        <v>8728</v>
      </c>
      <c r="C16434" s="680" t="s">
        <v>41059</v>
      </c>
      <c r="D16434" s="680" t="s">
        <v>52579</v>
      </c>
    </row>
    <row r="16435" spans="1:4" ht="16.5" thickTop="1" thickBot="1" x14ac:dyDescent="0.3">
      <c r="A16435" s="680" t="s">
        <v>41060</v>
      </c>
      <c r="B16435" s="681" t="s">
        <v>41061</v>
      </c>
      <c r="C16435" s="680" t="s">
        <v>41062</v>
      </c>
      <c r="D16435" s="680" t="s">
        <v>52580</v>
      </c>
    </row>
    <row r="16436" spans="1:4" ht="16.5" thickTop="1" thickBot="1" x14ac:dyDescent="0.3">
      <c r="A16436" s="681" t="s">
        <v>41063</v>
      </c>
      <c r="B16436" s="692" t="s">
        <v>8728</v>
      </c>
      <c r="C16436" s="681" t="s">
        <v>41064</v>
      </c>
      <c r="D16436" s="681" t="s">
        <v>52581</v>
      </c>
    </row>
    <row r="16437" spans="1:4" ht="16.5" thickTop="1" thickBot="1" x14ac:dyDescent="0.3">
      <c r="A16437" s="680" t="s">
        <v>41065</v>
      </c>
      <c r="B16437" s="681" t="s">
        <v>41066</v>
      </c>
      <c r="C16437" s="680" t="s">
        <v>41067</v>
      </c>
      <c r="D16437" s="680" t="s">
        <v>52582</v>
      </c>
    </row>
    <row r="16438" spans="1:4" ht="16.5" thickTop="1" thickBot="1" x14ac:dyDescent="0.3">
      <c r="A16438" s="681" t="s">
        <v>41068</v>
      </c>
      <c r="B16438" s="681" t="s">
        <v>41069</v>
      </c>
      <c r="C16438" s="681" t="s">
        <v>41070</v>
      </c>
      <c r="D16438" s="681" t="s">
        <v>52583</v>
      </c>
    </row>
    <row r="16439" spans="1:4" ht="16.5" thickTop="1" thickBot="1" x14ac:dyDescent="0.3">
      <c r="A16439" s="680" t="s">
        <v>41071</v>
      </c>
      <c r="B16439" s="681" t="s">
        <v>41072</v>
      </c>
      <c r="C16439" s="680" t="s">
        <v>41073</v>
      </c>
      <c r="D16439" s="680" t="s">
        <v>52584</v>
      </c>
    </row>
    <row r="16440" spans="1:4" ht="16.5" thickTop="1" thickBot="1" x14ac:dyDescent="0.3">
      <c r="A16440" s="681" t="s">
        <v>41074</v>
      </c>
      <c r="B16440" s="681" t="s">
        <v>41075</v>
      </c>
      <c r="C16440" s="681" t="s">
        <v>41076</v>
      </c>
      <c r="D16440" s="681" t="s">
        <v>52585</v>
      </c>
    </row>
    <row r="16441" spans="1:4" ht="16.5" thickTop="1" thickBot="1" x14ac:dyDescent="0.3">
      <c r="A16441" s="681" t="s">
        <v>41077</v>
      </c>
      <c r="B16441" s="681" t="s">
        <v>41077</v>
      </c>
      <c r="C16441" s="681" t="s">
        <v>41078</v>
      </c>
      <c r="D16441" s="681" t="s">
        <v>52586</v>
      </c>
    </row>
    <row r="16442" spans="1:4" ht="16.5" thickTop="1" thickBot="1" x14ac:dyDescent="0.3">
      <c r="A16442" s="681" t="s">
        <v>8556</v>
      </c>
      <c r="B16442" s="681" t="s">
        <v>41079</v>
      </c>
      <c r="C16442" s="681" t="s">
        <v>8557</v>
      </c>
      <c r="D16442" s="681" t="s">
        <v>8558</v>
      </c>
    </row>
    <row r="16443" spans="1:4" ht="16.5" thickTop="1" thickBot="1" x14ac:dyDescent="0.3">
      <c r="A16443" s="681" t="s">
        <v>41080</v>
      </c>
      <c r="B16443" s="681" t="s">
        <v>41081</v>
      </c>
      <c r="C16443" s="681" t="s">
        <v>41082</v>
      </c>
      <c r="D16443" s="681" t="s">
        <v>52587</v>
      </c>
    </row>
    <row r="16444" spans="1:4" ht="16.5" thickTop="1" thickBot="1" x14ac:dyDescent="0.3">
      <c r="A16444" s="680" t="s">
        <v>41083</v>
      </c>
      <c r="B16444" s="681" t="s">
        <v>41084</v>
      </c>
      <c r="C16444" s="680" t="s">
        <v>41085</v>
      </c>
      <c r="D16444" s="680" t="s">
        <v>52588</v>
      </c>
    </row>
    <row r="16445" spans="1:4" ht="31.5" thickTop="1" thickBot="1" x14ac:dyDescent="0.3">
      <c r="A16445" s="680" t="s">
        <v>41086</v>
      </c>
      <c r="B16445" s="681" t="s">
        <v>41087</v>
      </c>
      <c r="C16445" s="680" t="s">
        <v>41088</v>
      </c>
      <c r="D16445" s="680" t="s">
        <v>52589</v>
      </c>
    </row>
    <row r="16446" spans="1:4" ht="16.5" thickTop="1" thickBot="1" x14ac:dyDescent="0.3">
      <c r="A16446" s="680" t="s">
        <v>41089</v>
      </c>
      <c r="B16446" s="681" t="s">
        <v>41089</v>
      </c>
      <c r="C16446" s="680" t="s">
        <v>41090</v>
      </c>
      <c r="D16446" s="680" t="s">
        <v>52590</v>
      </c>
    </row>
    <row r="16447" spans="1:4" ht="16.5" thickTop="1" thickBot="1" x14ac:dyDescent="0.3">
      <c r="A16447" s="680" t="s">
        <v>41091</v>
      </c>
      <c r="B16447" s="681" t="s">
        <v>41092</v>
      </c>
      <c r="C16447" s="680" t="s">
        <v>41093</v>
      </c>
      <c r="D16447" s="680" t="s">
        <v>52591</v>
      </c>
    </row>
    <row r="16448" spans="1:4" ht="16.5" thickTop="1" thickBot="1" x14ac:dyDescent="0.3">
      <c r="A16448" s="681" t="s">
        <v>41094</v>
      </c>
      <c r="B16448" s="681" t="s">
        <v>41095</v>
      </c>
      <c r="C16448" s="681" t="s">
        <v>41096</v>
      </c>
      <c r="D16448" s="681" t="s">
        <v>52592</v>
      </c>
    </row>
    <row r="16449" spans="1:4" ht="16.5" thickTop="1" thickBot="1" x14ac:dyDescent="0.3">
      <c r="A16449" s="681" t="s">
        <v>8559</v>
      </c>
      <c r="B16449" s="681" t="s">
        <v>8559</v>
      </c>
      <c r="C16449" s="681" t="s">
        <v>8560</v>
      </c>
      <c r="D16449" s="681" t="s">
        <v>8561</v>
      </c>
    </row>
    <row r="16450" spans="1:4" ht="16.5" thickTop="1" thickBot="1" x14ac:dyDescent="0.3">
      <c r="A16450" s="681" t="s">
        <v>41097</v>
      </c>
      <c r="B16450" s="681" t="s">
        <v>41097</v>
      </c>
      <c r="C16450" s="681" t="s">
        <v>41098</v>
      </c>
      <c r="D16450" s="681" t="s">
        <v>52593</v>
      </c>
    </row>
    <row r="16451" spans="1:4" ht="16.5" thickTop="1" thickBot="1" x14ac:dyDescent="0.3">
      <c r="A16451" s="680" t="s">
        <v>41099</v>
      </c>
      <c r="B16451" s="681" t="s">
        <v>41100</v>
      </c>
      <c r="C16451" s="680" t="s">
        <v>41101</v>
      </c>
      <c r="D16451" s="680" t="s">
        <v>52594</v>
      </c>
    </row>
    <row r="16452" spans="1:4" ht="16.5" thickTop="1" thickBot="1" x14ac:dyDescent="0.3">
      <c r="A16452" s="680" t="s">
        <v>41102</v>
      </c>
      <c r="B16452" s="681" t="s">
        <v>41103</v>
      </c>
      <c r="C16452" s="680" t="s">
        <v>41104</v>
      </c>
      <c r="D16452" s="680" t="s">
        <v>52595</v>
      </c>
    </row>
    <row r="16453" spans="1:4" ht="16.5" thickTop="1" thickBot="1" x14ac:dyDescent="0.3">
      <c r="A16453" s="681" t="s">
        <v>41105</v>
      </c>
      <c r="B16453" s="692" t="s">
        <v>8728</v>
      </c>
      <c r="C16453" s="681" t="s">
        <v>41106</v>
      </c>
      <c r="D16453" s="681" t="s">
        <v>52596</v>
      </c>
    </row>
    <row r="16454" spans="1:4" ht="16.5" thickTop="1" thickBot="1" x14ac:dyDescent="0.3">
      <c r="A16454" s="680" t="s">
        <v>41107</v>
      </c>
      <c r="B16454" s="681" t="s">
        <v>41108</v>
      </c>
      <c r="C16454" s="680" t="s">
        <v>41109</v>
      </c>
      <c r="D16454" s="680" t="s">
        <v>52597</v>
      </c>
    </row>
    <row r="16455" spans="1:4" ht="16.5" thickTop="1" thickBot="1" x14ac:dyDescent="0.3">
      <c r="A16455" s="680" t="s">
        <v>8562</v>
      </c>
      <c r="B16455" s="681" t="s">
        <v>41110</v>
      </c>
      <c r="C16455" s="680" t="s">
        <v>41111</v>
      </c>
      <c r="D16455" s="680" t="s">
        <v>8564</v>
      </c>
    </row>
    <row r="16456" spans="1:4" ht="16.5" thickTop="1" thickBot="1" x14ac:dyDescent="0.3">
      <c r="A16456" s="680" t="s">
        <v>41112</v>
      </c>
      <c r="B16456" s="681" t="s">
        <v>41112</v>
      </c>
      <c r="C16456" s="680" t="s">
        <v>41113</v>
      </c>
      <c r="D16456" s="680" t="s">
        <v>52598</v>
      </c>
    </row>
    <row r="16457" spans="1:4" ht="16.5" thickTop="1" thickBot="1" x14ac:dyDescent="0.3">
      <c r="A16457" s="680" t="s">
        <v>8565</v>
      </c>
      <c r="B16457" s="681" t="s">
        <v>8565</v>
      </c>
      <c r="C16457" s="680" t="s">
        <v>8566</v>
      </c>
      <c r="D16457" s="680" t="s">
        <v>8567</v>
      </c>
    </row>
    <row r="16458" spans="1:4" ht="16.5" thickTop="1" thickBot="1" x14ac:dyDescent="0.3">
      <c r="A16458" s="681" t="s">
        <v>41114</v>
      </c>
      <c r="B16458" s="681" t="s">
        <v>41115</v>
      </c>
      <c r="C16458" s="681" t="s">
        <v>41116</v>
      </c>
      <c r="D16458" s="681" t="s">
        <v>52599</v>
      </c>
    </row>
    <row r="16459" spans="1:4" ht="16.5" thickTop="1" thickBot="1" x14ac:dyDescent="0.3">
      <c r="A16459" s="680" t="s">
        <v>41117</v>
      </c>
      <c r="B16459" s="681" t="s">
        <v>41117</v>
      </c>
      <c r="C16459" s="680" t="s">
        <v>41118</v>
      </c>
      <c r="D16459" s="680" t="s">
        <v>52600</v>
      </c>
    </row>
    <row r="16460" spans="1:4" ht="16.5" thickTop="1" thickBot="1" x14ac:dyDescent="0.3">
      <c r="A16460" s="680" t="s">
        <v>8568</v>
      </c>
      <c r="B16460" s="681" t="s">
        <v>8568</v>
      </c>
      <c r="C16460" s="680" t="s">
        <v>8569</v>
      </c>
      <c r="D16460" s="680" t="s">
        <v>8570</v>
      </c>
    </row>
    <row r="16461" spans="1:4" ht="31.5" thickTop="1" thickBot="1" x14ac:dyDescent="0.3">
      <c r="A16461" s="680" t="s">
        <v>41119</v>
      </c>
      <c r="B16461" s="681" t="s">
        <v>41119</v>
      </c>
      <c r="C16461" s="680" t="s">
        <v>41120</v>
      </c>
      <c r="D16461" s="680" t="s">
        <v>52601</v>
      </c>
    </row>
    <row r="16462" spans="1:4" ht="16.5" thickTop="1" thickBot="1" x14ac:dyDescent="0.3">
      <c r="A16462" s="681" t="s">
        <v>8571</v>
      </c>
      <c r="B16462" s="681" t="s">
        <v>8571</v>
      </c>
      <c r="C16462" s="681" t="s">
        <v>8572</v>
      </c>
      <c r="D16462" s="681" t="s">
        <v>8573</v>
      </c>
    </row>
    <row r="16463" spans="1:4" ht="16.5" thickTop="1" thickBot="1" x14ac:dyDescent="0.3">
      <c r="A16463" s="680" t="s">
        <v>41121</v>
      </c>
      <c r="B16463" s="681" t="s">
        <v>41122</v>
      </c>
      <c r="C16463" s="680" t="s">
        <v>41123</v>
      </c>
      <c r="D16463" s="680" t="s">
        <v>52602</v>
      </c>
    </row>
    <row r="16464" spans="1:4" ht="16.5" thickTop="1" thickBot="1" x14ac:dyDescent="0.3">
      <c r="A16464" s="681" t="s">
        <v>41124</v>
      </c>
      <c r="B16464" s="681" t="s">
        <v>41125</v>
      </c>
      <c r="C16464" s="681" t="s">
        <v>41126</v>
      </c>
      <c r="D16464" s="681" t="s">
        <v>52603</v>
      </c>
    </row>
    <row r="16465" spans="1:4" ht="16.5" thickTop="1" thickBot="1" x14ac:dyDescent="0.3">
      <c r="A16465" s="680" t="s">
        <v>41127</v>
      </c>
      <c r="B16465" s="681" t="s">
        <v>41128</v>
      </c>
      <c r="C16465" s="680" t="s">
        <v>41129</v>
      </c>
      <c r="D16465" s="680" t="s">
        <v>52604</v>
      </c>
    </row>
    <row r="16466" spans="1:4" ht="16.5" thickTop="1" thickBot="1" x14ac:dyDescent="0.3">
      <c r="A16466" s="680" t="s">
        <v>41130</v>
      </c>
      <c r="B16466" s="681" t="s">
        <v>41131</v>
      </c>
      <c r="C16466" s="680" t="s">
        <v>41132</v>
      </c>
      <c r="D16466" s="680" t="s">
        <v>52605</v>
      </c>
    </row>
    <row r="16467" spans="1:4" ht="16.5" thickTop="1" thickBot="1" x14ac:dyDescent="0.3">
      <c r="A16467" s="681" t="s">
        <v>41133</v>
      </c>
      <c r="B16467" s="681" t="s">
        <v>41134</v>
      </c>
      <c r="C16467" s="681" t="s">
        <v>41135</v>
      </c>
      <c r="D16467" s="681" t="s">
        <v>52606</v>
      </c>
    </row>
    <row r="16468" spans="1:4" ht="31.5" thickTop="1" thickBot="1" x14ac:dyDescent="0.3">
      <c r="A16468" s="680" t="s">
        <v>8574</v>
      </c>
      <c r="B16468" s="681" t="s">
        <v>41136</v>
      </c>
      <c r="C16468" s="680" t="s">
        <v>8575</v>
      </c>
      <c r="D16468" s="680" t="s">
        <v>8576</v>
      </c>
    </row>
    <row r="16469" spans="1:4" ht="16.5" thickTop="1" thickBot="1" x14ac:dyDescent="0.3">
      <c r="A16469" s="680" t="s">
        <v>41137</v>
      </c>
      <c r="B16469" s="681" t="s">
        <v>41137</v>
      </c>
      <c r="C16469" s="680" t="s">
        <v>41138</v>
      </c>
      <c r="D16469" s="680" t="s">
        <v>52607</v>
      </c>
    </row>
    <row r="16470" spans="1:4" ht="16.5" thickTop="1" thickBot="1" x14ac:dyDescent="0.3">
      <c r="A16470" s="681" t="s">
        <v>41139</v>
      </c>
      <c r="B16470" s="681" t="s">
        <v>41140</v>
      </c>
      <c r="C16470" s="681" t="s">
        <v>41141</v>
      </c>
      <c r="D16470" s="681" t="s">
        <v>52608</v>
      </c>
    </row>
    <row r="16471" spans="1:4" ht="16.5" thickTop="1" thickBot="1" x14ac:dyDescent="0.3">
      <c r="A16471" s="680" t="s">
        <v>41142</v>
      </c>
      <c r="B16471" s="681" t="s">
        <v>41143</v>
      </c>
      <c r="C16471" s="680" t="s">
        <v>41144</v>
      </c>
      <c r="D16471" s="680" t="s">
        <v>52609</v>
      </c>
    </row>
    <row r="16472" spans="1:4" ht="16.5" thickTop="1" thickBot="1" x14ac:dyDescent="0.3">
      <c r="A16472" s="681" t="s">
        <v>41145</v>
      </c>
      <c r="B16472" s="681" t="s">
        <v>41145</v>
      </c>
      <c r="C16472" s="681" t="s">
        <v>41146</v>
      </c>
      <c r="D16472" s="681" t="s">
        <v>52610</v>
      </c>
    </row>
    <row r="16473" spans="1:4" ht="16.5" thickTop="1" thickBot="1" x14ac:dyDescent="0.3">
      <c r="A16473" s="681" t="s">
        <v>8577</v>
      </c>
      <c r="B16473" s="681" t="s">
        <v>8577</v>
      </c>
      <c r="C16473" s="681" t="s">
        <v>8578</v>
      </c>
      <c r="D16473" s="681" t="s">
        <v>8579</v>
      </c>
    </row>
    <row r="16474" spans="1:4" ht="16.5" thickTop="1" thickBot="1" x14ac:dyDescent="0.3">
      <c r="A16474" s="680" t="s">
        <v>41147</v>
      </c>
      <c r="B16474" s="681" t="s">
        <v>41148</v>
      </c>
      <c r="C16474" s="680" t="s">
        <v>41149</v>
      </c>
      <c r="D16474" s="680" t="s">
        <v>52611</v>
      </c>
    </row>
    <row r="16475" spans="1:4" ht="16.5" thickTop="1" thickBot="1" x14ac:dyDescent="0.3">
      <c r="A16475" s="680" t="s">
        <v>52612</v>
      </c>
      <c r="B16475" s="692" t="s">
        <v>8728</v>
      </c>
      <c r="C16475" s="680" t="s">
        <v>52613</v>
      </c>
      <c r="D16475" s="680" t="s">
        <v>52614</v>
      </c>
    </row>
    <row r="16476" spans="1:4" ht="16.5" thickTop="1" thickBot="1" x14ac:dyDescent="0.3">
      <c r="A16476" s="681" t="s">
        <v>41150</v>
      </c>
      <c r="B16476" s="692" t="s">
        <v>8728</v>
      </c>
      <c r="C16476" s="681" t="s">
        <v>41151</v>
      </c>
      <c r="D16476" s="681" t="s">
        <v>52615</v>
      </c>
    </row>
    <row r="16477" spans="1:4" ht="16.5" thickTop="1" thickBot="1" x14ac:dyDescent="0.3">
      <c r="A16477" s="681" t="s">
        <v>41152</v>
      </c>
      <c r="B16477" s="681" t="s">
        <v>41153</v>
      </c>
      <c r="C16477" s="681" t="s">
        <v>41154</v>
      </c>
      <c r="D16477" s="681" t="s">
        <v>52616</v>
      </c>
    </row>
    <row r="16478" spans="1:4" ht="16.5" thickTop="1" thickBot="1" x14ac:dyDescent="0.3">
      <c r="A16478" s="680" t="s">
        <v>41155</v>
      </c>
      <c r="B16478" s="681" t="s">
        <v>41155</v>
      </c>
      <c r="C16478" s="680" t="s">
        <v>41156</v>
      </c>
      <c r="D16478" s="680" t="s">
        <v>52617</v>
      </c>
    </row>
    <row r="16479" spans="1:4" ht="16.5" thickTop="1" thickBot="1" x14ac:dyDescent="0.3">
      <c r="A16479" s="681" t="s">
        <v>41157</v>
      </c>
      <c r="B16479" s="681" t="s">
        <v>41158</v>
      </c>
      <c r="C16479" s="681" t="s">
        <v>41159</v>
      </c>
      <c r="D16479" s="681" t="s">
        <v>52618</v>
      </c>
    </row>
    <row r="16480" spans="1:4" ht="31.5" thickTop="1" thickBot="1" x14ac:dyDescent="0.3">
      <c r="A16480" s="680" t="s">
        <v>41160</v>
      </c>
      <c r="B16480" s="692" t="s">
        <v>8728</v>
      </c>
      <c r="C16480" s="680" t="s">
        <v>41161</v>
      </c>
      <c r="D16480" s="680" t="s">
        <v>52619</v>
      </c>
    </row>
    <row r="16481" spans="1:4" ht="16.5" thickTop="1" thickBot="1" x14ac:dyDescent="0.3">
      <c r="A16481" s="680" t="s">
        <v>41162</v>
      </c>
      <c r="B16481" s="681" t="s">
        <v>41163</v>
      </c>
      <c r="C16481" s="680" t="s">
        <v>41164</v>
      </c>
      <c r="D16481" s="680" t="s">
        <v>52620</v>
      </c>
    </row>
    <row r="16482" spans="1:4" ht="16.5" thickTop="1" thickBot="1" x14ac:dyDescent="0.3">
      <c r="A16482" s="681" t="s">
        <v>41165</v>
      </c>
      <c r="B16482" s="681" t="s">
        <v>41166</v>
      </c>
      <c r="C16482" s="681" t="s">
        <v>41167</v>
      </c>
      <c r="D16482" s="681" t="s">
        <v>52621</v>
      </c>
    </row>
    <row r="16483" spans="1:4" ht="16.5" thickTop="1" thickBot="1" x14ac:dyDescent="0.3">
      <c r="A16483" s="680" t="s">
        <v>41168</v>
      </c>
      <c r="B16483" s="681" t="s">
        <v>41169</v>
      </c>
      <c r="C16483" s="680" t="s">
        <v>41170</v>
      </c>
      <c r="D16483" s="680" t="s">
        <v>52622</v>
      </c>
    </row>
    <row r="16484" spans="1:4" ht="16.5" thickTop="1" thickBot="1" x14ac:dyDescent="0.3">
      <c r="A16484" s="681" t="s">
        <v>41171</v>
      </c>
      <c r="B16484" s="681" t="s">
        <v>41172</v>
      </c>
      <c r="C16484" s="681" t="s">
        <v>41173</v>
      </c>
      <c r="D16484" s="681" t="s">
        <v>52623</v>
      </c>
    </row>
    <row r="16485" spans="1:4" ht="16.5" thickTop="1" thickBot="1" x14ac:dyDescent="0.3">
      <c r="A16485" s="681" t="s">
        <v>41174</v>
      </c>
      <c r="B16485" s="681" t="s">
        <v>41175</v>
      </c>
      <c r="C16485" s="681" t="s">
        <v>41176</v>
      </c>
      <c r="D16485" s="681" t="s">
        <v>52624</v>
      </c>
    </row>
    <row r="16486" spans="1:4" ht="16.5" thickTop="1" thickBot="1" x14ac:dyDescent="0.3">
      <c r="A16486" s="680" t="s">
        <v>8582</v>
      </c>
      <c r="B16486" s="692" t="s">
        <v>8728</v>
      </c>
      <c r="C16486" s="680" t="s">
        <v>8583</v>
      </c>
      <c r="D16486" s="680" t="s">
        <v>8584</v>
      </c>
    </row>
    <row r="16487" spans="1:4" ht="16.5" thickTop="1" thickBot="1" x14ac:dyDescent="0.3">
      <c r="A16487" s="680" t="s">
        <v>41177</v>
      </c>
      <c r="B16487" s="681" t="s">
        <v>41177</v>
      </c>
      <c r="C16487" s="680" t="s">
        <v>41178</v>
      </c>
      <c r="D16487" s="680" t="s">
        <v>52625</v>
      </c>
    </row>
    <row r="16488" spans="1:4" ht="16.5" thickTop="1" thickBot="1" x14ac:dyDescent="0.3">
      <c r="A16488" s="681" t="s">
        <v>41179</v>
      </c>
      <c r="B16488" s="681" t="s">
        <v>41179</v>
      </c>
      <c r="C16488" s="681" t="s">
        <v>41180</v>
      </c>
      <c r="D16488" s="681" t="s">
        <v>52626</v>
      </c>
    </row>
    <row r="16489" spans="1:4" ht="16.5" thickTop="1" thickBot="1" x14ac:dyDescent="0.3">
      <c r="A16489" s="681" t="s">
        <v>41181</v>
      </c>
      <c r="B16489" s="681" t="s">
        <v>41182</v>
      </c>
      <c r="C16489" s="681" t="s">
        <v>41183</v>
      </c>
      <c r="D16489" s="681" t="s">
        <v>52627</v>
      </c>
    </row>
    <row r="16490" spans="1:4" ht="16.5" thickTop="1" thickBot="1" x14ac:dyDescent="0.3">
      <c r="A16490" s="680" t="s">
        <v>41184</v>
      </c>
      <c r="B16490" s="681" t="s">
        <v>41184</v>
      </c>
      <c r="C16490" s="680" t="s">
        <v>41185</v>
      </c>
      <c r="D16490" s="680" t="s">
        <v>52628</v>
      </c>
    </row>
    <row r="16491" spans="1:4" ht="31.5" thickTop="1" thickBot="1" x14ac:dyDescent="0.3">
      <c r="A16491" s="680" t="s">
        <v>41186</v>
      </c>
      <c r="B16491" s="681" t="s">
        <v>41187</v>
      </c>
      <c r="C16491" s="680" t="s">
        <v>41188</v>
      </c>
      <c r="D16491" s="680" t="s">
        <v>52629</v>
      </c>
    </row>
    <row r="16492" spans="1:4" ht="16.5" thickTop="1" thickBot="1" x14ac:dyDescent="0.3">
      <c r="A16492" s="680" t="s">
        <v>41189</v>
      </c>
      <c r="B16492" s="681" t="s">
        <v>41189</v>
      </c>
      <c r="C16492" s="680" t="s">
        <v>41190</v>
      </c>
      <c r="D16492" s="680" t="s">
        <v>52630</v>
      </c>
    </row>
    <row r="16493" spans="1:4" ht="16.5" thickTop="1" thickBot="1" x14ac:dyDescent="0.3">
      <c r="A16493" s="681" t="s">
        <v>41191</v>
      </c>
      <c r="B16493" s="681" t="s">
        <v>41192</v>
      </c>
      <c r="C16493" s="681" t="s">
        <v>41193</v>
      </c>
      <c r="D16493" s="681" t="s">
        <v>52631</v>
      </c>
    </row>
    <row r="16494" spans="1:4" ht="16.5" thickTop="1" thickBot="1" x14ac:dyDescent="0.3">
      <c r="A16494" s="680" t="s">
        <v>8586</v>
      </c>
      <c r="B16494" s="681" t="s">
        <v>41194</v>
      </c>
      <c r="C16494" s="680" t="s">
        <v>8587</v>
      </c>
      <c r="D16494" s="680" t="s">
        <v>8588</v>
      </c>
    </row>
    <row r="16495" spans="1:4" ht="16.5" thickTop="1" thickBot="1" x14ac:dyDescent="0.3">
      <c r="A16495" s="681" t="s">
        <v>41195</v>
      </c>
      <c r="B16495" s="681" t="s">
        <v>41195</v>
      </c>
      <c r="C16495" s="681" t="s">
        <v>41196</v>
      </c>
      <c r="D16495" s="681" t="s">
        <v>52632</v>
      </c>
    </row>
    <row r="16496" spans="1:4" ht="16.5" thickTop="1" thickBot="1" x14ac:dyDescent="0.3">
      <c r="A16496" s="680" t="s">
        <v>8589</v>
      </c>
      <c r="B16496" s="681" t="s">
        <v>8589</v>
      </c>
      <c r="C16496" s="680" t="s">
        <v>8590</v>
      </c>
      <c r="D16496" s="680" t="s">
        <v>8591</v>
      </c>
    </row>
    <row r="16497" spans="1:4" ht="16.5" thickTop="1" thickBot="1" x14ac:dyDescent="0.3">
      <c r="A16497" s="680" t="s">
        <v>41197</v>
      </c>
      <c r="B16497" s="681" t="s">
        <v>41198</v>
      </c>
      <c r="C16497" s="680" t="s">
        <v>41199</v>
      </c>
      <c r="D16497" s="680" t="s">
        <v>52633</v>
      </c>
    </row>
    <row r="16498" spans="1:4" ht="16.5" thickTop="1" thickBot="1" x14ac:dyDescent="0.3">
      <c r="A16498" s="681" t="s">
        <v>41200</v>
      </c>
      <c r="B16498" s="681" t="s">
        <v>41201</v>
      </c>
      <c r="C16498" s="681" t="s">
        <v>41202</v>
      </c>
      <c r="D16498" s="681" t="s">
        <v>52634</v>
      </c>
    </row>
    <row r="16499" spans="1:4" ht="16.5" thickTop="1" thickBot="1" x14ac:dyDescent="0.3">
      <c r="A16499" s="680" t="s">
        <v>41203</v>
      </c>
      <c r="B16499" s="681" t="s">
        <v>41203</v>
      </c>
      <c r="C16499" s="680" t="s">
        <v>41204</v>
      </c>
      <c r="D16499" s="680" t="s">
        <v>52635</v>
      </c>
    </row>
    <row r="16500" spans="1:4" ht="31.5" thickTop="1" thickBot="1" x14ac:dyDescent="0.3">
      <c r="A16500" s="680" t="s">
        <v>41205</v>
      </c>
      <c r="B16500" s="681" t="s">
        <v>41205</v>
      </c>
      <c r="C16500" s="680" t="s">
        <v>41206</v>
      </c>
      <c r="D16500" s="680" t="s">
        <v>52636</v>
      </c>
    </row>
    <row r="16501" spans="1:4" ht="16.5" thickTop="1" thickBot="1" x14ac:dyDescent="0.3">
      <c r="A16501" s="680" t="s">
        <v>8592</v>
      </c>
      <c r="B16501" s="681" t="s">
        <v>41207</v>
      </c>
      <c r="C16501" s="680" t="s">
        <v>8593</v>
      </c>
      <c r="D16501" s="680" t="s">
        <v>8594</v>
      </c>
    </row>
    <row r="16502" spans="1:4" ht="16.5" thickTop="1" thickBot="1" x14ac:dyDescent="0.3">
      <c r="A16502" s="681" t="s">
        <v>41208</v>
      </c>
      <c r="B16502" s="681" t="s">
        <v>41209</v>
      </c>
      <c r="C16502" s="681" t="s">
        <v>41210</v>
      </c>
      <c r="D16502" s="681" t="s">
        <v>52637</v>
      </c>
    </row>
    <row r="16503" spans="1:4" ht="16.5" thickTop="1" thickBot="1" x14ac:dyDescent="0.3">
      <c r="A16503" s="681" t="s">
        <v>41211</v>
      </c>
      <c r="B16503" s="692" t="s">
        <v>8728</v>
      </c>
      <c r="C16503" s="681" t="s">
        <v>41212</v>
      </c>
      <c r="D16503" s="681" t="s">
        <v>52638</v>
      </c>
    </row>
    <row r="16504" spans="1:4" ht="16.5" thickTop="1" thickBot="1" x14ac:dyDescent="0.3">
      <c r="A16504" s="681" t="s">
        <v>41213</v>
      </c>
      <c r="B16504" s="681" t="s">
        <v>41214</v>
      </c>
      <c r="C16504" s="681" t="s">
        <v>41215</v>
      </c>
      <c r="D16504" s="681" t="s">
        <v>52639</v>
      </c>
    </row>
    <row r="16505" spans="1:4" ht="16.5" thickTop="1" thickBot="1" x14ac:dyDescent="0.3">
      <c r="A16505" s="680" t="s">
        <v>41216</v>
      </c>
      <c r="B16505" s="681" t="s">
        <v>41217</v>
      </c>
      <c r="C16505" s="680" t="s">
        <v>41218</v>
      </c>
      <c r="D16505" s="680" t="s">
        <v>52640</v>
      </c>
    </row>
    <row r="16506" spans="1:4" ht="16.5" thickTop="1" thickBot="1" x14ac:dyDescent="0.3">
      <c r="A16506" s="680" t="s">
        <v>8595</v>
      </c>
      <c r="B16506" s="681" t="s">
        <v>41219</v>
      </c>
      <c r="C16506" s="680" t="s">
        <v>8596</v>
      </c>
      <c r="D16506" s="680" t="s">
        <v>8597</v>
      </c>
    </row>
    <row r="16507" spans="1:4" ht="16.5" thickTop="1" thickBot="1" x14ac:dyDescent="0.3">
      <c r="A16507" s="681" t="s">
        <v>41220</v>
      </c>
      <c r="B16507" s="681" t="s">
        <v>41221</v>
      </c>
      <c r="C16507" s="681" t="s">
        <v>41222</v>
      </c>
      <c r="D16507" s="681" t="s">
        <v>52641</v>
      </c>
    </row>
    <row r="16508" spans="1:4" ht="16.5" thickTop="1" thickBot="1" x14ac:dyDescent="0.3">
      <c r="A16508" s="680" t="s">
        <v>8598</v>
      </c>
      <c r="B16508" s="681" t="s">
        <v>41223</v>
      </c>
      <c r="C16508" s="680" t="s">
        <v>8599</v>
      </c>
      <c r="D16508" s="680" t="s">
        <v>8600</v>
      </c>
    </row>
    <row r="16509" spans="1:4" ht="16.5" thickTop="1" thickBot="1" x14ac:dyDescent="0.3">
      <c r="A16509" s="681" t="s">
        <v>8601</v>
      </c>
      <c r="B16509" s="681" t="s">
        <v>41224</v>
      </c>
      <c r="C16509" s="681" t="s">
        <v>8602</v>
      </c>
      <c r="D16509" s="681" t="s">
        <v>8603</v>
      </c>
    </row>
    <row r="16510" spans="1:4" ht="16.5" thickTop="1" thickBot="1" x14ac:dyDescent="0.3">
      <c r="A16510" s="680" t="s">
        <v>8604</v>
      </c>
      <c r="B16510" s="681" t="s">
        <v>41225</v>
      </c>
      <c r="C16510" s="680" t="s">
        <v>41226</v>
      </c>
      <c r="D16510" s="680" t="s">
        <v>52642</v>
      </c>
    </row>
    <row r="16511" spans="1:4" ht="16.5" thickTop="1" thickBot="1" x14ac:dyDescent="0.3">
      <c r="A16511" s="681" t="s">
        <v>8607</v>
      </c>
      <c r="B16511" s="681" t="s">
        <v>41227</v>
      </c>
      <c r="C16511" s="681" t="s">
        <v>41228</v>
      </c>
      <c r="D16511" s="681" t="s">
        <v>52643</v>
      </c>
    </row>
    <row r="16512" spans="1:4" ht="16.5" thickTop="1" thickBot="1" x14ac:dyDescent="0.3">
      <c r="A16512" s="680" t="s">
        <v>8610</v>
      </c>
      <c r="B16512" s="681" t="s">
        <v>41229</v>
      </c>
      <c r="C16512" s="680" t="s">
        <v>41230</v>
      </c>
      <c r="D16512" s="680" t="s">
        <v>8612</v>
      </c>
    </row>
    <row r="16513" spans="1:4" ht="16.5" thickTop="1" thickBot="1" x14ac:dyDescent="0.3">
      <c r="A16513" s="681" t="s">
        <v>8613</v>
      </c>
      <c r="B16513" s="681" t="s">
        <v>41231</v>
      </c>
      <c r="C16513" s="681" t="s">
        <v>8614</v>
      </c>
      <c r="D16513" s="681" t="s">
        <v>8615</v>
      </c>
    </row>
    <row r="16514" spans="1:4" ht="16.5" thickTop="1" thickBot="1" x14ac:dyDescent="0.3">
      <c r="A16514" s="680" t="s">
        <v>8616</v>
      </c>
      <c r="B16514" s="681" t="s">
        <v>41232</v>
      </c>
      <c r="C16514" s="680" t="s">
        <v>8617</v>
      </c>
      <c r="D16514" s="680" t="s">
        <v>8618</v>
      </c>
    </row>
    <row r="16515" spans="1:4" ht="16.5" thickTop="1" thickBot="1" x14ac:dyDescent="0.3">
      <c r="A16515" s="681" t="s">
        <v>41233</v>
      </c>
      <c r="B16515" s="681" t="s">
        <v>41233</v>
      </c>
      <c r="C16515" s="681" t="s">
        <v>41234</v>
      </c>
      <c r="D16515" s="681" t="s">
        <v>52644</v>
      </c>
    </row>
    <row r="16516" spans="1:4" ht="31.5" thickTop="1" thickBot="1" x14ac:dyDescent="0.3">
      <c r="A16516" s="681" t="s">
        <v>8619</v>
      </c>
      <c r="B16516" s="692" t="s">
        <v>8728</v>
      </c>
      <c r="C16516" s="681" t="s">
        <v>8620</v>
      </c>
      <c r="D16516" s="681" t="s">
        <v>8621</v>
      </c>
    </row>
    <row r="16517" spans="1:4" ht="16.5" thickTop="1" thickBot="1" x14ac:dyDescent="0.3">
      <c r="A16517" s="681" t="s">
        <v>41235</v>
      </c>
      <c r="B16517" s="681" t="s">
        <v>41236</v>
      </c>
      <c r="C16517" s="681" t="s">
        <v>41237</v>
      </c>
      <c r="D16517" s="681" t="s">
        <v>52645</v>
      </c>
    </row>
    <row r="16518" spans="1:4" ht="16.5" thickTop="1" thickBot="1" x14ac:dyDescent="0.3">
      <c r="A16518" s="681" t="s">
        <v>41238</v>
      </c>
      <c r="B16518" s="681" t="s">
        <v>41239</v>
      </c>
      <c r="C16518" s="681" t="s">
        <v>41240</v>
      </c>
      <c r="D16518" s="681" t="s">
        <v>52646</v>
      </c>
    </row>
    <row r="16519" spans="1:4" ht="16.5" thickTop="1" thickBot="1" x14ac:dyDescent="0.3">
      <c r="A16519" s="680" t="s">
        <v>41241</v>
      </c>
      <c r="B16519" s="681" t="s">
        <v>41241</v>
      </c>
      <c r="C16519" s="680" t="s">
        <v>41242</v>
      </c>
      <c r="D16519" s="680" t="s">
        <v>52647</v>
      </c>
    </row>
    <row r="16520" spans="1:4" ht="16.5" thickTop="1" thickBot="1" x14ac:dyDescent="0.3">
      <c r="A16520" s="681" t="s">
        <v>8622</v>
      </c>
      <c r="B16520" s="681" t="s">
        <v>41243</v>
      </c>
      <c r="C16520" s="681" t="s">
        <v>8623</v>
      </c>
      <c r="D16520" s="681" t="s">
        <v>8624</v>
      </c>
    </row>
    <row r="16521" spans="1:4" ht="16.5" thickTop="1" thickBot="1" x14ac:dyDescent="0.3">
      <c r="A16521" s="680" t="s">
        <v>41244</v>
      </c>
      <c r="B16521" s="681" t="s">
        <v>41245</v>
      </c>
      <c r="C16521" s="680" t="s">
        <v>41246</v>
      </c>
      <c r="D16521" s="680" t="s">
        <v>52648</v>
      </c>
    </row>
    <row r="16522" spans="1:4" ht="31.5" thickTop="1" thickBot="1" x14ac:dyDescent="0.3">
      <c r="A16522" s="681" t="s">
        <v>41247</v>
      </c>
      <c r="B16522" s="681" t="s">
        <v>41248</v>
      </c>
      <c r="C16522" s="681" t="s">
        <v>41249</v>
      </c>
      <c r="D16522" s="681" t="s">
        <v>52649</v>
      </c>
    </row>
    <row r="16523" spans="1:4" ht="31.5" thickTop="1" thickBot="1" x14ac:dyDescent="0.3">
      <c r="A16523" s="681" t="s">
        <v>41250</v>
      </c>
      <c r="B16523" s="681" t="s">
        <v>41251</v>
      </c>
      <c r="C16523" s="681" t="s">
        <v>41252</v>
      </c>
      <c r="D16523" s="681" t="s">
        <v>52650</v>
      </c>
    </row>
    <row r="16524" spans="1:4" ht="31.5" thickTop="1" thickBot="1" x14ac:dyDescent="0.3">
      <c r="A16524" s="681" t="s">
        <v>41253</v>
      </c>
      <c r="B16524" s="681" t="s">
        <v>41254</v>
      </c>
      <c r="C16524" s="681" t="s">
        <v>41255</v>
      </c>
      <c r="D16524" s="681" t="s">
        <v>52651</v>
      </c>
    </row>
    <row r="16525" spans="1:4" ht="31.5" thickTop="1" thickBot="1" x14ac:dyDescent="0.3">
      <c r="A16525" s="680" t="s">
        <v>41256</v>
      </c>
      <c r="B16525" s="681" t="s">
        <v>41257</v>
      </c>
      <c r="C16525" s="680" t="s">
        <v>41258</v>
      </c>
      <c r="D16525" s="680" t="s">
        <v>52652</v>
      </c>
    </row>
    <row r="16526" spans="1:4" ht="31.5" thickTop="1" thickBot="1" x14ac:dyDescent="0.3">
      <c r="A16526" s="680" t="s">
        <v>41259</v>
      </c>
      <c r="B16526" s="681" t="s">
        <v>41260</v>
      </c>
      <c r="C16526" s="680" t="s">
        <v>41261</v>
      </c>
      <c r="D16526" s="680" t="s">
        <v>52653</v>
      </c>
    </row>
    <row r="16527" spans="1:4" ht="31.5" thickTop="1" thickBot="1" x14ac:dyDescent="0.3">
      <c r="A16527" s="681" t="s">
        <v>41262</v>
      </c>
      <c r="B16527" s="681" t="s">
        <v>41263</v>
      </c>
      <c r="C16527" s="681" t="s">
        <v>41264</v>
      </c>
      <c r="D16527" s="681" t="s">
        <v>52654</v>
      </c>
    </row>
    <row r="16528" spans="1:4" ht="16.5" thickTop="1" thickBot="1" x14ac:dyDescent="0.3">
      <c r="A16528" s="681" t="s">
        <v>41265</v>
      </c>
      <c r="B16528" s="681" t="s">
        <v>41266</v>
      </c>
      <c r="C16528" s="681" t="s">
        <v>41267</v>
      </c>
      <c r="D16528" s="681" t="s">
        <v>52655</v>
      </c>
    </row>
    <row r="16529" spans="1:4" ht="31.5" thickTop="1" thickBot="1" x14ac:dyDescent="0.3">
      <c r="A16529" s="680" t="s">
        <v>41268</v>
      </c>
      <c r="B16529" s="681" t="s">
        <v>41268</v>
      </c>
      <c r="C16529" s="680" t="s">
        <v>41269</v>
      </c>
      <c r="D16529" s="680" t="s">
        <v>52656</v>
      </c>
    </row>
    <row r="16530" spans="1:4" ht="16.5" thickTop="1" thickBot="1" x14ac:dyDescent="0.3">
      <c r="A16530" s="681" t="s">
        <v>41270</v>
      </c>
      <c r="B16530" s="681" t="s">
        <v>41271</v>
      </c>
      <c r="C16530" s="681" t="s">
        <v>41272</v>
      </c>
      <c r="D16530" s="681" t="s">
        <v>52657</v>
      </c>
    </row>
    <row r="16531" spans="1:4" ht="16.5" thickTop="1" thickBot="1" x14ac:dyDescent="0.3">
      <c r="A16531" s="680" t="s">
        <v>41273</v>
      </c>
      <c r="B16531" s="681" t="s">
        <v>41274</v>
      </c>
      <c r="C16531" s="680" t="s">
        <v>41275</v>
      </c>
      <c r="D16531" s="680" t="s">
        <v>52658</v>
      </c>
    </row>
    <row r="16532" spans="1:4" ht="16.5" thickTop="1" thickBot="1" x14ac:dyDescent="0.3">
      <c r="A16532" s="680" t="s">
        <v>41276</v>
      </c>
      <c r="B16532" s="681" t="s">
        <v>41276</v>
      </c>
      <c r="C16532" s="680" t="s">
        <v>41277</v>
      </c>
      <c r="D16532" s="680" t="s">
        <v>52659</v>
      </c>
    </row>
    <row r="16533" spans="1:4" ht="16.5" thickTop="1" thickBot="1" x14ac:dyDescent="0.3">
      <c r="A16533" s="680" t="s">
        <v>41278</v>
      </c>
      <c r="B16533" s="681" t="s">
        <v>41279</v>
      </c>
      <c r="C16533" s="680" t="s">
        <v>41280</v>
      </c>
      <c r="D16533" s="680" t="s">
        <v>52660</v>
      </c>
    </row>
    <row r="16534" spans="1:4" ht="16.5" thickTop="1" thickBot="1" x14ac:dyDescent="0.3">
      <c r="A16534" s="680" t="s">
        <v>41281</v>
      </c>
      <c r="B16534" s="681" t="s">
        <v>41281</v>
      </c>
      <c r="C16534" s="680" t="s">
        <v>41282</v>
      </c>
      <c r="D16534" s="680" t="s">
        <v>52661</v>
      </c>
    </row>
    <row r="16535" spans="1:4" ht="16.5" thickTop="1" thickBot="1" x14ac:dyDescent="0.3">
      <c r="A16535" s="681" t="s">
        <v>8625</v>
      </c>
      <c r="B16535" s="681" t="s">
        <v>18326</v>
      </c>
      <c r="C16535" s="681" t="s">
        <v>8626</v>
      </c>
      <c r="D16535" s="681" t="s">
        <v>8627</v>
      </c>
    </row>
    <row r="16536" spans="1:4" ht="16.5" thickTop="1" thickBot="1" x14ac:dyDescent="0.3">
      <c r="A16536" s="680" t="s">
        <v>41284</v>
      </c>
      <c r="B16536" s="681" t="s">
        <v>11077</v>
      </c>
      <c r="C16536" s="680" t="s">
        <v>41285</v>
      </c>
      <c r="D16536" s="680" t="s">
        <v>52662</v>
      </c>
    </row>
    <row r="16537" spans="1:4" ht="16.5" thickTop="1" thickBot="1" x14ac:dyDescent="0.3">
      <c r="A16537" s="680" t="s">
        <v>41286</v>
      </c>
      <c r="B16537" s="681" t="s">
        <v>41286</v>
      </c>
      <c r="C16537" s="680" t="s">
        <v>41287</v>
      </c>
      <c r="D16537" s="680" t="s">
        <v>52663</v>
      </c>
    </row>
    <row r="16538" spans="1:4" ht="16.5" thickTop="1" thickBot="1" x14ac:dyDescent="0.3">
      <c r="A16538" s="681" t="s">
        <v>41288</v>
      </c>
      <c r="B16538" s="681" t="s">
        <v>41289</v>
      </c>
      <c r="C16538" s="681" t="s">
        <v>41290</v>
      </c>
      <c r="D16538" s="681" t="s">
        <v>52664</v>
      </c>
    </row>
    <row r="16539" spans="1:4" ht="16.5" thickTop="1" thickBot="1" x14ac:dyDescent="0.3">
      <c r="A16539" s="680" t="s">
        <v>8628</v>
      </c>
      <c r="B16539" s="681" t="s">
        <v>41291</v>
      </c>
      <c r="C16539" s="680" t="s">
        <v>8629</v>
      </c>
      <c r="D16539" s="680" t="s">
        <v>8630</v>
      </c>
    </row>
    <row r="16540" spans="1:4" ht="16.5" thickTop="1" thickBot="1" x14ac:dyDescent="0.3">
      <c r="A16540" s="680" t="s">
        <v>41292</v>
      </c>
      <c r="B16540" s="681" t="s">
        <v>41293</v>
      </c>
      <c r="C16540" s="680" t="s">
        <v>41294</v>
      </c>
      <c r="D16540" s="680" t="s">
        <v>52665</v>
      </c>
    </row>
    <row r="16541" spans="1:4" ht="16.5" thickTop="1" thickBot="1" x14ac:dyDescent="0.3">
      <c r="A16541" s="680" t="s">
        <v>41295</v>
      </c>
      <c r="B16541" s="692" t="s">
        <v>8728</v>
      </c>
      <c r="C16541" s="680" t="s">
        <v>41296</v>
      </c>
      <c r="D16541" s="680" t="s">
        <v>52666</v>
      </c>
    </row>
    <row r="16542" spans="1:4" ht="16.5" thickTop="1" thickBot="1" x14ac:dyDescent="0.3">
      <c r="A16542" s="681" t="s">
        <v>41297</v>
      </c>
      <c r="B16542" s="681" t="s">
        <v>41297</v>
      </c>
      <c r="C16542" s="681" t="s">
        <v>41298</v>
      </c>
      <c r="D16542" s="681" t="s">
        <v>52667</v>
      </c>
    </row>
    <row r="16543" spans="1:4" ht="16.5" thickTop="1" thickBot="1" x14ac:dyDescent="0.3">
      <c r="A16543" s="681" t="s">
        <v>41299</v>
      </c>
      <c r="B16543" s="681" t="s">
        <v>41299</v>
      </c>
      <c r="C16543" s="681" t="s">
        <v>41300</v>
      </c>
      <c r="D16543" s="681" t="s">
        <v>52668</v>
      </c>
    </row>
    <row r="16544" spans="1:4" ht="16.5" thickTop="1" thickBot="1" x14ac:dyDescent="0.3">
      <c r="A16544" s="680" t="s">
        <v>41301</v>
      </c>
      <c r="B16544" s="681" t="s">
        <v>41301</v>
      </c>
      <c r="C16544" s="680" t="s">
        <v>41302</v>
      </c>
      <c r="D16544" s="680" t="s">
        <v>52669</v>
      </c>
    </row>
    <row r="16545" spans="1:4" ht="16.5" thickTop="1" thickBot="1" x14ac:dyDescent="0.3">
      <c r="A16545" s="681" t="s">
        <v>41303</v>
      </c>
      <c r="B16545" s="681" t="s">
        <v>41304</v>
      </c>
      <c r="C16545" s="681" t="s">
        <v>41305</v>
      </c>
      <c r="D16545" s="681" t="s">
        <v>52670</v>
      </c>
    </row>
    <row r="16546" spans="1:4" ht="16.5" thickTop="1" thickBot="1" x14ac:dyDescent="0.3">
      <c r="A16546" s="680" t="s">
        <v>41306</v>
      </c>
      <c r="B16546" s="681" t="s">
        <v>41307</v>
      </c>
      <c r="C16546" s="680" t="s">
        <v>41308</v>
      </c>
      <c r="D16546" s="680" t="s">
        <v>52671</v>
      </c>
    </row>
    <row r="16547" spans="1:4" ht="16.5" thickTop="1" thickBot="1" x14ac:dyDescent="0.3">
      <c r="A16547" s="681" t="s">
        <v>41309</v>
      </c>
      <c r="B16547" s="681" t="s">
        <v>41310</v>
      </c>
      <c r="C16547" s="681" t="s">
        <v>41311</v>
      </c>
      <c r="D16547" s="681" t="s">
        <v>52672</v>
      </c>
    </row>
    <row r="16548" spans="1:4" ht="16.5" thickTop="1" thickBot="1" x14ac:dyDescent="0.3">
      <c r="A16548" s="681" t="s">
        <v>41312</v>
      </c>
      <c r="B16548" s="681" t="s">
        <v>41313</v>
      </c>
      <c r="C16548" s="681" t="s">
        <v>41314</v>
      </c>
      <c r="D16548" s="681" t="s">
        <v>52673</v>
      </c>
    </row>
    <row r="16549" spans="1:4" ht="16.5" thickTop="1" thickBot="1" x14ac:dyDescent="0.3">
      <c r="A16549" s="680" t="s">
        <v>41315</v>
      </c>
      <c r="B16549" s="681" t="s">
        <v>41316</v>
      </c>
      <c r="C16549" s="680" t="s">
        <v>41317</v>
      </c>
      <c r="D16549" s="680" t="s">
        <v>52674</v>
      </c>
    </row>
    <row r="16550" spans="1:4" ht="16.5" thickTop="1" thickBot="1" x14ac:dyDescent="0.3">
      <c r="A16550" s="681" t="s">
        <v>8631</v>
      </c>
      <c r="B16550" s="681" t="s">
        <v>41318</v>
      </c>
      <c r="C16550" s="681" t="s">
        <v>8632</v>
      </c>
      <c r="D16550" s="681" t="s">
        <v>8633</v>
      </c>
    </row>
    <row r="16551" spans="1:4" ht="16.5" thickTop="1" thickBot="1" x14ac:dyDescent="0.3">
      <c r="A16551" s="681" t="s">
        <v>41319</v>
      </c>
      <c r="B16551" s="681" t="s">
        <v>41319</v>
      </c>
      <c r="C16551" s="681" t="s">
        <v>41320</v>
      </c>
      <c r="D16551" s="681" t="s">
        <v>52675</v>
      </c>
    </row>
    <row r="16552" spans="1:4" ht="16.5" thickTop="1" thickBot="1" x14ac:dyDescent="0.3">
      <c r="A16552" s="681" t="s">
        <v>8634</v>
      </c>
      <c r="B16552" s="681" t="s">
        <v>41321</v>
      </c>
      <c r="C16552" s="681" t="s">
        <v>41322</v>
      </c>
      <c r="D16552" s="681" t="s">
        <v>52676</v>
      </c>
    </row>
    <row r="16553" spans="1:4" ht="16.5" thickTop="1" thickBot="1" x14ac:dyDescent="0.3">
      <c r="A16553" s="680" t="s">
        <v>41323</v>
      </c>
      <c r="B16553" s="681" t="s">
        <v>41324</v>
      </c>
      <c r="C16553" s="680" t="s">
        <v>41325</v>
      </c>
      <c r="D16553" s="680" t="s">
        <v>52677</v>
      </c>
    </row>
    <row r="16554" spans="1:4" ht="16.5" thickTop="1" thickBot="1" x14ac:dyDescent="0.3">
      <c r="A16554" s="681" t="s">
        <v>41326</v>
      </c>
      <c r="B16554" s="681" t="s">
        <v>30600</v>
      </c>
      <c r="C16554" s="681" t="s">
        <v>41328</v>
      </c>
      <c r="D16554" s="681" t="s">
        <v>52678</v>
      </c>
    </row>
    <row r="16555" spans="1:4" ht="16.5" thickTop="1" thickBot="1" x14ac:dyDescent="0.3">
      <c r="A16555" s="681" t="s">
        <v>41329</v>
      </c>
      <c r="B16555" s="681" t="s">
        <v>41329</v>
      </c>
      <c r="C16555" s="681" t="s">
        <v>41330</v>
      </c>
      <c r="D16555" s="681" t="s">
        <v>52679</v>
      </c>
    </row>
    <row r="16556" spans="1:4" ht="16.5" thickTop="1" thickBot="1" x14ac:dyDescent="0.3">
      <c r="A16556" s="680" t="s">
        <v>41331</v>
      </c>
      <c r="B16556" s="681" t="s">
        <v>41331</v>
      </c>
      <c r="C16556" s="680" t="s">
        <v>41332</v>
      </c>
      <c r="D16556" s="680" t="s">
        <v>52680</v>
      </c>
    </row>
    <row r="16557" spans="1:4" ht="16.5" thickTop="1" thickBot="1" x14ac:dyDescent="0.3">
      <c r="A16557" s="681" t="s">
        <v>41333</v>
      </c>
      <c r="B16557" s="681" t="s">
        <v>41334</v>
      </c>
      <c r="C16557" s="681" t="s">
        <v>41335</v>
      </c>
      <c r="D16557" s="681" t="s">
        <v>52681</v>
      </c>
    </row>
    <row r="16558" spans="1:4" ht="31.5" thickTop="1" thickBot="1" x14ac:dyDescent="0.3">
      <c r="A16558" s="681" t="s">
        <v>41336</v>
      </c>
      <c r="B16558" s="681" t="s">
        <v>41337</v>
      </c>
      <c r="C16558" s="681" t="s">
        <v>41338</v>
      </c>
      <c r="D16558" s="681" t="s">
        <v>52682</v>
      </c>
    </row>
    <row r="16559" spans="1:4" ht="16.5" thickTop="1" thickBot="1" x14ac:dyDescent="0.3">
      <c r="A16559" s="680" t="s">
        <v>41339</v>
      </c>
      <c r="B16559" s="681" t="s">
        <v>41340</v>
      </c>
      <c r="C16559" s="680" t="s">
        <v>41341</v>
      </c>
      <c r="D16559" s="680" t="s">
        <v>52683</v>
      </c>
    </row>
    <row r="16560" spans="1:4" ht="16.5" thickTop="1" thickBot="1" x14ac:dyDescent="0.3">
      <c r="A16560" s="680" t="s">
        <v>41342</v>
      </c>
      <c r="B16560" s="692" t="s">
        <v>8728</v>
      </c>
      <c r="C16560" s="680" t="s">
        <v>41343</v>
      </c>
      <c r="D16560" s="680" t="s">
        <v>52684</v>
      </c>
    </row>
    <row r="16561" spans="1:4" ht="31.5" thickTop="1" thickBot="1" x14ac:dyDescent="0.3">
      <c r="A16561" s="681" t="s">
        <v>41344</v>
      </c>
      <c r="B16561" s="681" t="s">
        <v>41345</v>
      </c>
      <c r="C16561" s="681" t="s">
        <v>41346</v>
      </c>
      <c r="D16561" s="681" t="s">
        <v>52685</v>
      </c>
    </row>
    <row r="16562" spans="1:4" ht="16.5" thickTop="1" thickBot="1" x14ac:dyDescent="0.3">
      <c r="A16562" s="680" t="s">
        <v>41347</v>
      </c>
      <c r="B16562" s="681" t="s">
        <v>41348</v>
      </c>
      <c r="C16562" s="680" t="s">
        <v>41349</v>
      </c>
      <c r="D16562" s="680" t="s">
        <v>52686</v>
      </c>
    </row>
    <row r="16563" spans="1:4" ht="16.5" thickTop="1" thickBot="1" x14ac:dyDescent="0.3">
      <c r="A16563" s="681" t="s">
        <v>41350</v>
      </c>
      <c r="B16563" s="681" t="s">
        <v>41351</v>
      </c>
      <c r="C16563" s="681" t="s">
        <v>41352</v>
      </c>
      <c r="D16563" s="681" t="s">
        <v>52687</v>
      </c>
    </row>
    <row r="16564" spans="1:4" ht="16.5" thickTop="1" thickBot="1" x14ac:dyDescent="0.3">
      <c r="A16564" s="681" t="s">
        <v>41353</v>
      </c>
      <c r="B16564" s="681" t="s">
        <v>41354</v>
      </c>
      <c r="C16564" s="681" t="s">
        <v>41355</v>
      </c>
      <c r="D16564" s="681" t="s">
        <v>52688</v>
      </c>
    </row>
    <row r="16565" spans="1:4" ht="16.5" thickTop="1" thickBot="1" x14ac:dyDescent="0.3">
      <c r="A16565" s="681" t="s">
        <v>41356</v>
      </c>
      <c r="B16565" s="681" t="s">
        <v>41357</v>
      </c>
      <c r="C16565" s="681" t="s">
        <v>41358</v>
      </c>
      <c r="D16565" s="681" t="s">
        <v>52689</v>
      </c>
    </row>
    <row r="16566" spans="1:4" ht="16.5" thickTop="1" thickBot="1" x14ac:dyDescent="0.3">
      <c r="A16566" s="681" t="s">
        <v>41359</v>
      </c>
      <c r="B16566" s="681" t="s">
        <v>41360</v>
      </c>
      <c r="C16566" s="681" t="s">
        <v>41361</v>
      </c>
      <c r="D16566" s="681" t="s">
        <v>52690</v>
      </c>
    </row>
    <row r="16567" spans="1:4" ht="16.5" thickTop="1" thickBot="1" x14ac:dyDescent="0.3">
      <c r="A16567" s="680" t="s">
        <v>41362</v>
      </c>
      <c r="B16567" s="681" t="s">
        <v>41363</v>
      </c>
      <c r="C16567" s="680" t="s">
        <v>41364</v>
      </c>
      <c r="D16567" s="680" t="s">
        <v>52691</v>
      </c>
    </row>
    <row r="16568" spans="1:4" ht="16.5" thickTop="1" thickBot="1" x14ac:dyDescent="0.3">
      <c r="A16568" s="680" t="s">
        <v>41365</v>
      </c>
      <c r="B16568" s="681" t="s">
        <v>41366</v>
      </c>
      <c r="C16568" s="680" t="s">
        <v>41367</v>
      </c>
      <c r="D16568" s="680" t="s">
        <v>52692</v>
      </c>
    </row>
    <row r="16569" spans="1:4" ht="16.5" thickTop="1" thickBot="1" x14ac:dyDescent="0.3">
      <c r="A16569" s="680" t="s">
        <v>41368</v>
      </c>
      <c r="B16569" s="681" t="s">
        <v>41369</v>
      </c>
      <c r="C16569" s="680" t="s">
        <v>41370</v>
      </c>
      <c r="D16569" s="680" t="s">
        <v>52693</v>
      </c>
    </row>
    <row r="16570" spans="1:4" ht="16.5" thickTop="1" thickBot="1" x14ac:dyDescent="0.3">
      <c r="A16570" s="681" t="s">
        <v>41371</v>
      </c>
      <c r="B16570" s="681" t="s">
        <v>41372</v>
      </c>
      <c r="C16570" s="681" t="s">
        <v>41373</v>
      </c>
      <c r="D16570" s="681" t="s">
        <v>52694</v>
      </c>
    </row>
    <row r="16571" spans="1:4" ht="31.5" thickTop="1" thickBot="1" x14ac:dyDescent="0.3">
      <c r="A16571" s="681" t="s">
        <v>41374</v>
      </c>
      <c r="B16571" s="681" t="s">
        <v>41375</v>
      </c>
      <c r="C16571" s="681" t="s">
        <v>41376</v>
      </c>
      <c r="D16571" s="681" t="s">
        <v>52695</v>
      </c>
    </row>
    <row r="16572" spans="1:4" ht="16.5" thickTop="1" thickBot="1" x14ac:dyDescent="0.3">
      <c r="A16572" s="680" t="s">
        <v>41377</v>
      </c>
      <c r="B16572" s="681" t="s">
        <v>41378</v>
      </c>
      <c r="C16572" s="680" t="s">
        <v>41379</v>
      </c>
      <c r="D16572" s="680" t="s">
        <v>52696</v>
      </c>
    </row>
    <row r="16573" spans="1:4" ht="31.5" thickTop="1" thickBot="1" x14ac:dyDescent="0.3">
      <c r="A16573" s="681" t="s">
        <v>41380</v>
      </c>
      <c r="B16573" s="681" t="s">
        <v>41381</v>
      </c>
      <c r="C16573" s="681" t="s">
        <v>41382</v>
      </c>
      <c r="D16573" s="681" t="s">
        <v>52697</v>
      </c>
    </row>
    <row r="16574" spans="1:4" ht="16.5" thickTop="1" thickBot="1" x14ac:dyDescent="0.3">
      <c r="A16574" s="680" t="s">
        <v>41383</v>
      </c>
      <c r="B16574" s="681" t="s">
        <v>41384</v>
      </c>
      <c r="C16574" s="680" t="s">
        <v>41385</v>
      </c>
      <c r="D16574" s="680" t="s">
        <v>52698</v>
      </c>
    </row>
    <row r="16575" spans="1:4" ht="16.5" thickTop="1" thickBot="1" x14ac:dyDescent="0.3">
      <c r="A16575" s="680" t="s">
        <v>41386</v>
      </c>
      <c r="B16575" s="681" t="s">
        <v>41387</v>
      </c>
      <c r="C16575" s="680" t="s">
        <v>41388</v>
      </c>
      <c r="D16575" s="680" t="s">
        <v>52699</v>
      </c>
    </row>
    <row r="16576" spans="1:4" ht="16.5" thickTop="1" thickBot="1" x14ac:dyDescent="0.3">
      <c r="A16576" s="680" t="s">
        <v>8637</v>
      </c>
      <c r="B16576" s="681" t="s">
        <v>8637</v>
      </c>
      <c r="C16576" s="680" t="s">
        <v>8638</v>
      </c>
      <c r="D16576" s="680" t="s">
        <v>8639</v>
      </c>
    </row>
    <row r="16577" spans="1:4" ht="16.5" thickTop="1" thickBot="1" x14ac:dyDescent="0.3">
      <c r="A16577" s="680" t="s">
        <v>41389</v>
      </c>
      <c r="B16577" s="681" t="s">
        <v>41389</v>
      </c>
      <c r="C16577" s="680" t="s">
        <v>41390</v>
      </c>
      <c r="D16577" s="680" t="s">
        <v>52700</v>
      </c>
    </row>
    <row r="16578" spans="1:4" ht="16.5" thickTop="1" thickBot="1" x14ac:dyDescent="0.3">
      <c r="A16578" s="681" t="s">
        <v>41391</v>
      </c>
      <c r="B16578" s="692" t="s">
        <v>8728</v>
      </c>
      <c r="C16578" s="681" t="s">
        <v>41392</v>
      </c>
      <c r="D16578" s="681" t="s">
        <v>52701</v>
      </c>
    </row>
    <row r="16579" spans="1:4" ht="16.5" thickTop="1" thickBot="1" x14ac:dyDescent="0.3">
      <c r="A16579" s="680" t="s">
        <v>41393</v>
      </c>
      <c r="B16579" s="681" t="s">
        <v>41394</v>
      </c>
      <c r="C16579" s="680" t="s">
        <v>41395</v>
      </c>
      <c r="D16579" s="680" t="s">
        <v>52702</v>
      </c>
    </row>
    <row r="16580" spans="1:4" ht="16.5" thickTop="1" thickBot="1" x14ac:dyDescent="0.3">
      <c r="A16580" s="681" t="s">
        <v>41396</v>
      </c>
      <c r="B16580" s="681" t="s">
        <v>41397</v>
      </c>
      <c r="C16580" s="681" t="s">
        <v>41398</v>
      </c>
      <c r="D16580" s="681" t="s">
        <v>52703</v>
      </c>
    </row>
    <row r="16581" spans="1:4" ht="16.5" thickTop="1" thickBot="1" x14ac:dyDescent="0.3">
      <c r="A16581" s="680" t="s">
        <v>41399</v>
      </c>
      <c r="B16581" s="681" t="s">
        <v>41399</v>
      </c>
      <c r="C16581" s="680" t="s">
        <v>41400</v>
      </c>
      <c r="D16581" s="680" t="s">
        <v>52704</v>
      </c>
    </row>
    <row r="16582" spans="1:4" ht="16.5" thickTop="1" thickBot="1" x14ac:dyDescent="0.3">
      <c r="A16582" s="681" t="s">
        <v>41401</v>
      </c>
      <c r="B16582" s="681" t="s">
        <v>41401</v>
      </c>
      <c r="C16582" s="681" t="s">
        <v>41402</v>
      </c>
      <c r="D16582" s="681" t="s">
        <v>52705</v>
      </c>
    </row>
    <row r="16583" spans="1:4" ht="16.5" thickTop="1" thickBot="1" x14ac:dyDescent="0.3">
      <c r="A16583" s="681" t="s">
        <v>41403</v>
      </c>
      <c r="B16583" s="681" t="s">
        <v>41404</v>
      </c>
      <c r="C16583" s="681" t="s">
        <v>41405</v>
      </c>
      <c r="D16583" s="681" t="s">
        <v>52706</v>
      </c>
    </row>
    <row r="16584" spans="1:4" ht="16.5" thickTop="1" thickBot="1" x14ac:dyDescent="0.3">
      <c r="A16584" s="681" t="s">
        <v>41406</v>
      </c>
      <c r="B16584" s="681" t="s">
        <v>41406</v>
      </c>
      <c r="C16584" s="681" t="s">
        <v>41407</v>
      </c>
      <c r="D16584" s="681" t="s">
        <v>52707</v>
      </c>
    </row>
    <row r="16585" spans="1:4" ht="16.5" thickTop="1" thickBot="1" x14ac:dyDescent="0.3">
      <c r="A16585" s="680" t="s">
        <v>41408</v>
      </c>
      <c r="B16585" s="681" t="s">
        <v>41408</v>
      </c>
      <c r="C16585" s="680" t="s">
        <v>41409</v>
      </c>
      <c r="D16585" s="680" t="s">
        <v>52708</v>
      </c>
    </row>
    <row r="16586" spans="1:4" ht="16.5" thickTop="1" thickBot="1" x14ac:dyDescent="0.3">
      <c r="A16586" s="681" t="s">
        <v>41410</v>
      </c>
      <c r="B16586" s="681" t="s">
        <v>41411</v>
      </c>
      <c r="C16586" s="681" t="s">
        <v>41412</v>
      </c>
      <c r="D16586" s="681" t="s">
        <v>52709</v>
      </c>
    </row>
    <row r="16587" spans="1:4" ht="31.5" thickTop="1" thickBot="1" x14ac:dyDescent="0.3">
      <c r="A16587" s="681" t="s">
        <v>41413</v>
      </c>
      <c r="B16587" s="681" t="s">
        <v>41414</v>
      </c>
      <c r="C16587" s="681" t="s">
        <v>41415</v>
      </c>
      <c r="D16587" s="681" t="s">
        <v>52710</v>
      </c>
    </row>
    <row r="16588" spans="1:4" ht="16.5" thickTop="1" thickBot="1" x14ac:dyDescent="0.3">
      <c r="A16588" s="681" t="s">
        <v>41416</v>
      </c>
      <c r="B16588" s="681" t="s">
        <v>41417</v>
      </c>
      <c r="C16588" s="681" t="s">
        <v>41418</v>
      </c>
      <c r="D16588" s="681" t="s">
        <v>52711</v>
      </c>
    </row>
    <row r="16589" spans="1:4" ht="16.5" thickTop="1" thickBot="1" x14ac:dyDescent="0.3">
      <c r="A16589" s="680" t="s">
        <v>41419</v>
      </c>
      <c r="B16589" s="681" t="s">
        <v>41420</v>
      </c>
      <c r="C16589" s="680" t="s">
        <v>41421</v>
      </c>
      <c r="D16589" s="680" t="s">
        <v>52712</v>
      </c>
    </row>
    <row r="16590" spans="1:4" ht="16.5" thickTop="1" thickBot="1" x14ac:dyDescent="0.3">
      <c r="A16590" s="680" t="s">
        <v>8640</v>
      </c>
      <c r="B16590" s="681" t="s">
        <v>41422</v>
      </c>
      <c r="C16590" s="680" t="s">
        <v>8641</v>
      </c>
      <c r="D16590" s="680" t="s">
        <v>8642</v>
      </c>
    </row>
    <row r="16591" spans="1:4" ht="16.5" thickTop="1" thickBot="1" x14ac:dyDescent="0.3">
      <c r="A16591" s="680" t="s">
        <v>41423</v>
      </c>
      <c r="B16591" s="692" t="s">
        <v>8728</v>
      </c>
      <c r="C16591" s="680" t="s">
        <v>41424</v>
      </c>
      <c r="D16591" s="680" t="s">
        <v>52713</v>
      </c>
    </row>
    <row r="16592" spans="1:4" ht="16.5" thickTop="1" thickBot="1" x14ac:dyDescent="0.3">
      <c r="A16592" s="681" t="s">
        <v>41425</v>
      </c>
      <c r="B16592" s="681" t="s">
        <v>41425</v>
      </c>
      <c r="C16592" s="681" t="s">
        <v>41426</v>
      </c>
      <c r="D16592" s="681" t="s">
        <v>52714</v>
      </c>
    </row>
    <row r="16593" spans="1:4" ht="16.5" thickTop="1" thickBot="1" x14ac:dyDescent="0.3">
      <c r="A16593" s="680" t="s">
        <v>41427</v>
      </c>
      <c r="B16593" s="681" t="s">
        <v>41428</v>
      </c>
      <c r="C16593" s="680" t="s">
        <v>41429</v>
      </c>
      <c r="D16593" s="680" t="s">
        <v>52715</v>
      </c>
    </row>
    <row r="16594" spans="1:4" ht="16.5" thickTop="1" thickBot="1" x14ac:dyDescent="0.3">
      <c r="A16594" s="681" t="s">
        <v>41430</v>
      </c>
      <c r="B16594" s="681" t="s">
        <v>41431</v>
      </c>
      <c r="C16594" s="681" t="s">
        <v>41432</v>
      </c>
      <c r="D16594" s="681" t="s">
        <v>52716</v>
      </c>
    </row>
    <row r="16595" spans="1:4" ht="16.5" thickTop="1" thickBot="1" x14ac:dyDescent="0.3">
      <c r="A16595" s="680" t="s">
        <v>41433</v>
      </c>
      <c r="B16595" s="681" t="s">
        <v>41434</v>
      </c>
      <c r="C16595" s="680" t="s">
        <v>41435</v>
      </c>
      <c r="D16595" s="680" t="s">
        <v>52717</v>
      </c>
    </row>
    <row r="16596" spans="1:4" ht="16.5" thickTop="1" thickBot="1" x14ac:dyDescent="0.3">
      <c r="A16596" s="680" t="s">
        <v>41436</v>
      </c>
      <c r="B16596" s="681" t="s">
        <v>41437</v>
      </c>
      <c r="C16596" s="680" t="s">
        <v>41438</v>
      </c>
      <c r="D16596" s="680" t="s">
        <v>52718</v>
      </c>
    </row>
    <row r="16597" spans="1:4" ht="31.5" thickTop="1" thickBot="1" x14ac:dyDescent="0.3">
      <c r="A16597" s="681" t="s">
        <v>41439</v>
      </c>
      <c r="B16597" s="681" t="s">
        <v>41439</v>
      </c>
      <c r="C16597" s="681" t="s">
        <v>41440</v>
      </c>
      <c r="D16597" s="681" t="s">
        <v>52719</v>
      </c>
    </row>
    <row r="16598" spans="1:4" ht="16.5" thickTop="1" thickBot="1" x14ac:dyDescent="0.3">
      <c r="A16598" s="680" t="s">
        <v>41441</v>
      </c>
      <c r="B16598" s="692" t="s">
        <v>8728</v>
      </c>
      <c r="C16598" s="680" t="s">
        <v>41442</v>
      </c>
      <c r="D16598" s="680" t="s">
        <v>52720</v>
      </c>
    </row>
    <row r="16599" spans="1:4" ht="16.5" thickTop="1" thickBot="1" x14ac:dyDescent="0.3">
      <c r="A16599" s="681" t="s">
        <v>41443</v>
      </c>
      <c r="B16599" s="681" t="s">
        <v>41444</v>
      </c>
      <c r="C16599" s="681" t="s">
        <v>41445</v>
      </c>
      <c r="D16599" s="681" t="s">
        <v>52721</v>
      </c>
    </row>
    <row r="16600" spans="1:4" ht="16.5" thickTop="1" thickBot="1" x14ac:dyDescent="0.3">
      <c r="A16600" s="681" t="s">
        <v>41446</v>
      </c>
      <c r="B16600" s="681" t="s">
        <v>41447</v>
      </c>
      <c r="C16600" s="681" t="s">
        <v>41448</v>
      </c>
      <c r="D16600" s="681" t="s">
        <v>52722</v>
      </c>
    </row>
    <row r="16601" spans="1:4" ht="16.5" thickTop="1" thickBot="1" x14ac:dyDescent="0.3">
      <c r="A16601" s="680" t="s">
        <v>41449</v>
      </c>
      <c r="B16601" s="681" t="s">
        <v>41449</v>
      </c>
      <c r="C16601" s="680" t="s">
        <v>41450</v>
      </c>
      <c r="D16601" s="680" t="s">
        <v>52723</v>
      </c>
    </row>
    <row r="16602" spans="1:4" ht="16.5" thickTop="1" thickBot="1" x14ac:dyDescent="0.3">
      <c r="A16602" s="681" t="s">
        <v>8643</v>
      </c>
      <c r="B16602" s="681" t="s">
        <v>41451</v>
      </c>
      <c r="C16602" s="681" t="s">
        <v>8644</v>
      </c>
      <c r="D16602" s="681" t="s">
        <v>8645</v>
      </c>
    </row>
    <row r="16603" spans="1:4" ht="31.5" thickTop="1" thickBot="1" x14ac:dyDescent="0.3">
      <c r="A16603" s="681" t="s">
        <v>41452</v>
      </c>
      <c r="B16603" s="681" t="s">
        <v>41452</v>
      </c>
      <c r="C16603" s="681" t="s">
        <v>41453</v>
      </c>
      <c r="D16603" s="681" t="s">
        <v>52724</v>
      </c>
    </row>
    <row r="16604" spans="1:4" ht="16.5" thickTop="1" thickBot="1" x14ac:dyDescent="0.3">
      <c r="A16604" s="681" t="s">
        <v>41454</v>
      </c>
      <c r="B16604" s="681" t="s">
        <v>41454</v>
      </c>
      <c r="C16604" s="681" t="s">
        <v>41455</v>
      </c>
      <c r="D16604" s="681" t="s">
        <v>52725</v>
      </c>
    </row>
    <row r="16605" spans="1:4" ht="16.5" thickTop="1" thickBot="1" x14ac:dyDescent="0.3">
      <c r="A16605" s="681" t="s">
        <v>41456</v>
      </c>
      <c r="B16605" s="681" t="s">
        <v>41457</v>
      </c>
      <c r="C16605" s="681" t="s">
        <v>41458</v>
      </c>
      <c r="D16605" s="681" t="s">
        <v>52726</v>
      </c>
    </row>
    <row r="16606" spans="1:4" ht="16.5" thickTop="1" thickBot="1" x14ac:dyDescent="0.3">
      <c r="A16606" s="681" t="s">
        <v>41459</v>
      </c>
      <c r="B16606" s="681" t="s">
        <v>41460</v>
      </c>
      <c r="C16606" s="681" t="s">
        <v>41461</v>
      </c>
      <c r="D16606" s="681" t="s">
        <v>52727</v>
      </c>
    </row>
    <row r="16607" spans="1:4" ht="16.5" thickTop="1" thickBot="1" x14ac:dyDescent="0.3">
      <c r="A16607" s="680" t="s">
        <v>41462</v>
      </c>
      <c r="B16607" s="692" t="s">
        <v>8728</v>
      </c>
      <c r="C16607" s="680" t="s">
        <v>41463</v>
      </c>
      <c r="D16607" s="680" t="s">
        <v>52728</v>
      </c>
    </row>
    <row r="16608" spans="1:4" ht="16.5" thickTop="1" thickBot="1" x14ac:dyDescent="0.3">
      <c r="A16608" s="680" t="s">
        <v>41464</v>
      </c>
      <c r="B16608" s="681" t="s">
        <v>41465</v>
      </c>
      <c r="C16608" s="680" t="s">
        <v>41466</v>
      </c>
      <c r="D16608" s="680" t="s">
        <v>52729</v>
      </c>
    </row>
    <row r="16609" spans="1:4" ht="16.5" thickTop="1" thickBot="1" x14ac:dyDescent="0.3">
      <c r="A16609" s="680" t="s">
        <v>41467</v>
      </c>
      <c r="B16609" s="681" t="s">
        <v>41467</v>
      </c>
      <c r="C16609" s="680" t="s">
        <v>41468</v>
      </c>
      <c r="D16609" s="680" t="s">
        <v>52730</v>
      </c>
    </row>
    <row r="16610" spans="1:4" ht="16.5" thickTop="1" thickBot="1" x14ac:dyDescent="0.3">
      <c r="A16610" s="681" t="s">
        <v>41469</v>
      </c>
      <c r="B16610" s="681" t="s">
        <v>41469</v>
      </c>
      <c r="C16610" s="681" t="s">
        <v>41470</v>
      </c>
      <c r="D16610" s="681" t="s">
        <v>52731</v>
      </c>
    </row>
    <row r="16611" spans="1:4" ht="16.5" thickTop="1" thickBot="1" x14ac:dyDescent="0.3">
      <c r="A16611" s="680" t="s">
        <v>41471</v>
      </c>
      <c r="B16611" s="681" t="s">
        <v>41471</v>
      </c>
      <c r="C16611" s="680" t="s">
        <v>41472</v>
      </c>
      <c r="D16611" s="680" t="s">
        <v>52732</v>
      </c>
    </row>
    <row r="16612" spans="1:4" ht="31.5" thickTop="1" thickBot="1" x14ac:dyDescent="0.3">
      <c r="A16612" s="680" t="s">
        <v>41473</v>
      </c>
      <c r="B16612" s="692" t="s">
        <v>8728</v>
      </c>
      <c r="C16612" s="680" t="s">
        <v>41474</v>
      </c>
      <c r="D16612" s="680" t="s">
        <v>52733</v>
      </c>
    </row>
    <row r="16613" spans="1:4" ht="16.5" thickTop="1" thickBot="1" x14ac:dyDescent="0.3">
      <c r="A16613" s="680" t="s">
        <v>41475</v>
      </c>
      <c r="B16613" s="692" t="s">
        <v>8728</v>
      </c>
      <c r="C16613" s="680" t="s">
        <v>41476</v>
      </c>
      <c r="D16613" s="680" t="s">
        <v>52734</v>
      </c>
    </row>
    <row r="16614" spans="1:4" ht="16.5" thickTop="1" thickBot="1" x14ac:dyDescent="0.3">
      <c r="A16614" s="680" t="s">
        <v>41477</v>
      </c>
      <c r="B16614" s="692" t="s">
        <v>8728</v>
      </c>
      <c r="C16614" s="680" t="s">
        <v>41478</v>
      </c>
      <c r="D16614" s="680" t="s">
        <v>52735</v>
      </c>
    </row>
    <row r="16615" spans="1:4" ht="16.5" thickTop="1" thickBot="1" x14ac:dyDescent="0.3">
      <c r="A16615" s="681" t="s">
        <v>41479</v>
      </c>
      <c r="B16615" s="692" t="s">
        <v>8728</v>
      </c>
      <c r="C16615" s="681" t="s">
        <v>41480</v>
      </c>
      <c r="D16615" s="681" t="s">
        <v>52736</v>
      </c>
    </row>
    <row r="16616" spans="1:4" ht="31.5" thickTop="1" thickBot="1" x14ac:dyDescent="0.3">
      <c r="A16616" s="680" t="s">
        <v>41481</v>
      </c>
      <c r="B16616" s="681" t="s">
        <v>41481</v>
      </c>
      <c r="C16616" s="680" t="s">
        <v>41482</v>
      </c>
      <c r="D16616" s="680" t="s">
        <v>52737</v>
      </c>
    </row>
    <row r="16617" spans="1:4" ht="16.5" thickTop="1" thickBot="1" x14ac:dyDescent="0.3">
      <c r="A16617" s="681" t="s">
        <v>41483</v>
      </c>
      <c r="B16617" s="692" t="s">
        <v>8728</v>
      </c>
      <c r="C16617" s="681" t="s">
        <v>41484</v>
      </c>
      <c r="D16617" s="681" t="s">
        <v>52738</v>
      </c>
    </row>
    <row r="16618" spans="1:4" ht="16.5" thickTop="1" thickBot="1" x14ac:dyDescent="0.3">
      <c r="A16618" s="680" t="s">
        <v>8646</v>
      </c>
      <c r="B16618" s="681" t="s">
        <v>8646</v>
      </c>
      <c r="C16618" s="680" t="s">
        <v>8647</v>
      </c>
      <c r="D16618" s="680" t="s">
        <v>8648</v>
      </c>
    </row>
    <row r="16619" spans="1:4" ht="16.5" thickTop="1" thickBot="1" x14ac:dyDescent="0.3">
      <c r="A16619" s="681" t="s">
        <v>41485</v>
      </c>
      <c r="B16619" s="681" t="s">
        <v>41486</v>
      </c>
      <c r="C16619" s="681" t="s">
        <v>41487</v>
      </c>
      <c r="D16619" s="681" t="s">
        <v>52739</v>
      </c>
    </row>
    <row r="16620" spans="1:4" ht="16.5" thickTop="1" thickBot="1" x14ac:dyDescent="0.3">
      <c r="A16620" s="680" t="s">
        <v>41488</v>
      </c>
      <c r="B16620" s="681" t="s">
        <v>41489</v>
      </c>
      <c r="C16620" s="680" t="s">
        <v>41490</v>
      </c>
      <c r="D16620" s="680" t="s">
        <v>52740</v>
      </c>
    </row>
    <row r="16621" spans="1:4" ht="16.5" thickTop="1" thickBot="1" x14ac:dyDescent="0.3">
      <c r="A16621" s="681" t="s">
        <v>41491</v>
      </c>
      <c r="B16621" s="681" t="s">
        <v>17477</v>
      </c>
      <c r="C16621" s="681" t="s">
        <v>41492</v>
      </c>
      <c r="D16621" s="681" t="s">
        <v>52741</v>
      </c>
    </row>
    <row r="16622" spans="1:4" ht="31.5" thickTop="1" thickBot="1" x14ac:dyDescent="0.3">
      <c r="A16622" s="681" t="s">
        <v>41493</v>
      </c>
      <c r="B16622" s="681" t="s">
        <v>41494</v>
      </c>
      <c r="C16622" s="681" t="s">
        <v>41495</v>
      </c>
      <c r="D16622" s="681" t="s">
        <v>52742</v>
      </c>
    </row>
    <row r="16623" spans="1:4" ht="16.5" thickTop="1" thickBot="1" x14ac:dyDescent="0.3">
      <c r="A16623" s="681" t="s">
        <v>41496</v>
      </c>
      <c r="B16623" s="692" t="s">
        <v>8728</v>
      </c>
      <c r="C16623" s="681" t="s">
        <v>41497</v>
      </c>
      <c r="D16623" s="681" t="s">
        <v>52743</v>
      </c>
    </row>
    <row r="16624" spans="1:4" ht="16.5" thickTop="1" thickBot="1" x14ac:dyDescent="0.3">
      <c r="A16624" s="680" t="s">
        <v>41498</v>
      </c>
      <c r="B16624" s="681" t="s">
        <v>41499</v>
      </c>
      <c r="C16624" s="680" t="s">
        <v>41500</v>
      </c>
      <c r="D16624" s="680" t="s">
        <v>52744</v>
      </c>
    </row>
    <row r="16625" spans="1:4" ht="16.5" thickTop="1" thickBot="1" x14ac:dyDescent="0.3">
      <c r="A16625" s="681" t="s">
        <v>41501</v>
      </c>
      <c r="B16625" s="681" t="s">
        <v>41501</v>
      </c>
      <c r="C16625" s="681" t="s">
        <v>41502</v>
      </c>
      <c r="D16625" s="681" t="s">
        <v>52745</v>
      </c>
    </row>
    <row r="16626" spans="1:4" ht="16.5" thickTop="1" thickBot="1" x14ac:dyDescent="0.3">
      <c r="A16626" s="680" t="s">
        <v>41503</v>
      </c>
      <c r="B16626" s="681" t="s">
        <v>41503</v>
      </c>
      <c r="C16626" s="680" t="s">
        <v>41504</v>
      </c>
      <c r="D16626" s="680" t="s">
        <v>52746</v>
      </c>
    </row>
    <row r="16627" spans="1:4" ht="16.5" thickTop="1" thickBot="1" x14ac:dyDescent="0.3">
      <c r="A16627" s="680" t="s">
        <v>8649</v>
      </c>
      <c r="B16627" s="681" t="s">
        <v>41505</v>
      </c>
      <c r="C16627" s="680" t="s">
        <v>8650</v>
      </c>
      <c r="D16627" s="680" t="s">
        <v>8651</v>
      </c>
    </row>
    <row r="16628" spans="1:4" ht="16.5" thickTop="1" thickBot="1" x14ac:dyDescent="0.3">
      <c r="A16628" s="680" t="s">
        <v>41506</v>
      </c>
      <c r="B16628" s="681" t="s">
        <v>41507</v>
      </c>
      <c r="C16628" s="680" t="s">
        <v>41508</v>
      </c>
      <c r="D16628" s="680" t="s">
        <v>52747</v>
      </c>
    </row>
    <row r="16629" spans="1:4" ht="16.5" thickTop="1" thickBot="1" x14ac:dyDescent="0.3">
      <c r="A16629" s="681" t="s">
        <v>41509</v>
      </c>
      <c r="B16629" s="681" t="s">
        <v>41509</v>
      </c>
      <c r="C16629" s="681" t="s">
        <v>41510</v>
      </c>
      <c r="D16629" s="681" t="s">
        <v>52748</v>
      </c>
    </row>
    <row r="16630" spans="1:4" ht="16.5" thickTop="1" thickBot="1" x14ac:dyDescent="0.3">
      <c r="A16630" s="681" t="s">
        <v>8652</v>
      </c>
      <c r="B16630" s="681" t="s">
        <v>41511</v>
      </c>
      <c r="C16630" s="681" t="s">
        <v>8653</v>
      </c>
      <c r="D16630" s="681" t="s">
        <v>8654</v>
      </c>
    </row>
    <row r="16631" spans="1:4" ht="16.5" thickTop="1" thickBot="1" x14ac:dyDescent="0.3">
      <c r="A16631" s="681" t="s">
        <v>41512</v>
      </c>
      <c r="B16631" s="681" t="s">
        <v>41513</v>
      </c>
      <c r="C16631" s="681" t="s">
        <v>41514</v>
      </c>
      <c r="D16631" s="681" t="s">
        <v>52749</v>
      </c>
    </row>
    <row r="16632" spans="1:4" ht="16.5" thickTop="1" thickBot="1" x14ac:dyDescent="0.3">
      <c r="A16632" s="680" t="s">
        <v>41515</v>
      </c>
      <c r="B16632" s="681" t="s">
        <v>41515</v>
      </c>
      <c r="C16632" s="680" t="s">
        <v>41516</v>
      </c>
      <c r="D16632" s="680" t="s">
        <v>52750</v>
      </c>
    </row>
    <row r="16633" spans="1:4" ht="16.5" thickTop="1" thickBot="1" x14ac:dyDescent="0.3">
      <c r="A16633" s="681" t="s">
        <v>8655</v>
      </c>
      <c r="B16633" s="692" t="s">
        <v>8728</v>
      </c>
      <c r="C16633" s="681" t="s">
        <v>8656</v>
      </c>
      <c r="D16633" s="681" t="s">
        <v>8657</v>
      </c>
    </row>
    <row r="16634" spans="1:4" ht="31.5" thickTop="1" thickBot="1" x14ac:dyDescent="0.3">
      <c r="A16634" s="681" t="s">
        <v>41517</v>
      </c>
      <c r="B16634" s="681" t="s">
        <v>41517</v>
      </c>
      <c r="C16634" s="681" t="s">
        <v>41518</v>
      </c>
      <c r="D16634" s="681" t="s">
        <v>52751</v>
      </c>
    </row>
    <row r="16635" spans="1:4" ht="16.5" thickTop="1" thickBot="1" x14ac:dyDescent="0.3">
      <c r="A16635" s="680" t="s">
        <v>41519</v>
      </c>
      <c r="B16635" s="681" t="s">
        <v>41520</v>
      </c>
      <c r="C16635" s="680" t="s">
        <v>41521</v>
      </c>
      <c r="D16635" s="680" t="s">
        <v>52752</v>
      </c>
    </row>
    <row r="16636" spans="1:4" ht="16.5" thickTop="1" thickBot="1" x14ac:dyDescent="0.3">
      <c r="A16636" s="680" t="s">
        <v>41522</v>
      </c>
      <c r="B16636" s="681" t="s">
        <v>41523</v>
      </c>
      <c r="C16636" s="680" t="s">
        <v>41524</v>
      </c>
      <c r="D16636" s="680" t="s">
        <v>52753</v>
      </c>
    </row>
    <row r="16637" spans="1:4" ht="31.5" thickTop="1" thickBot="1" x14ac:dyDescent="0.3">
      <c r="A16637" s="681" t="s">
        <v>41525</v>
      </c>
      <c r="B16637" s="692" t="s">
        <v>8728</v>
      </c>
      <c r="C16637" s="681" t="s">
        <v>41526</v>
      </c>
      <c r="D16637" s="681" t="s">
        <v>52754</v>
      </c>
    </row>
    <row r="16638" spans="1:4" ht="16.5" thickTop="1" thickBot="1" x14ac:dyDescent="0.3">
      <c r="A16638" s="681" t="s">
        <v>8658</v>
      </c>
      <c r="B16638" s="681" t="s">
        <v>8658</v>
      </c>
      <c r="C16638" s="681" t="s">
        <v>8659</v>
      </c>
      <c r="D16638" s="681" t="s">
        <v>8660</v>
      </c>
    </row>
    <row r="16639" spans="1:4" ht="16.5" thickTop="1" thickBot="1" x14ac:dyDescent="0.3">
      <c r="A16639" s="681" t="s">
        <v>41527</v>
      </c>
      <c r="B16639" s="681" t="s">
        <v>41528</v>
      </c>
      <c r="C16639" s="681" t="s">
        <v>41529</v>
      </c>
      <c r="D16639" s="681" t="s">
        <v>52755</v>
      </c>
    </row>
    <row r="16640" spans="1:4" ht="16.5" thickTop="1" thickBot="1" x14ac:dyDescent="0.3">
      <c r="A16640" s="681" t="s">
        <v>8661</v>
      </c>
      <c r="B16640" s="692" t="s">
        <v>8728</v>
      </c>
      <c r="C16640" s="681" t="s">
        <v>8662</v>
      </c>
      <c r="D16640" s="681" t="s">
        <v>8663</v>
      </c>
    </row>
    <row r="16641" spans="1:4" ht="16.5" thickTop="1" thickBot="1" x14ac:dyDescent="0.3">
      <c r="A16641" s="680" t="s">
        <v>8664</v>
      </c>
      <c r="B16641" s="681" t="s">
        <v>8664</v>
      </c>
      <c r="C16641" s="680" t="s">
        <v>8665</v>
      </c>
      <c r="D16641" s="680" t="s">
        <v>8666</v>
      </c>
    </row>
    <row r="16642" spans="1:4" ht="16.5" thickTop="1" thickBot="1" x14ac:dyDescent="0.3">
      <c r="A16642" s="680" t="s">
        <v>41530</v>
      </c>
      <c r="B16642" s="692" t="s">
        <v>8728</v>
      </c>
      <c r="C16642" s="680" t="s">
        <v>41531</v>
      </c>
      <c r="D16642" s="680" t="s">
        <v>52756</v>
      </c>
    </row>
    <row r="16643" spans="1:4" ht="16.5" thickTop="1" thickBot="1" x14ac:dyDescent="0.3">
      <c r="A16643" s="681" t="s">
        <v>8667</v>
      </c>
      <c r="B16643" s="681" t="s">
        <v>41532</v>
      </c>
      <c r="C16643" s="681" t="s">
        <v>8668</v>
      </c>
      <c r="D16643" s="681" t="s">
        <v>8669</v>
      </c>
    </row>
    <row r="16644" spans="1:4" ht="16.5" thickTop="1" thickBot="1" x14ac:dyDescent="0.3">
      <c r="A16644" s="680" t="s">
        <v>41533</v>
      </c>
      <c r="B16644" s="681" t="s">
        <v>41534</v>
      </c>
      <c r="C16644" s="680" t="s">
        <v>41535</v>
      </c>
      <c r="D16644" s="680" t="s">
        <v>52757</v>
      </c>
    </row>
    <row r="16645" spans="1:4" ht="16.5" thickTop="1" thickBot="1" x14ac:dyDescent="0.3">
      <c r="A16645" s="681" t="s">
        <v>41536</v>
      </c>
      <c r="B16645" s="681" t="s">
        <v>41536</v>
      </c>
      <c r="C16645" s="681" t="s">
        <v>41537</v>
      </c>
      <c r="D16645" s="681" t="s">
        <v>52758</v>
      </c>
    </row>
    <row r="16646" spans="1:4" ht="16.5" thickTop="1" thickBot="1" x14ac:dyDescent="0.3">
      <c r="A16646" s="680" t="s">
        <v>8670</v>
      </c>
      <c r="B16646" s="692" t="s">
        <v>8728</v>
      </c>
      <c r="C16646" s="680" t="s">
        <v>8671</v>
      </c>
      <c r="D16646" s="680" t="s">
        <v>8672</v>
      </c>
    </row>
    <row r="16647" spans="1:4" ht="16.5" thickTop="1" thickBot="1" x14ac:dyDescent="0.3">
      <c r="A16647" s="680" t="s">
        <v>41538</v>
      </c>
      <c r="B16647" s="681" t="s">
        <v>41539</v>
      </c>
      <c r="C16647" s="680" t="s">
        <v>41540</v>
      </c>
      <c r="D16647" s="680" t="s">
        <v>52759</v>
      </c>
    </row>
    <row r="16648" spans="1:4" ht="16.5" thickTop="1" thickBot="1" x14ac:dyDescent="0.3">
      <c r="A16648" s="680" t="s">
        <v>41541</v>
      </c>
      <c r="B16648" s="681" t="s">
        <v>41541</v>
      </c>
      <c r="C16648" s="680" t="s">
        <v>41542</v>
      </c>
      <c r="D16648" s="680" t="s">
        <v>52760</v>
      </c>
    </row>
    <row r="16649" spans="1:4" ht="16.5" thickTop="1" thickBot="1" x14ac:dyDescent="0.3">
      <c r="A16649" s="680" t="s">
        <v>41543</v>
      </c>
      <c r="B16649" s="681" t="s">
        <v>41543</v>
      </c>
      <c r="C16649" s="680" t="s">
        <v>41544</v>
      </c>
      <c r="D16649" s="680" t="s">
        <v>52761</v>
      </c>
    </row>
    <row r="16650" spans="1:4" ht="16.5" thickTop="1" thickBot="1" x14ac:dyDescent="0.3">
      <c r="A16650" s="680" t="s">
        <v>41545</v>
      </c>
      <c r="B16650" s="681" t="s">
        <v>41545</v>
      </c>
      <c r="C16650" s="680" t="s">
        <v>41546</v>
      </c>
      <c r="D16650" s="680" t="s">
        <v>52762</v>
      </c>
    </row>
    <row r="16651" spans="1:4" ht="31.5" thickTop="1" thickBot="1" x14ac:dyDescent="0.3">
      <c r="A16651" s="680" t="s">
        <v>41547</v>
      </c>
      <c r="B16651" s="681" t="s">
        <v>41547</v>
      </c>
      <c r="C16651" s="680" t="s">
        <v>41548</v>
      </c>
      <c r="D16651" s="680" t="s">
        <v>52763</v>
      </c>
    </row>
    <row r="16652" spans="1:4" ht="16.5" thickTop="1" thickBot="1" x14ac:dyDescent="0.3">
      <c r="A16652" s="680" t="s">
        <v>41549</v>
      </c>
      <c r="B16652" s="681" t="s">
        <v>41550</v>
      </c>
      <c r="C16652" s="680" t="s">
        <v>41551</v>
      </c>
      <c r="D16652" s="680" t="s">
        <v>52764</v>
      </c>
    </row>
    <row r="16653" spans="1:4" ht="16.5" thickTop="1" thickBot="1" x14ac:dyDescent="0.3">
      <c r="A16653" s="681" t="s">
        <v>8673</v>
      </c>
      <c r="B16653" s="681" t="s">
        <v>41552</v>
      </c>
      <c r="C16653" s="681" t="s">
        <v>8674</v>
      </c>
      <c r="D16653" s="681" t="s">
        <v>8675</v>
      </c>
    </row>
    <row r="16654" spans="1:4" ht="16.5" thickTop="1" thickBot="1" x14ac:dyDescent="0.3">
      <c r="A16654" s="681" t="s">
        <v>41553</v>
      </c>
      <c r="B16654" s="681" t="s">
        <v>41553</v>
      </c>
      <c r="C16654" s="681" t="s">
        <v>41554</v>
      </c>
      <c r="D16654" s="681" t="s">
        <v>52765</v>
      </c>
    </row>
    <row r="16655" spans="1:4" ht="31.5" thickTop="1" thickBot="1" x14ac:dyDescent="0.3">
      <c r="A16655" s="680" t="s">
        <v>41555</v>
      </c>
      <c r="B16655" s="681" t="s">
        <v>41556</v>
      </c>
      <c r="C16655" s="680" t="s">
        <v>41557</v>
      </c>
      <c r="D16655" s="680" t="s">
        <v>52766</v>
      </c>
    </row>
    <row r="16656" spans="1:4" ht="16.5" thickTop="1" thickBot="1" x14ac:dyDescent="0.3">
      <c r="A16656" s="680" t="s">
        <v>41558</v>
      </c>
      <c r="B16656" s="681" t="s">
        <v>41559</v>
      </c>
      <c r="C16656" s="680" t="s">
        <v>41560</v>
      </c>
      <c r="D16656" s="680" t="s">
        <v>52767</v>
      </c>
    </row>
    <row r="16657" spans="1:4" ht="16.5" thickTop="1" thickBot="1" x14ac:dyDescent="0.3">
      <c r="A16657" s="681" t="s">
        <v>41561</v>
      </c>
      <c r="B16657" s="681" t="s">
        <v>41562</v>
      </c>
      <c r="C16657" s="681" t="s">
        <v>41563</v>
      </c>
      <c r="D16657" s="681" t="s">
        <v>52768</v>
      </c>
    </row>
    <row r="16658" spans="1:4" ht="31.5" thickTop="1" thickBot="1" x14ac:dyDescent="0.3">
      <c r="A16658" s="680" t="s">
        <v>41564</v>
      </c>
      <c r="B16658" s="692" t="s">
        <v>8728</v>
      </c>
      <c r="C16658" s="680" t="s">
        <v>41565</v>
      </c>
      <c r="D16658" s="680" t="s">
        <v>52769</v>
      </c>
    </row>
    <row r="16659" spans="1:4" ht="31.5" thickTop="1" thickBot="1" x14ac:dyDescent="0.3">
      <c r="A16659" s="681" t="s">
        <v>41566</v>
      </c>
      <c r="B16659" s="692" t="s">
        <v>8728</v>
      </c>
      <c r="C16659" s="681" t="s">
        <v>41567</v>
      </c>
      <c r="D16659" s="681" t="s">
        <v>52770</v>
      </c>
    </row>
    <row r="16660" spans="1:4" ht="31.5" thickTop="1" thickBot="1" x14ac:dyDescent="0.3">
      <c r="A16660" s="680" t="s">
        <v>41568</v>
      </c>
      <c r="B16660" s="692" t="s">
        <v>8728</v>
      </c>
      <c r="C16660" s="680" t="s">
        <v>41569</v>
      </c>
      <c r="D16660" s="680" t="s">
        <v>52771</v>
      </c>
    </row>
    <row r="16661" spans="1:4" ht="16.5" thickTop="1" thickBot="1" x14ac:dyDescent="0.3">
      <c r="A16661" s="680" t="s">
        <v>52772</v>
      </c>
      <c r="B16661" s="692" t="s">
        <v>8728</v>
      </c>
      <c r="C16661" s="680" t="s">
        <v>52773</v>
      </c>
      <c r="D16661" s="680" t="s">
        <v>52774</v>
      </c>
    </row>
    <row r="16662" spans="1:4" ht="16.5" thickTop="1" thickBot="1" x14ac:dyDescent="0.3">
      <c r="A16662" s="681" t="s">
        <v>41570</v>
      </c>
      <c r="B16662" s="681" t="s">
        <v>41571</v>
      </c>
      <c r="C16662" s="681" t="s">
        <v>41572</v>
      </c>
      <c r="D16662" s="681" t="s">
        <v>52775</v>
      </c>
    </row>
    <row r="16663" spans="1:4" ht="16.5" thickTop="1" thickBot="1" x14ac:dyDescent="0.3">
      <c r="A16663" s="681" t="s">
        <v>41573</v>
      </c>
      <c r="B16663" s="681" t="s">
        <v>41574</v>
      </c>
      <c r="C16663" s="681" t="s">
        <v>41575</v>
      </c>
      <c r="D16663" s="681" t="s">
        <v>52776</v>
      </c>
    </row>
    <row r="16664" spans="1:4" ht="31.5" thickTop="1" thickBot="1" x14ac:dyDescent="0.3">
      <c r="A16664" s="681" t="s">
        <v>41576</v>
      </c>
      <c r="B16664" s="681" t="s">
        <v>41577</v>
      </c>
      <c r="C16664" s="681" t="s">
        <v>41578</v>
      </c>
      <c r="D16664" s="681" t="s">
        <v>52777</v>
      </c>
    </row>
    <row r="16665" spans="1:4" ht="16.5" thickTop="1" thickBot="1" x14ac:dyDescent="0.3">
      <c r="A16665" s="680" t="s">
        <v>41579</v>
      </c>
      <c r="B16665" s="681" t="s">
        <v>41579</v>
      </c>
      <c r="C16665" s="680" t="s">
        <v>41580</v>
      </c>
      <c r="D16665" s="680" t="s">
        <v>52778</v>
      </c>
    </row>
    <row r="16666" spans="1:4" ht="16.5" thickTop="1" thickBot="1" x14ac:dyDescent="0.3">
      <c r="A16666" s="681" t="s">
        <v>41581</v>
      </c>
      <c r="B16666" s="681" t="s">
        <v>41581</v>
      </c>
      <c r="C16666" s="681" t="s">
        <v>41582</v>
      </c>
      <c r="D16666" s="681" t="s">
        <v>52779</v>
      </c>
    </row>
    <row r="16667" spans="1:4" ht="16.5" thickTop="1" thickBot="1" x14ac:dyDescent="0.3">
      <c r="A16667" s="681" t="s">
        <v>41583</v>
      </c>
      <c r="B16667" s="681" t="s">
        <v>41584</v>
      </c>
      <c r="C16667" s="681" t="s">
        <v>41585</v>
      </c>
      <c r="D16667" s="681" t="s">
        <v>52780</v>
      </c>
    </row>
    <row r="16668" spans="1:4" ht="16.5" thickTop="1" thickBot="1" x14ac:dyDescent="0.3">
      <c r="A16668" s="681" t="s">
        <v>41586</v>
      </c>
      <c r="B16668" s="692" t="s">
        <v>8728</v>
      </c>
      <c r="C16668" s="681" t="s">
        <v>41587</v>
      </c>
      <c r="D16668" s="681" t="s">
        <v>52781</v>
      </c>
    </row>
    <row r="16669" spans="1:4" ht="31.5" thickTop="1" thickBot="1" x14ac:dyDescent="0.3">
      <c r="A16669" s="680" t="s">
        <v>41588</v>
      </c>
      <c r="B16669" s="681" t="s">
        <v>32960</v>
      </c>
      <c r="C16669" s="680" t="s">
        <v>41589</v>
      </c>
      <c r="D16669" s="680" t="s">
        <v>52782</v>
      </c>
    </row>
    <row r="16670" spans="1:4" ht="16.5" thickTop="1" thickBot="1" x14ac:dyDescent="0.3">
      <c r="A16670" s="681" t="s">
        <v>41590</v>
      </c>
      <c r="B16670" s="681" t="s">
        <v>41591</v>
      </c>
      <c r="C16670" s="681" t="s">
        <v>41592</v>
      </c>
      <c r="D16670" s="681" t="s">
        <v>52783</v>
      </c>
    </row>
    <row r="16671" spans="1:4" ht="31.5" thickTop="1" thickBot="1" x14ac:dyDescent="0.3">
      <c r="A16671" s="681" t="s">
        <v>41593</v>
      </c>
      <c r="B16671" s="692" t="s">
        <v>8728</v>
      </c>
      <c r="C16671" s="681" t="s">
        <v>41594</v>
      </c>
      <c r="D16671" s="681" t="s">
        <v>52784</v>
      </c>
    </row>
    <row r="16672" spans="1:4" ht="16.5" thickTop="1" thickBot="1" x14ac:dyDescent="0.3">
      <c r="A16672" s="680" t="s">
        <v>41595</v>
      </c>
      <c r="B16672" s="681" t="s">
        <v>41596</v>
      </c>
      <c r="C16672" s="680" t="s">
        <v>41597</v>
      </c>
      <c r="D16672" s="680" t="s">
        <v>52785</v>
      </c>
    </row>
    <row r="16673" spans="1:4" ht="16.5" thickTop="1" thickBot="1" x14ac:dyDescent="0.3">
      <c r="A16673" s="681" t="s">
        <v>41598</v>
      </c>
      <c r="B16673" s="681" t="s">
        <v>41599</v>
      </c>
      <c r="C16673" s="681" t="s">
        <v>41600</v>
      </c>
      <c r="D16673" s="681" t="s">
        <v>52786</v>
      </c>
    </row>
    <row r="16674" spans="1:4" ht="16.5" thickTop="1" thickBot="1" x14ac:dyDescent="0.3">
      <c r="A16674" s="681" t="s">
        <v>41601</v>
      </c>
      <c r="B16674" s="681" t="s">
        <v>41601</v>
      </c>
      <c r="C16674" s="681" t="s">
        <v>41602</v>
      </c>
      <c r="D16674" s="681" t="s">
        <v>52787</v>
      </c>
    </row>
    <row r="16675" spans="1:4" ht="16.5" thickTop="1" thickBot="1" x14ac:dyDescent="0.3">
      <c r="A16675" s="680" t="s">
        <v>41603</v>
      </c>
      <c r="B16675" s="692" t="s">
        <v>8728</v>
      </c>
      <c r="C16675" s="680" t="s">
        <v>41604</v>
      </c>
      <c r="D16675" s="680" t="s">
        <v>52788</v>
      </c>
    </row>
    <row r="16676" spans="1:4" ht="16.5" thickTop="1" thickBot="1" x14ac:dyDescent="0.3">
      <c r="A16676" s="680" t="s">
        <v>41605</v>
      </c>
      <c r="B16676" s="692" t="s">
        <v>8728</v>
      </c>
      <c r="C16676" s="680" t="s">
        <v>41606</v>
      </c>
      <c r="D16676" s="680" t="s">
        <v>52789</v>
      </c>
    </row>
    <row r="16677" spans="1:4" ht="16.5" thickTop="1" thickBot="1" x14ac:dyDescent="0.3">
      <c r="A16677" s="680" t="s">
        <v>41607</v>
      </c>
      <c r="B16677" s="681" t="s">
        <v>41608</v>
      </c>
      <c r="C16677" s="680" t="s">
        <v>41609</v>
      </c>
      <c r="D16677" s="680" t="s">
        <v>52790</v>
      </c>
    </row>
    <row r="16678" spans="1:4" ht="31.5" thickTop="1" thickBot="1" x14ac:dyDescent="0.3">
      <c r="A16678" s="680" t="s">
        <v>41610</v>
      </c>
      <c r="B16678" s="681" t="s">
        <v>41611</v>
      </c>
      <c r="C16678" s="680" t="s">
        <v>41612</v>
      </c>
      <c r="D16678" s="680" t="s">
        <v>52791</v>
      </c>
    </row>
    <row r="16679" spans="1:4" ht="16.5" thickTop="1" thickBot="1" x14ac:dyDescent="0.3">
      <c r="A16679" s="680" t="s">
        <v>41613</v>
      </c>
      <c r="B16679" s="681" t="s">
        <v>41614</v>
      </c>
      <c r="C16679" s="680" t="s">
        <v>41615</v>
      </c>
      <c r="D16679" s="680" t="s">
        <v>52792</v>
      </c>
    </row>
    <row r="16680" spans="1:4" ht="16.5" thickTop="1" thickBot="1" x14ac:dyDescent="0.3">
      <c r="A16680" s="680" t="s">
        <v>41616</v>
      </c>
      <c r="B16680" s="681" t="s">
        <v>41616</v>
      </c>
      <c r="C16680" s="680" t="s">
        <v>41617</v>
      </c>
      <c r="D16680" s="680" t="s">
        <v>52793</v>
      </c>
    </row>
    <row r="16681" spans="1:4" ht="16.5" thickTop="1" thickBot="1" x14ac:dyDescent="0.3">
      <c r="A16681" s="681" t="s">
        <v>41618</v>
      </c>
      <c r="B16681" s="681" t="s">
        <v>41619</v>
      </c>
      <c r="C16681" s="681" t="s">
        <v>41620</v>
      </c>
      <c r="D16681" s="681" t="s">
        <v>52794</v>
      </c>
    </row>
    <row r="16682" spans="1:4" ht="16.5" thickTop="1" thickBot="1" x14ac:dyDescent="0.3">
      <c r="A16682" s="680" t="s">
        <v>41621</v>
      </c>
      <c r="B16682" s="681" t="s">
        <v>41621</v>
      </c>
      <c r="C16682" s="680" t="s">
        <v>41622</v>
      </c>
      <c r="D16682" s="680" t="s">
        <v>52795</v>
      </c>
    </row>
    <row r="16683" spans="1:4" ht="16.5" thickTop="1" thickBot="1" x14ac:dyDescent="0.3">
      <c r="A16683" s="680" t="s">
        <v>41623</v>
      </c>
      <c r="B16683" s="681" t="s">
        <v>41624</v>
      </c>
      <c r="C16683" s="680" t="s">
        <v>41625</v>
      </c>
      <c r="D16683" s="680" t="s">
        <v>52796</v>
      </c>
    </row>
    <row r="16684" spans="1:4" ht="16.5" thickTop="1" thickBot="1" x14ac:dyDescent="0.3">
      <c r="A16684" s="681" t="s">
        <v>41626</v>
      </c>
      <c r="B16684" s="681" t="s">
        <v>41626</v>
      </c>
      <c r="C16684" s="681" t="s">
        <v>41627</v>
      </c>
      <c r="D16684" s="681" t="s">
        <v>52797</v>
      </c>
    </row>
    <row r="16685" spans="1:4" ht="16.5" thickTop="1" thickBot="1" x14ac:dyDescent="0.3">
      <c r="A16685" s="681" t="s">
        <v>41628</v>
      </c>
      <c r="B16685" s="681" t="s">
        <v>41629</v>
      </c>
      <c r="C16685" s="681" t="s">
        <v>41630</v>
      </c>
      <c r="D16685" s="681" t="s">
        <v>52798</v>
      </c>
    </row>
    <row r="16686" spans="1:4" ht="16.5" thickTop="1" thickBot="1" x14ac:dyDescent="0.3">
      <c r="A16686" s="680" t="s">
        <v>41631</v>
      </c>
      <c r="B16686" s="681" t="s">
        <v>41632</v>
      </c>
      <c r="C16686" s="680" t="s">
        <v>41633</v>
      </c>
      <c r="D16686" s="680" t="s">
        <v>52799</v>
      </c>
    </row>
    <row r="16687" spans="1:4" ht="16.5" thickTop="1" thickBot="1" x14ac:dyDescent="0.3">
      <c r="A16687" s="680" t="s">
        <v>41634</v>
      </c>
      <c r="B16687" s="681" t="s">
        <v>41635</v>
      </c>
      <c r="C16687" s="680" t="s">
        <v>41636</v>
      </c>
      <c r="D16687" s="680" t="s">
        <v>52800</v>
      </c>
    </row>
    <row r="16688" spans="1:4" ht="16.5" thickTop="1" thickBot="1" x14ac:dyDescent="0.3">
      <c r="A16688" s="681" t="s">
        <v>41637</v>
      </c>
      <c r="B16688" s="681" t="s">
        <v>41637</v>
      </c>
      <c r="C16688" s="681" t="s">
        <v>41638</v>
      </c>
      <c r="D16688" s="681" t="s">
        <v>52801</v>
      </c>
    </row>
    <row r="16689" spans="1:8" ht="16.5" thickTop="1" thickBot="1" x14ac:dyDescent="0.3">
      <c r="A16689" s="680" t="s">
        <v>41639</v>
      </c>
      <c r="B16689" s="681" t="s">
        <v>41640</v>
      </c>
      <c r="C16689" s="680" t="s">
        <v>41641</v>
      </c>
      <c r="D16689" s="680" t="s">
        <v>52802</v>
      </c>
    </row>
    <row r="16690" spans="1:8" ht="16.5" thickTop="1" thickBot="1" x14ac:dyDescent="0.3">
      <c r="A16690" s="680" t="s">
        <v>41642</v>
      </c>
      <c r="B16690" s="681" t="s">
        <v>41643</v>
      </c>
      <c r="C16690" s="680" t="s">
        <v>41644</v>
      </c>
      <c r="D16690" s="680" t="s">
        <v>52803</v>
      </c>
    </row>
    <row r="16691" spans="1:8" ht="16.5" thickTop="1" thickBot="1" x14ac:dyDescent="0.3">
      <c r="A16691" s="680" t="s">
        <v>41645</v>
      </c>
      <c r="B16691" s="681" t="s">
        <v>41646</v>
      </c>
      <c r="C16691" s="680" t="s">
        <v>41647</v>
      </c>
      <c r="D16691" s="680" t="s">
        <v>52804</v>
      </c>
    </row>
    <row r="16692" spans="1:8" ht="16.5" thickTop="1" thickBot="1" x14ac:dyDescent="0.3">
      <c r="A16692" s="680" t="s">
        <v>41648</v>
      </c>
      <c r="B16692" s="681" t="s">
        <v>41649</v>
      </c>
      <c r="C16692" s="680" t="s">
        <v>41650</v>
      </c>
      <c r="D16692" s="680" t="s">
        <v>52805</v>
      </c>
    </row>
    <row r="16693" spans="1:8" ht="16.5" thickTop="1" thickBot="1" x14ac:dyDescent="0.3">
      <c r="A16693" s="681" t="s">
        <v>41651</v>
      </c>
      <c r="B16693" s="681" t="s">
        <v>41652</v>
      </c>
      <c r="C16693" s="681" t="s">
        <v>41653</v>
      </c>
      <c r="D16693" s="681" t="s">
        <v>52806</v>
      </c>
    </row>
    <row r="16694" spans="1:8" ht="16.5" thickTop="1" thickBot="1" x14ac:dyDescent="0.3">
      <c r="A16694" s="681" t="s">
        <v>41654</v>
      </c>
      <c r="B16694" s="681" t="s">
        <v>41655</v>
      </c>
      <c r="C16694" s="681" t="s">
        <v>41656</v>
      </c>
      <c r="D16694" s="681" t="s">
        <v>52807</v>
      </c>
    </row>
    <row r="16695" spans="1:8" ht="16.5" thickTop="1" thickBot="1" x14ac:dyDescent="0.3">
      <c r="A16695" s="681" t="s">
        <v>41657</v>
      </c>
      <c r="B16695" s="681" t="s">
        <v>37336</v>
      </c>
      <c r="C16695" s="681" t="s">
        <v>41658</v>
      </c>
      <c r="D16695" s="681" t="s">
        <v>52808</v>
      </c>
    </row>
    <row r="16696" spans="1:8" ht="16.5" thickTop="1" thickBot="1" x14ac:dyDescent="0.3">
      <c r="A16696" s="680" t="s">
        <v>41659</v>
      </c>
      <c r="B16696" s="692" t="s">
        <v>8728</v>
      </c>
      <c r="C16696" s="680" t="s">
        <v>41660</v>
      </c>
      <c r="D16696" s="680" t="s">
        <v>52809</v>
      </c>
      <c r="F16696" t="s">
        <v>1699</v>
      </c>
    </row>
    <row r="16697" spans="1:8" ht="16.5" thickTop="1" thickBot="1" x14ac:dyDescent="0.3">
      <c r="A16697" s="680" t="s">
        <v>41661</v>
      </c>
      <c r="B16697" s="681" t="s">
        <v>41662</v>
      </c>
      <c r="C16697" s="680" t="s">
        <v>41663</v>
      </c>
      <c r="D16697" s="680" t="s">
        <v>52810</v>
      </c>
      <c r="F16697" s="677" t="s">
        <v>8704</v>
      </c>
      <c r="G16697" s="82" t="s">
        <v>41883</v>
      </c>
      <c r="H16697" t="s">
        <v>4413</v>
      </c>
    </row>
    <row r="16698" spans="1:8" ht="16.5" thickTop="1" thickBot="1" x14ac:dyDescent="0.3">
      <c r="A16698" s="681" t="s">
        <v>41664</v>
      </c>
      <c r="B16698" s="681" t="s">
        <v>41664</v>
      </c>
      <c r="C16698" s="681" t="s">
        <v>41665</v>
      </c>
      <c r="D16698" s="681" t="s">
        <v>52811</v>
      </c>
      <c r="F16698" s="677" t="s">
        <v>41884</v>
      </c>
      <c r="G16698" s="82" t="s">
        <v>13130</v>
      </c>
      <c r="H16698" t="s">
        <v>5348</v>
      </c>
    </row>
    <row r="16699" spans="1:8" ht="16.5" thickTop="1" thickBot="1" x14ac:dyDescent="0.3">
      <c r="A16699" s="680" t="s">
        <v>41666</v>
      </c>
      <c r="B16699" s="681" t="s">
        <v>41667</v>
      </c>
      <c r="C16699" s="680" t="s">
        <v>41668</v>
      </c>
      <c r="D16699" s="680" t="s">
        <v>52812</v>
      </c>
      <c r="F16699" s="677" t="s">
        <v>41882</v>
      </c>
      <c r="G16699" s="82" t="s">
        <v>14224</v>
      </c>
      <c r="H16699" t="s">
        <v>5468</v>
      </c>
    </row>
    <row r="16700" spans="1:8" ht="16.5" thickTop="1" thickBot="1" x14ac:dyDescent="0.3">
      <c r="A16700" s="680" t="s">
        <v>41669</v>
      </c>
      <c r="B16700" s="681" t="s">
        <v>41670</v>
      </c>
      <c r="C16700" s="680" t="s">
        <v>41671</v>
      </c>
      <c r="D16700" s="680" t="s">
        <v>52813</v>
      </c>
    </row>
    <row r="16701" spans="1:8" ht="16.5" thickTop="1" thickBot="1" x14ac:dyDescent="0.3">
      <c r="A16701" s="681" t="s">
        <v>41672</v>
      </c>
      <c r="B16701" s="681" t="s">
        <v>41673</v>
      </c>
      <c r="C16701" s="681" t="s">
        <v>41674</v>
      </c>
      <c r="D16701" s="681" t="s">
        <v>52814</v>
      </c>
    </row>
    <row r="16702" spans="1:8" ht="31.5" thickTop="1" thickBot="1" x14ac:dyDescent="0.3">
      <c r="A16702" s="680" t="s">
        <v>41675</v>
      </c>
      <c r="B16702" s="681" t="s">
        <v>41676</v>
      </c>
      <c r="C16702" s="680" t="s">
        <v>41677</v>
      </c>
      <c r="D16702" s="680" t="s">
        <v>52815</v>
      </c>
    </row>
    <row r="16703" spans="1:8" ht="16.5" thickTop="1" thickBot="1" x14ac:dyDescent="0.3">
      <c r="A16703" s="681" t="s">
        <v>41678</v>
      </c>
      <c r="B16703" s="681" t="s">
        <v>41679</v>
      </c>
      <c r="C16703" s="681" t="s">
        <v>41680</v>
      </c>
      <c r="D16703" s="681" t="s">
        <v>52816</v>
      </c>
    </row>
    <row r="16704" spans="1:8" ht="16.5" thickTop="1" thickBot="1" x14ac:dyDescent="0.3">
      <c r="A16704" s="684" t="s">
        <v>41681</v>
      </c>
      <c r="B16704" s="681" t="s">
        <v>41682</v>
      </c>
      <c r="C16704" s="684" t="s">
        <v>41683</v>
      </c>
      <c r="D16704" s="684" t="s">
        <v>52817</v>
      </c>
    </row>
    <row r="16705" spans="1:4" ht="16.5" thickTop="1" thickBot="1" x14ac:dyDescent="0.3">
      <c r="A16705" s="680" t="s">
        <v>41684</v>
      </c>
      <c r="B16705" s="681" t="s">
        <v>41685</v>
      </c>
      <c r="C16705" s="680" t="s">
        <v>41686</v>
      </c>
      <c r="D16705" s="680" t="s">
        <v>52818</v>
      </c>
    </row>
    <row r="16706" spans="1:4" ht="16.5" thickTop="1" thickBot="1" x14ac:dyDescent="0.3">
      <c r="A16706" s="681" t="s">
        <v>41687</v>
      </c>
      <c r="B16706" s="681" t="s">
        <v>41688</v>
      </c>
      <c r="C16706" s="681" t="s">
        <v>41689</v>
      </c>
      <c r="D16706" s="681" t="s">
        <v>52819</v>
      </c>
    </row>
    <row r="16707" spans="1:4" ht="16.5" thickTop="1" thickBot="1" x14ac:dyDescent="0.3">
      <c r="A16707" s="680" t="s">
        <v>8676</v>
      </c>
      <c r="B16707" s="681" t="s">
        <v>41690</v>
      </c>
      <c r="C16707" s="680" t="s">
        <v>8677</v>
      </c>
      <c r="D16707" s="680" t="s">
        <v>8678</v>
      </c>
    </row>
    <row r="16708" spans="1:4" ht="16.5" thickTop="1" thickBot="1" x14ac:dyDescent="0.3">
      <c r="A16708" s="681" t="s">
        <v>8679</v>
      </c>
      <c r="B16708" s="692" t="s">
        <v>8728</v>
      </c>
      <c r="C16708" s="681" t="s">
        <v>8680</v>
      </c>
      <c r="D16708" s="681" t="s">
        <v>8681</v>
      </c>
    </row>
    <row r="16709" spans="1:4" ht="16.5" thickTop="1" thickBot="1" x14ac:dyDescent="0.3">
      <c r="A16709" s="680" t="s">
        <v>41691</v>
      </c>
      <c r="B16709" s="692" t="s">
        <v>8728</v>
      </c>
      <c r="C16709" s="680" t="s">
        <v>41692</v>
      </c>
      <c r="D16709" s="680" t="s">
        <v>52820</v>
      </c>
    </row>
    <row r="16710" spans="1:4" ht="31.5" thickTop="1" thickBot="1" x14ac:dyDescent="0.3">
      <c r="A16710" s="681" t="s">
        <v>8682</v>
      </c>
      <c r="B16710" s="692" t="s">
        <v>8728</v>
      </c>
      <c r="C16710" s="681" t="s">
        <v>8683</v>
      </c>
      <c r="D16710" s="681" t="s">
        <v>8684</v>
      </c>
    </row>
    <row r="16711" spans="1:4" ht="16.5" thickTop="1" thickBot="1" x14ac:dyDescent="0.3">
      <c r="A16711" s="680" t="s">
        <v>41693</v>
      </c>
      <c r="B16711" s="681" t="s">
        <v>41694</v>
      </c>
      <c r="C16711" s="680" t="s">
        <v>41695</v>
      </c>
      <c r="D16711" s="680" t="s">
        <v>52821</v>
      </c>
    </row>
    <row r="16712" spans="1:4" ht="16.5" thickTop="1" thickBot="1" x14ac:dyDescent="0.3">
      <c r="A16712" s="681" t="s">
        <v>41696</v>
      </c>
      <c r="B16712" s="681" t="s">
        <v>41696</v>
      </c>
      <c r="C16712" s="681" t="s">
        <v>41697</v>
      </c>
      <c r="D16712" s="681" t="s">
        <v>52822</v>
      </c>
    </row>
    <row r="16713" spans="1:4" ht="31.5" thickTop="1" thickBot="1" x14ac:dyDescent="0.3">
      <c r="A16713" s="681" t="s">
        <v>41698</v>
      </c>
      <c r="B16713" s="681" t="s">
        <v>41699</v>
      </c>
      <c r="C16713" s="681" t="s">
        <v>41700</v>
      </c>
      <c r="D16713" s="681" t="s">
        <v>52823</v>
      </c>
    </row>
    <row r="16714" spans="1:4" ht="16.5" thickTop="1" thickBot="1" x14ac:dyDescent="0.3">
      <c r="A16714" s="681" t="s">
        <v>41701</v>
      </c>
      <c r="B16714" s="681" t="s">
        <v>41702</v>
      </c>
      <c r="C16714" s="681" t="s">
        <v>41703</v>
      </c>
      <c r="D16714" s="681" t="s">
        <v>52824</v>
      </c>
    </row>
    <row r="16715" spans="1:4" ht="16.5" thickTop="1" thickBot="1" x14ac:dyDescent="0.3">
      <c r="A16715" s="681" t="s">
        <v>41704</v>
      </c>
      <c r="B16715" s="681" t="s">
        <v>41704</v>
      </c>
      <c r="C16715" s="681" t="s">
        <v>41705</v>
      </c>
      <c r="D16715" s="681" t="s">
        <v>52825</v>
      </c>
    </row>
    <row r="16716" spans="1:4" ht="16.5" thickTop="1" thickBot="1" x14ac:dyDescent="0.3">
      <c r="A16716" s="681" t="s">
        <v>8686</v>
      </c>
      <c r="B16716" s="681" t="s">
        <v>8686</v>
      </c>
      <c r="C16716" s="681" t="s">
        <v>8687</v>
      </c>
      <c r="D16716" s="681" t="s">
        <v>8688</v>
      </c>
    </row>
    <row r="16717" spans="1:4" ht="16.5" thickTop="1" thickBot="1" x14ac:dyDescent="0.3">
      <c r="A16717" s="681" t="s">
        <v>8689</v>
      </c>
      <c r="B16717" s="692" t="s">
        <v>8728</v>
      </c>
      <c r="C16717" s="681" t="s">
        <v>8690</v>
      </c>
      <c r="D16717" s="681" t="s">
        <v>8691</v>
      </c>
    </row>
    <row r="16718" spans="1:4" ht="16.5" thickTop="1" thickBot="1" x14ac:dyDescent="0.3">
      <c r="A16718" s="680" t="s">
        <v>41706</v>
      </c>
      <c r="B16718" s="681" t="s">
        <v>41707</v>
      </c>
      <c r="C16718" s="680" t="s">
        <v>41708</v>
      </c>
      <c r="D16718" s="680" t="s">
        <v>52826</v>
      </c>
    </row>
    <row r="16719" spans="1:4" ht="16.5" thickTop="1" thickBot="1" x14ac:dyDescent="0.3">
      <c r="A16719" s="680" t="s">
        <v>41709</v>
      </c>
      <c r="B16719" s="681" t="s">
        <v>41709</v>
      </c>
      <c r="C16719" s="680" t="s">
        <v>41710</v>
      </c>
      <c r="D16719" s="680" t="s">
        <v>52827</v>
      </c>
    </row>
    <row r="16720" spans="1:4" ht="31.5" thickTop="1" thickBot="1" x14ac:dyDescent="0.3">
      <c r="A16720" s="680" t="s">
        <v>41711</v>
      </c>
      <c r="B16720" s="692" t="s">
        <v>8728</v>
      </c>
      <c r="C16720" s="680" t="s">
        <v>41712</v>
      </c>
      <c r="D16720" s="680" t="s">
        <v>52828</v>
      </c>
    </row>
    <row r="16721" spans="1:4" ht="31.5" thickTop="1" thickBot="1" x14ac:dyDescent="0.3">
      <c r="A16721" s="681" t="s">
        <v>41713</v>
      </c>
      <c r="B16721" s="681" t="s">
        <v>41714</v>
      </c>
      <c r="C16721" s="681" t="s">
        <v>41715</v>
      </c>
      <c r="D16721" s="681" t="s">
        <v>52829</v>
      </c>
    </row>
    <row r="16722" spans="1:4" ht="31.5" thickTop="1" thickBot="1" x14ac:dyDescent="0.3">
      <c r="A16722" s="680" t="s">
        <v>41716</v>
      </c>
      <c r="B16722" s="681" t="s">
        <v>41717</v>
      </c>
      <c r="C16722" s="680" t="s">
        <v>41718</v>
      </c>
      <c r="D16722" s="680" t="s">
        <v>52830</v>
      </c>
    </row>
    <row r="16723" spans="1:4" ht="16.5" thickTop="1" thickBot="1" x14ac:dyDescent="0.3">
      <c r="A16723" s="681" t="s">
        <v>8692</v>
      </c>
      <c r="B16723" s="692" t="s">
        <v>8728</v>
      </c>
      <c r="C16723" s="681" t="s">
        <v>8693</v>
      </c>
      <c r="D16723" s="681" t="s">
        <v>52831</v>
      </c>
    </row>
    <row r="16724" spans="1:4" ht="16.5" thickTop="1" thickBot="1" x14ac:dyDescent="0.3">
      <c r="A16724" s="681" t="s">
        <v>41719</v>
      </c>
      <c r="B16724" s="681" t="s">
        <v>41719</v>
      </c>
      <c r="C16724" s="681" t="s">
        <v>41720</v>
      </c>
      <c r="D16724" s="681" t="s">
        <v>52832</v>
      </c>
    </row>
    <row r="16725" spans="1:4" ht="16.5" thickTop="1" thickBot="1" x14ac:dyDescent="0.3">
      <c r="A16725" s="681" t="s">
        <v>41721</v>
      </c>
      <c r="B16725" s="681" t="s">
        <v>41722</v>
      </c>
      <c r="C16725" s="681" t="s">
        <v>41723</v>
      </c>
      <c r="D16725" s="681" t="s">
        <v>52833</v>
      </c>
    </row>
    <row r="16726" spans="1:4" ht="16.5" thickTop="1" thickBot="1" x14ac:dyDescent="0.3">
      <c r="A16726" s="680" t="s">
        <v>41724</v>
      </c>
      <c r="B16726" s="681" t="s">
        <v>41724</v>
      </c>
      <c r="C16726" s="680" t="s">
        <v>41725</v>
      </c>
      <c r="D16726" s="680" t="s">
        <v>52834</v>
      </c>
    </row>
    <row r="16727" spans="1:4" ht="16.5" thickTop="1" thickBot="1" x14ac:dyDescent="0.3">
      <c r="A16727" s="681" t="s">
        <v>41726</v>
      </c>
      <c r="B16727" s="681" t="s">
        <v>41726</v>
      </c>
      <c r="C16727" s="681" t="s">
        <v>41727</v>
      </c>
      <c r="D16727" s="681" t="s">
        <v>52835</v>
      </c>
    </row>
    <row r="16728" spans="1:4" ht="16.5" thickTop="1" thickBot="1" x14ac:dyDescent="0.3">
      <c r="A16728" s="680" t="s">
        <v>41728</v>
      </c>
      <c r="B16728" s="681" t="s">
        <v>41729</v>
      </c>
      <c r="C16728" s="680" t="s">
        <v>41730</v>
      </c>
      <c r="D16728" s="680" t="s">
        <v>52836</v>
      </c>
    </row>
    <row r="16729" spans="1:4" ht="16.5" thickTop="1" thickBot="1" x14ac:dyDescent="0.3">
      <c r="A16729" s="680" t="s">
        <v>41731</v>
      </c>
      <c r="B16729" s="692" t="s">
        <v>8728</v>
      </c>
      <c r="C16729" s="680" t="s">
        <v>41732</v>
      </c>
      <c r="D16729" s="680" t="s">
        <v>52837</v>
      </c>
    </row>
    <row r="16730" spans="1:4" ht="16.5" thickTop="1" thickBot="1" x14ac:dyDescent="0.3">
      <c r="A16730" s="680" t="s">
        <v>41733</v>
      </c>
      <c r="B16730" s="681" t="s">
        <v>41734</v>
      </c>
      <c r="C16730" s="680" t="s">
        <v>41735</v>
      </c>
      <c r="D16730" s="680" t="s">
        <v>52838</v>
      </c>
    </row>
    <row r="16731" spans="1:4" ht="16.5" thickTop="1" thickBot="1" x14ac:dyDescent="0.3">
      <c r="A16731" s="681" t="s">
        <v>41736</v>
      </c>
      <c r="B16731" s="692" t="s">
        <v>8728</v>
      </c>
      <c r="C16731" s="681" t="s">
        <v>41737</v>
      </c>
      <c r="D16731" s="681" t="s">
        <v>52839</v>
      </c>
    </row>
    <row r="16732" spans="1:4" ht="16.5" thickTop="1" thickBot="1" x14ac:dyDescent="0.3">
      <c r="A16732" s="681" t="s">
        <v>8695</v>
      </c>
      <c r="B16732" s="681" t="s">
        <v>8695</v>
      </c>
      <c r="C16732" s="681" t="s">
        <v>8696</v>
      </c>
      <c r="D16732" s="681" t="s">
        <v>52840</v>
      </c>
    </row>
    <row r="16733" spans="1:4" ht="16.5" thickTop="1" thickBot="1" x14ac:dyDescent="0.3">
      <c r="A16733" s="681" t="s">
        <v>41738</v>
      </c>
      <c r="B16733" s="681" t="s">
        <v>41738</v>
      </c>
      <c r="C16733" s="681" t="s">
        <v>41739</v>
      </c>
      <c r="D16733" s="681" t="s">
        <v>52841</v>
      </c>
    </row>
    <row r="16734" spans="1:4" ht="31.5" thickTop="1" thickBot="1" x14ac:dyDescent="0.3">
      <c r="A16734" s="681" t="s">
        <v>41740</v>
      </c>
      <c r="B16734" s="692" t="s">
        <v>8728</v>
      </c>
      <c r="C16734" s="681" t="s">
        <v>41741</v>
      </c>
      <c r="D16734" s="681" t="s">
        <v>52842</v>
      </c>
    </row>
    <row r="16735" spans="1:4" ht="16.5" thickTop="1" thickBot="1" x14ac:dyDescent="0.3">
      <c r="A16735" s="680" t="s">
        <v>8698</v>
      </c>
      <c r="B16735" s="681" t="s">
        <v>8698</v>
      </c>
      <c r="C16735" s="680" t="s">
        <v>8699</v>
      </c>
      <c r="D16735" s="680" t="s">
        <v>8700</v>
      </c>
    </row>
    <row r="16736" spans="1:4" ht="16.5" thickTop="1" thickBot="1" x14ac:dyDescent="0.3">
      <c r="A16736" s="681" t="s">
        <v>41742</v>
      </c>
      <c r="B16736" s="692" t="s">
        <v>8728</v>
      </c>
      <c r="C16736" s="681" t="s">
        <v>41743</v>
      </c>
      <c r="D16736" s="681" t="s">
        <v>52843</v>
      </c>
    </row>
    <row r="16737" spans="1:4" ht="16.5" thickTop="1" thickBot="1" x14ac:dyDescent="0.3">
      <c r="A16737" s="681" t="s">
        <v>41744</v>
      </c>
      <c r="B16737" s="681" t="s">
        <v>41744</v>
      </c>
      <c r="C16737" s="681" t="s">
        <v>41745</v>
      </c>
      <c r="D16737" s="681" t="s">
        <v>52844</v>
      </c>
    </row>
    <row r="16738" spans="1:4" ht="16.5" thickTop="1" thickBot="1" x14ac:dyDescent="0.3">
      <c r="A16738" s="681" t="s">
        <v>41746</v>
      </c>
      <c r="B16738" s="681" t="s">
        <v>41747</v>
      </c>
      <c r="C16738" s="681" t="s">
        <v>41748</v>
      </c>
      <c r="D16738" s="681" t="s">
        <v>52845</v>
      </c>
    </row>
    <row r="16739" spans="1:4" ht="16.5" thickTop="1" thickBot="1" x14ac:dyDescent="0.3">
      <c r="A16739" s="681" t="s">
        <v>41749</v>
      </c>
      <c r="B16739" s="692" t="s">
        <v>8728</v>
      </c>
      <c r="C16739" s="681" t="s">
        <v>41750</v>
      </c>
      <c r="D16739" s="681" t="s">
        <v>52846</v>
      </c>
    </row>
    <row r="16740" spans="1:4" ht="16.5" thickTop="1" thickBot="1" x14ac:dyDescent="0.3">
      <c r="A16740" s="681" t="s">
        <v>41751</v>
      </c>
      <c r="B16740" s="681" t="s">
        <v>41752</v>
      </c>
      <c r="C16740" s="681" t="s">
        <v>41753</v>
      </c>
      <c r="D16740" s="681" t="s">
        <v>52847</v>
      </c>
    </row>
    <row r="16741" spans="1:4" ht="31.5" thickTop="1" thickBot="1" x14ac:dyDescent="0.3">
      <c r="A16741" s="680" t="s">
        <v>41754</v>
      </c>
      <c r="B16741" s="692" t="s">
        <v>8728</v>
      </c>
      <c r="C16741" s="680" t="s">
        <v>41755</v>
      </c>
      <c r="D16741" s="680" t="s">
        <v>52848</v>
      </c>
    </row>
    <row r="16742" spans="1:4" ht="16.5" thickTop="1" thickBot="1" x14ac:dyDescent="0.3">
      <c r="A16742" s="681" t="s">
        <v>41756</v>
      </c>
      <c r="B16742" s="692" t="s">
        <v>8728</v>
      </c>
      <c r="C16742" s="681" t="s">
        <v>41757</v>
      </c>
      <c r="D16742" s="681" t="s">
        <v>52849</v>
      </c>
    </row>
    <row r="16743" spans="1:4" ht="16.5" thickTop="1" thickBot="1" x14ac:dyDescent="0.3">
      <c r="A16743" s="680" t="s">
        <v>41758</v>
      </c>
      <c r="B16743" s="681" t="s">
        <v>41758</v>
      </c>
      <c r="C16743" s="680" t="s">
        <v>41759</v>
      </c>
      <c r="D16743" s="680" t="s">
        <v>52850</v>
      </c>
    </row>
    <row r="16744" spans="1:4" ht="16.5" thickTop="1" thickBot="1" x14ac:dyDescent="0.3">
      <c r="A16744" s="680" t="s">
        <v>41760</v>
      </c>
      <c r="B16744" s="681" t="s">
        <v>41761</v>
      </c>
      <c r="C16744" s="680" t="s">
        <v>516</v>
      </c>
      <c r="D16744" s="680" t="s">
        <v>52851</v>
      </c>
    </row>
    <row r="16745" spans="1:4" ht="16.5" thickTop="1" thickBot="1" x14ac:dyDescent="0.3">
      <c r="A16745" s="681" t="s">
        <v>41762</v>
      </c>
      <c r="B16745" s="681" t="s">
        <v>41763</v>
      </c>
      <c r="C16745" s="681" t="s">
        <v>41764</v>
      </c>
      <c r="D16745" s="681" t="s">
        <v>52852</v>
      </c>
    </row>
    <row r="16746" spans="1:4" ht="31.5" thickTop="1" thickBot="1" x14ac:dyDescent="0.3">
      <c r="A16746" s="680" t="s">
        <v>41765</v>
      </c>
      <c r="B16746" s="681" t="s">
        <v>41766</v>
      </c>
      <c r="C16746" s="680" t="s">
        <v>41767</v>
      </c>
      <c r="D16746" s="680" t="s">
        <v>52853</v>
      </c>
    </row>
    <row r="16747" spans="1:4" ht="16.5" thickTop="1" thickBot="1" x14ac:dyDescent="0.3">
      <c r="A16747" s="680" t="s">
        <v>41768</v>
      </c>
      <c r="B16747" s="681" t="s">
        <v>41769</v>
      </c>
      <c r="C16747" s="680" t="s">
        <v>41770</v>
      </c>
      <c r="D16747" s="680" t="s">
        <v>52854</v>
      </c>
    </row>
    <row r="16748" spans="1:4" ht="16.5" thickTop="1" thickBot="1" x14ac:dyDescent="0.3">
      <c r="A16748" s="680" t="s">
        <v>41771</v>
      </c>
      <c r="B16748" s="681" t="s">
        <v>41772</v>
      </c>
      <c r="C16748" s="680" t="s">
        <v>41773</v>
      </c>
      <c r="D16748" s="680" t="s">
        <v>52855</v>
      </c>
    </row>
    <row r="16749" spans="1:4" ht="31.5" thickTop="1" thickBot="1" x14ac:dyDescent="0.3">
      <c r="A16749" s="680" t="s">
        <v>41774</v>
      </c>
      <c r="B16749" s="681" t="s">
        <v>41775</v>
      </c>
      <c r="C16749" s="680" t="s">
        <v>41776</v>
      </c>
      <c r="D16749" s="680" t="s">
        <v>52856</v>
      </c>
    </row>
    <row r="16750" spans="1:4" ht="31.5" thickTop="1" thickBot="1" x14ac:dyDescent="0.3">
      <c r="A16750" s="681" t="s">
        <v>41777</v>
      </c>
      <c r="B16750" s="692" t="s">
        <v>8728</v>
      </c>
      <c r="C16750" s="681" t="s">
        <v>41778</v>
      </c>
      <c r="D16750" s="681" t="s">
        <v>52857</v>
      </c>
    </row>
    <row r="16751" spans="1:4" ht="16.5" thickTop="1" thickBot="1" x14ac:dyDescent="0.3">
      <c r="A16751" s="681" t="s">
        <v>41779</v>
      </c>
      <c r="B16751" s="692" t="s">
        <v>8728</v>
      </c>
      <c r="C16751" s="681" t="s">
        <v>41780</v>
      </c>
      <c r="D16751" s="681" t="s">
        <v>52858</v>
      </c>
    </row>
    <row r="16752" spans="1:4" ht="16.5" thickTop="1" thickBot="1" x14ac:dyDescent="0.3">
      <c r="A16752" s="681" t="s">
        <v>41781</v>
      </c>
      <c r="B16752" s="681" t="s">
        <v>41781</v>
      </c>
      <c r="C16752" s="681" t="s">
        <v>41782</v>
      </c>
      <c r="D16752" s="681" t="s">
        <v>52859</v>
      </c>
    </row>
    <row r="16753" spans="1:4" ht="16.5" thickTop="1" thickBot="1" x14ac:dyDescent="0.3">
      <c r="A16753" s="681" t="s">
        <v>41783</v>
      </c>
      <c r="B16753" s="681" t="s">
        <v>41783</v>
      </c>
      <c r="C16753" s="681" t="s">
        <v>41784</v>
      </c>
      <c r="D16753" s="681" t="s">
        <v>52860</v>
      </c>
    </row>
    <row r="16754" spans="1:4" ht="16.5" thickTop="1" thickBot="1" x14ac:dyDescent="0.3">
      <c r="A16754" s="680" t="s">
        <v>41785</v>
      </c>
      <c r="B16754" s="681" t="s">
        <v>41785</v>
      </c>
      <c r="C16754" s="680" t="s">
        <v>41786</v>
      </c>
      <c r="D16754" s="680" t="s">
        <v>52861</v>
      </c>
    </row>
    <row r="16755" spans="1:4" ht="16.5" thickTop="1" thickBot="1" x14ac:dyDescent="0.3">
      <c r="A16755" s="681" t="s">
        <v>41787</v>
      </c>
      <c r="B16755" s="681" t="s">
        <v>41787</v>
      </c>
      <c r="C16755" s="681" t="s">
        <v>41788</v>
      </c>
      <c r="D16755" s="681" t="s">
        <v>52862</v>
      </c>
    </row>
    <row r="16756" spans="1:4" ht="16.5" thickTop="1" thickBot="1" x14ac:dyDescent="0.3">
      <c r="A16756" s="680" t="s">
        <v>41789</v>
      </c>
      <c r="B16756" s="681" t="s">
        <v>41789</v>
      </c>
      <c r="C16756" s="680" t="s">
        <v>41790</v>
      </c>
      <c r="D16756" s="680" t="s">
        <v>52863</v>
      </c>
    </row>
    <row r="16757" spans="1:4" ht="16.5" thickTop="1" thickBot="1" x14ac:dyDescent="0.3">
      <c r="A16757" s="680" t="s">
        <v>41791</v>
      </c>
      <c r="B16757" s="681" t="s">
        <v>41792</v>
      </c>
      <c r="C16757" s="680" t="s">
        <v>41793</v>
      </c>
      <c r="D16757" s="680" t="s">
        <v>52864</v>
      </c>
    </row>
    <row r="16758" spans="1:4" ht="16.5" thickTop="1" thickBot="1" x14ac:dyDescent="0.3">
      <c r="A16758" s="680" t="s">
        <v>41794</v>
      </c>
      <c r="B16758" s="681" t="s">
        <v>41795</v>
      </c>
      <c r="C16758" s="680" t="s">
        <v>41796</v>
      </c>
      <c r="D16758" s="680" t="s">
        <v>52865</v>
      </c>
    </row>
    <row r="16759" spans="1:4" ht="16.5" thickTop="1" thickBot="1" x14ac:dyDescent="0.3">
      <c r="A16759" s="680" t="s">
        <v>41797</v>
      </c>
      <c r="B16759" s="692" t="s">
        <v>8728</v>
      </c>
      <c r="C16759" s="680" t="s">
        <v>41798</v>
      </c>
      <c r="D16759" s="680" t="s">
        <v>52866</v>
      </c>
    </row>
    <row r="16760" spans="1:4" ht="16.5" thickTop="1" thickBot="1" x14ac:dyDescent="0.3">
      <c r="A16760" s="681" t="s">
        <v>41799</v>
      </c>
      <c r="B16760" s="681" t="s">
        <v>41800</v>
      </c>
      <c r="C16760" s="681" t="s">
        <v>41801</v>
      </c>
      <c r="D16760" s="681" t="s">
        <v>52867</v>
      </c>
    </row>
    <row r="16761" spans="1:4" ht="16.5" thickTop="1" thickBot="1" x14ac:dyDescent="0.3">
      <c r="A16761" s="680" t="s">
        <v>41802</v>
      </c>
      <c r="B16761" s="681" t="s">
        <v>41802</v>
      </c>
      <c r="C16761" s="680" t="s">
        <v>41803</v>
      </c>
      <c r="D16761" s="680" t="s">
        <v>52868</v>
      </c>
    </row>
    <row r="16762" spans="1:4" ht="16.5" thickTop="1" thickBot="1" x14ac:dyDescent="0.3">
      <c r="A16762" s="681" t="s">
        <v>41804</v>
      </c>
      <c r="B16762" s="681" t="s">
        <v>41804</v>
      </c>
      <c r="C16762" s="681" t="s">
        <v>41805</v>
      </c>
      <c r="D16762" s="681" t="s">
        <v>52869</v>
      </c>
    </row>
    <row r="16763" spans="1:4" ht="16.5" thickTop="1" thickBot="1" x14ac:dyDescent="0.3">
      <c r="A16763" s="681" t="s">
        <v>41806</v>
      </c>
      <c r="B16763" s="681" t="s">
        <v>41807</v>
      </c>
      <c r="C16763" s="681" t="s">
        <v>41808</v>
      </c>
      <c r="D16763" s="681" t="s">
        <v>52870</v>
      </c>
    </row>
    <row r="16764" spans="1:4" ht="16.5" thickTop="1" thickBot="1" x14ac:dyDescent="0.3">
      <c r="A16764" s="680" t="s">
        <v>41809</v>
      </c>
      <c r="B16764" s="681" t="s">
        <v>41810</v>
      </c>
      <c r="C16764" s="680" t="s">
        <v>41811</v>
      </c>
      <c r="D16764" s="680" t="s">
        <v>52871</v>
      </c>
    </row>
    <row r="16765" spans="1:4" ht="16.5" thickTop="1" thickBot="1" x14ac:dyDescent="0.3">
      <c r="A16765" s="681" t="s">
        <v>41812</v>
      </c>
      <c r="B16765" s="681" t="s">
        <v>41813</v>
      </c>
      <c r="C16765" s="681" t="s">
        <v>41814</v>
      </c>
      <c r="D16765" s="681" t="s">
        <v>52872</v>
      </c>
    </row>
    <row r="16766" spans="1:4" ht="16.5" thickTop="1" thickBot="1" x14ac:dyDescent="0.3">
      <c r="A16766" s="680" t="s">
        <v>41815</v>
      </c>
      <c r="B16766" s="681" t="s">
        <v>41816</v>
      </c>
      <c r="C16766" s="680" t="s">
        <v>41817</v>
      </c>
      <c r="D16766" s="680" t="s">
        <v>52873</v>
      </c>
    </row>
    <row r="16767" spans="1:4" ht="16.5" thickTop="1" thickBot="1" x14ac:dyDescent="0.3">
      <c r="A16767" s="681" t="s">
        <v>41818</v>
      </c>
      <c r="B16767" s="681" t="s">
        <v>41819</v>
      </c>
      <c r="C16767" s="681" t="s">
        <v>41820</v>
      </c>
      <c r="D16767" s="681" t="s">
        <v>52874</v>
      </c>
    </row>
    <row r="16768" spans="1:4" ht="31.5" thickTop="1" thickBot="1" x14ac:dyDescent="0.3">
      <c r="A16768" s="680" t="s">
        <v>41821</v>
      </c>
      <c r="B16768" s="681" t="s">
        <v>41822</v>
      </c>
      <c r="C16768" s="680" t="s">
        <v>41823</v>
      </c>
      <c r="D16768" s="680" t="s">
        <v>52875</v>
      </c>
    </row>
    <row r="16769" spans="1:4" ht="16.5" thickTop="1" thickBot="1" x14ac:dyDescent="0.3">
      <c r="A16769" s="681" t="s">
        <v>41824</v>
      </c>
      <c r="B16769" s="681" t="s">
        <v>41825</v>
      </c>
      <c r="C16769" s="681" t="s">
        <v>41826</v>
      </c>
      <c r="D16769" s="681" t="s">
        <v>52876</v>
      </c>
    </row>
    <row r="16770" spans="1:4" ht="16.5" thickTop="1" thickBot="1" x14ac:dyDescent="0.3">
      <c r="A16770" s="680" t="s">
        <v>41827</v>
      </c>
      <c r="B16770" s="681" t="s">
        <v>41828</v>
      </c>
      <c r="C16770" s="680" t="s">
        <v>41829</v>
      </c>
      <c r="D16770" s="680" t="s">
        <v>52877</v>
      </c>
    </row>
    <row r="16771" spans="1:4" ht="16.5" thickTop="1" thickBot="1" x14ac:dyDescent="0.3">
      <c r="A16771" s="680" t="s">
        <v>8701</v>
      </c>
      <c r="B16771" s="681" t="s">
        <v>41830</v>
      </c>
      <c r="C16771" s="680" t="s">
        <v>8702</v>
      </c>
      <c r="D16771" s="680" t="s">
        <v>8703</v>
      </c>
    </row>
    <row r="16772" spans="1:4" ht="16.5" thickTop="1" thickBot="1" x14ac:dyDescent="0.3">
      <c r="A16772" s="681" t="s">
        <v>41831</v>
      </c>
      <c r="B16772" s="681" t="s">
        <v>41832</v>
      </c>
      <c r="C16772" s="681" t="s">
        <v>41833</v>
      </c>
      <c r="D16772" s="681" t="s">
        <v>52878</v>
      </c>
    </row>
    <row r="16773" spans="1:4" ht="16.5" thickTop="1" thickBot="1" x14ac:dyDescent="0.3">
      <c r="A16773" s="680" t="s">
        <v>41834</v>
      </c>
      <c r="B16773" s="681" t="s">
        <v>41835</v>
      </c>
      <c r="C16773" s="680" t="s">
        <v>41836</v>
      </c>
      <c r="D16773" s="680" t="s">
        <v>52879</v>
      </c>
    </row>
    <row r="16774" spans="1:4" ht="16.5" thickTop="1" thickBot="1" x14ac:dyDescent="0.3">
      <c r="A16774" s="681" t="s">
        <v>41837</v>
      </c>
      <c r="B16774" s="681" t="s">
        <v>41838</v>
      </c>
      <c r="C16774" s="681" t="s">
        <v>41839</v>
      </c>
      <c r="D16774" s="681" t="s">
        <v>52880</v>
      </c>
    </row>
    <row r="16775" spans="1:4" ht="16.5" thickTop="1" thickBot="1" x14ac:dyDescent="0.3">
      <c r="A16775" s="681" t="s">
        <v>41840</v>
      </c>
      <c r="B16775" s="681" t="s">
        <v>41841</v>
      </c>
      <c r="C16775" s="681" t="s">
        <v>41842</v>
      </c>
      <c r="D16775" s="681" t="s">
        <v>52881</v>
      </c>
    </row>
    <row r="16776" spans="1:4" ht="16.5" thickTop="1" thickBot="1" x14ac:dyDescent="0.3">
      <c r="A16776" s="680" t="s">
        <v>41843</v>
      </c>
      <c r="B16776" s="681" t="s">
        <v>41844</v>
      </c>
      <c r="C16776" s="680" t="s">
        <v>41845</v>
      </c>
      <c r="D16776" s="680" t="s">
        <v>52882</v>
      </c>
    </row>
    <row r="16777" spans="1:4" ht="16.5" thickTop="1" thickBot="1" x14ac:dyDescent="0.3">
      <c r="A16777" s="681" t="s">
        <v>41846</v>
      </c>
      <c r="B16777" s="681" t="s">
        <v>41847</v>
      </c>
      <c r="C16777" s="681" t="s">
        <v>41848</v>
      </c>
      <c r="D16777" s="681" t="s">
        <v>52883</v>
      </c>
    </row>
    <row r="16778" spans="1:4" ht="16.5" thickTop="1" thickBot="1" x14ac:dyDescent="0.3">
      <c r="A16778" s="681" t="s">
        <v>41849</v>
      </c>
      <c r="B16778" s="681" t="s">
        <v>41850</v>
      </c>
      <c r="C16778" s="681" t="s">
        <v>41851</v>
      </c>
      <c r="D16778" s="681" t="s">
        <v>41851</v>
      </c>
    </row>
    <row r="16779" spans="1:4" ht="16.5" thickTop="1" thickBot="1" x14ac:dyDescent="0.3">
      <c r="A16779" s="681" t="s">
        <v>41852</v>
      </c>
      <c r="B16779" s="681" t="s">
        <v>41853</v>
      </c>
      <c r="C16779" s="681" t="s">
        <v>41854</v>
      </c>
      <c r="D16779" s="681" t="s">
        <v>52884</v>
      </c>
    </row>
    <row r="16780" spans="1:4" ht="31.5" thickTop="1" thickBot="1" x14ac:dyDescent="0.3">
      <c r="A16780" s="680" t="s">
        <v>41855</v>
      </c>
      <c r="B16780" s="681" t="s">
        <v>41856</v>
      </c>
      <c r="C16780" s="680" t="s">
        <v>41857</v>
      </c>
      <c r="D16780" s="680" t="s">
        <v>52885</v>
      </c>
    </row>
    <row r="16781" spans="1:4" ht="16.5" thickTop="1" thickBot="1" x14ac:dyDescent="0.3">
      <c r="A16781" s="681" t="s">
        <v>41858</v>
      </c>
      <c r="B16781" s="681" t="s">
        <v>41859</v>
      </c>
      <c r="C16781" s="681" t="s">
        <v>41860</v>
      </c>
      <c r="D16781" s="681" t="s">
        <v>52886</v>
      </c>
    </row>
    <row r="16782" spans="1:4" ht="31.5" thickTop="1" thickBot="1" x14ac:dyDescent="0.3">
      <c r="A16782" s="680" t="s">
        <v>41861</v>
      </c>
      <c r="B16782" s="681" t="s">
        <v>41862</v>
      </c>
      <c r="C16782" s="680" t="s">
        <v>41863</v>
      </c>
      <c r="D16782" s="680" t="s">
        <v>52887</v>
      </c>
    </row>
    <row r="16783" spans="1:4" ht="16.5" thickTop="1" thickBot="1" x14ac:dyDescent="0.3">
      <c r="A16783" s="681" t="s">
        <v>41864</v>
      </c>
      <c r="B16783" s="681" t="s">
        <v>41865</v>
      </c>
      <c r="C16783" s="681" t="s">
        <v>41866</v>
      </c>
      <c r="D16783" s="681" t="s">
        <v>52888</v>
      </c>
    </row>
    <row r="16784" spans="1:4" ht="16.5" thickTop="1" thickBot="1" x14ac:dyDescent="0.3">
      <c r="A16784" s="681" t="s">
        <v>41867</v>
      </c>
      <c r="B16784" s="692" t="s">
        <v>8728</v>
      </c>
      <c r="C16784" s="681" t="s">
        <v>41868</v>
      </c>
      <c r="D16784" s="681" t="s">
        <v>52889</v>
      </c>
    </row>
    <row r="16785" spans="1:4" ht="31.5" thickTop="1" thickBot="1" x14ac:dyDescent="0.3">
      <c r="A16785" s="680" t="s">
        <v>41869</v>
      </c>
      <c r="B16785" s="680" t="s">
        <v>41870</v>
      </c>
      <c r="C16785" s="680" t="s">
        <v>41871</v>
      </c>
      <c r="D16785" s="680" t="s">
        <v>52890</v>
      </c>
    </row>
    <row r="16786" spans="1:4" ht="16.5" thickTop="1" thickBot="1" x14ac:dyDescent="0.3">
      <c r="A16786" s="680" t="s">
        <v>41872</v>
      </c>
      <c r="B16786" s="680" t="s">
        <v>41873</v>
      </c>
      <c r="C16786" s="680" t="s">
        <v>41874</v>
      </c>
      <c r="D16786" s="680" t="s">
        <v>52891</v>
      </c>
    </row>
    <row r="16787" spans="1:4" ht="16.5" thickTop="1" thickBot="1" x14ac:dyDescent="0.3">
      <c r="A16787" s="680" t="s">
        <v>52892</v>
      </c>
      <c r="B16787" s="680" t="s">
        <v>41877</v>
      </c>
      <c r="C16787" s="680" t="s">
        <v>41878</v>
      </c>
      <c r="D16787" s="680" t="s">
        <v>52893</v>
      </c>
    </row>
    <row r="16788" spans="1:4" ht="16.5" thickTop="1" thickBot="1" x14ac:dyDescent="0.3">
      <c r="A16788" s="680" t="s">
        <v>52894</v>
      </c>
      <c r="B16788" s="681" t="s">
        <v>41879</v>
      </c>
      <c r="C16788" s="681" t="s">
        <v>41880</v>
      </c>
      <c r="D16788" s="681" t="s">
        <v>52895</v>
      </c>
    </row>
    <row r="16789" spans="1:4" ht="15.75" thickTop="1" x14ac:dyDescent="0.25"/>
  </sheetData>
  <sheetProtection password="CA1A" sheet="1" objects="1" scenarios="1" selectLockedCells="1" selectUnlockedCells="1"/>
  <autoFilter ref="A189:J1621">
    <sortState ref="C190:I1622">
      <sortCondition ref="D189"/>
    </sortState>
  </autoFilter>
  <conditionalFormatting sqref="A2094:A3895">
    <cfRule type="duplicateValues" dxfId="22" priority="2"/>
  </conditionalFormatting>
  <conditionalFormatting sqref="A3899:A16788">
    <cfRule type="duplicateValues" dxfId="21" priority="1"/>
  </conditionalFormatting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>
    <tabColor rgb="FFFF3399"/>
  </sheetPr>
  <dimension ref="A1:HK152"/>
  <sheetViews>
    <sheetView showGridLines="0" zoomScale="80" zoomScaleNormal="80" zoomScaleSheetLayoutView="80" zoomScalePageLayoutView="50" workbookViewId="0">
      <selection activeCell="AG36" sqref="AG36"/>
    </sheetView>
  </sheetViews>
  <sheetFormatPr baseColWidth="10" defaultColWidth="9.140625" defaultRowHeight="14.25" x14ac:dyDescent="0.25"/>
  <cols>
    <col min="1" max="1" width="12.7109375" style="132" customWidth="1"/>
    <col min="2" max="2" width="0.7109375" style="132" customWidth="1"/>
    <col min="3" max="3" width="3.7109375" style="132" customWidth="1"/>
    <col min="4" max="4" width="5.5703125" style="132" customWidth="1"/>
    <col min="5" max="5" width="0.7109375" style="132" customWidth="1"/>
    <col min="6" max="6" width="24.7109375" style="132" customWidth="1"/>
    <col min="7" max="7" width="0.7109375" style="132" customWidth="1"/>
    <col min="8" max="8" width="14.5703125" style="132" customWidth="1"/>
    <col min="9" max="9" width="0.7109375" style="132" customWidth="1"/>
    <col min="10" max="10" width="6.5703125" style="132" customWidth="1"/>
    <col min="11" max="11" width="0.7109375" style="132" customWidth="1"/>
    <col min="12" max="12" width="15.7109375" style="132" customWidth="1"/>
    <col min="13" max="13" width="0.7109375" style="132" customWidth="1"/>
    <col min="14" max="14" width="9" style="132" customWidth="1"/>
    <col min="15" max="15" width="7" style="132" customWidth="1"/>
    <col min="16" max="16" width="0.7109375" style="132" customWidth="1"/>
    <col min="17" max="17" width="19.85546875" style="235" customWidth="1"/>
    <col min="18" max="18" width="0.7109375" style="132" customWidth="1"/>
    <col min="19" max="19" width="17.28515625" style="132" customWidth="1"/>
    <col min="20" max="20" width="0.7109375" style="132" customWidth="1"/>
    <col min="21" max="21" width="8.28515625" style="132" customWidth="1"/>
    <col min="22" max="22" width="0.7109375" style="132" customWidth="1"/>
    <col min="23" max="23" width="13.28515625" style="132" customWidth="1"/>
    <col min="24" max="24" width="0.7109375" style="132" customWidth="1"/>
    <col min="25" max="25" width="5.7109375" style="132" customWidth="1"/>
    <col min="26" max="26" width="0.7109375" style="132" customWidth="1"/>
    <col min="27" max="27" width="9.28515625" style="132" customWidth="1"/>
    <col min="28" max="28" width="0.7109375" style="132" customWidth="1"/>
    <col min="29" max="29" width="11.28515625" style="132" customWidth="1"/>
    <col min="30" max="30" width="0.7109375" style="132" customWidth="1"/>
    <col min="31" max="31" width="9.5703125" style="132" customWidth="1"/>
    <col min="32" max="32" width="0.7109375" style="132" customWidth="1"/>
    <col min="33" max="33" width="11.28515625" style="132" customWidth="1"/>
    <col min="34" max="34" width="0.7109375" style="132" customWidth="1"/>
    <col min="35" max="35" width="9.85546875" style="132" customWidth="1"/>
    <col min="36" max="36" width="0.7109375" style="132" customWidth="1"/>
    <col min="37" max="37" width="27.140625" style="132" customWidth="1"/>
    <col min="38" max="38" width="0.7109375" style="132" customWidth="1"/>
    <col min="39" max="40" width="11.7109375" style="132" customWidth="1"/>
    <col min="41" max="41" width="0.7109375" style="132" customWidth="1"/>
    <col min="42" max="42" width="17.42578125" style="132" customWidth="1"/>
    <col min="43" max="43" width="0.7109375" style="132" customWidth="1"/>
    <col min="44" max="44" width="13.5703125" style="132" customWidth="1"/>
    <col min="45" max="45" width="0.7109375" style="132" customWidth="1"/>
    <col min="46" max="46" width="6.42578125" style="132" customWidth="1"/>
    <col min="47" max="47" width="7.42578125" style="132" customWidth="1"/>
    <col min="48" max="48" width="0.7109375" style="132" customWidth="1"/>
    <col min="49" max="49" width="9" style="132" customWidth="1"/>
    <col min="50" max="50" width="7.140625" style="132" customWidth="1"/>
    <col min="51" max="51" width="0.7109375" style="132" customWidth="1"/>
    <col min="52" max="52" width="13.7109375" style="132" customWidth="1"/>
    <col min="53" max="53" width="0.7109375" style="132" customWidth="1"/>
    <col min="54" max="54" width="9.7109375" style="132" customWidth="1"/>
    <col min="55" max="55" width="0.7109375" style="132" customWidth="1"/>
    <col min="56" max="56" width="23.140625" style="132" customWidth="1"/>
    <col min="57" max="57" width="3.7109375" style="132" customWidth="1"/>
    <col min="58" max="59" width="0" style="132" hidden="1" customWidth="1"/>
    <col min="60" max="60" width="0.7109375" style="132" customWidth="1"/>
    <col min="61" max="61" width="12.7109375" style="132" customWidth="1"/>
    <col min="62" max="62" width="9.140625" style="132" hidden="1" customWidth="1"/>
    <col min="63" max="63" width="16.42578125" style="132" hidden="1" customWidth="1"/>
    <col min="64" max="64" width="46" style="132" hidden="1" customWidth="1"/>
    <col min="65" max="65" width="14.140625" style="132" hidden="1" customWidth="1"/>
    <col min="66" max="92" width="9.140625" style="132" hidden="1" customWidth="1"/>
    <col min="93" max="109" width="0" style="132" hidden="1" customWidth="1"/>
    <col min="110" max="16384" width="9.140625" style="132"/>
  </cols>
  <sheetData>
    <row r="1" spans="1:63" ht="69.95" customHeight="1" x14ac:dyDescent="0.5">
      <c r="A1" s="603"/>
      <c r="B1" s="701" t="s">
        <v>3879</v>
      </c>
      <c r="C1" s="702"/>
      <c r="D1" s="702"/>
      <c r="E1" s="702"/>
      <c r="F1" s="703"/>
      <c r="G1" s="135"/>
      <c r="H1" s="711" t="s">
        <v>4405</v>
      </c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  <c r="Y1" s="711"/>
      <c r="Z1" s="711"/>
      <c r="AA1" s="711"/>
      <c r="AB1" s="711"/>
      <c r="AC1" s="711"/>
      <c r="AD1" s="338"/>
      <c r="AE1" s="338"/>
      <c r="AF1" s="338"/>
      <c r="AG1" s="338"/>
      <c r="AH1" s="338"/>
      <c r="AI1" s="338"/>
      <c r="AJ1" s="338"/>
      <c r="AK1" s="710" t="s">
        <v>4406</v>
      </c>
      <c r="AL1" s="710"/>
      <c r="AM1" s="710"/>
      <c r="AN1" s="710"/>
      <c r="AO1" s="710"/>
      <c r="AP1" s="710"/>
      <c r="AQ1" s="710"/>
      <c r="AR1" s="710"/>
      <c r="AS1" s="710"/>
      <c r="AT1" s="710"/>
      <c r="AU1" s="710"/>
      <c r="AV1" s="710"/>
      <c r="AW1" s="710"/>
      <c r="AX1" s="710"/>
      <c r="AY1" s="710"/>
      <c r="AZ1" s="710"/>
      <c r="BA1" s="602"/>
      <c r="BB1" s="701" t="s">
        <v>3880</v>
      </c>
      <c r="BC1" s="702"/>
      <c r="BD1" s="702"/>
      <c r="BE1" s="702"/>
      <c r="BF1" s="702"/>
      <c r="BG1" s="702"/>
      <c r="BH1" s="703"/>
      <c r="BI1" s="194"/>
    </row>
    <row r="2" spans="1:63" ht="69.95" customHeight="1" x14ac:dyDescent="0.25">
      <c r="A2" s="226"/>
      <c r="B2" s="704"/>
      <c r="C2" s="705"/>
      <c r="D2" s="705"/>
      <c r="E2" s="705"/>
      <c r="F2" s="706"/>
      <c r="G2" s="162"/>
      <c r="H2" s="311"/>
      <c r="I2" s="311"/>
      <c r="J2" s="311"/>
      <c r="K2" s="311"/>
      <c r="L2" s="311"/>
      <c r="M2" s="311"/>
      <c r="N2" s="311"/>
      <c r="O2" s="311"/>
      <c r="P2" s="311"/>
      <c r="Q2" s="349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136"/>
      <c r="AG2" s="311"/>
      <c r="AH2" s="311"/>
      <c r="AI2" s="311"/>
      <c r="AJ2" s="136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704"/>
      <c r="BC2" s="705"/>
      <c r="BD2" s="705"/>
      <c r="BE2" s="705"/>
      <c r="BF2" s="705"/>
      <c r="BG2" s="705"/>
      <c r="BH2" s="706"/>
      <c r="BI2" s="195"/>
    </row>
    <row r="3" spans="1:63" ht="15" customHeight="1" x14ac:dyDescent="0.25">
      <c r="A3" s="226"/>
      <c r="B3" s="707"/>
      <c r="C3" s="708"/>
      <c r="D3" s="708"/>
      <c r="E3" s="708"/>
      <c r="F3" s="709"/>
      <c r="G3" s="162"/>
      <c r="H3" s="162"/>
      <c r="I3" s="162"/>
      <c r="J3" s="134"/>
      <c r="K3" s="134"/>
      <c r="L3" s="134"/>
      <c r="M3" s="134"/>
      <c r="N3" s="134"/>
      <c r="O3" s="162"/>
      <c r="P3" s="162"/>
      <c r="Q3" s="218"/>
      <c r="R3" s="136"/>
      <c r="S3" s="781" t="s">
        <v>1956</v>
      </c>
      <c r="T3" s="782"/>
      <c r="U3" s="782"/>
      <c r="V3" s="782"/>
      <c r="W3" s="783"/>
      <c r="X3" s="162"/>
      <c r="Y3" s="787"/>
      <c r="Z3" s="788"/>
      <c r="AA3" s="788"/>
      <c r="AB3" s="788"/>
      <c r="AC3" s="788"/>
      <c r="AD3" s="788"/>
      <c r="AE3" s="789"/>
      <c r="AF3" s="136"/>
      <c r="AG3" s="787"/>
      <c r="AH3" s="788"/>
      <c r="AI3" s="789"/>
      <c r="AJ3" s="136"/>
      <c r="AK3" s="781" t="s">
        <v>1955</v>
      </c>
      <c r="AL3" s="782"/>
      <c r="AM3" s="783"/>
      <c r="AN3" s="162"/>
      <c r="AO3" s="374"/>
      <c r="AP3" s="162"/>
      <c r="AQ3" s="162"/>
      <c r="AR3" s="310"/>
      <c r="AS3" s="162"/>
      <c r="AT3" s="162"/>
      <c r="AU3" s="162"/>
      <c r="AV3" s="162"/>
      <c r="AW3" s="162"/>
      <c r="AX3" s="162"/>
      <c r="AY3" s="162"/>
      <c r="AZ3" s="162"/>
      <c r="BA3" s="162"/>
      <c r="BB3" s="707"/>
      <c r="BC3" s="708"/>
      <c r="BD3" s="708"/>
      <c r="BE3" s="708"/>
      <c r="BF3" s="708"/>
      <c r="BG3" s="708"/>
      <c r="BH3" s="709"/>
      <c r="BI3" s="195"/>
    </row>
    <row r="4" spans="1:63" ht="15" customHeight="1" x14ac:dyDescent="0.25">
      <c r="A4" s="226"/>
      <c r="B4" s="137"/>
      <c r="C4" s="162"/>
      <c r="D4" s="162"/>
      <c r="E4" s="162"/>
      <c r="F4" s="162"/>
      <c r="G4" s="162"/>
      <c r="H4" s="162"/>
      <c r="I4" s="162"/>
      <c r="J4" s="137"/>
      <c r="K4" s="137"/>
      <c r="L4" s="137"/>
      <c r="M4" s="136"/>
      <c r="N4" s="136"/>
      <c r="O4" s="162"/>
      <c r="P4" s="162"/>
      <c r="Q4" s="218"/>
      <c r="R4" s="136"/>
      <c r="S4" s="784" t="s">
        <v>1931</v>
      </c>
      <c r="T4" s="785"/>
      <c r="U4" s="785"/>
      <c r="V4" s="785"/>
      <c r="W4" s="786"/>
      <c r="X4" s="162"/>
      <c r="Y4" s="790"/>
      <c r="Z4" s="791"/>
      <c r="AA4" s="791"/>
      <c r="AB4" s="791"/>
      <c r="AC4" s="791"/>
      <c r="AD4" s="791"/>
      <c r="AE4" s="792"/>
      <c r="AF4" s="136"/>
      <c r="AG4" s="790"/>
      <c r="AH4" s="791"/>
      <c r="AI4" s="792"/>
      <c r="AJ4" s="136"/>
      <c r="AK4" s="793" t="s">
        <v>1932</v>
      </c>
      <c r="AL4" s="794"/>
      <c r="AM4" s="795"/>
      <c r="AN4" s="162"/>
      <c r="AO4" s="374"/>
      <c r="AP4" s="162"/>
      <c r="AQ4" s="162"/>
      <c r="AR4" s="310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38"/>
      <c r="BF4" s="139"/>
      <c r="BG4" s="139"/>
      <c r="BH4" s="140"/>
      <c r="BI4" s="195"/>
    </row>
    <row r="5" spans="1:63" ht="17.100000000000001" customHeight="1" x14ac:dyDescent="0.25">
      <c r="A5" s="226"/>
      <c r="B5" s="137"/>
      <c r="C5" s="162"/>
      <c r="D5" s="162"/>
      <c r="E5" s="162"/>
      <c r="F5" s="162"/>
      <c r="G5" s="144"/>
      <c r="H5" s="162"/>
      <c r="I5" s="162"/>
      <c r="J5" s="137"/>
      <c r="K5" s="137"/>
      <c r="L5" s="137"/>
      <c r="M5" s="136"/>
      <c r="N5" s="136"/>
      <c r="O5" s="136"/>
      <c r="P5" s="136"/>
      <c r="Q5" s="350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62"/>
      <c r="AL5" s="162"/>
      <c r="AM5" s="162"/>
      <c r="AN5" s="162"/>
      <c r="AO5" s="162"/>
      <c r="AP5" s="162"/>
      <c r="AQ5" s="162"/>
      <c r="AR5" s="141"/>
      <c r="AS5" s="142"/>
      <c r="AT5" s="143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38"/>
      <c r="BF5" s="139"/>
      <c r="BG5" s="139"/>
      <c r="BH5" s="140"/>
      <c r="BI5" s="195"/>
    </row>
    <row r="6" spans="1:63" s="327" customFormat="1" ht="18" customHeight="1" x14ac:dyDescent="0.25">
      <c r="A6" s="226"/>
      <c r="B6" s="324"/>
      <c r="C6" s="720" t="s">
        <v>3877</v>
      </c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600"/>
      <c r="AA6" s="722" t="s">
        <v>3876</v>
      </c>
      <c r="AB6" s="722"/>
      <c r="AC6" s="722"/>
      <c r="AD6" s="722"/>
      <c r="AE6" s="722"/>
      <c r="AF6" s="722"/>
      <c r="AG6" s="722"/>
      <c r="AH6" s="722"/>
      <c r="AI6" s="722"/>
      <c r="AJ6" s="722"/>
      <c r="AK6" s="722"/>
      <c r="AL6" s="722"/>
      <c r="AM6" s="722"/>
      <c r="AN6" s="722"/>
      <c r="AO6" s="722"/>
      <c r="AP6" s="722"/>
      <c r="AQ6" s="722"/>
      <c r="AR6" s="722"/>
      <c r="AS6" s="722"/>
      <c r="AT6" s="722"/>
      <c r="AU6" s="722"/>
      <c r="AV6" s="722"/>
      <c r="AW6" s="722"/>
      <c r="AX6" s="722"/>
      <c r="AY6" s="722"/>
      <c r="AZ6" s="722"/>
      <c r="BA6" s="722"/>
      <c r="BB6" s="722"/>
      <c r="BC6" s="722"/>
      <c r="BD6" s="722"/>
      <c r="BE6" s="723"/>
      <c r="BF6" s="325"/>
      <c r="BG6" s="325"/>
      <c r="BH6" s="326"/>
      <c r="BI6" s="195"/>
    </row>
    <row r="7" spans="1:63" ht="3.95" customHeight="1" x14ac:dyDescent="0.25">
      <c r="A7" s="226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6"/>
      <c r="N7" s="136"/>
      <c r="O7" s="136"/>
      <c r="P7" s="136"/>
      <c r="Q7" s="350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62"/>
      <c r="AL7" s="162"/>
      <c r="AM7" s="162"/>
      <c r="AN7" s="162"/>
      <c r="AO7" s="162"/>
      <c r="AP7" s="162"/>
      <c r="AQ7" s="162"/>
      <c r="AR7" s="141"/>
      <c r="AS7" s="142"/>
      <c r="AT7" s="143"/>
      <c r="AU7" s="145"/>
      <c r="AV7" s="145"/>
      <c r="AW7" s="145"/>
      <c r="AX7" s="146"/>
      <c r="AY7" s="144"/>
      <c r="AZ7" s="143"/>
      <c r="BA7" s="143"/>
      <c r="BB7" s="143"/>
      <c r="BC7" s="143"/>
      <c r="BD7" s="138"/>
      <c r="BE7" s="138"/>
      <c r="BF7" s="139"/>
      <c r="BG7" s="139"/>
      <c r="BH7" s="140"/>
      <c r="BI7" s="195"/>
    </row>
    <row r="8" spans="1:63" ht="17.100000000000001" customHeight="1" x14ac:dyDescent="0.25">
      <c r="A8" s="226"/>
      <c r="B8" s="137"/>
      <c r="C8" s="137"/>
      <c r="D8" s="713" t="s">
        <v>3846</v>
      </c>
      <c r="E8" s="713"/>
      <c r="F8" s="713"/>
      <c r="G8" s="713"/>
      <c r="H8" s="713"/>
      <c r="I8" s="147" t="s">
        <v>2</v>
      </c>
      <c r="J8" s="724"/>
      <c r="K8" s="725"/>
      <c r="L8" s="725"/>
      <c r="M8" s="725"/>
      <c r="N8" s="725"/>
      <c r="O8" s="725"/>
      <c r="P8" s="725"/>
      <c r="Q8" s="725"/>
      <c r="R8" s="725"/>
      <c r="S8" s="725"/>
      <c r="T8" s="725"/>
      <c r="U8" s="725"/>
      <c r="V8" s="725"/>
      <c r="W8" s="725"/>
      <c r="X8" s="725"/>
      <c r="Y8" s="725"/>
      <c r="Z8" s="725"/>
      <c r="AA8" s="725"/>
      <c r="AB8" s="725"/>
      <c r="AC8" s="725"/>
      <c r="AD8" s="725"/>
      <c r="AE8" s="725"/>
      <c r="AF8" s="725"/>
      <c r="AG8" s="725"/>
      <c r="AH8" s="725"/>
      <c r="AI8" s="725"/>
      <c r="AJ8" s="725"/>
      <c r="AK8" s="725"/>
      <c r="AL8" s="725"/>
      <c r="AM8" s="725"/>
      <c r="AN8" s="725"/>
      <c r="AO8" s="725"/>
      <c r="AP8" s="725"/>
      <c r="AQ8" s="725"/>
      <c r="AR8" s="725"/>
      <c r="AS8" s="725"/>
      <c r="AT8" s="725"/>
      <c r="AU8" s="725"/>
      <c r="AV8" s="725"/>
      <c r="AW8" s="725"/>
      <c r="AX8" s="726"/>
      <c r="AY8" s="147" t="s">
        <v>2</v>
      </c>
      <c r="AZ8" s="714" t="s">
        <v>3853</v>
      </c>
      <c r="BA8" s="715"/>
      <c r="BB8" s="715"/>
      <c r="BC8" s="715"/>
      <c r="BD8" s="716"/>
      <c r="BE8" s="138"/>
      <c r="BF8" s="139"/>
      <c r="BG8" s="139"/>
      <c r="BH8" s="140"/>
      <c r="BI8" s="195"/>
      <c r="BK8" s="148" t="str">
        <f>IF(J8="","listevide",SUBSTITUTE(J8," ","_"))</f>
        <v>listevide</v>
      </c>
    </row>
    <row r="9" spans="1:63" ht="3.95" customHeight="1" x14ac:dyDescent="0.25">
      <c r="A9" s="226"/>
      <c r="B9" s="137"/>
      <c r="C9" s="137"/>
      <c r="D9" s="137"/>
      <c r="E9" s="137"/>
      <c r="F9" s="137"/>
      <c r="G9" s="137"/>
      <c r="H9" s="137"/>
      <c r="I9" s="137"/>
      <c r="J9" s="134"/>
      <c r="K9" s="134"/>
      <c r="L9" s="134"/>
      <c r="M9" s="149"/>
      <c r="N9" s="149"/>
      <c r="O9" s="149"/>
      <c r="P9" s="149"/>
      <c r="Q9" s="351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68"/>
      <c r="AL9" s="168"/>
      <c r="AM9" s="168"/>
      <c r="AN9" s="168"/>
      <c r="AO9" s="168"/>
      <c r="AP9" s="168"/>
      <c r="AQ9" s="168"/>
      <c r="AR9" s="150"/>
      <c r="AS9" s="151"/>
      <c r="AT9" s="152"/>
      <c r="AU9" s="153"/>
      <c r="AV9" s="153"/>
      <c r="AW9" s="153"/>
      <c r="AX9" s="154"/>
      <c r="AY9" s="144"/>
      <c r="AZ9" s="155"/>
      <c r="BA9" s="155"/>
      <c r="BB9" s="155"/>
      <c r="BC9" s="155"/>
      <c r="BD9" s="156"/>
      <c r="BE9" s="138"/>
      <c r="BF9" s="139"/>
      <c r="BG9" s="139"/>
      <c r="BH9" s="140"/>
      <c r="BI9" s="195"/>
    </row>
    <row r="10" spans="1:63" ht="17.100000000000001" customHeight="1" x14ac:dyDescent="0.25">
      <c r="A10" s="226"/>
      <c r="B10" s="137"/>
      <c r="C10" s="137"/>
      <c r="D10" s="713" t="s">
        <v>3847</v>
      </c>
      <c r="E10" s="713"/>
      <c r="F10" s="713"/>
      <c r="G10" s="713"/>
      <c r="H10" s="713"/>
      <c r="I10" s="147" t="s">
        <v>2</v>
      </c>
      <c r="J10" s="724"/>
      <c r="K10" s="725"/>
      <c r="L10" s="725"/>
      <c r="M10" s="725"/>
      <c r="N10" s="725"/>
      <c r="O10" s="725"/>
      <c r="P10" s="725"/>
      <c r="Q10" s="725"/>
      <c r="R10" s="725"/>
      <c r="S10" s="725"/>
      <c r="T10" s="725"/>
      <c r="U10" s="725"/>
      <c r="V10" s="725"/>
      <c r="W10" s="725"/>
      <c r="X10" s="725"/>
      <c r="Y10" s="725"/>
      <c r="Z10" s="725"/>
      <c r="AA10" s="725"/>
      <c r="AB10" s="725"/>
      <c r="AC10" s="725"/>
      <c r="AD10" s="725"/>
      <c r="AE10" s="725"/>
      <c r="AF10" s="725"/>
      <c r="AG10" s="725"/>
      <c r="AH10" s="725"/>
      <c r="AI10" s="725"/>
      <c r="AJ10" s="725"/>
      <c r="AK10" s="725"/>
      <c r="AL10" s="725"/>
      <c r="AM10" s="725"/>
      <c r="AN10" s="725"/>
      <c r="AO10" s="725"/>
      <c r="AP10" s="725"/>
      <c r="AQ10" s="725"/>
      <c r="AR10" s="725"/>
      <c r="AS10" s="725"/>
      <c r="AT10" s="725"/>
      <c r="AU10" s="725"/>
      <c r="AV10" s="725"/>
      <c r="AW10" s="725"/>
      <c r="AX10" s="726"/>
      <c r="AY10" s="147" t="s">
        <v>2</v>
      </c>
      <c r="AZ10" s="714" t="s">
        <v>3854</v>
      </c>
      <c r="BA10" s="715"/>
      <c r="BB10" s="715"/>
      <c r="BC10" s="715"/>
      <c r="BD10" s="716"/>
      <c r="BE10" s="138"/>
      <c r="BF10" s="139"/>
      <c r="BG10" s="139"/>
      <c r="BH10" s="140"/>
      <c r="BI10" s="195"/>
    </row>
    <row r="11" spans="1:63" ht="3.95" customHeight="1" x14ac:dyDescent="0.25">
      <c r="A11" s="226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6"/>
      <c r="N11" s="136"/>
      <c r="O11" s="136"/>
      <c r="P11" s="136"/>
      <c r="Q11" s="350"/>
      <c r="R11" s="136"/>
      <c r="S11" s="136"/>
      <c r="T11" s="136"/>
      <c r="U11" s="136"/>
      <c r="V11" s="136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62"/>
      <c r="AM11" s="162"/>
      <c r="AN11" s="162"/>
      <c r="AO11" s="162"/>
      <c r="AP11" s="162"/>
      <c r="AQ11" s="162"/>
      <c r="AR11" s="141"/>
      <c r="AS11" s="142"/>
      <c r="AT11" s="143"/>
      <c r="AU11" s="145"/>
      <c r="AV11" s="145"/>
      <c r="AW11" s="145"/>
      <c r="AX11" s="146"/>
      <c r="AY11" s="144"/>
      <c r="AZ11" s="714"/>
      <c r="BA11" s="715"/>
      <c r="BB11" s="715"/>
      <c r="BC11" s="715"/>
      <c r="BD11" s="716"/>
      <c r="BE11" s="138"/>
      <c r="BF11" s="139"/>
      <c r="BG11" s="139"/>
      <c r="BH11" s="140"/>
      <c r="BI11" s="195"/>
    </row>
    <row r="12" spans="1:63" ht="17.100000000000001" customHeight="1" x14ac:dyDescent="0.25">
      <c r="A12" s="226"/>
      <c r="B12" s="137"/>
      <c r="C12" s="137"/>
      <c r="D12" s="713" t="s">
        <v>3848</v>
      </c>
      <c r="E12" s="713"/>
      <c r="F12" s="713"/>
      <c r="G12" s="713"/>
      <c r="H12" s="713"/>
      <c r="I12" s="147" t="s">
        <v>2</v>
      </c>
      <c r="J12" s="724"/>
      <c r="K12" s="725"/>
      <c r="L12" s="725"/>
      <c r="M12" s="725"/>
      <c r="N12" s="725"/>
      <c r="O12" s="725"/>
      <c r="P12" s="725"/>
      <c r="Q12" s="725"/>
      <c r="R12" s="725"/>
      <c r="S12" s="725"/>
      <c r="T12" s="725"/>
      <c r="U12" s="726"/>
      <c r="V12" s="158"/>
      <c r="W12" s="778" t="s">
        <v>1981</v>
      </c>
      <c r="X12" s="779"/>
      <c r="Y12" s="779"/>
      <c r="Z12" s="779"/>
      <c r="AA12" s="779"/>
      <c r="AB12" s="779"/>
      <c r="AC12" s="779"/>
      <c r="AD12" s="779"/>
      <c r="AE12" s="780"/>
      <c r="AF12" s="162"/>
      <c r="AG12" s="733" t="s">
        <v>1984</v>
      </c>
      <c r="AH12" s="734"/>
      <c r="AI12" s="734"/>
      <c r="AJ12" s="734"/>
      <c r="AK12" s="735"/>
      <c r="AL12" s="162"/>
      <c r="AM12" s="717"/>
      <c r="AN12" s="718"/>
      <c r="AO12" s="718"/>
      <c r="AP12" s="718"/>
      <c r="AQ12" s="718"/>
      <c r="AR12" s="718"/>
      <c r="AS12" s="718"/>
      <c r="AT12" s="718"/>
      <c r="AU12" s="718"/>
      <c r="AV12" s="718"/>
      <c r="AW12" s="718"/>
      <c r="AX12" s="719"/>
      <c r="AY12" s="147" t="s">
        <v>2</v>
      </c>
      <c r="AZ12" s="714" t="s">
        <v>3855</v>
      </c>
      <c r="BA12" s="715"/>
      <c r="BB12" s="715"/>
      <c r="BC12" s="715"/>
      <c r="BD12" s="716"/>
      <c r="BE12" s="138"/>
      <c r="BF12" s="139"/>
      <c r="BG12" s="139"/>
      <c r="BH12" s="140"/>
      <c r="BI12" s="195"/>
    </row>
    <row r="13" spans="1:63" ht="3.95" customHeight="1" x14ac:dyDescent="0.25">
      <c r="A13" s="226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6"/>
      <c r="N13" s="136"/>
      <c r="O13" s="136"/>
      <c r="P13" s="136"/>
      <c r="Q13" s="350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62"/>
      <c r="AC13" s="136"/>
      <c r="AD13" s="158"/>
      <c r="AE13" s="136"/>
      <c r="AF13" s="162"/>
      <c r="AG13" s="158"/>
      <c r="AH13" s="158"/>
      <c r="AI13" s="158"/>
      <c r="AJ13" s="158"/>
      <c r="AK13" s="162"/>
      <c r="AL13" s="162"/>
      <c r="AM13" s="162"/>
      <c r="AN13" s="162"/>
      <c r="AO13" s="162"/>
      <c r="AP13" s="162"/>
      <c r="AQ13" s="162"/>
      <c r="AR13" s="141"/>
      <c r="AS13" s="142"/>
      <c r="AT13" s="143"/>
      <c r="AU13" s="145"/>
      <c r="AV13" s="145"/>
      <c r="AW13" s="145"/>
      <c r="AX13" s="146"/>
      <c r="AY13" s="144"/>
      <c r="AZ13" s="714"/>
      <c r="BA13" s="715"/>
      <c r="BB13" s="715"/>
      <c r="BC13" s="715"/>
      <c r="BD13" s="716"/>
      <c r="BE13" s="138"/>
      <c r="BF13" s="139"/>
      <c r="BG13" s="139"/>
      <c r="BH13" s="140"/>
      <c r="BI13" s="195"/>
    </row>
    <row r="14" spans="1:63" ht="17.100000000000001" customHeight="1" x14ac:dyDescent="0.25">
      <c r="A14" s="226"/>
      <c r="B14" s="137"/>
      <c r="C14" s="137"/>
      <c r="D14" s="713" t="s">
        <v>3849</v>
      </c>
      <c r="E14" s="713"/>
      <c r="F14" s="713"/>
      <c r="G14" s="713"/>
      <c r="H14" s="713"/>
      <c r="I14" s="147" t="s">
        <v>2</v>
      </c>
      <c r="J14" s="717"/>
      <c r="K14" s="718"/>
      <c r="L14" s="718"/>
      <c r="M14" s="718"/>
      <c r="N14" s="718"/>
      <c r="O14" s="718"/>
      <c r="P14" s="718"/>
      <c r="Q14" s="718"/>
      <c r="R14" s="718"/>
      <c r="S14" s="718"/>
      <c r="T14" s="718"/>
      <c r="U14" s="718"/>
      <c r="V14" s="718"/>
      <c r="W14" s="718"/>
      <c r="X14" s="718"/>
      <c r="Y14" s="718"/>
      <c r="Z14" s="718"/>
      <c r="AA14" s="718"/>
      <c r="AB14" s="718"/>
      <c r="AC14" s="718"/>
      <c r="AD14" s="718"/>
      <c r="AE14" s="719"/>
      <c r="AF14" s="162"/>
      <c r="AG14" s="736"/>
      <c r="AH14" s="737"/>
      <c r="AI14" s="737"/>
      <c r="AJ14" s="737"/>
      <c r="AK14" s="737"/>
      <c r="AL14" s="737"/>
      <c r="AM14" s="737"/>
      <c r="AN14" s="737"/>
      <c r="AO14" s="737"/>
      <c r="AP14" s="737"/>
      <c r="AQ14" s="737"/>
      <c r="AR14" s="737"/>
      <c r="AS14" s="737"/>
      <c r="AT14" s="737"/>
      <c r="AU14" s="737"/>
      <c r="AV14" s="737"/>
      <c r="AW14" s="737"/>
      <c r="AX14" s="738"/>
      <c r="AY14" s="147" t="s">
        <v>2</v>
      </c>
      <c r="AZ14" s="714" t="s">
        <v>3856</v>
      </c>
      <c r="BA14" s="715"/>
      <c r="BB14" s="715"/>
      <c r="BC14" s="715"/>
      <c r="BD14" s="716"/>
      <c r="BE14" s="138"/>
      <c r="BF14" s="139"/>
      <c r="BG14" s="139"/>
      <c r="BH14" s="140"/>
      <c r="BI14" s="195"/>
    </row>
    <row r="15" spans="1:63" ht="3.75" customHeight="1" x14ac:dyDescent="0.25">
      <c r="A15" s="226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6"/>
      <c r="N15" s="136"/>
      <c r="O15" s="136"/>
      <c r="P15" s="136"/>
      <c r="Q15" s="350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62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59"/>
      <c r="BE15" s="159"/>
      <c r="BF15" s="160"/>
      <c r="BG15" s="160"/>
      <c r="BH15" s="161"/>
      <c r="BI15" s="195"/>
    </row>
    <row r="16" spans="1:63" s="327" customFormat="1" ht="18" customHeight="1" x14ac:dyDescent="0.25">
      <c r="A16" s="339"/>
      <c r="B16" s="299"/>
      <c r="C16" s="720" t="s">
        <v>1960</v>
      </c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721"/>
      <c r="R16" s="721"/>
      <c r="S16" s="721"/>
      <c r="T16" s="721"/>
      <c r="U16" s="721"/>
      <c r="V16" s="721"/>
      <c r="W16" s="721"/>
      <c r="X16" s="721"/>
      <c r="Y16" s="721"/>
      <c r="Z16" s="721"/>
      <c r="AA16" s="721"/>
      <c r="AB16" s="721"/>
      <c r="AC16" s="721"/>
      <c r="AD16" s="721"/>
      <c r="AE16" s="722" t="s">
        <v>1964</v>
      </c>
      <c r="AF16" s="722"/>
      <c r="AG16" s="722"/>
      <c r="AH16" s="722"/>
      <c r="AI16" s="722"/>
      <c r="AJ16" s="722"/>
      <c r="AK16" s="722"/>
      <c r="AL16" s="722"/>
      <c r="AM16" s="722"/>
      <c r="AN16" s="722"/>
      <c r="AO16" s="722"/>
      <c r="AP16" s="722"/>
      <c r="AQ16" s="722"/>
      <c r="AR16" s="722"/>
      <c r="AS16" s="722"/>
      <c r="AT16" s="722"/>
      <c r="AU16" s="722"/>
      <c r="AV16" s="722"/>
      <c r="AW16" s="722"/>
      <c r="AX16" s="722"/>
      <c r="AY16" s="722"/>
      <c r="AZ16" s="722"/>
      <c r="BA16" s="722"/>
      <c r="BB16" s="722"/>
      <c r="BC16" s="722"/>
      <c r="BD16" s="722"/>
      <c r="BE16" s="723"/>
      <c r="BF16" s="299"/>
      <c r="BG16" s="299"/>
      <c r="BH16" s="300"/>
      <c r="BI16" s="339"/>
    </row>
    <row r="17" spans="1:66" ht="3.95" customHeight="1" x14ac:dyDescent="0.25">
      <c r="A17" s="340"/>
      <c r="B17" s="164"/>
      <c r="C17" s="165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225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3"/>
      <c r="BI17" s="195"/>
    </row>
    <row r="18" spans="1:66" ht="17.100000000000001" customHeight="1" x14ac:dyDescent="0.25">
      <c r="A18" s="340"/>
      <c r="B18" s="164"/>
      <c r="C18" s="162"/>
      <c r="D18" s="713" t="s">
        <v>3850</v>
      </c>
      <c r="E18" s="713"/>
      <c r="F18" s="713"/>
      <c r="G18" s="713"/>
      <c r="H18" s="713"/>
      <c r="I18" s="147" t="s">
        <v>2</v>
      </c>
      <c r="J18" s="745"/>
      <c r="K18" s="746"/>
      <c r="L18" s="746"/>
      <c r="M18" s="746"/>
      <c r="N18" s="746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  <c r="AB18" s="746"/>
      <c r="AC18" s="746"/>
      <c r="AD18" s="746"/>
      <c r="AE18" s="746"/>
      <c r="AF18" s="746"/>
      <c r="AG18" s="746"/>
      <c r="AH18" s="746"/>
      <c r="AI18" s="746"/>
      <c r="AJ18" s="746"/>
      <c r="AK18" s="746"/>
      <c r="AL18" s="746"/>
      <c r="AM18" s="746"/>
      <c r="AN18" s="746"/>
      <c r="AO18" s="746"/>
      <c r="AP18" s="746"/>
      <c r="AQ18" s="746"/>
      <c r="AR18" s="746"/>
      <c r="AS18" s="746"/>
      <c r="AT18" s="746"/>
      <c r="AU18" s="746"/>
      <c r="AV18" s="746"/>
      <c r="AW18" s="746"/>
      <c r="AX18" s="747"/>
      <c r="AY18" s="147" t="s">
        <v>2</v>
      </c>
      <c r="AZ18" s="748" t="s">
        <v>3857</v>
      </c>
      <c r="BA18" s="749"/>
      <c r="BB18" s="749"/>
      <c r="BC18" s="749"/>
      <c r="BD18" s="750"/>
      <c r="BE18" s="164"/>
      <c r="BF18" s="162"/>
      <c r="BG18" s="162"/>
      <c r="BH18" s="163"/>
      <c r="BI18" s="195"/>
    </row>
    <row r="19" spans="1:66" s="171" customFormat="1" ht="3.95" customHeight="1" x14ac:dyDescent="0.25">
      <c r="A19" s="340"/>
      <c r="B19" s="167"/>
      <c r="C19" s="158"/>
      <c r="D19" s="168"/>
      <c r="E19" s="168"/>
      <c r="F19" s="168"/>
      <c r="G19" s="166"/>
      <c r="H19" s="166"/>
      <c r="I19" s="162"/>
      <c r="J19" s="166"/>
      <c r="K19" s="166"/>
      <c r="L19" s="166"/>
      <c r="M19" s="166"/>
      <c r="N19" s="166"/>
      <c r="O19" s="166"/>
      <c r="P19" s="166"/>
      <c r="Q19" s="225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58"/>
      <c r="AE19" s="166"/>
      <c r="AF19" s="166"/>
      <c r="AG19" s="166"/>
      <c r="AH19" s="166"/>
      <c r="AI19" s="166"/>
      <c r="AJ19" s="166"/>
      <c r="AK19" s="166"/>
      <c r="AL19" s="168"/>
      <c r="AM19" s="168"/>
      <c r="AN19" s="168"/>
      <c r="AO19" s="168"/>
      <c r="AP19" s="166"/>
      <c r="AQ19" s="166"/>
      <c r="AR19" s="166"/>
      <c r="AS19" s="166"/>
      <c r="AT19" s="166"/>
      <c r="AU19" s="166"/>
      <c r="AV19" s="166"/>
      <c r="AW19" s="166"/>
      <c r="AX19" s="166"/>
      <c r="AY19" s="169"/>
      <c r="AZ19" s="166"/>
      <c r="BA19" s="166"/>
      <c r="BB19" s="166"/>
      <c r="BC19" s="166"/>
      <c r="BD19" s="166"/>
      <c r="BE19" s="158"/>
      <c r="BF19" s="158"/>
      <c r="BG19" s="158"/>
      <c r="BH19" s="170"/>
      <c r="BI19" s="195"/>
    </row>
    <row r="20" spans="1:66" ht="17.100000000000001" customHeight="1" x14ac:dyDescent="0.25">
      <c r="A20" s="340"/>
      <c r="B20" s="164"/>
      <c r="C20" s="162"/>
      <c r="D20" s="713" t="s">
        <v>3851</v>
      </c>
      <c r="E20" s="713"/>
      <c r="F20" s="713"/>
      <c r="G20" s="713"/>
      <c r="H20" s="713"/>
      <c r="I20" s="147" t="s">
        <v>2</v>
      </c>
      <c r="J20" s="724"/>
      <c r="K20" s="725"/>
      <c r="L20" s="725"/>
      <c r="M20" s="725"/>
      <c r="N20" s="725"/>
      <c r="O20" s="725"/>
      <c r="P20" s="725"/>
      <c r="Q20" s="725"/>
      <c r="R20" s="725"/>
      <c r="S20" s="725"/>
      <c r="T20" s="725"/>
      <c r="U20" s="726"/>
      <c r="V20" s="158"/>
      <c r="W20" s="778" t="s">
        <v>1982</v>
      </c>
      <c r="X20" s="779"/>
      <c r="Y20" s="779"/>
      <c r="Z20" s="779"/>
      <c r="AA20" s="779"/>
      <c r="AB20" s="779"/>
      <c r="AC20" s="779"/>
      <c r="AD20" s="779"/>
      <c r="AE20" s="780"/>
      <c r="AF20" s="166"/>
      <c r="AG20" s="733" t="s">
        <v>1983</v>
      </c>
      <c r="AH20" s="734"/>
      <c r="AI20" s="734"/>
      <c r="AJ20" s="734"/>
      <c r="AK20" s="735"/>
      <c r="AL20" s="309"/>
      <c r="AM20" s="717"/>
      <c r="AN20" s="718"/>
      <c r="AO20" s="718"/>
      <c r="AP20" s="718"/>
      <c r="AQ20" s="718"/>
      <c r="AR20" s="718"/>
      <c r="AS20" s="718"/>
      <c r="AT20" s="718"/>
      <c r="AU20" s="718"/>
      <c r="AV20" s="718"/>
      <c r="AW20" s="718"/>
      <c r="AX20" s="719"/>
      <c r="AY20" s="147" t="s">
        <v>2</v>
      </c>
      <c r="AZ20" s="714" t="s">
        <v>3858</v>
      </c>
      <c r="BA20" s="715"/>
      <c r="BB20" s="715"/>
      <c r="BC20" s="715"/>
      <c r="BD20" s="716"/>
      <c r="BE20" s="162"/>
      <c r="BF20" s="162"/>
      <c r="BG20" s="162"/>
      <c r="BH20" s="163"/>
      <c r="BI20" s="195"/>
    </row>
    <row r="21" spans="1:66" ht="3.95" customHeight="1" x14ac:dyDescent="0.25">
      <c r="A21" s="340"/>
      <c r="B21" s="164"/>
      <c r="C21" s="162"/>
      <c r="D21" s="168"/>
      <c r="E21" s="168"/>
      <c r="F21" s="168"/>
      <c r="G21" s="168"/>
      <c r="H21" s="168"/>
      <c r="I21" s="162"/>
      <c r="J21" s="168"/>
      <c r="K21" s="168"/>
      <c r="L21" s="168"/>
      <c r="M21" s="166"/>
      <c r="N21" s="166"/>
      <c r="O21" s="166"/>
      <c r="P21" s="166"/>
      <c r="Q21" s="225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2"/>
      <c r="AC21" s="166"/>
      <c r="AD21" s="15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9"/>
      <c r="AZ21" s="168"/>
      <c r="BA21" s="168"/>
      <c r="BB21" s="168"/>
      <c r="BC21" s="168"/>
      <c r="BD21" s="168"/>
      <c r="BE21" s="162"/>
      <c r="BF21" s="162"/>
      <c r="BG21" s="162"/>
      <c r="BH21" s="163"/>
      <c r="BI21" s="195"/>
    </row>
    <row r="22" spans="1:66" ht="17.100000000000001" customHeight="1" x14ac:dyDescent="0.25">
      <c r="A22" s="340"/>
      <c r="B22" s="164"/>
      <c r="C22" s="162"/>
      <c r="D22" s="713" t="s">
        <v>3852</v>
      </c>
      <c r="E22" s="713"/>
      <c r="F22" s="713"/>
      <c r="G22" s="713"/>
      <c r="H22" s="713"/>
      <c r="I22" s="147" t="s">
        <v>2</v>
      </c>
      <c r="J22" s="717"/>
      <c r="K22" s="718"/>
      <c r="L22" s="718"/>
      <c r="M22" s="718"/>
      <c r="N22" s="718"/>
      <c r="O22" s="718"/>
      <c r="P22" s="718"/>
      <c r="Q22" s="718"/>
      <c r="R22" s="718"/>
      <c r="S22" s="718"/>
      <c r="T22" s="718"/>
      <c r="U22" s="718"/>
      <c r="V22" s="718"/>
      <c r="W22" s="718"/>
      <c r="X22" s="718"/>
      <c r="Y22" s="718"/>
      <c r="Z22" s="718"/>
      <c r="AA22" s="718"/>
      <c r="AB22" s="718"/>
      <c r="AC22" s="718"/>
      <c r="AD22" s="718"/>
      <c r="AE22" s="719"/>
      <c r="AF22" s="162"/>
      <c r="AG22" s="736"/>
      <c r="AH22" s="737"/>
      <c r="AI22" s="737"/>
      <c r="AJ22" s="737"/>
      <c r="AK22" s="737"/>
      <c r="AL22" s="737"/>
      <c r="AM22" s="737"/>
      <c r="AN22" s="737"/>
      <c r="AO22" s="737"/>
      <c r="AP22" s="737"/>
      <c r="AQ22" s="737"/>
      <c r="AR22" s="737"/>
      <c r="AS22" s="737"/>
      <c r="AT22" s="737"/>
      <c r="AU22" s="737"/>
      <c r="AV22" s="737"/>
      <c r="AW22" s="737"/>
      <c r="AX22" s="738"/>
      <c r="AY22" s="147" t="s">
        <v>2</v>
      </c>
      <c r="AZ22" s="748" t="s">
        <v>3859</v>
      </c>
      <c r="BA22" s="749"/>
      <c r="BB22" s="749"/>
      <c r="BC22" s="749"/>
      <c r="BD22" s="750"/>
      <c r="BE22" s="162"/>
      <c r="BF22" s="162"/>
      <c r="BG22" s="162"/>
      <c r="BH22" s="163"/>
      <c r="BI22" s="195"/>
    </row>
    <row r="23" spans="1:66" ht="3.95" customHeight="1" x14ac:dyDescent="0.25">
      <c r="A23" s="340"/>
      <c r="B23" s="164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218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3"/>
      <c r="BI23" s="195"/>
    </row>
    <row r="24" spans="1:66" s="327" customFormat="1" ht="18" customHeight="1" x14ac:dyDescent="0.25">
      <c r="A24" s="341"/>
      <c r="B24" s="328"/>
      <c r="C24" s="720" t="s">
        <v>1961</v>
      </c>
      <c r="D24" s="721"/>
      <c r="E24" s="721"/>
      <c r="F24" s="721"/>
      <c r="G24" s="721"/>
      <c r="H24" s="721"/>
      <c r="I24" s="721"/>
      <c r="J24" s="721"/>
      <c r="K24" s="721"/>
      <c r="L24" s="721"/>
      <c r="M24" s="721"/>
      <c r="N24" s="721"/>
      <c r="O24" s="721"/>
      <c r="P24" s="721"/>
      <c r="Q24" s="721"/>
      <c r="R24" s="721"/>
      <c r="S24" s="721"/>
      <c r="T24" s="721"/>
      <c r="U24" s="721"/>
      <c r="V24" s="721"/>
      <c r="W24" s="721"/>
      <c r="X24" s="721"/>
      <c r="Y24" s="721"/>
      <c r="Z24" s="721"/>
      <c r="AA24" s="721"/>
      <c r="AB24" s="721"/>
      <c r="AC24" s="721"/>
      <c r="AD24" s="721"/>
      <c r="AE24" s="722" t="s">
        <v>3745</v>
      </c>
      <c r="AF24" s="722"/>
      <c r="AG24" s="722"/>
      <c r="AH24" s="722"/>
      <c r="AI24" s="722"/>
      <c r="AJ24" s="722"/>
      <c r="AK24" s="722"/>
      <c r="AL24" s="722"/>
      <c r="AM24" s="722"/>
      <c r="AN24" s="722"/>
      <c r="AO24" s="722"/>
      <c r="AP24" s="722"/>
      <c r="AQ24" s="722"/>
      <c r="AR24" s="722"/>
      <c r="AS24" s="722"/>
      <c r="AT24" s="722"/>
      <c r="AU24" s="722"/>
      <c r="AV24" s="722"/>
      <c r="AW24" s="722"/>
      <c r="AX24" s="722"/>
      <c r="AY24" s="722"/>
      <c r="AZ24" s="722"/>
      <c r="BA24" s="722"/>
      <c r="BB24" s="722"/>
      <c r="BC24" s="722"/>
      <c r="BD24" s="722"/>
      <c r="BE24" s="723"/>
      <c r="BF24" s="299"/>
      <c r="BG24" s="299"/>
      <c r="BH24" s="300"/>
      <c r="BI24" s="339"/>
    </row>
    <row r="25" spans="1:66" ht="3.95" customHeight="1" x14ac:dyDescent="0.25">
      <c r="A25" s="340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352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7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2"/>
      <c r="BF25" s="162"/>
      <c r="BG25" s="162"/>
      <c r="BH25" s="163"/>
      <c r="BI25" s="195"/>
    </row>
    <row r="26" spans="1:66" ht="15" customHeight="1" x14ac:dyDescent="0.25">
      <c r="A26" s="340"/>
      <c r="B26" s="164"/>
      <c r="C26" s="165"/>
      <c r="D26" s="727" t="s">
        <v>1918</v>
      </c>
      <c r="E26" s="728"/>
      <c r="F26" s="728"/>
      <c r="G26" s="728"/>
      <c r="H26" s="728"/>
      <c r="I26" s="728"/>
      <c r="J26" s="728"/>
      <c r="K26" s="728"/>
      <c r="L26" s="728"/>
      <c r="M26" s="728"/>
      <c r="N26" s="728"/>
      <c r="O26" s="729"/>
      <c r="P26" s="162"/>
      <c r="Q26" s="727" t="s">
        <v>1957</v>
      </c>
      <c r="R26" s="728"/>
      <c r="S26" s="728"/>
      <c r="T26" s="728"/>
      <c r="U26" s="728"/>
      <c r="V26" s="728"/>
      <c r="W26" s="728"/>
      <c r="X26" s="728"/>
      <c r="Y26" s="728"/>
      <c r="Z26" s="728"/>
      <c r="AA26" s="728"/>
      <c r="AB26" s="728"/>
      <c r="AC26" s="728"/>
      <c r="AD26" s="728"/>
      <c r="AE26" s="729"/>
      <c r="AF26" s="162"/>
      <c r="AG26" s="727" t="s">
        <v>1959</v>
      </c>
      <c r="AH26" s="728"/>
      <c r="AI26" s="728"/>
      <c r="AJ26" s="728"/>
      <c r="AK26" s="728"/>
      <c r="AL26" s="728"/>
      <c r="AM26" s="728"/>
      <c r="AN26" s="728"/>
      <c r="AO26" s="728"/>
      <c r="AP26" s="729"/>
      <c r="AQ26" s="162"/>
      <c r="AR26" s="727" t="s">
        <v>1958</v>
      </c>
      <c r="AS26" s="728"/>
      <c r="AT26" s="728"/>
      <c r="AU26" s="728"/>
      <c r="AV26" s="728"/>
      <c r="AW26" s="728"/>
      <c r="AX26" s="728"/>
      <c r="AY26" s="728"/>
      <c r="AZ26" s="728"/>
      <c r="BA26" s="728"/>
      <c r="BB26" s="728"/>
      <c r="BC26" s="728"/>
      <c r="BD26" s="729"/>
      <c r="BE26" s="162"/>
      <c r="BF26" s="162"/>
      <c r="BG26" s="162"/>
      <c r="BH26" s="163"/>
      <c r="BI26" s="195"/>
    </row>
    <row r="27" spans="1:66" ht="15" customHeight="1" x14ac:dyDescent="0.25">
      <c r="A27" s="340"/>
      <c r="B27" s="164"/>
      <c r="C27" s="359"/>
      <c r="D27" s="730" t="s">
        <v>1917</v>
      </c>
      <c r="E27" s="731"/>
      <c r="F27" s="731"/>
      <c r="G27" s="731"/>
      <c r="H27" s="731"/>
      <c r="I27" s="731"/>
      <c r="J27" s="731"/>
      <c r="K27" s="731"/>
      <c r="L27" s="731"/>
      <c r="M27" s="731"/>
      <c r="N27" s="731"/>
      <c r="O27" s="732"/>
      <c r="P27" s="162"/>
      <c r="Q27" s="730" t="s">
        <v>791</v>
      </c>
      <c r="R27" s="731"/>
      <c r="S27" s="731"/>
      <c r="T27" s="731"/>
      <c r="U27" s="731"/>
      <c r="V27" s="731"/>
      <c r="W27" s="731"/>
      <c r="X27" s="731"/>
      <c r="Y27" s="731"/>
      <c r="Z27" s="731"/>
      <c r="AA27" s="731"/>
      <c r="AB27" s="731"/>
      <c r="AC27" s="731"/>
      <c r="AD27" s="731"/>
      <c r="AE27" s="732"/>
      <c r="AF27" s="162"/>
      <c r="AG27" s="730" t="s">
        <v>790</v>
      </c>
      <c r="AH27" s="731"/>
      <c r="AI27" s="731"/>
      <c r="AJ27" s="731"/>
      <c r="AK27" s="731"/>
      <c r="AL27" s="731"/>
      <c r="AM27" s="731"/>
      <c r="AN27" s="731"/>
      <c r="AO27" s="731"/>
      <c r="AP27" s="732"/>
      <c r="AQ27" s="162"/>
      <c r="AR27" s="730" t="s">
        <v>789</v>
      </c>
      <c r="AS27" s="731"/>
      <c r="AT27" s="731"/>
      <c r="AU27" s="731"/>
      <c r="AV27" s="731"/>
      <c r="AW27" s="731"/>
      <c r="AX27" s="731"/>
      <c r="AY27" s="731"/>
      <c r="AZ27" s="731"/>
      <c r="BA27" s="731"/>
      <c r="BB27" s="731"/>
      <c r="BC27" s="731"/>
      <c r="BD27" s="732"/>
      <c r="BE27" s="162"/>
      <c r="BF27" s="162"/>
      <c r="BG27" s="162"/>
      <c r="BH27" s="163"/>
      <c r="BI27" s="195"/>
    </row>
    <row r="28" spans="1:66" ht="3.95" customHeight="1" x14ac:dyDescent="0.25">
      <c r="A28" s="340"/>
      <c r="B28" s="164"/>
      <c r="C28" s="165"/>
      <c r="D28" s="172"/>
      <c r="E28" s="172"/>
      <c r="F28" s="172"/>
      <c r="G28" s="172"/>
      <c r="H28" s="172"/>
      <c r="I28" s="172"/>
      <c r="J28" s="172"/>
      <c r="K28" s="172"/>
      <c r="L28" s="165"/>
      <c r="M28" s="172"/>
      <c r="N28" s="172"/>
      <c r="O28" s="172"/>
      <c r="P28" s="172"/>
      <c r="Q28" s="353"/>
      <c r="R28" s="172"/>
      <c r="S28" s="172"/>
      <c r="T28" s="172"/>
      <c r="U28" s="172"/>
      <c r="V28" s="172"/>
      <c r="W28" s="172"/>
      <c r="X28" s="162"/>
      <c r="Y28" s="165"/>
      <c r="Z28" s="165"/>
      <c r="AA28" s="172"/>
      <c r="AB28" s="172"/>
      <c r="AC28" s="172"/>
      <c r="AD28" s="172"/>
      <c r="AE28" s="172"/>
      <c r="AF28" s="162"/>
      <c r="AG28" s="172"/>
      <c r="AH28" s="172"/>
      <c r="AI28" s="172"/>
      <c r="AJ28" s="172"/>
      <c r="AK28" s="172"/>
      <c r="AL28" s="172"/>
      <c r="AM28" s="172"/>
      <c r="AN28" s="172"/>
      <c r="AO28" s="172"/>
      <c r="AP28" s="165"/>
      <c r="AQ28" s="162"/>
      <c r="AR28" s="165"/>
      <c r="AS28" s="165"/>
      <c r="AT28" s="165"/>
      <c r="AU28" s="165"/>
      <c r="AV28" s="162"/>
      <c r="AW28" s="165"/>
      <c r="AX28" s="165"/>
      <c r="AY28" s="165"/>
      <c r="AZ28" s="165"/>
      <c r="BA28" s="165"/>
      <c r="BB28" s="165"/>
      <c r="BC28" s="165"/>
      <c r="BD28" s="165"/>
      <c r="BE28" s="162"/>
      <c r="BF28" s="162"/>
      <c r="BG28" s="162"/>
      <c r="BH28" s="163"/>
      <c r="BI28" s="195"/>
    </row>
    <row r="29" spans="1:66" ht="17.100000000000001" customHeight="1" x14ac:dyDescent="0.25">
      <c r="A29" s="340"/>
      <c r="B29" s="164"/>
      <c r="C29" s="165"/>
      <c r="D29" s="742"/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4"/>
      <c r="P29" s="309"/>
      <c r="Q29" s="717"/>
      <c r="R29" s="718"/>
      <c r="S29" s="718"/>
      <c r="T29" s="718"/>
      <c r="U29" s="718"/>
      <c r="V29" s="718"/>
      <c r="W29" s="718"/>
      <c r="X29" s="718"/>
      <c r="Y29" s="718"/>
      <c r="Z29" s="718"/>
      <c r="AA29" s="718"/>
      <c r="AB29" s="718"/>
      <c r="AC29" s="718"/>
      <c r="AD29" s="718"/>
      <c r="AE29" s="719"/>
      <c r="AF29" s="162"/>
      <c r="AG29" s="717"/>
      <c r="AH29" s="718"/>
      <c r="AI29" s="718"/>
      <c r="AJ29" s="718"/>
      <c r="AK29" s="718"/>
      <c r="AL29" s="718"/>
      <c r="AM29" s="718"/>
      <c r="AN29" s="718"/>
      <c r="AO29" s="718"/>
      <c r="AP29" s="719"/>
      <c r="AQ29" s="162"/>
      <c r="AR29" s="717"/>
      <c r="AS29" s="718"/>
      <c r="AT29" s="718"/>
      <c r="AU29" s="718"/>
      <c r="AV29" s="718"/>
      <c r="AW29" s="718"/>
      <c r="AX29" s="718"/>
      <c r="AY29" s="718"/>
      <c r="AZ29" s="718"/>
      <c r="BA29" s="718"/>
      <c r="BB29" s="718"/>
      <c r="BC29" s="718"/>
      <c r="BD29" s="719"/>
      <c r="BE29" s="162"/>
      <c r="BF29" s="173" t="b">
        <f>OR(D29="Sciences humaines et arts", D29="Psychologie et sciences cognitives",D29="Sciences sociales")</f>
        <v>0</v>
      </c>
      <c r="BG29" s="173" t="str">
        <f>IF(BF29=TRUE,"MD_SHS",IF(D29="","listevide","MD_ST"))</f>
        <v>listevide</v>
      </c>
      <c r="BH29" s="163"/>
      <c r="BI29" s="195"/>
      <c r="BM29" s="148" t="b">
        <f>OR(D29="GD8: Sciences humaines et arts", D29="",D29="GD7: Sciences sociales")</f>
        <v>1</v>
      </c>
      <c r="BN29" s="148" t="str">
        <f>IF(BM29=FALSE,"MD_ST",IF(D29="","listevide",IF(D29="GD8: Sciences humaines et arts","MD_SH","MD_SS")))</f>
        <v>listevide</v>
      </c>
    </row>
    <row r="30" spans="1:66" ht="3.95" customHeight="1" x14ac:dyDescent="0.25">
      <c r="A30" s="340"/>
      <c r="B30" s="164"/>
      <c r="C30" s="165"/>
      <c r="D30" s="174"/>
      <c r="E30" s="174"/>
      <c r="F30" s="174"/>
      <c r="G30" s="174"/>
      <c r="H30" s="174"/>
      <c r="I30" s="174"/>
      <c r="J30" s="174"/>
      <c r="K30" s="174"/>
      <c r="L30" s="165"/>
      <c r="M30" s="172"/>
      <c r="N30" s="172"/>
      <c r="O30" s="172"/>
      <c r="P30" s="172"/>
      <c r="Q30" s="353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3"/>
      <c r="BI30" s="195"/>
    </row>
    <row r="31" spans="1:66" s="327" customFormat="1" ht="18" customHeight="1" x14ac:dyDescent="0.25">
      <c r="A31" s="341"/>
      <c r="B31" s="328"/>
      <c r="C31" s="720" t="s">
        <v>52898</v>
      </c>
      <c r="D31" s="721"/>
      <c r="E31" s="721"/>
      <c r="F31" s="721"/>
      <c r="G31" s="721"/>
      <c r="H31" s="721"/>
      <c r="I31" s="721"/>
      <c r="J31" s="721"/>
      <c r="K31" s="721"/>
      <c r="L31" s="721"/>
      <c r="M31" s="721"/>
      <c r="N31" s="721"/>
      <c r="O31" s="721"/>
      <c r="P31" s="721"/>
      <c r="Q31" s="721"/>
      <c r="R31" s="721"/>
      <c r="S31" s="721"/>
      <c r="T31" s="721"/>
      <c r="U31" s="721"/>
      <c r="V31" s="721"/>
      <c r="W31" s="721"/>
      <c r="X31" s="600"/>
      <c r="Y31" s="600"/>
      <c r="Z31" s="600"/>
      <c r="AA31" s="600"/>
      <c r="AB31" s="600"/>
      <c r="AC31" s="600"/>
      <c r="AD31" s="600"/>
      <c r="AE31" s="722" t="s">
        <v>3521</v>
      </c>
      <c r="AF31" s="722"/>
      <c r="AG31" s="722"/>
      <c r="AH31" s="722"/>
      <c r="AI31" s="722"/>
      <c r="AJ31" s="722"/>
      <c r="AK31" s="722"/>
      <c r="AL31" s="722"/>
      <c r="AM31" s="722"/>
      <c r="AN31" s="722"/>
      <c r="AO31" s="722"/>
      <c r="AP31" s="722"/>
      <c r="AQ31" s="722"/>
      <c r="AR31" s="722"/>
      <c r="AS31" s="722"/>
      <c r="AT31" s="722"/>
      <c r="AU31" s="722"/>
      <c r="AV31" s="722"/>
      <c r="AW31" s="722"/>
      <c r="AX31" s="722"/>
      <c r="AY31" s="722"/>
      <c r="AZ31" s="722"/>
      <c r="BA31" s="722"/>
      <c r="BB31" s="722"/>
      <c r="BC31" s="722"/>
      <c r="BD31" s="722"/>
      <c r="BE31" s="723"/>
      <c r="BF31" s="299"/>
      <c r="BG31" s="299"/>
      <c r="BH31" s="300"/>
      <c r="BI31" s="339"/>
    </row>
    <row r="32" spans="1:66" s="162" customFormat="1" ht="3.75" customHeight="1" x14ac:dyDescent="0.25">
      <c r="A32" s="340"/>
      <c r="B32" s="164"/>
      <c r="Q32" s="218"/>
      <c r="BH32" s="163"/>
      <c r="BI32" s="195"/>
    </row>
    <row r="33" spans="1:219" s="162" customFormat="1" ht="15" customHeight="1" x14ac:dyDescent="0.25">
      <c r="A33" s="340"/>
      <c r="B33" s="164"/>
      <c r="D33" s="597" t="s">
        <v>1906</v>
      </c>
      <c r="F33" s="771" t="s">
        <v>4703</v>
      </c>
      <c r="H33" s="727" t="s">
        <v>1930</v>
      </c>
      <c r="I33" s="728"/>
      <c r="J33" s="729"/>
      <c r="L33" s="771" t="s">
        <v>3791</v>
      </c>
      <c r="N33" s="727" t="s">
        <v>1910</v>
      </c>
      <c r="O33" s="729"/>
      <c r="Q33" s="773" t="s">
        <v>1915</v>
      </c>
      <c r="S33" s="727" t="s">
        <v>1911</v>
      </c>
      <c r="T33" s="728"/>
      <c r="U33" s="729"/>
      <c r="W33" s="597" t="s">
        <v>1912</v>
      </c>
      <c r="Y33" s="727" t="s">
        <v>3517</v>
      </c>
      <c r="Z33" s="728"/>
      <c r="AA33" s="729"/>
      <c r="AB33" s="176"/>
      <c r="AC33" s="597" t="s">
        <v>3776</v>
      </c>
      <c r="AE33" s="597" t="s">
        <v>1904</v>
      </c>
      <c r="AG33" s="597" t="s">
        <v>3790</v>
      </c>
      <c r="AI33" s="597" t="s">
        <v>1837</v>
      </c>
      <c r="AK33" s="597" t="s">
        <v>1907</v>
      </c>
      <c r="AL33" s="164"/>
      <c r="AM33" s="727" t="s">
        <v>3792</v>
      </c>
      <c r="AN33" s="729"/>
      <c r="AP33" s="727" t="s">
        <v>1905</v>
      </c>
      <c r="AQ33" s="728"/>
      <c r="AR33" s="729"/>
      <c r="AT33" s="727" t="s">
        <v>1909</v>
      </c>
      <c r="AU33" s="729"/>
      <c r="AW33" s="727" t="s">
        <v>1913</v>
      </c>
      <c r="AX33" s="729"/>
      <c r="AZ33" s="727" t="s">
        <v>1908</v>
      </c>
      <c r="BA33" s="728"/>
      <c r="BB33" s="728"/>
      <c r="BC33" s="728"/>
      <c r="BD33" s="729"/>
      <c r="BH33" s="163"/>
      <c r="BI33" s="195"/>
    </row>
    <row r="34" spans="1:219" s="178" customFormat="1" ht="15" customHeight="1" x14ac:dyDescent="0.25">
      <c r="A34" s="340"/>
      <c r="B34" s="175"/>
      <c r="C34" s="176"/>
      <c r="D34" s="598" t="s">
        <v>1923</v>
      </c>
      <c r="E34" s="176"/>
      <c r="F34" s="772"/>
      <c r="G34" s="162"/>
      <c r="H34" s="730"/>
      <c r="I34" s="731"/>
      <c r="J34" s="732"/>
      <c r="K34" s="162"/>
      <c r="L34" s="772"/>
      <c r="M34" s="158"/>
      <c r="N34" s="730"/>
      <c r="O34" s="732"/>
      <c r="P34" s="158"/>
      <c r="Q34" s="774"/>
      <c r="R34" s="158"/>
      <c r="S34" s="730"/>
      <c r="T34" s="731"/>
      <c r="U34" s="732"/>
      <c r="V34" s="158"/>
      <c r="W34" s="177" t="s">
        <v>785</v>
      </c>
      <c r="X34" s="169"/>
      <c r="Y34" s="775" t="s">
        <v>788</v>
      </c>
      <c r="Z34" s="776"/>
      <c r="AA34" s="777"/>
      <c r="AB34" s="176"/>
      <c r="AC34" s="598" t="s">
        <v>3844</v>
      </c>
      <c r="AD34" s="176"/>
      <c r="AE34" s="598" t="s">
        <v>787</v>
      </c>
      <c r="AF34" s="176"/>
      <c r="AG34" s="598" t="s">
        <v>3845</v>
      </c>
      <c r="AH34" s="176"/>
      <c r="AI34" s="598" t="s">
        <v>3764</v>
      </c>
      <c r="AJ34" s="176"/>
      <c r="AK34" s="598" t="s">
        <v>1916</v>
      </c>
      <c r="AL34" s="176"/>
      <c r="AM34" s="730" t="s">
        <v>3793</v>
      </c>
      <c r="AN34" s="732"/>
      <c r="AO34" s="176"/>
      <c r="AP34" s="730" t="s">
        <v>786</v>
      </c>
      <c r="AQ34" s="731"/>
      <c r="AR34" s="732"/>
      <c r="AS34" s="162"/>
      <c r="AT34" s="730" t="s">
        <v>784</v>
      </c>
      <c r="AU34" s="731"/>
      <c r="AV34" s="164"/>
      <c r="AW34" s="730" t="s">
        <v>1914</v>
      </c>
      <c r="AX34" s="732"/>
      <c r="AY34" s="162"/>
      <c r="AZ34" s="730" t="s">
        <v>4702</v>
      </c>
      <c r="BA34" s="731"/>
      <c r="BB34" s="731"/>
      <c r="BC34" s="731"/>
      <c r="BD34" s="732"/>
      <c r="BE34" s="176"/>
      <c r="BF34" s="176"/>
      <c r="BG34" s="176"/>
      <c r="BH34" s="133"/>
      <c r="BI34" s="226"/>
    </row>
    <row r="35" spans="1:219" ht="3.95" customHeight="1" x14ac:dyDescent="0.25">
      <c r="A35" s="340"/>
      <c r="B35" s="164"/>
      <c r="C35" s="162"/>
      <c r="D35" s="179"/>
      <c r="E35" s="179"/>
      <c r="F35" s="179"/>
      <c r="G35" s="162"/>
      <c r="H35" s="179"/>
      <c r="I35" s="179"/>
      <c r="J35" s="179"/>
      <c r="K35" s="162"/>
      <c r="L35" s="179"/>
      <c r="M35" s="180"/>
      <c r="N35" s="180"/>
      <c r="O35" s="180"/>
      <c r="P35" s="180"/>
      <c r="Q35" s="458"/>
      <c r="R35" s="180"/>
      <c r="S35" s="180"/>
      <c r="T35" s="176"/>
      <c r="U35" s="180"/>
      <c r="V35" s="180"/>
      <c r="W35" s="180"/>
      <c r="X35" s="158"/>
      <c r="Y35" s="158"/>
      <c r="Z35" s="158"/>
      <c r="AA35" s="158"/>
      <c r="AB35" s="176"/>
      <c r="AC35" s="176"/>
      <c r="AD35" s="162"/>
      <c r="AE35" s="189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81"/>
      <c r="AS35" s="162"/>
      <c r="AT35" s="162"/>
      <c r="AU35" s="162"/>
      <c r="AV35" s="164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3"/>
      <c r="BI35" s="195"/>
    </row>
    <row r="36" spans="1:219" s="215" customFormat="1" ht="17.100000000000001" customHeight="1" x14ac:dyDescent="0.25">
      <c r="A36" s="342"/>
      <c r="B36" s="329"/>
      <c r="C36" s="213"/>
      <c r="D36" s="302"/>
      <c r="E36" s="369" t="s">
        <v>3918</v>
      </c>
      <c r="F36" s="529"/>
      <c r="G36" s="371" t="s">
        <v>3918</v>
      </c>
      <c r="H36" s="765"/>
      <c r="I36" s="765"/>
      <c r="J36" s="765"/>
      <c r="K36" s="369" t="s">
        <v>3918</v>
      </c>
      <c r="L36" s="288"/>
      <c r="M36" s="370" t="s">
        <v>3918</v>
      </c>
      <c r="N36" s="766"/>
      <c r="O36" s="767"/>
      <c r="P36" s="370" t="s">
        <v>3919</v>
      </c>
      <c r="Q36" s="376"/>
      <c r="R36" s="370" t="s">
        <v>3918</v>
      </c>
      <c r="S36" s="796"/>
      <c r="T36" s="797"/>
      <c r="U36" s="798"/>
      <c r="V36" s="370" t="s">
        <v>93</v>
      </c>
      <c r="W36" s="377"/>
      <c r="X36" s="372" t="s">
        <v>93</v>
      </c>
      <c r="Y36" s="768"/>
      <c r="Z36" s="769"/>
      <c r="AA36" s="770"/>
      <c r="AB36" s="371" t="s">
        <v>93</v>
      </c>
      <c r="AC36" s="302"/>
      <c r="AD36" s="369" t="s">
        <v>3752</v>
      </c>
      <c r="AE36" s="596"/>
      <c r="AF36" s="369" t="s">
        <v>93</v>
      </c>
      <c r="AG36" s="302"/>
      <c r="AH36" s="369" t="s">
        <v>93</v>
      </c>
      <c r="AI36" s="529"/>
      <c r="AJ36" s="369" t="s">
        <v>93</v>
      </c>
      <c r="AK36" s="529"/>
      <c r="AL36" s="369" t="s">
        <v>93</v>
      </c>
      <c r="AM36" s="378"/>
      <c r="AN36" s="379"/>
      <c r="AO36" s="369" t="s">
        <v>93</v>
      </c>
      <c r="AP36" s="739"/>
      <c r="AQ36" s="741"/>
      <c r="AR36" s="740"/>
      <c r="AS36" s="369" t="s">
        <v>93</v>
      </c>
      <c r="AT36" s="768"/>
      <c r="AU36" s="770"/>
      <c r="AV36" s="373" t="s">
        <v>93</v>
      </c>
      <c r="AW36" s="739"/>
      <c r="AX36" s="740"/>
      <c r="AY36" s="369" t="s">
        <v>93</v>
      </c>
      <c r="AZ36" s="739"/>
      <c r="BA36" s="741"/>
      <c r="BB36" s="741"/>
      <c r="BC36" s="741"/>
      <c r="BD36" s="740"/>
      <c r="BE36" s="213"/>
      <c r="BF36" s="213"/>
      <c r="BG36" s="213"/>
      <c r="BH36" s="330"/>
      <c r="BI36" s="212"/>
    </row>
    <row r="37" spans="1:219" s="215" customFormat="1" ht="17.100000000000001" customHeight="1" x14ac:dyDescent="0.25">
      <c r="A37" s="342"/>
      <c r="B37" s="329"/>
      <c r="C37" s="213"/>
      <c r="D37" s="302"/>
      <c r="E37" s="369" t="s">
        <v>3918</v>
      </c>
      <c r="F37" s="529"/>
      <c r="G37" s="371" t="s">
        <v>3918</v>
      </c>
      <c r="H37" s="765"/>
      <c r="I37" s="765"/>
      <c r="J37" s="765"/>
      <c r="K37" s="369" t="s">
        <v>3918</v>
      </c>
      <c r="L37" s="288"/>
      <c r="M37" s="370" t="s">
        <v>3918</v>
      </c>
      <c r="N37" s="766"/>
      <c r="O37" s="767"/>
      <c r="P37" s="370" t="s">
        <v>3919</v>
      </c>
      <c r="Q37" s="376"/>
      <c r="R37" s="370" t="s">
        <v>3918</v>
      </c>
      <c r="S37" s="796"/>
      <c r="T37" s="797"/>
      <c r="U37" s="798"/>
      <c r="V37" s="370" t="s">
        <v>93</v>
      </c>
      <c r="W37" s="377"/>
      <c r="X37" s="372" t="s">
        <v>93</v>
      </c>
      <c r="Y37" s="768"/>
      <c r="Z37" s="769"/>
      <c r="AA37" s="770"/>
      <c r="AB37" s="371" t="s">
        <v>93</v>
      </c>
      <c r="AC37" s="302"/>
      <c r="AD37" s="369" t="s">
        <v>3752</v>
      </c>
      <c r="AE37" s="529"/>
      <c r="AF37" s="369" t="s">
        <v>93</v>
      </c>
      <c r="AG37" s="302"/>
      <c r="AH37" s="369" t="s">
        <v>93</v>
      </c>
      <c r="AI37" s="529"/>
      <c r="AJ37" s="369" t="s">
        <v>93</v>
      </c>
      <c r="AK37" s="529"/>
      <c r="AL37" s="369" t="s">
        <v>93</v>
      </c>
      <c r="AM37" s="378"/>
      <c r="AN37" s="379"/>
      <c r="AO37" s="369" t="s">
        <v>93</v>
      </c>
      <c r="AP37" s="739"/>
      <c r="AQ37" s="741"/>
      <c r="AR37" s="740"/>
      <c r="AS37" s="369" t="s">
        <v>93</v>
      </c>
      <c r="AT37" s="768"/>
      <c r="AU37" s="770"/>
      <c r="AV37" s="373" t="s">
        <v>93</v>
      </c>
      <c r="AW37" s="739"/>
      <c r="AX37" s="740"/>
      <c r="AY37" s="369" t="s">
        <v>93</v>
      </c>
      <c r="AZ37" s="739"/>
      <c r="BA37" s="741"/>
      <c r="BB37" s="741"/>
      <c r="BC37" s="741"/>
      <c r="BD37" s="740"/>
      <c r="BE37" s="213"/>
      <c r="BF37" s="213"/>
      <c r="BG37" s="213"/>
      <c r="BH37" s="330"/>
      <c r="BI37" s="212"/>
    </row>
    <row r="38" spans="1:219" s="215" customFormat="1" ht="17.100000000000001" customHeight="1" x14ac:dyDescent="0.25">
      <c r="A38" s="342"/>
      <c r="B38" s="329"/>
      <c r="C38" s="213"/>
      <c r="D38" s="302"/>
      <c r="E38" s="369" t="s">
        <v>3918</v>
      </c>
      <c r="F38" s="288"/>
      <c r="G38" s="371" t="s">
        <v>3918</v>
      </c>
      <c r="H38" s="765"/>
      <c r="I38" s="765"/>
      <c r="J38" s="765"/>
      <c r="K38" s="369" t="s">
        <v>3918</v>
      </c>
      <c r="L38" s="288"/>
      <c r="M38" s="370" t="s">
        <v>3918</v>
      </c>
      <c r="N38" s="766"/>
      <c r="O38" s="767"/>
      <c r="P38" s="370" t="s">
        <v>3919</v>
      </c>
      <c r="Q38" s="376"/>
      <c r="R38" s="370" t="s">
        <v>3918</v>
      </c>
      <c r="S38" s="796"/>
      <c r="T38" s="797"/>
      <c r="U38" s="798"/>
      <c r="V38" s="370" t="s">
        <v>93</v>
      </c>
      <c r="W38" s="377"/>
      <c r="X38" s="372" t="s">
        <v>93</v>
      </c>
      <c r="Y38" s="768"/>
      <c r="Z38" s="769"/>
      <c r="AA38" s="770"/>
      <c r="AB38" s="371" t="s">
        <v>93</v>
      </c>
      <c r="AC38" s="302"/>
      <c r="AD38" s="369" t="s">
        <v>3752</v>
      </c>
      <c r="AE38" s="596"/>
      <c r="AF38" s="369" t="s">
        <v>93</v>
      </c>
      <c r="AG38" s="302"/>
      <c r="AH38" s="369" t="s">
        <v>93</v>
      </c>
      <c r="AI38" s="288"/>
      <c r="AJ38" s="369" t="s">
        <v>93</v>
      </c>
      <c r="AK38" s="529"/>
      <c r="AL38" s="369" t="s">
        <v>93</v>
      </c>
      <c r="AM38" s="531"/>
      <c r="AN38" s="380"/>
      <c r="AO38" s="369" t="s">
        <v>93</v>
      </c>
      <c r="AP38" s="739"/>
      <c r="AQ38" s="741"/>
      <c r="AR38" s="740"/>
      <c r="AS38" s="369" t="s">
        <v>93</v>
      </c>
      <c r="AT38" s="768"/>
      <c r="AU38" s="770"/>
      <c r="AV38" s="373" t="s">
        <v>93</v>
      </c>
      <c r="AW38" s="739"/>
      <c r="AX38" s="740"/>
      <c r="AY38" s="369" t="s">
        <v>93</v>
      </c>
      <c r="AZ38" s="739"/>
      <c r="BA38" s="741"/>
      <c r="BB38" s="741"/>
      <c r="BC38" s="741"/>
      <c r="BD38" s="740"/>
      <c r="BE38" s="213"/>
      <c r="BF38" s="213"/>
      <c r="BG38" s="213"/>
      <c r="BH38" s="330"/>
      <c r="BI38" s="212"/>
    </row>
    <row r="39" spans="1:219" s="215" customFormat="1" ht="17.100000000000001" customHeight="1" x14ac:dyDescent="0.25">
      <c r="A39" s="342"/>
      <c r="B39" s="329"/>
      <c r="C39" s="213"/>
      <c r="D39" s="302"/>
      <c r="E39" s="369" t="s">
        <v>3918</v>
      </c>
      <c r="F39" s="288"/>
      <c r="G39" s="371" t="s">
        <v>3918</v>
      </c>
      <c r="H39" s="765"/>
      <c r="I39" s="765"/>
      <c r="J39" s="765"/>
      <c r="K39" s="369" t="s">
        <v>3918</v>
      </c>
      <c r="L39" s="288"/>
      <c r="M39" s="370" t="s">
        <v>3918</v>
      </c>
      <c r="N39" s="766"/>
      <c r="O39" s="767"/>
      <c r="P39" s="370" t="s">
        <v>3919</v>
      </c>
      <c r="Q39" s="376"/>
      <c r="R39" s="370" t="s">
        <v>3918</v>
      </c>
      <c r="S39" s="796"/>
      <c r="T39" s="797"/>
      <c r="U39" s="798"/>
      <c r="V39" s="370" t="s">
        <v>93</v>
      </c>
      <c r="W39" s="377"/>
      <c r="X39" s="372" t="s">
        <v>93</v>
      </c>
      <c r="Y39" s="768"/>
      <c r="Z39" s="769"/>
      <c r="AA39" s="770"/>
      <c r="AB39" s="371" t="s">
        <v>93</v>
      </c>
      <c r="AC39" s="302"/>
      <c r="AD39" s="369" t="s">
        <v>3752</v>
      </c>
      <c r="AE39" s="596"/>
      <c r="AF39" s="369" t="s">
        <v>93</v>
      </c>
      <c r="AG39" s="302"/>
      <c r="AH39" s="369" t="s">
        <v>93</v>
      </c>
      <c r="AI39" s="288"/>
      <c r="AJ39" s="369" t="s">
        <v>93</v>
      </c>
      <c r="AK39" s="288"/>
      <c r="AL39" s="369" t="s">
        <v>93</v>
      </c>
      <c r="AM39" s="531"/>
      <c r="AN39" s="380"/>
      <c r="AO39" s="369" t="s">
        <v>93</v>
      </c>
      <c r="AP39" s="739"/>
      <c r="AQ39" s="741"/>
      <c r="AR39" s="740"/>
      <c r="AS39" s="369" t="s">
        <v>93</v>
      </c>
      <c r="AT39" s="768"/>
      <c r="AU39" s="770"/>
      <c r="AV39" s="373" t="s">
        <v>93</v>
      </c>
      <c r="AW39" s="739"/>
      <c r="AX39" s="740"/>
      <c r="AY39" s="369" t="s">
        <v>93</v>
      </c>
      <c r="AZ39" s="739"/>
      <c r="BA39" s="741"/>
      <c r="BB39" s="741"/>
      <c r="BC39" s="741"/>
      <c r="BD39" s="740"/>
      <c r="BE39" s="213"/>
      <c r="BF39" s="213"/>
      <c r="BG39" s="213"/>
      <c r="BH39" s="330"/>
      <c r="BI39" s="212"/>
    </row>
    <row r="40" spans="1:219" s="215" customFormat="1" ht="17.100000000000001" customHeight="1" x14ac:dyDescent="0.25">
      <c r="A40" s="342"/>
      <c r="B40" s="329"/>
      <c r="C40" s="213"/>
      <c r="D40" s="302"/>
      <c r="E40" s="369" t="s">
        <v>3918</v>
      </c>
      <c r="F40" s="288"/>
      <c r="G40" s="371" t="s">
        <v>3918</v>
      </c>
      <c r="H40" s="765"/>
      <c r="I40" s="765"/>
      <c r="J40" s="765"/>
      <c r="K40" s="369" t="s">
        <v>3918</v>
      </c>
      <c r="L40" s="288"/>
      <c r="M40" s="370" t="s">
        <v>3918</v>
      </c>
      <c r="N40" s="766"/>
      <c r="O40" s="767"/>
      <c r="P40" s="370" t="s">
        <v>3919</v>
      </c>
      <c r="Q40" s="376"/>
      <c r="R40" s="370" t="s">
        <v>3918</v>
      </c>
      <c r="S40" s="796"/>
      <c r="T40" s="797"/>
      <c r="U40" s="798"/>
      <c r="V40" s="370" t="s">
        <v>93</v>
      </c>
      <c r="W40" s="377"/>
      <c r="X40" s="372" t="s">
        <v>93</v>
      </c>
      <c r="Y40" s="768"/>
      <c r="Z40" s="769"/>
      <c r="AA40" s="770"/>
      <c r="AB40" s="371" t="s">
        <v>93</v>
      </c>
      <c r="AC40" s="302"/>
      <c r="AD40" s="369" t="s">
        <v>3752</v>
      </c>
      <c r="AE40" s="596"/>
      <c r="AF40" s="369" t="s">
        <v>93</v>
      </c>
      <c r="AG40" s="302"/>
      <c r="AH40" s="369" t="s">
        <v>93</v>
      </c>
      <c r="AI40" s="288"/>
      <c r="AJ40" s="369" t="s">
        <v>93</v>
      </c>
      <c r="AK40" s="288"/>
      <c r="AL40" s="369" t="s">
        <v>93</v>
      </c>
      <c r="AM40" s="531"/>
      <c r="AN40" s="380"/>
      <c r="AO40" s="369" t="s">
        <v>93</v>
      </c>
      <c r="AP40" s="739"/>
      <c r="AQ40" s="741"/>
      <c r="AR40" s="740"/>
      <c r="AS40" s="369" t="s">
        <v>93</v>
      </c>
      <c r="AT40" s="768"/>
      <c r="AU40" s="770"/>
      <c r="AV40" s="373" t="s">
        <v>93</v>
      </c>
      <c r="AW40" s="739"/>
      <c r="AX40" s="740"/>
      <c r="AY40" s="369" t="s">
        <v>93</v>
      </c>
      <c r="AZ40" s="739"/>
      <c r="BA40" s="741"/>
      <c r="BB40" s="741"/>
      <c r="BC40" s="741"/>
      <c r="BD40" s="740"/>
      <c r="BE40" s="213"/>
      <c r="BF40" s="213"/>
      <c r="BG40" s="213"/>
      <c r="BH40" s="330"/>
      <c r="BI40" s="212"/>
    </row>
    <row r="41" spans="1:219" s="215" customFormat="1" ht="17.100000000000001" customHeight="1" x14ac:dyDescent="0.25">
      <c r="A41" s="342"/>
      <c r="B41" s="329"/>
      <c r="C41" s="627"/>
      <c r="D41" s="302"/>
      <c r="E41" s="628" t="s">
        <v>3752</v>
      </c>
      <c r="F41" s="288"/>
      <c r="G41" s="371" t="s">
        <v>3918</v>
      </c>
      <c r="H41" s="739"/>
      <c r="I41" s="741"/>
      <c r="J41" s="740"/>
      <c r="K41" s="369" t="s">
        <v>3918</v>
      </c>
      <c r="L41" s="288"/>
      <c r="M41" s="370" t="s">
        <v>3918</v>
      </c>
      <c r="N41" s="766"/>
      <c r="O41" s="767"/>
      <c r="P41" s="370" t="s">
        <v>3919</v>
      </c>
      <c r="Q41" s="626"/>
      <c r="R41" s="370" t="s">
        <v>3918</v>
      </c>
      <c r="S41" s="796"/>
      <c r="T41" s="797"/>
      <c r="U41" s="798"/>
      <c r="V41" s="370" t="s">
        <v>93</v>
      </c>
      <c r="W41" s="377"/>
      <c r="X41" s="372" t="s">
        <v>93</v>
      </c>
      <c r="Y41" s="768"/>
      <c r="Z41" s="769"/>
      <c r="AA41" s="770"/>
      <c r="AB41" s="371" t="s">
        <v>93</v>
      </c>
      <c r="AC41" s="302"/>
      <c r="AD41" s="369" t="s">
        <v>3752</v>
      </c>
      <c r="AE41" s="596"/>
      <c r="AF41" s="369" t="s">
        <v>93</v>
      </c>
      <c r="AG41" s="302"/>
      <c r="AH41" s="369" t="s">
        <v>93</v>
      </c>
      <c r="AI41" s="288"/>
      <c r="AJ41" s="369" t="s">
        <v>93</v>
      </c>
      <c r="AK41" s="288"/>
      <c r="AL41" s="369" t="s">
        <v>93</v>
      </c>
      <c r="AM41" s="531"/>
      <c r="AN41" s="380"/>
      <c r="AO41" s="369" t="s">
        <v>93</v>
      </c>
      <c r="AP41" s="739"/>
      <c r="AQ41" s="741"/>
      <c r="AR41" s="740"/>
      <c r="AS41" s="369" t="s">
        <v>93</v>
      </c>
      <c r="AT41" s="768"/>
      <c r="AU41" s="770"/>
      <c r="AV41" s="373" t="s">
        <v>93</v>
      </c>
      <c r="AW41" s="739"/>
      <c r="AX41" s="740"/>
      <c r="AY41" s="369" t="s">
        <v>93</v>
      </c>
      <c r="AZ41" s="739"/>
      <c r="BA41" s="741"/>
      <c r="BB41" s="741"/>
      <c r="BC41" s="741"/>
      <c r="BD41" s="740"/>
      <c r="BE41" s="213"/>
      <c r="BF41" s="213"/>
      <c r="BG41" s="213"/>
      <c r="BH41" s="330"/>
      <c r="BI41" s="212"/>
      <c r="BO41" s="331" t="s">
        <v>3518</v>
      </c>
    </row>
    <row r="42" spans="1:219" s="164" customFormat="1" ht="3.95" customHeight="1" x14ac:dyDescent="0.25">
      <c r="A42" s="212"/>
      <c r="B42" s="162"/>
      <c r="C42" s="162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375"/>
      <c r="R42" s="168"/>
      <c r="S42" s="168"/>
      <c r="T42" s="168"/>
      <c r="U42" s="168"/>
      <c r="V42" s="168"/>
      <c r="W42" s="624" t="s">
        <v>4700</v>
      </c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369" t="s">
        <v>93</v>
      </c>
      <c r="AK42" s="168"/>
      <c r="AL42" s="168"/>
      <c r="AM42" s="168"/>
      <c r="AN42" s="168"/>
      <c r="AO42" s="168"/>
      <c r="AP42" s="168"/>
      <c r="AQ42" s="168"/>
      <c r="AR42" s="168"/>
      <c r="AS42" s="369" t="s">
        <v>93</v>
      </c>
      <c r="AT42" s="168"/>
      <c r="AU42" s="168"/>
      <c r="AV42" s="168"/>
      <c r="AW42" s="168"/>
      <c r="AX42" s="168"/>
      <c r="AY42" s="190" t="s">
        <v>93</v>
      </c>
      <c r="AZ42" s="168"/>
      <c r="BA42" s="168"/>
      <c r="BB42" s="168"/>
      <c r="BC42" s="168"/>
      <c r="BD42" s="168"/>
      <c r="BE42" s="162"/>
      <c r="BF42" s="162"/>
      <c r="BG42" s="162"/>
      <c r="BH42" s="162"/>
      <c r="BI42" s="195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2"/>
      <c r="BU42" s="162"/>
      <c r="BV42" s="162"/>
      <c r="BW42" s="162"/>
      <c r="BX42" s="162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  <c r="DF42" s="162"/>
      <c r="DG42" s="162"/>
      <c r="DH42" s="162"/>
      <c r="DI42" s="162"/>
      <c r="DJ42" s="162"/>
      <c r="DK42" s="162"/>
      <c r="DL42" s="162"/>
      <c r="DM42" s="162"/>
      <c r="DN42" s="162"/>
      <c r="DO42" s="162"/>
      <c r="DP42" s="162"/>
      <c r="DQ42" s="162"/>
      <c r="DR42" s="162"/>
      <c r="DS42" s="162"/>
      <c r="DT42" s="162"/>
      <c r="DU42" s="162"/>
      <c r="DV42" s="162"/>
      <c r="DW42" s="162"/>
      <c r="DX42" s="162"/>
      <c r="DY42" s="162"/>
      <c r="DZ42" s="162"/>
      <c r="EA42" s="162"/>
      <c r="EB42" s="162"/>
      <c r="EC42" s="162"/>
      <c r="ED42" s="162"/>
      <c r="EE42" s="162"/>
      <c r="EF42" s="162"/>
      <c r="EG42" s="162"/>
      <c r="EH42" s="162"/>
      <c r="EI42" s="162"/>
      <c r="EJ42" s="162"/>
      <c r="EK42" s="162"/>
      <c r="EL42" s="162"/>
      <c r="EM42" s="162"/>
      <c r="EN42" s="162"/>
      <c r="EO42" s="162"/>
      <c r="EP42" s="162"/>
      <c r="EQ42" s="162"/>
      <c r="ER42" s="162"/>
      <c r="ES42" s="162"/>
      <c r="ET42" s="162"/>
      <c r="EU42" s="162"/>
      <c r="EV42" s="162"/>
      <c r="EW42" s="162"/>
      <c r="EX42" s="162"/>
      <c r="EY42" s="162"/>
      <c r="EZ42" s="162"/>
      <c r="FA42" s="162"/>
      <c r="FB42" s="162"/>
      <c r="FC42" s="162"/>
      <c r="FD42" s="162"/>
      <c r="FE42" s="162"/>
      <c r="FF42" s="162"/>
      <c r="FG42" s="162"/>
      <c r="FH42" s="162"/>
      <c r="FI42" s="162"/>
      <c r="FJ42" s="162"/>
      <c r="FK42" s="162"/>
      <c r="FL42" s="162"/>
      <c r="FM42" s="162"/>
      <c r="FN42" s="162"/>
      <c r="FO42" s="162"/>
      <c r="FP42" s="162"/>
      <c r="FQ42" s="162"/>
      <c r="FR42" s="162"/>
      <c r="FS42" s="162"/>
      <c r="FT42" s="162"/>
      <c r="FU42" s="162"/>
      <c r="FV42" s="162"/>
      <c r="FW42" s="162"/>
      <c r="FX42" s="162"/>
      <c r="FY42" s="162"/>
      <c r="FZ42" s="162"/>
      <c r="GA42" s="162"/>
      <c r="GB42" s="162"/>
      <c r="GC42" s="162"/>
      <c r="GD42" s="162"/>
      <c r="GE42" s="162"/>
      <c r="GF42" s="162"/>
      <c r="GG42" s="162"/>
      <c r="GH42" s="162"/>
      <c r="GI42" s="162"/>
      <c r="GJ42" s="162"/>
      <c r="GK42" s="162"/>
      <c r="GL42" s="162"/>
      <c r="GM42" s="162"/>
      <c r="GN42" s="162"/>
      <c r="GO42" s="162"/>
      <c r="GP42" s="162"/>
      <c r="GQ42" s="162"/>
      <c r="GR42" s="162"/>
      <c r="GS42" s="162"/>
      <c r="GT42" s="162"/>
      <c r="GU42" s="162"/>
      <c r="GV42" s="162"/>
      <c r="GW42" s="162"/>
      <c r="GX42" s="162"/>
      <c r="GY42" s="162"/>
      <c r="GZ42" s="162"/>
      <c r="HA42" s="162"/>
      <c r="HB42" s="162"/>
      <c r="HC42" s="162"/>
      <c r="HD42" s="162"/>
      <c r="HE42" s="162"/>
      <c r="HF42" s="162"/>
      <c r="HG42" s="162"/>
      <c r="HH42" s="162"/>
      <c r="HI42" s="162"/>
      <c r="HJ42" s="162"/>
      <c r="HK42" s="162"/>
    </row>
    <row r="43" spans="1:219" s="327" customFormat="1" ht="18" customHeight="1" x14ac:dyDescent="0.25">
      <c r="A43" s="342"/>
      <c r="B43" s="328"/>
      <c r="C43" s="720" t="s">
        <v>3763</v>
      </c>
      <c r="D43" s="721"/>
      <c r="E43" s="721"/>
      <c r="F43" s="721"/>
      <c r="G43" s="721"/>
      <c r="H43" s="721"/>
      <c r="I43" s="721"/>
      <c r="J43" s="721"/>
      <c r="K43" s="721"/>
      <c r="L43" s="721"/>
      <c r="M43" s="721"/>
      <c r="N43" s="721"/>
      <c r="O43" s="721"/>
      <c r="P43" s="721"/>
      <c r="Q43" s="721"/>
      <c r="R43" s="721"/>
      <c r="S43" s="721"/>
      <c r="T43" s="721"/>
      <c r="U43" s="721"/>
      <c r="V43" s="721"/>
      <c r="W43" s="721"/>
      <c r="X43" s="721"/>
      <c r="Y43" s="721"/>
      <c r="Z43" s="721"/>
      <c r="AA43" s="721"/>
      <c r="AB43" s="721"/>
      <c r="AC43" s="721"/>
      <c r="AD43" s="721"/>
      <c r="AE43" s="722" t="s">
        <v>1965</v>
      </c>
      <c r="AF43" s="722"/>
      <c r="AG43" s="722"/>
      <c r="AH43" s="722"/>
      <c r="AI43" s="722"/>
      <c r="AJ43" s="722"/>
      <c r="AK43" s="722"/>
      <c r="AL43" s="722"/>
      <c r="AM43" s="722"/>
      <c r="AN43" s="722"/>
      <c r="AO43" s="722"/>
      <c r="AP43" s="722"/>
      <c r="AQ43" s="722"/>
      <c r="AR43" s="722"/>
      <c r="AS43" s="722"/>
      <c r="AT43" s="722"/>
      <c r="AU43" s="722"/>
      <c r="AV43" s="722"/>
      <c r="AW43" s="722"/>
      <c r="AX43" s="722"/>
      <c r="AY43" s="722"/>
      <c r="AZ43" s="722"/>
      <c r="BA43" s="722"/>
      <c r="BB43" s="722"/>
      <c r="BC43" s="722"/>
      <c r="BD43" s="722"/>
      <c r="BE43" s="723"/>
      <c r="BF43" s="299"/>
      <c r="BG43" s="299"/>
      <c r="BH43" s="299"/>
      <c r="BI43" s="339"/>
      <c r="BJ43" s="299"/>
      <c r="BK43" s="299"/>
      <c r="BL43" s="299"/>
      <c r="BM43" s="299"/>
      <c r="BN43" s="299"/>
      <c r="BO43" s="299"/>
      <c r="BP43" s="299"/>
      <c r="BQ43" s="299"/>
      <c r="BR43" s="299"/>
      <c r="BS43" s="299"/>
      <c r="BT43" s="299"/>
      <c r="BU43" s="299"/>
      <c r="BV43" s="299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299"/>
      <c r="CK43" s="299"/>
      <c r="CL43" s="299"/>
      <c r="CM43" s="299"/>
      <c r="CN43" s="299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299"/>
      <c r="DA43" s="299"/>
      <c r="DB43" s="299"/>
      <c r="DC43" s="299"/>
      <c r="DD43" s="299"/>
      <c r="DE43" s="299"/>
      <c r="DF43" s="299"/>
      <c r="DG43" s="299"/>
      <c r="DH43" s="299"/>
      <c r="DI43" s="299"/>
      <c r="DJ43" s="299"/>
      <c r="DK43" s="299"/>
      <c r="DL43" s="299"/>
      <c r="DM43" s="299"/>
      <c r="DN43" s="299"/>
      <c r="DO43" s="299"/>
      <c r="DP43" s="299"/>
      <c r="DQ43" s="299"/>
      <c r="DR43" s="299"/>
      <c r="DS43" s="299"/>
      <c r="DT43" s="299"/>
      <c r="DU43" s="299"/>
      <c r="DV43" s="299"/>
      <c r="DW43" s="299"/>
      <c r="DX43" s="299"/>
      <c r="DY43" s="299"/>
      <c r="DZ43" s="299"/>
      <c r="EA43" s="299"/>
      <c r="EB43" s="299"/>
      <c r="EC43" s="299"/>
      <c r="ED43" s="299"/>
      <c r="EE43" s="299"/>
      <c r="EF43" s="299"/>
      <c r="EG43" s="299"/>
      <c r="EH43" s="299"/>
      <c r="EI43" s="299"/>
      <c r="EJ43" s="299"/>
      <c r="EK43" s="299"/>
      <c r="EL43" s="299"/>
      <c r="EM43" s="299"/>
      <c r="EN43" s="299"/>
      <c r="EO43" s="299"/>
      <c r="EP43" s="299"/>
      <c r="EQ43" s="299"/>
      <c r="ER43" s="299"/>
      <c r="ES43" s="299"/>
      <c r="ET43" s="299"/>
      <c r="EU43" s="299"/>
      <c r="EV43" s="299"/>
      <c r="EW43" s="299"/>
      <c r="EX43" s="299"/>
      <c r="EY43" s="299"/>
      <c r="EZ43" s="299"/>
      <c r="FA43" s="299"/>
      <c r="FB43" s="299"/>
      <c r="FC43" s="299"/>
      <c r="FD43" s="299"/>
      <c r="FE43" s="299"/>
      <c r="FF43" s="299"/>
      <c r="FG43" s="299"/>
      <c r="FH43" s="299"/>
      <c r="FI43" s="299"/>
      <c r="FJ43" s="299"/>
      <c r="FK43" s="299"/>
      <c r="FL43" s="299"/>
      <c r="FM43" s="299"/>
      <c r="FN43" s="299"/>
      <c r="FO43" s="299"/>
      <c r="FP43" s="299"/>
      <c r="FQ43" s="299"/>
      <c r="FR43" s="299"/>
      <c r="FS43" s="299"/>
      <c r="FT43" s="299"/>
      <c r="FU43" s="299"/>
      <c r="FV43" s="299"/>
      <c r="FW43" s="299"/>
      <c r="FX43" s="299"/>
      <c r="FY43" s="299"/>
      <c r="FZ43" s="299"/>
      <c r="GA43" s="299"/>
      <c r="GB43" s="299"/>
      <c r="GC43" s="299"/>
      <c r="GD43" s="299"/>
      <c r="GE43" s="299"/>
      <c r="GF43" s="299"/>
      <c r="GG43" s="299"/>
      <c r="GH43" s="299"/>
      <c r="GI43" s="299"/>
      <c r="GJ43" s="299"/>
      <c r="GK43" s="299"/>
      <c r="GL43" s="299"/>
      <c r="GM43" s="299"/>
      <c r="GN43" s="299"/>
      <c r="GO43" s="299"/>
      <c r="GP43" s="299"/>
      <c r="GQ43" s="299"/>
      <c r="GR43" s="299"/>
      <c r="GS43" s="299"/>
      <c r="GT43" s="299"/>
      <c r="GU43" s="299"/>
      <c r="GV43" s="299"/>
      <c r="GW43" s="299"/>
      <c r="GX43" s="299"/>
      <c r="GY43" s="299"/>
      <c r="GZ43" s="299"/>
      <c r="HA43" s="299"/>
      <c r="HB43" s="299"/>
      <c r="HC43" s="299"/>
      <c r="HD43" s="299"/>
      <c r="HE43" s="299"/>
      <c r="HF43" s="299"/>
      <c r="HG43" s="299"/>
      <c r="HH43" s="299"/>
      <c r="HI43" s="299"/>
      <c r="HJ43" s="299"/>
      <c r="HK43" s="299"/>
    </row>
    <row r="44" spans="1:219" ht="3.95" customHeight="1" x14ac:dyDescent="0.25">
      <c r="A44" s="342"/>
      <c r="B44" s="164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218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3"/>
      <c r="BI44" s="195"/>
    </row>
    <row r="45" spans="1:219" ht="17.100000000000001" customHeight="1" x14ac:dyDescent="0.25">
      <c r="A45" s="342"/>
      <c r="B45" s="164"/>
      <c r="C45" s="182"/>
      <c r="D45" s="808"/>
      <c r="E45" s="800"/>
      <c r="F45" s="800"/>
      <c r="G45" s="800"/>
      <c r="H45" s="800"/>
      <c r="I45" s="800"/>
      <c r="J45" s="800"/>
      <c r="K45" s="800"/>
      <c r="L45" s="800"/>
      <c r="M45" s="800"/>
      <c r="N45" s="800"/>
      <c r="O45" s="800"/>
      <c r="P45" s="800"/>
      <c r="Q45" s="800"/>
      <c r="R45" s="800"/>
      <c r="S45" s="800"/>
      <c r="T45" s="800"/>
      <c r="U45" s="800"/>
      <c r="V45" s="800"/>
      <c r="W45" s="800"/>
      <c r="X45" s="800"/>
      <c r="Y45" s="800"/>
      <c r="Z45" s="800"/>
      <c r="AA45" s="800"/>
      <c r="AB45" s="800"/>
      <c r="AC45" s="800"/>
      <c r="AD45" s="800"/>
      <c r="AE45" s="800"/>
      <c r="AF45" s="800"/>
      <c r="AG45" s="800"/>
      <c r="AH45" s="800"/>
      <c r="AI45" s="800"/>
      <c r="AJ45" s="800"/>
      <c r="AK45" s="800"/>
      <c r="AL45" s="800"/>
      <c r="AM45" s="800"/>
      <c r="AN45" s="800"/>
      <c r="AO45" s="800"/>
      <c r="AP45" s="800"/>
      <c r="AQ45" s="800"/>
      <c r="AR45" s="800"/>
      <c r="AS45" s="800"/>
      <c r="AT45" s="800"/>
      <c r="AU45" s="800"/>
      <c r="AV45" s="800"/>
      <c r="AW45" s="800"/>
      <c r="AX45" s="800"/>
      <c r="AY45" s="800"/>
      <c r="AZ45" s="800"/>
      <c r="BA45" s="800"/>
      <c r="BB45" s="800"/>
      <c r="BC45" s="800"/>
      <c r="BD45" s="801"/>
      <c r="BE45" s="162"/>
      <c r="BF45" s="162"/>
      <c r="BG45" s="162"/>
      <c r="BH45" s="163"/>
      <c r="BI45" s="195"/>
    </row>
    <row r="46" spans="1:219" ht="17.100000000000001" customHeight="1" x14ac:dyDescent="0.25">
      <c r="A46" s="340"/>
      <c r="B46" s="164"/>
      <c r="C46" s="182"/>
      <c r="D46" s="802"/>
      <c r="E46" s="803"/>
      <c r="F46" s="803"/>
      <c r="G46" s="803"/>
      <c r="H46" s="803"/>
      <c r="I46" s="803"/>
      <c r="J46" s="803"/>
      <c r="K46" s="803"/>
      <c r="L46" s="803"/>
      <c r="M46" s="803"/>
      <c r="N46" s="803"/>
      <c r="O46" s="803"/>
      <c r="P46" s="803"/>
      <c r="Q46" s="803"/>
      <c r="R46" s="803"/>
      <c r="S46" s="803"/>
      <c r="T46" s="803"/>
      <c r="U46" s="803"/>
      <c r="V46" s="803"/>
      <c r="W46" s="803"/>
      <c r="X46" s="803"/>
      <c r="Y46" s="803"/>
      <c r="Z46" s="803"/>
      <c r="AA46" s="803"/>
      <c r="AB46" s="803"/>
      <c r="AC46" s="803"/>
      <c r="AD46" s="803"/>
      <c r="AE46" s="803"/>
      <c r="AF46" s="803"/>
      <c r="AG46" s="803"/>
      <c r="AH46" s="803"/>
      <c r="AI46" s="803"/>
      <c r="AJ46" s="803"/>
      <c r="AK46" s="803"/>
      <c r="AL46" s="803"/>
      <c r="AM46" s="803"/>
      <c r="AN46" s="803"/>
      <c r="AO46" s="803"/>
      <c r="AP46" s="803"/>
      <c r="AQ46" s="803"/>
      <c r="AR46" s="803"/>
      <c r="AS46" s="803"/>
      <c r="AT46" s="803"/>
      <c r="AU46" s="803"/>
      <c r="AV46" s="803"/>
      <c r="AW46" s="803"/>
      <c r="AX46" s="803"/>
      <c r="AY46" s="803"/>
      <c r="AZ46" s="803"/>
      <c r="BA46" s="803"/>
      <c r="BB46" s="803"/>
      <c r="BC46" s="803"/>
      <c r="BD46" s="804"/>
      <c r="BE46" s="162"/>
      <c r="BF46" s="162"/>
      <c r="BG46" s="162"/>
      <c r="BH46" s="163"/>
      <c r="BI46" s="195"/>
    </row>
    <row r="47" spans="1:219" ht="17.100000000000001" customHeight="1" x14ac:dyDescent="0.25">
      <c r="A47" s="340"/>
      <c r="B47" s="164"/>
      <c r="C47" s="182"/>
      <c r="D47" s="802"/>
      <c r="E47" s="803"/>
      <c r="F47" s="803"/>
      <c r="G47" s="803"/>
      <c r="H47" s="803"/>
      <c r="I47" s="803"/>
      <c r="J47" s="803"/>
      <c r="K47" s="803"/>
      <c r="L47" s="803"/>
      <c r="M47" s="803"/>
      <c r="N47" s="803"/>
      <c r="O47" s="803"/>
      <c r="P47" s="803"/>
      <c r="Q47" s="803"/>
      <c r="R47" s="803"/>
      <c r="S47" s="803"/>
      <c r="T47" s="803"/>
      <c r="U47" s="803"/>
      <c r="V47" s="803"/>
      <c r="W47" s="803"/>
      <c r="X47" s="803"/>
      <c r="Y47" s="803"/>
      <c r="Z47" s="803"/>
      <c r="AA47" s="803"/>
      <c r="AB47" s="803"/>
      <c r="AC47" s="803"/>
      <c r="AD47" s="803"/>
      <c r="AE47" s="803"/>
      <c r="AF47" s="803"/>
      <c r="AG47" s="803"/>
      <c r="AH47" s="803"/>
      <c r="AI47" s="803"/>
      <c r="AJ47" s="803"/>
      <c r="AK47" s="803"/>
      <c r="AL47" s="803"/>
      <c r="AM47" s="803"/>
      <c r="AN47" s="803"/>
      <c r="AO47" s="803"/>
      <c r="AP47" s="803"/>
      <c r="AQ47" s="803"/>
      <c r="AR47" s="803"/>
      <c r="AS47" s="803"/>
      <c r="AT47" s="803"/>
      <c r="AU47" s="803"/>
      <c r="AV47" s="803"/>
      <c r="AW47" s="803"/>
      <c r="AX47" s="803"/>
      <c r="AY47" s="803"/>
      <c r="AZ47" s="803"/>
      <c r="BA47" s="803"/>
      <c r="BB47" s="803"/>
      <c r="BC47" s="803"/>
      <c r="BD47" s="804"/>
      <c r="BE47" s="162"/>
      <c r="BF47" s="162"/>
      <c r="BG47" s="162"/>
      <c r="BH47" s="163"/>
      <c r="BI47" s="195"/>
    </row>
    <row r="48" spans="1:219" ht="17.100000000000001" customHeight="1" x14ac:dyDescent="0.25">
      <c r="A48" s="340"/>
      <c r="B48" s="164"/>
      <c r="C48" s="182"/>
      <c r="D48" s="802"/>
      <c r="E48" s="803"/>
      <c r="F48" s="803"/>
      <c r="G48" s="803"/>
      <c r="H48" s="803"/>
      <c r="I48" s="803"/>
      <c r="J48" s="803"/>
      <c r="K48" s="803"/>
      <c r="L48" s="803"/>
      <c r="M48" s="803"/>
      <c r="N48" s="803"/>
      <c r="O48" s="803"/>
      <c r="P48" s="803"/>
      <c r="Q48" s="803"/>
      <c r="R48" s="803"/>
      <c r="S48" s="803"/>
      <c r="T48" s="803"/>
      <c r="U48" s="803"/>
      <c r="V48" s="803"/>
      <c r="W48" s="803"/>
      <c r="X48" s="803"/>
      <c r="Y48" s="803"/>
      <c r="Z48" s="803"/>
      <c r="AA48" s="803"/>
      <c r="AB48" s="803"/>
      <c r="AC48" s="803"/>
      <c r="AD48" s="803"/>
      <c r="AE48" s="803"/>
      <c r="AF48" s="803"/>
      <c r="AG48" s="803"/>
      <c r="AH48" s="803"/>
      <c r="AI48" s="803"/>
      <c r="AJ48" s="803"/>
      <c r="AK48" s="803"/>
      <c r="AL48" s="803"/>
      <c r="AM48" s="803"/>
      <c r="AN48" s="803"/>
      <c r="AO48" s="803"/>
      <c r="AP48" s="803"/>
      <c r="AQ48" s="803"/>
      <c r="AR48" s="803"/>
      <c r="AS48" s="803"/>
      <c r="AT48" s="803"/>
      <c r="AU48" s="803"/>
      <c r="AV48" s="803"/>
      <c r="AW48" s="803"/>
      <c r="AX48" s="803"/>
      <c r="AY48" s="803"/>
      <c r="AZ48" s="803"/>
      <c r="BA48" s="803"/>
      <c r="BB48" s="803"/>
      <c r="BC48" s="803"/>
      <c r="BD48" s="804"/>
      <c r="BE48" s="162"/>
      <c r="BF48" s="162"/>
      <c r="BG48" s="162"/>
      <c r="BH48" s="163"/>
      <c r="BI48" s="195"/>
    </row>
    <row r="49" spans="1:61" ht="17.100000000000001" customHeight="1" x14ac:dyDescent="0.25">
      <c r="A49" s="340"/>
      <c r="B49" s="164"/>
      <c r="C49" s="182"/>
      <c r="D49" s="802"/>
      <c r="E49" s="803"/>
      <c r="F49" s="803"/>
      <c r="G49" s="803"/>
      <c r="H49" s="803"/>
      <c r="I49" s="803"/>
      <c r="J49" s="803"/>
      <c r="K49" s="803"/>
      <c r="L49" s="803"/>
      <c r="M49" s="803"/>
      <c r="N49" s="803"/>
      <c r="O49" s="803"/>
      <c r="P49" s="803"/>
      <c r="Q49" s="803"/>
      <c r="R49" s="803"/>
      <c r="S49" s="803"/>
      <c r="T49" s="803"/>
      <c r="U49" s="803"/>
      <c r="V49" s="803"/>
      <c r="W49" s="803"/>
      <c r="X49" s="803"/>
      <c r="Y49" s="803"/>
      <c r="Z49" s="803"/>
      <c r="AA49" s="803"/>
      <c r="AB49" s="803"/>
      <c r="AC49" s="803"/>
      <c r="AD49" s="803"/>
      <c r="AE49" s="803"/>
      <c r="AF49" s="803"/>
      <c r="AG49" s="803"/>
      <c r="AH49" s="803"/>
      <c r="AI49" s="803"/>
      <c r="AJ49" s="803"/>
      <c r="AK49" s="803"/>
      <c r="AL49" s="803"/>
      <c r="AM49" s="803"/>
      <c r="AN49" s="803"/>
      <c r="AO49" s="803"/>
      <c r="AP49" s="803"/>
      <c r="AQ49" s="803"/>
      <c r="AR49" s="803"/>
      <c r="AS49" s="803"/>
      <c r="AT49" s="803"/>
      <c r="AU49" s="803"/>
      <c r="AV49" s="803"/>
      <c r="AW49" s="803"/>
      <c r="AX49" s="803"/>
      <c r="AY49" s="803"/>
      <c r="AZ49" s="803"/>
      <c r="BA49" s="803"/>
      <c r="BB49" s="803"/>
      <c r="BC49" s="803"/>
      <c r="BD49" s="804"/>
      <c r="BE49" s="162"/>
      <c r="BF49" s="162"/>
      <c r="BG49" s="162"/>
      <c r="BH49" s="163"/>
      <c r="BI49" s="195"/>
    </row>
    <row r="50" spans="1:61" ht="17.100000000000001" customHeight="1" x14ac:dyDescent="0.25">
      <c r="A50" s="340"/>
      <c r="B50" s="164"/>
      <c r="C50" s="182"/>
      <c r="D50" s="802"/>
      <c r="E50" s="803"/>
      <c r="F50" s="803"/>
      <c r="G50" s="803"/>
      <c r="H50" s="803"/>
      <c r="I50" s="803"/>
      <c r="J50" s="803"/>
      <c r="K50" s="803"/>
      <c r="L50" s="803"/>
      <c r="M50" s="803"/>
      <c r="N50" s="803"/>
      <c r="O50" s="803"/>
      <c r="P50" s="803"/>
      <c r="Q50" s="803"/>
      <c r="R50" s="803"/>
      <c r="S50" s="803"/>
      <c r="T50" s="803"/>
      <c r="U50" s="803"/>
      <c r="V50" s="803"/>
      <c r="W50" s="803"/>
      <c r="X50" s="803"/>
      <c r="Y50" s="803"/>
      <c r="Z50" s="803"/>
      <c r="AA50" s="803"/>
      <c r="AB50" s="803"/>
      <c r="AC50" s="803"/>
      <c r="AD50" s="803"/>
      <c r="AE50" s="803"/>
      <c r="AF50" s="803"/>
      <c r="AG50" s="803"/>
      <c r="AH50" s="803"/>
      <c r="AI50" s="803"/>
      <c r="AJ50" s="803"/>
      <c r="AK50" s="803"/>
      <c r="AL50" s="803"/>
      <c r="AM50" s="803"/>
      <c r="AN50" s="803"/>
      <c r="AO50" s="803"/>
      <c r="AP50" s="803"/>
      <c r="AQ50" s="803"/>
      <c r="AR50" s="803"/>
      <c r="AS50" s="803"/>
      <c r="AT50" s="803"/>
      <c r="AU50" s="803"/>
      <c r="AV50" s="803"/>
      <c r="AW50" s="803"/>
      <c r="AX50" s="803"/>
      <c r="AY50" s="803"/>
      <c r="AZ50" s="803"/>
      <c r="BA50" s="803"/>
      <c r="BB50" s="803"/>
      <c r="BC50" s="803"/>
      <c r="BD50" s="804"/>
      <c r="BE50" s="162"/>
      <c r="BF50" s="162"/>
      <c r="BG50" s="162"/>
      <c r="BH50" s="163"/>
      <c r="BI50" s="195"/>
    </row>
    <row r="51" spans="1:61" ht="17.100000000000001" customHeight="1" x14ac:dyDescent="0.25">
      <c r="A51" s="340"/>
      <c r="B51" s="164"/>
      <c r="C51" s="182"/>
      <c r="D51" s="802"/>
      <c r="E51" s="803"/>
      <c r="F51" s="803"/>
      <c r="G51" s="803"/>
      <c r="H51" s="803"/>
      <c r="I51" s="803"/>
      <c r="J51" s="803"/>
      <c r="K51" s="803"/>
      <c r="L51" s="803"/>
      <c r="M51" s="803"/>
      <c r="N51" s="803"/>
      <c r="O51" s="803"/>
      <c r="P51" s="803"/>
      <c r="Q51" s="803"/>
      <c r="R51" s="803"/>
      <c r="S51" s="803"/>
      <c r="T51" s="803"/>
      <c r="U51" s="803"/>
      <c r="V51" s="803"/>
      <c r="W51" s="803"/>
      <c r="X51" s="803"/>
      <c r="Y51" s="803"/>
      <c r="Z51" s="803"/>
      <c r="AA51" s="803"/>
      <c r="AB51" s="803"/>
      <c r="AC51" s="803"/>
      <c r="AD51" s="803"/>
      <c r="AE51" s="803"/>
      <c r="AF51" s="803"/>
      <c r="AG51" s="803"/>
      <c r="AH51" s="803"/>
      <c r="AI51" s="803"/>
      <c r="AJ51" s="803"/>
      <c r="AK51" s="803"/>
      <c r="AL51" s="803"/>
      <c r="AM51" s="803"/>
      <c r="AN51" s="803"/>
      <c r="AO51" s="803"/>
      <c r="AP51" s="803"/>
      <c r="AQ51" s="803"/>
      <c r="AR51" s="803"/>
      <c r="AS51" s="803"/>
      <c r="AT51" s="803"/>
      <c r="AU51" s="803"/>
      <c r="AV51" s="803"/>
      <c r="AW51" s="803"/>
      <c r="AX51" s="803"/>
      <c r="AY51" s="803"/>
      <c r="AZ51" s="803"/>
      <c r="BA51" s="803"/>
      <c r="BB51" s="803"/>
      <c r="BC51" s="803"/>
      <c r="BD51" s="804"/>
      <c r="BE51" s="162"/>
      <c r="BF51" s="162"/>
      <c r="BG51" s="162"/>
      <c r="BH51" s="163"/>
      <c r="BI51" s="195"/>
    </row>
    <row r="52" spans="1:61" ht="17.100000000000001" customHeight="1" x14ac:dyDescent="0.25">
      <c r="A52" s="340"/>
      <c r="B52" s="164"/>
      <c r="C52" s="182"/>
      <c r="D52" s="802"/>
      <c r="E52" s="803"/>
      <c r="F52" s="803"/>
      <c r="G52" s="803"/>
      <c r="H52" s="803"/>
      <c r="I52" s="803"/>
      <c r="J52" s="803"/>
      <c r="K52" s="803"/>
      <c r="L52" s="803"/>
      <c r="M52" s="803"/>
      <c r="N52" s="803"/>
      <c r="O52" s="803"/>
      <c r="P52" s="803"/>
      <c r="Q52" s="803"/>
      <c r="R52" s="803"/>
      <c r="S52" s="803"/>
      <c r="T52" s="803"/>
      <c r="U52" s="803"/>
      <c r="V52" s="803"/>
      <c r="W52" s="803"/>
      <c r="X52" s="803"/>
      <c r="Y52" s="803"/>
      <c r="Z52" s="803"/>
      <c r="AA52" s="803"/>
      <c r="AB52" s="803"/>
      <c r="AC52" s="803"/>
      <c r="AD52" s="803"/>
      <c r="AE52" s="803"/>
      <c r="AF52" s="803"/>
      <c r="AG52" s="803"/>
      <c r="AH52" s="803"/>
      <c r="AI52" s="803"/>
      <c r="AJ52" s="803"/>
      <c r="AK52" s="803"/>
      <c r="AL52" s="803"/>
      <c r="AM52" s="803"/>
      <c r="AN52" s="803"/>
      <c r="AO52" s="803"/>
      <c r="AP52" s="803"/>
      <c r="AQ52" s="803"/>
      <c r="AR52" s="803"/>
      <c r="AS52" s="803"/>
      <c r="AT52" s="803"/>
      <c r="AU52" s="803"/>
      <c r="AV52" s="803"/>
      <c r="AW52" s="803"/>
      <c r="AX52" s="803"/>
      <c r="AY52" s="803"/>
      <c r="AZ52" s="803"/>
      <c r="BA52" s="803"/>
      <c r="BB52" s="803"/>
      <c r="BC52" s="803"/>
      <c r="BD52" s="804"/>
      <c r="BE52" s="162"/>
      <c r="BF52" s="162"/>
      <c r="BG52" s="162"/>
      <c r="BH52" s="163"/>
      <c r="BI52" s="195"/>
    </row>
    <row r="53" spans="1:61" ht="17.100000000000001" customHeight="1" x14ac:dyDescent="0.25">
      <c r="A53" s="340"/>
      <c r="B53" s="164"/>
      <c r="C53" s="182"/>
      <c r="D53" s="802"/>
      <c r="E53" s="803"/>
      <c r="F53" s="803"/>
      <c r="G53" s="803"/>
      <c r="H53" s="803"/>
      <c r="I53" s="803"/>
      <c r="J53" s="803"/>
      <c r="K53" s="803"/>
      <c r="L53" s="803"/>
      <c r="M53" s="803"/>
      <c r="N53" s="803"/>
      <c r="O53" s="803"/>
      <c r="P53" s="803"/>
      <c r="Q53" s="803"/>
      <c r="R53" s="803"/>
      <c r="S53" s="803"/>
      <c r="T53" s="803"/>
      <c r="U53" s="803"/>
      <c r="V53" s="803"/>
      <c r="W53" s="803"/>
      <c r="X53" s="803"/>
      <c r="Y53" s="803"/>
      <c r="Z53" s="803"/>
      <c r="AA53" s="803"/>
      <c r="AB53" s="803"/>
      <c r="AC53" s="803"/>
      <c r="AD53" s="803"/>
      <c r="AE53" s="803"/>
      <c r="AF53" s="803"/>
      <c r="AG53" s="803"/>
      <c r="AH53" s="803"/>
      <c r="AI53" s="803"/>
      <c r="AJ53" s="803"/>
      <c r="AK53" s="803"/>
      <c r="AL53" s="803"/>
      <c r="AM53" s="803"/>
      <c r="AN53" s="803"/>
      <c r="AO53" s="803"/>
      <c r="AP53" s="803"/>
      <c r="AQ53" s="803"/>
      <c r="AR53" s="803"/>
      <c r="AS53" s="803"/>
      <c r="AT53" s="803"/>
      <c r="AU53" s="803"/>
      <c r="AV53" s="803"/>
      <c r="AW53" s="803"/>
      <c r="AX53" s="803"/>
      <c r="AY53" s="803"/>
      <c r="AZ53" s="803"/>
      <c r="BA53" s="803"/>
      <c r="BB53" s="803"/>
      <c r="BC53" s="803"/>
      <c r="BD53" s="804"/>
      <c r="BE53" s="162"/>
      <c r="BF53" s="162"/>
      <c r="BG53" s="162"/>
      <c r="BH53" s="163"/>
      <c r="BI53" s="195"/>
    </row>
    <row r="54" spans="1:61" ht="17.100000000000001" customHeight="1" x14ac:dyDescent="0.25">
      <c r="A54" s="340"/>
      <c r="B54" s="164"/>
      <c r="C54" s="182"/>
      <c r="D54" s="802"/>
      <c r="E54" s="803"/>
      <c r="F54" s="803"/>
      <c r="G54" s="803"/>
      <c r="H54" s="803"/>
      <c r="I54" s="803"/>
      <c r="J54" s="803"/>
      <c r="K54" s="803"/>
      <c r="L54" s="803"/>
      <c r="M54" s="803"/>
      <c r="N54" s="803"/>
      <c r="O54" s="803"/>
      <c r="P54" s="803"/>
      <c r="Q54" s="803"/>
      <c r="R54" s="803"/>
      <c r="S54" s="803"/>
      <c r="T54" s="803"/>
      <c r="U54" s="803"/>
      <c r="V54" s="803"/>
      <c r="W54" s="803"/>
      <c r="X54" s="803"/>
      <c r="Y54" s="803"/>
      <c r="Z54" s="803"/>
      <c r="AA54" s="803"/>
      <c r="AB54" s="803"/>
      <c r="AC54" s="803"/>
      <c r="AD54" s="803"/>
      <c r="AE54" s="803"/>
      <c r="AF54" s="803"/>
      <c r="AG54" s="803"/>
      <c r="AH54" s="803"/>
      <c r="AI54" s="803"/>
      <c r="AJ54" s="803"/>
      <c r="AK54" s="803"/>
      <c r="AL54" s="803"/>
      <c r="AM54" s="803"/>
      <c r="AN54" s="803"/>
      <c r="AO54" s="803"/>
      <c r="AP54" s="803"/>
      <c r="AQ54" s="803"/>
      <c r="AR54" s="803"/>
      <c r="AS54" s="803"/>
      <c r="AT54" s="803"/>
      <c r="AU54" s="803"/>
      <c r="AV54" s="803"/>
      <c r="AW54" s="803"/>
      <c r="AX54" s="803"/>
      <c r="AY54" s="803"/>
      <c r="AZ54" s="803"/>
      <c r="BA54" s="803"/>
      <c r="BB54" s="803"/>
      <c r="BC54" s="803"/>
      <c r="BD54" s="804"/>
      <c r="BE54" s="162"/>
      <c r="BF54" s="162"/>
      <c r="BG54" s="162"/>
      <c r="BH54" s="163"/>
      <c r="BI54" s="195"/>
    </row>
    <row r="55" spans="1:61" ht="17.100000000000001" customHeight="1" x14ac:dyDescent="0.25">
      <c r="A55" s="340"/>
      <c r="B55" s="164"/>
      <c r="C55" s="182"/>
      <c r="D55" s="802"/>
      <c r="E55" s="803"/>
      <c r="F55" s="803"/>
      <c r="G55" s="803"/>
      <c r="H55" s="803"/>
      <c r="I55" s="803"/>
      <c r="J55" s="803"/>
      <c r="K55" s="803"/>
      <c r="L55" s="803"/>
      <c r="M55" s="803"/>
      <c r="N55" s="803"/>
      <c r="O55" s="803"/>
      <c r="P55" s="803"/>
      <c r="Q55" s="803"/>
      <c r="R55" s="803"/>
      <c r="S55" s="803"/>
      <c r="T55" s="803"/>
      <c r="U55" s="803"/>
      <c r="V55" s="803"/>
      <c r="W55" s="803"/>
      <c r="X55" s="803"/>
      <c r="Y55" s="803"/>
      <c r="Z55" s="803"/>
      <c r="AA55" s="803"/>
      <c r="AB55" s="803"/>
      <c r="AC55" s="803"/>
      <c r="AD55" s="803"/>
      <c r="AE55" s="803"/>
      <c r="AF55" s="803"/>
      <c r="AG55" s="803"/>
      <c r="AH55" s="803"/>
      <c r="AI55" s="803"/>
      <c r="AJ55" s="803"/>
      <c r="AK55" s="803"/>
      <c r="AL55" s="803"/>
      <c r="AM55" s="803"/>
      <c r="AN55" s="803"/>
      <c r="AO55" s="803"/>
      <c r="AP55" s="803"/>
      <c r="AQ55" s="803"/>
      <c r="AR55" s="803"/>
      <c r="AS55" s="803"/>
      <c r="AT55" s="803"/>
      <c r="AU55" s="803"/>
      <c r="AV55" s="803"/>
      <c r="AW55" s="803"/>
      <c r="AX55" s="803"/>
      <c r="AY55" s="803"/>
      <c r="AZ55" s="803"/>
      <c r="BA55" s="803"/>
      <c r="BB55" s="803"/>
      <c r="BC55" s="803"/>
      <c r="BD55" s="804"/>
      <c r="BE55" s="162"/>
      <c r="BF55" s="162"/>
      <c r="BG55" s="162"/>
      <c r="BH55" s="163"/>
      <c r="BI55" s="195"/>
    </row>
    <row r="56" spans="1:61" ht="17.100000000000001" customHeight="1" x14ac:dyDescent="0.25">
      <c r="A56" s="340"/>
      <c r="B56" s="164"/>
      <c r="C56" s="182"/>
      <c r="D56" s="802"/>
      <c r="E56" s="803"/>
      <c r="F56" s="803"/>
      <c r="G56" s="803"/>
      <c r="H56" s="803"/>
      <c r="I56" s="803"/>
      <c r="J56" s="803"/>
      <c r="K56" s="803"/>
      <c r="L56" s="803"/>
      <c r="M56" s="803"/>
      <c r="N56" s="803"/>
      <c r="O56" s="803"/>
      <c r="P56" s="803"/>
      <c r="Q56" s="803"/>
      <c r="R56" s="803"/>
      <c r="S56" s="803"/>
      <c r="T56" s="803"/>
      <c r="U56" s="803"/>
      <c r="V56" s="803"/>
      <c r="W56" s="803"/>
      <c r="X56" s="803"/>
      <c r="Y56" s="803"/>
      <c r="Z56" s="803"/>
      <c r="AA56" s="803"/>
      <c r="AB56" s="803"/>
      <c r="AC56" s="803"/>
      <c r="AD56" s="803"/>
      <c r="AE56" s="803"/>
      <c r="AF56" s="803"/>
      <c r="AG56" s="803"/>
      <c r="AH56" s="803"/>
      <c r="AI56" s="803"/>
      <c r="AJ56" s="803"/>
      <c r="AK56" s="803"/>
      <c r="AL56" s="803"/>
      <c r="AM56" s="803"/>
      <c r="AN56" s="803"/>
      <c r="AO56" s="803"/>
      <c r="AP56" s="803"/>
      <c r="AQ56" s="803"/>
      <c r="AR56" s="803"/>
      <c r="AS56" s="803"/>
      <c r="AT56" s="803"/>
      <c r="AU56" s="803"/>
      <c r="AV56" s="803"/>
      <c r="AW56" s="803"/>
      <c r="AX56" s="803"/>
      <c r="AY56" s="803"/>
      <c r="AZ56" s="803"/>
      <c r="BA56" s="803"/>
      <c r="BB56" s="803"/>
      <c r="BC56" s="803"/>
      <c r="BD56" s="804"/>
      <c r="BE56" s="162"/>
      <c r="BF56" s="162"/>
      <c r="BG56" s="162"/>
      <c r="BH56" s="163"/>
      <c r="BI56" s="195"/>
    </row>
    <row r="57" spans="1:61" ht="17.100000000000001" customHeight="1" x14ac:dyDescent="0.25">
      <c r="A57" s="340"/>
      <c r="B57" s="164"/>
      <c r="C57" s="182"/>
      <c r="D57" s="802"/>
      <c r="E57" s="803"/>
      <c r="F57" s="803"/>
      <c r="G57" s="803"/>
      <c r="H57" s="803"/>
      <c r="I57" s="803"/>
      <c r="J57" s="803"/>
      <c r="K57" s="803"/>
      <c r="L57" s="803"/>
      <c r="M57" s="803"/>
      <c r="N57" s="803"/>
      <c r="O57" s="803"/>
      <c r="P57" s="803"/>
      <c r="Q57" s="803"/>
      <c r="R57" s="803"/>
      <c r="S57" s="803"/>
      <c r="T57" s="803"/>
      <c r="U57" s="803"/>
      <c r="V57" s="803"/>
      <c r="W57" s="803"/>
      <c r="X57" s="803"/>
      <c r="Y57" s="803"/>
      <c r="Z57" s="803"/>
      <c r="AA57" s="803"/>
      <c r="AB57" s="803"/>
      <c r="AC57" s="803"/>
      <c r="AD57" s="803"/>
      <c r="AE57" s="803"/>
      <c r="AF57" s="803"/>
      <c r="AG57" s="803"/>
      <c r="AH57" s="803"/>
      <c r="AI57" s="803"/>
      <c r="AJ57" s="803"/>
      <c r="AK57" s="803"/>
      <c r="AL57" s="803"/>
      <c r="AM57" s="803"/>
      <c r="AN57" s="803"/>
      <c r="AO57" s="803"/>
      <c r="AP57" s="803"/>
      <c r="AQ57" s="803"/>
      <c r="AR57" s="803"/>
      <c r="AS57" s="803"/>
      <c r="AT57" s="803"/>
      <c r="AU57" s="803"/>
      <c r="AV57" s="803"/>
      <c r="AW57" s="803"/>
      <c r="AX57" s="803"/>
      <c r="AY57" s="803"/>
      <c r="AZ57" s="803"/>
      <c r="BA57" s="803"/>
      <c r="BB57" s="803"/>
      <c r="BC57" s="803"/>
      <c r="BD57" s="804"/>
      <c r="BE57" s="162"/>
      <c r="BF57" s="162"/>
      <c r="BG57" s="162"/>
      <c r="BH57" s="163"/>
      <c r="BI57" s="195"/>
    </row>
    <row r="58" spans="1:61" ht="17.100000000000001" customHeight="1" x14ac:dyDescent="0.25">
      <c r="A58" s="340"/>
      <c r="B58" s="164"/>
      <c r="C58" s="182"/>
      <c r="D58" s="802"/>
      <c r="E58" s="803"/>
      <c r="F58" s="803"/>
      <c r="G58" s="803"/>
      <c r="H58" s="803"/>
      <c r="I58" s="803"/>
      <c r="J58" s="803"/>
      <c r="K58" s="803"/>
      <c r="L58" s="803"/>
      <c r="M58" s="803"/>
      <c r="N58" s="803"/>
      <c r="O58" s="803"/>
      <c r="P58" s="803"/>
      <c r="Q58" s="803"/>
      <c r="R58" s="803"/>
      <c r="S58" s="803"/>
      <c r="T58" s="803"/>
      <c r="U58" s="803"/>
      <c r="V58" s="803"/>
      <c r="W58" s="803"/>
      <c r="X58" s="803"/>
      <c r="Y58" s="803"/>
      <c r="Z58" s="803"/>
      <c r="AA58" s="803"/>
      <c r="AB58" s="803"/>
      <c r="AC58" s="803"/>
      <c r="AD58" s="803"/>
      <c r="AE58" s="803"/>
      <c r="AF58" s="803"/>
      <c r="AG58" s="803"/>
      <c r="AH58" s="803"/>
      <c r="AI58" s="803"/>
      <c r="AJ58" s="803"/>
      <c r="AK58" s="803"/>
      <c r="AL58" s="803"/>
      <c r="AM58" s="803"/>
      <c r="AN58" s="803"/>
      <c r="AO58" s="803"/>
      <c r="AP58" s="803"/>
      <c r="AQ58" s="803"/>
      <c r="AR58" s="803"/>
      <c r="AS58" s="803"/>
      <c r="AT58" s="803"/>
      <c r="AU58" s="803"/>
      <c r="AV58" s="803"/>
      <c r="AW58" s="803"/>
      <c r="AX58" s="803"/>
      <c r="AY58" s="803"/>
      <c r="AZ58" s="803"/>
      <c r="BA58" s="803"/>
      <c r="BB58" s="803"/>
      <c r="BC58" s="803"/>
      <c r="BD58" s="804"/>
      <c r="BE58" s="162"/>
      <c r="BF58" s="162"/>
      <c r="BG58" s="162"/>
      <c r="BH58" s="163"/>
      <c r="BI58" s="195"/>
    </row>
    <row r="59" spans="1:61" ht="17.100000000000001" customHeight="1" x14ac:dyDescent="0.25">
      <c r="A59" s="340"/>
      <c r="B59" s="164"/>
      <c r="C59" s="182"/>
      <c r="D59" s="802"/>
      <c r="E59" s="803"/>
      <c r="F59" s="803"/>
      <c r="G59" s="803"/>
      <c r="H59" s="803"/>
      <c r="I59" s="803"/>
      <c r="J59" s="803"/>
      <c r="K59" s="803"/>
      <c r="L59" s="803"/>
      <c r="M59" s="803"/>
      <c r="N59" s="803"/>
      <c r="O59" s="803"/>
      <c r="P59" s="803"/>
      <c r="Q59" s="803"/>
      <c r="R59" s="803"/>
      <c r="S59" s="803"/>
      <c r="T59" s="803"/>
      <c r="U59" s="803"/>
      <c r="V59" s="803"/>
      <c r="W59" s="803"/>
      <c r="X59" s="803"/>
      <c r="Y59" s="803"/>
      <c r="Z59" s="803"/>
      <c r="AA59" s="803"/>
      <c r="AB59" s="803"/>
      <c r="AC59" s="803"/>
      <c r="AD59" s="803"/>
      <c r="AE59" s="803"/>
      <c r="AF59" s="803"/>
      <c r="AG59" s="803"/>
      <c r="AH59" s="803"/>
      <c r="AI59" s="803"/>
      <c r="AJ59" s="803"/>
      <c r="AK59" s="803"/>
      <c r="AL59" s="803"/>
      <c r="AM59" s="803"/>
      <c r="AN59" s="803"/>
      <c r="AO59" s="803"/>
      <c r="AP59" s="803"/>
      <c r="AQ59" s="803"/>
      <c r="AR59" s="803"/>
      <c r="AS59" s="803"/>
      <c r="AT59" s="803"/>
      <c r="AU59" s="803"/>
      <c r="AV59" s="803"/>
      <c r="AW59" s="803"/>
      <c r="AX59" s="803"/>
      <c r="AY59" s="803"/>
      <c r="AZ59" s="803"/>
      <c r="BA59" s="803"/>
      <c r="BB59" s="803"/>
      <c r="BC59" s="803"/>
      <c r="BD59" s="804"/>
      <c r="BE59" s="162"/>
      <c r="BF59" s="162"/>
      <c r="BG59" s="162"/>
      <c r="BH59" s="163"/>
      <c r="BI59" s="195"/>
    </row>
    <row r="60" spans="1:61" ht="17.100000000000001" customHeight="1" x14ac:dyDescent="0.25">
      <c r="A60" s="340"/>
      <c r="B60" s="164"/>
      <c r="C60" s="182"/>
      <c r="D60" s="802"/>
      <c r="E60" s="803"/>
      <c r="F60" s="803"/>
      <c r="G60" s="803"/>
      <c r="H60" s="803"/>
      <c r="I60" s="803"/>
      <c r="J60" s="803"/>
      <c r="K60" s="803"/>
      <c r="L60" s="803"/>
      <c r="M60" s="803"/>
      <c r="N60" s="803"/>
      <c r="O60" s="803"/>
      <c r="P60" s="803"/>
      <c r="Q60" s="803"/>
      <c r="R60" s="803"/>
      <c r="S60" s="803"/>
      <c r="T60" s="803"/>
      <c r="U60" s="803"/>
      <c r="V60" s="803"/>
      <c r="W60" s="803"/>
      <c r="X60" s="803"/>
      <c r="Y60" s="803"/>
      <c r="Z60" s="803"/>
      <c r="AA60" s="803"/>
      <c r="AB60" s="803"/>
      <c r="AC60" s="803"/>
      <c r="AD60" s="803"/>
      <c r="AE60" s="803"/>
      <c r="AF60" s="803"/>
      <c r="AG60" s="803"/>
      <c r="AH60" s="803"/>
      <c r="AI60" s="803"/>
      <c r="AJ60" s="803"/>
      <c r="AK60" s="803"/>
      <c r="AL60" s="803"/>
      <c r="AM60" s="803"/>
      <c r="AN60" s="803"/>
      <c r="AO60" s="803"/>
      <c r="AP60" s="803"/>
      <c r="AQ60" s="803"/>
      <c r="AR60" s="803"/>
      <c r="AS60" s="803"/>
      <c r="AT60" s="803"/>
      <c r="AU60" s="803"/>
      <c r="AV60" s="803"/>
      <c r="AW60" s="803"/>
      <c r="AX60" s="803"/>
      <c r="AY60" s="803"/>
      <c r="AZ60" s="803"/>
      <c r="BA60" s="803"/>
      <c r="BB60" s="803"/>
      <c r="BC60" s="803"/>
      <c r="BD60" s="804"/>
      <c r="BE60" s="162"/>
      <c r="BF60" s="162"/>
      <c r="BG60" s="162"/>
      <c r="BH60" s="163"/>
      <c r="BI60" s="195"/>
    </row>
    <row r="61" spans="1:61" ht="17.100000000000001" customHeight="1" x14ac:dyDescent="0.25">
      <c r="A61" s="340"/>
      <c r="B61" s="164"/>
      <c r="C61" s="182"/>
      <c r="D61" s="802"/>
      <c r="E61" s="803"/>
      <c r="F61" s="803"/>
      <c r="G61" s="803"/>
      <c r="H61" s="803"/>
      <c r="I61" s="803"/>
      <c r="J61" s="803"/>
      <c r="K61" s="803"/>
      <c r="L61" s="803"/>
      <c r="M61" s="803"/>
      <c r="N61" s="803"/>
      <c r="O61" s="803"/>
      <c r="P61" s="803"/>
      <c r="Q61" s="803"/>
      <c r="R61" s="803"/>
      <c r="S61" s="803"/>
      <c r="T61" s="803"/>
      <c r="U61" s="803"/>
      <c r="V61" s="803"/>
      <c r="W61" s="803"/>
      <c r="X61" s="803"/>
      <c r="Y61" s="803"/>
      <c r="Z61" s="803"/>
      <c r="AA61" s="803"/>
      <c r="AB61" s="803"/>
      <c r="AC61" s="803"/>
      <c r="AD61" s="803"/>
      <c r="AE61" s="803"/>
      <c r="AF61" s="803"/>
      <c r="AG61" s="803"/>
      <c r="AH61" s="803"/>
      <c r="AI61" s="803"/>
      <c r="AJ61" s="803"/>
      <c r="AK61" s="803"/>
      <c r="AL61" s="803"/>
      <c r="AM61" s="803"/>
      <c r="AN61" s="803"/>
      <c r="AO61" s="803"/>
      <c r="AP61" s="803"/>
      <c r="AQ61" s="803"/>
      <c r="AR61" s="803"/>
      <c r="AS61" s="803"/>
      <c r="AT61" s="803"/>
      <c r="AU61" s="803"/>
      <c r="AV61" s="803"/>
      <c r="AW61" s="803"/>
      <c r="AX61" s="803"/>
      <c r="AY61" s="803"/>
      <c r="AZ61" s="803"/>
      <c r="BA61" s="803"/>
      <c r="BB61" s="803"/>
      <c r="BC61" s="803"/>
      <c r="BD61" s="804"/>
      <c r="BE61" s="162"/>
      <c r="BF61" s="162"/>
      <c r="BG61" s="162"/>
      <c r="BH61" s="163"/>
      <c r="BI61" s="195"/>
    </row>
    <row r="62" spans="1:61" ht="17.100000000000001" customHeight="1" x14ac:dyDescent="0.25">
      <c r="A62" s="340"/>
      <c r="B62" s="164"/>
      <c r="C62" s="182"/>
      <c r="D62" s="805"/>
      <c r="E62" s="806"/>
      <c r="F62" s="806"/>
      <c r="G62" s="806"/>
      <c r="H62" s="806"/>
      <c r="I62" s="806"/>
      <c r="J62" s="806"/>
      <c r="K62" s="806"/>
      <c r="L62" s="806"/>
      <c r="M62" s="806"/>
      <c r="N62" s="806"/>
      <c r="O62" s="806"/>
      <c r="P62" s="806"/>
      <c r="Q62" s="806"/>
      <c r="R62" s="806"/>
      <c r="S62" s="806"/>
      <c r="T62" s="806"/>
      <c r="U62" s="806"/>
      <c r="V62" s="806"/>
      <c r="W62" s="806"/>
      <c r="X62" s="806"/>
      <c r="Y62" s="806"/>
      <c r="Z62" s="806"/>
      <c r="AA62" s="806"/>
      <c r="AB62" s="806"/>
      <c r="AC62" s="806"/>
      <c r="AD62" s="806"/>
      <c r="AE62" s="806"/>
      <c r="AF62" s="806"/>
      <c r="AG62" s="806"/>
      <c r="AH62" s="806"/>
      <c r="AI62" s="806"/>
      <c r="AJ62" s="806"/>
      <c r="AK62" s="806"/>
      <c r="AL62" s="806"/>
      <c r="AM62" s="806"/>
      <c r="AN62" s="806"/>
      <c r="AO62" s="806"/>
      <c r="AP62" s="806"/>
      <c r="AQ62" s="806"/>
      <c r="AR62" s="806"/>
      <c r="AS62" s="806"/>
      <c r="AT62" s="806"/>
      <c r="AU62" s="806"/>
      <c r="AV62" s="806"/>
      <c r="AW62" s="806"/>
      <c r="AX62" s="806"/>
      <c r="AY62" s="806"/>
      <c r="AZ62" s="806"/>
      <c r="BA62" s="806"/>
      <c r="BB62" s="806"/>
      <c r="BC62" s="806"/>
      <c r="BD62" s="807"/>
      <c r="BE62" s="162"/>
      <c r="BF62" s="162"/>
      <c r="BG62" s="162"/>
      <c r="BH62" s="163"/>
      <c r="BI62" s="195"/>
    </row>
    <row r="63" spans="1:61" ht="3.95" customHeight="1" x14ac:dyDescent="0.25">
      <c r="A63" s="340"/>
      <c r="B63" s="164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218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3"/>
      <c r="BI63" s="195"/>
    </row>
    <row r="64" spans="1:61" s="327" customFormat="1" ht="18" customHeight="1" x14ac:dyDescent="0.25">
      <c r="A64" s="341"/>
      <c r="B64" s="328"/>
      <c r="C64" s="720" t="s">
        <v>3878</v>
      </c>
      <c r="D64" s="721"/>
      <c r="E64" s="721"/>
      <c r="F64" s="721"/>
      <c r="G64" s="721"/>
      <c r="H64" s="721"/>
      <c r="I64" s="721"/>
      <c r="J64" s="721"/>
      <c r="K64" s="721"/>
      <c r="L64" s="721"/>
      <c r="M64" s="721"/>
      <c r="N64" s="721"/>
      <c r="O64" s="721"/>
      <c r="P64" s="721"/>
      <c r="Q64" s="721"/>
      <c r="R64" s="721"/>
      <c r="S64" s="721"/>
      <c r="T64" s="721"/>
      <c r="U64" s="721"/>
      <c r="V64" s="721"/>
      <c r="W64" s="721"/>
      <c r="X64" s="721"/>
      <c r="Y64" s="721"/>
      <c r="Z64" s="721"/>
      <c r="AA64" s="721"/>
      <c r="AB64" s="721"/>
      <c r="AC64" s="721"/>
      <c r="AD64" s="721"/>
      <c r="AE64" s="722" t="s">
        <v>1966</v>
      </c>
      <c r="AF64" s="722"/>
      <c r="AG64" s="722"/>
      <c r="AH64" s="722"/>
      <c r="AI64" s="722"/>
      <c r="AJ64" s="722"/>
      <c r="AK64" s="722"/>
      <c r="AL64" s="722"/>
      <c r="AM64" s="722"/>
      <c r="AN64" s="722"/>
      <c r="AO64" s="722"/>
      <c r="AP64" s="722"/>
      <c r="AQ64" s="722"/>
      <c r="AR64" s="722"/>
      <c r="AS64" s="722"/>
      <c r="AT64" s="722"/>
      <c r="AU64" s="722"/>
      <c r="AV64" s="722"/>
      <c r="AW64" s="722"/>
      <c r="AX64" s="722"/>
      <c r="AY64" s="722"/>
      <c r="AZ64" s="722"/>
      <c r="BA64" s="722"/>
      <c r="BB64" s="722"/>
      <c r="BC64" s="722"/>
      <c r="BD64" s="722"/>
      <c r="BE64" s="723"/>
      <c r="BF64" s="299"/>
      <c r="BG64" s="299"/>
      <c r="BH64" s="300"/>
      <c r="BI64" s="339"/>
    </row>
    <row r="65" spans="1:61" ht="3.95" customHeight="1" x14ac:dyDescent="0.25">
      <c r="A65" s="340"/>
      <c r="B65" s="164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218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3"/>
      <c r="BI65" s="195"/>
    </row>
    <row r="66" spans="1:61" ht="17.100000000000001" customHeight="1" x14ac:dyDescent="0.25">
      <c r="A66" s="340"/>
      <c r="B66" s="183"/>
      <c r="C66" s="182"/>
      <c r="D66" s="799"/>
      <c r="E66" s="800"/>
      <c r="F66" s="800"/>
      <c r="G66" s="800"/>
      <c r="H66" s="800"/>
      <c r="I66" s="800"/>
      <c r="J66" s="800"/>
      <c r="K66" s="800"/>
      <c r="L66" s="800"/>
      <c r="M66" s="800"/>
      <c r="N66" s="800"/>
      <c r="O66" s="800"/>
      <c r="P66" s="800"/>
      <c r="Q66" s="800"/>
      <c r="R66" s="800"/>
      <c r="S66" s="800"/>
      <c r="T66" s="800"/>
      <c r="U66" s="800"/>
      <c r="V66" s="800"/>
      <c r="W66" s="800"/>
      <c r="X66" s="800"/>
      <c r="Y66" s="800"/>
      <c r="Z66" s="800"/>
      <c r="AA66" s="800"/>
      <c r="AB66" s="800"/>
      <c r="AC66" s="800"/>
      <c r="AD66" s="800"/>
      <c r="AE66" s="800"/>
      <c r="AF66" s="800"/>
      <c r="AG66" s="800"/>
      <c r="AH66" s="800"/>
      <c r="AI66" s="800"/>
      <c r="AJ66" s="800"/>
      <c r="AK66" s="800"/>
      <c r="AL66" s="800"/>
      <c r="AM66" s="800"/>
      <c r="AN66" s="800"/>
      <c r="AO66" s="800"/>
      <c r="AP66" s="800"/>
      <c r="AQ66" s="800"/>
      <c r="AR66" s="800"/>
      <c r="AS66" s="800"/>
      <c r="AT66" s="800"/>
      <c r="AU66" s="800"/>
      <c r="AV66" s="800"/>
      <c r="AW66" s="800"/>
      <c r="AX66" s="800"/>
      <c r="AY66" s="800"/>
      <c r="AZ66" s="800"/>
      <c r="BA66" s="800"/>
      <c r="BB66" s="800"/>
      <c r="BC66" s="800"/>
      <c r="BD66" s="801"/>
      <c r="BE66" s="162"/>
      <c r="BF66" s="162"/>
      <c r="BG66" s="162"/>
      <c r="BH66" s="163"/>
      <c r="BI66" s="195"/>
    </row>
    <row r="67" spans="1:61" ht="17.100000000000001" customHeight="1" x14ac:dyDescent="0.25">
      <c r="A67" s="340"/>
      <c r="B67" s="183"/>
      <c r="C67" s="182"/>
      <c r="D67" s="802"/>
      <c r="E67" s="803"/>
      <c r="F67" s="803"/>
      <c r="G67" s="803"/>
      <c r="H67" s="803"/>
      <c r="I67" s="803"/>
      <c r="J67" s="803"/>
      <c r="K67" s="803"/>
      <c r="L67" s="803"/>
      <c r="M67" s="803"/>
      <c r="N67" s="803"/>
      <c r="O67" s="803"/>
      <c r="P67" s="803"/>
      <c r="Q67" s="803"/>
      <c r="R67" s="803"/>
      <c r="S67" s="803"/>
      <c r="T67" s="803"/>
      <c r="U67" s="803"/>
      <c r="V67" s="803"/>
      <c r="W67" s="803"/>
      <c r="X67" s="803"/>
      <c r="Y67" s="803"/>
      <c r="Z67" s="803"/>
      <c r="AA67" s="803"/>
      <c r="AB67" s="803"/>
      <c r="AC67" s="803"/>
      <c r="AD67" s="803"/>
      <c r="AE67" s="803"/>
      <c r="AF67" s="803"/>
      <c r="AG67" s="803"/>
      <c r="AH67" s="803"/>
      <c r="AI67" s="803"/>
      <c r="AJ67" s="803"/>
      <c r="AK67" s="803"/>
      <c r="AL67" s="803"/>
      <c r="AM67" s="803"/>
      <c r="AN67" s="803"/>
      <c r="AO67" s="803"/>
      <c r="AP67" s="803"/>
      <c r="AQ67" s="803"/>
      <c r="AR67" s="803"/>
      <c r="AS67" s="803"/>
      <c r="AT67" s="803"/>
      <c r="AU67" s="803"/>
      <c r="AV67" s="803"/>
      <c r="AW67" s="803"/>
      <c r="AX67" s="803"/>
      <c r="AY67" s="803"/>
      <c r="AZ67" s="803"/>
      <c r="BA67" s="803"/>
      <c r="BB67" s="803"/>
      <c r="BC67" s="803"/>
      <c r="BD67" s="804"/>
      <c r="BE67" s="162"/>
      <c r="BF67" s="162"/>
      <c r="BG67" s="162"/>
      <c r="BH67" s="163"/>
      <c r="BI67" s="195"/>
    </row>
    <row r="68" spans="1:61" ht="17.100000000000001" customHeight="1" x14ac:dyDescent="0.25">
      <c r="A68" s="340"/>
      <c r="B68" s="183"/>
      <c r="C68" s="182"/>
      <c r="D68" s="802"/>
      <c r="E68" s="803"/>
      <c r="F68" s="803"/>
      <c r="G68" s="803"/>
      <c r="H68" s="803"/>
      <c r="I68" s="803"/>
      <c r="J68" s="803"/>
      <c r="K68" s="803"/>
      <c r="L68" s="803"/>
      <c r="M68" s="803"/>
      <c r="N68" s="803"/>
      <c r="O68" s="803"/>
      <c r="P68" s="803"/>
      <c r="Q68" s="803"/>
      <c r="R68" s="803"/>
      <c r="S68" s="803"/>
      <c r="T68" s="803"/>
      <c r="U68" s="803"/>
      <c r="V68" s="803"/>
      <c r="W68" s="803"/>
      <c r="X68" s="803"/>
      <c r="Y68" s="803"/>
      <c r="Z68" s="803"/>
      <c r="AA68" s="803"/>
      <c r="AB68" s="803"/>
      <c r="AC68" s="803"/>
      <c r="AD68" s="803"/>
      <c r="AE68" s="803"/>
      <c r="AF68" s="803"/>
      <c r="AG68" s="803"/>
      <c r="AH68" s="803"/>
      <c r="AI68" s="803"/>
      <c r="AJ68" s="803"/>
      <c r="AK68" s="803"/>
      <c r="AL68" s="803"/>
      <c r="AM68" s="803"/>
      <c r="AN68" s="803"/>
      <c r="AO68" s="803"/>
      <c r="AP68" s="803"/>
      <c r="AQ68" s="803"/>
      <c r="AR68" s="803"/>
      <c r="AS68" s="803"/>
      <c r="AT68" s="803"/>
      <c r="AU68" s="803"/>
      <c r="AV68" s="803"/>
      <c r="AW68" s="803"/>
      <c r="AX68" s="803"/>
      <c r="AY68" s="803"/>
      <c r="AZ68" s="803"/>
      <c r="BA68" s="803"/>
      <c r="BB68" s="803"/>
      <c r="BC68" s="803"/>
      <c r="BD68" s="804"/>
      <c r="BE68" s="162"/>
      <c r="BF68" s="162"/>
      <c r="BG68" s="162"/>
      <c r="BH68" s="163"/>
      <c r="BI68" s="195"/>
    </row>
    <row r="69" spans="1:61" ht="17.100000000000001" customHeight="1" x14ac:dyDescent="0.25">
      <c r="A69" s="340"/>
      <c r="B69" s="183"/>
      <c r="C69" s="182"/>
      <c r="D69" s="802"/>
      <c r="E69" s="803"/>
      <c r="F69" s="803"/>
      <c r="G69" s="803"/>
      <c r="H69" s="803"/>
      <c r="I69" s="803"/>
      <c r="J69" s="803"/>
      <c r="K69" s="803"/>
      <c r="L69" s="803"/>
      <c r="M69" s="803"/>
      <c r="N69" s="803"/>
      <c r="O69" s="803"/>
      <c r="P69" s="803"/>
      <c r="Q69" s="803"/>
      <c r="R69" s="803"/>
      <c r="S69" s="803"/>
      <c r="T69" s="803"/>
      <c r="U69" s="803"/>
      <c r="V69" s="803"/>
      <c r="W69" s="803"/>
      <c r="X69" s="803"/>
      <c r="Y69" s="803"/>
      <c r="Z69" s="803"/>
      <c r="AA69" s="803"/>
      <c r="AB69" s="803"/>
      <c r="AC69" s="803"/>
      <c r="AD69" s="803"/>
      <c r="AE69" s="803"/>
      <c r="AF69" s="803"/>
      <c r="AG69" s="803"/>
      <c r="AH69" s="803"/>
      <c r="AI69" s="803"/>
      <c r="AJ69" s="803"/>
      <c r="AK69" s="803"/>
      <c r="AL69" s="803"/>
      <c r="AM69" s="803"/>
      <c r="AN69" s="803"/>
      <c r="AO69" s="803"/>
      <c r="AP69" s="803"/>
      <c r="AQ69" s="803"/>
      <c r="AR69" s="803"/>
      <c r="AS69" s="803"/>
      <c r="AT69" s="803"/>
      <c r="AU69" s="803"/>
      <c r="AV69" s="803"/>
      <c r="AW69" s="803"/>
      <c r="AX69" s="803"/>
      <c r="AY69" s="803"/>
      <c r="AZ69" s="803"/>
      <c r="BA69" s="803"/>
      <c r="BB69" s="803"/>
      <c r="BC69" s="803"/>
      <c r="BD69" s="804"/>
      <c r="BE69" s="162"/>
      <c r="BF69" s="162"/>
      <c r="BG69" s="162"/>
      <c r="BH69" s="163"/>
      <c r="BI69" s="195"/>
    </row>
    <row r="70" spans="1:61" ht="17.100000000000001" customHeight="1" x14ac:dyDescent="0.25">
      <c r="A70" s="343"/>
      <c r="B70" s="183"/>
      <c r="C70" s="182"/>
      <c r="D70" s="802"/>
      <c r="E70" s="803"/>
      <c r="F70" s="803"/>
      <c r="G70" s="803"/>
      <c r="H70" s="803"/>
      <c r="I70" s="803"/>
      <c r="J70" s="803"/>
      <c r="K70" s="803"/>
      <c r="L70" s="803"/>
      <c r="M70" s="803"/>
      <c r="N70" s="803"/>
      <c r="O70" s="803"/>
      <c r="P70" s="803"/>
      <c r="Q70" s="803"/>
      <c r="R70" s="803"/>
      <c r="S70" s="803"/>
      <c r="T70" s="803"/>
      <c r="U70" s="803"/>
      <c r="V70" s="803"/>
      <c r="W70" s="803"/>
      <c r="X70" s="803"/>
      <c r="Y70" s="803"/>
      <c r="Z70" s="803"/>
      <c r="AA70" s="803"/>
      <c r="AB70" s="803"/>
      <c r="AC70" s="803"/>
      <c r="AD70" s="803"/>
      <c r="AE70" s="803"/>
      <c r="AF70" s="803"/>
      <c r="AG70" s="803"/>
      <c r="AH70" s="803"/>
      <c r="AI70" s="803"/>
      <c r="AJ70" s="803"/>
      <c r="AK70" s="803"/>
      <c r="AL70" s="803"/>
      <c r="AM70" s="803"/>
      <c r="AN70" s="803"/>
      <c r="AO70" s="803"/>
      <c r="AP70" s="803"/>
      <c r="AQ70" s="803"/>
      <c r="AR70" s="803"/>
      <c r="AS70" s="803"/>
      <c r="AT70" s="803"/>
      <c r="AU70" s="803"/>
      <c r="AV70" s="803"/>
      <c r="AW70" s="803"/>
      <c r="AX70" s="803"/>
      <c r="AY70" s="803"/>
      <c r="AZ70" s="803"/>
      <c r="BA70" s="803"/>
      <c r="BB70" s="803"/>
      <c r="BC70" s="803"/>
      <c r="BD70" s="804"/>
      <c r="BE70" s="162"/>
      <c r="BF70" s="162"/>
      <c r="BG70" s="162"/>
      <c r="BH70" s="163"/>
      <c r="BI70" s="195"/>
    </row>
    <row r="71" spans="1:61" ht="17.100000000000001" customHeight="1" x14ac:dyDescent="0.25">
      <c r="A71" s="340"/>
      <c r="B71" s="183"/>
      <c r="C71" s="182"/>
      <c r="D71" s="805"/>
      <c r="E71" s="806"/>
      <c r="F71" s="806"/>
      <c r="G71" s="806"/>
      <c r="H71" s="806"/>
      <c r="I71" s="806"/>
      <c r="J71" s="806"/>
      <c r="K71" s="806"/>
      <c r="L71" s="806"/>
      <c r="M71" s="806"/>
      <c r="N71" s="806"/>
      <c r="O71" s="806"/>
      <c r="P71" s="806"/>
      <c r="Q71" s="806"/>
      <c r="R71" s="806"/>
      <c r="S71" s="806"/>
      <c r="T71" s="806"/>
      <c r="U71" s="806"/>
      <c r="V71" s="806"/>
      <c r="W71" s="806"/>
      <c r="X71" s="806"/>
      <c r="Y71" s="806"/>
      <c r="Z71" s="806"/>
      <c r="AA71" s="806"/>
      <c r="AB71" s="806"/>
      <c r="AC71" s="806"/>
      <c r="AD71" s="806"/>
      <c r="AE71" s="806"/>
      <c r="AF71" s="806"/>
      <c r="AG71" s="806"/>
      <c r="AH71" s="806"/>
      <c r="AI71" s="806"/>
      <c r="AJ71" s="806"/>
      <c r="AK71" s="806"/>
      <c r="AL71" s="806"/>
      <c r="AM71" s="806"/>
      <c r="AN71" s="806"/>
      <c r="AO71" s="806"/>
      <c r="AP71" s="806"/>
      <c r="AQ71" s="806"/>
      <c r="AR71" s="806"/>
      <c r="AS71" s="806"/>
      <c r="AT71" s="806"/>
      <c r="AU71" s="806"/>
      <c r="AV71" s="806"/>
      <c r="AW71" s="806"/>
      <c r="AX71" s="806"/>
      <c r="AY71" s="806"/>
      <c r="AZ71" s="806"/>
      <c r="BA71" s="806"/>
      <c r="BB71" s="806"/>
      <c r="BC71" s="806"/>
      <c r="BD71" s="807"/>
      <c r="BE71" s="162"/>
      <c r="BF71" s="162"/>
      <c r="BG71" s="162"/>
      <c r="BH71" s="163"/>
      <c r="BI71" s="195"/>
    </row>
    <row r="72" spans="1:61" ht="3.95" customHeight="1" x14ac:dyDescent="0.25">
      <c r="A72" s="340"/>
      <c r="B72" s="164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218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3"/>
      <c r="BI72" s="195"/>
    </row>
    <row r="73" spans="1:61" s="327" customFormat="1" ht="18" customHeight="1" x14ac:dyDescent="0.25">
      <c r="A73" s="341"/>
      <c r="B73" s="328"/>
      <c r="C73" s="720" t="s">
        <v>1962</v>
      </c>
      <c r="D73" s="721"/>
      <c r="E73" s="721"/>
      <c r="F73" s="721"/>
      <c r="G73" s="721"/>
      <c r="H73" s="721"/>
      <c r="I73" s="721"/>
      <c r="J73" s="721"/>
      <c r="K73" s="721"/>
      <c r="L73" s="721"/>
      <c r="M73" s="721"/>
      <c r="N73" s="721"/>
      <c r="O73" s="721"/>
      <c r="P73" s="721"/>
      <c r="Q73" s="721"/>
      <c r="R73" s="721"/>
      <c r="S73" s="721"/>
      <c r="T73" s="721"/>
      <c r="U73" s="721"/>
      <c r="V73" s="721"/>
      <c r="W73" s="721"/>
      <c r="X73" s="721"/>
      <c r="Y73" s="721"/>
      <c r="Z73" s="721"/>
      <c r="AA73" s="721"/>
      <c r="AB73" s="721"/>
      <c r="AC73" s="721"/>
      <c r="AD73" s="721"/>
      <c r="AE73" s="722" t="s">
        <v>1967</v>
      </c>
      <c r="AF73" s="722"/>
      <c r="AG73" s="722"/>
      <c r="AH73" s="722"/>
      <c r="AI73" s="722"/>
      <c r="AJ73" s="722"/>
      <c r="AK73" s="722"/>
      <c r="AL73" s="722"/>
      <c r="AM73" s="722"/>
      <c r="AN73" s="722"/>
      <c r="AO73" s="722"/>
      <c r="AP73" s="722"/>
      <c r="AQ73" s="722"/>
      <c r="AR73" s="722"/>
      <c r="AS73" s="722"/>
      <c r="AT73" s="722"/>
      <c r="AU73" s="722"/>
      <c r="AV73" s="722"/>
      <c r="AW73" s="722"/>
      <c r="AX73" s="722"/>
      <c r="AY73" s="722"/>
      <c r="AZ73" s="722"/>
      <c r="BA73" s="722"/>
      <c r="BB73" s="722"/>
      <c r="BC73" s="722"/>
      <c r="BD73" s="722"/>
      <c r="BE73" s="723"/>
      <c r="BF73" s="299"/>
      <c r="BG73" s="299"/>
      <c r="BH73" s="300"/>
      <c r="BI73" s="339"/>
    </row>
    <row r="74" spans="1:61" ht="3.95" customHeight="1" x14ac:dyDescent="0.25">
      <c r="A74" s="340"/>
      <c r="B74" s="164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218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3"/>
      <c r="BI74" s="195"/>
    </row>
    <row r="75" spans="1:61" ht="17.100000000000001" customHeight="1" x14ac:dyDescent="0.25">
      <c r="A75" s="340"/>
      <c r="B75" s="164"/>
      <c r="C75" s="182"/>
      <c r="D75" s="799"/>
      <c r="E75" s="800"/>
      <c r="F75" s="800"/>
      <c r="G75" s="800"/>
      <c r="H75" s="800"/>
      <c r="I75" s="800"/>
      <c r="J75" s="800"/>
      <c r="K75" s="800"/>
      <c r="L75" s="800"/>
      <c r="M75" s="800"/>
      <c r="N75" s="800"/>
      <c r="O75" s="800"/>
      <c r="P75" s="800"/>
      <c r="Q75" s="800"/>
      <c r="R75" s="800"/>
      <c r="S75" s="800"/>
      <c r="T75" s="800"/>
      <c r="U75" s="800"/>
      <c r="V75" s="800"/>
      <c r="W75" s="800"/>
      <c r="X75" s="800"/>
      <c r="Y75" s="800"/>
      <c r="Z75" s="800"/>
      <c r="AA75" s="800"/>
      <c r="AB75" s="800"/>
      <c r="AC75" s="800"/>
      <c r="AD75" s="800"/>
      <c r="AE75" s="800"/>
      <c r="AF75" s="800"/>
      <c r="AG75" s="800"/>
      <c r="AH75" s="800"/>
      <c r="AI75" s="800"/>
      <c r="AJ75" s="800"/>
      <c r="AK75" s="800"/>
      <c r="AL75" s="800"/>
      <c r="AM75" s="800"/>
      <c r="AN75" s="800"/>
      <c r="AO75" s="800"/>
      <c r="AP75" s="800"/>
      <c r="AQ75" s="800"/>
      <c r="AR75" s="800"/>
      <c r="AS75" s="800"/>
      <c r="AT75" s="800"/>
      <c r="AU75" s="800"/>
      <c r="AV75" s="800"/>
      <c r="AW75" s="800"/>
      <c r="AX75" s="800"/>
      <c r="AY75" s="800"/>
      <c r="AZ75" s="800"/>
      <c r="BA75" s="800"/>
      <c r="BB75" s="800"/>
      <c r="BC75" s="800"/>
      <c r="BD75" s="801"/>
      <c r="BE75" s="162"/>
      <c r="BF75" s="162"/>
      <c r="BG75" s="162"/>
      <c r="BH75" s="163"/>
      <c r="BI75" s="195"/>
    </row>
    <row r="76" spans="1:61" ht="17.100000000000001" customHeight="1" x14ac:dyDescent="0.25">
      <c r="A76" s="340"/>
      <c r="B76" s="164"/>
      <c r="C76" s="182"/>
      <c r="D76" s="802"/>
      <c r="E76" s="803"/>
      <c r="F76" s="803"/>
      <c r="G76" s="803"/>
      <c r="H76" s="803"/>
      <c r="I76" s="803"/>
      <c r="J76" s="803"/>
      <c r="K76" s="803"/>
      <c r="L76" s="803"/>
      <c r="M76" s="803"/>
      <c r="N76" s="803"/>
      <c r="O76" s="803"/>
      <c r="P76" s="803"/>
      <c r="Q76" s="803"/>
      <c r="R76" s="803"/>
      <c r="S76" s="803"/>
      <c r="T76" s="803"/>
      <c r="U76" s="803"/>
      <c r="V76" s="803"/>
      <c r="W76" s="803"/>
      <c r="X76" s="803"/>
      <c r="Y76" s="803"/>
      <c r="Z76" s="803"/>
      <c r="AA76" s="803"/>
      <c r="AB76" s="803"/>
      <c r="AC76" s="803"/>
      <c r="AD76" s="803"/>
      <c r="AE76" s="803"/>
      <c r="AF76" s="803"/>
      <c r="AG76" s="803"/>
      <c r="AH76" s="803"/>
      <c r="AI76" s="803"/>
      <c r="AJ76" s="803"/>
      <c r="AK76" s="803"/>
      <c r="AL76" s="803"/>
      <c r="AM76" s="803"/>
      <c r="AN76" s="803"/>
      <c r="AO76" s="803"/>
      <c r="AP76" s="803"/>
      <c r="AQ76" s="803"/>
      <c r="AR76" s="803"/>
      <c r="AS76" s="803"/>
      <c r="AT76" s="803"/>
      <c r="AU76" s="803"/>
      <c r="AV76" s="803"/>
      <c r="AW76" s="803"/>
      <c r="AX76" s="803"/>
      <c r="AY76" s="803"/>
      <c r="AZ76" s="803"/>
      <c r="BA76" s="803"/>
      <c r="BB76" s="803"/>
      <c r="BC76" s="803"/>
      <c r="BD76" s="804"/>
      <c r="BE76" s="162"/>
      <c r="BF76" s="162"/>
      <c r="BG76" s="162"/>
      <c r="BH76" s="163"/>
      <c r="BI76" s="195"/>
    </row>
    <row r="77" spans="1:61" ht="17.100000000000001" customHeight="1" x14ac:dyDescent="0.25">
      <c r="A77" s="340"/>
      <c r="B77" s="164"/>
      <c r="C77" s="182"/>
      <c r="D77" s="802"/>
      <c r="E77" s="803"/>
      <c r="F77" s="803"/>
      <c r="G77" s="803"/>
      <c r="H77" s="803"/>
      <c r="I77" s="803"/>
      <c r="J77" s="803"/>
      <c r="K77" s="803"/>
      <c r="L77" s="803"/>
      <c r="M77" s="803"/>
      <c r="N77" s="803"/>
      <c r="O77" s="803"/>
      <c r="P77" s="803"/>
      <c r="Q77" s="803"/>
      <c r="R77" s="803"/>
      <c r="S77" s="803"/>
      <c r="T77" s="803"/>
      <c r="U77" s="803"/>
      <c r="V77" s="803"/>
      <c r="W77" s="803"/>
      <c r="X77" s="803"/>
      <c r="Y77" s="803"/>
      <c r="Z77" s="803"/>
      <c r="AA77" s="803"/>
      <c r="AB77" s="803"/>
      <c r="AC77" s="803"/>
      <c r="AD77" s="803"/>
      <c r="AE77" s="803"/>
      <c r="AF77" s="803"/>
      <c r="AG77" s="803"/>
      <c r="AH77" s="803"/>
      <c r="AI77" s="803"/>
      <c r="AJ77" s="803"/>
      <c r="AK77" s="803"/>
      <c r="AL77" s="803"/>
      <c r="AM77" s="803"/>
      <c r="AN77" s="803"/>
      <c r="AO77" s="803"/>
      <c r="AP77" s="803"/>
      <c r="AQ77" s="803"/>
      <c r="AR77" s="803"/>
      <c r="AS77" s="803"/>
      <c r="AT77" s="803"/>
      <c r="AU77" s="803"/>
      <c r="AV77" s="803"/>
      <c r="AW77" s="803"/>
      <c r="AX77" s="803"/>
      <c r="AY77" s="803"/>
      <c r="AZ77" s="803"/>
      <c r="BA77" s="803"/>
      <c r="BB77" s="803"/>
      <c r="BC77" s="803"/>
      <c r="BD77" s="804"/>
      <c r="BE77" s="162"/>
      <c r="BF77" s="162"/>
      <c r="BG77" s="162"/>
      <c r="BH77" s="163"/>
      <c r="BI77" s="195"/>
    </row>
    <row r="78" spans="1:61" ht="17.100000000000001" customHeight="1" x14ac:dyDescent="0.25">
      <c r="A78" s="340"/>
      <c r="B78" s="164"/>
      <c r="C78" s="182"/>
      <c r="D78" s="802"/>
      <c r="E78" s="803"/>
      <c r="F78" s="803"/>
      <c r="G78" s="803"/>
      <c r="H78" s="803"/>
      <c r="I78" s="803"/>
      <c r="J78" s="803"/>
      <c r="K78" s="803"/>
      <c r="L78" s="803"/>
      <c r="M78" s="803"/>
      <c r="N78" s="803"/>
      <c r="O78" s="803"/>
      <c r="P78" s="803"/>
      <c r="Q78" s="803"/>
      <c r="R78" s="803"/>
      <c r="S78" s="803"/>
      <c r="T78" s="803"/>
      <c r="U78" s="803"/>
      <c r="V78" s="803"/>
      <c r="W78" s="803"/>
      <c r="X78" s="803"/>
      <c r="Y78" s="803"/>
      <c r="Z78" s="803"/>
      <c r="AA78" s="803"/>
      <c r="AB78" s="803"/>
      <c r="AC78" s="803"/>
      <c r="AD78" s="803"/>
      <c r="AE78" s="803"/>
      <c r="AF78" s="803"/>
      <c r="AG78" s="803"/>
      <c r="AH78" s="803"/>
      <c r="AI78" s="803"/>
      <c r="AJ78" s="803"/>
      <c r="AK78" s="803"/>
      <c r="AL78" s="803"/>
      <c r="AM78" s="803"/>
      <c r="AN78" s="803"/>
      <c r="AO78" s="803"/>
      <c r="AP78" s="803"/>
      <c r="AQ78" s="803"/>
      <c r="AR78" s="803"/>
      <c r="AS78" s="803"/>
      <c r="AT78" s="803"/>
      <c r="AU78" s="803"/>
      <c r="AV78" s="803"/>
      <c r="AW78" s="803"/>
      <c r="AX78" s="803"/>
      <c r="AY78" s="803"/>
      <c r="AZ78" s="803"/>
      <c r="BA78" s="803"/>
      <c r="BB78" s="803"/>
      <c r="BC78" s="803"/>
      <c r="BD78" s="804"/>
      <c r="BE78" s="162"/>
      <c r="BF78" s="162"/>
      <c r="BG78" s="162"/>
      <c r="BH78" s="163"/>
      <c r="BI78" s="195"/>
    </row>
    <row r="79" spans="1:61" ht="17.100000000000001" customHeight="1" x14ac:dyDescent="0.25">
      <c r="A79" s="340"/>
      <c r="B79" s="164"/>
      <c r="C79" s="182"/>
      <c r="D79" s="802"/>
      <c r="E79" s="803"/>
      <c r="F79" s="803"/>
      <c r="G79" s="803"/>
      <c r="H79" s="803"/>
      <c r="I79" s="803"/>
      <c r="J79" s="803"/>
      <c r="K79" s="803"/>
      <c r="L79" s="803"/>
      <c r="M79" s="803"/>
      <c r="N79" s="803"/>
      <c r="O79" s="803"/>
      <c r="P79" s="803"/>
      <c r="Q79" s="803"/>
      <c r="R79" s="803"/>
      <c r="S79" s="803"/>
      <c r="T79" s="803"/>
      <c r="U79" s="803"/>
      <c r="V79" s="803"/>
      <c r="W79" s="803"/>
      <c r="X79" s="803"/>
      <c r="Y79" s="803"/>
      <c r="Z79" s="803"/>
      <c r="AA79" s="803"/>
      <c r="AB79" s="803"/>
      <c r="AC79" s="803"/>
      <c r="AD79" s="803"/>
      <c r="AE79" s="803"/>
      <c r="AF79" s="803"/>
      <c r="AG79" s="803"/>
      <c r="AH79" s="803"/>
      <c r="AI79" s="803"/>
      <c r="AJ79" s="803"/>
      <c r="AK79" s="803"/>
      <c r="AL79" s="803"/>
      <c r="AM79" s="803"/>
      <c r="AN79" s="803"/>
      <c r="AO79" s="803"/>
      <c r="AP79" s="803"/>
      <c r="AQ79" s="803"/>
      <c r="AR79" s="803"/>
      <c r="AS79" s="803"/>
      <c r="AT79" s="803"/>
      <c r="AU79" s="803"/>
      <c r="AV79" s="803"/>
      <c r="AW79" s="803"/>
      <c r="AX79" s="803"/>
      <c r="AY79" s="803"/>
      <c r="AZ79" s="803"/>
      <c r="BA79" s="803"/>
      <c r="BB79" s="803"/>
      <c r="BC79" s="803"/>
      <c r="BD79" s="804"/>
      <c r="BE79" s="162"/>
      <c r="BF79" s="162"/>
      <c r="BG79" s="162"/>
      <c r="BH79" s="163"/>
      <c r="BI79" s="195"/>
    </row>
    <row r="80" spans="1:61" ht="17.100000000000001" customHeight="1" x14ac:dyDescent="0.25">
      <c r="A80" s="340"/>
      <c r="B80" s="164"/>
      <c r="C80" s="182"/>
      <c r="D80" s="802"/>
      <c r="E80" s="803"/>
      <c r="F80" s="803"/>
      <c r="G80" s="803"/>
      <c r="H80" s="803"/>
      <c r="I80" s="803"/>
      <c r="J80" s="803"/>
      <c r="K80" s="803"/>
      <c r="L80" s="803"/>
      <c r="M80" s="803"/>
      <c r="N80" s="803"/>
      <c r="O80" s="803"/>
      <c r="P80" s="803"/>
      <c r="Q80" s="803"/>
      <c r="R80" s="803"/>
      <c r="S80" s="803"/>
      <c r="T80" s="803"/>
      <c r="U80" s="803"/>
      <c r="V80" s="803"/>
      <c r="W80" s="803"/>
      <c r="X80" s="803"/>
      <c r="Y80" s="803"/>
      <c r="Z80" s="803"/>
      <c r="AA80" s="803"/>
      <c r="AB80" s="803"/>
      <c r="AC80" s="803"/>
      <c r="AD80" s="803"/>
      <c r="AE80" s="803"/>
      <c r="AF80" s="803"/>
      <c r="AG80" s="803"/>
      <c r="AH80" s="803"/>
      <c r="AI80" s="803"/>
      <c r="AJ80" s="803"/>
      <c r="AK80" s="803"/>
      <c r="AL80" s="803"/>
      <c r="AM80" s="803"/>
      <c r="AN80" s="803"/>
      <c r="AO80" s="803"/>
      <c r="AP80" s="803"/>
      <c r="AQ80" s="803"/>
      <c r="AR80" s="803"/>
      <c r="AS80" s="803"/>
      <c r="AT80" s="803"/>
      <c r="AU80" s="803"/>
      <c r="AV80" s="803"/>
      <c r="AW80" s="803"/>
      <c r="AX80" s="803"/>
      <c r="AY80" s="803"/>
      <c r="AZ80" s="803"/>
      <c r="BA80" s="803"/>
      <c r="BB80" s="803"/>
      <c r="BC80" s="803"/>
      <c r="BD80" s="804"/>
      <c r="BE80" s="162"/>
      <c r="BF80" s="162"/>
      <c r="BG80" s="162"/>
      <c r="BH80" s="163"/>
      <c r="BI80" s="195"/>
    </row>
    <row r="81" spans="1:61" ht="17.100000000000001" customHeight="1" x14ac:dyDescent="0.25">
      <c r="A81" s="340"/>
      <c r="B81" s="164"/>
      <c r="C81" s="182"/>
      <c r="D81" s="802"/>
      <c r="E81" s="803"/>
      <c r="F81" s="803"/>
      <c r="G81" s="803"/>
      <c r="H81" s="803"/>
      <c r="I81" s="803"/>
      <c r="J81" s="803"/>
      <c r="K81" s="803"/>
      <c r="L81" s="803"/>
      <c r="M81" s="803"/>
      <c r="N81" s="803"/>
      <c r="O81" s="803"/>
      <c r="P81" s="803"/>
      <c r="Q81" s="803"/>
      <c r="R81" s="803"/>
      <c r="S81" s="803"/>
      <c r="T81" s="803"/>
      <c r="U81" s="803"/>
      <c r="V81" s="803"/>
      <c r="W81" s="803"/>
      <c r="X81" s="803"/>
      <c r="Y81" s="803"/>
      <c r="Z81" s="803"/>
      <c r="AA81" s="803"/>
      <c r="AB81" s="803"/>
      <c r="AC81" s="803"/>
      <c r="AD81" s="803"/>
      <c r="AE81" s="803"/>
      <c r="AF81" s="803"/>
      <c r="AG81" s="803"/>
      <c r="AH81" s="803"/>
      <c r="AI81" s="803"/>
      <c r="AJ81" s="803"/>
      <c r="AK81" s="803"/>
      <c r="AL81" s="803"/>
      <c r="AM81" s="803"/>
      <c r="AN81" s="803"/>
      <c r="AO81" s="803"/>
      <c r="AP81" s="803"/>
      <c r="AQ81" s="803"/>
      <c r="AR81" s="803"/>
      <c r="AS81" s="803"/>
      <c r="AT81" s="803"/>
      <c r="AU81" s="803"/>
      <c r="AV81" s="803"/>
      <c r="AW81" s="803"/>
      <c r="AX81" s="803"/>
      <c r="AY81" s="803"/>
      <c r="AZ81" s="803"/>
      <c r="BA81" s="803"/>
      <c r="BB81" s="803"/>
      <c r="BC81" s="803"/>
      <c r="BD81" s="804"/>
      <c r="BE81" s="162"/>
      <c r="BF81" s="162"/>
      <c r="BG81" s="162"/>
      <c r="BH81" s="163"/>
      <c r="BI81" s="195"/>
    </row>
    <row r="82" spans="1:61" ht="17.100000000000001" customHeight="1" x14ac:dyDescent="0.25">
      <c r="A82" s="340"/>
      <c r="B82" s="164"/>
      <c r="C82" s="182"/>
      <c r="D82" s="802"/>
      <c r="E82" s="803"/>
      <c r="F82" s="803"/>
      <c r="G82" s="803"/>
      <c r="H82" s="803"/>
      <c r="I82" s="803"/>
      <c r="J82" s="803"/>
      <c r="K82" s="803"/>
      <c r="L82" s="803"/>
      <c r="M82" s="803"/>
      <c r="N82" s="803"/>
      <c r="O82" s="803"/>
      <c r="P82" s="803"/>
      <c r="Q82" s="803"/>
      <c r="R82" s="803"/>
      <c r="S82" s="803"/>
      <c r="T82" s="803"/>
      <c r="U82" s="803"/>
      <c r="V82" s="803"/>
      <c r="W82" s="803"/>
      <c r="X82" s="803"/>
      <c r="Y82" s="803"/>
      <c r="Z82" s="803"/>
      <c r="AA82" s="803"/>
      <c r="AB82" s="803"/>
      <c r="AC82" s="803"/>
      <c r="AD82" s="803"/>
      <c r="AE82" s="803"/>
      <c r="AF82" s="803"/>
      <c r="AG82" s="803"/>
      <c r="AH82" s="803"/>
      <c r="AI82" s="803"/>
      <c r="AJ82" s="803"/>
      <c r="AK82" s="803"/>
      <c r="AL82" s="803"/>
      <c r="AM82" s="803"/>
      <c r="AN82" s="803"/>
      <c r="AO82" s="803"/>
      <c r="AP82" s="803"/>
      <c r="AQ82" s="803"/>
      <c r="AR82" s="803"/>
      <c r="AS82" s="803"/>
      <c r="AT82" s="803"/>
      <c r="AU82" s="803"/>
      <c r="AV82" s="803"/>
      <c r="AW82" s="803"/>
      <c r="AX82" s="803"/>
      <c r="AY82" s="803"/>
      <c r="AZ82" s="803"/>
      <c r="BA82" s="803"/>
      <c r="BB82" s="803"/>
      <c r="BC82" s="803"/>
      <c r="BD82" s="804"/>
      <c r="BE82" s="162"/>
      <c r="BF82" s="162"/>
      <c r="BG82" s="162"/>
      <c r="BH82" s="163"/>
      <c r="BI82" s="195"/>
    </row>
    <row r="83" spans="1:61" ht="17.100000000000001" customHeight="1" x14ac:dyDescent="0.25">
      <c r="A83" s="340"/>
      <c r="B83" s="164"/>
      <c r="C83" s="182"/>
      <c r="D83" s="802"/>
      <c r="E83" s="803"/>
      <c r="F83" s="803"/>
      <c r="G83" s="803"/>
      <c r="H83" s="803"/>
      <c r="I83" s="803"/>
      <c r="J83" s="803"/>
      <c r="K83" s="803"/>
      <c r="L83" s="803"/>
      <c r="M83" s="803"/>
      <c r="N83" s="803"/>
      <c r="O83" s="803"/>
      <c r="P83" s="803"/>
      <c r="Q83" s="803"/>
      <c r="R83" s="803"/>
      <c r="S83" s="803"/>
      <c r="T83" s="803"/>
      <c r="U83" s="803"/>
      <c r="V83" s="803"/>
      <c r="W83" s="803"/>
      <c r="X83" s="803"/>
      <c r="Y83" s="803"/>
      <c r="Z83" s="803"/>
      <c r="AA83" s="803"/>
      <c r="AB83" s="803"/>
      <c r="AC83" s="803"/>
      <c r="AD83" s="803"/>
      <c r="AE83" s="803"/>
      <c r="AF83" s="803"/>
      <c r="AG83" s="803"/>
      <c r="AH83" s="803"/>
      <c r="AI83" s="803"/>
      <c r="AJ83" s="803"/>
      <c r="AK83" s="803"/>
      <c r="AL83" s="803"/>
      <c r="AM83" s="803"/>
      <c r="AN83" s="803"/>
      <c r="AO83" s="803"/>
      <c r="AP83" s="803"/>
      <c r="AQ83" s="803"/>
      <c r="AR83" s="803"/>
      <c r="AS83" s="803"/>
      <c r="AT83" s="803"/>
      <c r="AU83" s="803"/>
      <c r="AV83" s="803"/>
      <c r="AW83" s="803"/>
      <c r="AX83" s="803"/>
      <c r="AY83" s="803"/>
      <c r="AZ83" s="803"/>
      <c r="BA83" s="803"/>
      <c r="BB83" s="803"/>
      <c r="BC83" s="803"/>
      <c r="BD83" s="804"/>
      <c r="BE83" s="162"/>
      <c r="BF83" s="162"/>
      <c r="BG83" s="162"/>
      <c r="BH83" s="163"/>
      <c r="BI83" s="195"/>
    </row>
    <row r="84" spans="1:61" ht="17.100000000000001" customHeight="1" x14ac:dyDescent="0.25">
      <c r="A84" s="340"/>
      <c r="B84" s="164"/>
      <c r="C84" s="182"/>
      <c r="D84" s="802"/>
      <c r="E84" s="803"/>
      <c r="F84" s="803"/>
      <c r="G84" s="803"/>
      <c r="H84" s="803"/>
      <c r="I84" s="803"/>
      <c r="J84" s="803"/>
      <c r="K84" s="803"/>
      <c r="L84" s="803"/>
      <c r="M84" s="803"/>
      <c r="N84" s="803"/>
      <c r="O84" s="803"/>
      <c r="P84" s="803"/>
      <c r="Q84" s="803"/>
      <c r="R84" s="803"/>
      <c r="S84" s="803"/>
      <c r="T84" s="803"/>
      <c r="U84" s="803"/>
      <c r="V84" s="803"/>
      <c r="W84" s="803"/>
      <c r="X84" s="803"/>
      <c r="Y84" s="803"/>
      <c r="Z84" s="803"/>
      <c r="AA84" s="803"/>
      <c r="AB84" s="803"/>
      <c r="AC84" s="803"/>
      <c r="AD84" s="803"/>
      <c r="AE84" s="803"/>
      <c r="AF84" s="803"/>
      <c r="AG84" s="803"/>
      <c r="AH84" s="803"/>
      <c r="AI84" s="803"/>
      <c r="AJ84" s="803"/>
      <c r="AK84" s="803"/>
      <c r="AL84" s="803"/>
      <c r="AM84" s="803"/>
      <c r="AN84" s="803"/>
      <c r="AO84" s="803"/>
      <c r="AP84" s="803"/>
      <c r="AQ84" s="803"/>
      <c r="AR84" s="803"/>
      <c r="AS84" s="803"/>
      <c r="AT84" s="803"/>
      <c r="AU84" s="803"/>
      <c r="AV84" s="803"/>
      <c r="AW84" s="803"/>
      <c r="AX84" s="803"/>
      <c r="AY84" s="803"/>
      <c r="AZ84" s="803"/>
      <c r="BA84" s="803"/>
      <c r="BB84" s="803"/>
      <c r="BC84" s="803"/>
      <c r="BD84" s="804"/>
      <c r="BE84" s="162"/>
      <c r="BF84" s="162"/>
      <c r="BG84" s="162"/>
      <c r="BH84" s="163"/>
      <c r="BI84" s="195"/>
    </row>
    <row r="85" spans="1:61" ht="17.100000000000001" customHeight="1" x14ac:dyDescent="0.25">
      <c r="A85" s="340"/>
      <c r="B85" s="164"/>
      <c r="C85" s="182"/>
      <c r="D85" s="802"/>
      <c r="E85" s="803"/>
      <c r="F85" s="803"/>
      <c r="G85" s="803"/>
      <c r="H85" s="803"/>
      <c r="I85" s="803"/>
      <c r="J85" s="803"/>
      <c r="K85" s="803"/>
      <c r="L85" s="803"/>
      <c r="M85" s="803"/>
      <c r="N85" s="803"/>
      <c r="O85" s="803"/>
      <c r="P85" s="803"/>
      <c r="Q85" s="803"/>
      <c r="R85" s="803"/>
      <c r="S85" s="803"/>
      <c r="T85" s="803"/>
      <c r="U85" s="803"/>
      <c r="V85" s="803"/>
      <c r="W85" s="803"/>
      <c r="X85" s="803"/>
      <c r="Y85" s="803"/>
      <c r="Z85" s="803"/>
      <c r="AA85" s="803"/>
      <c r="AB85" s="803"/>
      <c r="AC85" s="803"/>
      <c r="AD85" s="803"/>
      <c r="AE85" s="803"/>
      <c r="AF85" s="803"/>
      <c r="AG85" s="803"/>
      <c r="AH85" s="803"/>
      <c r="AI85" s="803"/>
      <c r="AJ85" s="803"/>
      <c r="AK85" s="803"/>
      <c r="AL85" s="803"/>
      <c r="AM85" s="803"/>
      <c r="AN85" s="803"/>
      <c r="AO85" s="803"/>
      <c r="AP85" s="803"/>
      <c r="AQ85" s="803"/>
      <c r="AR85" s="803"/>
      <c r="AS85" s="803"/>
      <c r="AT85" s="803"/>
      <c r="AU85" s="803"/>
      <c r="AV85" s="803"/>
      <c r="AW85" s="803"/>
      <c r="AX85" s="803"/>
      <c r="AY85" s="803"/>
      <c r="AZ85" s="803"/>
      <c r="BA85" s="803"/>
      <c r="BB85" s="803"/>
      <c r="BC85" s="803"/>
      <c r="BD85" s="804"/>
      <c r="BE85" s="162"/>
      <c r="BF85" s="162"/>
      <c r="BG85" s="162"/>
      <c r="BH85" s="163"/>
      <c r="BI85" s="195"/>
    </row>
    <row r="86" spans="1:61" ht="17.100000000000001" customHeight="1" x14ac:dyDescent="0.25">
      <c r="A86" s="340"/>
      <c r="B86" s="164"/>
      <c r="C86" s="182"/>
      <c r="D86" s="805"/>
      <c r="E86" s="806"/>
      <c r="F86" s="806"/>
      <c r="G86" s="806"/>
      <c r="H86" s="806"/>
      <c r="I86" s="806"/>
      <c r="J86" s="806"/>
      <c r="K86" s="806"/>
      <c r="L86" s="806"/>
      <c r="M86" s="806"/>
      <c r="N86" s="806"/>
      <c r="O86" s="806"/>
      <c r="P86" s="806"/>
      <c r="Q86" s="806"/>
      <c r="R86" s="806"/>
      <c r="S86" s="806"/>
      <c r="T86" s="806"/>
      <c r="U86" s="806"/>
      <c r="V86" s="806"/>
      <c r="W86" s="806"/>
      <c r="X86" s="806"/>
      <c r="Y86" s="806"/>
      <c r="Z86" s="806"/>
      <c r="AA86" s="806"/>
      <c r="AB86" s="806"/>
      <c r="AC86" s="806"/>
      <c r="AD86" s="806"/>
      <c r="AE86" s="806"/>
      <c r="AF86" s="806"/>
      <c r="AG86" s="806"/>
      <c r="AH86" s="806"/>
      <c r="AI86" s="806"/>
      <c r="AJ86" s="806"/>
      <c r="AK86" s="806"/>
      <c r="AL86" s="806"/>
      <c r="AM86" s="806"/>
      <c r="AN86" s="806"/>
      <c r="AO86" s="806"/>
      <c r="AP86" s="806"/>
      <c r="AQ86" s="806"/>
      <c r="AR86" s="806"/>
      <c r="AS86" s="806"/>
      <c r="AT86" s="806"/>
      <c r="AU86" s="806"/>
      <c r="AV86" s="806"/>
      <c r="AW86" s="806"/>
      <c r="AX86" s="806"/>
      <c r="AY86" s="806"/>
      <c r="AZ86" s="806"/>
      <c r="BA86" s="806"/>
      <c r="BB86" s="806"/>
      <c r="BC86" s="806"/>
      <c r="BD86" s="807"/>
      <c r="BE86" s="162"/>
      <c r="BF86" s="162"/>
      <c r="BG86" s="162"/>
      <c r="BH86" s="163"/>
      <c r="BI86" s="195"/>
    </row>
    <row r="87" spans="1:61" ht="3.95" customHeight="1" x14ac:dyDescent="0.25">
      <c r="A87" s="340"/>
      <c r="B87" s="164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218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3"/>
      <c r="BI87" s="195"/>
    </row>
    <row r="88" spans="1:61" s="327" customFormat="1" ht="18" customHeight="1" x14ac:dyDescent="0.25">
      <c r="A88" s="341"/>
      <c r="B88" s="328"/>
      <c r="C88" s="720" t="s">
        <v>3860</v>
      </c>
      <c r="D88" s="721"/>
      <c r="E88" s="721"/>
      <c r="F88" s="721"/>
      <c r="G88" s="721"/>
      <c r="H88" s="721"/>
      <c r="I88" s="721"/>
      <c r="J88" s="721"/>
      <c r="K88" s="721"/>
      <c r="L88" s="721"/>
      <c r="M88" s="721"/>
      <c r="N88" s="721"/>
      <c r="O88" s="721"/>
      <c r="P88" s="721"/>
      <c r="Q88" s="721"/>
      <c r="R88" s="721"/>
      <c r="S88" s="721"/>
      <c r="T88" s="721"/>
      <c r="U88" s="721"/>
      <c r="V88" s="721"/>
      <c r="W88" s="721"/>
      <c r="X88" s="721"/>
      <c r="Y88" s="721"/>
      <c r="Z88" s="721"/>
      <c r="AA88" s="722" t="s">
        <v>1968</v>
      </c>
      <c r="AB88" s="722"/>
      <c r="AC88" s="722"/>
      <c r="AD88" s="722"/>
      <c r="AE88" s="722"/>
      <c r="AF88" s="722"/>
      <c r="AG88" s="722"/>
      <c r="AH88" s="722"/>
      <c r="AI88" s="722"/>
      <c r="AJ88" s="722"/>
      <c r="AK88" s="722"/>
      <c r="AL88" s="722"/>
      <c r="AM88" s="722"/>
      <c r="AN88" s="722"/>
      <c r="AO88" s="722"/>
      <c r="AP88" s="722"/>
      <c r="AQ88" s="722"/>
      <c r="AR88" s="722"/>
      <c r="AS88" s="722"/>
      <c r="AT88" s="722"/>
      <c r="AU88" s="722"/>
      <c r="AV88" s="722"/>
      <c r="AW88" s="722"/>
      <c r="AX88" s="722"/>
      <c r="AY88" s="722"/>
      <c r="AZ88" s="722"/>
      <c r="BA88" s="722"/>
      <c r="BB88" s="722"/>
      <c r="BC88" s="722"/>
      <c r="BD88" s="722"/>
      <c r="BE88" s="723"/>
      <c r="BF88" s="299"/>
      <c r="BG88" s="299"/>
      <c r="BH88" s="300"/>
      <c r="BI88" s="339"/>
    </row>
    <row r="89" spans="1:61" ht="3.95" customHeight="1" x14ac:dyDescent="0.25">
      <c r="A89" s="340"/>
      <c r="B89" s="164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218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3"/>
      <c r="BI89" s="195"/>
    </row>
    <row r="90" spans="1:61" ht="17.100000000000001" customHeight="1" x14ac:dyDescent="0.25">
      <c r="A90" s="340"/>
      <c r="B90" s="164"/>
      <c r="C90" s="182"/>
      <c r="D90" s="799"/>
      <c r="E90" s="800"/>
      <c r="F90" s="800"/>
      <c r="G90" s="800"/>
      <c r="H90" s="800"/>
      <c r="I90" s="800"/>
      <c r="J90" s="800"/>
      <c r="K90" s="800"/>
      <c r="L90" s="800"/>
      <c r="M90" s="800"/>
      <c r="N90" s="800"/>
      <c r="O90" s="800"/>
      <c r="P90" s="800"/>
      <c r="Q90" s="800"/>
      <c r="R90" s="800"/>
      <c r="S90" s="800"/>
      <c r="T90" s="800"/>
      <c r="U90" s="800"/>
      <c r="V90" s="800"/>
      <c r="W90" s="800"/>
      <c r="X90" s="800"/>
      <c r="Y90" s="800"/>
      <c r="Z90" s="800"/>
      <c r="AA90" s="800"/>
      <c r="AB90" s="800"/>
      <c r="AC90" s="800"/>
      <c r="AD90" s="800"/>
      <c r="AE90" s="800"/>
      <c r="AF90" s="800"/>
      <c r="AG90" s="800"/>
      <c r="AH90" s="800"/>
      <c r="AI90" s="800"/>
      <c r="AJ90" s="800"/>
      <c r="AK90" s="800"/>
      <c r="AL90" s="800"/>
      <c r="AM90" s="800"/>
      <c r="AN90" s="800"/>
      <c r="AO90" s="800"/>
      <c r="AP90" s="800"/>
      <c r="AQ90" s="800"/>
      <c r="AR90" s="800"/>
      <c r="AS90" s="800"/>
      <c r="AT90" s="800"/>
      <c r="AU90" s="800"/>
      <c r="AV90" s="800"/>
      <c r="AW90" s="800"/>
      <c r="AX90" s="800"/>
      <c r="AY90" s="800"/>
      <c r="AZ90" s="800"/>
      <c r="BA90" s="800"/>
      <c r="BB90" s="800"/>
      <c r="BC90" s="800"/>
      <c r="BD90" s="801"/>
      <c r="BE90" s="162"/>
      <c r="BF90" s="162"/>
      <c r="BG90" s="162"/>
      <c r="BH90" s="163"/>
      <c r="BI90" s="195"/>
    </row>
    <row r="91" spans="1:61" ht="17.100000000000001" customHeight="1" x14ac:dyDescent="0.25">
      <c r="A91" s="340"/>
      <c r="B91" s="164"/>
      <c r="C91" s="182"/>
      <c r="D91" s="802"/>
      <c r="E91" s="803"/>
      <c r="F91" s="803"/>
      <c r="G91" s="803"/>
      <c r="H91" s="803"/>
      <c r="I91" s="803"/>
      <c r="J91" s="803"/>
      <c r="K91" s="803"/>
      <c r="L91" s="803"/>
      <c r="M91" s="803"/>
      <c r="N91" s="803"/>
      <c r="O91" s="803"/>
      <c r="P91" s="803"/>
      <c r="Q91" s="803"/>
      <c r="R91" s="803"/>
      <c r="S91" s="803"/>
      <c r="T91" s="803"/>
      <c r="U91" s="803"/>
      <c r="V91" s="803"/>
      <c r="W91" s="803"/>
      <c r="X91" s="803"/>
      <c r="Y91" s="803"/>
      <c r="Z91" s="803"/>
      <c r="AA91" s="803"/>
      <c r="AB91" s="803"/>
      <c r="AC91" s="803"/>
      <c r="AD91" s="803"/>
      <c r="AE91" s="803"/>
      <c r="AF91" s="803"/>
      <c r="AG91" s="803"/>
      <c r="AH91" s="803"/>
      <c r="AI91" s="803"/>
      <c r="AJ91" s="803"/>
      <c r="AK91" s="803"/>
      <c r="AL91" s="803"/>
      <c r="AM91" s="803"/>
      <c r="AN91" s="803"/>
      <c r="AO91" s="803"/>
      <c r="AP91" s="803"/>
      <c r="AQ91" s="803"/>
      <c r="AR91" s="803"/>
      <c r="AS91" s="803"/>
      <c r="AT91" s="803"/>
      <c r="AU91" s="803"/>
      <c r="AV91" s="803"/>
      <c r="AW91" s="803"/>
      <c r="AX91" s="803"/>
      <c r="AY91" s="803"/>
      <c r="AZ91" s="803"/>
      <c r="BA91" s="803"/>
      <c r="BB91" s="803"/>
      <c r="BC91" s="803"/>
      <c r="BD91" s="804"/>
      <c r="BE91" s="162"/>
      <c r="BF91" s="162"/>
      <c r="BG91" s="162"/>
      <c r="BH91" s="163"/>
      <c r="BI91" s="195"/>
    </row>
    <row r="92" spans="1:61" ht="17.100000000000001" customHeight="1" x14ac:dyDescent="0.25">
      <c r="A92" s="340"/>
      <c r="B92" s="164"/>
      <c r="C92" s="182"/>
      <c r="D92" s="802"/>
      <c r="E92" s="803"/>
      <c r="F92" s="803"/>
      <c r="G92" s="803"/>
      <c r="H92" s="803"/>
      <c r="I92" s="803"/>
      <c r="J92" s="803"/>
      <c r="K92" s="803"/>
      <c r="L92" s="803"/>
      <c r="M92" s="803"/>
      <c r="N92" s="803"/>
      <c r="O92" s="803"/>
      <c r="P92" s="803"/>
      <c r="Q92" s="803"/>
      <c r="R92" s="803"/>
      <c r="S92" s="803"/>
      <c r="T92" s="803"/>
      <c r="U92" s="803"/>
      <c r="V92" s="803"/>
      <c r="W92" s="803"/>
      <c r="X92" s="803"/>
      <c r="Y92" s="803"/>
      <c r="Z92" s="803"/>
      <c r="AA92" s="803"/>
      <c r="AB92" s="803"/>
      <c r="AC92" s="803"/>
      <c r="AD92" s="803"/>
      <c r="AE92" s="803"/>
      <c r="AF92" s="803"/>
      <c r="AG92" s="803"/>
      <c r="AH92" s="803"/>
      <c r="AI92" s="803"/>
      <c r="AJ92" s="803"/>
      <c r="AK92" s="803"/>
      <c r="AL92" s="803"/>
      <c r="AM92" s="803"/>
      <c r="AN92" s="803"/>
      <c r="AO92" s="803"/>
      <c r="AP92" s="803"/>
      <c r="AQ92" s="803"/>
      <c r="AR92" s="803"/>
      <c r="AS92" s="803"/>
      <c r="AT92" s="803"/>
      <c r="AU92" s="803"/>
      <c r="AV92" s="803"/>
      <c r="AW92" s="803"/>
      <c r="AX92" s="803"/>
      <c r="AY92" s="803"/>
      <c r="AZ92" s="803"/>
      <c r="BA92" s="803"/>
      <c r="BB92" s="803"/>
      <c r="BC92" s="803"/>
      <c r="BD92" s="804"/>
      <c r="BE92" s="162"/>
      <c r="BF92" s="162"/>
      <c r="BG92" s="162"/>
      <c r="BH92" s="163"/>
      <c r="BI92" s="195"/>
    </row>
    <row r="93" spans="1:61" ht="17.100000000000001" customHeight="1" x14ac:dyDescent="0.25">
      <c r="A93" s="340"/>
      <c r="B93" s="164"/>
      <c r="C93" s="182"/>
      <c r="D93" s="802"/>
      <c r="E93" s="803"/>
      <c r="F93" s="803"/>
      <c r="G93" s="803"/>
      <c r="H93" s="803"/>
      <c r="I93" s="803"/>
      <c r="J93" s="803"/>
      <c r="K93" s="803"/>
      <c r="L93" s="803"/>
      <c r="M93" s="803"/>
      <c r="N93" s="803"/>
      <c r="O93" s="803"/>
      <c r="P93" s="803"/>
      <c r="Q93" s="803"/>
      <c r="R93" s="803"/>
      <c r="S93" s="803"/>
      <c r="T93" s="803"/>
      <c r="U93" s="803"/>
      <c r="V93" s="803"/>
      <c r="W93" s="803"/>
      <c r="X93" s="803"/>
      <c r="Y93" s="803"/>
      <c r="Z93" s="803"/>
      <c r="AA93" s="803"/>
      <c r="AB93" s="803"/>
      <c r="AC93" s="803"/>
      <c r="AD93" s="803"/>
      <c r="AE93" s="803"/>
      <c r="AF93" s="803"/>
      <c r="AG93" s="803"/>
      <c r="AH93" s="803"/>
      <c r="AI93" s="803"/>
      <c r="AJ93" s="803"/>
      <c r="AK93" s="803"/>
      <c r="AL93" s="803"/>
      <c r="AM93" s="803"/>
      <c r="AN93" s="803"/>
      <c r="AO93" s="803"/>
      <c r="AP93" s="803"/>
      <c r="AQ93" s="803"/>
      <c r="AR93" s="803"/>
      <c r="AS93" s="803"/>
      <c r="AT93" s="803"/>
      <c r="AU93" s="803"/>
      <c r="AV93" s="803"/>
      <c r="AW93" s="803"/>
      <c r="AX93" s="803"/>
      <c r="AY93" s="803"/>
      <c r="AZ93" s="803"/>
      <c r="BA93" s="803"/>
      <c r="BB93" s="803"/>
      <c r="BC93" s="803"/>
      <c r="BD93" s="804"/>
      <c r="BE93" s="162"/>
      <c r="BF93" s="162"/>
      <c r="BG93" s="162"/>
      <c r="BH93" s="163"/>
      <c r="BI93" s="195"/>
    </row>
    <row r="94" spans="1:61" ht="17.100000000000001" customHeight="1" x14ac:dyDescent="0.25">
      <c r="A94" s="340"/>
      <c r="B94" s="164"/>
      <c r="C94" s="182"/>
      <c r="D94" s="802"/>
      <c r="E94" s="803"/>
      <c r="F94" s="803"/>
      <c r="G94" s="803"/>
      <c r="H94" s="803"/>
      <c r="I94" s="803"/>
      <c r="J94" s="803"/>
      <c r="K94" s="803"/>
      <c r="L94" s="803"/>
      <c r="M94" s="803"/>
      <c r="N94" s="803"/>
      <c r="O94" s="803"/>
      <c r="P94" s="803"/>
      <c r="Q94" s="803"/>
      <c r="R94" s="803"/>
      <c r="S94" s="803"/>
      <c r="T94" s="803"/>
      <c r="U94" s="803"/>
      <c r="V94" s="803"/>
      <c r="W94" s="803"/>
      <c r="X94" s="803"/>
      <c r="Y94" s="803"/>
      <c r="Z94" s="803"/>
      <c r="AA94" s="803"/>
      <c r="AB94" s="803"/>
      <c r="AC94" s="803"/>
      <c r="AD94" s="803"/>
      <c r="AE94" s="803"/>
      <c r="AF94" s="803"/>
      <c r="AG94" s="803"/>
      <c r="AH94" s="803"/>
      <c r="AI94" s="803"/>
      <c r="AJ94" s="803"/>
      <c r="AK94" s="803"/>
      <c r="AL94" s="803"/>
      <c r="AM94" s="803"/>
      <c r="AN94" s="803"/>
      <c r="AO94" s="803"/>
      <c r="AP94" s="803"/>
      <c r="AQ94" s="803"/>
      <c r="AR94" s="803"/>
      <c r="AS94" s="803"/>
      <c r="AT94" s="803"/>
      <c r="AU94" s="803"/>
      <c r="AV94" s="803"/>
      <c r="AW94" s="803"/>
      <c r="AX94" s="803"/>
      <c r="AY94" s="803"/>
      <c r="AZ94" s="803"/>
      <c r="BA94" s="803"/>
      <c r="BB94" s="803"/>
      <c r="BC94" s="803"/>
      <c r="BD94" s="804"/>
      <c r="BE94" s="162"/>
      <c r="BF94" s="162"/>
      <c r="BG94" s="162"/>
      <c r="BH94" s="163"/>
      <c r="BI94" s="195"/>
    </row>
    <row r="95" spans="1:61" ht="17.100000000000001" customHeight="1" x14ac:dyDescent="0.25">
      <c r="A95" s="340"/>
      <c r="B95" s="164"/>
      <c r="C95" s="182"/>
      <c r="D95" s="802"/>
      <c r="E95" s="803"/>
      <c r="F95" s="803"/>
      <c r="G95" s="803"/>
      <c r="H95" s="803"/>
      <c r="I95" s="803"/>
      <c r="J95" s="803"/>
      <c r="K95" s="803"/>
      <c r="L95" s="803"/>
      <c r="M95" s="803"/>
      <c r="N95" s="803"/>
      <c r="O95" s="803"/>
      <c r="P95" s="803"/>
      <c r="Q95" s="803"/>
      <c r="R95" s="803"/>
      <c r="S95" s="803"/>
      <c r="T95" s="803"/>
      <c r="U95" s="803"/>
      <c r="V95" s="803"/>
      <c r="W95" s="803"/>
      <c r="X95" s="803"/>
      <c r="Y95" s="803"/>
      <c r="Z95" s="803"/>
      <c r="AA95" s="803"/>
      <c r="AB95" s="803"/>
      <c r="AC95" s="803"/>
      <c r="AD95" s="803"/>
      <c r="AE95" s="803"/>
      <c r="AF95" s="803"/>
      <c r="AG95" s="803"/>
      <c r="AH95" s="803"/>
      <c r="AI95" s="803"/>
      <c r="AJ95" s="803"/>
      <c r="AK95" s="803"/>
      <c r="AL95" s="803"/>
      <c r="AM95" s="803"/>
      <c r="AN95" s="803"/>
      <c r="AO95" s="803"/>
      <c r="AP95" s="803"/>
      <c r="AQ95" s="803"/>
      <c r="AR95" s="803"/>
      <c r="AS95" s="803"/>
      <c r="AT95" s="803"/>
      <c r="AU95" s="803"/>
      <c r="AV95" s="803"/>
      <c r="AW95" s="803"/>
      <c r="AX95" s="803"/>
      <c r="AY95" s="803"/>
      <c r="AZ95" s="803"/>
      <c r="BA95" s="803"/>
      <c r="BB95" s="803"/>
      <c r="BC95" s="803"/>
      <c r="BD95" s="804"/>
      <c r="BE95" s="162"/>
      <c r="BF95" s="162"/>
      <c r="BG95" s="162"/>
      <c r="BH95" s="163"/>
      <c r="BI95" s="195"/>
    </row>
    <row r="96" spans="1:61" ht="17.100000000000001" customHeight="1" x14ac:dyDescent="0.25">
      <c r="A96" s="340"/>
      <c r="B96" s="164"/>
      <c r="C96" s="182"/>
      <c r="D96" s="802"/>
      <c r="E96" s="803"/>
      <c r="F96" s="803"/>
      <c r="G96" s="803"/>
      <c r="H96" s="803"/>
      <c r="I96" s="803"/>
      <c r="J96" s="803"/>
      <c r="K96" s="803"/>
      <c r="L96" s="803"/>
      <c r="M96" s="803"/>
      <c r="N96" s="803"/>
      <c r="O96" s="803"/>
      <c r="P96" s="803"/>
      <c r="Q96" s="803"/>
      <c r="R96" s="803"/>
      <c r="S96" s="803"/>
      <c r="T96" s="803"/>
      <c r="U96" s="803"/>
      <c r="V96" s="803"/>
      <c r="W96" s="803"/>
      <c r="X96" s="803"/>
      <c r="Y96" s="803"/>
      <c r="Z96" s="803"/>
      <c r="AA96" s="803"/>
      <c r="AB96" s="803"/>
      <c r="AC96" s="803"/>
      <c r="AD96" s="803"/>
      <c r="AE96" s="803"/>
      <c r="AF96" s="803"/>
      <c r="AG96" s="803"/>
      <c r="AH96" s="803"/>
      <c r="AI96" s="803"/>
      <c r="AJ96" s="803"/>
      <c r="AK96" s="803"/>
      <c r="AL96" s="803"/>
      <c r="AM96" s="803"/>
      <c r="AN96" s="803"/>
      <c r="AO96" s="803"/>
      <c r="AP96" s="803"/>
      <c r="AQ96" s="803"/>
      <c r="AR96" s="803"/>
      <c r="AS96" s="803"/>
      <c r="AT96" s="803"/>
      <c r="AU96" s="803"/>
      <c r="AV96" s="803"/>
      <c r="AW96" s="803"/>
      <c r="AX96" s="803"/>
      <c r="AY96" s="803"/>
      <c r="AZ96" s="803"/>
      <c r="BA96" s="803"/>
      <c r="BB96" s="803"/>
      <c r="BC96" s="803"/>
      <c r="BD96" s="804"/>
      <c r="BE96" s="162"/>
      <c r="BF96" s="162"/>
      <c r="BG96" s="162"/>
      <c r="BH96" s="163"/>
      <c r="BI96" s="195"/>
    </row>
    <row r="97" spans="1:61" ht="16.5" customHeight="1" x14ac:dyDescent="0.25">
      <c r="A97" s="340"/>
      <c r="B97" s="164"/>
      <c r="C97" s="182"/>
      <c r="D97" s="802"/>
      <c r="E97" s="803"/>
      <c r="F97" s="803"/>
      <c r="G97" s="803"/>
      <c r="H97" s="803"/>
      <c r="I97" s="803"/>
      <c r="J97" s="803"/>
      <c r="K97" s="803"/>
      <c r="L97" s="803"/>
      <c r="M97" s="803"/>
      <c r="N97" s="803"/>
      <c r="O97" s="803"/>
      <c r="P97" s="803"/>
      <c r="Q97" s="803"/>
      <c r="R97" s="803"/>
      <c r="S97" s="803"/>
      <c r="T97" s="803"/>
      <c r="U97" s="803"/>
      <c r="V97" s="803"/>
      <c r="W97" s="803"/>
      <c r="X97" s="803"/>
      <c r="Y97" s="803"/>
      <c r="Z97" s="803"/>
      <c r="AA97" s="803"/>
      <c r="AB97" s="803"/>
      <c r="AC97" s="803"/>
      <c r="AD97" s="803"/>
      <c r="AE97" s="803"/>
      <c r="AF97" s="803"/>
      <c r="AG97" s="803"/>
      <c r="AH97" s="803"/>
      <c r="AI97" s="803"/>
      <c r="AJ97" s="803"/>
      <c r="AK97" s="803"/>
      <c r="AL97" s="803"/>
      <c r="AM97" s="803"/>
      <c r="AN97" s="803"/>
      <c r="AO97" s="803"/>
      <c r="AP97" s="803"/>
      <c r="AQ97" s="803"/>
      <c r="AR97" s="803"/>
      <c r="AS97" s="803"/>
      <c r="AT97" s="803"/>
      <c r="AU97" s="803"/>
      <c r="AV97" s="803"/>
      <c r="AW97" s="803"/>
      <c r="AX97" s="803"/>
      <c r="AY97" s="803"/>
      <c r="AZ97" s="803"/>
      <c r="BA97" s="803"/>
      <c r="BB97" s="803"/>
      <c r="BC97" s="803"/>
      <c r="BD97" s="804"/>
      <c r="BE97" s="162"/>
      <c r="BF97" s="162"/>
      <c r="BG97" s="162"/>
      <c r="BH97" s="163"/>
      <c r="BI97" s="195"/>
    </row>
    <row r="98" spans="1:61" ht="17.100000000000001" customHeight="1" x14ac:dyDescent="0.25">
      <c r="A98" s="340"/>
      <c r="B98" s="164"/>
      <c r="C98" s="182"/>
      <c r="D98" s="802"/>
      <c r="E98" s="803"/>
      <c r="F98" s="803"/>
      <c r="G98" s="803"/>
      <c r="H98" s="803"/>
      <c r="I98" s="803"/>
      <c r="J98" s="803"/>
      <c r="K98" s="803"/>
      <c r="L98" s="803"/>
      <c r="M98" s="803"/>
      <c r="N98" s="803"/>
      <c r="O98" s="803"/>
      <c r="P98" s="803"/>
      <c r="Q98" s="803"/>
      <c r="R98" s="803"/>
      <c r="S98" s="803"/>
      <c r="T98" s="803"/>
      <c r="U98" s="803"/>
      <c r="V98" s="803"/>
      <c r="W98" s="803"/>
      <c r="X98" s="803"/>
      <c r="Y98" s="803"/>
      <c r="Z98" s="803"/>
      <c r="AA98" s="803"/>
      <c r="AB98" s="803"/>
      <c r="AC98" s="803"/>
      <c r="AD98" s="803"/>
      <c r="AE98" s="803"/>
      <c r="AF98" s="803"/>
      <c r="AG98" s="803"/>
      <c r="AH98" s="803"/>
      <c r="AI98" s="803"/>
      <c r="AJ98" s="803"/>
      <c r="AK98" s="803"/>
      <c r="AL98" s="803"/>
      <c r="AM98" s="803"/>
      <c r="AN98" s="803"/>
      <c r="AO98" s="803"/>
      <c r="AP98" s="803"/>
      <c r="AQ98" s="803"/>
      <c r="AR98" s="803"/>
      <c r="AS98" s="803"/>
      <c r="AT98" s="803"/>
      <c r="AU98" s="803"/>
      <c r="AV98" s="803"/>
      <c r="AW98" s="803"/>
      <c r="AX98" s="803"/>
      <c r="AY98" s="803"/>
      <c r="AZ98" s="803"/>
      <c r="BA98" s="803"/>
      <c r="BB98" s="803"/>
      <c r="BC98" s="803"/>
      <c r="BD98" s="804"/>
      <c r="BE98" s="162"/>
      <c r="BF98" s="162"/>
      <c r="BG98" s="162"/>
      <c r="BH98" s="163"/>
      <c r="BI98" s="195"/>
    </row>
    <row r="99" spans="1:61" ht="17.100000000000001" customHeight="1" x14ac:dyDescent="0.25">
      <c r="A99" s="340"/>
      <c r="B99" s="164"/>
      <c r="C99" s="182"/>
      <c r="D99" s="802"/>
      <c r="E99" s="803"/>
      <c r="F99" s="803"/>
      <c r="G99" s="803"/>
      <c r="H99" s="803"/>
      <c r="I99" s="803"/>
      <c r="J99" s="803"/>
      <c r="K99" s="803"/>
      <c r="L99" s="803"/>
      <c r="M99" s="803"/>
      <c r="N99" s="803"/>
      <c r="O99" s="803"/>
      <c r="P99" s="803"/>
      <c r="Q99" s="803"/>
      <c r="R99" s="803"/>
      <c r="S99" s="803"/>
      <c r="T99" s="803"/>
      <c r="U99" s="803"/>
      <c r="V99" s="803"/>
      <c r="W99" s="803"/>
      <c r="X99" s="803"/>
      <c r="Y99" s="803"/>
      <c r="Z99" s="803"/>
      <c r="AA99" s="803"/>
      <c r="AB99" s="803"/>
      <c r="AC99" s="803"/>
      <c r="AD99" s="803"/>
      <c r="AE99" s="803"/>
      <c r="AF99" s="803"/>
      <c r="AG99" s="803"/>
      <c r="AH99" s="803"/>
      <c r="AI99" s="803"/>
      <c r="AJ99" s="803"/>
      <c r="AK99" s="803"/>
      <c r="AL99" s="803"/>
      <c r="AM99" s="803"/>
      <c r="AN99" s="803"/>
      <c r="AO99" s="803"/>
      <c r="AP99" s="803"/>
      <c r="AQ99" s="803"/>
      <c r="AR99" s="803"/>
      <c r="AS99" s="803"/>
      <c r="AT99" s="803"/>
      <c r="AU99" s="803"/>
      <c r="AV99" s="803"/>
      <c r="AW99" s="803"/>
      <c r="AX99" s="803"/>
      <c r="AY99" s="803"/>
      <c r="AZ99" s="803"/>
      <c r="BA99" s="803"/>
      <c r="BB99" s="803"/>
      <c r="BC99" s="803"/>
      <c r="BD99" s="804"/>
      <c r="BE99" s="162"/>
      <c r="BF99" s="162"/>
      <c r="BG99" s="162"/>
      <c r="BH99" s="163"/>
      <c r="BI99" s="195"/>
    </row>
    <row r="100" spans="1:61" ht="17.100000000000001" customHeight="1" x14ac:dyDescent="0.25">
      <c r="A100" s="340"/>
      <c r="B100" s="164"/>
      <c r="C100" s="182"/>
      <c r="D100" s="802"/>
      <c r="E100" s="803"/>
      <c r="F100" s="803"/>
      <c r="G100" s="803"/>
      <c r="H100" s="803"/>
      <c r="I100" s="803"/>
      <c r="J100" s="803"/>
      <c r="K100" s="803"/>
      <c r="L100" s="803"/>
      <c r="M100" s="803"/>
      <c r="N100" s="803"/>
      <c r="O100" s="803"/>
      <c r="P100" s="803"/>
      <c r="Q100" s="803"/>
      <c r="R100" s="803"/>
      <c r="S100" s="803"/>
      <c r="T100" s="803"/>
      <c r="U100" s="803"/>
      <c r="V100" s="803"/>
      <c r="W100" s="803"/>
      <c r="X100" s="803"/>
      <c r="Y100" s="803"/>
      <c r="Z100" s="803"/>
      <c r="AA100" s="803"/>
      <c r="AB100" s="803"/>
      <c r="AC100" s="803"/>
      <c r="AD100" s="803"/>
      <c r="AE100" s="803"/>
      <c r="AF100" s="803"/>
      <c r="AG100" s="803"/>
      <c r="AH100" s="803"/>
      <c r="AI100" s="803"/>
      <c r="AJ100" s="803"/>
      <c r="AK100" s="803"/>
      <c r="AL100" s="803"/>
      <c r="AM100" s="803"/>
      <c r="AN100" s="803"/>
      <c r="AO100" s="803"/>
      <c r="AP100" s="803"/>
      <c r="AQ100" s="803"/>
      <c r="AR100" s="803"/>
      <c r="AS100" s="803"/>
      <c r="AT100" s="803"/>
      <c r="AU100" s="803"/>
      <c r="AV100" s="803"/>
      <c r="AW100" s="803"/>
      <c r="AX100" s="803"/>
      <c r="AY100" s="803"/>
      <c r="AZ100" s="803"/>
      <c r="BA100" s="803"/>
      <c r="BB100" s="803"/>
      <c r="BC100" s="803"/>
      <c r="BD100" s="804"/>
      <c r="BE100" s="162"/>
      <c r="BF100" s="162"/>
      <c r="BG100" s="162"/>
      <c r="BH100" s="163"/>
      <c r="BI100" s="195"/>
    </row>
    <row r="101" spans="1:61" ht="17.100000000000001" customHeight="1" x14ac:dyDescent="0.25">
      <c r="A101" s="340"/>
      <c r="B101" s="164"/>
      <c r="C101" s="182"/>
      <c r="D101" s="805"/>
      <c r="E101" s="806"/>
      <c r="F101" s="806"/>
      <c r="G101" s="806"/>
      <c r="H101" s="806"/>
      <c r="I101" s="806"/>
      <c r="J101" s="806"/>
      <c r="K101" s="806"/>
      <c r="L101" s="806"/>
      <c r="M101" s="806"/>
      <c r="N101" s="806"/>
      <c r="O101" s="806"/>
      <c r="P101" s="806"/>
      <c r="Q101" s="806"/>
      <c r="R101" s="806"/>
      <c r="S101" s="806"/>
      <c r="T101" s="806"/>
      <c r="U101" s="806"/>
      <c r="V101" s="806"/>
      <c r="W101" s="806"/>
      <c r="X101" s="806"/>
      <c r="Y101" s="806"/>
      <c r="Z101" s="806"/>
      <c r="AA101" s="806"/>
      <c r="AB101" s="806"/>
      <c r="AC101" s="806"/>
      <c r="AD101" s="806"/>
      <c r="AE101" s="806"/>
      <c r="AF101" s="806"/>
      <c r="AG101" s="806"/>
      <c r="AH101" s="806"/>
      <c r="AI101" s="806"/>
      <c r="AJ101" s="806"/>
      <c r="AK101" s="806"/>
      <c r="AL101" s="806"/>
      <c r="AM101" s="806"/>
      <c r="AN101" s="806"/>
      <c r="AO101" s="806"/>
      <c r="AP101" s="806"/>
      <c r="AQ101" s="806"/>
      <c r="AR101" s="806"/>
      <c r="AS101" s="806"/>
      <c r="AT101" s="806"/>
      <c r="AU101" s="806"/>
      <c r="AV101" s="806"/>
      <c r="AW101" s="806"/>
      <c r="AX101" s="806"/>
      <c r="AY101" s="806"/>
      <c r="AZ101" s="806"/>
      <c r="BA101" s="806"/>
      <c r="BB101" s="806"/>
      <c r="BC101" s="806"/>
      <c r="BD101" s="807"/>
      <c r="BE101" s="162"/>
      <c r="BF101" s="162"/>
      <c r="BG101" s="162"/>
      <c r="BH101" s="163"/>
      <c r="BI101" s="195"/>
    </row>
    <row r="102" spans="1:61" ht="3.95" customHeight="1" x14ac:dyDescent="0.25">
      <c r="A102" s="340"/>
      <c r="B102" s="164"/>
      <c r="C102" s="18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218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3"/>
      <c r="BI102" s="195"/>
    </row>
    <row r="103" spans="1:61" s="327" customFormat="1" ht="18" customHeight="1" x14ac:dyDescent="0.25">
      <c r="A103" s="341"/>
      <c r="B103" s="328"/>
      <c r="C103" s="720" t="s">
        <v>1963</v>
      </c>
      <c r="D103" s="721"/>
      <c r="E103" s="721"/>
      <c r="F103" s="721"/>
      <c r="G103" s="721"/>
      <c r="H103" s="721"/>
      <c r="I103" s="721"/>
      <c r="J103" s="721"/>
      <c r="K103" s="721"/>
      <c r="L103" s="721"/>
      <c r="M103" s="721"/>
      <c r="N103" s="721"/>
      <c r="O103" s="721"/>
      <c r="P103" s="721"/>
      <c r="Q103" s="721"/>
      <c r="R103" s="721"/>
      <c r="S103" s="721"/>
      <c r="T103" s="721"/>
      <c r="U103" s="721"/>
      <c r="V103" s="721"/>
      <c r="W103" s="721"/>
      <c r="X103" s="721"/>
      <c r="Y103" s="721"/>
      <c r="Z103" s="721"/>
      <c r="AA103" s="819" t="s">
        <v>1969</v>
      </c>
      <c r="AB103" s="819"/>
      <c r="AC103" s="819"/>
      <c r="AD103" s="819"/>
      <c r="AE103" s="819"/>
      <c r="AF103" s="819"/>
      <c r="AG103" s="819"/>
      <c r="AH103" s="819"/>
      <c r="AI103" s="819"/>
      <c r="AJ103" s="819"/>
      <c r="AK103" s="819"/>
      <c r="AL103" s="819"/>
      <c r="AM103" s="819"/>
      <c r="AN103" s="819"/>
      <c r="AO103" s="819"/>
      <c r="AP103" s="819"/>
      <c r="AQ103" s="819"/>
      <c r="AR103" s="819"/>
      <c r="AS103" s="819"/>
      <c r="AT103" s="819"/>
      <c r="AU103" s="819"/>
      <c r="AV103" s="819"/>
      <c r="AW103" s="819"/>
      <c r="AX103" s="819"/>
      <c r="AY103" s="819"/>
      <c r="AZ103" s="819"/>
      <c r="BA103" s="819"/>
      <c r="BB103" s="819"/>
      <c r="BC103" s="819"/>
      <c r="BD103" s="819"/>
      <c r="BE103" s="820"/>
      <c r="BF103" s="299"/>
      <c r="BG103" s="299"/>
      <c r="BH103" s="300"/>
      <c r="BI103" s="339"/>
    </row>
    <row r="104" spans="1:61" ht="3.95" customHeight="1" x14ac:dyDescent="0.25">
      <c r="A104" s="340"/>
      <c r="B104" s="164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218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3"/>
      <c r="BI104" s="195"/>
    </row>
    <row r="105" spans="1:61" ht="17.100000000000001" customHeight="1" x14ac:dyDescent="0.25">
      <c r="A105" s="343"/>
      <c r="B105" s="164"/>
      <c r="C105" s="182"/>
      <c r="D105" s="799"/>
      <c r="E105" s="800"/>
      <c r="F105" s="800"/>
      <c r="G105" s="800"/>
      <c r="H105" s="800"/>
      <c r="I105" s="800"/>
      <c r="J105" s="800"/>
      <c r="K105" s="800"/>
      <c r="L105" s="800"/>
      <c r="M105" s="800"/>
      <c r="N105" s="800"/>
      <c r="O105" s="800"/>
      <c r="P105" s="800"/>
      <c r="Q105" s="800"/>
      <c r="R105" s="800"/>
      <c r="S105" s="800"/>
      <c r="T105" s="800"/>
      <c r="U105" s="800"/>
      <c r="V105" s="800"/>
      <c r="W105" s="800"/>
      <c r="X105" s="800"/>
      <c r="Y105" s="800"/>
      <c r="Z105" s="800"/>
      <c r="AA105" s="800"/>
      <c r="AB105" s="800"/>
      <c r="AC105" s="800"/>
      <c r="AD105" s="800"/>
      <c r="AE105" s="800"/>
      <c r="AF105" s="800"/>
      <c r="AG105" s="800"/>
      <c r="AH105" s="800"/>
      <c r="AI105" s="800"/>
      <c r="AJ105" s="800"/>
      <c r="AK105" s="800"/>
      <c r="AL105" s="800"/>
      <c r="AM105" s="800"/>
      <c r="AN105" s="800"/>
      <c r="AO105" s="800"/>
      <c r="AP105" s="800"/>
      <c r="AQ105" s="800"/>
      <c r="AR105" s="800"/>
      <c r="AS105" s="800"/>
      <c r="AT105" s="800"/>
      <c r="AU105" s="800"/>
      <c r="AV105" s="800"/>
      <c r="AW105" s="800"/>
      <c r="AX105" s="800"/>
      <c r="AY105" s="800"/>
      <c r="AZ105" s="800"/>
      <c r="BA105" s="800"/>
      <c r="BB105" s="800"/>
      <c r="BC105" s="800"/>
      <c r="BD105" s="801"/>
      <c r="BE105" s="162"/>
      <c r="BF105" s="162"/>
      <c r="BG105" s="162"/>
      <c r="BH105" s="163"/>
      <c r="BI105" s="195"/>
    </row>
    <row r="106" spans="1:61" ht="17.100000000000001" customHeight="1" x14ac:dyDescent="0.25">
      <c r="A106" s="340"/>
      <c r="B106" s="164"/>
      <c r="C106" s="182"/>
      <c r="D106" s="802"/>
      <c r="E106" s="803"/>
      <c r="F106" s="803"/>
      <c r="G106" s="803"/>
      <c r="H106" s="803"/>
      <c r="I106" s="803"/>
      <c r="J106" s="803"/>
      <c r="K106" s="803"/>
      <c r="L106" s="803"/>
      <c r="M106" s="803"/>
      <c r="N106" s="803"/>
      <c r="O106" s="803"/>
      <c r="P106" s="803"/>
      <c r="Q106" s="803"/>
      <c r="R106" s="803"/>
      <c r="S106" s="803"/>
      <c r="T106" s="803"/>
      <c r="U106" s="803"/>
      <c r="V106" s="803"/>
      <c r="W106" s="803"/>
      <c r="X106" s="803"/>
      <c r="Y106" s="803"/>
      <c r="Z106" s="803"/>
      <c r="AA106" s="803"/>
      <c r="AB106" s="803"/>
      <c r="AC106" s="803"/>
      <c r="AD106" s="803"/>
      <c r="AE106" s="803"/>
      <c r="AF106" s="803"/>
      <c r="AG106" s="803"/>
      <c r="AH106" s="803"/>
      <c r="AI106" s="803"/>
      <c r="AJ106" s="803"/>
      <c r="AK106" s="803"/>
      <c r="AL106" s="803"/>
      <c r="AM106" s="803"/>
      <c r="AN106" s="803"/>
      <c r="AO106" s="803"/>
      <c r="AP106" s="803"/>
      <c r="AQ106" s="803"/>
      <c r="AR106" s="803"/>
      <c r="AS106" s="803"/>
      <c r="AT106" s="803"/>
      <c r="AU106" s="803"/>
      <c r="AV106" s="803"/>
      <c r="AW106" s="803"/>
      <c r="AX106" s="803"/>
      <c r="AY106" s="803"/>
      <c r="AZ106" s="803"/>
      <c r="BA106" s="803"/>
      <c r="BB106" s="803"/>
      <c r="BC106" s="803"/>
      <c r="BD106" s="804"/>
      <c r="BE106" s="162"/>
      <c r="BF106" s="162"/>
      <c r="BG106" s="162"/>
      <c r="BH106" s="163"/>
      <c r="BI106" s="195"/>
    </row>
    <row r="107" spans="1:61" ht="17.100000000000001" customHeight="1" x14ac:dyDescent="0.25">
      <c r="A107" s="340"/>
      <c r="B107" s="164"/>
      <c r="C107" s="182"/>
      <c r="D107" s="805"/>
      <c r="E107" s="806"/>
      <c r="F107" s="806"/>
      <c r="G107" s="806"/>
      <c r="H107" s="806"/>
      <c r="I107" s="806"/>
      <c r="J107" s="806"/>
      <c r="K107" s="806"/>
      <c r="L107" s="806"/>
      <c r="M107" s="806"/>
      <c r="N107" s="806"/>
      <c r="O107" s="806"/>
      <c r="P107" s="806"/>
      <c r="Q107" s="806"/>
      <c r="R107" s="806"/>
      <c r="S107" s="806"/>
      <c r="T107" s="806"/>
      <c r="U107" s="806"/>
      <c r="V107" s="806"/>
      <c r="W107" s="806"/>
      <c r="X107" s="806"/>
      <c r="Y107" s="806"/>
      <c r="Z107" s="806"/>
      <c r="AA107" s="806"/>
      <c r="AB107" s="806"/>
      <c r="AC107" s="806"/>
      <c r="AD107" s="806"/>
      <c r="AE107" s="806"/>
      <c r="AF107" s="806"/>
      <c r="AG107" s="806"/>
      <c r="AH107" s="806"/>
      <c r="AI107" s="806"/>
      <c r="AJ107" s="806"/>
      <c r="AK107" s="806"/>
      <c r="AL107" s="806"/>
      <c r="AM107" s="806"/>
      <c r="AN107" s="806"/>
      <c r="AO107" s="806"/>
      <c r="AP107" s="806"/>
      <c r="AQ107" s="806"/>
      <c r="AR107" s="806"/>
      <c r="AS107" s="806"/>
      <c r="AT107" s="806"/>
      <c r="AU107" s="806"/>
      <c r="AV107" s="806"/>
      <c r="AW107" s="806"/>
      <c r="AX107" s="806"/>
      <c r="AY107" s="806"/>
      <c r="AZ107" s="806"/>
      <c r="BA107" s="806"/>
      <c r="BB107" s="806"/>
      <c r="BC107" s="806"/>
      <c r="BD107" s="807"/>
      <c r="BE107" s="162"/>
      <c r="BF107" s="162"/>
      <c r="BG107" s="162"/>
      <c r="BH107" s="163"/>
      <c r="BI107" s="195"/>
    </row>
    <row r="108" spans="1:61" ht="3.95" customHeight="1" x14ac:dyDescent="0.25">
      <c r="A108" s="340"/>
      <c r="B108" s="164"/>
      <c r="C108" s="182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35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84"/>
      <c r="AY108" s="184"/>
      <c r="AZ108" s="184"/>
      <c r="BA108" s="184"/>
      <c r="BB108" s="184"/>
      <c r="BC108" s="184"/>
      <c r="BD108" s="184"/>
      <c r="BE108" s="162"/>
      <c r="BF108" s="162"/>
      <c r="BG108" s="162"/>
      <c r="BH108" s="163"/>
      <c r="BI108" s="195"/>
    </row>
    <row r="109" spans="1:61" s="327" customFormat="1" ht="18" customHeight="1" x14ac:dyDescent="0.25">
      <c r="A109" s="341"/>
      <c r="B109" s="328"/>
      <c r="C109" s="720" t="s">
        <v>3923</v>
      </c>
      <c r="D109" s="721"/>
      <c r="E109" s="721"/>
      <c r="F109" s="721"/>
      <c r="G109" s="721"/>
      <c r="H109" s="721"/>
      <c r="I109" s="721"/>
      <c r="J109" s="721"/>
      <c r="K109" s="721"/>
      <c r="L109" s="721"/>
      <c r="M109" s="721"/>
      <c r="N109" s="721"/>
      <c r="O109" s="721"/>
      <c r="P109" s="721"/>
      <c r="Q109" s="721"/>
      <c r="R109" s="721"/>
      <c r="S109" s="721"/>
      <c r="T109" s="721"/>
      <c r="U109" s="721"/>
      <c r="V109" s="721"/>
      <c r="W109" s="721"/>
      <c r="X109" s="721"/>
      <c r="Y109" s="721"/>
      <c r="Z109" s="721"/>
      <c r="AA109" s="721"/>
      <c r="AB109" s="721"/>
      <c r="AC109" s="721"/>
      <c r="AD109" s="721"/>
      <c r="AE109" s="722" t="s">
        <v>3920</v>
      </c>
      <c r="AF109" s="722"/>
      <c r="AG109" s="722"/>
      <c r="AH109" s="722"/>
      <c r="AI109" s="722"/>
      <c r="AJ109" s="722"/>
      <c r="AK109" s="722"/>
      <c r="AL109" s="722"/>
      <c r="AM109" s="722"/>
      <c r="AN109" s="722"/>
      <c r="AO109" s="722"/>
      <c r="AP109" s="722"/>
      <c r="AQ109" s="722"/>
      <c r="AR109" s="722"/>
      <c r="AS109" s="722"/>
      <c r="AT109" s="722"/>
      <c r="AU109" s="722"/>
      <c r="AV109" s="722"/>
      <c r="AW109" s="722"/>
      <c r="AX109" s="722"/>
      <c r="AY109" s="722"/>
      <c r="AZ109" s="722"/>
      <c r="BA109" s="722"/>
      <c r="BB109" s="722"/>
      <c r="BC109" s="722"/>
      <c r="BD109" s="722"/>
      <c r="BE109" s="723"/>
      <c r="BF109" s="299"/>
      <c r="BG109" s="299"/>
      <c r="BH109" s="300"/>
      <c r="BI109" s="339"/>
    </row>
    <row r="110" spans="1:61" ht="3.95" customHeight="1" x14ac:dyDescent="0.25">
      <c r="A110" s="340"/>
      <c r="B110" s="164"/>
      <c r="C110" s="182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35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4"/>
      <c r="AU110" s="184"/>
      <c r="AV110" s="184"/>
      <c r="AW110" s="184"/>
      <c r="AX110" s="184"/>
      <c r="AY110" s="184"/>
      <c r="AZ110" s="184"/>
      <c r="BA110" s="184"/>
      <c r="BB110" s="184"/>
      <c r="BC110" s="184"/>
      <c r="BD110" s="184"/>
      <c r="BE110" s="162"/>
      <c r="BF110" s="162"/>
      <c r="BG110" s="162"/>
      <c r="BH110" s="163"/>
      <c r="BI110" s="195"/>
    </row>
    <row r="111" spans="1:61" ht="17.100000000000001" customHeight="1" x14ac:dyDescent="0.25">
      <c r="A111" s="340"/>
      <c r="B111" s="164"/>
      <c r="C111" s="182"/>
      <c r="D111" s="799"/>
      <c r="E111" s="800"/>
      <c r="F111" s="800"/>
      <c r="G111" s="800"/>
      <c r="H111" s="800"/>
      <c r="I111" s="800"/>
      <c r="J111" s="800"/>
      <c r="K111" s="800"/>
      <c r="L111" s="800"/>
      <c r="M111" s="800"/>
      <c r="N111" s="800"/>
      <c r="O111" s="800"/>
      <c r="P111" s="800"/>
      <c r="Q111" s="800"/>
      <c r="R111" s="800"/>
      <c r="S111" s="800"/>
      <c r="T111" s="800"/>
      <c r="U111" s="800"/>
      <c r="V111" s="800"/>
      <c r="W111" s="800"/>
      <c r="X111" s="800"/>
      <c r="Y111" s="800"/>
      <c r="Z111" s="800"/>
      <c r="AA111" s="800"/>
      <c r="AB111" s="800"/>
      <c r="AC111" s="800"/>
      <c r="AD111" s="800"/>
      <c r="AE111" s="800"/>
      <c r="AF111" s="800"/>
      <c r="AG111" s="800"/>
      <c r="AH111" s="800"/>
      <c r="AI111" s="800"/>
      <c r="AJ111" s="800"/>
      <c r="AK111" s="800"/>
      <c r="AL111" s="800"/>
      <c r="AM111" s="800"/>
      <c r="AN111" s="800"/>
      <c r="AO111" s="800"/>
      <c r="AP111" s="800"/>
      <c r="AQ111" s="800"/>
      <c r="AR111" s="800"/>
      <c r="AS111" s="800"/>
      <c r="AT111" s="800"/>
      <c r="AU111" s="800"/>
      <c r="AV111" s="800"/>
      <c r="AW111" s="800"/>
      <c r="AX111" s="800"/>
      <c r="AY111" s="800"/>
      <c r="AZ111" s="800"/>
      <c r="BA111" s="800"/>
      <c r="BB111" s="800"/>
      <c r="BC111" s="800"/>
      <c r="BD111" s="801"/>
      <c r="BE111" s="162"/>
      <c r="BF111" s="162"/>
      <c r="BG111" s="162"/>
      <c r="BH111" s="163"/>
      <c r="BI111" s="195"/>
    </row>
    <row r="112" spans="1:61" ht="17.100000000000001" customHeight="1" x14ac:dyDescent="0.25">
      <c r="A112" s="340"/>
      <c r="B112" s="164"/>
      <c r="C112" s="182"/>
      <c r="D112" s="802"/>
      <c r="E112" s="803"/>
      <c r="F112" s="803"/>
      <c r="G112" s="803"/>
      <c r="H112" s="803"/>
      <c r="I112" s="803"/>
      <c r="J112" s="803"/>
      <c r="K112" s="803"/>
      <c r="L112" s="803"/>
      <c r="M112" s="803"/>
      <c r="N112" s="803"/>
      <c r="O112" s="803"/>
      <c r="P112" s="803"/>
      <c r="Q112" s="803"/>
      <c r="R112" s="803"/>
      <c r="S112" s="803"/>
      <c r="T112" s="803"/>
      <c r="U112" s="803"/>
      <c r="V112" s="803"/>
      <c r="W112" s="803"/>
      <c r="X112" s="803"/>
      <c r="Y112" s="803"/>
      <c r="Z112" s="803"/>
      <c r="AA112" s="803"/>
      <c r="AB112" s="803"/>
      <c r="AC112" s="803"/>
      <c r="AD112" s="803"/>
      <c r="AE112" s="803"/>
      <c r="AF112" s="803"/>
      <c r="AG112" s="803"/>
      <c r="AH112" s="803"/>
      <c r="AI112" s="803"/>
      <c r="AJ112" s="803"/>
      <c r="AK112" s="803"/>
      <c r="AL112" s="803"/>
      <c r="AM112" s="803"/>
      <c r="AN112" s="803"/>
      <c r="AO112" s="803"/>
      <c r="AP112" s="803"/>
      <c r="AQ112" s="803"/>
      <c r="AR112" s="803"/>
      <c r="AS112" s="803"/>
      <c r="AT112" s="803"/>
      <c r="AU112" s="803"/>
      <c r="AV112" s="803"/>
      <c r="AW112" s="803"/>
      <c r="AX112" s="803"/>
      <c r="AY112" s="803"/>
      <c r="AZ112" s="803"/>
      <c r="BA112" s="803"/>
      <c r="BB112" s="803"/>
      <c r="BC112" s="803"/>
      <c r="BD112" s="804"/>
      <c r="BE112" s="162"/>
      <c r="BF112" s="162"/>
      <c r="BG112" s="162"/>
      <c r="BH112" s="163"/>
      <c r="BI112" s="195"/>
    </row>
    <row r="113" spans="1:68" ht="17.100000000000001" customHeight="1" x14ac:dyDescent="0.25">
      <c r="A113" s="340"/>
      <c r="B113" s="164"/>
      <c r="C113" s="182"/>
      <c r="D113" s="805"/>
      <c r="E113" s="806"/>
      <c r="F113" s="806"/>
      <c r="G113" s="806"/>
      <c r="H113" s="806"/>
      <c r="I113" s="806"/>
      <c r="J113" s="806"/>
      <c r="K113" s="806"/>
      <c r="L113" s="806"/>
      <c r="M113" s="806"/>
      <c r="N113" s="806"/>
      <c r="O113" s="806"/>
      <c r="P113" s="806"/>
      <c r="Q113" s="806"/>
      <c r="R113" s="806"/>
      <c r="S113" s="806"/>
      <c r="T113" s="806"/>
      <c r="U113" s="806"/>
      <c r="V113" s="806"/>
      <c r="W113" s="806"/>
      <c r="X113" s="806"/>
      <c r="Y113" s="806"/>
      <c r="Z113" s="806"/>
      <c r="AA113" s="806"/>
      <c r="AB113" s="806"/>
      <c r="AC113" s="806"/>
      <c r="AD113" s="806"/>
      <c r="AE113" s="806"/>
      <c r="AF113" s="806"/>
      <c r="AG113" s="806"/>
      <c r="AH113" s="806"/>
      <c r="AI113" s="806"/>
      <c r="AJ113" s="806"/>
      <c r="AK113" s="806"/>
      <c r="AL113" s="806"/>
      <c r="AM113" s="806"/>
      <c r="AN113" s="806"/>
      <c r="AO113" s="806"/>
      <c r="AP113" s="806"/>
      <c r="AQ113" s="806"/>
      <c r="AR113" s="806"/>
      <c r="AS113" s="806"/>
      <c r="AT113" s="806"/>
      <c r="AU113" s="806"/>
      <c r="AV113" s="806"/>
      <c r="AW113" s="806"/>
      <c r="AX113" s="806"/>
      <c r="AY113" s="806"/>
      <c r="AZ113" s="806"/>
      <c r="BA113" s="806"/>
      <c r="BB113" s="806"/>
      <c r="BC113" s="806"/>
      <c r="BD113" s="807"/>
      <c r="BE113" s="162"/>
      <c r="BF113" s="162"/>
      <c r="BG113" s="162"/>
      <c r="BH113" s="163"/>
      <c r="BI113" s="195"/>
    </row>
    <row r="114" spans="1:68" ht="3.95" customHeight="1" x14ac:dyDescent="0.25">
      <c r="A114" s="340"/>
      <c r="B114" s="164"/>
      <c r="C114" s="182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35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4"/>
      <c r="AT114" s="184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62"/>
      <c r="BF114" s="162"/>
      <c r="BG114" s="162"/>
      <c r="BH114" s="163"/>
      <c r="BI114" s="195"/>
    </row>
    <row r="115" spans="1:68" s="327" customFormat="1" ht="18" customHeight="1" x14ac:dyDescent="0.25">
      <c r="A115" s="604"/>
      <c r="B115" s="328"/>
      <c r="C115" s="720" t="s">
        <v>1975</v>
      </c>
      <c r="D115" s="721"/>
      <c r="E115" s="721"/>
      <c r="F115" s="721"/>
      <c r="G115" s="721"/>
      <c r="H115" s="721"/>
      <c r="I115" s="721"/>
      <c r="J115" s="721"/>
      <c r="K115" s="721"/>
      <c r="L115" s="721"/>
      <c r="M115" s="721"/>
      <c r="N115" s="721"/>
      <c r="O115" s="721"/>
      <c r="P115" s="721"/>
      <c r="Q115" s="721"/>
      <c r="R115" s="721"/>
      <c r="S115" s="721"/>
      <c r="T115" s="721"/>
      <c r="U115" s="721"/>
      <c r="V115" s="721"/>
      <c r="W115" s="721"/>
      <c r="X115" s="721"/>
      <c r="Y115" s="721"/>
      <c r="Z115" s="721"/>
      <c r="AA115" s="819" t="s">
        <v>1976</v>
      </c>
      <c r="AB115" s="819"/>
      <c r="AC115" s="819"/>
      <c r="AD115" s="819"/>
      <c r="AE115" s="819"/>
      <c r="AF115" s="819"/>
      <c r="AG115" s="819"/>
      <c r="AH115" s="819"/>
      <c r="AI115" s="819"/>
      <c r="AJ115" s="819"/>
      <c r="AK115" s="819"/>
      <c r="AL115" s="819"/>
      <c r="AM115" s="819"/>
      <c r="AN115" s="819"/>
      <c r="AO115" s="819"/>
      <c r="AP115" s="819"/>
      <c r="AQ115" s="819"/>
      <c r="AR115" s="819"/>
      <c r="AS115" s="819"/>
      <c r="AT115" s="819"/>
      <c r="AU115" s="819"/>
      <c r="AV115" s="819"/>
      <c r="AW115" s="819"/>
      <c r="AX115" s="819"/>
      <c r="AY115" s="819"/>
      <c r="AZ115" s="819"/>
      <c r="BA115" s="819"/>
      <c r="BB115" s="819"/>
      <c r="BC115" s="819"/>
      <c r="BD115" s="819"/>
      <c r="BE115" s="820"/>
      <c r="BF115" s="299"/>
      <c r="BG115" s="299"/>
      <c r="BH115" s="300"/>
      <c r="BI115" s="339"/>
    </row>
    <row r="116" spans="1:68" ht="3.95" customHeight="1" x14ac:dyDescent="0.25">
      <c r="A116" s="340"/>
      <c r="B116" s="164"/>
      <c r="C116" s="182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35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4"/>
      <c r="AT116" s="184"/>
      <c r="AU116" s="184"/>
      <c r="AV116" s="184"/>
      <c r="AW116" s="184"/>
      <c r="AX116" s="184"/>
      <c r="AY116" s="184"/>
      <c r="AZ116" s="184"/>
      <c r="BA116" s="184"/>
      <c r="BB116" s="184"/>
      <c r="BC116" s="184"/>
      <c r="BD116" s="184"/>
      <c r="BE116" s="162"/>
      <c r="BF116" s="162"/>
      <c r="BG116" s="162"/>
      <c r="BH116" s="163"/>
      <c r="BI116" s="195"/>
    </row>
    <row r="117" spans="1:68" ht="15" customHeight="1" x14ac:dyDescent="0.25">
      <c r="A117" s="340"/>
      <c r="B117" s="164"/>
      <c r="C117" s="182"/>
      <c r="D117" s="597" t="s">
        <v>1692</v>
      </c>
      <c r="E117" s="162"/>
      <c r="F117" s="727" t="s">
        <v>1977</v>
      </c>
      <c r="G117" s="728"/>
      <c r="H117" s="728"/>
      <c r="I117" s="728"/>
      <c r="J117" s="729"/>
      <c r="K117" s="162"/>
      <c r="L117" s="727" t="s">
        <v>3805</v>
      </c>
      <c r="M117" s="728"/>
      <c r="N117" s="728"/>
      <c r="O117" s="728"/>
      <c r="P117" s="728"/>
      <c r="Q117" s="729"/>
      <c r="R117" s="162"/>
      <c r="S117" s="727" t="s">
        <v>3806</v>
      </c>
      <c r="T117" s="728"/>
      <c r="U117" s="728"/>
      <c r="V117" s="728"/>
      <c r="W117" s="728"/>
      <c r="X117" s="728"/>
      <c r="Y117" s="728"/>
      <c r="Z117" s="728"/>
      <c r="AA117" s="729"/>
      <c r="AB117" s="176"/>
      <c r="AC117" s="816" t="s">
        <v>3837</v>
      </c>
      <c r="AD117" s="817"/>
      <c r="AE117" s="818"/>
      <c r="AF117" s="162"/>
      <c r="AG117" s="727" t="s">
        <v>3838</v>
      </c>
      <c r="AH117" s="728"/>
      <c r="AI117" s="729"/>
      <c r="AJ117" s="162"/>
      <c r="AK117" s="597" t="s">
        <v>3839</v>
      </c>
      <c r="AL117" s="299"/>
      <c r="AM117" s="727" t="s">
        <v>3921</v>
      </c>
      <c r="AN117" s="729"/>
      <c r="AO117" s="162"/>
      <c r="AP117" s="727" t="s">
        <v>3874</v>
      </c>
      <c r="AQ117" s="728"/>
      <c r="AR117" s="728"/>
      <c r="AS117" s="728"/>
      <c r="AT117" s="728"/>
      <c r="AU117" s="729"/>
      <c r="AV117" s="162"/>
      <c r="AW117" s="727" t="s">
        <v>3834</v>
      </c>
      <c r="AX117" s="728"/>
      <c r="AY117" s="728"/>
      <c r="AZ117" s="729"/>
      <c r="BA117" s="176"/>
      <c r="BB117" s="727" t="s">
        <v>3833</v>
      </c>
      <c r="BC117" s="728"/>
      <c r="BD117" s="729"/>
      <c r="BE117" s="162"/>
      <c r="BF117" s="162"/>
      <c r="BG117" s="162"/>
      <c r="BH117" s="163"/>
      <c r="BI117" s="195"/>
    </row>
    <row r="118" spans="1:68" ht="15" customHeight="1" x14ac:dyDescent="0.25">
      <c r="A118" s="343"/>
      <c r="B118" s="164"/>
      <c r="C118" s="182"/>
      <c r="D118" s="598" t="s">
        <v>792</v>
      </c>
      <c r="E118" s="176"/>
      <c r="F118" s="730" t="s">
        <v>3804</v>
      </c>
      <c r="G118" s="731"/>
      <c r="H118" s="731"/>
      <c r="I118" s="731"/>
      <c r="J118" s="732"/>
      <c r="K118" s="162"/>
      <c r="L118" s="775" t="s">
        <v>3519</v>
      </c>
      <c r="M118" s="776"/>
      <c r="N118" s="776"/>
      <c r="O118" s="776"/>
      <c r="P118" s="776"/>
      <c r="Q118" s="777"/>
      <c r="R118" s="158"/>
      <c r="S118" s="730" t="s">
        <v>3520</v>
      </c>
      <c r="T118" s="731"/>
      <c r="U118" s="731"/>
      <c r="V118" s="731"/>
      <c r="W118" s="731"/>
      <c r="X118" s="731"/>
      <c r="Y118" s="731"/>
      <c r="Z118" s="731"/>
      <c r="AA118" s="732"/>
      <c r="AB118" s="175"/>
      <c r="AC118" s="775" t="s">
        <v>3771</v>
      </c>
      <c r="AD118" s="776"/>
      <c r="AE118" s="777"/>
      <c r="AF118" s="158"/>
      <c r="AG118" s="730" t="s">
        <v>3772</v>
      </c>
      <c r="AH118" s="731"/>
      <c r="AI118" s="732"/>
      <c r="AJ118" s="162"/>
      <c r="AK118" s="598" t="s">
        <v>3773</v>
      </c>
      <c r="AL118" s="299"/>
      <c r="AM118" s="809" t="s">
        <v>3922</v>
      </c>
      <c r="AN118" s="810"/>
      <c r="AO118" s="162"/>
      <c r="AP118" s="361" t="s">
        <v>3774</v>
      </c>
      <c r="AQ118" s="733" t="s">
        <v>3777</v>
      </c>
      <c r="AR118" s="734"/>
      <c r="AS118" s="735"/>
      <c r="AT118" s="733" t="s">
        <v>3794</v>
      </c>
      <c r="AU118" s="735"/>
      <c r="AV118" s="162"/>
      <c r="AW118" s="730" t="s">
        <v>3835</v>
      </c>
      <c r="AX118" s="731"/>
      <c r="AY118" s="731"/>
      <c r="AZ118" s="732"/>
      <c r="BA118" s="176"/>
      <c r="BB118" s="730" t="s">
        <v>3836</v>
      </c>
      <c r="BC118" s="731"/>
      <c r="BD118" s="732"/>
      <c r="BE118" s="162"/>
      <c r="BF118" s="162"/>
      <c r="BG118" s="162"/>
      <c r="BH118" s="163"/>
      <c r="BI118" s="195"/>
    </row>
    <row r="119" spans="1:68" ht="3.95" customHeight="1" x14ac:dyDescent="0.25">
      <c r="A119" s="340"/>
      <c r="B119" s="164"/>
      <c r="C119" s="182"/>
      <c r="D119" s="184"/>
      <c r="E119" s="184"/>
      <c r="F119" s="184"/>
      <c r="G119" s="184"/>
      <c r="H119" s="184"/>
      <c r="I119" s="184"/>
      <c r="J119" s="184"/>
      <c r="K119" s="162"/>
      <c r="L119" s="184"/>
      <c r="M119" s="184"/>
      <c r="N119" s="184"/>
      <c r="O119" s="184"/>
      <c r="P119" s="184"/>
      <c r="Q119" s="354"/>
      <c r="R119" s="158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76"/>
      <c r="AC119" s="599"/>
      <c r="AD119" s="158"/>
      <c r="AE119" s="319"/>
      <c r="AF119" s="158"/>
      <c r="AG119" s="184"/>
      <c r="AH119" s="162"/>
      <c r="AI119" s="184"/>
      <c r="AJ119" s="162"/>
      <c r="AK119" s="184"/>
      <c r="AL119" s="299"/>
      <c r="AM119" s="184"/>
      <c r="AN119" s="184"/>
      <c r="AO119" s="162"/>
      <c r="AP119" s="162"/>
      <c r="AQ119" s="162"/>
      <c r="AR119" s="162"/>
      <c r="AS119" s="162"/>
      <c r="AT119" s="184"/>
      <c r="AU119" s="184"/>
      <c r="AV119" s="162"/>
      <c r="AW119" s="184"/>
      <c r="AX119" s="184"/>
      <c r="AY119" s="162"/>
      <c r="AZ119" s="184"/>
      <c r="BA119" s="176"/>
      <c r="BB119" s="184"/>
      <c r="BC119" s="162"/>
      <c r="BD119" s="184"/>
      <c r="BE119" s="162"/>
      <c r="BF119" s="162"/>
      <c r="BG119" s="162"/>
      <c r="BH119" s="163"/>
      <c r="BI119" s="195"/>
    </row>
    <row r="120" spans="1:68" s="327" customFormat="1" ht="17.100000000000001" customHeight="1" x14ac:dyDescent="0.25">
      <c r="A120" s="341"/>
      <c r="B120" s="328"/>
      <c r="C120" s="332"/>
      <c r="D120" s="333">
        <v>1</v>
      </c>
      <c r="E120" s="334"/>
      <c r="F120" s="811" t="str">
        <f t="shared" ref="F120:F125" si="0">IF(F36="","",CONCATENATE(F36," ",L36))</f>
        <v/>
      </c>
      <c r="G120" s="811"/>
      <c r="H120" s="811"/>
      <c r="I120" s="811"/>
      <c r="J120" s="811"/>
      <c r="K120" s="299"/>
      <c r="L120" s="815"/>
      <c r="M120" s="815"/>
      <c r="N120" s="815"/>
      <c r="O120" s="815"/>
      <c r="P120" s="815"/>
      <c r="Q120" s="815"/>
      <c r="R120" s="335"/>
      <c r="S120" s="815"/>
      <c r="T120" s="815"/>
      <c r="U120" s="815"/>
      <c r="V120" s="815"/>
      <c r="W120" s="815"/>
      <c r="X120" s="815"/>
      <c r="Y120" s="815"/>
      <c r="Z120" s="815"/>
      <c r="AA120" s="815"/>
      <c r="AB120" s="336"/>
      <c r="AC120" s="742"/>
      <c r="AD120" s="743"/>
      <c r="AE120" s="744"/>
      <c r="AF120" s="158"/>
      <c r="AG120" s="742"/>
      <c r="AH120" s="743"/>
      <c r="AI120" s="744"/>
      <c r="AJ120" s="162"/>
      <c r="AK120" s="530"/>
      <c r="AL120" s="299"/>
      <c r="AM120" s="742"/>
      <c r="AN120" s="744"/>
      <c r="AO120" s="162"/>
      <c r="AP120" s="423"/>
      <c r="AQ120" s="760"/>
      <c r="AR120" s="743"/>
      <c r="AS120" s="761"/>
      <c r="AT120" s="743"/>
      <c r="AU120" s="744"/>
      <c r="AV120" s="162"/>
      <c r="AW120" s="712"/>
      <c r="AX120" s="712"/>
      <c r="AY120" s="712"/>
      <c r="AZ120" s="712"/>
      <c r="BA120" s="410"/>
      <c r="BB120" s="762"/>
      <c r="BC120" s="763"/>
      <c r="BD120" s="764"/>
      <c r="BE120" s="299"/>
      <c r="BF120" s="299"/>
      <c r="BG120" s="299"/>
      <c r="BH120" s="300"/>
      <c r="BI120" s="339"/>
    </row>
    <row r="121" spans="1:68" s="327" customFormat="1" ht="17.100000000000001" customHeight="1" x14ac:dyDescent="0.25">
      <c r="A121" s="341"/>
      <c r="B121" s="328"/>
      <c r="C121" s="332"/>
      <c r="D121" s="333">
        <v>2</v>
      </c>
      <c r="E121" s="334"/>
      <c r="F121" s="811" t="str">
        <f>IF(F37="","",CONCATENATE(F37," ",L37))</f>
        <v/>
      </c>
      <c r="G121" s="811"/>
      <c r="H121" s="811"/>
      <c r="I121" s="811"/>
      <c r="J121" s="811"/>
      <c r="K121" s="299"/>
      <c r="L121" s="815"/>
      <c r="M121" s="815"/>
      <c r="N121" s="815"/>
      <c r="O121" s="815"/>
      <c r="P121" s="815"/>
      <c r="Q121" s="815"/>
      <c r="R121" s="335"/>
      <c r="S121" s="815"/>
      <c r="T121" s="815"/>
      <c r="U121" s="815"/>
      <c r="V121" s="815"/>
      <c r="W121" s="815"/>
      <c r="X121" s="815"/>
      <c r="Y121" s="815"/>
      <c r="Z121" s="815"/>
      <c r="AA121" s="815"/>
      <c r="AB121" s="336"/>
      <c r="AC121" s="742"/>
      <c r="AD121" s="743"/>
      <c r="AE121" s="744"/>
      <c r="AF121" s="158"/>
      <c r="AG121" s="742"/>
      <c r="AH121" s="743"/>
      <c r="AI121" s="744"/>
      <c r="AJ121" s="162"/>
      <c r="AK121" s="530"/>
      <c r="AL121" s="299"/>
      <c r="AM121" s="742"/>
      <c r="AN121" s="744"/>
      <c r="AO121" s="162"/>
      <c r="AP121" s="594"/>
      <c r="AQ121" s="760"/>
      <c r="AR121" s="743"/>
      <c r="AS121" s="743"/>
      <c r="AT121" s="760"/>
      <c r="AU121" s="744"/>
      <c r="AV121" s="162"/>
      <c r="AW121" s="712"/>
      <c r="AX121" s="712"/>
      <c r="AY121" s="712"/>
      <c r="AZ121" s="712"/>
      <c r="BA121" s="410"/>
      <c r="BB121" s="762"/>
      <c r="BC121" s="763"/>
      <c r="BD121" s="764"/>
      <c r="BE121" s="299"/>
      <c r="BF121" s="299"/>
      <c r="BG121" s="299"/>
      <c r="BH121" s="300"/>
      <c r="BI121" s="339"/>
    </row>
    <row r="122" spans="1:68" s="327" customFormat="1" ht="17.100000000000001" customHeight="1" x14ac:dyDescent="0.25">
      <c r="A122" s="341"/>
      <c r="B122" s="328"/>
      <c r="C122" s="332"/>
      <c r="D122" s="333">
        <v>3</v>
      </c>
      <c r="E122" s="334"/>
      <c r="F122" s="811" t="str">
        <f t="shared" si="0"/>
        <v/>
      </c>
      <c r="G122" s="811"/>
      <c r="H122" s="811"/>
      <c r="I122" s="811"/>
      <c r="J122" s="811"/>
      <c r="K122" s="299"/>
      <c r="L122" s="815"/>
      <c r="M122" s="815"/>
      <c r="N122" s="815"/>
      <c r="O122" s="815"/>
      <c r="P122" s="815"/>
      <c r="Q122" s="815"/>
      <c r="R122" s="335"/>
      <c r="S122" s="815"/>
      <c r="T122" s="815"/>
      <c r="U122" s="815"/>
      <c r="V122" s="815"/>
      <c r="W122" s="815"/>
      <c r="X122" s="815"/>
      <c r="Y122" s="815"/>
      <c r="Z122" s="815"/>
      <c r="AA122" s="815"/>
      <c r="AB122" s="336"/>
      <c r="AC122" s="742"/>
      <c r="AD122" s="743"/>
      <c r="AE122" s="744"/>
      <c r="AF122" s="158"/>
      <c r="AG122" s="742"/>
      <c r="AH122" s="743"/>
      <c r="AI122" s="744"/>
      <c r="AJ122" s="162"/>
      <c r="AK122" s="530"/>
      <c r="AL122" s="299"/>
      <c r="AM122" s="742"/>
      <c r="AN122" s="744"/>
      <c r="AO122" s="162"/>
      <c r="AP122" s="423"/>
      <c r="AQ122" s="743"/>
      <c r="AR122" s="743"/>
      <c r="AS122" s="743"/>
      <c r="AT122" s="760"/>
      <c r="AU122" s="744"/>
      <c r="AV122" s="162"/>
      <c r="AW122" s="712"/>
      <c r="AX122" s="712"/>
      <c r="AY122" s="712"/>
      <c r="AZ122" s="712"/>
      <c r="BA122" s="410"/>
      <c r="BB122" s="762"/>
      <c r="BC122" s="763"/>
      <c r="BD122" s="764"/>
      <c r="BE122" s="299"/>
      <c r="BF122" s="299"/>
      <c r="BG122" s="299"/>
      <c r="BH122" s="300"/>
      <c r="BI122" s="339"/>
    </row>
    <row r="123" spans="1:68" s="327" customFormat="1" ht="17.100000000000001" customHeight="1" x14ac:dyDescent="0.25">
      <c r="A123" s="341"/>
      <c r="B123" s="328"/>
      <c r="C123" s="332"/>
      <c r="D123" s="333">
        <v>4</v>
      </c>
      <c r="E123" s="334"/>
      <c r="F123" s="811" t="str">
        <f t="shared" si="0"/>
        <v/>
      </c>
      <c r="G123" s="811"/>
      <c r="H123" s="811"/>
      <c r="I123" s="811"/>
      <c r="J123" s="811"/>
      <c r="K123" s="299"/>
      <c r="L123" s="815"/>
      <c r="M123" s="815"/>
      <c r="N123" s="815"/>
      <c r="O123" s="815"/>
      <c r="P123" s="815"/>
      <c r="Q123" s="815"/>
      <c r="R123" s="335"/>
      <c r="S123" s="815"/>
      <c r="T123" s="815"/>
      <c r="U123" s="815"/>
      <c r="V123" s="815"/>
      <c r="W123" s="815"/>
      <c r="X123" s="815"/>
      <c r="Y123" s="815"/>
      <c r="Z123" s="815"/>
      <c r="AA123" s="815"/>
      <c r="AB123" s="336"/>
      <c r="AC123" s="742"/>
      <c r="AD123" s="743"/>
      <c r="AE123" s="744"/>
      <c r="AF123" s="158"/>
      <c r="AG123" s="742"/>
      <c r="AH123" s="743"/>
      <c r="AI123" s="744"/>
      <c r="AJ123" s="162"/>
      <c r="AK123" s="530"/>
      <c r="AL123" s="299"/>
      <c r="AM123" s="742"/>
      <c r="AN123" s="744"/>
      <c r="AO123" s="162"/>
      <c r="AP123" s="423"/>
      <c r="AQ123" s="743"/>
      <c r="AR123" s="743"/>
      <c r="AS123" s="743"/>
      <c r="AT123" s="760"/>
      <c r="AU123" s="744"/>
      <c r="AV123" s="162"/>
      <c r="AW123" s="712"/>
      <c r="AX123" s="712"/>
      <c r="AY123" s="712"/>
      <c r="AZ123" s="712"/>
      <c r="BA123" s="410"/>
      <c r="BB123" s="762"/>
      <c r="BC123" s="763"/>
      <c r="BD123" s="764"/>
      <c r="BE123" s="299"/>
      <c r="BF123" s="299"/>
      <c r="BG123" s="299"/>
      <c r="BH123" s="300"/>
      <c r="BI123" s="339"/>
    </row>
    <row r="124" spans="1:68" s="327" customFormat="1" ht="17.100000000000001" customHeight="1" x14ac:dyDescent="0.25">
      <c r="A124" s="341"/>
      <c r="B124" s="328"/>
      <c r="C124" s="332"/>
      <c r="D124" s="333">
        <v>5</v>
      </c>
      <c r="E124" s="334"/>
      <c r="F124" s="811" t="str">
        <f t="shared" si="0"/>
        <v/>
      </c>
      <c r="G124" s="811"/>
      <c r="H124" s="811"/>
      <c r="I124" s="811"/>
      <c r="J124" s="811"/>
      <c r="K124" s="299"/>
      <c r="L124" s="815"/>
      <c r="M124" s="815"/>
      <c r="N124" s="815"/>
      <c r="O124" s="815"/>
      <c r="P124" s="815"/>
      <c r="Q124" s="815"/>
      <c r="R124" s="335"/>
      <c r="S124" s="815"/>
      <c r="T124" s="815"/>
      <c r="U124" s="815"/>
      <c r="V124" s="815"/>
      <c r="W124" s="815"/>
      <c r="X124" s="815"/>
      <c r="Y124" s="815"/>
      <c r="Z124" s="815"/>
      <c r="AA124" s="815"/>
      <c r="AB124" s="336"/>
      <c r="AC124" s="742"/>
      <c r="AD124" s="743"/>
      <c r="AE124" s="744"/>
      <c r="AF124" s="158"/>
      <c r="AG124" s="742"/>
      <c r="AH124" s="743"/>
      <c r="AI124" s="744"/>
      <c r="AJ124" s="162"/>
      <c r="AK124" s="530"/>
      <c r="AL124" s="299"/>
      <c r="AM124" s="742"/>
      <c r="AN124" s="744"/>
      <c r="AO124" s="162"/>
      <c r="AP124" s="594"/>
      <c r="AQ124" s="760"/>
      <c r="AR124" s="743"/>
      <c r="AS124" s="743"/>
      <c r="AT124" s="760"/>
      <c r="AU124" s="744"/>
      <c r="AV124" s="162"/>
      <c r="AW124" s="712"/>
      <c r="AX124" s="712"/>
      <c r="AY124" s="712"/>
      <c r="AZ124" s="712"/>
      <c r="BA124" s="410"/>
      <c r="BB124" s="762"/>
      <c r="BC124" s="763"/>
      <c r="BD124" s="764"/>
      <c r="BE124" s="299"/>
      <c r="BF124" s="299"/>
      <c r="BG124" s="299"/>
      <c r="BH124" s="300"/>
      <c r="BI124" s="339"/>
    </row>
    <row r="125" spans="1:68" s="327" customFormat="1" ht="17.100000000000001" customHeight="1" x14ac:dyDescent="0.25">
      <c r="A125" s="341"/>
      <c r="B125" s="328"/>
      <c r="C125" s="332"/>
      <c r="D125" s="333">
        <v>6</v>
      </c>
      <c r="E125" s="334"/>
      <c r="F125" s="811" t="str">
        <f t="shared" si="0"/>
        <v/>
      </c>
      <c r="G125" s="811"/>
      <c r="H125" s="811"/>
      <c r="I125" s="811"/>
      <c r="J125" s="811"/>
      <c r="K125" s="299"/>
      <c r="L125" s="815"/>
      <c r="M125" s="815"/>
      <c r="N125" s="815"/>
      <c r="O125" s="815"/>
      <c r="P125" s="815"/>
      <c r="Q125" s="815"/>
      <c r="R125" s="335"/>
      <c r="S125" s="815"/>
      <c r="T125" s="815"/>
      <c r="U125" s="815"/>
      <c r="V125" s="815"/>
      <c r="W125" s="815"/>
      <c r="X125" s="815"/>
      <c r="Y125" s="815"/>
      <c r="Z125" s="815"/>
      <c r="AA125" s="815"/>
      <c r="AB125" s="336"/>
      <c r="AC125" s="742"/>
      <c r="AD125" s="743"/>
      <c r="AE125" s="744"/>
      <c r="AF125" s="158"/>
      <c r="AG125" s="742"/>
      <c r="AH125" s="743"/>
      <c r="AI125" s="744"/>
      <c r="AJ125" s="162"/>
      <c r="AK125" s="530"/>
      <c r="AL125" s="299"/>
      <c r="AM125" s="742"/>
      <c r="AN125" s="744"/>
      <c r="AO125" s="162"/>
      <c r="AP125" s="594"/>
      <c r="AQ125" s="760"/>
      <c r="AR125" s="743"/>
      <c r="AS125" s="743"/>
      <c r="AT125" s="760"/>
      <c r="AU125" s="744"/>
      <c r="AV125" s="162"/>
      <c r="AW125" s="712"/>
      <c r="AX125" s="712"/>
      <c r="AY125" s="712"/>
      <c r="AZ125" s="712"/>
      <c r="BA125" s="410"/>
      <c r="BB125" s="762"/>
      <c r="BC125" s="763"/>
      <c r="BD125" s="764"/>
      <c r="BE125" s="299"/>
      <c r="BF125" s="299"/>
      <c r="BG125" s="299"/>
      <c r="BH125" s="300"/>
      <c r="BI125" s="339"/>
      <c r="BP125" s="337" t="s">
        <v>3518</v>
      </c>
    </row>
    <row r="126" spans="1:68" ht="17.100000000000001" customHeight="1" x14ac:dyDescent="0.25">
      <c r="A126" s="340"/>
      <c r="B126" s="164"/>
      <c r="C126" s="182"/>
      <c r="D126" s="184"/>
      <c r="E126" s="184"/>
      <c r="F126" s="184"/>
      <c r="G126" s="184"/>
      <c r="H126" s="184"/>
      <c r="I126" s="184"/>
      <c r="J126" s="184"/>
      <c r="K126" s="184"/>
      <c r="L126" s="357"/>
      <c r="M126" s="184"/>
      <c r="N126" s="184"/>
      <c r="O126" s="184"/>
      <c r="P126" s="184"/>
      <c r="Q126" s="357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58"/>
      <c r="AE126" s="184"/>
      <c r="AF126" s="184"/>
      <c r="AG126" s="184"/>
      <c r="AH126" s="184"/>
      <c r="AI126" s="184"/>
      <c r="AJ126" s="184"/>
      <c r="AK126" s="184"/>
      <c r="AL126" s="184"/>
      <c r="AM126" s="184"/>
      <c r="AN126" s="184"/>
      <c r="AO126" s="184"/>
      <c r="AP126" s="184"/>
      <c r="AQ126" s="184"/>
      <c r="AR126" s="184"/>
      <c r="AS126" s="184"/>
      <c r="AT126" s="184"/>
      <c r="AU126" s="184"/>
      <c r="AV126" s="162"/>
      <c r="AW126" s="184"/>
      <c r="AX126" s="184"/>
      <c r="AY126" s="162"/>
      <c r="AZ126" s="184"/>
      <c r="BA126" s="176"/>
      <c r="BB126" s="184"/>
      <c r="BC126" s="184"/>
      <c r="BD126" s="184"/>
      <c r="BE126" s="162"/>
      <c r="BF126" s="162"/>
      <c r="BG126" s="162"/>
      <c r="BH126" s="163"/>
      <c r="BI126" s="195"/>
    </row>
    <row r="127" spans="1:68" ht="17.100000000000001" customHeight="1" x14ac:dyDescent="0.25">
      <c r="A127" s="340"/>
      <c r="B127" s="164"/>
      <c r="C127" s="182"/>
      <c r="D127" s="812" t="s">
        <v>3795</v>
      </c>
      <c r="E127" s="813"/>
      <c r="F127" s="813"/>
      <c r="G127" s="813"/>
      <c r="H127" s="814"/>
      <c r="I127" s="299"/>
      <c r="J127" s="299"/>
      <c r="K127" s="299"/>
      <c r="L127" s="629"/>
      <c r="M127" s="299"/>
      <c r="N127" s="299"/>
      <c r="O127" s="629"/>
      <c r="P127" s="299"/>
      <c r="Q127" s="355"/>
      <c r="R127" s="299"/>
      <c r="S127" s="299"/>
      <c r="T127" s="299"/>
      <c r="U127" s="629"/>
      <c r="V127" s="299"/>
      <c r="W127" s="299"/>
      <c r="X127" s="299"/>
      <c r="Y127" s="299"/>
      <c r="Z127" s="299"/>
      <c r="AA127" s="299"/>
      <c r="AB127" s="299"/>
      <c r="AC127" s="299"/>
      <c r="AD127" s="299"/>
      <c r="AE127" s="299"/>
      <c r="AF127" s="299"/>
      <c r="AG127" s="299"/>
      <c r="AH127" s="299"/>
      <c r="AI127" s="313"/>
      <c r="AJ127" s="313"/>
      <c r="AK127" s="313"/>
      <c r="AL127" s="312"/>
      <c r="AM127" s="312"/>
      <c r="AN127" s="312"/>
      <c r="AO127" s="312"/>
      <c r="AP127" s="312"/>
      <c r="AQ127" s="312"/>
      <c r="AR127" s="312"/>
      <c r="AS127" s="312"/>
      <c r="AT127" s="312"/>
      <c r="AU127" s="312"/>
      <c r="AV127" s="312"/>
      <c r="AW127" s="312"/>
      <c r="AX127" s="312"/>
      <c r="AY127" s="312"/>
      <c r="AZ127" s="312"/>
      <c r="BA127" s="312"/>
      <c r="BB127" s="312"/>
      <c r="BC127" s="312"/>
      <c r="BD127" s="162"/>
      <c r="BE127" s="162"/>
      <c r="BF127" s="162"/>
      <c r="BG127" s="162"/>
      <c r="BH127" s="163"/>
      <c r="BI127" s="195"/>
    </row>
    <row r="128" spans="1:68" ht="17.100000000000001" customHeight="1" x14ac:dyDescent="0.25">
      <c r="A128" s="340"/>
      <c r="B128" s="164"/>
      <c r="C128" s="182"/>
      <c r="D128" s="751"/>
      <c r="E128" s="752"/>
      <c r="F128" s="752"/>
      <c r="G128" s="752"/>
      <c r="H128" s="752"/>
      <c r="I128" s="752"/>
      <c r="J128" s="752"/>
      <c r="K128" s="752"/>
      <c r="L128" s="752"/>
      <c r="M128" s="752"/>
      <c r="N128" s="752"/>
      <c r="O128" s="752"/>
      <c r="P128" s="752"/>
      <c r="Q128" s="752"/>
      <c r="R128" s="752"/>
      <c r="S128" s="752"/>
      <c r="T128" s="752"/>
      <c r="U128" s="752"/>
      <c r="V128" s="752"/>
      <c r="W128" s="752"/>
      <c r="X128" s="752"/>
      <c r="Y128" s="752"/>
      <c r="Z128" s="752"/>
      <c r="AA128" s="752"/>
      <c r="AB128" s="752"/>
      <c r="AC128" s="752"/>
      <c r="AD128" s="752"/>
      <c r="AE128" s="752"/>
      <c r="AF128" s="752"/>
      <c r="AG128" s="752"/>
      <c r="AH128" s="752"/>
      <c r="AI128" s="752"/>
      <c r="AJ128" s="752"/>
      <c r="AK128" s="752"/>
      <c r="AL128" s="752"/>
      <c r="AM128" s="752"/>
      <c r="AN128" s="752"/>
      <c r="AO128" s="752"/>
      <c r="AP128" s="752"/>
      <c r="AQ128" s="752"/>
      <c r="AR128" s="752"/>
      <c r="AS128" s="752"/>
      <c r="AT128" s="752"/>
      <c r="AU128" s="752"/>
      <c r="AV128" s="752"/>
      <c r="AW128" s="752"/>
      <c r="AX128" s="752"/>
      <c r="AY128" s="752"/>
      <c r="AZ128" s="752"/>
      <c r="BA128" s="752"/>
      <c r="BB128" s="752"/>
      <c r="BC128" s="752"/>
      <c r="BD128" s="753"/>
      <c r="BE128" s="162"/>
      <c r="BF128" s="162"/>
      <c r="BG128" s="162"/>
      <c r="BH128" s="163"/>
      <c r="BI128" s="195"/>
    </row>
    <row r="129" spans="1:61" ht="17.100000000000001" customHeight="1" x14ac:dyDescent="0.25">
      <c r="A129" s="340"/>
      <c r="B129" s="164"/>
      <c r="C129" s="182"/>
      <c r="D129" s="754"/>
      <c r="E129" s="755"/>
      <c r="F129" s="755"/>
      <c r="G129" s="755"/>
      <c r="H129" s="755"/>
      <c r="I129" s="755"/>
      <c r="J129" s="755"/>
      <c r="K129" s="755"/>
      <c r="L129" s="755"/>
      <c r="M129" s="755"/>
      <c r="N129" s="755"/>
      <c r="O129" s="755"/>
      <c r="P129" s="755"/>
      <c r="Q129" s="755"/>
      <c r="R129" s="755"/>
      <c r="S129" s="755"/>
      <c r="T129" s="755"/>
      <c r="U129" s="755"/>
      <c r="V129" s="755"/>
      <c r="W129" s="755"/>
      <c r="X129" s="755"/>
      <c r="Y129" s="755"/>
      <c r="Z129" s="755"/>
      <c r="AA129" s="755"/>
      <c r="AB129" s="755"/>
      <c r="AC129" s="755"/>
      <c r="AD129" s="755"/>
      <c r="AE129" s="755"/>
      <c r="AF129" s="755"/>
      <c r="AG129" s="755"/>
      <c r="AH129" s="755"/>
      <c r="AI129" s="755"/>
      <c r="AJ129" s="755"/>
      <c r="AK129" s="755"/>
      <c r="AL129" s="755"/>
      <c r="AM129" s="755"/>
      <c r="AN129" s="755"/>
      <c r="AO129" s="755"/>
      <c r="AP129" s="755"/>
      <c r="AQ129" s="755"/>
      <c r="AR129" s="755"/>
      <c r="AS129" s="755"/>
      <c r="AT129" s="755"/>
      <c r="AU129" s="755"/>
      <c r="AV129" s="755"/>
      <c r="AW129" s="755"/>
      <c r="AX129" s="755"/>
      <c r="AY129" s="755"/>
      <c r="AZ129" s="755"/>
      <c r="BA129" s="755"/>
      <c r="BB129" s="755"/>
      <c r="BC129" s="755"/>
      <c r="BD129" s="756"/>
      <c r="BE129" s="162"/>
      <c r="BF129" s="162"/>
      <c r="BG129" s="162"/>
      <c r="BH129" s="163"/>
      <c r="BI129" s="195"/>
    </row>
    <row r="130" spans="1:61" ht="17.100000000000001" customHeight="1" x14ac:dyDescent="0.25">
      <c r="A130" s="340"/>
      <c r="B130" s="164"/>
      <c r="C130" s="182"/>
      <c r="D130" s="754"/>
      <c r="E130" s="755"/>
      <c r="F130" s="755"/>
      <c r="G130" s="755"/>
      <c r="H130" s="755"/>
      <c r="I130" s="755"/>
      <c r="J130" s="755"/>
      <c r="K130" s="755"/>
      <c r="L130" s="755"/>
      <c r="M130" s="755"/>
      <c r="N130" s="755"/>
      <c r="O130" s="755"/>
      <c r="P130" s="755"/>
      <c r="Q130" s="755"/>
      <c r="R130" s="755"/>
      <c r="S130" s="755"/>
      <c r="T130" s="755"/>
      <c r="U130" s="755"/>
      <c r="V130" s="755"/>
      <c r="W130" s="755"/>
      <c r="X130" s="755"/>
      <c r="Y130" s="755"/>
      <c r="Z130" s="755"/>
      <c r="AA130" s="755"/>
      <c r="AB130" s="755"/>
      <c r="AC130" s="755"/>
      <c r="AD130" s="755"/>
      <c r="AE130" s="755"/>
      <c r="AF130" s="755"/>
      <c r="AG130" s="755"/>
      <c r="AH130" s="755"/>
      <c r="AI130" s="755"/>
      <c r="AJ130" s="755"/>
      <c r="AK130" s="755"/>
      <c r="AL130" s="755"/>
      <c r="AM130" s="755"/>
      <c r="AN130" s="755"/>
      <c r="AO130" s="755"/>
      <c r="AP130" s="755"/>
      <c r="AQ130" s="755"/>
      <c r="AR130" s="755"/>
      <c r="AS130" s="755"/>
      <c r="AT130" s="755"/>
      <c r="AU130" s="755"/>
      <c r="AV130" s="755"/>
      <c r="AW130" s="755"/>
      <c r="AX130" s="755"/>
      <c r="AY130" s="755"/>
      <c r="AZ130" s="755"/>
      <c r="BA130" s="755"/>
      <c r="BB130" s="755"/>
      <c r="BC130" s="755"/>
      <c r="BD130" s="756"/>
      <c r="BE130" s="162"/>
      <c r="BF130" s="162"/>
      <c r="BG130" s="162"/>
      <c r="BH130" s="163"/>
      <c r="BI130" s="195"/>
    </row>
    <row r="131" spans="1:61" ht="17.100000000000001" customHeight="1" x14ac:dyDescent="0.25">
      <c r="A131" s="340"/>
      <c r="B131" s="164"/>
      <c r="C131" s="182"/>
      <c r="D131" s="754"/>
      <c r="E131" s="755"/>
      <c r="F131" s="755"/>
      <c r="G131" s="755"/>
      <c r="H131" s="755"/>
      <c r="I131" s="755"/>
      <c r="J131" s="755"/>
      <c r="K131" s="755"/>
      <c r="L131" s="755"/>
      <c r="M131" s="755"/>
      <c r="N131" s="755"/>
      <c r="O131" s="755"/>
      <c r="P131" s="755"/>
      <c r="Q131" s="755"/>
      <c r="R131" s="755"/>
      <c r="S131" s="755"/>
      <c r="T131" s="755"/>
      <c r="U131" s="755"/>
      <c r="V131" s="755"/>
      <c r="W131" s="755"/>
      <c r="X131" s="755"/>
      <c r="Y131" s="755"/>
      <c r="Z131" s="755"/>
      <c r="AA131" s="755"/>
      <c r="AB131" s="755"/>
      <c r="AC131" s="755"/>
      <c r="AD131" s="755"/>
      <c r="AE131" s="755"/>
      <c r="AF131" s="755"/>
      <c r="AG131" s="755"/>
      <c r="AH131" s="755"/>
      <c r="AI131" s="755"/>
      <c r="AJ131" s="755"/>
      <c r="AK131" s="755"/>
      <c r="AL131" s="755"/>
      <c r="AM131" s="755"/>
      <c r="AN131" s="755"/>
      <c r="AO131" s="755"/>
      <c r="AP131" s="755"/>
      <c r="AQ131" s="755"/>
      <c r="AR131" s="755"/>
      <c r="AS131" s="755"/>
      <c r="AT131" s="755"/>
      <c r="AU131" s="755"/>
      <c r="AV131" s="755"/>
      <c r="AW131" s="755"/>
      <c r="AX131" s="755"/>
      <c r="AY131" s="755"/>
      <c r="AZ131" s="755"/>
      <c r="BA131" s="755"/>
      <c r="BB131" s="755"/>
      <c r="BC131" s="755"/>
      <c r="BD131" s="756"/>
      <c r="BE131" s="162"/>
      <c r="BF131" s="162"/>
      <c r="BG131" s="162"/>
      <c r="BH131" s="163"/>
      <c r="BI131" s="195"/>
    </row>
    <row r="132" spans="1:61" ht="17.100000000000001" customHeight="1" x14ac:dyDescent="0.25">
      <c r="A132" s="340"/>
      <c r="B132" s="164"/>
      <c r="C132" s="182"/>
      <c r="D132" s="754"/>
      <c r="E132" s="755"/>
      <c r="F132" s="755"/>
      <c r="G132" s="755"/>
      <c r="H132" s="755"/>
      <c r="I132" s="755"/>
      <c r="J132" s="755"/>
      <c r="K132" s="755"/>
      <c r="L132" s="755"/>
      <c r="M132" s="755"/>
      <c r="N132" s="755"/>
      <c r="O132" s="755"/>
      <c r="P132" s="755"/>
      <c r="Q132" s="755"/>
      <c r="R132" s="755"/>
      <c r="S132" s="755"/>
      <c r="T132" s="755"/>
      <c r="U132" s="755"/>
      <c r="V132" s="755"/>
      <c r="W132" s="755"/>
      <c r="X132" s="755"/>
      <c r="Y132" s="755"/>
      <c r="Z132" s="755"/>
      <c r="AA132" s="755"/>
      <c r="AB132" s="755"/>
      <c r="AC132" s="755"/>
      <c r="AD132" s="755"/>
      <c r="AE132" s="755"/>
      <c r="AF132" s="755"/>
      <c r="AG132" s="755"/>
      <c r="AH132" s="755"/>
      <c r="AI132" s="755"/>
      <c r="AJ132" s="755"/>
      <c r="AK132" s="755"/>
      <c r="AL132" s="755"/>
      <c r="AM132" s="755"/>
      <c r="AN132" s="755"/>
      <c r="AO132" s="755"/>
      <c r="AP132" s="755"/>
      <c r="AQ132" s="755"/>
      <c r="AR132" s="755"/>
      <c r="AS132" s="755"/>
      <c r="AT132" s="755"/>
      <c r="AU132" s="755"/>
      <c r="AV132" s="755"/>
      <c r="AW132" s="755"/>
      <c r="AX132" s="755"/>
      <c r="AY132" s="755"/>
      <c r="AZ132" s="755"/>
      <c r="BA132" s="755"/>
      <c r="BB132" s="755"/>
      <c r="BC132" s="755"/>
      <c r="BD132" s="756"/>
      <c r="BE132" s="162"/>
      <c r="BF132" s="162"/>
      <c r="BG132" s="162"/>
      <c r="BH132" s="163"/>
      <c r="BI132" s="195"/>
    </row>
    <row r="133" spans="1:61" ht="17.100000000000001" customHeight="1" x14ac:dyDescent="0.25">
      <c r="A133" s="340"/>
      <c r="B133" s="164"/>
      <c r="C133" s="182"/>
      <c r="D133" s="754"/>
      <c r="E133" s="755"/>
      <c r="F133" s="755"/>
      <c r="G133" s="755"/>
      <c r="H133" s="755"/>
      <c r="I133" s="755"/>
      <c r="J133" s="755"/>
      <c r="K133" s="755"/>
      <c r="L133" s="755"/>
      <c r="M133" s="755"/>
      <c r="N133" s="755"/>
      <c r="O133" s="755"/>
      <c r="P133" s="755"/>
      <c r="Q133" s="755"/>
      <c r="R133" s="755"/>
      <c r="S133" s="755"/>
      <c r="T133" s="755"/>
      <c r="U133" s="755"/>
      <c r="V133" s="755"/>
      <c r="W133" s="755"/>
      <c r="X133" s="755"/>
      <c r="Y133" s="755"/>
      <c r="Z133" s="755"/>
      <c r="AA133" s="755"/>
      <c r="AB133" s="755"/>
      <c r="AC133" s="755"/>
      <c r="AD133" s="755"/>
      <c r="AE133" s="755"/>
      <c r="AF133" s="755"/>
      <c r="AG133" s="755"/>
      <c r="AH133" s="755"/>
      <c r="AI133" s="755"/>
      <c r="AJ133" s="755"/>
      <c r="AK133" s="755"/>
      <c r="AL133" s="755"/>
      <c r="AM133" s="755"/>
      <c r="AN133" s="755"/>
      <c r="AO133" s="755"/>
      <c r="AP133" s="755"/>
      <c r="AQ133" s="755"/>
      <c r="AR133" s="755"/>
      <c r="AS133" s="755"/>
      <c r="AT133" s="755"/>
      <c r="AU133" s="755"/>
      <c r="AV133" s="755"/>
      <c r="AW133" s="755"/>
      <c r="AX133" s="755"/>
      <c r="AY133" s="755"/>
      <c r="AZ133" s="755"/>
      <c r="BA133" s="755"/>
      <c r="BB133" s="755"/>
      <c r="BC133" s="755"/>
      <c r="BD133" s="756"/>
      <c r="BE133" s="162"/>
      <c r="BF133" s="162"/>
      <c r="BG133" s="162"/>
      <c r="BH133" s="163"/>
      <c r="BI133" s="195"/>
    </row>
    <row r="134" spans="1:61" ht="17.100000000000001" customHeight="1" x14ac:dyDescent="0.25">
      <c r="A134" s="340"/>
      <c r="B134" s="164"/>
      <c r="C134" s="182"/>
      <c r="D134" s="754"/>
      <c r="E134" s="755"/>
      <c r="F134" s="755"/>
      <c r="G134" s="755"/>
      <c r="H134" s="755"/>
      <c r="I134" s="755"/>
      <c r="J134" s="755"/>
      <c r="K134" s="755"/>
      <c r="L134" s="755"/>
      <c r="M134" s="755"/>
      <c r="N134" s="755"/>
      <c r="O134" s="755"/>
      <c r="P134" s="755"/>
      <c r="Q134" s="755"/>
      <c r="R134" s="755"/>
      <c r="S134" s="755"/>
      <c r="T134" s="755"/>
      <c r="U134" s="755"/>
      <c r="V134" s="755"/>
      <c r="W134" s="755"/>
      <c r="X134" s="755"/>
      <c r="Y134" s="755"/>
      <c r="Z134" s="755"/>
      <c r="AA134" s="755"/>
      <c r="AB134" s="755"/>
      <c r="AC134" s="755"/>
      <c r="AD134" s="755"/>
      <c r="AE134" s="755"/>
      <c r="AF134" s="755"/>
      <c r="AG134" s="755"/>
      <c r="AH134" s="755"/>
      <c r="AI134" s="755"/>
      <c r="AJ134" s="755"/>
      <c r="AK134" s="755"/>
      <c r="AL134" s="755"/>
      <c r="AM134" s="755"/>
      <c r="AN134" s="755"/>
      <c r="AO134" s="755"/>
      <c r="AP134" s="755"/>
      <c r="AQ134" s="755"/>
      <c r="AR134" s="755"/>
      <c r="AS134" s="755"/>
      <c r="AT134" s="755"/>
      <c r="AU134" s="755"/>
      <c r="AV134" s="755"/>
      <c r="AW134" s="755"/>
      <c r="AX134" s="755"/>
      <c r="AY134" s="755"/>
      <c r="AZ134" s="755"/>
      <c r="BA134" s="755"/>
      <c r="BB134" s="755"/>
      <c r="BC134" s="755"/>
      <c r="BD134" s="756"/>
      <c r="BE134" s="162"/>
      <c r="BF134" s="162"/>
      <c r="BG134" s="162"/>
      <c r="BH134" s="163"/>
      <c r="BI134" s="195"/>
    </row>
    <row r="135" spans="1:61" ht="17.100000000000001" customHeight="1" x14ac:dyDescent="0.25">
      <c r="A135" s="340"/>
      <c r="B135" s="164"/>
      <c r="C135" s="182"/>
      <c r="D135" s="754"/>
      <c r="E135" s="755"/>
      <c r="F135" s="755"/>
      <c r="G135" s="755"/>
      <c r="H135" s="755"/>
      <c r="I135" s="755"/>
      <c r="J135" s="755"/>
      <c r="K135" s="755"/>
      <c r="L135" s="755"/>
      <c r="M135" s="755"/>
      <c r="N135" s="755"/>
      <c r="O135" s="755"/>
      <c r="P135" s="755"/>
      <c r="Q135" s="755"/>
      <c r="R135" s="755"/>
      <c r="S135" s="755"/>
      <c r="T135" s="755"/>
      <c r="U135" s="755"/>
      <c r="V135" s="755"/>
      <c r="W135" s="755"/>
      <c r="X135" s="755"/>
      <c r="Y135" s="755"/>
      <c r="Z135" s="755"/>
      <c r="AA135" s="755"/>
      <c r="AB135" s="755"/>
      <c r="AC135" s="755"/>
      <c r="AD135" s="755"/>
      <c r="AE135" s="755"/>
      <c r="AF135" s="755"/>
      <c r="AG135" s="755"/>
      <c r="AH135" s="755"/>
      <c r="AI135" s="755"/>
      <c r="AJ135" s="755"/>
      <c r="AK135" s="755"/>
      <c r="AL135" s="755"/>
      <c r="AM135" s="755"/>
      <c r="AN135" s="755"/>
      <c r="AO135" s="755"/>
      <c r="AP135" s="755"/>
      <c r="AQ135" s="755"/>
      <c r="AR135" s="755"/>
      <c r="AS135" s="755"/>
      <c r="AT135" s="755"/>
      <c r="AU135" s="755"/>
      <c r="AV135" s="755"/>
      <c r="AW135" s="755"/>
      <c r="AX135" s="755"/>
      <c r="AY135" s="755"/>
      <c r="AZ135" s="755"/>
      <c r="BA135" s="755"/>
      <c r="BB135" s="755"/>
      <c r="BC135" s="755"/>
      <c r="BD135" s="756"/>
      <c r="BE135" s="162"/>
      <c r="BF135" s="162"/>
      <c r="BG135" s="162"/>
      <c r="BH135" s="163"/>
      <c r="BI135" s="195"/>
    </row>
    <row r="136" spans="1:61" ht="17.100000000000001" customHeight="1" x14ac:dyDescent="0.25">
      <c r="A136" s="340"/>
      <c r="B136" s="164"/>
      <c r="C136" s="182"/>
      <c r="D136" s="757"/>
      <c r="E136" s="758"/>
      <c r="F136" s="758"/>
      <c r="G136" s="758"/>
      <c r="H136" s="758"/>
      <c r="I136" s="758"/>
      <c r="J136" s="758"/>
      <c r="K136" s="758"/>
      <c r="L136" s="758"/>
      <c r="M136" s="758"/>
      <c r="N136" s="758"/>
      <c r="O136" s="758"/>
      <c r="P136" s="758"/>
      <c r="Q136" s="758"/>
      <c r="R136" s="758"/>
      <c r="S136" s="758"/>
      <c r="T136" s="758"/>
      <c r="U136" s="758"/>
      <c r="V136" s="758"/>
      <c r="W136" s="758"/>
      <c r="X136" s="758"/>
      <c r="Y136" s="758"/>
      <c r="Z136" s="758"/>
      <c r="AA136" s="758"/>
      <c r="AB136" s="758"/>
      <c r="AC136" s="758"/>
      <c r="AD136" s="758"/>
      <c r="AE136" s="758"/>
      <c r="AF136" s="758"/>
      <c r="AG136" s="758"/>
      <c r="AH136" s="758"/>
      <c r="AI136" s="758"/>
      <c r="AJ136" s="758"/>
      <c r="AK136" s="758"/>
      <c r="AL136" s="758"/>
      <c r="AM136" s="758"/>
      <c r="AN136" s="758"/>
      <c r="AO136" s="758"/>
      <c r="AP136" s="758"/>
      <c r="AQ136" s="758"/>
      <c r="AR136" s="758"/>
      <c r="AS136" s="758"/>
      <c r="AT136" s="758"/>
      <c r="AU136" s="758"/>
      <c r="AV136" s="758"/>
      <c r="AW136" s="758"/>
      <c r="AX136" s="758"/>
      <c r="AY136" s="758"/>
      <c r="AZ136" s="758"/>
      <c r="BA136" s="758"/>
      <c r="BB136" s="758"/>
      <c r="BC136" s="758"/>
      <c r="BD136" s="759"/>
      <c r="BE136" s="162"/>
      <c r="BF136" s="162"/>
      <c r="BG136" s="162"/>
      <c r="BH136" s="163"/>
      <c r="BI136" s="195"/>
    </row>
    <row r="137" spans="1:61" ht="17.100000000000001" customHeight="1" x14ac:dyDescent="0.25">
      <c r="A137" s="340"/>
      <c r="B137" s="164"/>
      <c r="C137" s="182"/>
      <c r="D137" s="459"/>
      <c r="E137" s="360"/>
      <c r="F137" s="368"/>
      <c r="G137" s="433"/>
      <c r="H137" s="433"/>
      <c r="I137" s="433"/>
      <c r="J137" s="433"/>
      <c r="K137" s="433"/>
      <c r="L137" s="433"/>
      <c r="M137" s="433"/>
      <c r="N137" s="433"/>
      <c r="O137" s="433"/>
      <c r="P137" s="595"/>
      <c r="Q137" s="595"/>
      <c r="R137" s="595"/>
      <c r="S137" s="595"/>
      <c r="T137" s="595"/>
      <c r="U137" s="595"/>
      <c r="V137" s="595"/>
      <c r="W137" s="595"/>
      <c r="X137" s="595"/>
      <c r="Y137" s="595"/>
      <c r="Z137" s="595"/>
      <c r="AA137" s="595"/>
      <c r="AB137" s="595"/>
      <c r="AC137" s="595"/>
      <c r="AD137" s="299"/>
      <c r="AE137" s="299"/>
      <c r="AF137" s="299"/>
      <c r="AG137" s="299"/>
      <c r="AH137" s="299"/>
      <c r="AI137" s="313"/>
      <c r="AJ137" s="313"/>
      <c r="AK137" s="313"/>
      <c r="AL137" s="312"/>
      <c r="AM137" s="312"/>
      <c r="AN137" s="312"/>
      <c r="AO137" s="312"/>
      <c r="AP137" s="312"/>
      <c r="AQ137" s="312"/>
      <c r="AR137" s="312"/>
      <c r="AS137" s="312"/>
      <c r="AT137" s="312"/>
      <c r="AU137" s="312"/>
      <c r="AV137" s="312"/>
      <c r="AW137" s="312"/>
      <c r="AX137" s="312"/>
      <c r="AY137" s="312"/>
      <c r="AZ137" s="312"/>
      <c r="BA137" s="312"/>
      <c r="BB137" s="312"/>
      <c r="BC137" s="312"/>
      <c r="BD137" s="162"/>
      <c r="BE137" s="162"/>
      <c r="BF137" s="162"/>
      <c r="BG137" s="162"/>
      <c r="BH137" s="163"/>
      <c r="BI137" s="195"/>
    </row>
    <row r="138" spans="1:61" s="215" customFormat="1" ht="15" customHeight="1" x14ac:dyDescent="0.25">
      <c r="A138" s="342"/>
      <c r="B138" s="329"/>
      <c r="C138" s="362"/>
      <c r="D138" s="465">
        <f>traitementcomptermotrange(D45)</f>
        <v>0</v>
      </c>
      <c r="E138" s="363"/>
      <c r="F138" s="368" t="str">
        <f>IF(AND(D138&lt;100, D138&lt;&gt;0),"La description  scientifique du programme de recherche de l’équipe est insuffisante",IF(D138&gt;300,"la description scientifique du programme de recherche de l’équipe est longue",""))</f>
        <v/>
      </c>
      <c r="G138" s="292"/>
      <c r="H138" s="292"/>
      <c r="I138" s="292"/>
      <c r="J138" s="292"/>
      <c r="K138" s="292"/>
      <c r="L138" s="292"/>
      <c r="M138" s="292"/>
      <c r="N138" s="292"/>
      <c r="O138" s="292"/>
      <c r="P138" s="292"/>
      <c r="Q138" s="292"/>
      <c r="R138" s="292"/>
      <c r="S138" s="366"/>
      <c r="T138" s="292"/>
      <c r="U138" s="366"/>
      <c r="V138" s="292"/>
      <c r="W138" s="292"/>
      <c r="X138" s="292"/>
      <c r="Y138" s="292"/>
      <c r="Z138" s="292"/>
      <c r="AA138" s="292"/>
      <c r="AB138" s="292"/>
      <c r="AC138" s="292"/>
      <c r="AD138" s="299"/>
      <c r="AE138" s="299"/>
      <c r="AF138" s="299"/>
      <c r="AG138" s="299"/>
      <c r="AH138" s="299"/>
      <c r="AI138" s="313"/>
      <c r="AJ138" s="364"/>
      <c r="AK138" s="364"/>
      <c r="AL138" s="365"/>
      <c r="AM138" s="365"/>
      <c r="AN138" s="365"/>
      <c r="AO138" s="365"/>
      <c r="AP138" s="365"/>
      <c r="AQ138" s="365"/>
      <c r="AR138" s="365"/>
      <c r="AS138" s="365"/>
      <c r="AT138" s="365"/>
      <c r="AU138" s="365"/>
      <c r="AV138" s="365"/>
      <c r="AW138" s="365"/>
      <c r="AX138" s="365"/>
      <c r="AY138" s="365"/>
      <c r="AZ138" s="365"/>
      <c r="BA138" s="365"/>
      <c r="BB138" s="365"/>
      <c r="BC138" s="365"/>
      <c r="BD138" s="213"/>
      <c r="BE138" s="213"/>
      <c r="BF138" s="213"/>
      <c r="BG138" s="213"/>
      <c r="BH138" s="330"/>
      <c r="BI138" s="212"/>
    </row>
    <row r="139" spans="1:61" s="215" customFormat="1" ht="15" customHeight="1" x14ac:dyDescent="0.25">
      <c r="A139" s="342"/>
      <c r="B139" s="329"/>
      <c r="C139" s="362"/>
      <c r="D139" s="465">
        <f>traitementcomptermotrange(D66)</f>
        <v>0</v>
      </c>
      <c r="E139" s="363"/>
      <c r="F139" s="368" t="str">
        <f>IF(AND(D139&lt;50, D139&lt;&gt;0),"L'adéquation entre le programme initial de l’équipe et sa réalisation est insuffisante",IF(D139&gt;100,"L'adéquation entre le programme initial de l’équipe et sa réalisation est longue",""))</f>
        <v/>
      </c>
      <c r="G139" s="292"/>
      <c r="H139" s="292"/>
      <c r="I139" s="292"/>
      <c r="J139" s="292"/>
      <c r="K139" s="292"/>
      <c r="L139" s="292"/>
      <c r="M139" s="292"/>
      <c r="N139" s="292"/>
      <c r="O139" s="292"/>
      <c r="P139" s="292"/>
      <c r="Q139" s="292"/>
      <c r="R139" s="292"/>
      <c r="S139" s="292"/>
      <c r="T139" s="292"/>
      <c r="U139" s="292"/>
      <c r="V139" s="292"/>
      <c r="W139" s="292"/>
      <c r="X139" s="292"/>
      <c r="Y139" s="292"/>
      <c r="Z139" s="292"/>
      <c r="AA139" s="292"/>
      <c r="AB139" s="292"/>
      <c r="AC139" s="292"/>
      <c r="AD139" s="299"/>
      <c r="AE139" s="292"/>
      <c r="AF139" s="292"/>
      <c r="AG139" s="292"/>
      <c r="AH139" s="292"/>
      <c r="AI139" s="364"/>
      <c r="AJ139" s="364"/>
      <c r="AK139" s="364"/>
      <c r="AL139" s="365"/>
      <c r="AM139" s="365"/>
      <c r="AN139" s="365"/>
      <c r="AO139" s="365"/>
      <c r="AP139" s="365"/>
      <c r="AQ139" s="365"/>
      <c r="AR139" s="365"/>
      <c r="AS139" s="365"/>
      <c r="AT139" s="365"/>
      <c r="AU139" s="365"/>
      <c r="AV139" s="365"/>
      <c r="AW139" s="365"/>
      <c r="AX139" s="365"/>
      <c r="AY139" s="365"/>
      <c r="AZ139" s="365"/>
      <c r="BA139" s="365"/>
      <c r="BB139" s="365"/>
      <c r="BC139" s="365"/>
      <c r="BD139" s="213"/>
      <c r="BE139" s="213"/>
      <c r="BF139" s="213"/>
      <c r="BG139" s="213"/>
      <c r="BH139" s="330"/>
      <c r="BI139" s="212"/>
    </row>
    <row r="140" spans="1:61" s="215" customFormat="1" ht="15" customHeight="1" x14ac:dyDescent="0.25">
      <c r="A140" s="342"/>
      <c r="B140" s="329"/>
      <c r="C140" s="362"/>
      <c r="D140" s="465">
        <f>traitementcomptermotrange(D75)</f>
        <v>0</v>
      </c>
      <c r="E140" s="363"/>
      <c r="F140" s="368" t="str">
        <f>IF(AND(D140&lt;50, D140&lt;&gt;0),"Environnement et contraintes est insuffisant",IF(D140&gt;200," Environnement et contraintes est long",""))</f>
        <v/>
      </c>
      <c r="G140" s="292"/>
      <c r="H140" s="292"/>
      <c r="I140" s="292"/>
      <c r="J140" s="292"/>
      <c r="K140" s="292"/>
      <c r="L140" s="292"/>
      <c r="M140" s="292"/>
      <c r="N140" s="292"/>
      <c r="O140" s="292"/>
      <c r="P140" s="292"/>
      <c r="Q140" s="292"/>
      <c r="R140" s="292"/>
      <c r="S140" s="292"/>
      <c r="T140" s="292"/>
      <c r="U140" s="292"/>
      <c r="V140" s="292"/>
      <c r="W140" s="292"/>
      <c r="X140" s="292"/>
      <c r="Y140" s="292"/>
      <c r="Z140" s="292"/>
      <c r="AA140" s="292"/>
      <c r="AB140" s="292"/>
      <c r="AC140" s="292"/>
      <c r="AD140" s="292"/>
      <c r="AE140" s="292"/>
      <c r="AF140" s="292"/>
      <c r="AG140" s="292"/>
      <c r="AH140" s="292"/>
      <c r="AI140" s="364"/>
      <c r="AJ140" s="364"/>
      <c r="AK140" s="364"/>
      <c r="AL140" s="365"/>
      <c r="AM140" s="365"/>
      <c r="AN140" s="365"/>
      <c r="AO140" s="365"/>
      <c r="AP140" s="365"/>
      <c r="AQ140" s="365"/>
      <c r="AR140" s="365"/>
      <c r="AS140" s="365"/>
      <c r="AT140" s="365"/>
      <c r="AU140" s="365"/>
      <c r="AV140" s="365"/>
      <c r="AW140" s="365"/>
      <c r="AX140" s="365"/>
      <c r="AY140" s="365"/>
      <c r="AZ140" s="365"/>
      <c r="BA140" s="365"/>
      <c r="BB140" s="365"/>
      <c r="BC140" s="365"/>
      <c r="BD140" s="213"/>
      <c r="BE140" s="213"/>
      <c r="BF140" s="213"/>
      <c r="BG140" s="213"/>
      <c r="BH140" s="330"/>
      <c r="BI140" s="212"/>
    </row>
    <row r="141" spans="1:61" s="215" customFormat="1" ht="15" customHeight="1" x14ac:dyDescent="0.25">
      <c r="A141" s="342"/>
      <c r="B141" s="329"/>
      <c r="C141" s="362"/>
      <c r="D141" s="465">
        <f>traitementcomptermotrange(D90)</f>
        <v>0</v>
      </c>
      <c r="E141" s="363"/>
      <c r="F141" s="368" t="str">
        <f>IF(AND(D141&lt;100, D141&lt;&gt;0),"Les travaux en cours sont insuffisants","")</f>
        <v/>
      </c>
      <c r="G141" s="292"/>
      <c r="H141" s="366"/>
      <c r="I141" s="292"/>
      <c r="J141" s="292"/>
      <c r="K141" s="292"/>
      <c r="L141" s="292"/>
      <c r="M141" s="292"/>
      <c r="N141" s="292"/>
      <c r="O141" s="292"/>
      <c r="P141" s="292"/>
      <c r="Q141" s="367"/>
      <c r="R141" s="292"/>
      <c r="S141" s="292"/>
      <c r="T141" s="292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  <c r="AE141" s="292"/>
      <c r="AF141" s="292"/>
      <c r="AG141" s="292"/>
      <c r="AH141" s="292"/>
      <c r="AI141" s="364"/>
      <c r="AJ141" s="364"/>
      <c r="AK141" s="364"/>
      <c r="AL141" s="365"/>
      <c r="AM141" s="365"/>
      <c r="AN141" s="365"/>
      <c r="AO141" s="365"/>
      <c r="AP141" s="365"/>
      <c r="AQ141" s="365"/>
      <c r="AR141" s="365"/>
      <c r="AS141" s="365"/>
      <c r="AT141" s="365"/>
      <c r="AU141" s="365"/>
      <c r="AV141" s="365"/>
      <c r="AW141" s="365"/>
      <c r="AX141" s="365"/>
      <c r="AY141" s="365"/>
      <c r="AZ141" s="365"/>
      <c r="BA141" s="365"/>
      <c r="BB141" s="365"/>
      <c r="BC141" s="365"/>
      <c r="BD141" s="213"/>
      <c r="BE141" s="213"/>
      <c r="BF141" s="213"/>
      <c r="BG141" s="213"/>
      <c r="BH141" s="330"/>
      <c r="BI141" s="212"/>
    </row>
    <row r="142" spans="1:61" x14ac:dyDescent="0.25">
      <c r="A142" s="233"/>
      <c r="B142" s="187"/>
      <c r="C142" s="181"/>
      <c r="D142" s="460"/>
      <c r="E142" s="181"/>
      <c r="F142" s="181"/>
      <c r="G142" s="181"/>
      <c r="H142" s="358"/>
      <c r="I142" s="181"/>
      <c r="J142" s="181"/>
      <c r="K142" s="181"/>
      <c r="L142" s="358"/>
      <c r="M142" s="181"/>
      <c r="N142" s="181"/>
      <c r="O142" s="181"/>
      <c r="P142" s="181"/>
      <c r="Q142" s="356"/>
      <c r="R142" s="181"/>
      <c r="S142" s="358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8"/>
      <c r="BI142" s="233"/>
    </row>
    <row r="143" spans="1:61" x14ac:dyDescent="0.25">
      <c r="A143" s="348"/>
      <c r="F143" s="186"/>
      <c r="H143" s="186"/>
      <c r="L143" s="186"/>
      <c r="N143" s="186"/>
      <c r="Q143" s="186"/>
      <c r="S143" s="186"/>
    </row>
    <row r="144" spans="1:61" x14ac:dyDescent="0.25">
      <c r="A144" s="348"/>
      <c r="D144" s="186"/>
      <c r="F144" s="186"/>
      <c r="J144" s="186"/>
      <c r="L144" s="186"/>
      <c r="N144" s="186"/>
    </row>
    <row r="145" spans="1:17" x14ac:dyDescent="0.25">
      <c r="A145" s="162"/>
    </row>
    <row r="146" spans="1:17" x14ac:dyDescent="0.25">
      <c r="A146" s="162"/>
    </row>
    <row r="147" spans="1:17" x14ac:dyDescent="0.25">
      <c r="A147" s="162"/>
    </row>
    <row r="148" spans="1:17" x14ac:dyDescent="0.25">
      <c r="A148" s="162"/>
    </row>
    <row r="152" spans="1:17" x14ac:dyDescent="0.25">
      <c r="Q152" s="235" t="s">
        <v>3789</v>
      </c>
    </row>
  </sheetData>
  <sheetProtection password="CA1A" sheet="1" scenarios="1" formatCells="0" formatRows="0" sort="0" autoFilter="0"/>
  <dataConsolidate/>
  <mergeCells count="229">
    <mergeCell ref="AG26:AP26"/>
    <mergeCell ref="AG27:AP27"/>
    <mergeCell ref="Q26:AE26"/>
    <mergeCell ref="Q27:AE27"/>
    <mergeCell ref="AG29:AP29"/>
    <mergeCell ref="Q29:AE29"/>
    <mergeCell ref="AG125:AI125"/>
    <mergeCell ref="AM120:AN120"/>
    <mergeCell ref="AM121:AN121"/>
    <mergeCell ref="AM122:AN122"/>
    <mergeCell ref="AM123:AN123"/>
    <mergeCell ref="AM124:AN124"/>
    <mergeCell ref="AM125:AN125"/>
    <mergeCell ref="AC123:AE123"/>
    <mergeCell ref="AC124:AE124"/>
    <mergeCell ref="AC125:AE125"/>
    <mergeCell ref="C103:Z103"/>
    <mergeCell ref="AA103:BE103"/>
    <mergeCell ref="D105:BD107"/>
    <mergeCell ref="C115:Z115"/>
    <mergeCell ref="AA115:BE115"/>
    <mergeCell ref="F117:J117"/>
    <mergeCell ref="L117:Q117"/>
    <mergeCell ref="S117:AA117"/>
    <mergeCell ref="F122:J122"/>
    <mergeCell ref="D127:H127"/>
    <mergeCell ref="F125:J125"/>
    <mergeCell ref="L125:Q125"/>
    <mergeCell ref="S125:AA125"/>
    <mergeCell ref="F124:J124"/>
    <mergeCell ref="L124:Q124"/>
    <mergeCell ref="S124:AA124"/>
    <mergeCell ref="AC117:AE117"/>
    <mergeCell ref="AC118:AE118"/>
    <mergeCell ref="AC120:AE120"/>
    <mergeCell ref="AC121:AE121"/>
    <mergeCell ref="AC122:AE122"/>
    <mergeCell ref="L122:Q122"/>
    <mergeCell ref="S122:AA122"/>
    <mergeCell ref="F123:J123"/>
    <mergeCell ref="L123:Q123"/>
    <mergeCell ref="S123:AA123"/>
    <mergeCell ref="F121:J121"/>
    <mergeCell ref="L121:Q121"/>
    <mergeCell ref="S121:AA121"/>
    <mergeCell ref="F120:J120"/>
    <mergeCell ref="L120:Q120"/>
    <mergeCell ref="S120:AA120"/>
    <mergeCell ref="F118:J118"/>
    <mergeCell ref="L118:Q118"/>
    <mergeCell ref="S118:AA118"/>
    <mergeCell ref="AE109:BE109"/>
    <mergeCell ref="D111:BD113"/>
    <mergeCell ref="C109:Z109"/>
    <mergeCell ref="AG117:AI117"/>
    <mergeCell ref="AG118:AI118"/>
    <mergeCell ref="AM118:AN118"/>
    <mergeCell ref="AM117:AN117"/>
    <mergeCell ref="AA109:AD109"/>
    <mergeCell ref="C73:AD73"/>
    <mergeCell ref="AE73:BE73"/>
    <mergeCell ref="D75:BD86"/>
    <mergeCell ref="C88:Z88"/>
    <mergeCell ref="AA88:BE88"/>
    <mergeCell ref="D90:BD101"/>
    <mergeCell ref="C43:AD43"/>
    <mergeCell ref="AE43:BE43"/>
    <mergeCell ref="D45:BD62"/>
    <mergeCell ref="C64:AD64"/>
    <mergeCell ref="AE64:BE64"/>
    <mergeCell ref="D66:BD71"/>
    <mergeCell ref="H41:J41"/>
    <mergeCell ref="N41:O41"/>
    <mergeCell ref="Y41:AA41"/>
    <mergeCell ref="AP41:AR41"/>
    <mergeCell ref="AT41:AU41"/>
    <mergeCell ref="AW41:AX41"/>
    <mergeCell ref="AZ41:BD41"/>
    <mergeCell ref="H40:J40"/>
    <mergeCell ref="N40:O40"/>
    <mergeCell ref="Y40:AA40"/>
    <mergeCell ref="AP40:AR40"/>
    <mergeCell ref="AT40:AU40"/>
    <mergeCell ref="AW40:AX40"/>
    <mergeCell ref="S40:U40"/>
    <mergeCell ref="S41:U41"/>
    <mergeCell ref="H39:J39"/>
    <mergeCell ref="N39:O39"/>
    <mergeCell ref="Y39:AA39"/>
    <mergeCell ref="AP39:AR39"/>
    <mergeCell ref="AT39:AU39"/>
    <mergeCell ref="AW39:AX39"/>
    <mergeCell ref="AZ39:BD39"/>
    <mergeCell ref="H38:J38"/>
    <mergeCell ref="N38:O38"/>
    <mergeCell ref="Y38:AA38"/>
    <mergeCell ref="AP38:AR38"/>
    <mergeCell ref="AT38:AU38"/>
    <mergeCell ref="AW38:AX38"/>
    <mergeCell ref="S38:U38"/>
    <mergeCell ref="S39:U39"/>
    <mergeCell ref="H36:J36"/>
    <mergeCell ref="N36:O36"/>
    <mergeCell ref="Y36:AA36"/>
    <mergeCell ref="AP36:AR36"/>
    <mergeCell ref="AT36:AU36"/>
    <mergeCell ref="AW36:AX36"/>
    <mergeCell ref="S36:U36"/>
    <mergeCell ref="S37:U37"/>
    <mergeCell ref="AZ38:BD38"/>
    <mergeCell ref="AT34:AU34"/>
    <mergeCell ref="AW34:AX34"/>
    <mergeCell ref="AZ34:BD34"/>
    <mergeCell ref="Y33:AA33"/>
    <mergeCell ref="AM33:AN33"/>
    <mergeCell ref="AP33:AR33"/>
    <mergeCell ref="AT33:AU33"/>
    <mergeCell ref="AW33:AX33"/>
    <mergeCell ref="S33:U34"/>
    <mergeCell ref="J12:U12"/>
    <mergeCell ref="W12:AE12"/>
    <mergeCell ref="S3:W3"/>
    <mergeCell ref="S4:W4"/>
    <mergeCell ref="AZ22:BD22"/>
    <mergeCell ref="AZ20:BD20"/>
    <mergeCell ref="J14:AE14"/>
    <mergeCell ref="W20:AE20"/>
    <mergeCell ref="J20:U20"/>
    <mergeCell ref="J22:AE22"/>
    <mergeCell ref="Y3:AE4"/>
    <mergeCell ref="AK3:AM3"/>
    <mergeCell ref="AK4:AM4"/>
    <mergeCell ref="AG3:AI4"/>
    <mergeCell ref="D26:O26"/>
    <mergeCell ref="D27:O27"/>
    <mergeCell ref="D22:H22"/>
    <mergeCell ref="D20:H20"/>
    <mergeCell ref="AR29:BD29"/>
    <mergeCell ref="AZ36:BD36"/>
    <mergeCell ref="H37:J37"/>
    <mergeCell ref="N37:O37"/>
    <mergeCell ref="Y37:AA37"/>
    <mergeCell ref="AP37:AR37"/>
    <mergeCell ref="AT37:AU37"/>
    <mergeCell ref="C24:AD24"/>
    <mergeCell ref="D29:O29"/>
    <mergeCell ref="C31:W31"/>
    <mergeCell ref="AE31:BE31"/>
    <mergeCell ref="F33:F34"/>
    <mergeCell ref="H33:J34"/>
    <mergeCell ref="L33:L34"/>
    <mergeCell ref="AR26:BD26"/>
    <mergeCell ref="AR27:BD27"/>
    <mergeCell ref="N33:O34"/>
    <mergeCell ref="Q33:Q34"/>
    <mergeCell ref="AZ33:BD33"/>
    <mergeCell ref="Y34:AA34"/>
    <mergeCell ref="D128:BD136"/>
    <mergeCell ref="AP117:AU117"/>
    <mergeCell ref="AQ118:AS118"/>
    <mergeCell ref="AQ120:AS120"/>
    <mergeCell ref="AQ121:AS121"/>
    <mergeCell ref="AQ122:AS122"/>
    <mergeCell ref="AQ123:AS123"/>
    <mergeCell ref="AQ124:AS124"/>
    <mergeCell ref="AQ125:AS125"/>
    <mergeCell ref="AT118:AU118"/>
    <mergeCell ref="AT120:AU120"/>
    <mergeCell ref="AT121:AU121"/>
    <mergeCell ref="AT122:AU122"/>
    <mergeCell ref="AT123:AU123"/>
    <mergeCell ref="AT124:AU124"/>
    <mergeCell ref="AT125:AU125"/>
    <mergeCell ref="AW117:AZ117"/>
    <mergeCell ref="AW118:AZ118"/>
    <mergeCell ref="BB120:BD120"/>
    <mergeCell ref="BB121:BD121"/>
    <mergeCell ref="BB122:BD122"/>
    <mergeCell ref="BB123:BD123"/>
    <mergeCell ref="BB124:BD124"/>
    <mergeCell ref="BB125:BD125"/>
    <mergeCell ref="AW125:AZ125"/>
    <mergeCell ref="BB117:BD117"/>
    <mergeCell ref="BB118:BD118"/>
    <mergeCell ref="AG12:AK12"/>
    <mergeCell ref="AG14:AX14"/>
    <mergeCell ref="AG20:AK20"/>
    <mergeCell ref="AG22:AX22"/>
    <mergeCell ref="AM20:AX20"/>
    <mergeCell ref="AE24:BE24"/>
    <mergeCell ref="AW37:AX37"/>
    <mergeCell ref="AZ37:BD37"/>
    <mergeCell ref="AZ40:BD40"/>
    <mergeCell ref="AG120:AI120"/>
    <mergeCell ref="AG121:AI121"/>
    <mergeCell ref="AG122:AI122"/>
    <mergeCell ref="AG123:AI123"/>
    <mergeCell ref="AG124:AI124"/>
    <mergeCell ref="AM34:AN34"/>
    <mergeCell ref="AP34:AR34"/>
    <mergeCell ref="AZ14:BD14"/>
    <mergeCell ref="J18:AX18"/>
    <mergeCell ref="AZ18:BD18"/>
    <mergeCell ref="AE16:BE16"/>
    <mergeCell ref="C16:AD16"/>
    <mergeCell ref="B1:F3"/>
    <mergeCell ref="BB1:BH3"/>
    <mergeCell ref="AK1:AZ1"/>
    <mergeCell ref="H1:AC1"/>
    <mergeCell ref="AW120:AZ120"/>
    <mergeCell ref="AW121:AZ121"/>
    <mergeCell ref="AW122:AZ122"/>
    <mergeCell ref="AW123:AZ123"/>
    <mergeCell ref="AW124:AZ124"/>
    <mergeCell ref="D14:H14"/>
    <mergeCell ref="D18:H18"/>
    <mergeCell ref="AZ13:BD13"/>
    <mergeCell ref="AZ11:BD11"/>
    <mergeCell ref="D12:H12"/>
    <mergeCell ref="AZ12:BD12"/>
    <mergeCell ref="AM12:AX12"/>
    <mergeCell ref="C6:Y6"/>
    <mergeCell ref="AA6:BE6"/>
    <mergeCell ref="D8:H8"/>
    <mergeCell ref="J8:AX8"/>
    <mergeCell ref="AZ8:BD8"/>
    <mergeCell ref="D10:H10"/>
    <mergeCell ref="J10:AX10"/>
    <mergeCell ref="AZ10:BD10"/>
  </mergeCells>
  <conditionalFormatting sqref="H36:J39 H41:J41">
    <cfRule type="expression" dxfId="1288" priority="462">
      <formula>D36&lt;&gt;"Mme"</formula>
    </cfRule>
  </conditionalFormatting>
  <conditionalFormatting sqref="AT36:AU41">
    <cfRule type="expression" dxfId="1287" priority="461">
      <formula xml:space="preserve"> OR(AE36="Pr.", AE36="MCA", AE36="MCB",AE36="MAA",AE36="MAB",AE36="",AE36="DR",AE36="MRA",AE36="MRB",AE36="CR",AE36="AR")</formula>
    </cfRule>
  </conditionalFormatting>
  <conditionalFormatting sqref="AW36:AX41">
    <cfRule type="expression" dxfId="1286" priority="460">
      <formula xml:space="preserve"> OR(AE36="Pr.", AE36="MCA", AE36="MCB",AE36="MAA",AE36="MAB",AE36="",AE36="DR",AE36="MRA",AE36="MRB",AE36="CR",AE36="AR")</formula>
    </cfRule>
  </conditionalFormatting>
  <conditionalFormatting sqref="Q36:Q39 Q41">
    <cfRule type="expression" dxfId="1285" priority="458">
      <formula>D36&lt;&gt;"Mme"</formula>
    </cfRule>
  </conditionalFormatting>
  <conditionalFormatting sqref="H40:J40">
    <cfRule type="expression" dxfId="1284" priority="457">
      <formula>D40&lt;&gt;"Mme"</formula>
    </cfRule>
  </conditionalFormatting>
  <conditionalFormatting sqref="Q40">
    <cfRule type="expression" dxfId="1283" priority="453">
      <formula>D40&lt;&gt;"Mme"</formula>
    </cfRule>
  </conditionalFormatting>
  <conditionalFormatting sqref="AZ36:BA41">
    <cfRule type="expression" dxfId="1282" priority="1712">
      <formula xml:space="preserve"> OR(AE36="Pr.", AE36="MCA", AE36="MCB",AE36="MAA",AE36="MAB",AE36="",AE36="DR",AE36="MRA",AE36="MRB",AE36="CR",AE36="AR")</formula>
    </cfRule>
  </conditionalFormatting>
  <conditionalFormatting sqref="BC36:BD41">
    <cfRule type="expression" dxfId="1281" priority="1714">
      <formula xml:space="preserve"> OR(AF36="Pr.", AF36="MCA", AF36="MCB",AF36="MAA",AF36="MAB",AF36="",AF36="DR",AF36="MRA",AF36="MRB",AF36="CR",AF36="AR")</formula>
    </cfRule>
  </conditionalFormatting>
  <conditionalFormatting sqref="BB36:BB41">
    <cfRule type="expression" dxfId="1280" priority="1716">
      <formula xml:space="preserve"> OR(AF36="Pr.", AF36="MCA", AF36="MCB",AF36="MAA",AF36="MAB",AF36="",AF36="DR",AF36="MRA",AF36="MRB",AF36="CR",AF36="AR")</formula>
    </cfRule>
  </conditionalFormatting>
  <conditionalFormatting sqref="BI89:BI99">
    <cfRule type="iconSet" priority="1717">
      <iconSet iconSet="4ArrowsGray">
        <cfvo type="percent" val="0"/>
        <cfvo type="percent" val="25"/>
        <cfvo type="percent" val="50"/>
        <cfvo type="percent" val="75"/>
      </iconSet>
    </cfRule>
  </conditionalFormatting>
  <dataValidations xWindow="514" yWindow="372" count="36">
    <dataValidation type="list" allowBlank="1" showInputMessage="1" showErrorMessage="1" sqref="AI36:AI41">
      <formula1>statut</formula1>
    </dataValidation>
    <dataValidation type="list" allowBlank="1" showInputMessage="1" showErrorMessage="1" sqref="AP36:AR41">
      <formula1>Etab</formula1>
    </dataValidation>
    <dataValidation type="list" allowBlank="1" showInputMessage="1" showErrorMessage="1" sqref="AK36:AK41">
      <formula1>Domaine</formula1>
    </dataValidation>
    <dataValidation type="list" allowBlank="1" showInputMessage="1" showErrorMessage="1" sqref="Y36:AA41">
      <formula1>Diplome</formula1>
    </dataValidation>
    <dataValidation type="list" allowBlank="1" showInputMessage="1" showErrorMessage="1" sqref="AE36:AE41">
      <formula1>Grade</formula1>
    </dataValidation>
    <dataValidation type="list" allowBlank="1" showInputMessage="1" showErrorMessage="1" sqref="D36:D41">
      <formula1>Sexe</formula1>
    </dataValidation>
    <dataValidation allowBlank="1" showInputMessage="1" showErrorMessage="1" promptTitle="Information" prompt="L’acronyme est obligatoire il est _x000a_un outil indispensable pour les indicateurs scientifiques _x000a_(doit être précisé dans l’affiliation _x000a_des publications)" sqref="D12:H12 U20"/>
    <dataValidation allowBlank="1" showInputMessage="1" showErrorMessage="1" promptTitle="Information" prompt="L’acronyme est obligatoire il est _x000a_un outil indispensable pour les indicateurs scientifiques _x000a_(doit être précisé dans l’affiliation des publications)" sqref="D20:H20"/>
    <dataValidation type="list" allowBlank="1" showInputMessage="1" showErrorMessage="1" sqref="AG3">
      <formula1>"1,2,3,4,5,6,7,8,9,10,11,12,13,14,15,16,17,18,19,20"</formula1>
    </dataValidation>
    <dataValidation type="list" allowBlank="1" showInputMessage="1" showErrorMessage="1" sqref="Q29:AE29 AG29:AP29 AR29:BD29">
      <formula1>INDIRECT($BN$29)</formula1>
    </dataValidation>
    <dataValidation type="textLength" operator="lessThanOrEqual" allowBlank="1" showInputMessage="1" showErrorMessage="1" sqref="D115:Z115 D89:BD89 D104:BD104">
      <formula1>12</formula1>
    </dataValidation>
    <dataValidation allowBlank="1" showInputMessage="1" showErrorMessage="1" promptTitle="Information" prompt="Préciser l’expérimental, le théorique et  l’appliqué" sqref="C43:BE43"/>
    <dataValidation allowBlank="1" showInputMessage="1" showErrorMessage="1" promptTitle="Information" prompt="-  Espace vital du chercheur_x000a_-  Temps moyen de présence du chercheur dans le labo_x000a_-  Moyen engagés pour la recherche en cours._x000a_" sqref="C103:BE103"/>
    <dataValidation operator="lessThanOrEqual" allowBlank="1" showInputMessage="1" showErrorMessage="1" promptTitle="Information" prompt="-  Espace vital du chercheur_x000a_-  Temps moyen de présence du chercheur dans le labo_x000a_-  Moyen engagés pour la recherche en cours." sqref="D105:BD107"/>
    <dataValidation allowBlank="1" showInputMessage="1" showErrorMessage="1" promptTitle="Information" prompt="Préciser l’expérimental, le théorique _x000a_et  l’appliqué_x000a_" sqref="D44:BD44"/>
    <dataValidation type="list" allowBlank="1" showInputMessage="1" showErrorMessage="1" sqref="J10:AX10">
      <formula1>INDIRECT($BK$8)</formula1>
    </dataValidation>
    <dataValidation type="list" allowBlank="1" showInputMessage="1" showErrorMessage="1" sqref="J8:AX8">
      <formula1>etablissement</formula1>
    </dataValidation>
    <dataValidation type="textLength" errorStyle="warning" operator="lessThanOrEqual" allowBlank="1" showInputMessage="1" showErrorMessage="1" errorTitle="Information" error="Vous avez dépassé 400 Mots" sqref="D65:BD65">
      <formula1>2000</formula1>
    </dataValidation>
    <dataValidation allowBlank="1" showInputMessage="1" showErrorMessage="1" promptTitle="Information" prompt="- Espace vital du chercheur_x000a_- Temps moyen de présence du chercheur dans le labo_x000a_- Moyen engagés pour la recherche en cours." sqref="C102:BE102 AA108:BE108 BE110:BE114 AA110:BD110 AA114:BD114"/>
    <dataValidation operator="lessThanOrEqual" allowBlank="1" showInputMessage="1" showErrorMessage="1" sqref="AA115:BE115 D111:BD113 D90:BD101"/>
    <dataValidation type="list" allowBlank="1" showInputMessage="1" showErrorMessage="1" sqref="AG36:AG41 AC36:AC41">
      <formula1>obtention</formula1>
    </dataValidation>
    <dataValidation allowBlank="1" showInputMessage="1" showErrorMessage="1" promptTitle="Information" prompt="L’acronyme est obligatoire il est un outil indispensable pour les indicateurs scientifiques (doit être précisé dans l’affiliation des publications)_x000a__x000a_" sqref="W12:AE12"/>
    <dataValidation allowBlank="1" showInputMessage="1" showErrorMessage="1" promptTitle="Information" prompt="L’acronyme est obligatoire il est un outil indispensable pour les indicateurs scientifiques (doit être précisé dans l’affiliation des publications)" sqref="W20:AE20"/>
    <dataValidation allowBlank="1" showInputMessage="1" showErrorMessage="1" promptTitle="Information" prompt="Préciser l’expérimental, le théorique et  l’appliqué_x000a_" sqref="D45:BD62"/>
    <dataValidation errorStyle="warning" operator="lessThanOrEqual" allowBlank="1" showInputMessage="1" showErrorMessage="1" errorTitle="Information" error="Vous avez dépassé 400 Mots" sqref="D66:BD71"/>
    <dataValidation operator="greaterThan" allowBlank="1" showInputMessage="1" showErrorMessage="1" sqref="D74:BD86"/>
    <dataValidation type="list" allowBlank="1" showInputMessage="1" showErrorMessage="1" promptTitle="Grand domaine" prompt="Obligatoire (pour calculer les points )" sqref="D29:O29">
      <formula1>GD</formula1>
    </dataValidation>
    <dataValidation allowBlank="1" showInputMessage="1" showErrorMessage="1" promptTitle="Information" prompt="Le nom en majuscules (à la naissance)._x000a_La première lettre du prénom en majuscules." sqref="J22:AE22 J14:AE14"/>
    <dataValidation allowBlank="1" showInputMessage="1" showErrorMessage="1" promptTitle="Information" prompt="Double clic" sqref="W36:W41"/>
    <dataValidation type="custom" showInputMessage="1" showErrorMessage="1" sqref="Q36:Q41">
      <formula1>IF(D36="Mme",TRUE,FALSE)</formula1>
    </dataValidation>
    <dataValidation type="custom" showInputMessage="1" showErrorMessage="1" sqref="AW36:AX41">
      <formula1>IF(OR(AE36="Doc.",AE36="MAA, Doc.",AE36="AR, Doc.",AE36="Mastérant",AE36="MAB, Doc."),TRUE)</formula1>
    </dataValidation>
    <dataValidation type="custom" showInputMessage="1" showErrorMessage="1" promptTitle="Information" prompt="Préciser le moins et l'année" sqref="AT36:AU41">
      <formula1>IF(OR(AE36="Doc.",AE36="MAA, Doc.",AE36="AR, Doc.",AE36="Mastérant",AE36="MAB, Doc."),TRUE)</formula1>
    </dataValidation>
    <dataValidation type="custom" showInputMessage="1" showErrorMessage="1" errorTitle="Vous etre pas concerner !!!!!!!" error="xxxxxxxxxxxxxxxxxxxxxxx" sqref="H36:J41">
      <formula1>IF(D36="Mme",TRUE,FALSE)</formula1>
    </dataValidation>
    <dataValidation type="custom" allowBlank="1" showInputMessage="1" showErrorMessage="1" sqref="BC36:BD41">
      <formula1>IF(OR(AF36="Doc.",AF36="MAA, Doc.",AF36="AR, Doc.",AF36="Mastérant",AF36="MAB, Doc."),TRUE)</formula1>
    </dataValidation>
    <dataValidation type="custom" allowBlank="1" showInputMessage="1" showErrorMessage="1" sqref="AZ36:BA41">
      <formula1>IF(OR(AE36="Doc.",AE36="MAA, Doc.",AE36="AR, Doc.",AE36="Mastérant",AE36="MAB, Doc."),TRUE)</formula1>
    </dataValidation>
    <dataValidation type="custom" allowBlank="1" showInputMessage="1" showErrorMessage="1" sqref="BB36:BB41">
      <formula1>IF(OR(AF36="Doc.",AF36="MAA, Doc.",AF36="AR, Doc.",AF36="Mastérant",AF36="MAB, Doc."),TRUE)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landscape" horizontalDpi="4294967292" verticalDpi="200" r:id="rId1"/>
  <rowBreaks count="1" manualBreakCount="1">
    <brk id="126" max="5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autoFill="0" autoPict="0" macro="[0]!add_ligne">
                <anchor moveWithCells="1" sizeWithCells="1">
                  <from>
                    <xdr:col>0</xdr:col>
                    <xdr:colOff>142875</xdr:colOff>
                    <xdr:row>33</xdr:row>
                    <xdr:rowOff>152400</xdr:rowOff>
                  </from>
                  <to>
                    <xdr:col>0</xdr:col>
                    <xdr:colOff>381000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autoFill="0" autoPict="0" macro="[0]!supp_ligne">
                <anchor moveWithCells="1" sizeWithCells="1">
                  <from>
                    <xdr:col>0</xdr:col>
                    <xdr:colOff>428625</xdr:colOff>
                    <xdr:row>33</xdr:row>
                    <xdr:rowOff>152400</xdr:rowOff>
                  </from>
                  <to>
                    <xdr:col>0</xdr:col>
                    <xdr:colOff>666750</xdr:colOff>
                    <xdr:row>35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>
    <tabColor rgb="FF00B0F0"/>
  </sheetPr>
  <dimension ref="A1:RR272"/>
  <sheetViews>
    <sheetView showGridLines="0" showWhiteSpace="0" zoomScale="80" zoomScaleNormal="80" workbookViewId="0">
      <selection activeCell="S244" sqref="S244:AA244"/>
    </sheetView>
  </sheetViews>
  <sheetFormatPr baseColWidth="10" defaultColWidth="9.140625" defaultRowHeight="14.25" x14ac:dyDescent="0.25"/>
  <cols>
    <col min="1" max="1" width="12.7109375" style="132" customWidth="1"/>
    <col min="2" max="2" width="0.7109375" style="132" customWidth="1"/>
    <col min="3" max="3" width="3.28515625" style="132" customWidth="1"/>
    <col min="4" max="4" width="5.140625" style="132" customWidth="1"/>
    <col min="5" max="5" width="0.7109375" style="132" customWidth="1"/>
    <col min="6" max="7" width="14" style="132" customWidth="1"/>
    <col min="8" max="8" width="0.7109375" style="132" customWidth="1"/>
    <col min="9" max="9" width="32.85546875" style="132" customWidth="1"/>
    <col min="10" max="10" width="0.7109375" style="132" customWidth="1"/>
    <col min="11" max="11" width="40.85546875" style="132" customWidth="1"/>
    <col min="12" max="12" width="0.7109375" style="132" customWidth="1"/>
    <col min="13" max="13" width="10.5703125" style="132" customWidth="1"/>
    <col min="14" max="14" width="0.7109375" style="132" customWidth="1"/>
    <col min="15" max="15" width="9.5703125" style="132" customWidth="1"/>
    <col min="16" max="16" width="0.7109375" style="132" customWidth="1"/>
    <col min="17" max="17" width="10.140625" style="132" customWidth="1"/>
    <col min="18" max="18" width="0.7109375" style="132" customWidth="1"/>
    <col min="19" max="19" width="16.5703125" style="132" customWidth="1"/>
    <col min="20" max="21" width="4.28515625" style="132" customWidth="1"/>
    <col min="22" max="22" width="12.28515625" style="132" customWidth="1"/>
    <col min="23" max="23" width="16.5703125" style="132" customWidth="1"/>
    <col min="24" max="25" width="5" style="132" customWidth="1"/>
    <col min="26" max="26" width="12.28515625" style="132" customWidth="1"/>
    <col min="27" max="27" width="0.7109375" style="132" customWidth="1"/>
    <col min="28" max="28" width="30.5703125" style="132" customWidth="1"/>
    <col min="29" max="29" width="5.5703125" style="132" customWidth="1"/>
    <col min="30" max="30" width="0.7109375" style="132" customWidth="1"/>
    <col min="31" max="31" width="16.5703125" style="132" customWidth="1"/>
    <col min="32" max="33" width="5" style="132" customWidth="1"/>
    <col min="34" max="34" width="12.28515625" style="132" customWidth="1"/>
    <col min="35" max="35" width="0.7109375" style="132" customWidth="1"/>
    <col min="36" max="36" width="4.5703125" style="132" customWidth="1"/>
    <col min="37" max="37" width="8.42578125" style="132" customWidth="1"/>
    <col min="38" max="38" width="0.7109375" style="132" customWidth="1"/>
    <col min="39" max="39" width="13.140625" style="132" customWidth="1"/>
    <col min="40" max="40" width="0.7109375" style="132" customWidth="1"/>
    <col min="41" max="41" width="10.5703125" style="132" customWidth="1"/>
    <col min="42" max="42" width="0.7109375" style="132" customWidth="1"/>
    <col min="43" max="43" width="10.7109375" style="235" customWidth="1"/>
    <col min="44" max="44" width="3.5703125" style="132" customWidth="1"/>
    <col min="45" max="45" width="0.7109375" style="132" customWidth="1"/>
    <col min="46" max="46" width="12.7109375" style="132" customWidth="1"/>
    <col min="47" max="47" width="9.140625" style="132" hidden="1" customWidth="1"/>
    <col min="48" max="48" width="12.5703125" style="132" hidden="1" customWidth="1"/>
    <col min="49" max="49" width="21.7109375" style="132" hidden="1" customWidth="1"/>
    <col min="50" max="223" width="9.140625" style="132" hidden="1" customWidth="1"/>
    <col min="224" max="265" width="0" style="132" hidden="1" customWidth="1"/>
    <col min="266" max="16384" width="9.140625" style="132"/>
  </cols>
  <sheetData>
    <row r="1" spans="1:486" ht="75" customHeight="1" thickBot="1" x14ac:dyDescent="0.3">
      <c r="A1" s="191" t="str">
        <f>CONCATENATE("Equipe"," ",'1.Pré.Eq'!AG3)</f>
        <v xml:space="preserve">Equipe </v>
      </c>
      <c r="B1" s="858" t="s">
        <v>4407</v>
      </c>
      <c r="C1" s="859"/>
      <c r="D1" s="859"/>
      <c r="E1" s="859"/>
      <c r="F1" s="859"/>
      <c r="G1" s="859"/>
      <c r="H1" s="859"/>
      <c r="I1" s="859"/>
      <c r="J1" s="859"/>
      <c r="K1" s="859"/>
      <c r="L1" s="859"/>
      <c r="M1" s="859"/>
      <c r="N1" s="859"/>
      <c r="O1" s="859"/>
      <c r="P1" s="859"/>
      <c r="Q1" s="859"/>
      <c r="R1" s="859"/>
      <c r="S1" s="859"/>
      <c r="T1" s="859"/>
      <c r="U1" s="859"/>
      <c r="V1" s="859"/>
      <c r="W1" s="859"/>
      <c r="X1" s="859"/>
      <c r="Y1" s="651"/>
      <c r="Z1" s="651"/>
      <c r="AA1" s="651" t="s">
        <v>93</v>
      </c>
      <c r="AB1" s="864" t="s">
        <v>1970</v>
      </c>
      <c r="AC1" s="864"/>
      <c r="AD1" s="864"/>
      <c r="AE1" s="864"/>
      <c r="AF1" s="864"/>
      <c r="AG1" s="864"/>
      <c r="AH1" s="864"/>
      <c r="AI1" s="864"/>
      <c r="AJ1" s="864"/>
      <c r="AK1" s="864"/>
      <c r="AL1" s="864"/>
      <c r="AM1" s="864"/>
      <c r="AN1" s="864"/>
      <c r="AO1" s="864"/>
      <c r="AP1" s="864"/>
      <c r="AQ1" s="864"/>
      <c r="AR1" s="864"/>
      <c r="AS1" s="865"/>
      <c r="AT1" s="192" t="str">
        <f>CONCATENATE("فرقة"," ",'1.Pré.Eq'!AG3)</f>
        <v xml:space="preserve">فرقة </v>
      </c>
      <c r="AV1" s="193"/>
    </row>
    <row r="2" spans="1:486" ht="17.100000000000001" customHeight="1" x14ac:dyDescent="0.25">
      <c r="A2" s="194"/>
      <c r="B2" s="403"/>
      <c r="C2" s="843" t="s">
        <v>1949</v>
      </c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  <c r="Q2" s="844"/>
      <c r="R2" s="844"/>
      <c r="S2" s="844"/>
      <c r="T2" s="844"/>
      <c r="U2" s="844"/>
      <c r="V2" s="844"/>
      <c r="W2" s="844"/>
      <c r="X2" s="650"/>
      <c r="Y2" s="650"/>
      <c r="Z2" s="650"/>
      <c r="AA2" s="650"/>
      <c r="AB2" s="650"/>
      <c r="AC2" s="650"/>
      <c r="AD2" s="650"/>
      <c r="AE2" s="650"/>
      <c r="AF2" s="856" t="s">
        <v>1950</v>
      </c>
      <c r="AG2" s="856"/>
      <c r="AH2" s="856"/>
      <c r="AI2" s="856"/>
      <c r="AJ2" s="856"/>
      <c r="AK2" s="856"/>
      <c r="AL2" s="856"/>
      <c r="AM2" s="856"/>
      <c r="AN2" s="856"/>
      <c r="AO2" s="856"/>
      <c r="AP2" s="856"/>
      <c r="AQ2" s="856"/>
      <c r="AR2" s="857"/>
      <c r="AS2" s="170"/>
      <c r="AT2" s="194"/>
      <c r="AU2" s="196"/>
      <c r="AV2" s="196"/>
      <c r="AW2" s="196"/>
      <c r="AX2" s="197"/>
    </row>
    <row r="3" spans="1:486" ht="17.100000000000001" customHeight="1" x14ac:dyDescent="0.25">
      <c r="A3" s="195"/>
      <c r="B3" s="403"/>
      <c r="C3" s="841" t="s">
        <v>3909</v>
      </c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198"/>
      <c r="P3" s="198"/>
      <c r="Q3" s="198"/>
      <c r="R3" s="198"/>
      <c r="S3" s="424"/>
      <c r="T3" s="314"/>
      <c r="U3" s="456" t="s">
        <v>1699</v>
      </c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827" t="s">
        <v>1700</v>
      </c>
      <c r="AG3" s="827"/>
      <c r="AH3" s="827"/>
      <c r="AI3" s="827"/>
      <c r="AJ3" s="827"/>
      <c r="AK3" s="827"/>
      <c r="AL3" s="827"/>
      <c r="AM3" s="827"/>
      <c r="AN3" s="827"/>
      <c r="AO3" s="827"/>
      <c r="AP3" s="828"/>
      <c r="AQ3" s="854" t="s">
        <v>1840</v>
      </c>
      <c r="AR3" s="855"/>
      <c r="AS3" s="163"/>
      <c r="AT3" s="195"/>
      <c r="AU3" s="199"/>
      <c r="AV3" s="200" t="s">
        <v>3738</v>
      </c>
      <c r="AW3" s="201" t="s">
        <v>3737</v>
      </c>
      <c r="AX3" s="202" t="s">
        <v>1971</v>
      </c>
    </row>
    <row r="4" spans="1:486" ht="3.95" customHeight="1" x14ac:dyDescent="0.25">
      <c r="A4" s="195"/>
      <c r="B4" s="164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4"/>
      <c r="AR4" s="205"/>
      <c r="AS4" s="163"/>
      <c r="AT4" s="195"/>
      <c r="AU4" s="199"/>
      <c r="AV4" s="201"/>
      <c r="AW4" s="201"/>
      <c r="AX4" s="202"/>
    </row>
    <row r="5" spans="1:486" s="178" customFormat="1" ht="15" customHeight="1" x14ac:dyDescent="0.25">
      <c r="A5" s="226"/>
      <c r="B5" s="175"/>
      <c r="C5" s="176"/>
      <c r="D5" s="642" t="s">
        <v>1692</v>
      </c>
      <c r="E5" s="176"/>
      <c r="F5" s="727" t="s">
        <v>1693</v>
      </c>
      <c r="G5" s="729"/>
      <c r="H5" s="176"/>
      <c r="I5" s="642" t="s">
        <v>3735</v>
      </c>
      <c r="J5" s="176"/>
      <c r="K5" s="648" t="s">
        <v>3742</v>
      </c>
      <c r="L5" s="176"/>
      <c r="M5" s="642" t="s">
        <v>3736</v>
      </c>
      <c r="N5" s="485"/>
      <c r="O5" s="486" t="s">
        <v>1695</v>
      </c>
      <c r="P5" s="485"/>
      <c r="Q5" s="486" t="s">
        <v>1694</v>
      </c>
      <c r="R5" s="485"/>
      <c r="S5" s="486" t="s">
        <v>1973</v>
      </c>
      <c r="T5" s="848" t="s">
        <v>3743</v>
      </c>
      <c r="U5" s="846" t="s">
        <v>3809</v>
      </c>
      <c r="V5" s="845" t="s">
        <v>3811</v>
      </c>
      <c r="W5" s="486" t="s">
        <v>1974</v>
      </c>
      <c r="X5" s="848" t="s">
        <v>3743</v>
      </c>
      <c r="Y5" s="846" t="s">
        <v>3809</v>
      </c>
      <c r="Z5" s="845" t="s">
        <v>3811</v>
      </c>
      <c r="AA5" s="821" t="s">
        <v>1980</v>
      </c>
      <c r="AB5" s="823"/>
      <c r="AC5" s="849" t="s">
        <v>3744</v>
      </c>
      <c r="AD5" s="821" t="s">
        <v>1978</v>
      </c>
      <c r="AE5" s="823"/>
      <c r="AF5" s="848" t="s">
        <v>3743</v>
      </c>
      <c r="AG5" s="846" t="s">
        <v>3809</v>
      </c>
      <c r="AH5" s="846" t="s">
        <v>3811</v>
      </c>
      <c r="AI5" s="485"/>
      <c r="AJ5" s="821" t="s">
        <v>1979</v>
      </c>
      <c r="AK5" s="823"/>
      <c r="AL5" s="485"/>
      <c r="AM5" s="487" t="s">
        <v>1696</v>
      </c>
      <c r="AN5" s="158"/>
      <c r="AO5" s="486" t="s">
        <v>1697</v>
      </c>
      <c r="AP5" s="485"/>
      <c r="AQ5" s="644" t="s">
        <v>1698</v>
      </c>
      <c r="AR5" s="176"/>
      <c r="AS5" s="133"/>
      <c r="AT5" s="226"/>
      <c r="AU5" s="488"/>
      <c r="AV5" s="489" t="str">
        <f>IF(AW5&gt;6,"Non",IF(AW5=5,"Non",IF(AW5=0,"vide","Oui")))</f>
        <v>vide</v>
      </c>
      <c r="AW5" s="490">
        <f>IF('1.Pré.Eq'!D29="",0,((VALUE(RIGHT(LEFT('1.Pré.Eq'!D29,3),1)))))</f>
        <v>0</v>
      </c>
      <c r="AX5" s="491" t="str">
        <f>IF(Q8="oui",1,IF(Q8="","vide",0))</f>
        <v>vide</v>
      </c>
    </row>
    <row r="6" spans="1:486" s="178" customFormat="1" ht="15" customHeight="1" x14ac:dyDescent="0.25">
      <c r="A6" s="226"/>
      <c r="B6" s="175"/>
      <c r="C6" s="176"/>
      <c r="D6" s="643" t="s">
        <v>792</v>
      </c>
      <c r="E6" s="176"/>
      <c r="F6" s="730" t="s">
        <v>3810</v>
      </c>
      <c r="G6" s="732"/>
      <c r="H6" s="176"/>
      <c r="I6" s="643" t="s">
        <v>3732</v>
      </c>
      <c r="J6" s="176"/>
      <c r="K6" s="649" t="s">
        <v>3888</v>
      </c>
      <c r="L6" s="176"/>
      <c r="M6" s="643" t="s">
        <v>3733</v>
      </c>
      <c r="N6" s="485"/>
      <c r="O6" s="493" t="s">
        <v>1688</v>
      </c>
      <c r="P6" s="485"/>
      <c r="Q6" s="493" t="s">
        <v>1687</v>
      </c>
      <c r="R6" s="485"/>
      <c r="S6" s="493" t="s">
        <v>1901</v>
      </c>
      <c r="T6" s="840"/>
      <c r="U6" s="847"/>
      <c r="V6" s="838"/>
      <c r="W6" s="493" t="s">
        <v>1902</v>
      </c>
      <c r="X6" s="840"/>
      <c r="Y6" s="847"/>
      <c r="Z6" s="838"/>
      <c r="AA6" s="824" t="s">
        <v>1972</v>
      </c>
      <c r="AB6" s="826"/>
      <c r="AC6" s="839"/>
      <c r="AD6" s="824" t="s">
        <v>1903</v>
      </c>
      <c r="AE6" s="826"/>
      <c r="AF6" s="840"/>
      <c r="AG6" s="847"/>
      <c r="AH6" s="847"/>
      <c r="AI6" s="485"/>
      <c r="AJ6" s="824" t="s">
        <v>1690</v>
      </c>
      <c r="AK6" s="826"/>
      <c r="AL6" s="485"/>
      <c r="AM6" s="177" t="s">
        <v>1689</v>
      </c>
      <c r="AN6" s="158"/>
      <c r="AO6" s="493" t="s">
        <v>1691</v>
      </c>
      <c r="AP6" s="485"/>
      <c r="AQ6" s="645" t="s">
        <v>794</v>
      </c>
      <c r="AR6" s="176"/>
      <c r="AS6" s="133"/>
      <c r="AT6" s="226"/>
      <c r="AU6" s="488"/>
      <c r="AV6" s="494"/>
      <c r="AW6" s="494"/>
      <c r="AX6" s="494"/>
      <c r="BB6" s="178">
        <v>1</v>
      </c>
      <c r="BC6" s="178">
        <v>2</v>
      </c>
      <c r="BD6" s="178">
        <v>3</v>
      </c>
      <c r="BE6" s="178">
        <v>4</v>
      </c>
    </row>
    <row r="7" spans="1:486" s="171" customFormat="1" ht="3.95" customHeight="1" x14ac:dyDescent="0.25">
      <c r="A7" s="195"/>
      <c r="B7" s="167"/>
      <c r="C7" s="158"/>
      <c r="D7" s="166"/>
      <c r="E7" s="166"/>
      <c r="F7" s="166"/>
      <c r="G7" s="166"/>
      <c r="H7" s="166"/>
      <c r="I7" s="166"/>
      <c r="J7" s="166"/>
      <c r="K7" s="166"/>
      <c r="L7" s="166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317"/>
      <c r="AI7" s="158"/>
      <c r="AJ7" s="201"/>
      <c r="AK7" s="201"/>
      <c r="AL7" s="158"/>
      <c r="AM7" s="158"/>
      <c r="AN7" s="158"/>
      <c r="AO7" s="158"/>
      <c r="AP7" s="158"/>
      <c r="AQ7" s="209"/>
      <c r="AR7" s="158"/>
      <c r="AS7" s="170"/>
      <c r="AT7" s="195"/>
      <c r="AU7" s="199"/>
      <c r="AV7" s="210" t="str">
        <f>IF(ISERROR(SEARCH("pts/نقطة",AQ7)),"","0")</f>
        <v/>
      </c>
      <c r="AW7" s="211"/>
      <c r="AX7" s="208"/>
      <c r="AZ7" s="207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  <c r="IT7" s="158"/>
      <c r="IU7" s="158"/>
      <c r="IV7" s="158"/>
      <c r="IW7" s="158"/>
      <c r="IX7" s="158"/>
      <c r="IY7" s="158"/>
      <c r="IZ7" s="158"/>
      <c r="JA7" s="158"/>
      <c r="JB7" s="158"/>
      <c r="JC7" s="158"/>
      <c r="JD7" s="158"/>
      <c r="JE7" s="158"/>
      <c r="JF7" s="158"/>
      <c r="JG7" s="158"/>
      <c r="JH7" s="158"/>
      <c r="JI7" s="158"/>
      <c r="JJ7" s="158"/>
      <c r="JK7" s="158"/>
      <c r="JL7" s="158"/>
      <c r="JM7" s="158"/>
      <c r="JN7" s="158"/>
      <c r="JO7" s="158"/>
      <c r="JP7" s="158"/>
      <c r="JQ7" s="158"/>
      <c r="JR7" s="158"/>
      <c r="JS7" s="158"/>
      <c r="JT7" s="158"/>
      <c r="JU7" s="158"/>
      <c r="JV7" s="158"/>
      <c r="JW7" s="158"/>
      <c r="JX7" s="158"/>
      <c r="JY7" s="158"/>
      <c r="JZ7" s="158"/>
      <c r="KA7" s="158"/>
      <c r="KB7" s="158"/>
      <c r="KC7" s="158"/>
      <c r="KD7" s="158"/>
      <c r="KE7" s="158"/>
      <c r="KF7" s="158"/>
      <c r="KG7" s="158"/>
      <c r="KH7" s="158"/>
      <c r="KI7" s="158"/>
      <c r="KJ7" s="158"/>
      <c r="KK7" s="158"/>
      <c r="KL7" s="158"/>
      <c r="KM7" s="158"/>
      <c r="KN7" s="158"/>
      <c r="KO7" s="158"/>
      <c r="KP7" s="158"/>
      <c r="KQ7" s="158"/>
      <c r="KR7" s="158"/>
      <c r="KS7" s="158"/>
      <c r="KT7" s="158"/>
      <c r="KU7" s="158"/>
      <c r="KV7" s="158"/>
      <c r="KW7" s="158"/>
      <c r="KX7" s="158"/>
      <c r="KY7" s="158"/>
      <c r="KZ7" s="158"/>
      <c r="LA7" s="158"/>
      <c r="LB7" s="158"/>
      <c r="LC7" s="158"/>
      <c r="LD7" s="158"/>
      <c r="LE7" s="158"/>
      <c r="LF7" s="158"/>
      <c r="LG7" s="158"/>
      <c r="LH7" s="158"/>
      <c r="LI7" s="158"/>
      <c r="LJ7" s="158"/>
      <c r="LK7" s="158"/>
      <c r="LL7" s="158"/>
      <c r="LM7" s="158"/>
      <c r="LN7" s="158"/>
      <c r="LO7" s="158"/>
      <c r="LP7" s="158"/>
      <c r="LQ7" s="158"/>
      <c r="LR7" s="158"/>
      <c r="LS7" s="158"/>
      <c r="LT7" s="158"/>
      <c r="LU7" s="158"/>
      <c r="LV7" s="158"/>
      <c r="LW7" s="158"/>
      <c r="LX7" s="158"/>
      <c r="LY7" s="158"/>
      <c r="LZ7" s="158"/>
      <c r="MA7" s="158"/>
      <c r="MB7" s="158"/>
      <c r="MC7" s="158"/>
      <c r="MD7" s="158"/>
      <c r="ME7" s="158"/>
      <c r="MF7" s="158"/>
      <c r="MG7" s="158"/>
      <c r="MH7" s="158"/>
      <c r="MI7" s="158"/>
      <c r="MJ7" s="158"/>
      <c r="MK7" s="158"/>
      <c r="ML7" s="158"/>
      <c r="MM7" s="158"/>
      <c r="MN7" s="158"/>
      <c r="MO7" s="158"/>
      <c r="MP7" s="158"/>
      <c r="MQ7" s="158"/>
      <c r="MR7" s="158"/>
      <c r="MS7" s="158"/>
      <c r="MT7" s="158"/>
      <c r="MU7" s="158"/>
      <c r="MV7" s="158"/>
      <c r="MW7" s="158"/>
      <c r="MX7" s="158"/>
      <c r="MY7" s="158"/>
      <c r="MZ7" s="158"/>
      <c r="NA7" s="158"/>
    </row>
    <row r="8" spans="1:486" s="215" customFormat="1" ht="17.100000000000001" customHeight="1" x14ac:dyDescent="0.25">
      <c r="A8" s="212"/>
      <c r="B8" s="329"/>
      <c r="C8" s="213"/>
      <c r="D8" s="654">
        <v>1</v>
      </c>
      <c r="E8" s="174"/>
      <c r="F8" s="640"/>
      <c r="G8" s="675" t="str">
        <f>IF(F8="","",VLOOKUP(F8,Tableau10[],2,FALSE))</f>
        <v/>
      </c>
      <c r="H8" s="371" t="s">
        <v>3752</v>
      </c>
      <c r="I8" s="674" t="str">
        <f>IF(F8="","",VLOOKUP(F8,Tableau10[],3,FALSE))</f>
        <v/>
      </c>
      <c r="J8" s="371" t="s">
        <v>3752</v>
      </c>
      <c r="K8" s="685"/>
      <c r="L8" s="371" t="s">
        <v>3752</v>
      </c>
      <c r="M8" s="653"/>
      <c r="N8" s="201" t="s">
        <v>3752</v>
      </c>
      <c r="O8" s="653"/>
      <c r="P8" s="371" t="s">
        <v>3752</v>
      </c>
      <c r="Q8" s="653"/>
      <c r="R8" s="371" t="s">
        <v>3752</v>
      </c>
      <c r="S8" s="641"/>
      <c r="T8" s="653"/>
      <c r="U8" s="647"/>
      <c r="V8" s="641"/>
      <c r="W8" s="641"/>
      <c r="X8" s="653"/>
      <c r="Y8" s="647"/>
      <c r="Z8" s="641"/>
      <c r="AA8" s="739"/>
      <c r="AB8" s="740"/>
      <c r="AC8" s="653"/>
      <c r="AD8" s="739"/>
      <c r="AE8" s="740"/>
      <c r="AF8" s="653"/>
      <c r="AG8" s="647"/>
      <c r="AH8" s="641"/>
      <c r="AI8" s="174" t="s">
        <v>3752</v>
      </c>
      <c r="AJ8" s="860" t="str">
        <f>IF(OR(O8="",$AV$5="vide"),"",IF(OR($AV$5=Q8,Q8=""),IF(O8=1,1*BB8,IF(O8=2,IF($AV$5="Non",0.6*BB8+0.6*BC8,0.75*BB8+0.45*BC8),IF(O8=3,IF($AV$5="Non",0.4*BB8+0.4*BC8+0.4*BE8,0.6*BB8+0.3*BC8+0.3*BE8),IF($AV$5="Non",((BB8+BC8+BD8+BE8)*1.2)/O8,0.5*BB8+0.2*BC8+(0.25*BD8)/(O8-3)+0.25*BE8)))),IF(O8=1,1*BB8,IF(O8=2,IF(Q8="Non",0.6*BB8+0.6*BC8,0.75*BB8+0.45*BC8),IF(O8=3,IF(Q8="Non",0.4*BB8+0.4*BC8+0.4*BE8,0.6*BB8+0.3*BC8+0.3*BE8),IF(Q8="Non",((BB8+BC8+BD8+BE8)*1.2)/O8,0.5*BB8+0.2*BC8+(0.25*BD8)/(O8-3)+0.25*BE8))))))</f>
        <v/>
      </c>
      <c r="AK8" s="861"/>
      <c r="AL8" s="371" t="s">
        <v>3752</v>
      </c>
      <c r="AM8" s="653"/>
      <c r="AN8" s="200" t="s">
        <v>3752</v>
      </c>
      <c r="AO8" s="654" t="str">
        <f>IF(O8=0,"",IF(O8=1,"100%","120%"))</f>
        <v/>
      </c>
      <c r="AP8" s="200" t="s">
        <v>3752</v>
      </c>
      <c r="AQ8" s="633" t="str">
        <f>IF(AJ8="","",IF(AM8="Oui",AJ8*1.5*500,AJ8*500))</f>
        <v/>
      </c>
      <c r="AR8" s="213"/>
      <c r="AS8" s="330"/>
      <c r="AT8" s="212"/>
      <c r="AU8" s="199"/>
      <c r="AV8" s="210" t="str">
        <f>IF(OR(AQ8="Valeur",AQ8="القيمة"),0,IF(ISERROR(SEARCH("/",AQ8)),AQ8,0))</f>
        <v/>
      </c>
      <c r="AW8" s="210" t="str">
        <f>CONCATENATE("1tab",AX8)</f>
        <v>1tab1</v>
      </c>
      <c r="AX8" s="214">
        <v>1</v>
      </c>
      <c r="AY8" s="428">
        <v>2</v>
      </c>
      <c r="AZ8" s="429" t="s">
        <v>3971</v>
      </c>
      <c r="BB8" s="430">
        <f>IF(OR(T8="",U8="",V8=""),0,(T8/U8)*IF(V8="Univ. &amp; Labo.",1,IF(V8="Univ.",0.5,0.1)))</f>
        <v>0</v>
      </c>
      <c r="BC8" s="430">
        <f>IF(OR(X8="",Y8="",Z8=""),0,(X8/Y8)*IF(Z8="Univ. &amp; Labo.",1,IF(Z8="Univ.",0.5,0.1)))</f>
        <v>0</v>
      </c>
      <c r="BD8" s="430">
        <f>IF(AC8=0,0,revues!$D$28)</f>
        <v>0</v>
      </c>
      <c r="BE8" s="430">
        <f>IF(OR(AF8="",AG8="",AH8=""),0,(AF8/AG8)*IF(AH8="Univ. &amp; Labo.",1,IF(AH8="Univ.",0.5,0.1)))</f>
        <v>0</v>
      </c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</row>
    <row r="9" spans="1:486" s="215" customFormat="1" ht="17.100000000000001" customHeight="1" x14ac:dyDescent="0.25">
      <c r="A9" s="212"/>
      <c r="B9" s="329"/>
      <c r="C9" s="213"/>
      <c r="D9" s="654">
        <v>2</v>
      </c>
      <c r="E9" s="174"/>
      <c r="F9" s="640"/>
      <c r="G9" s="675" t="str">
        <f>IF(F9="","",VLOOKUP(F9,Tableau10[],2,FALSE))</f>
        <v/>
      </c>
      <c r="H9" s="371" t="s">
        <v>3752</v>
      </c>
      <c r="I9" s="674" t="str">
        <f>IF(F9="","",VLOOKUP(F9,Tableau10[],3,FALSE))</f>
        <v/>
      </c>
      <c r="J9" s="371" t="s">
        <v>3752</v>
      </c>
      <c r="K9" s="685"/>
      <c r="L9" s="371" t="s">
        <v>3752</v>
      </c>
      <c r="M9" s="653"/>
      <c r="N9" s="201" t="s">
        <v>3752</v>
      </c>
      <c r="O9" s="653"/>
      <c r="P9" s="371" t="s">
        <v>3752</v>
      </c>
      <c r="Q9" s="653"/>
      <c r="R9" s="371" t="s">
        <v>3752</v>
      </c>
      <c r="S9" s="641"/>
      <c r="T9" s="653"/>
      <c r="U9" s="647"/>
      <c r="V9" s="641"/>
      <c r="W9" s="641"/>
      <c r="X9" s="653"/>
      <c r="Y9" s="647"/>
      <c r="Z9" s="641"/>
      <c r="AA9" s="739"/>
      <c r="AB9" s="740"/>
      <c r="AC9" s="653"/>
      <c r="AD9" s="739"/>
      <c r="AE9" s="740"/>
      <c r="AF9" s="653"/>
      <c r="AG9" s="647"/>
      <c r="AH9" s="641"/>
      <c r="AI9" s="174" t="s">
        <v>3752</v>
      </c>
      <c r="AJ9" s="860" t="str">
        <f t="shared" ref="AJ9:AJ10" si="0">IF(OR(O9="",$AV$5="vide"),"",IF(OR($AV$5=Q9,Q9=""),IF(O9=1,1*BB9,IF(O9=2,IF($AV$5="Non",0.6*BB9+0.6*BC9,0.75*BB9+0.45*BC9),IF(O9=3,IF($AV$5="Non",0.4*BB9+0.4*BC9+0.4*BE9,0.6*BB9+0.3*BC9+0.3*BE9),IF($AV$5="Non",((BB9+BC9+BD9+BE9)*1.2)/O9,0.5*BB9+0.2*BC9+(0.25*BD9)/(O9-3)+0.25*BE9)))),IF(O9=1,1*BB9,IF(O9=2,IF(Q9="Non",0.6*BB9+0.6*BC9,0.75*BB9+0.45*BC9),IF(O9=3,IF(Q9="Non",0.4*BB9+0.4*BC9+0.4*BE9,0.6*BB9+0.3*BC9+0.3*BE9),IF(Q9="Non",((BB9+BC9+BD9+BE9)*1.2)/O9,0.5*BB9+0.2*BC9+(0.25*BD9)/(O9-3)+0.25*BE9))))))</f>
        <v/>
      </c>
      <c r="AK9" s="861"/>
      <c r="AL9" s="371" t="s">
        <v>3752</v>
      </c>
      <c r="AM9" s="653"/>
      <c r="AN9" s="200" t="s">
        <v>3752</v>
      </c>
      <c r="AO9" s="654" t="str">
        <f t="shared" ref="AO9:AO10" si="1">IF(O9=0,"",IF(O9=1,"100%","120%"))</f>
        <v/>
      </c>
      <c r="AP9" s="200" t="s">
        <v>3752</v>
      </c>
      <c r="AQ9" s="633" t="str">
        <f>IF(AJ9="","",IF(AM9="Oui",AJ9*1.5*500,AJ9*500))</f>
        <v/>
      </c>
      <c r="AR9" s="213"/>
      <c r="AS9" s="330"/>
      <c r="AT9" s="212"/>
      <c r="AU9" s="199"/>
      <c r="AV9" s="210" t="str">
        <f t="shared" ref="AV9:AV12" si="2">IF(OR(AQ9="Valeur",AQ9="القيمة"),0,IF(ISERROR(SEARCH("/",AQ9)),AQ9,0))</f>
        <v/>
      </c>
      <c r="AW9" s="210" t="str">
        <f t="shared" ref="AW9:AW10" si="3">CONCATENATE("1tab",AX9)</f>
        <v>1tab2</v>
      </c>
      <c r="AX9" s="214">
        <f>1+AX8</f>
        <v>2</v>
      </c>
      <c r="AY9" s="171"/>
      <c r="AZ9" s="207"/>
      <c r="BB9" s="430">
        <f t="shared" ref="BB9:BB10" si="4">IF(OR(T9="",U9="",V9=""),0,(T9/U9)*IF(V9="Univ. &amp; Labo.",1,IF(V9="Univ.",0.5,0.1)))</f>
        <v>0</v>
      </c>
      <c r="BC9" s="430">
        <f t="shared" ref="BC9:BC10" si="5">IF(OR(X9="",Y9="",Z9=""),0,(X9/Y9)*IF(Z9="Univ. &amp; Labo.",1,IF(Z9="Univ.",0.5,0.1)))</f>
        <v>0</v>
      </c>
      <c r="BD9" s="430">
        <f>IF(AC9=0,0,revues!$D$28)</f>
        <v>0</v>
      </c>
      <c r="BE9" s="430">
        <f t="shared" ref="BE9:BE10" si="6">IF(OR(AF9="",AG9="",AH9=""),0,(AF9*AG9)/IF(AH9="Univ. &amp; Labo.",1,IF(AH9="Univ.",0.5,0.1)))</f>
        <v>0</v>
      </c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</row>
    <row r="10" spans="1:486" s="215" customFormat="1" ht="17.100000000000001" customHeight="1" x14ac:dyDescent="0.25">
      <c r="A10" s="212"/>
      <c r="B10" s="329"/>
      <c r="C10" s="213"/>
      <c r="D10" s="654">
        <v>3</v>
      </c>
      <c r="E10" s="174"/>
      <c r="F10" s="640"/>
      <c r="G10" s="675" t="str">
        <f>IF(F10="","",VLOOKUP(F10,Tableau10[],2,FALSE))</f>
        <v/>
      </c>
      <c r="H10" s="371" t="s">
        <v>3752</v>
      </c>
      <c r="I10" s="674" t="str">
        <f>IF(F10="","",VLOOKUP(F10,Tableau10[],3,FALSE))</f>
        <v/>
      </c>
      <c r="J10" s="371" t="s">
        <v>3752</v>
      </c>
      <c r="K10" s="685"/>
      <c r="L10" s="371" t="s">
        <v>3752</v>
      </c>
      <c r="M10" s="653"/>
      <c r="N10" s="201" t="s">
        <v>3752</v>
      </c>
      <c r="O10" s="653"/>
      <c r="P10" s="371" t="s">
        <v>3752</v>
      </c>
      <c r="Q10" s="653"/>
      <c r="R10" s="371" t="s">
        <v>3752</v>
      </c>
      <c r="S10" s="641"/>
      <c r="T10" s="653"/>
      <c r="U10" s="647"/>
      <c r="V10" s="641"/>
      <c r="W10" s="641"/>
      <c r="X10" s="653"/>
      <c r="Y10" s="647"/>
      <c r="Z10" s="641"/>
      <c r="AA10" s="739"/>
      <c r="AB10" s="740"/>
      <c r="AC10" s="653"/>
      <c r="AD10" s="739"/>
      <c r="AE10" s="740"/>
      <c r="AF10" s="653"/>
      <c r="AG10" s="647"/>
      <c r="AH10" s="641"/>
      <c r="AI10" s="174" t="s">
        <v>3752</v>
      </c>
      <c r="AJ10" s="860" t="str">
        <f t="shared" si="0"/>
        <v/>
      </c>
      <c r="AK10" s="861"/>
      <c r="AL10" s="371" t="s">
        <v>3752</v>
      </c>
      <c r="AM10" s="653"/>
      <c r="AN10" s="200" t="s">
        <v>3752</v>
      </c>
      <c r="AO10" s="654" t="str">
        <f t="shared" si="1"/>
        <v/>
      </c>
      <c r="AP10" s="200" t="s">
        <v>3752</v>
      </c>
      <c r="AQ10" s="633" t="str">
        <f>IF(AJ10="","",IF(AM10="Oui",AJ10*1.5*500,AJ10*500))</f>
        <v/>
      </c>
      <c r="AR10" s="213"/>
      <c r="AS10" s="330"/>
      <c r="AT10" s="212"/>
      <c r="AU10" s="199"/>
      <c r="AV10" s="210" t="str">
        <f t="shared" si="2"/>
        <v/>
      </c>
      <c r="AW10" s="210" t="str">
        <f t="shared" si="3"/>
        <v>1tab3</v>
      </c>
      <c r="AX10" s="214">
        <f t="shared" ref="AX10" si="7">1+AX9</f>
        <v>3</v>
      </c>
      <c r="AY10" s="171"/>
      <c r="BB10" s="430">
        <f t="shared" si="4"/>
        <v>0</v>
      </c>
      <c r="BC10" s="430">
        <f t="shared" si="5"/>
        <v>0</v>
      </c>
      <c r="BD10" s="430">
        <f>IF(AC10=0,0,revues!$D$28)</f>
        <v>0</v>
      </c>
      <c r="BE10" s="430">
        <f t="shared" si="6"/>
        <v>0</v>
      </c>
      <c r="CC10" s="216">
        <v>1</v>
      </c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</row>
    <row r="11" spans="1:486" s="217" customFormat="1" ht="3.95" customHeight="1" x14ac:dyDescent="0.25">
      <c r="A11" s="212"/>
      <c r="B11" s="16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69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209"/>
      <c r="AR11" s="158"/>
      <c r="AS11" s="170"/>
      <c r="AT11" s="212"/>
      <c r="AU11" s="199"/>
      <c r="AV11" s="210">
        <f t="shared" si="2"/>
        <v>0</v>
      </c>
      <c r="AW11" s="210"/>
      <c r="AX11" s="214"/>
      <c r="AY11" s="171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158"/>
      <c r="FI11" s="158"/>
      <c r="FJ11" s="158"/>
      <c r="FK11" s="158"/>
      <c r="FL11" s="158"/>
      <c r="FM11" s="158"/>
      <c r="FN11" s="158"/>
      <c r="FO11" s="158"/>
      <c r="FP11" s="158"/>
      <c r="FQ11" s="158"/>
      <c r="FR11" s="158"/>
      <c r="FS11" s="158"/>
      <c r="FT11" s="158"/>
      <c r="FU11" s="158"/>
      <c r="FV11" s="158"/>
      <c r="FW11" s="158"/>
      <c r="FX11" s="158"/>
      <c r="FY11" s="158"/>
      <c r="FZ11" s="158"/>
      <c r="GA11" s="158"/>
      <c r="GB11" s="158"/>
      <c r="GC11" s="158"/>
      <c r="GD11" s="158"/>
      <c r="GE11" s="158"/>
      <c r="GF11" s="158"/>
      <c r="GG11" s="158"/>
      <c r="GH11" s="158"/>
      <c r="GI11" s="158"/>
      <c r="GJ11" s="158"/>
      <c r="GK11" s="158"/>
      <c r="GL11" s="158"/>
      <c r="GM11" s="158"/>
      <c r="GN11" s="158"/>
      <c r="GO11" s="158"/>
      <c r="GP11" s="158"/>
      <c r="GQ11" s="158"/>
      <c r="GR11" s="158"/>
      <c r="GS11" s="158"/>
      <c r="GT11" s="158"/>
      <c r="GU11" s="158"/>
      <c r="GV11" s="158"/>
      <c r="GW11" s="158"/>
      <c r="GX11" s="158"/>
      <c r="GY11" s="158"/>
      <c r="GZ11" s="158"/>
      <c r="HA11" s="158"/>
      <c r="HB11" s="158"/>
      <c r="HC11" s="158"/>
      <c r="HD11" s="158"/>
      <c r="HE11" s="158"/>
      <c r="HF11" s="158"/>
      <c r="HG11" s="158"/>
      <c r="HH11" s="158"/>
      <c r="HI11" s="158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8"/>
      <c r="IF11" s="158"/>
      <c r="IG11" s="158"/>
      <c r="IH11" s="158"/>
      <c r="II11" s="158"/>
      <c r="IJ11" s="158"/>
      <c r="IK11" s="158"/>
      <c r="IL11" s="158"/>
      <c r="IM11" s="158"/>
      <c r="IN11" s="158"/>
      <c r="IO11" s="158"/>
      <c r="IP11" s="158"/>
      <c r="IQ11" s="158"/>
      <c r="IR11" s="158"/>
      <c r="IS11" s="158"/>
      <c r="IT11" s="158"/>
      <c r="IU11" s="158"/>
      <c r="IV11" s="158"/>
      <c r="IW11" s="158"/>
      <c r="IX11" s="158"/>
      <c r="IY11" s="158"/>
      <c r="IZ11" s="158"/>
      <c r="JA11" s="158"/>
      <c r="JB11" s="158"/>
      <c r="JC11" s="158"/>
      <c r="JD11" s="158"/>
      <c r="JE11" s="158"/>
      <c r="JF11" s="158"/>
      <c r="JG11" s="158"/>
      <c r="JH11" s="158"/>
      <c r="JI11" s="158"/>
      <c r="JJ11" s="158"/>
      <c r="JK11" s="158"/>
      <c r="JL11" s="158"/>
      <c r="JM11" s="158"/>
      <c r="JN11" s="158"/>
      <c r="JO11" s="158"/>
      <c r="JP11" s="158"/>
      <c r="JQ11" s="158"/>
      <c r="JR11" s="158"/>
      <c r="JS11" s="158"/>
      <c r="JT11" s="158"/>
      <c r="JU11" s="158"/>
      <c r="JV11" s="158"/>
      <c r="JW11" s="158"/>
      <c r="JX11" s="158"/>
      <c r="JY11" s="158"/>
      <c r="JZ11" s="158"/>
      <c r="KA11" s="158"/>
      <c r="KB11" s="158"/>
      <c r="KC11" s="158"/>
      <c r="KD11" s="158"/>
      <c r="KE11" s="158"/>
      <c r="KF11" s="158"/>
      <c r="KG11" s="158"/>
      <c r="KH11" s="158"/>
      <c r="KI11" s="158"/>
      <c r="KJ11" s="158"/>
      <c r="KK11" s="158"/>
      <c r="KL11" s="158"/>
      <c r="KM11" s="158"/>
      <c r="KN11" s="158"/>
      <c r="KO11" s="158"/>
      <c r="KP11" s="158"/>
      <c r="KQ11" s="158"/>
      <c r="KR11" s="158"/>
      <c r="KS11" s="158"/>
      <c r="KT11" s="158"/>
      <c r="KU11" s="158"/>
      <c r="KV11" s="158"/>
      <c r="KW11" s="158"/>
      <c r="KX11" s="158"/>
      <c r="KY11" s="158"/>
      <c r="KZ11" s="158"/>
      <c r="LA11" s="158"/>
      <c r="LB11" s="158"/>
      <c r="LC11" s="158"/>
      <c r="LD11" s="158"/>
      <c r="LE11" s="158"/>
      <c r="LF11" s="158"/>
      <c r="LG11" s="158"/>
      <c r="LH11" s="158"/>
      <c r="LI11" s="158"/>
      <c r="LJ11" s="158"/>
      <c r="LK11" s="158"/>
      <c r="LL11" s="158"/>
      <c r="LM11" s="158"/>
      <c r="LN11" s="158"/>
      <c r="LO11" s="158"/>
      <c r="LP11" s="158"/>
      <c r="LQ11" s="158"/>
      <c r="LR11" s="158"/>
      <c r="LS11" s="158"/>
      <c r="LT11" s="158"/>
      <c r="LU11" s="158"/>
      <c r="LV11" s="158"/>
      <c r="LW11" s="158"/>
      <c r="LX11" s="158"/>
      <c r="LY11" s="158"/>
      <c r="LZ11" s="158"/>
      <c r="MA11" s="158"/>
      <c r="MB11" s="158"/>
      <c r="MC11" s="158"/>
      <c r="MD11" s="158"/>
      <c r="ME11" s="158"/>
      <c r="MF11" s="158"/>
      <c r="MG11" s="158"/>
      <c r="MH11" s="158"/>
      <c r="MI11" s="158"/>
      <c r="MJ11" s="158"/>
      <c r="MK11" s="158"/>
      <c r="ML11" s="158"/>
      <c r="MM11" s="158"/>
      <c r="MN11" s="158"/>
      <c r="MO11" s="158"/>
      <c r="MP11" s="158"/>
      <c r="MQ11" s="158"/>
      <c r="MR11" s="158"/>
      <c r="MS11" s="158"/>
      <c r="MT11" s="158"/>
      <c r="MU11" s="158"/>
      <c r="MV11" s="158"/>
      <c r="MW11" s="158"/>
      <c r="MX11" s="158"/>
      <c r="MY11" s="158"/>
      <c r="MZ11" s="158"/>
      <c r="NA11" s="158"/>
      <c r="NB11" s="158"/>
      <c r="NC11" s="158"/>
      <c r="ND11" s="158"/>
      <c r="NE11" s="158"/>
      <c r="NF11" s="158"/>
      <c r="NG11" s="158"/>
      <c r="NH11" s="158"/>
      <c r="NI11" s="158"/>
      <c r="NJ11" s="158"/>
      <c r="NK11" s="158"/>
      <c r="NL11" s="158"/>
      <c r="NM11" s="158"/>
      <c r="NN11" s="158"/>
      <c r="NO11" s="158"/>
      <c r="NP11" s="158"/>
      <c r="NQ11" s="158"/>
      <c r="NR11" s="158"/>
      <c r="NS11" s="158"/>
      <c r="NT11" s="158"/>
      <c r="NU11" s="158"/>
      <c r="NV11" s="158"/>
      <c r="NW11" s="158"/>
      <c r="NX11" s="158"/>
      <c r="NY11" s="158"/>
      <c r="NZ11" s="158"/>
      <c r="OA11" s="158"/>
      <c r="OB11" s="158"/>
      <c r="OC11" s="158"/>
      <c r="OD11" s="158"/>
      <c r="OE11" s="158"/>
      <c r="OF11" s="158"/>
      <c r="OG11" s="158"/>
      <c r="OH11" s="158"/>
      <c r="OI11" s="158"/>
      <c r="OJ11" s="158"/>
      <c r="OK11" s="158"/>
      <c r="OL11" s="158"/>
      <c r="OM11" s="158"/>
      <c r="ON11" s="158"/>
      <c r="OO11" s="158"/>
      <c r="OP11" s="158"/>
      <c r="OQ11" s="158"/>
      <c r="OR11" s="158"/>
      <c r="OS11" s="158"/>
      <c r="OT11" s="158"/>
      <c r="OU11" s="158"/>
      <c r="OV11" s="158"/>
      <c r="OW11" s="158"/>
      <c r="OX11" s="158"/>
      <c r="OY11" s="158"/>
      <c r="OZ11" s="158"/>
      <c r="PA11" s="158"/>
      <c r="PB11" s="158"/>
      <c r="PC11" s="158"/>
      <c r="PD11" s="158"/>
      <c r="PE11" s="158"/>
      <c r="PF11" s="158"/>
      <c r="PG11" s="158"/>
      <c r="PH11" s="158"/>
      <c r="PI11" s="158"/>
      <c r="PJ11" s="158"/>
      <c r="PK11" s="158"/>
      <c r="PL11" s="158"/>
      <c r="PM11" s="158"/>
      <c r="PN11" s="158"/>
      <c r="PO11" s="158"/>
      <c r="PP11" s="158"/>
      <c r="PQ11" s="158"/>
      <c r="PR11" s="158"/>
      <c r="PS11" s="158"/>
      <c r="PT11" s="158"/>
      <c r="PU11" s="158"/>
      <c r="PV11" s="158"/>
      <c r="PW11" s="158"/>
      <c r="PX11" s="158"/>
      <c r="PY11" s="158"/>
      <c r="PZ11" s="158"/>
      <c r="QA11" s="158"/>
      <c r="QB11" s="158"/>
      <c r="QC11" s="158"/>
      <c r="QD11" s="158"/>
      <c r="QE11" s="158"/>
      <c r="QF11" s="158"/>
      <c r="QG11" s="158"/>
      <c r="QH11" s="158"/>
      <c r="QI11" s="158"/>
      <c r="QJ11" s="158"/>
      <c r="QK11" s="158"/>
      <c r="QL11" s="158"/>
      <c r="QM11" s="158"/>
      <c r="QN11" s="158"/>
      <c r="QO11" s="158"/>
      <c r="QP11" s="158"/>
      <c r="QQ11" s="158"/>
      <c r="QR11" s="158"/>
      <c r="QS11" s="158"/>
      <c r="QT11" s="158"/>
      <c r="QU11" s="158"/>
      <c r="QV11" s="158"/>
      <c r="QW11" s="158"/>
      <c r="QX11" s="158"/>
      <c r="QY11" s="158"/>
      <c r="QZ11" s="158"/>
      <c r="RA11" s="158"/>
      <c r="RB11" s="158"/>
      <c r="RC11" s="158"/>
      <c r="RD11" s="158"/>
      <c r="RE11" s="158"/>
      <c r="RF11" s="158"/>
      <c r="RG11" s="158"/>
      <c r="RH11" s="158"/>
      <c r="RI11" s="158"/>
      <c r="RJ11" s="158"/>
      <c r="RK11" s="158"/>
      <c r="RL11" s="158"/>
      <c r="RM11" s="158"/>
      <c r="RN11" s="158"/>
      <c r="RO11" s="158"/>
      <c r="RP11" s="158"/>
      <c r="RQ11" s="158"/>
      <c r="RR11" s="158"/>
    </row>
    <row r="12" spans="1:486" ht="17.100000000000001" customHeight="1" x14ac:dyDescent="0.25">
      <c r="A12" s="195"/>
      <c r="B12" s="164"/>
      <c r="C12" s="862" t="s">
        <v>1701</v>
      </c>
      <c r="D12" s="863"/>
      <c r="E12" s="863"/>
      <c r="F12" s="863"/>
      <c r="G12" s="863"/>
      <c r="H12" s="863"/>
      <c r="I12" s="863"/>
      <c r="J12" s="863"/>
      <c r="K12" s="863"/>
      <c r="L12" s="863"/>
      <c r="M12" s="863"/>
      <c r="N12" s="863"/>
      <c r="O12" s="198"/>
      <c r="P12" s="198"/>
      <c r="Q12" s="198"/>
      <c r="R12" s="198"/>
      <c r="S12" s="424"/>
      <c r="T12" s="314"/>
      <c r="U12" s="456" t="s">
        <v>1703</v>
      </c>
      <c r="V12" s="314"/>
      <c r="W12" s="314"/>
      <c r="X12" s="314"/>
      <c r="Y12" s="314"/>
      <c r="Z12" s="314"/>
      <c r="AA12" s="314"/>
      <c r="AB12" s="827" t="s">
        <v>1702</v>
      </c>
      <c r="AC12" s="827"/>
      <c r="AD12" s="827"/>
      <c r="AE12" s="827"/>
      <c r="AF12" s="827"/>
      <c r="AG12" s="827"/>
      <c r="AH12" s="827"/>
      <c r="AI12" s="827"/>
      <c r="AJ12" s="827"/>
      <c r="AK12" s="827"/>
      <c r="AL12" s="827"/>
      <c r="AM12" s="827"/>
      <c r="AN12" s="827"/>
      <c r="AO12" s="827"/>
      <c r="AP12" s="646" t="s">
        <v>1702</v>
      </c>
      <c r="AQ12" s="852" t="s">
        <v>1841</v>
      </c>
      <c r="AR12" s="853"/>
      <c r="AS12" s="163"/>
      <c r="AT12" s="195"/>
      <c r="AU12" s="199"/>
      <c r="AV12" s="210">
        <f t="shared" si="2"/>
        <v>0</v>
      </c>
      <c r="AW12" s="210"/>
      <c r="AX12" s="214"/>
      <c r="AY12" s="171"/>
      <c r="BW12" s="162"/>
      <c r="BX12" s="162"/>
      <c r="BY12" s="162"/>
      <c r="BZ12" s="162"/>
      <c r="CA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2"/>
      <c r="GQ12" s="162"/>
      <c r="GR12" s="162"/>
      <c r="GS12" s="162"/>
      <c r="GT12" s="162"/>
      <c r="GU12" s="162"/>
      <c r="GV12" s="162"/>
      <c r="GW12" s="162"/>
      <c r="GX12" s="162"/>
      <c r="GY12" s="162"/>
      <c r="GZ12" s="162"/>
      <c r="HA12" s="162"/>
      <c r="HB12" s="162"/>
      <c r="HC12" s="162"/>
      <c r="HD12" s="162"/>
      <c r="HE12" s="162"/>
      <c r="HF12" s="162"/>
      <c r="HG12" s="162"/>
      <c r="HH12" s="162"/>
      <c r="HI12" s="162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  <c r="IF12" s="162"/>
      <c r="IG12" s="162"/>
      <c r="IH12" s="162"/>
      <c r="II12" s="162"/>
      <c r="IJ12" s="162"/>
      <c r="IK12" s="162"/>
      <c r="IL12" s="162"/>
      <c r="IM12" s="162"/>
      <c r="IN12" s="162"/>
      <c r="IO12" s="162"/>
      <c r="IP12" s="162"/>
      <c r="IQ12" s="162"/>
      <c r="IR12" s="162"/>
      <c r="IS12" s="162"/>
      <c r="IT12" s="162"/>
      <c r="IU12" s="162"/>
      <c r="IV12" s="162"/>
      <c r="IW12" s="162"/>
      <c r="IX12" s="162"/>
      <c r="IY12" s="162"/>
      <c r="IZ12" s="162"/>
      <c r="JA12" s="162"/>
      <c r="JB12" s="162"/>
      <c r="JC12" s="162"/>
      <c r="JD12" s="162"/>
      <c r="JE12" s="162"/>
      <c r="JF12" s="162"/>
      <c r="JG12" s="162"/>
      <c r="JH12" s="162"/>
      <c r="JI12" s="162"/>
      <c r="JJ12" s="162"/>
      <c r="JK12" s="162"/>
      <c r="JL12" s="162"/>
      <c r="JM12" s="162"/>
      <c r="JN12" s="162"/>
      <c r="JO12" s="162"/>
      <c r="JP12" s="162"/>
      <c r="JQ12" s="162"/>
      <c r="JR12" s="162"/>
      <c r="JS12" s="162"/>
      <c r="JT12" s="162"/>
      <c r="JU12" s="162"/>
      <c r="JV12" s="162"/>
      <c r="JW12" s="162"/>
      <c r="JX12" s="162"/>
      <c r="JY12" s="162"/>
      <c r="JZ12" s="162"/>
      <c r="KA12" s="162"/>
      <c r="KB12" s="162"/>
      <c r="KC12" s="162"/>
      <c r="KD12" s="162"/>
      <c r="KE12" s="162"/>
      <c r="KF12" s="162"/>
      <c r="KG12" s="162"/>
      <c r="KH12" s="162"/>
      <c r="KI12" s="162"/>
      <c r="KJ12" s="162"/>
      <c r="KK12" s="162"/>
      <c r="KL12" s="162"/>
      <c r="KM12" s="162"/>
      <c r="KN12" s="162"/>
      <c r="KO12" s="162"/>
      <c r="KP12" s="162"/>
      <c r="KQ12" s="162"/>
      <c r="KR12" s="162"/>
      <c r="KS12" s="162"/>
      <c r="KT12" s="162"/>
      <c r="KU12" s="162"/>
      <c r="KV12" s="162"/>
      <c r="KW12" s="162"/>
      <c r="KX12" s="162"/>
      <c r="KY12" s="162"/>
      <c r="KZ12" s="162"/>
      <c r="LA12" s="162"/>
      <c r="LB12" s="162"/>
      <c r="LC12" s="162"/>
      <c r="LD12" s="162"/>
      <c r="LE12" s="162"/>
      <c r="LF12" s="162"/>
      <c r="LG12" s="162"/>
      <c r="LH12" s="162"/>
      <c r="LI12" s="162"/>
      <c r="LJ12" s="162"/>
      <c r="LK12" s="162"/>
      <c r="LL12" s="162"/>
      <c r="LM12" s="162"/>
      <c r="LN12" s="162"/>
      <c r="LO12" s="162"/>
      <c r="LP12" s="162"/>
      <c r="LQ12" s="162"/>
      <c r="LR12" s="162"/>
      <c r="LS12" s="162"/>
      <c r="LT12" s="162"/>
      <c r="LU12" s="162"/>
      <c r="LV12" s="162"/>
      <c r="LW12" s="162"/>
      <c r="LX12" s="162"/>
      <c r="LY12" s="162"/>
      <c r="LZ12" s="162"/>
      <c r="MA12" s="162"/>
      <c r="MB12" s="162"/>
      <c r="MC12" s="162"/>
      <c r="MD12" s="162"/>
      <c r="ME12" s="162"/>
      <c r="MF12" s="162"/>
      <c r="MG12" s="162"/>
      <c r="MH12" s="162"/>
      <c r="MI12" s="162"/>
      <c r="MJ12" s="162"/>
      <c r="MK12" s="162"/>
      <c r="ML12" s="162"/>
      <c r="MM12" s="162"/>
      <c r="MN12" s="162"/>
      <c r="MO12" s="162"/>
      <c r="MP12" s="162"/>
      <c r="MQ12" s="162"/>
      <c r="MR12" s="162"/>
      <c r="MS12" s="162"/>
      <c r="MT12" s="162"/>
      <c r="MU12" s="162"/>
      <c r="MV12" s="162"/>
      <c r="MW12" s="162"/>
      <c r="MX12" s="162"/>
      <c r="MY12" s="162"/>
      <c r="MZ12" s="162"/>
      <c r="NA12" s="162"/>
      <c r="NB12" s="162"/>
      <c r="NC12" s="162"/>
      <c r="ND12" s="162"/>
      <c r="NE12" s="162"/>
      <c r="NF12" s="162"/>
      <c r="NG12" s="162"/>
      <c r="NH12" s="162"/>
      <c r="NI12" s="162"/>
      <c r="NJ12" s="162"/>
      <c r="NK12" s="162"/>
      <c r="NL12" s="162"/>
      <c r="NM12" s="162"/>
      <c r="NN12" s="162"/>
      <c r="NO12" s="162"/>
      <c r="NP12" s="162"/>
      <c r="NQ12" s="162"/>
      <c r="NR12" s="162"/>
      <c r="NS12" s="162"/>
      <c r="NT12" s="162"/>
      <c r="NU12" s="162"/>
      <c r="NV12" s="162"/>
      <c r="NW12" s="162"/>
      <c r="NX12" s="162"/>
      <c r="NY12" s="162"/>
      <c r="NZ12" s="162"/>
      <c r="OA12" s="162"/>
      <c r="OB12" s="162"/>
      <c r="OC12" s="162"/>
      <c r="OD12" s="162"/>
      <c r="OE12" s="162"/>
      <c r="OF12" s="162"/>
      <c r="OG12" s="162"/>
      <c r="OH12" s="162"/>
      <c r="OI12" s="162"/>
      <c r="OJ12" s="162"/>
      <c r="OK12" s="162"/>
      <c r="OL12" s="162"/>
      <c r="OM12" s="162"/>
      <c r="ON12" s="162"/>
      <c r="OO12" s="162"/>
      <c r="OP12" s="162"/>
      <c r="OQ12" s="162"/>
      <c r="OR12" s="162"/>
      <c r="OS12" s="162"/>
      <c r="OT12" s="162"/>
      <c r="OU12" s="162"/>
      <c r="OV12" s="162"/>
      <c r="OW12" s="162"/>
      <c r="OX12" s="162"/>
      <c r="OY12" s="162"/>
      <c r="OZ12" s="162"/>
      <c r="PA12" s="162"/>
      <c r="PB12" s="162"/>
      <c r="PC12" s="162"/>
      <c r="PD12" s="162"/>
      <c r="PE12" s="162"/>
      <c r="PF12" s="162"/>
      <c r="PG12" s="162"/>
      <c r="PH12" s="162"/>
      <c r="PI12" s="162"/>
      <c r="PJ12" s="162"/>
      <c r="PK12" s="162"/>
      <c r="PL12" s="162"/>
      <c r="PM12" s="162"/>
      <c r="PN12" s="162"/>
      <c r="PO12" s="162"/>
      <c r="PP12" s="162"/>
      <c r="PQ12" s="162"/>
      <c r="PR12" s="162"/>
      <c r="PS12" s="162"/>
      <c r="PT12" s="162"/>
      <c r="PU12" s="162"/>
      <c r="PV12" s="162"/>
      <c r="PW12" s="162"/>
      <c r="PX12" s="162"/>
      <c r="PY12" s="162"/>
      <c r="PZ12" s="162"/>
      <c r="QA12" s="162"/>
      <c r="QB12" s="162"/>
      <c r="QC12" s="162"/>
      <c r="QD12" s="162"/>
      <c r="QE12" s="162"/>
      <c r="QF12" s="162"/>
      <c r="QG12" s="162"/>
      <c r="QH12" s="162"/>
      <c r="QI12" s="162"/>
      <c r="QJ12" s="162"/>
      <c r="QK12" s="162"/>
      <c r="QL12" s="162"/>
      <c r="QM12" s="162"/>
      <c r="QN12" s="162"/>
      <c r="QO12" s="162"/>
      <c r="QP12" s="162"/>
      <c r="QQ12" s="162"/>
      <c r="QR12" s="162"/>
      <c r="QS12" s="162"/>
      <c r="QT12" s="162"/>
      <c r="QU12" s="162"/>
      <c r="QV12" s="162"/>
      <c r="QW12" s="162"/>
      <c r="QX12" s="162"/>
      <c r="QY12" s="162"/>
      <c r="QZ12" s="162"/>
      <c r="RA12" s="162"/>
      <c r="RB12" s="162"/>
      <c r="RC12" s="162"/>
      <c r="RD12" s="162"/>
      <c r="RE12" s="162"/>
      <c r="RF12" s="162"/>
      <c r="RG12" s="162"/>
      <c r="RH12" s="162"/>
      <c r="RI12" s="162"/>
      <c r="RJ12" s="162"/>
      <c r="RK12" s="162"/>
      <c r="RL12" s="162"/>
      <c r="RM12" s="162"/>
      <c r="RN12" s="162"/>
      <c r="RO12" s="162"/>
      <c r="RP12" s="162"/>
      <c r="RQ12" s="162"/>
      <c r="RR12" s="162"/>
    </row>
    <row r="13" spans="1:486" ht="3.95" customHeight="1" x14ac:dyDescent="0.25">
      <c r="A13" s="195"/>
      <c r="B13" s="164"/>
      <c r="C13" s="158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218"/>
      <c r="AR13" s="162"/>
      <c r="AS13" s="163"/>
      <c r="AT13" s="195"/>
      <c r="AU13" s="199"/>
      <c r="AV13" s="210">
        <f t="shared" ref="AV13:AV96" si="8">IF(OR(AQ13="Valeur",AQ13="القيمة"),0,IF(ISERROR(SEARCH("/",AQ13)),AQ13,0))</f>
        <v>0</v>
      </c>
      <c r="AY13" s="171"/>
      <c r="BW13" s="162"/>
      <c r="BX13" s="162"/>
      <c r="BY13" s="162"/>
      <c r="BZ13" s="162"/>
      <c r="CA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62"/>
      <c r="DK13" s="162"/>
      <c r="DL13" s="162"/>
      <c r="DM13" s="162"/>
      <c r="DN13" s="162"/>
      <c r="NA13" s="162"/>
      <c r="NB13" s="162"/>
      <c r="NC13" s="162"/>
      <c r="ND13" s="162"/>
      <c r="NE13" s="162"/>
      <c r="NF13" s="162"/>
      <c r="NG13" s="162"/>
      <c r="NH13" s="162"/>
      <c r="NI13" s="162"/>
      <c r="NJ13" s="162"/>
      <c r="NK13" s="162"/>
      <c r="NL13" s="162"/>
      <c r="NM13" s="162"/>
      <c r="NN13" s="162"/>
      <c r="NO13" s="162"/>
      <c r="NP13" s="162"/>
      <c r="NQ13" s="162"/>
      <c r="NR13" s="162"/>
      <c r="NS13" s="162"/>
      <c r="NT13" s="162"/>
      <c r="NU13" s="162"/>
      <c r="NV13" s="162"/>
      <c r="NW13" s="162"/>
      <c r="NX13" s="162"/>
      <c r="NY13" s="162"/>
      <c r="NZ13" s="162"/>
      <c r="OA13" s="162"/>
      <c r="OB13" s="162"/>
      <c r="OC13" s="162"/>
      <c r="OD13" s="162"/>
      <c r="OE13" s="162"/>
      <c r="OF13" s="162"/>
      <c r="OG13" s="162"/>
      <c r="OH13" s="162"/>
      <c r="OI13" s="162"/>
      <c r="OJ13" s="162"/>
      <c r="OK13" s="162"/>
      <c r="OL13" s="162"/>
      <c r="OM13" s="162"/>
      <c r="ON13" s="162"/>
      <c r="OO13" s="162"/>
      <c r="OP13" s="162"/>
      <c r="OQ13" s="162"/>
      <c r="OR13" s="162"/>
      <c r="OS13" s="162"/>
      <c r="OT13" s="162"/>
      <c r="OU13" s="162"/>
      <c r="OV13" s="162"/>
      <c r="OW13" s="162"/>
      <c r="OX13" s="162"/>
      <c r="OY13" s="162"/>
      <c r="OZ13" s="162"/>
      <c r="PA13" s="162"/>
      <c r="PB13" s="162"/>
      <c r="PC13" s="162"/>
      <c r="PD13" s="162"/>
      <c r="PE13" s="162"/>
      <c r="PF13" s="162"/>
      <c r="PG13" s="162"/>
      <c r="PH13" s="162"/>
      <c r="PI13" s="162"/>
      <c r="PJ13" s="162"/>
      <c r="PK13" s="162"/>
      <c r="PL13" s="162"/>
      <c r="PM13" s="162"/>
      <c r="PN13" s="162"/>
      <c r="PO13" s="162"/>
      <c r="PP13" s="162"/>
      <c r="PQ13" s="162"/>
      <c r="PR13" s="162"/>
      <c r="PS13" s="162"/>
      <c r="PT13" s="162"/>
      <c r="PU13" s="162"/>
      <c r="PV13" s="162"/>
      <c r="PW13" s="162"/>
      <c r="PX13" s="162"/>
      <c r="PY13" s="162"/>
      <c r="PZ13" s="162"/>
      <c r="QA13" s="162"/>
      <c r="QB13" s="162"/>
      <c r="QC13" s="162"/>
      <c r="QD13" s="162"/>
      <c r="QE13" s="162"/>
      <c r="QF13" s="162"/>
      <c r="QG13" s="162"/>
      <c r="QH13" s="162"/>
      <c r="QI13" s="162"/>
      <c r="QJ13" s="162"/>
      <c r="QK13" s="162"/>
      <c r="QL13" s="162"/>
      <c r="QM13" s="162"/>
      <c r="QN13" s="162"/>
      <c r="QO13" s="162"/>
      <c r="QP13" s="162"/>
      <c r="QQ13" s="162"/>
      <c r="QR13" s="162"/>
      <c r="QS13" s="162"/>
      <c r="QT13" s="162"/>
      <c r="QU13" s="162"/>
      <c r="QV13" s="162"/>
      <c r="QW13" s="162"/>
      <c r="QX13" s="162"/>
      <c r="QY13" s="162"/>
      <c r="QZ13" s="162"/>
      <c r="RA13" s="162"/>
      <c r="RB13" s="162"/>
      <c r="RC13" s="162"/>
      <c r="RD13" s="162"/>
      <c r="RE13" s="162"/>
      <c r="RF13" s="162"/>
      <c r="RG13" s="162"/>
      <c r="RH13" s="162"/>
      <c r="RI13" s="162"/>
      <c r="RJ13" s="162"/>
      <c r="RK13" s="162"/>
      <c r="RL13" s="162"/>
      <c r="RM13" s="162"/>
      <c r="RN13" s="162"/>
      <c r="RO13" s="162"/>
      <c r="RP13" s="162"/>
      <c r="RQ13" s="162"/>
      <c r="RR13" s="162"/>
    </row>
    <row r="14" spans="1:486" ht="15" customHeight="1" x14ac:dyDescent="0.25">
      <c r="A14" s="195"/>
      <c r="B14" s="164"/>
      <c r="C14" s="158"/>
      <c r="D14" s="642" t="s">
        <v>1692</v>
      </c>
      <c r="E14" s="176"/>
      <c r="F14" s="727" t="s">
        <v>1693</v>
      </c>
      <c r="G14" s="729"/>
      <c r="H14" s="176"/>
      <c r="I14" s="642" t="s">
        <v>3735</v>
      </c>
      <c r="J14" s="176"/>
      <c r="K14" s="648" t="s">
        <v>3742</v>
      </c>
      <c r="L14" s="176"/>
      <c r="M14" s="642" t="s">
        <v>3736</v>
      </c>
      <c r="N14" s="485"/>
      <c r="O14" s="486" t="s">
        <v>1695</v>
      </c>
      <c r="P14" s="485"/>
      <c r="Q14" s="486" t="s">
        <v>1694</v>
      </c>
      <c r="R14" s="485"/>
      <c r="S14" s="486" t="s">
        <v>1973</v>
      </c>
      <c r="T14" s="848" t="s">
        <v>3743</v>
      </c>
      <c r="U14" s="846" t="s">
        <v>3809</v>
      </c>
      <c r="V14" s="845" t="s">
        <v>3811</v>
      </c>
      <c r="W14" s="486" t="s">
        <v>1974</v>
      </c>
      <c r="X14" s="848" t="s">
        <v>3743</v>
      </c>
      <c r="Y14" s="846" t="s">
        <v>3809</v>
      </c>
      <c r="Z14" s="845" t="s">
        <v>3811</v>
      </c>
      <c r="AA14" s="821" t="s">
        <v>1980</v>
      </c>
      <c r="AB14" s="823"/>
      <c r="AC14" s="849" t="s">
        <v>3744</v>
      </c>
      <c r="AD14" s="821" t="s">
        <v>1978</v>
      </c>
      <c r="AE14" s="823"/>
      <c r="AF14" s="848" t="s">
        <v>3743</v>
      </c>
      <c r="AG14" s="846" t="s">
        <v>3809</v>
      </c>
      <c r="AH14" s="846" t="s">
        <v>3811</v>
      </c>
      <c r="AI14" s="485"/>
      <c r="AJ14" s="821" t="s">
        <v>1979</v>
      </c>
      <c r="AK14" s="823"/>
      <c r="AL14" s="485"/>
      <c r="AM14" s="487" t="s">
        <v>1696</v>
      </c>
      <c r="AN14" s="158"/>
      <c r="AO14" s="486" t="s">
        <v>1697</v>
      </c>
      <c r="AP14" s="485"/>
      <c r="AQ14" s="644" t="s">
        <v>1698</v>
      </c>
      <c r="AR14" s="162"/>
      <c r="AS14" s="163"/>
      <c r="AT14" s="195"/>
      <c r="AU14" s="488"/>
      <c r="AV14" s="495"/>
      <c r="AY14" s="171"/>
      <c r="BW14" s="162"/>
      <c r="BX14" s="162"/>
      <c r="BY14" s="162"/>
      <c r="BZ14" s="162"/>
      <c r="CA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NA14" s="162"/>
      <c r="NB14" s="162"/>
      <c r="NC14" s="162"/>
      <c r="ND14" s="162"/>
      <c r="NE14" s="162"/>
      <c r="NF14" s="162"/>
      <c r="NG14" s="162"/>
      <c r="NH14" s="162"/>
      <c r="NI14" s="162"/>
      <c r="NJ14" s="162"/>
      <c r="NK14" s="162"/>
      <c r="NL14" s="162"/>
      <c r="NM14" s="162"/>
      <c r="NN14" s="162"/>
      <c r="NO14" s="162"/>
      <c r="NP14" s="162"/>
      <c r="NQ14" s="162"/>
      <c r="NR14" s="162"/>
      <c r="NS14" s="162"/>
      <c r="NT14" s="162"/>
      <c r="NU14" s="162"/>
      <c r="NV14" s="162"/>
      <c r="NW14" s="162"/>
      <c r="NX14" s="162"/>
      <c r="NY14" s="162"/>
      <c r="NZ14" s="162"/>
      <c r="OA14" s="162"/>
      <c r="OB14" s="162"/>
      <c r="OC14" s="162"/>
      <c r="OD14" s="162"/>
      <c r="OE14" s="162"/>
      <c r="OF14" s="162"/>
      <c r="OG14" s="162"/>
      <c r="OH14" s="162"/>
      <c r="OI14" s="162"/>
      <c r="OJ14" s="162"/>
      <c r="OK14" s="162"/>
      <c r="OL14" s="162"/>
      <c r="OM14" s="162"/>
      <c r="ON14" s="162"/>
      <c r="OO14" s="162"/>
      <c r="OP14" s="162"/>
      <c r="OQ14" s="162"/>
      <c r="OR14" s="162"/>
      <c r="OS14" s="162"/>
      <c r="OT14" s="162"/>
      <c r="OU14" s="162"/>
      <c r="OV14" s="162"/>
      <c r="OW14" s="162"/>
      <c r="OX14" s="162"/>
      <c r="OY14" s="162"/>
      <c r="OZ14" s="162"/>
      <c r="PA14" s="162"/>
      <c r="PB14" s="162"/>
      <c r="PC14" s="162"/>
      <c r="PD14" s="162"/>
      <c r="PE14" s="162"/>
      <c r="PF14" s="162"/>
      <c r="PG14" s="162"/>
      <c r="PH14" s="162"/>
      <c r="PI14" s="162"/>
      <c r="PJ14" s="162"/>
      <c r="PK14" s="162"/>
      <c r="PL14" s="162"/>
      <c r="PM14" s="162"/>
      <c r="PN14" s="162"/>
      <c r="PO14" s="162"/>
      <c r="PP14" s="162"/>
      <c r="PQ14" s="162"/>
      <c r="PR14" s="162"/>
      <c r="PS14" s="162"/>
      <c r="PT14" s="162"/>
      <c r="PU14" s="162"/>
      <c r="PV14" s="162"/>
      <c r="PW14" s="162"/>
      <c r="PX14" s="162"/>
      <c r="PY14" s="162"/>
      <c r="PZ14" s="162"/>
      <c r="QA14" s="162"/>
      <c r="QB14" s="162"/>
      <c r="QC14" s="162"/>
      <c r="QD14" s="162"/>
      <c r="QE14" s="162"/>
      <c r="QF14" s="162"/>
      <c r="QG14" s="162"/>
      <c r="QH14" s="162"/>
      <c r="QI14" s="162"/>
      <c r="QJ14" s="162"/>
      <c r="QK14" s="162"/>
      <c r="QL14" s="162"/>
      <c r="QM14" s="162"/>
      <c r="QN14" s="162"/>
      <c r="QO14" s="162"/>
      <c r="QP14" s="162"/>
      <c r="QQ14" s="162"/>
      <c r="QR14" s="162"/>
      <c r="QS14" s="162"/>
      <c r="QT14" s="162"/>
      <c r="QU14" s="162"/>
      <c r="QV14" s="162"/>
      <c r="QW14" s="162"/>
      <c r="QX14" s="162"/>
      <c r="QY14" s="162"/>
      <c r="QZ14" s="162"/>
      <c r="RA14" s="162"/>
      <c r="RB14" s="162"/>
      <c r="RC14" s="162"/>
      <c r="RD14" s="162"/>
      <c r="RE14" s="162"/>
      <c r="RF14" s="162"/>
      <c r="RG14" s="162"/>
      <c r="RH14" s="162"/>
      <c r="RI14" s="162"/>
      <c r="RJ14" s="162"/>
      <c r="RK14" s="162"/>
      <c r="RL14" s="162"/>
      <c r="RM14" s="162"/>
      <c r="RN14" s="162"/>
      <c r="RO14" s="162"/>
      <c r="RP14" s="162"/>
      <c r="RQ14" s="162"/>
      <c r="RR14" s="162"/>
    </row>
    <row r="15" spans="1:486" ht="15" customHeight="1" x14ac:dyDescent="0.25">
      <c r="A15" s="195"/>
      <c r="B15" s="164"/>
      <c r="C15" s="158"/>
      <c r="D15" s="643" t="s">
        <v>792</v>
      </c>
      <c r="E15" s="176"/>
      <c r="F15" s="730" t="s">
        <v>3810</v>
      </c>
      <c r="G15" s="732"/>
      <c r="H15" s="176"/>
      <c r="I15" s="643" t="s">
        <v>3732</v>
      </c>
      <c r="J15" s="176"/>
      <c r="K15" s="649" t="s">
        <v>3888</v>
      </c>
      <c r="L15" s="176"/>
      <c r="M15" s="643" t="s">
        <v>3733</v>
      </c>
      <c r="N15" s="485"/>
      <c r="O15" s="493" t="s">
        <v>1688</v>
      </c>
      <c r="P15" s="485"/>
      <c r="Q15" s="493" t="s">
        <v>1687</v>
      </c>
      <c r="R15" s="485"/>
      <c r="S15" s="493" t="s">
        <v>1901</v>
      </c>
      <c r="T15" s="840"/>
      <c r="U15" s="847"/>
      <c r="V15" s="838"/>
      <c r="W15" s="493" t="s">
        <v>1902</v>
      </c>
      <c r="X15" s="840"/>
      <c r="Y15" s="847"/>
      <c r="Z15" s="838"/>
      <c r="AA15" s="824" t="s">
        <v>1972</v>
      </c>
      <c r="AB15" s="826"/>
      <c r="AC15" s="839"/>
      <c r="AD15" s="824" t="s">
        <v>1903</v>
      </c>
      <c r="AE15" s="826"/>
      <c r="AF15" s="840"/>
      <c r="AG15" s="847"/>
      <c r="AH15" s="847"/>
      <c r="AI15" s="485"/>
      <c r="AJ15" s="824" t="s">
        <v>1690</v>
      </c>
      <c r="AK15" s="826"/>
      <c r="AL15" s="485"/>
      <c r="AM15" s="177" t="s">
        <v>1689</v>
      </c>
      <c r="AN15" s="158"/>
      <c r="AO15" s="493" t="s">
        <v>1691</v>
      </c>
      <c r="AP15" s="485"/>
      <c r="AQ15" s="645" t="s">
        <v>794</v>
      </c>
      <c r="AR15" s="162"/>
      <c r="AS15" s="163"/>
      <c r="AT15" s="195"/>
      <c r="AU15" s="488"/>
      <c r="AV15" s="495"/>
      <c r="AY15" s="171"/>
      <c r="BW15" s="162"/>
      <c r="BX15" s="162"/>
      <c r="BY15" s="162"/>
      <c r="BZ15" s="162"/>
      <c r="CA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NA15" s="162"/>
      <c r="NB15" s="162"/>
      <c r="NC15" s="162"/>
      <c r="ND15" s="162"/>
      <c r="NE15" s="162"/>
      <c r="NF15" s="162"/>
      <c r="NG15" s="162"/>
      <c r="NH15" s="162"/>
      <c r="NI15" s="162"/>
      <c r="NJ15" s="162"/>
      <c r="NK15" s="162"/>
      <c r="NL15" s="162"/>
      <c r="NM15" s="162"/>
      <c r="NN15" s="162"/>
      <c r="NO15" s="162"/>
      <c r="NP15" s="162"/>
      <c r="NQ15" s="162"/>
      <c r="NR15" s="162"/>
      <c r="NS15" s="162"/>
      <c r="NT15" s="162"/>
      <c r="NU15" s="162"/>
      <c r="NV15" s="162"/>
      <c r="NW15" s="162"/>
      <c r="NX15" s="162"/>
      <c r="NY15" s="162"/>
      <c r="NZ15" s="162"/>
      <c r="OA15" s="162"/>
      <c r="OB15" s="162"/>
      <c r="OC15" s="162"/>
      <c r="OD15" s="162"/>
      <c r="OE15" s="162"/>
      <c r="OF15" s="162"/>
      <c r="OG15" s="162"/>
      <c r="OH15" s="162"/>
      <c r="OI15" s="162"/>
      <c r="OJ15" s="162"/>
      <c r="OK15" s="162"/>
      <c r="OL15" s="162"/>
      <c r="OM15" s="162"/>
      <c r="ON15" s="162"/>
      <c r="OO15" s="162"/>
      <c r="OP15" s="162"/>
      <c r="OQ15" s="162"/>
      <c r="OR15" s="162"/>
      <c r="OS15" s="162"/>
      <c r="OT15" s="162"/>
      <c r="OU15" s="162"/>
      <c r="OV15" s="162"/>
      <c r="OW15" s="162"/>
      <c r="OX15" s="162"/>
      <c r="OY15" s="162"/>
      <c r="OZ15" s="162"/>
      <c r="PA15" s="162"/>
      <c r="PB15" s="162"/>
      <c r="PC15" s="162"/>
      <c r="PD15" s="162"/>
      <c r="PE15" s="162"/>
      <c r="PF15" s="162"/>
      <c r="PG15" s="162"/>
      <c r="PH15" s="162"/>
      <c r="PI15" s="162"/>
      <c r="PJ15" s="162"/>
      <c r="PK15" s="162"/>
      <c r="PL15" s="162"/>
      <c r="PM15" s="162"/>
      <c r="PN15" s="162"/>
      <c r="PO15" s="162"/>
      <c r="PP15" s="162"/>
      <c r="PQ15" s="162"/>
      <c r="PR15" s="162"/>
      <c r="PS15" s="162"/>
      <c r="PT15" s="162"/>
      <c r="PU15" s="162"/>
      <c r="PV15" s="162"/>
      <c r="PW15" s="162"/>
      <c r="PX15" s="162"/>
      <c r="PY15" s="162"/>
      <c r="PZ15" s="162"/>
      <c r="QA15" s="162"/>
      <c r="QB15" s="162"/>
      <c r="QC15" s="162"/>
      <c r="QD15" s="162"/>
      <c r="QE15" s="162"/>
      <c r="QF15" s="162"/>
      <c r="QG15" s="162"/>
      <c r="QH15" s="162"/>
      <c r="QI15" s="162"/>
      <c r="QJ15" s="162"/>
      <c r="QK15" s="162"/>
      <c r="QL15" s="162"/>
      <c r="QM15" s="162"/>
      <c r="QN15" s="162"/>
      <c r="QO15" s="162"/>
      <c r="QP15" s="162"/>
      <c r="QQ15" s="162"/>
      <c r="QR15" s="162"/>
      <c r="QS15" s="162"/>
      <c r="QT15" s="162"/>
      <c r="QU15" s="162"/>
      <c r="QV15" s="162"/>
      <c r="QW15" s="162"/>
      <c r="QX15" s="162"/>
      <c r="QY15" s="162"/>
      <c r="QZ15" s="162"/>
      <c r="RA15" s="162"/>
      <c r="RB15" s="162"/>
      <c r="RC15" s="162"/>
      <c r="RD15" s="162"/>
      <c r="RE15" s="162"/>
      <c r="RF15" s="162"/>
      <c r="RG15" s="162"/>
      <c r="RH15" s="162"/>
      <c r="RI15" s="162"/>
      <c r="RJ15" s="162"/>
      <c r="RK15" s="162"/>
      <c r="RL15" s="162"/>
      <c r="RM15" s="162"/>
      <c r="RN15" s="162"/>
      <c r="RO15" s="162"/>
      <c r="RP15" s="162"/>
      <c r="RQ15" s="162"/>
      <c r="RR15" s="162"/>
    </row>
    <row r="16" spans="1:486" ht="3.95" customHeight="1" x14ac:dyDescent="0.25">
      <c r="A16" s="195"/>
      <c r="B16" s="164"/>
      <c r="C16" s="158"/>
      <c r="D16" s="162"/>
      <c r="E16" s="162"/>
      <c r="F16" s="166"/>
      <c r="G16" s="166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317"/>
      <c r="AI16" s="162"/>
      <c r="AJ16" s="162"/>
      <c r="AK16" s="162"/>
      <c r="AL16" s="162"/>
      <c r="AM16" s="162"/>
      <c r="AN16" s="162"/>
      <c r="AO16" s="162"/>
      <c r="AP16" s="162"/>
      <c r="AQ16" s="218"/>
      <c r="AR16" s="162"/>
      <c r="AS16" s="163"/>
      <c r="AT16" s="195"/>
      <c r="AU16" s="199"/>
      <c r="AV16" s="210"/>
      <c r="AY16" s="171"/>
      <c r="BW16" s="162"/>
      <c r="BX16" s="162"/>
      <c r="BY16" s="162"/>
      <c r="BZ16" s="162"/>
      <c r="CA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NA16" s="162"/>
      <c r="NB16" s="162"/>
      <c r="NC16" s="162"/>
      <c r="ND16" s="162"/>
      <c r="NE16" s="162"/>
      <c r="NF16" s="162"/>
      <c r="NG16" s="162"/>
      <c r="NH16" s="162"/>
      <c r="NI16" s="162"/>
      <c r="NJ16" s="162"/>
      <c r="NK16" s="162"/>
      <c r="NL16" s="162"/>
      <c r="NM16" s="162"/>
      <c r="NN16" s="162"/>
      <c r="NO16" s="162"/>
      <c r="NP16" s="162"/>
      <c r="NQ16" s="162"/>
      <c r="NR16" s="162"/>
      <c r="NS16" s="162"/>
      <c r="NT16" s="162"/>
      <c r="NU16" s="162"/>
      <c r="NV16" s="162"/>
      <c r="NW16" s="162"/>
      <c r="NX16" s="162"/>
      <c r="NY16" s="162"/>
      <c r="NZ16" s="162"/>
      <c r="OA16" s="162"/>
      <c r="OB16" s="162"/>
      <c r="OC16" s="162"/>
      <c r="OD16" s="162"/>
      <c r="OE16" s="162"/>
      <c r="OF16" s="162"/>
      <c r="OG16" s="162"/>
      <c r="OH16" s="162"/>
      <c r="OI16" s="162"/>
      <c r="OJ16" s="162"/>
      <c r="OK16" s="162"/>
      <c r="OL16" s="162"/>
      <c r="OM16" s="162"/>
      <c r="ON16" s="162"/>
      <c r="OO16" s="162"/>
      <c r="OP16" s="162"/>
      <c r="OQ16" s="162"/>
      <c r="OR16" s="162"/>
      <c r="OS16" s="162"/>
      <c r="OT16" s="162"/>
      <c r="OU16" s="162"/>
      <c r="OV16" s="162"/>
      <c r="OW16" s="162"/>
      <c r="OX16" s="162"/>
      <c r="OY16" s="162"/>
      <c r="OZ16" s="162"/>
      <c r="PA16" s="162"/>
      <c r="PB16" s="162"/>
      <c r="PC16" s="162"/>
      <c r="PD16" s="162"/>
      <c r="PE16" s="162"/>
      <c r="PF16" s="162"/>
      <c r="PG16" s="162"/>
      <c r="PH16" s="162"/>
      <c r="PI16" s="162"/>
      <c r="PJ16" s="162"/>
      <c r="PK16" s="162"/>
      <c r="PL16" s="162"/>
      <c r="PM16" s="162"/>
      <c r="PN16" s="162"/>
      <c r="PO16" s="162"/>
      <c r="PP16" s="162"/>
      <c r="PQ16" s="162"/>
      <c r="PR16" s="162"/>
      <c r="PS16" s="162"/>
      <c r="PT16" s="162"/>
      <c r="PU16" s="162"/>
      <c r="PV16" s="162"/>
      <c r="PW16" s="162"/>
      <c r="PX16" s="162"/>
      <c r="PY16" s="162"/>
      <c r="PZ16" s="162"/>
      <c r="QA16" s="162"/>
      <c r="QB16" s="162"/>
      <c r="QC16" s="162"/>
      <c r="QD16" s="162"/>
      <c r="QE16" s="162"/>
      <c r="QF16" s="162"/>
      <c r="QG16" s="162"/>
      <c r="QH16" s="162"/>
      <c r="QI16" s="162"/>
      <c r="QJ16" s="162"/>
      <c r="QK16" s="162"/>
      <c r="QL16" s="162"/>
      <c r="QM16" s="162"/>
      <c r="QN16" s="162"/>
      <c r="QO16" s="162"/>
      <c r="QP16" s="162"/>
      <c r="QQ16" s="162"/>
      <c r="QR16" s="162"/>
      <c r="QS16" s="162"/>
      <c r="QT16" s="162"/>
      <c r="QU16" s="162"/>
      <c r="QV16" s="162"/>
      <c r="QW16" s="162"/>
      <c r="QX16" s="162"/>
      <c r="QY16" s="162"/>
      <c r="QZ16" s="162"/>
      <c r="RA16" s="162"/>
      <c r="RB16" s="162"/>
      <c r="RC16" s="162"/>
      <c r="RD16" s="162"/>
      <c r="RE16" s="162"/>
      <c r="RF16" s="162"/>
      <c r="RG16" s="162"/>
      <c r="RH16" s="162"/>
      <c r="RI16" s="162"/>
      <c r="RJ16" s="162"/>
      <c r="RK16" s="162"/>
      <c r="RL16" s="162"/>
      <c r="RM16" s="162"/>
      <c r="RN16" s="162"/>
      <c r="RO16" s="162"/>
      <c r="RP16" s="162"/>
      <c r="RQ16" s="162"/>
      <c r="RR16" s="162"/>
    </row>
    <row r="17" spans="1:486" ht="17.100000000000001" customHeight="1" x14ac:dyDescent="0.25">
      <c r="A17" s="195"/>
      <c r="B17" s="164"/>
      <c r="C17" s="162"/>
      <c r="D17" s="654">
        <v>1</v>
      </c>
      <c r="E17" s="174"/>
      <c r="F17" s="640"/>
      <c r="G17" s="675" t="str">
        <f>IF(F17="","",VLOOKUP(F17,Tableau12[],2,FALSE))</f>
        <v/>
      </c>
      <c r="H17" s="371" t="s">
        <v>3752</v>
      </c>
      <c r="I17" s="674" t="str">
        <f>IF(F17="","",VLOOKUP(F17,Tableau11[],4,FALSE))</f>
        <v/>
      </c>
      <c r="J17" s="371" t="s">
        <v>3752</v>
      </c>
      <c r="K17" s="685"/>
      <c r="L17" s="371" t="s">
        <v>3752</v>
      </c>
      <c r="M17" s="653"/>
      <c r="N17" s="201" t="s">
        <v>3752</v>
      </c>
      <c r="O17" s="653"/>
      <c r="P17" s="371" t="s">
        <v>3752</v>
      </c>
      <c r="Q17" s="653"/>
      <c r="R17" s="371" t="s">
        <v>3752</v>
      </c>
      <c r="S17" s="641"/>
      <c r="T17" s="653"/>
      <c r="U17" s="694"/>
      <c r="V17" s="693"/>
      <c r="W17" s="641"/>
      <c r="X17" s="653"/>
      <c r="Y17" s="694"/>
      <c r="Z17" s="693"/>
      <c r="AA17" s="739"/>
      <c r="AB17" s="740"/>
      <c r="AC17" s="653"/>
      <c r="AD17" s="739"/>
      <c r="AE17" s="740"/>
      <c r="AF17" s="653"/>
      <c r="AG17" s="694"/>
      <c r="AH17" s="693"/>
      <c r="AI17" s="174" t="s">
        <v>3752</v>
      </c>
      <c r="AJ17" s="860" t="str">
        <f>IF(OR(O17="",$AV$5="vide"),"",IF(OR($AV$5=Q17,Q17=""),IF(O17=1,1*BB17,IF(O17=2,IF($AV$5="Non",0.6*BB17+0.6*BC17,0.75*BB17+0.45*BC17),IF(O17=3,IF($AV$5="Non",0.4*BB17+0.4*BC17+0.4*BE17,0.6*BB17+0.3*BC17+0.3*BE17),IF($AV$5="Non",((BB17+BC17+BD17+BE17)*1.2)/O17,0.5*BB17+0.2*BC17+(0.25*BD17)/(O17-3)+0.25*BE17)))),IF(O17=1,1*BB17,IF(O17=2,IF(Q17="Non",0.6*BB17+0.6*BC17,0.75*BB17+0.45*BC17),IF(O17=3,IF(Q17="Non",0.4*BB17+0.4*BC17+0.4*BE17,0.6*BB17+0.3*BC17+0.3*BE17),IF(Q17="Non",((BB17+BC17+BD17+BE17)*1.2)/O17,0.5*BB17+0.2*BC17+(0.25*BD17)/(O17-3)+0.25*BE17))))))</f>
        <v/>
      </c>
      <c r="AK17" s="861"/>
      <c r="AL17" s="371" t="s">
        <v>3752</v>
      </c>
      <c r="AM17" s="653"/>
      <c r="AN17" s="200" t="s">
        <v>3752</v>
      </c>
      <c r="AO17" s="654" t="str">
        <f>IF(O17=0,"",IF(O17=1,"100%","120%"))</f>
        <v/>
      </c>
      <c r="AP17" s="200" t="s">
        <v>3752</v>
      </c>
      <c r="AQ17" s="633" t="str">
        <f>IF(AJ17="","",IF(AM17="Oui",AJ17*1.5*100,AJ17*100))</f>
        <v/>
      </c>
      <c r="AR17" s="162"/>
      <c r="AS17" s="163"/>
      <c r="AT17" s="195"/>
      <c r="AU17" s="199"/>
      <c r="AV17" s="210" t="str">
        <f t="shared" si="8"/>
        <v/>
      </c>
      <c r="AW17" s="210" t="str">
        <f>CONCATENATE("2tab",AX17)</f>
        <v>2tab1</v>
      </c>
      <c r="AX17" s="214">
        <v>1</v>
      </c>
      <c r="AY17" s="171"/>
      <c r="BB17" s="430">
        <f>IF(OR(T17="",U17="",V17=""),0,(T17/U17)*IF(V17="Univ. &amp; Labo.",1,IF(V17="Univ.",0.5,0.1)))</f>
        <v>0</v>
      </c>
      <c r="BC17" s="430">
        <f>IF(OR(X17="",Y17="",Z17=""),0,(X17/Y17)*IF(Z17="Univ. &amp; Labo.",1,IF(Z17="Univ.",0.5,0.1)))</f>
        <v>0</v>
      </c>
      <c r="BD17" s="430">
        <f>IF(AC17=0,0,revues!$D$28)</f>
        <v>0</v>
      </c>
      <c r="BE17" s="430">
        <f>IF(OR(AF17="",AG17="",AH17=""),0,(AF17/AG17)*IF(AH17="Univ. &amp; Labo.",1,IF(AH17="Univ.",0.5,0.1)))</f>
        <v>0</v>
      </c>
      <c r="BW17" s="162"/>
      <c r="BX17" s="162"/>
      <c r="BY17" s="162"/>
      <c r="BZ17" s="162"/>
      <c r="CA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NA17" s="162"/>
      <c r="NB17" s="162"/>
      <c r="NC17" s="162"/>
      <c r="ND17" s="162"/>
      <c r="NE17" s="162"/>
      <c r="NF17" s="162"/>
      <c r="NG17" s="162"/>
      <c r="NH17" s="162"/>
      <c r="NI17" s="162"/>
      <c r="NJ17" s="162"/>
      <c r="NK17" s="162"/>
      <c r="NL17" s="162"/>
      <c r="NM17" s="162"/>
      <c r="NN17" s="162"/>
      <c r="NO17" s="162"/>
      <c r="NP17" s="162"/>
      <c r="NQ17" s="162"/>
      <c r="NR17" s="162"/>
      <c r="NS17" s="162"/>
      <c r="NT17" s="162"/>
      <c r="NU17" s="162"/>
      <c r="NV17" s="162"/>
      <c r="NW17" s="162"/>
      <c r="NX17" s="162"/>
      <c r="NY17" s="162"/>
      <c r="NZ17" s="162"/>
      <c r="OA17" s="162"/>
      <c r="OB17" s="162"/>
      <c r="OC17" s="162"/>
      <c r="OD17" s="162"/>
      <c r="OE17" s="162"/>
      <c r="OF17" s="162"/>
      <c r="OG17" s="162"/>
      <c r="OH17" s="162"/>
      <c r="OI17" s="162"/>
      <c r="OJ17" s="162"/>
      <c r="OK17" s="162"/>
      <c r="OL17" s="162"/>
      <c r="OM17" s="162"/>
      <c r="ON17" s="162"/>
      <c r="OO17" s="162"/>
      <c r="OP17" s="162"/>
      <c r="OQ17" s="162"/>
      <c r="OR17" s="162"/>
      <c r="OS17" s="162"/>
      <c r="OT17" s="162"/>
      <c r="OU17" s="162"/>
      <c r="OV17" s="162"/>
      <c r="OW17" s="162"/>
      <c r="OX17" s="162"/>
      <c r="OY17" s="162"/>
      <c r="OZ17" s="162"/>
      <c r="PA17" s="162"/>
      <c r="PB17" s="162"/>
      <c r="PC17" s="162"/>
      <c r="PD17" s="162"/>
      <c r="PE17" s="162"/>
      <c r="PF17" s="162"/>
      <c r="PG17" s="162"/>
      <c r="PH17" s="162"/>
      <c r="PI17" s="162"/>
      <c r="PJ17" s="162"/>
      <c r="PK17" s="162"/>
      <c r="PL17" s="162"/>
      <c r="PM17" s="162"/>
      <c r="PN17" s="162"/>
      <c r="PO17" s="162"/>
      <c r="PP17" s="162"/>
      <c r="PQ17" s="162"/>
      <c r="PR17" s="162"/>
      <c r="PS17" s="162"/>
      <c r="PT17" s="162"/>
      <c r="PU17" s="162"/>
      <c r="PV17" s="162"/>
      <c r="PW17" s="162"/>
      <c r="PX17" s="162"/>
      <c r="PY17" s="162"/>
      <c r="PZ17" s="162"/>
      <c r="QA17" s="162"/>
      <c r="QB17" s="162"/>
      <c r="QC17" s="162"/>
      <c r="QD17" s="162"/>
      <c r="QE17" s="162"/>
      <c r="QF17" s="162"/>
      <c r="QG17" s="162"/>
      <c r="QH17" s="162"/>
      <c r="QI17" s="162"/>
      <c r="QJ17" s="162"/>
      <c r="QK17" s="162"/>
      <c r="QL17" s="162"/>
      <c r="QM17" s="162"/>
      <c r="QN17" s="162"/>
      <c r="QO17" s="162"/>
      <c r="QP17" s="162"/>
      <c r="QQ17" s="162"/>
      <c r="QR17" s="162"/>
      <c r="QS17" s="162"/>
      <c r="QT17" s="162"/>
      <c r="QU17" s="162"/>
      <c r="QV17" s="162"/>
      <c r="QW17" s="162"/>
      <c r="QX17" s="162"/>
      <c r="QY17" s="162"/>
      <c r="QZ17" s="162"/>
      <c r="RA17" s="162"/>
      <c r="RB17" s="162"/>
      <c r="RC17" s="162"/>
      <c r="RD17" s="162"/>
      <c r="RE17" s="162"/>
      <c r="RF17" s="162"/>
      <c r="RG17" s="162"/>
      <c r="RH17" s="162"/>
      <c r="RI17" s="162"/>
      <c r="RJ17" s="162"/>
      <c r="RK17" s="162"/>
      <c r="RL17" s="162"/>
      <c r="RM17" s="162"/>
      <c r="RN17" s="162"/>
      <c r="RO17" s="162"/>
      <c r="RP17" s="162"/>
      <c r="RQ17" s="162"/>
      <c r="RR17" s="162"/>
    </row>
    <row r="18" spans="1:486" ht="17.100000000000001" customHeight="1" x14ac:dyDescent="0.25">
      <c r="A18" s="195"/>
      <c r="B18" s="164"/>
      <c r="C18" s="162"/>
      <c r="D18" s="654">
        <v>2</v>
      </c>
      <c r="E18" s="174"/>
      <c r="F18" s="640"/>
      <c r="G18" s="675" t="str">
        <f>IF(F18="","",VLOOKUP(F18,Tableau12[],2,FALSE))</f>
        <v/>
      </c>
      <c r="H18" s="371" t="s">
        <v>3752</v>
      </c>
      <c r="I18" s="674" t="str">
        <f>IF(F18="","",VLOOKUP(F18,Tableau11[],4,FALSE))</f>
        <v/>
      </c>
      <c r="J18" s="371" t="s">
        <v>3752</v>
      </c>
      <c r="K18" s="685"/>
      <c r="L18" s="371" t="s">
        <v>3752</v>
      </c>
      <c r="M18" s="653"/>
      <c r="N18" s="201" t="s">
        <v>3752</v>
      </c>
      <c r="O18" s="653"/>
      <c r="P18" s="371" t="s">
        <v>3752</v>
      </c>
      <c r="Q18" s="653"/>
      <c r="R18" s="371" t="s">
        <v>3752</v>
      </c>
      <c r="S18" s="641"/>
      <c r="T18" s="653"/>
      <c r="U18" s="694"/>
      <c r="V18" s="693"/>
      <c r="W18" s="641"/>
      <c r="X18" s="653"/>
      <c r="Y18" s="694"/>
      <c r="Z18" s="693"/>
      <c r="AA18" s="739"/>
      <c r="AB18" s="740"/>
      <c r="AC18" s="653"/>
      <c r="AD18" s="739"/>
      <c r="AE18" s="740"/>
      <c r="AF18" s="653"/>
      <c r="AG18" s="694"/>
      <c r="AH18" s="693"/>
      <c r="AI18" s="174" t="s">
        <v>3752</v>
      </c>
      <c r="AJ18" s="860" t="str">
        <f t="shared" ref="AJ18:AJ19" si="9">IF(OR(O18="",$AV$5="vide"),"",IF(OR($AV$5=Q18,Q18=""),IF(O18=1,1*BB18,IF(O18=2,IF($AV$5="Non",0.6*BB18+0.6*BC18,0.75*BB18+0.45*BC18),IF(O18=3,IF($AV$5="Non",0.4*BB18+0.4*BC18+0.4*BE18,0.6*BB18+0.3*BC18+0.3*BE18),IF($AV$5="Non",((BB18+BC18+BD18+BE18)*1.2)/O18,0.5*BB18+0.2*BC18+(0.25*BD18)/(O18-3)+0.25*BE18)))),IF(O18=1,1*BB18,IF(O18=2,IF(Q18="Non",0.6*BB18+0.6*BC18,0.75*BB18+0.45*BC18),IF(O18=3,IF(Q18="Non",0.4*BB18+0.4*BC18+0.4*BE18,0.6*BB18+0.3*BC18+0.3*BE18),IF(Q18="Non",((BB18+BC18+BD18+BE18)*1.2)/O18,0.5*BB18+0.2*BC18+(0.25*BD18)/(O18-3)+0.25*BE18))))))</f>
        <v/>
      </c>
      <c r="AK18" s="861"/>
      <c r="AL18" s="371" t="s">
        <v>3752</v>
      </c>
      <c r="AM18" s="653"/>
      <c r="AN18" s="200" t="s">
        <v>3752</v>
      </c>
      <c r="AO18" s="654" t="str">
        <f t="shared" ref="AO18:AO19" si="10">IF(O18=0,"",IF(O18=1,"100%","120%"))</f>
        <v/>
      </c>
      <c r="AP18" s="200" t="s">
        <v>3752</v>
      </c>
      <c r="AQ18" s="633" t="str">
        <f>IF(AJ18="","",IF(AM18="Oui",AJ18*1.5*100,AJ18*100))</f>
        <v/>
      </c>
      <c r="AR18" s="162"/>
      <c r="AS18" s="163"/>
      <c r="AT18" s="195"/>
      <c r="AU18" s="199"/>
      <c r="AV18" s="210" t="str">
        <f t="shared" si="8"/>
        <v/>
      </c>
      <c r="AW18" s="210" t="str">
        <f t="shared" ref="AW18:AW19" si="11">CONCATENATE("2tab",AX18)</f>
        <v>2tab2</v>
      </c>
      <c r="AX18" s="214">
        <f>1+AX17</f>
        <v>2</v>
      </c>
      <c r="AY18" s="171"/>
      <c r="BB18" s="430">
        <f t="shared" ref="BB18:BB19" si="12">IF(OR(T18="",U18="",V18=""),0,(T18/U18)*IF(V18="Univ. &amp; Labo.",1,IF(V18="Univ.",0.5,0.1)))</f>
        <v>0</v>
      </c>
      <c r="BC18" s="430">
        <f t="shared" ref="BC18:BC19" si="13">IF(OR(X18="",Y18="",Z18=""),0,(X18/Y18)*IF(Z18="Univ. &amp; Labo.",1,IF(Z18="Univ.",0.5,0.1)))</f>
        <v>0</v>
      </c>
      <c r="BD18" s="430">
        <f>IF(AC18=0,0,revues!$D$28)</f>
        <v>0</v>
      </c>
      <c r="BE18" s="430">
        <f t="shared" ref="BE18:BE19" si="14">IF(OR(AF18="",AG18="",AH18=""),0,(AF18*AG18)/IF(AH18="Univ. &amp; Labo.",1,IF(AH18="Univ.",0.5,0.1)))</f>
        <v>0</v>
      </c>
    </row>
    <row r="19" spans="1:486" ht="17.100000000000001" customHeight="1" x14ac:dyDescent="0.25">
      <c r="A19" s="195"/>
      <c r="B19" s="164"/>
      <c r="C19" s="162"/>
      <c r="D19" s="654">
        <v>3</v>
      </c>
      <c r="E19" s="174"/>
      <c r="F19" s="640"/>
      <c r="G19" s="675" t="str">
        <f>IF(F19="","",VLOOKUP(F19,Tableau12[],2,FALSE))</f>
        <v/>
      </c>
      <c r="H19" s="371" t="s">
        <v>3752</v>
      </c>
      <c r="I19" s="674" t="str">
        <f>IF(F19="","",VLOOKUP(F19,Tableau11[],4,FALSE))</f>
        <v/>
      </c>
      <c r="J19" s="371" t="s">
        <v>3752</v>
      </c>
      <c r="K19" s="685"/>
      <c r="L19" s="371" t="s">
        <v>3752</v>
      </c>
      <c r="M19" s="653"/>
      <c r="N19" s="201" t="s">
        <v>3752</v>
      </c>
      <c r="O19" s="653"/>
      <c r="P19" s="371" t="s">
        <v>3752</v>
      </c>
      <c r="Q19" s="653"/>
      <c r="R19" s="371" t="s">
        <v>3752</v>
      </c>
      <c r="S19" s="641"/>
      <c r="T19" s="653"/>
      <c r="U19" s="694"/>
      <c r="V19" s="693"/>
      <c r="W19" s="641"/>
      <c r="X19" s="653"/>
      <c r="Y19" s="694"/>
      <c r="Z19" s="693"/>
      <c r="AA19" s="739"/>
      <c r="AB19" s="740"/>
      <c r="AC19" s="653"/>
      <c r="AD19" s="739"/>
      <c r="AE19" s="740"/>
      <c r="AF19" s="653"/>
      <c r="AG19" s="694"/>
      <c r="AH19" s="693"/>
      <c r="AI19" s="174" t="s">
        <v>3752</v>
      </c>
      <c r="AJ19" s="860" t="str">
        <f t="shared" si="9"/>
        <v/>
      </c>
      <c r="AK19" s="861"/>
      <c r="AL19" s="371" t="s">
        <v>3752</v>
      </c>
      <c r="AM19" s="653"/>
      <c r="AN19" s="200" t="s">
        <v>3752</v>
      </c>
      <c r="AO19" s="654" t="str">
        <f t="shared" si="10"/>
        <v/>
      </c>
      <c r="AP19" s="200" t="s">
        <v>3752</v>
      </c>
      <c r="AQ19" s="633" t="str">
        <f>IF(AJ19="","",IF(AM19="Oui",AJ19*1.5*100,AJ19*100))</f>
        <v/>
      </c>
      <c r="AR19" s="162"/>
      <c r="AS19" s="163"/>
      <c r="AT19" s="195"/>
      <c r="AU19" s="199"/>
      <c r="AV19" s="210" t="str">
        <f t="shared" si="8"/>
        <v/>
      </c>
      <c r="AW19" s="210" t="str">
        <f t="shared" si="11"/>
        <v>2tab3</v>
      </c>
      <c r="AX19" s="214">
        <f t="shared" ref="AX19" si="15">1+AX18</f>
        <v>3</v>
      </c>
      <c r="AY19" s="171"/>
      <c r="BB19" s="430">
        <f t="shared" si="12"/>
        <v>0</v>
      </c>
      <c r="BC19" s="430">
        <f t="shared" si="13"/>
        <v>0</v>
      </c>
      <c r="BD19" s="430">
        <f>IF(AC19=0,0,revues!$D$28)</f>
        <v>0</v>
      </c>
      <c r="BE19" s="430">
        <f t="shared" si="14"/>
        <v>0</v>
      </c>
      <c r="CD19" s="216">
        <v>2</v>
      </c>
    </row>
    <row r="20" spans="1:486" ht="3.95" customHeight="1" x14ac:dyDescent="0.25">
      <c r="A20" s="195"/>
      <c r="B20" s="164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218"/>
      <c r="AR20" s="162"/>
      <c r="AS20" s="163"/>
      <c r="AT20" s="195"/>
      <c r="AU20" s="199"/>
      <c r="AV20" s="210">
        <f t="shared" si="8"/>
        <v>0</v>
      </c>
      <c r="AY20" s="171"/>
    </row>
    <row r="21" spans="1:486" ht="17.100000000000001" customHeight="1" x14ac:dyDescent="0.25">
      <c r="A21" s="195"/>
      <c r="B21" s="164"/>
      <c r="C21" s="841" t="s">
        <v>1701</v>
      </c>
      <c r="D21" s="842"/>
      <c r="E21" s="842"/>
      <c r="F21" s="842"/>
      <c r="G21" s="842"/>
      <c r="H21" s="842"/>
      <c r="I21" s="842"/>
      <c r="J21" s="842"/>
      <c r="K21" s="842"/>
      <c r="L21" s="842"/>
      <c r="M21" s="842"/>
      <c r="N21" s="842"/>
      <c r="O21" s="198"/>
      <c r="P21" s="198"/>
      <c r="Q21" s="198"/>
      <c r="R21" s="198"/>
      <c r="S21" s="424"/>
      <c r="T21" s="314"/>
      <c r="U21" s="456" t="s">
        <v>1704</v>
      </c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827" t="s">
        <v>1702</v>
      </c>
      <c r="AG21" s="827"/>
      <c r="AH21" s="827"/>
      <c r="AI21" s="827"/>
      <c r="AJ21" s="827"/>
      <c r="AK21" s="827"/>
      <c r="AL21" s="827"/>
      <c r="AM21" s="827"/>
      <c r="AN21" s="827"/>
      <c r="AO21" s="827"/>
      <c r="AP21" s="828"/>
      <c r="AQ21" s="854" t="s">
        <v>1842</v>
      </c>
      <c r="AR21" s="855"/>
      <c r="AS21" s="163"/>
      <c r="AT21" s="195"/>
      <c r="AU21" s="199"/>
      <c r="AV21" s="210">
        <f t="shared" si="8"/>
        <v>0</v>
      </c>
      <c r="AY21" s="171"/>
    </row>
    <row r="22" spans="1:486" ht="3.95" customHeight="1" x14ac:dyDescent="0.25">
      <c r="A22" s="195"/>
      <c r="B22" s="164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218"/>
      <c r="AR22" s="162"/>
      <c r="AS22" s="163"/>
      <c r="AT22" s="195"/>
      <c r="AU22" s="199"/>
      <c r="AV22" s="210">
        <f t="shared" si="8"/>
        <v>0</v>
      </c>
      <c r="AY22" s="171"/>
    </row>
    <row r="23" spans="1:486" ht="15" customHeight="1" x14ac:dyDescent="0.25">
      <c r="A23" s="195"/>
      <c r="B23" s="164"/>
      <c r="C23" s="162"/>
      <c r="D23" s="642" t="s">
        <v>1692</v>
      </c>
      <c r="E23" s="176"/>
      <c r="F23" s="727" t="s">
        <v>1693</v>
      </c>
      <c r="G23" s="729"/>
      <c r="H23" s="176"/>
      <c r="I23" s="642" t="s">
        <v>3735</v>
      </c>
      <c r="J23" s="176"/>
      <c r="K23" s="648" t="s">
        <v>3742</v>
      </c>
      <c r="L23" s="176"/>
      <c r="M23" s="642" t="s">
        <v>3736</v>
      </c>
      <c r="N23" s="485"/>
      <c r="O23" s="486" t="s">
        <v>1695</v>
      </c>
      <c r="P23" s="485"/>
      <c r="Q23" s="486" t="s">
        <v>1694</v>
      </c>
      <c r="R23" s="485"/>
      <c r="S23" s="486" t="s">
        <v>1973</v>
      </c>
      <c r="T23" s="848" t="s">
        <v>3743</v>
      </c>
      <c r="U23" s="846" t="s">
        <v>3809</v>
      </c>
      <c r="V23" s="845" t="s">
        <v>3811</v>
      </c>
      <c r="W23" s="486" t="s">
        <v>1974</v>
      </c>
      <c r="X23" s="848" t="s">
        <v>3743</v>
      </c>
      <c r="Y23" s="846" t="s">
        <v>3809</v>
      </c>
      <c r="Z23" s="845" t="s">
        <v>3811</v>
      </c>
      <c r="AA23" s="821" t="s">
        <v>1980</v>
      </c>
      <c r="AB23" s="823"/>
      <c r="AC23" s="849" t="s">
        <v>3744</v>
      </c>
      <c r="AD23" s="821" t="s">
        <v>1978</v>
      </c>
      <c r="AE23" s="823"/>
      <c r="AF23" s="848" t="s">
        <v>3743</v>
      </c>
      <c r="AG23" s="846" t="s">
        <v>3809</v>
      </c>
      <c r="AH23" s="846" t="s">
        <v>3811</v>
      </c>
      <c r="AI23" s="485"/>
      <c r="AJ23" s="821" t="s">
        <v>1979</v>
      </c>
      <c r="AK23" s="823"/>
      <c r="AL23" s="485"/>
      <c r="AM23" s="487" t="s">
        <v>1696</v>
      </c>
      <c r="AN23" s="158"/>
      <c r="AO23" s="486" t="s">
        <v>1697</v>
      </c>
      <c r="AP23" s="485"/>
      <c r="AQ23" s="644" t="s">
        <v>1698</v>
      </c>
      <c r="AR23" s="162"/>
      <c r="AS23" s="163"/>
      <c r="AT23" s="195"/>
      <c r="AU23" s="488"/>
      <c r="AV23" s="495">
        <f t="shared" si="8"/>
        <v>0</v>
      </c>
      <c r="AY23" s="171"/>
    </row>
    <row r="24" spans="1:486" ht="15" customHeight="1" x14ac:dyDescent="0.25">
      <c r="A24" s="195"/>
      <c r="B24" s="164"/>
      <c r="C24" s="162"/>
      <c r="D24" s="643" t="s">
        <v>792</v>
      </c>
      <c r="E24" s="176"/>
      <c r="F24" s="730" t="s">
        <v>3810</v>
      </c>
      <c r="G24" s="732"/>
      <c r="H24" s="176"/>
      <c r="I24" s="643" t="s">
        <v>3732</v>
      </c>
      <c r="J24" s="176"/>
      <c r="K24" s="649" t="s">
        <v>3888</v>
      </c>
      <c r="L24" s="176"/>
      <c r="M24" s="643" t="s">
        <v>3733</v>
      </c>
      <c r="N24" s="485"/>
      <c r="O24" s="493" t="s">
        <v>1688</v>
      </c>
      <c r="P24" s="485"/>
      <c r="Q24" s="493" t="s">
        <v>1687</v>
      </c>
      <c r="R24" s="485"/>
      <c r="S24" s="493" t="s">
        <v>1901</v>
      </c>
      <c r="T24" s="840"/>
      <c r="U24" s="847"/>
      <c r="V24" s="838"/>
      <c r="W24" s="493" t="s">
        <v>1902</v>
      </c>
      <c r="X24" s="840"/>
      <c r="Y24" s="847"/>
      <c r="Z24" s="838"/>
      <c r="AA24" s="824" t="s">
        <v>1972</v>
      </c>
      <c r="AB24" s="826"/>
      <c r="AC24" s="839"/>
      <c r="AD24" s="824" t="s">
        <v>1903</v>
      </c>
      <c r="AE24" s="826"/>
      <c r="AF24" s="840"/>
      <c r="AG24" s="847"/>
      <c r="AH24" s="847"/>
      <c r="AI24" s="485"/>
      <c r="AJ24" s="824" t="s">
        <v>1690</v>
      </c>
      <c r="AK24" s="826"/>
      <c r="AL24" s="485"/>
      <c r="AM24" s="177" t="s">
        <v>1689</v>
      </c>
      <c r="AN24" s="158"/>
      <c r="AO24" s="493" t="s">
        <v>1691</v>
      </c>
      <c r="AP24" s="485"/>
      <c r="AQ24" s="645" t="s">
        <v>794</v>
      </c>
      <c r="AR24" s="162"/>
      <c r="AS24" s="163"/>
      <c r="AT24" s="195"/>
      <c r="AU24" s="488"/>
      <c r="AV24" s="495">
        <f t="shared" si="8"/>
        <v>0</v>
      </c>
      <c r="AY24" s="171"/>
    </row>
    <row r="25" spans="1:486" ht="3.95" customHeight="1" x14ac:dyDescent="0.25">
      <c r="A25" s="195"/>
      <c r="B25" s="164"/>
      <c r="C25" s="162"/>
      <c r="D25" s="162"/>
      <c r="E25" s="162"/>
      <c r="F25" s="166"/>
      <c r="G25" s="166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317"/>
      <c r="AI25" s="162"/>
      <c r="AJ25" s="162"/>
      <c r="AK25" s="162"/>
      <c r="AL25" s="162"/>
      <c r="AM25" s="162"/>
      <c r="AN25" s="162"/>
      <c r="AO25" s="162"/>
      <c r="AP25" s="162"/>
      <c r="AQ25" s="218"/>
      <c r="AR25" s="162"/>
      <c r="AS25" s="163"/>
      <c r="AT25" s="195"/>
      <c r="AU25" s="199"/>
      <c r="AV25" s="210">
        <f t="shared" si="8"/>
        <v>0</v>
      </c>
      <c r="AY25" s="171"/>
    </row>
    <row r="26" spans="1:486" ht="17.100000000000001" customHeight="1" x14ac:dyDescent="0.25">
      <c r="A26" s="195"/>
      <c r="B26" s="164"/>
      <c r="C26" s="162"/>
      <c r="D26" s="654">
        <v>1</v>
      </c>
      <c r="E26" s="174"/>
      <c r="F26" s="678"/>
      <c r="G26" s="675" t="str">
        <f>IF(F26="","",VLOOKUP(F26,Tableau12[],2,FALSE))</f>
        <v/>
      </c>
      <c r="H26" s="371" t="s">
        <v>3752</v>
      </c>
      <c r="I26" s="674" t="str">
        <f>IF(F26="","",VLOOKUP(F26,Tableau12[],4,FALSE))</f>
        <v/>
      </c>
      <c r="J26" s="371" t="s">
        <v>3752</v>
      </c>
      <c r="K26" s="679"/>
      <c r="L26" s="371" t="s">
        <v>3752</v>
      </c>
      <c r="M26" s="653"/>
      <c r="N26" s="201" t="s">
        <v>3752</v>
      </c>
      <c r="O26" s="653"/>
      <c r="P26" s="371" t="s">
        <v>3752</v>
      </c>
      <c r="Q26" s="653"/>
      <c r="R26" s="371" t="s">
        <v>3752</v>
      </c>
      <c r="S26" s="641"/>
      <c r="T26" s="653"/>
      <c r="U26" s="694"/>
      <c r="V26" s="693"/>
      <c r="W26" s="641"/>
      <c r="X26" s="653"/>
      <c r="Y26" s="694"/>
      <c r="Z26" s="693"/>
      <c r="AA26" s="739"/>
      <c r="AB26" s="740"/>
      <c r="AC26" s="653"/>
      <c r="AD26" s="739"/>
      <c r="AE26" s="740"/>
      <c r="AF26" s="653"/>
      <c r="AG26" s="694"/>
      <c r="AH26" s="693"/>
      <c r="AI26" s="174" t="s">
        <v>3752</v>
      </c>
      <c r="AJ26" s="860" t="str">
        <f>IF(OR(O26="",$AV$5="vide"),"",IF(OR($AV$5=Q26,Q26=""),IF(O26=1,1*BB26,IF(O26=2,IF($AV$5="Non",0.6*BB26+0.6*BC26,0.75*BB26+0.45*BC26),IF(O26=3,IF($AV$5="Non",0.4*BB26+0.4*BC26+0.4*BE26,0.6*BB26+0.3*BC26+0.3*BE26),IF($AV$5="Non",((BB26+BC26+BD26+BE26)*1.2)/O26,0.5*BB26+0.2*BC26+(0.25*BD26)/(O26-3)+0.25*BE26)))),IF(O26=1,1*BB26,IF(O26=2,IF(Q26="Non",0.6*BB26+0.6*BC26,0.75*BB26+0.45*BC26),IF(O26=3,IF(Q26="Non",0.4*BB26+0.4*BC26+0.4*BE26,0.6*BB26+0.3*BC26+0.3*BE26),IF(Q26="Non",((BB26+BC26+BD26+BE26)*1.2)/O26,0.5*BB26+0.2*BC26+(0.25*BD26)/(O26-3)+0.25*BE26))))))</f>
        <v/>
      </c>
      <c r="AK26" s="861"/>
      <c r="AL26" s="371" t="s">
        <v>3752</v>
      </c>
      <c r="AM26" s="653"/>
      <c r="AN26" s="200" t="s">
        <v>3752</v>
      </c>
      <c r="AO26" s="654" t="str">
        <f>IF(O26=0,"",IF(O26=1,"100%","120%"))</f>
        <v/>
      </c>
      <c r="AP26" s="200" t="s">
        <v>3752</v>
      </c>
      <c r="AQ26" s="633" t="str">
        <f>IF(AJ26="","",IF(AM26="Oui",AJ26*1.5*50,AJ26*50))</f>
        <v/>
      </c>
      <c r="AR26" s="162"/>
      <c r="AS26" s="163"/>
      <c r="AT26" s="195"/>
      <c r="AU26" s="199"/>
      <c r="AV26" s="210" t="str">
        <f t="shared" si="8"/>
        <v/>
      </c>
      <c r="AW26" s="210" t="str">
        <f>CONCATENATE("3tab",AX26)</f>
        <v>3tab1</v>
      </c>
      <c r="AX26" s="214">
        <v>1</v>
      </c>
      <c r="AY26" s="171"/>
      <c r="BB26" s="430">
        <f>IF(OR(T26="",U26="",V26=""),0,(T26/U26)*IF(V26="Univ. &amp; Labo.",1,IF(V26="Univ.",0.5,0.1)))</f>
        <v>0</v>
      </c>
      <c r="BC26" s="430">
        <f>IF(OR(X26="",Y26="",Z26=""),0,(X26/Y26)*IF(Z26="Univ. &amp; Labo.",1,IF(Z26="Univ.",0.5,0.1)))</f>
        <v>0</v>
      </c>
      <c r="BD26" s="430">
        <f>IF(AC26=0,0,revues!$D$28)</f>
        <v>0</v>
      </c>
      <c r="BE26" s="430">
        <f>IF(OR(AF26="",AG26="",AH26=""),0,(AF26/AG26)*IF(AH26="Univ. &amp; Labo.",1,IF(AH26="Univ.",0.5,0.1)))</f>
        <v>0</v>
      </c>
    </row>
    <row r="27" spans="1:486" ht="17.100000000000001" customHeight="1" x14ac:dyDescent="0.25">
      <c r="A27" s="195"/>
      <c r="B27" s="164"/>
      <c r="C27" s="162"/>
      <c r="D27" s="654">
        <v>2</v>
      </c>
      <c r="E27" s="174"/>
      <c r="F27" s="640"/>
      <c r="G27" s="675" t="str">
        <f>IF(F27="","",VLOOKUP(F27,Tableau12[],2,FALSE))</f>
        <v/>
      </c>
      <c r="H27" s="371" t="s">
        <v>3752</v>
      </c>
      <c r="I27" s="674" t="str">
        <f>IF(F27="","",VLOOKUP(F27,Tableau12[],4,FALSE))</f>
        <v/>
      </c>
      <c r="J27" s="371" t="s">
        <v>3752</v>
      </c>
      <c r="K27" s="685"/>
      <c r="L27" s="371" t="s">
        <v>3752</v>
      </c>
      <c r="M27" s="653"/>
      <c r="N27" s="201" t="s">
        <v>3752</v>
      </c>
      <c r="O27" s="653"/>
      <c r="P27" s="371" t="s">
        <v>3752</v>
      </c>
      <c r="Q27" s="653"/>
      <c r="R27" s="371" t="s">
        <v>3752</v>
      </c>
      <c r="S27" s="641"/>
      <c r="T27" s="653"/>
      <c r="U27" s="694"/>
      <c r="V27" s="693"/>
      <c r="W27" s="641"/>
      <c r="X27" s="653"/>
      <c r="Y27" s="694"/>
      <c r="Z27" s="693"/>
      <c r="AA27" s="739"/>
      <c r="AB27" s="740"/>
      <c r="AC27" s="653"/>
      <c r="AD27" s="739"/>
      <c r="AE27" s="740"/>
      <c r="AF27" s="653"/>
      <c r="AG27" s="694"/>
      <c r="AH27" s="693"/>
      <c r="AI27" s="174" t="s">
        <v>3752</v>
      </c>
      <c r="AJ27" s="860" t="str">
        <f t="shared" ref="AJ27:AJ28" si="16">IF(OR(O27="",$AV$5="vide"),"",IF(OR($AV$5=Q27,Q27=""),IF(O27=1,1*BB27,IF(O27=2,IF($AV$5="Non",0.6*BB27+0.6*BC27,0.75*BB27+0.45*BC27),IF(O27=3,IF($AV$5="Non",0.4*BB27+0.4*BC27+0.4*BE27,0.6*BB27+0.3*BC27+0.3*BE27),IF($AV$5="Non",((BB27+BC27+BD27+BE27)*1.2)/O27,0.5*BB27+0.2*BC27+(0.25*BD27)/(O27-3)+0.25*BE27)))),IF(O27=1,1*BB27,IF(O27=2,IF(Q27="Non",0.6*BB27+0.6*BC27,0.75*BB27+0.45*BC27),IF(O27=3,IF(Q27="Non",0.4*BB27+0.4*BC27+0.4*BE27,0.6*BB27+0.3*BC27+0.3*BE27),IF(Q27="Non",((BB27+BC27+BD27+BE27)*1.2)/O27,0.5*BB27+0.2*BC27+(0.25*BD27)/(O27-3)+0.25*BE27))))))</f>
        <v/>
      </c>
      <c r="AK27" s="861"/>
      <c r="AL27" s="371" t="s">
        <v>3752</v>
      </c>
      <c r="AM27" s="653"/>
      <c r="AN27" s="200" t="s">
        <v>3752</v>
      </c>
      <c r="AO27" s="654" t="str">
        <f t="shared" ref="AO27:AO28" si="17">IF(O27=0,"",IF(O27=1,"100%","120%"))</f>
        <v/>
      </c>
      <c r="AP27" s="200" t="s">
        <v>3752</v>
      </c>
      <c r="AQ27" s="633" t="str">
        <f>IF(AJ27="","",IF(AM27="Oui",AJ27*1.5*50,AJ27*50))</f>
        <v/>
      </c>
      <c r="AR27" s="162"/>
      <c r="AS27" s="163"/>
      <c r="AT27" s="195"/>
      <c r="AU27" s="199"/>
      <c r="AV27" s="210" t="str">
        <f t="shared" si="8"/>
        <v/>
      </c>
      <c r="AW27" s="210" t="str">
        <f t="shared" ref="AW27:AW28" si="18">CONCATENATE("3tab",AX27)</f>
        <v>3tab2</v>
      </c>
      <c r="AX27" s="214">
        <f>1+AX26</f>
        <v>2</v>
      </c>
      <c r="AY27" s="171"/>
      <c r="BB27" s="430">
        <f t="shared" ref="BB27:BB28" si="19">IF(OR(T27="",U27="",V27=""),0,(T27/U27)*IF(V27="Univ. &amp; Labo.",1,IF(V27="Univ.",0.5,0.1)))</f>
        <v>0</v>
      </c>
      <c r="BC27" s="430">
        <f t="shared" ref="BC27:BC28" si="20">IF(OR(X27="",Y27="",Z27=""),0,(X27/Y27)*IF(Z27="Univ. &amp; Labo.",1,IF(Z27="Univ.",0.5,0.1)))</f>
        <v>0</v>
      </c>
      <c r="BD27" s="430">
        <f>IF(AC27=0,0,revues!$D$28)</f>
        <v>0</v>
      </c>
      <c r="BE27" s="430">
        <f t="shared" ref="BE27:BE28" si="21">IF(OR(AF27="",AG27="",AH27=""),0,(AF27/AG27)*IF(AH27="Univ. &amp; Labo.",1,IF(AH27="Univ.",0.5,0.1)))</f>
        <v>0</v>
      </c>
    </row>
    <row r="28" spans="1:486" ht="17.100000000000001" customHeight="1" x14ac:dyDescent="0.25">
      <c r="A28" s="195"/>
      <c r="B28" s="164"/>
      <c r="C28" s="162"/>
      <c r="D28" s="654">
        <v>3</v>
      </c>
      <c r="E28" s="174"/>
      <c r="F28" s="640"/>
      <c r="G28" s="675" t="str">
        <f>IF(F28="","",VLOOKUP(F28,Tableau12[],2,FALSE))</f>
        <v/>
      </c>
      <c r="H28" s="371" t="s">
        <v>3752</v>
      </c>
      <c r="I28" s="674" t="str">
        <f>IF(F28="","",VLOOKUP(F28,Tableau12[],4,FALSE))</f>
        <v/>
      </c>
      <c r="J28" s="371" t="s">
        <v>3752</v>
      </c>
      <c r="K28" s="685"/>
      <c r="L28" s="371" t="s">
        <v>3752</v>
      </c>
      <c r="M28" s="653"/>
      <c r="N28" s="201" t="s">
        <v>3752</v>
      </c>
      <c r="O28" s="653"/>
      <c r="P28" s="371" t="s">
        <v>3752</v>
      </c>
      <c r="Q28" s="653"/>
      <c r="R28" s="371" t="s">
        <v>3752</v>
      </c>
      <c r="S28" s="641"/>
      <c r="T28" s="653"/>
      <c r="U28" s="694"/>
      <c r="V28" s="693"/>
      <c r="W28" s="641"/>
      <c r="X28" s="653"/>
      <c r="Y28" s="694"/>
      <c r="Z28" s="693"/>
      <c r="AA28" s="739"/>
      <c r="AB28" s="740"/>
      <c r="AC28" s="653"/>
      <c r="AD28" s="739"/>
      <c r="AE28" s="740"/>
      <c r="AF28" s="653"/>
      <c r="AG28" s="694"/>
      <c r="AH28" s="693"/>
      <c r="AI28" s="174" t="s">
        <v>3752</v>
      </c>
      <c r="AJ28" s="860" t="str">
        <f t="shared" si="16"/>
        <v/>
      </c>
      <c r="AK28" s="861"/>
      <c r="AL28" s="371" t="s">
        <v>3752</v>
      </c>
      <c r="AM28" s="653"/>
      <c r="AN28" s="200" t="s">
        <v>3752</v>
      </c>
      <c r="AO28" s="654" t="str">
        <f t="shared" si="17"/>
        <v/>
      </c>
      <c r="AP28" s="200" t="s">
        <v>3752</v>
      </c>
      <c r="AQ28" s="633" t="str">
        <f>IF(AJ28="","",IF(AM28="Oui",AJ28*1.5*50,AJ28*50))</f>
        <v/>
      </c>
      <c r="AR28" s="162"/>
      <c r="AS28" s="163"/>
      <c r="AT28" s="195"/>
      <c r="AU28" s="199"/>
      <c r="AV28" s="210" t="str">
        <f t="shared" si="8"/>
        <v/>
      </c>
      <c r="AW28" s="210" t="str">
        <f t="shared" si="18"/>
        <v>3tab3</v>
      </c>
      <c r="AX28" s="214">
        <f t="shared" ref="AX28" si="22">1+AX27</f>
        <v>3</v>
      </c>
      <c r="AY28" s="171"/>
      <c r="BB28" s="430">
        <f t="shared" si="19"/>
        <v>0</v>
      </c>
      <c r="BC28" s="430">
        <f t="shared" si="20"/>
        <v>0</v>
      </c>
      <c r="BD28" s="430">
        <f>IF(AC28=0,0,revues!$D$28)</f>
        <v>0</v>
      </c>
      <c r="BE28" s="430">
        <f t="shared" si="21"/>
        <v>0</v>
      </c>
      <c r="CE28" s="216">
        <v>3</v>
      </c>
    </row>
    <row r="29" spans="1:486" ht="3.95" customHeight="1" x14ac:dyDescent="0.25">
      <c r="A29" s="195"/>
      <c r="B29" s="164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218"/>
      <c r="AR29" s="162"/>
      <c r="AS29" s="163"/>
      <c r="AT29" s="195"/>
      <c r="AU29" s="199"/>
      <c r="AV29" s="210">
        <f t="shared" si="8"/>
        <v>0</v>
      </c>
      <c r="AY29" s="171"/>
    </row>
    <row r="30" spans="1:486" ht="17.100000000000001" customHeight="1" x14ac:dyDescent="0.25">
      <c r="A30" s="195"/>
      <c r="B30" s="164"/>
      <c r="C30" s="841" t="s">
        <v>1701</v>
      </c>
      <c r="D30" s="842"/>
      <c r="E30" s="842"/>
      <c r="F30" s="842"/>
      <c r="G30" s="842"/>
      <c r="H30" s="842"/>
      <c r="I30" s="842"/>
      <c r="J30" s="842"/>
      <c r="K30" s="842"/>
      <c r="L30" s="842"/>
      <c r="M30" s="842"/>
      <c r="N30" s="842"/>
      <c r="O30" s="198"/>
      <c r="P30" s="198"/>
      <c r="Q30" s="198"/>
      <c r="R30" s="198"/>
      <c r="S30" s="424"/>
      <c r="T30" s="314"/>
      <c r="U30" s="456" t="s">
        <v>1705</v>
      </c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827" t="s">
        <v>1702</v>
      </c>
      <c r="AG30" s="827"/>
      <c r="AH30" s="827"/>
      <c r="AI30" s="827"/>
      <c r="AJ30" s="827"/>
      <c r="AK30" s="827"/>
      <c r="AL30" s="827"/>
      <c r="AM30" s="827"/>
      <c r="AN30" s="827"/>
      <c r="AO30" s="827"/>
      <c r="AP30" s="828"/>
      <c r="AQ30" s="854" t="s">
        <v>1843</v>
      </c>
      <c r="AR30" s="855"/>
      <c r="AS30" s="163"/>
      <c r="AT30" s="195"/>
      <c r="AU30" s="199"/>
      <c r="AV30" s="210">
        <f t="shared" si="8"/>
        <v>0</v>
      </c>
      <c r="AY30" s="171"/>
    </row>
    <row r="31" spans="1:486" ht="3.95" customHeight="1" x14ac:dyDescent="0.25">
      <c r="A31" s="195"/>
      <c r="B31" s="164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218"/>
      <c r="AR31" s="162"/>
      <c r="AS31" s="163"/>
      <c r="AT31" s="195"/>
      <c r="AU31" s="199"/>
      <c r="AV31" s="210">
        <f t="shared" si="8"/>
        <v>0</v>
      </c>
      <c r="AY31" s="171"/>
    </row>
    <row r="32" spans="1:486" ht="15" customHeight="1" x14ac:dyDescent="0.25">
      <c r="A32" s="195"/>
      <c r="B32" s="164"/>
      <c r="C32" s="162"/>
      <c r="D32" s="642" t="s">
        <v>1692</v>
      </c>
      <c r="E32" s="176"/>
      <c r="F32" s="727" t="s">
        <v>1693</v>
      </c>
      <c r="G32" s="729"/>
      <c r="H32" s="176"/>
      <c r="I32" s="642" t="s">
        <v>3735</v>
      </c>
      <c r="J32" s="176"/>
      <c r="K32" s="648" t="s">
        <v>3742</v>
      </c>
      <c r="L32" s="176"/>
      <c r="M32" s="642" t="s">
        <v>3736</v>
      </c>
      <c r="N32" s="485"/>
      <c r="O32" s="486" t="s">
        <v>1695</v>
      </c>
      <c r="P32" s="485"/>
      <c r="Q32" s="486" t="s">
        <v>1694</v>
      </c>
      <c r="R32" s="485"/>
      <c r="S32" s="486" t="s">
        <v>1973</v>
      </c>
      <c r="T32" s="848" t="s">
        <v>3743</v>
      </c>
      <c r="U32" s="846" t="s">
        <v>3809</v>
      </c>
      <c r="V32" s="845" t="s">
        <v>3811</v>
      </c>
      <c r="W32" s="486" t="s">
        <v>1974</v>
      </c>
      <c r="X32" s="848" t="s">
        <v>3743</v>
      </c>
      <c r="Y32" s="846" t="s">
        <v>3809</v>
      </c>
      <c r="Z32" s="845" t="s">
        <v>3811</v>
      </c>
      <c r="AA32" s="821" t="s">
        <v>1980</v>
      </c>
      <c r="AB32" s="823"/>
      <c r="AC32" s="849" t="s">
        <v>3744</v>
      </c>
      <c r="AD32" s="821" t="s">
        <v>1978</v>
      </c>
      <c r="AE32" s="823"/>
      <c r="AF32" s="848" t="s">
        <v>3743</v>
      </c>
      <c r="AG32" s="846" t="s">
        <v>3809</v>
      </c>
      <c r="AH32" s="846" t="s">
        <v>3811</v>
      </c>
      <c r="AI32" s="485"/>
      <c r="AJ32" s="821" t="s">
        <v>1979</v>
      </c>
      <c r="AK32" s="823"/>
      <c r="AL32" s="485"/>
      <c r="AM32" s="487" t="s">
        <v>1696</v>
      </c>
      <c r="AN32" s="158"/>
      <c r="AO32" s="486" t="s">
        <v>1697</v>
      </c>
      <c r="AP32" s="485"/>
      <c r="AQ32" s="644" t="s">
        <v>1698</v>
      </c>
      <c r="AR32" s="162"/>
      <c r="AS32" s="163"/>
      <c r="AT32" s="195"/>
      <c r="AU32" s="488"/>
      <c r="AV32" s="495"/>
      <c r="AY32" s="171"/>
    </row>
    <row r="33" spans="1:85" ht="15" customHeight="1" x14ac:dyDescent="0.25">
      <c r="A33" s="195"/>
      <c r="B33" s="164"/>
      <c r="C33" s="162"/>
      <c r="D33" s="643" t="s">
        <v>792</v>
      </c>
      <c r="E33" s="176"/>
      <c r="F33" s="730" t="s">
        <v>3810</v>
      </c>
      <c r="G33" s="732"/>
      <c r="H33" s="176"/>
      <c r="I33" s="643" t="s">
        <v>3732</v>
      </c>
      <c r="J33" s="176"/>
      <c r="K33" s="649" t="s">
        <v>3888</v>
      </c>
      <c r="L33" s="176"/>
      <c r="M33" s="643" t="s">
        <v>3733</v>
      </c>
      <c r="N33" s="485"/>
      <c r="O33" s="493" t="s">
        <v>1688</v>
      </c>
      <c r="P33" s="485"/>
      <c r="Q33" s="493" t="s">
        <v>1687</v>
      </c>
      <c r="R33" s="485"/>
      <c r="S33" s="493" t="s">
        <v>1901</v>
      </c>
      <c r="T33" s="840"/>
      <c r="U33" s="847"/>
      <c r="V33" s="838"/>
      <c r="W33" s="493" t="s">
        <v>1902</v>
      </c>
      <c r="X33" s="840"/>
      <c r="Y33" s="847"/>
      <c r="Z33" s="838"/>
      <c r="AA33" s="824" t="s">
        <v>1972</v>
      </c>
      <c r="AB33" s="826"/>
      <c r="AC33" s="839"/>
      <c r="AD33" s="824" t="s">
        <v>1903</v>
      </c>
      <c r="AE33" s="826"/>
      <c r="AF33" s="840"/>
      <c r="AG33" s="847"/>
      <c r="AH33" s="847"/>
      <c r="AI33" s="485"/>
      <c r="AJ33" s="824" t="s">
        <v>1690</v>
      </c>
      <c r="AK33" s="826"/>
      <c r="AL33" s="485"/>
      <c r="AM33" s="177" t="s">
        <v>1689</v>
      </c>
      <c r="AN33" s="158"/>
      <c r="AO33" s="493" t="s">
        <v>1691</v>
      </c>
      <c r="AP33" s="485"/>
      <c r="AQ33" s="645" t="s">
        <v>794</v>
      </c>
      <c r="AR33" s="162"/>
      <c r="AS33" s="163"/>
      <c r="AT33" s="195"/>
      <c r="AU33" s="488"/>
      <c r="AV33" s="495"/>
      <c r="AY33" s="171"/>
    </row>
    <row r="34" spans="1:85" ht="3.95" customHeight="1" x14ac:dyDescent="0.25">
      <c r="A34" s="195"/>
      <c r="B34" s="164"/>
      <c r="C34" s="162"/>
      <c r="D34" s="162"/>
      <c r="E34" s="162"/>
      <c r="F34" s="166"/>
      <c r="G34" s="166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317"/>
      <c r="AI34" s="162"/>
      <c r="AJ34" s="162"/>
      <c r="AK34" s="162"/>
      <c r="AL34" s="162"/>
      <c r="AM34" s="162"/>
      <c r="AN34" s="162"/>
      <c r="AO34" s="162"/>
      <c r="AP34" s="162"/>
      <c r="AQ34" s="218"/>
      <c r="AR34" s="162"/>
      <c r="AS34" s="163"/>
      <c r="AT34" s="195"/>
      <c r="AU34" s="199"/>
      <c r="AV34" s="210"/>
      <c r="AY34" s="171"/>
    </row>
    <row r="35" spans="1:85" ht="17.100000000000001" customHeight="1" x14ac:dyDescent="0.25">
      <c r="A35" s="195"/>
      <c r="B35" s="164"/>
      <c r="C35" s="162"/>
      <c r="D35" s="654">
        <v>1</v>
      </c>
      <c r="E35" s="174"/>
      <c r="F35" s="640"/>
      <c r="G35" s="639"/>
      <c r="H35" s="371" t="s">
        <v>3752</v>
      </c>
      <c r="I35" s="641"/>
      <c r="J35" s="371" t="s">
        <v>3752</v>
      </c>
      <c r="K35" s="685"/>
      <c r="L35" s="371" t="s">
        <v>3752</v>
      </c>
      <c r="M35" s="653"/>
      <c r="N35" s="201" t="s">
        <v>3752</v>
      </c>
      <c r="O35" s="653"/>
      <c r="P35" s="371" t="s">
        <v>3752</v>
      </c>
      <c r="Q35" s="653"/>
      <c r="R35" s="371" t="s">
        <v>3752</v>
      </c>
      <c r="S35" s="641"/>
      <c r="T35" s="653"/>
      <c r="U35" s="694"/>
      <c r="V35" s="693"/>
      <c r="W35" s="641"/>
      <c r="X35" s="653"/>
      <c r="Y35" s="694"/>
      <c r="Z35" s="693"/>
      <c r="AA35" s="739"/>
      <c r="AB35" s="740"/>
      <c r="AC35" s="653"/>
      <c r="AD35" s="739"/>
      <c r="AE35" s="740"/>
      <c r="AF35" s="653"/>
      <c r="AG35" s="694"/>
      <c r="AH35" s="693"/>
      <c r="AI35" s="174" t="s">
        <v>3752</v>
      </c>
      <c r="AJ35" s="860" t="str">
        <f>IF(OR(O35="",$AV$5="vide"),"",IF(OR($AV$5=Q35,Q35=""),IF(O35=1,1*BB35,IF(O35=2,IF($AV$5="Non",0.6*BB35+0.6*BC35,0.75*BB35+0.45*BC35),IF(O35=3,IF($AV$5="Non",0.4*BB35+0.4*BC35+0.4*BE35,0.6*BB35+0.3*BC35+0.3*BE35),IF($AV$5="Non",((BB35+BC35+BD35+BE35)*1.2)/O35,0.5*BB35+0.2*BC35+(0.25*BD35)/(O35-3)+0.25*BE35)))),IF(O35=1,1*BB35,IF(O35=2,IF(Q35="Non",0.6*BB35+0.6*BC35,0.75*BB35+0.45*BC35),IF(O35=3,IF(Q35="Non",0.4*BB35+0.4*BC35+0.4*BE35,0.6*BB35+0.3*BC35+0.3*BE35),IF(Q35="Non",((BB35+BC35+BD35+BE35)*1.2)/O35,0.5*BB35+0.2*BC35+(0.25*BD35)/(O35-3)+0.25*BE35))))))</f>
        <v/>
      </c>
      <c r="AK35" s="861"/>
      <c r="AL35" s="371" t="s">
        <v>3752</v>
      </c>
      <c r="AM35" s="289"/>
      <c r="AN35" s="200" t="s">
        <v>3752</v>
      </c>
      <c r="AO35" s="654" t="str">
        <f>IF(O35=0,"",IF(O35=1,"100%","120%"))</f>
        <v/>
      </c>
      <c r="AP35" s="174"/>
      <c r="AQ35" s="633" t="str">
        <f>IF(AJ35="","",IF(AM35="Oui",AJ35*1.5*25,AJ35*25))</f>
        <v/>
      </c>
      <c r="AR35" s="162"/>
      <c r="AS35" s="163"/>
      <c r="AT35" s="195"/>
      <c r="AU35" s="199"/>
      <c r="AV35" s="210" t="str">
        <f t="shared" si="8"/>
        <v/>
      </c>
      <c r="AW35" s="210" t="str">
        <f>CONCATENATE("4tab",AX35)</f>
        <v>4tab1</v>
      </c>
      <c r="AX35" s="214">
        <v>1</v>
      </c>
      <c r="AY35" s="171"/>
      <c r="BB35" s="430">
        <f>IF(OR(T35="",U35="",V35=""),0,(T35/U35)*IF(V35="Univ. &amp; Labo.",1,IF(V35="Univ.",0.5,0.1)))</f>
        <v>0</v>
      </c>
      <c r="BC35" s="430">
        <f>IF(OR(X35="",Y35="",Z35=""),0,(X35/Y35)*IF(Z35="Univ. &amp; Labo.",1,IF(Z35="Univ.",0.5,0.1)))</f>
        <v>0</v>
      </c>
      <c r="BD35" s="430">
        <f>IF(AC35=0,0,revues!$D$28)</f>
        <v>0</v>
      </c>
      <c r="BE35" s="430">
        <f>IF(OR(AF35="",AG35="",AH35=""),0,(AF35/AG35)*IF(AH35="Univ. &amp; Labo.",1,IF(AH35="Univ.",0.5,0.1)))</f>
        <v>0</v>
      </c>
    </row>
    <row r="36" spans="1:85" ht="17.100000000000001" customHeight="1" x14ac:dyDescent="0.25">
      <c r="A36" s="195"/>
      <c r="B36" s="164"/>
      <c r="C36" s="162"/>
      <c r="D36" s="654">
        <v>2</v>
      </c>
      <c r="E36" s="174"/>
      <c r="F36" s="640"/>
      <c r="G36" s="639"/>
      <c r="H36" s="371" t="s">
        <v>3752</v>
      </c>
      <c r="I36" s="641"/>
      <c r="J36" s="371" t="s">
        <v>3752</v>
      </c>
      <c r="K36" s="685"/>
      <c r="L36" s="371" t="s">
        <v>3752</v>
      </c>
      <c r="M36" s="653"/>
      <c r="N36" s="201" t="s">
        <v>3752</v>
      </c>
      <c r="O36" s="653"/>
      <c r="P36" s="371" t="s">
        <v>3752</v>
      </c>
      <c r="Q36" s="653"/>
      <c r="R36" s="371" t="s">
        <v>3752</v>
      </c>
      <c r="S36" s="641"/>
      <c r="T36" s="653"/>
      <c r="U36" s="694"/>
      <c r="V36" s="693"/>
      <c r="W36" s="641"/>
      <c r="X36" s="653"/>
      <c r="Y36" s="694"/>
      <c r="Z36" s="693"/>
      <c r="AA36" s="739"/>
      <c r="AB36" s="740"/>
      <c r="AC36" s="653"/>
      <c r="AD36" s="739"/>
      <c r="AE36" s="740"/>
      <c r="AF36" s="653"/>
      <c r="AG36" s="694"/>
      <c r="AH36" s="693"/>
      <c r="AI36" s="174" t="s">
        <v>3752</v>
      </c>
      <c r="AJ36" s="860" t="str">
        <f t="shared" ref="AJ36:AJ37" si="23">IF(OR(O36="",$AV$5="vide"),"",IF(OR($AV$5=Q36,Q36=""),IF(O36=1,1*BB36,IF(O36=2,IF($AV$5="Non",0.6*BB36+0.6*BC36,0.75*BB36+0.45*BC36),IF(O36=3,IF($AV$5="Non",0.4*BB36+0.4*BC36+0.4*BE36,0.6*BB36+0.3*BC36+0.3*BE36),IF($AV$5="Non",((BB36+BC36+BD36+BE36)*1.2)/O36,0.5*BB36+0.2*BC36+(0.25*BD36)/(O36-3)+0.25*BE36)))),IF(O36=1,1*BB36,IF(O36=2,IF(Q36="Non",0.6*BB36+0.6*BC36,0.75*BB36+0.45*BC36),IF(O36=3,IF(Q36="Non",0.4*BB36+0.4*BC36+0.4*BE36,0.6*BB36+0.3*BC36+0.3*BE36),IF(Q36="Non",((BB36+BC36+BD36+BE36)*1.2)/O36,0.5*BB36+0.2*BC36+(0.25*BD36)/(O36-3)+0.25*BE36))))))</f>
        <v/>
      </c>
      <c r="AK36" s="861"/>
      <c r="AL36" s="371" t="s">
        <v>3752</v>
      </c>
      <c r="AM36" s="289"/>
      <c r="AN36" s="200" t="s">
        <v>3752</v>
      </c>
      <c r="AO36" s="654" t="str">
        <f t="shared" ref="AO36:AO37" si="24">IF(O36=0,"",IF(O36=1,"100%","120%"))</f>
        <v/>
      </c>
      <c r="AP36" s="174"/>
      <c r="AQ36" s="633" t="str">
        <f>IF(AJ36="","",IF(AM36="Oui",AJ36*1.5*25,AJ36*25))</f>
        <v/>
      </c>
      <c r="AR36" s="162"/>
      <c r="AS36" s="163"/>
      <c r="AT36" s="195"/>
      <c r="AU36" s="199"/>
      <c r="AV36" s="210" t="str">
        <f t="shared" si="8"/>
        <v/>
      </c>
      <c r="AW36" s="210" t="str">
        <f t="shared" ref="AW36:AW37" si="25">CONCATENATE("4tab",AX36)</f>
        <v>4tab2</v>
      </c>
      <c r="AX36" s="214">
        <f>1+AX35</f>
        <v>2</v>
      </c>
      <c r="AY36" s="171"/>
      <c r="BB36" s="430">
        <f t="shared" ref="BB36:BB37" si="26">IF(OR(T36="",U36="",V36=""),0,(T36/U36)*IF(V36="Univ. &amp; Labo.",1,IF(V36="Univ.",0.5,0.1)))</f>
        <v>0</v>
      </c>
      <c r="BC36" s="430">
        <f t="shared" ref="BC36:BC37" si="27">IF(OR(X36="",Y36="",Z36=""),0,(X36/Y36)*IF(Z36="Univ. &amp; Labo.",1,IF(Z36="Univ.",0.5,0.1)))</f>
        <v>0</v>
      </c>
      <c r="BD36" s="430">
        <f>IF(AC36=0,0,revues!$D$28)</f>
        <v>0</v>
      </c>
      <c r="BE36" s="430">
        <f t="shared" ref="BE36:BE37" si="28">IF(OR(AF36="",AG36="",AH36=""),0,(AF36/AG36)*IF(AH36="Univ. &amp; Labo.",1,IF(AH36="Univ.",0.5,0.1)))</f>
        <v>0</v>
      </c>
    </row>
    <row r="37" spans="1:85" ht="17.100000000000001" customHeight="1" x14ac:dyDescent="0.25">
      <c r="A37" s="195"/>
      <c r="B37" s="164"/>
      <c r="C37" s="162"/>
      <c r="D37" s="654">
        <v>3</v>
      </c>
      <c r="E37" s="174"/>
      <c r="F37" s="640"/>
      <c r="G37" s="639"/>
      <c r="H37" s="371" t="s">
        <v>3752</v>
      </c>
      <c r="I37" s="641"/>
      <c r="J37" s="371" t="s">
        <v>3752</v>
      </c>
      <c r="K37" s="685"/>
      <c r="L37" s="371" t="s">
        <v>3752</v>
      </c>
      <c r="M37" s="653"/>
      <c r="N37" s="201" t="s">
        <v>3752</v>
      </c>
      <c r="O37" s="653"/>
      <c r="P37" s="371" t="s">
        <v>3752</v>
      </c>
      <c r="Q37" s="653"/>
      <c r="R37" s="371" t="s">
        <v>3752</v>
      </c>
      <c r="S37" s="641"/>
      <c r="T37" s="653"/>
      <c r="U37" s="694"/>
      <c r="V37" s="693"/>
      <c r="W37" s="641"/>
      <c r="X37" s="653"/>
      <c r="Y37" s="694"/>
      <c r="Z37" s="693"/>
      <c r="AA37" s="739"/>
      <c r="AB37" s="740"/>
      <c r="AC37" s="653"/>
      <c r="AD37" s="739"/>
      <c r="AE37" s="740"/>
      <c r="AF37" s="653"/>
      <c r="AG37" s="694"/>
      <c r="AH37" s="693"/>
      <c r="AI37" s="174" t="s">
        <v>3752</v>
      </c>
      <c r="AJ37" s="860" t="str">
        <f t="shared" si="23"/>
        <v/>
      </c>
      <c r="AK37" s="861"/>
      <c r="AL37" s="371" t="s">
        <v>3752</v>
      </c>
      <c r="AM37" s="289"/>
      <c r="AN37" s="200" t="s">
        <v>3752</v>
      </c>
      <c r="AO37" s="654" t="str">
        <f t="shared" si="24"/>
        <v/>
      </c>
      <c r="AP37" s="174"/>
      <c r="AQ37" s="633" t="str">
        <f>IF(AJ37="","",IF(AM37="Oui",AJ37*1.5*25,AJ37*25))</f>
        <v/>
      </c>
      <c r="AR37" s="162"/>
      <c r="AS37" s="163"/>
      <c r="AT37" s="195"/>
      <c r="AU37" s="199"/>
      <c r="AV37" s="210" t="str">
        <f t="shared" si="8"/>
        <v/>
      </c>
      <c r="AW37" s="210" t="str">
        <f t="shared" si="25"/>
        <v>4tab3</v>
      </c>
      <c r="AX37" s="214">
        <f t="shared" ref="AX37" si="29">1+AX36</f>
        <v>3</v>
      </c>
      <c r="AY37" s="171"/>
      <c r="BB37" s="430">
        <f t="shared" si="26"/>
        <v>0</v>
      </c>
      <c r="BC37" s="430">
        <f t="shared" si="27"/>
        <v>0</v>
      </c>
      <c r="BD37" s="430">
        <f>IF(AC37=0,0,revues!$D$28)</f>
        <v>0</v>
      </c>
      <c r="BE37" s="430">
        <f t="shared" si="28"/>
        <v>0</v>
      </c>
      <c r="CF37" s="216">
        <v>4</v>
      </c>
    </row>
    <row r="38" spans="1:85" ht="3.95" customHeight="1" x14ac:dyDescent="0.25">
      <c r="A38" s="195"/>
      <c r="B38" s="164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76"/>
      <c r="U38" s="176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218"/>
      <c r="AR38" s="162"/>
      <c r="AS38" s="163"/>
      <c r="AT38" s="195"/>
      <c r="AU38" s="199"/>
      <c r="AV38" s="210">
        <f t="shared" si="8"/>
        <v>0</v>
      </c>
      <c r="AY38" s="171"/>
    </row>
    <row r="39" spans="1:85" ht="17.100000000000001" customHeight="1" x14ac:dyDescent="0.25">
      <c r="A39" s="195"/>
      <c r="B39" s="164"/>
      <c r="C39" s="841" t="s">
        <v>1701</v>
      </c>
      <c r="D39" s="842"/>
      <c r="E39" s="842"/>
      <c r="F39" s="842"/>
      <c r="G39" s="842"/>
      <c r="H39" s="842"/>
      <c r="I39" s="842"/>
      <c r="J39" s="842"/>
      <c r="K39" s="842"/>
      <c r="L39" s="842"/>
      <c r="M39" s="842"/>
      <c r="N39" s="842"/>
      <c r="O39" s="198"/>
      <c r="P39" s="198"/>
      <c r="Q39" s="198"/>
      <c r="R39" s="198"/>
      <c r="S39" s="424"/>
      <c r="T39" s="314"/>
      <c r="U39" s="456" t="s">
        <v>1706</v>
      </c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827" t="s">
        <v>1702</v>
      </c>
      <c r="AG39" s="827"/>
      <c r="AH39" s="827"/>
      <c r="AI39" s="827"/>
      <c r="AJ39" s="827"/>
      <c r="AK39" s="827"/>
      <c r="AL39" s="827"/>
      <c r="AM39" s="827"/>
      <c r="AN39" s="827"/>
      <c r="AO39" s="827"/>
      <c r="AP39" s="828"/>
      <c r="AQ39" s="854" t="s">
        <v>1844</v>
      </c>
      <c r="AR39" s="855"/>
      <c r="AS39" s="163"/>
      <c r="AT39" s="195"/>
      <c r="AU39" s="199"/>
      <c r="AV39" s="210">
        <f t="shared" si="8"/>
        <v>0</v>
      </c>
      <c r="AY39" s="171"/>
    </row>
    <row r="40" spans="1:85" ht="3.95" customHeight="1" x14ac:dyDescent="0.25">
      <c r="A40" s="195"/>
      <c r="B40" s="164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218"/>
      <c r="AR40" s="162"/>
      <c r="AS40" s="163"/>
      <c r="AT40" s="195"/>
      <c r="AU40" s="199"/>
      <c r="AV40" s="210">
        <f t="shared" si="8"/>
        <v>0</v>
      </c>
      <c r="AY40" s="171"/>
    </row>
    <row r="41" spans="1:85" ht="15" customHeight="1" x14ac:dyDescent="0.25">
      <c r="A41" s="195"/>
      <c r="B41" s="164"/>
      <c r="C41" s="162"/>
      <c r="D41" s="642" t="s">
        <v>1692</v>
      </c>
      <c r="E41" s="176"/>
      <c r="F41" s="727" t="s">
        <v>1693</v>
      </c>
      <c r="G41" s="729"/>
      <c r="H41" s="176"/>
      <c r="I41" s="642" t="s">
        <v>3735</v>
      </c>
      <c r="J41" s="176"/>
      <c r="K41" s="648" t="s">
        <v>3742</v>
      </c>
      <c r="L41" s="176"/>
      <c r="M41" s="642" t="s">
        <v>3736</v>
      </c>
      <c r="N41" s="485"/>
      <c r="O41" s="486" t="s">
        <v>1695</v>
      </c>
      <c r="P41" s="485"/>
      <c r="Q41" s="486" t="s">
        <v>1694</v>
      </c>
      <c r="R41" s="485"/>
      <c r="S41" s="486" t="s">
        <v>1973</v>
      </c>
      <c r="T41" s="848" t="s">
        <v>3743</v>
      </c>
      <c r="U41" s="846" t="s">
        <v>3809</v>
      </c>
      <c r="V41" s="845" t="s">
        <v>3811</v>
      </c>
      <c r="W41" s="486" t="s">
        <v>1974</v>
      </c>
      <c r="X41" s="848" t="s">
        <v>3743</v>
      </c>
      <c r="Y41" s="846" t="s">
        <v>3809</v>
      </c>
      <c r="Z41" s="845" t="s">
        <v>3811</v>
      </c>
      <c r="AA41" s="821" t="s">
        <v>1980</v>
      </c>
      <c r="AB41" s="823"/>
      <c r="AC41" s="849" t="s">
        <v>3744</v>
      </c>
      <c r="AD41" s="821" t="s">
        <v>1978</v>
      </c>
      <c r="AE41" s="823"/>
      <c r="AF41" s="848" t="s">
        <v>3743</v>
      </c>
      <c r="AG41" s="846" t="s">
        <v>3809</v>
      </c>
      <c r="AH41" s="846" t="s">
        <v>3811</v>
      </c>
      <c r="AI41" s="485"/>
      <c r="AJ41" s="821" t="s">
        <v>1979</v>
      </c>
      <c r="AK41" s="823"/>
      <c r="AL41" s="485"/>
      <c r="AM41" s="487" t="s">
        <v>1696</v>
      </c>
      <c r="AN41" s="158"/>
      <c r="AO41" s="486" t="s">
        <v>1697</v>
      </c>
      <c r="AP41" s="485"/>
      <c r="AQ41" s="644" t="s">
        <v>1698</v>
      </c>
      <c r="AR41" s="162"/>
      <c r="AS41" s="163"/>
      <c r="AT41" s="195"/>
      <c r="AU41" s="488"/>
      <c r="AV41" s="495"/>
      <c r="AY41" s="171"/>
    </row>
    <row r="42" spans="1:85" ht="15" customHeight="1" x14ac:dyDescent="0.25">
      <c r="A42" s="195"/>
      <c r="B42" s="164"/>
      <c r="C42" s="162"/>
      <c r="D42" s="643" t="s">
        <v>792</v>
      </c>
      <c r="E42" s="176"/>
      <c r="F42" s="730" t="s">
        <v>3810</v>
      </c>
      <c r="G42" s="732"/>
      <c r="H42" s="176"/>
      <c r="I42" s="643" t="s">
        <v>3732</v>
      </c>
      <c r="J42" s="176"/>
      <c r="K42" s="649" t="s">
        <v>3888</v>
      </c>
      <c r="L42" s="176"/>
      <c r="M42" s="643" t="s">
        <v>3733</v>
      </c>
      <c r="N42" s="485"/>
      <c r="O42" s="493" t="s">
        <v>1688</v>
      </c>
      <c r="P42" s="485"/>
      <c r="Q42" s="493" t="s">
        <v>1687</v>
      </c>
      <c r="R42" s="485"/>
      <c r="S42" s="493" t="s">
        <v>1901</v>
      </c>
      <c r="T42" s="840"/>
      <c r="U42" s="847"/>
      <c r="V42" s="838"/>
      <c r="W42" s="493" t="s">
        <v>1902</v>
      </c>
      <c r="X42" s="840"/>
      <c r="Y42" s="847"/>
      <c r="Z42" s="838"/>
      <c r="AA42" s="824" t="s">
        <v>1972</v>
      </c>
      <c r="AB42" s="826"/>
      <c r="AC42" s="839"/>
      <c r="AD42" s="824" t="s">
        <v>1903</v>
      </c>
      <c r="AE42" s="826"/>
      <c r="AF42" s="840"/>
      <c r="AG42" s="847"/>
      <c r="AH42" s="847"/>
      <c r="AI42" s="485"/>
      <c r="AJ42" s="824" t="s">
        <v>1690</v>
      </c>
      <c r="AK42" s="826"/>
      <c r="AL42" s="485"/>
      <c r="AM42" s="177" t="s">
        <v>1689</v>
      </c>
      <c r="AN42" s="158"/>
      <c r="AO42" s="493" t="s">
        <v>1691</v>
      </c>
      <c r="AP42" s="485"/>
      <c r="AQ42" s="645" t="s">
        <v>794</v>
      </c>
      <c r="AR42" s="162"/>
      <c r="AS42" s="163"/>
      <c r="AT42" s="195"/>
      <c r="AU42" s="488"/>
      <c r="AV42" s="495"/>
      <c r="AY42" s="171"/>
    </row>
    <row r="43" spans="1:85" ht="3.95" customHeight="1" x14ac:dyDescent="0.25">
      <c r="A43" s="195"/>
      <c r="B43" s="164"/>
      <c r="C43" s="162"/>
      <c r="D43" s="162"/>
      <c r="E43" s="162"/>
      <c r="F43" s="166"/>
      <c r="G43" s="166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317"/>
      <c r="AI43" s="162"/>
      <c r="AJ43" s="162"/>
      <c r="AK43" s="162"/>
      <c r="AL43" s="162"/>
      <c r="AM43" s="162"/>
      <c r="AN43" s="162"/>
      <c r="AO43" s="162"/>
      <c r="AP43" s="162"/>
      <c r="AQ43" s="218"/>
      <c r="AR43" s="162"/>
      <c r="AS43" s="163"/>
      <c r="AT43" s="195"/>
      <c r="AU43" s="199"/>
      <c r="AV43" s="210"/>
      <c r="AY43" s="171"/>
    </row>
    <row r="44" spans="1:85" ht="17.100000000000001" customHeight="1" x14ac:dyDescent="0.25">
      <c r="A44" s="195"/>
      <c r="B44" s="164"/>
      <c r="C44" s="162"/>
      <c r="D44" s="654">
        <v>1</v>
      </c>
      <c r="E44" s="174"/>
      <c r="F44" s="640"/>
      <c r="G44" s="639"/>
      <c r="H44" s="371" t="s">
        <v>3752</v>
      </c>
      <c r="I44" s="641"/>
      <c r="J44" s="371" t="s">
        <v>3752</v>
      </c>
      <c r="K44" s="685"/>
      <c r="L44" s="371" t="s">
        <v>3752</v>
      </c>
      <c r="M44" s="653"/>
      <c r="N44" s="201" t="s">
        <v>3752</v>
      </c>
      <c r="O44" s="653"/>
      <c r="P44" s="371" t="s">
        <v>3752</v>
      </c>
      <c r="Q44" s="653"/>
      <c r="R44" s="371" t="s">
        <v>3752</v>
      </c>
      <c r="S44" s="641"/>
      <c r="T44" s="653"/>
      <c r="U44" s="694"/>
      <c r="V44" s="693"/>
      <c r="W44" s="641"/>
      <c r="X44" s="653"/>
      <c r="Y44" s="694"/>
      <c r="Z44" s="693"/>
      <c r="AA44" s="739"/>
      <c r="AB44" s="740"/>
      <c r="AC44" s="653"/>
      <c r="AD44" s="739"/>
      <c r="AE44" s="740"/>
      <c r="AF44" s="653"/>
      <c r="AG44" s="694"/>
      <c r="AH44" s="693"/>
      <c r="AI44" s="174" t="s">
        <v>3752</v>
      </c>
      <c r="AJ44" s="860" t="str">
        <f>IF(OR(O44="",$AV$5="vide"),"",IF(OR($AV$5=Q44,Q44=""),IF(O44=1,1*BB44,IF(O44=2,IF($AV$5="Non",0.6*BB44+0.6*BC44,0.75*BB44+0.45*BC44),IF(O44=3,IF($AV$5="Non",0.4*BB44+0.4*BC44+0.4*BE44,0.6*BB44+0.3*BC44+0.3*BE44),IF($AV$5="Non",((BB44+BC44+BD44+BE44)*1.2)/O44,0.5*BB44+0.2*BC44+(0.25*BD44)/(O44-3)+0.25*BE44)))),IF(O44=1,1*BB44,IF(O44=2,IF(Q44="Non",0.6*BB44+0.6*BC44,0.75*BB44+0.45*BC44),IF(O44=3,IF(Q44="Non",0.4*BB44+0.4*BC44+0.4*BE44,0.6*BB44+0.3*BC44+0.3*BE44),IF(Q44="Non",((BB44+BC44+BD44+BE44)*1.2)/O44,0.5*BB44+0.2*BC44+(0.25*BD44)/(O44-3)+0.25*BE44))))))</f>
        <v/>
      </c>
      <c r="AK44" s="861"/>
      <c r="AL44" s="371" t="s">
        <v>3752</v>
      </c>
      <c r="AM44" s="289"/>
      <c r="AN44" s="200" t="s">
        <v>3752</v>
      </c>
      <c r="AO44" s="654" t="str">
        <f>IF(O44=0,"",IF(O44=1,"100%","120%"))</f>
        <v/>
      </c>
      <c r="AP44" s="174"/>
      <c r="AQ44" s="633" t="str">
        <f>IF(AJ44="","",IF(AM44="Oui",AJ44*1.5*12,AJ44*12))</f>
        <v/>
      </c>
      <c r="AR44" s="162"/>
      <c r="AS44" s="163"/>
      <c r="AT44" s="195"/>
      <c r="AU44" s="199"/>
      <c r="AV44" s="210" t="str">
        <f t="shared" si="8"/>
        <v/>
      </c>
      <c r="AW44" s="210" t="str">
        <f>CONCATENATE("5tab",AX44)</f>
        <v>5tab1</v>
      </c>
      <c r="AX44" s="214">
        <v>1</v>
      </c>
      <c r="AY44" s="171"/>
      <c r="BB44" s="430">
        <f>IF(OR(T44="",U44="",V44=""),0,(T44/U44)*IF(V44="Univ. &amp; Labo.",1,IF(V44="Univ.",0.5,0.1)))</f>
        <v>0</v>
      </c>
      <c r="BC44" s="430">
        <f>IF(OR(X44="",Y44="",Z44=""),0,(X44/Y44)*IF(Z44="Univ. &amp; Labo.",1,IF(Z44="Univ.",0.5,0.1)))</f>
        <v>0</v>
      </c>
      <c r="BD44" s="430">
        <f>IF(AC44=0,0,revues!$D$28)</f>
        <v>0</v>
      </c>
      <c r="BE44" s="430">
        <f>IF(OR(AF44="",AG44="",AH44=""),0,(AF44/AG44)*IF(AH44="Univ. &amp; Labo.",1,IF(AH44="Univ.",0.5,0.1)))</f>
        <v>0</v>
      </c>
    </row>
    <row r="45" spans="1:85" ht="17.100000000000001" customHeight="1" x14ac:dyDescent="0.25">
      <c r="A45" s="195"/>
      <c r="B45" s="164"/>
      <c r="C45" s="162"/>
      <c r="D45" s="654">
        <v>2</v>
      </c>
      <c r="E45" s="174"/>
      <c r="F45" s="640"/>
      <c r="G45" s="639"/>
      <c r="H45" s="371" t="s">
        <v>3752</v>
      </c>
      <c r="I45" s="641"/>
      <c r="J45" s="371" t="s">
        <v>3752</v>
      </c>
      <c r="K45" s="685"/>
      <c r="L45" s="371" t="s">
        <v>3752</v>
      </c>
      <c r="M45" s="653"/>
      <c r="N45" s="201" t="s">
        <v>3752</v>
      </c>
      <c r="O45" s="653"/>
      <c r="P45" s="371" t="s">
        <v>3752</v>
      </c>
      <c r="Q45" s="653"/>
      <c r="R45" s="371" t="s">
        <v>3752</v>
      </c>
      <c r="S45" s="641"/>
      <c r="T45" s="653"/>
      <c r="U45" s="694"/>
      <c r="V45" s="693"/>
      <c r="W45" s="641"/>
      <c r="X45" s="653"/>
      <c r="Y45" s="694"/>
      <c r="Z45" s="693"/>
      <c r="AA45" s="739"/>
      <c r="AB45" s="740"/>
      <c r="AC45" s="653"/>
      <c r="AD45" s="739"/>
      <c r="AE45" s="740"/>
      <c r="AF45" s="653"/>
      <c r="AG45" s="694"/>
      <c r="AH45" s="693"/>
      <c r="AI45" s="174" t="s">
        <v>3752</v>
      </c>
      <c r="AJ45" s="860" t="str">
        <f t="shared" ref="AJ45:AJ46" si="30">IF(OR(O45="",$AV$5="vide"),"",IF(OR($AV$5=Q45,Q45=""),IF(O45=1,1*BB45,IF(O45=2,IF($AV$5="Non",0.6*BB45+0.6*BC45,0.75*BB45+0.45*BC45),IF(O45=3,IF($AV$5="Non",0.4*BB45+0.4*BC45+0.4*BE45,0.6*BB45+0.3*BC45+0.3*BE45),IF($AV$5="Non",((BB45+BC45+BD45+BE45)*1.2)/O45,0.5*BB45+0.2*BC45+(0.25*BD45)/(O45-3)+0.25*BE45)))),IF(O45=1,1*BB45,IF(O45=2,IF(Q45="Non",0.6*BB45+0.6*BC45,0.75*BB45+0.45*BC45),IF(O45=3,IF(Q45="Non",0.4*BB45+0.4*BC45+0.4*BE45,0.6*BB45+0.3*BC45+0.3*BE45),IF(Q45="Non",((BB45+BC45+BD45+BE45)*1.2)/O45,0.5*BB45+0.2*BC45+(0.25*BD45)/(O45-3)+0.25*BE45))))))</f>
        <v/>
      </c>
      <c r="AK45" s="861"/>
      <c r="AL45" s="371" t="s">
        <v>3752</v>
      </c>
      <c r="AM45" s="289"/>
      <c r="AN45" s="200" t="s">
        <v>3752</v>
      </c>
      <c r="AO45" s="654" t="str">
        <f t="shared" ref="AO45:AO46" si="31">IF(O45=0,"",IF(O45=1,"100%","120%"))</f>
        <v/>
      </c>
      <c r="AP45" s="174"/>
      <c r="AQ45" s="633" t="str">
        <f>IF(AJ45="","",IF(AM45="Oui",AJ45*1.5*12,AJ45*12))</f>
        <v/>
      </c>
      <c r="AR45" s="162"/>
      <c r="AS45" s="163"/>
      <c r="AT45" s="195"/>
      <c r="AU45" s="199"/>
      <c r="AV45" s="210" t="str">
        <f t="shared" si="8"/>
        <v/>
      </c>
      <c r="AW45" s="210" t="str">
        <f t="shared" ref="AW45:AW46" si="32">CONCATENATE("5tab",AX45)</f>
        <v>5tab2</v>
      </c>
      <c r="AX45" s="214">
        <f>1+AX44</f>
        <v>2</v>
      </c>
      <c r="AY45" s="171"/>
      <c r="BB45" s="430">
        <f t="shared" ref="BB45:BB46" si="33">IF(OR(T45="",U45="",V45=""),0,(T45/U45)*IF(V45="Univ. &amp; Labo.",1,IF(V45="Univ.",0.5,0.1)))</f>
        <v>0</v>
      </c>
      <c r="BC45" s="430">
        <f t="shared" ref="BC45:BC46" si="34">IF(OR(X45="",Y45="",Z45=""),0,(X45/Y45)*IF(Z45="Univ. &amp; Labo.",1,IF(Z45="Univ.",0.5,0.1)))</f>
        <v>0</v>
      </c>
      <c r="BD45" s="430">
        <f>IF(AC45=0,0,revues!$D$28)</f>
        <v>0</v>
      </c>
      <c r="BE45" s="430">
        <f t="shared" ref="BE45:BE46" si="35">IF(OR(AF45="",AG45="",AH45=""),0,(AF45/AG45)*IF(AH45="Univ. &amp; Labo.",1,IF(AH45="Univ.",0.5,0.1)))</f>
        <v>0</v>
      </c>
    </row>
    <row r="46" spans="1:85" ht="17.100000000000001" customHeight="1" x14ac:dyDescent="0.25">
      <c r="A46" s="219"/>
      <c r="B46" s="164"/>
      <c r="C46" s="162"/>
      <c r="D46" s="654">
        <v>3</v>
      </c>
      <c r="E46" s="174"/>
      <c r="F46" s="640"/>
      <c r="G46" s="639"/>
      <c r="H46" s="371" t="s">
        <v>3752</v>
      </c>
      <c r="I46" s="641"/>
      <c r="J46" s="371" t="s">
        <v>3752</v>
      </c>
      <c r="K46" s="685"/>
      <c r="L46" s="371" t="s">
        <v>3752</v>
      </c>
      <c r="M46" s="653"/>
      <c r="N46" s="201" t="s">
        <v>3752</v>
      </c>
      <c r="O46" s="653"/>
      <c r="P46" s="371" t="s">
        <v>3752</v>
      </c>
      <c r="Q46" s="653"/>
      <c r="R46" s="371" t="s">
        <v>3752</v>
      </c>
      <c r="S46" s="641"/>
      <c r="T46" s="653"/>
      <c r="U46" s="694"/>
      <c r="V46" s="693"/>
      <c r="W46" s="641"/>
      <c r="X46" s="653"/>
      <c r="Y46" s="694"/>
      <c r="Z46" s="693"/>
      <c r="AA46" s="739"/>
      <c r="AB46" s="740"/>
      <c r="AC46" s="653"/>
      <c r="AD46" s="739"/>
      <c r="AE46" s="740"/>
      <c r="AF46" s="653"/>
      <c r="AG46" s="694"/>
      <c r="AH46" s="693"/>
      <c r="AI46" s="174" t="s">
        <v>3752</v>
      </c>
      <c r="AJ46" s="860" t="str">
        <f t="shared" si="30"/>
        <v/>
      </c>
      <c r="AK46" s="861"/>
      <c r="AL46" s="371" t="s">
        <v>3752</v>
      </c>
      <c r="AM46" s="289"/>
      <c r="AN46" s="200" t="s">
        <v>3752</v>
      </c>
      <c r="AO46" s="654" t="str">
        <f t="shared" si="31"/>
        <v/>
      </c>
      <c r="AP46" s="174"/>
      <c r="AQ46" s="633" t="str">
        <f>IF(AJ46="","",IF(AM46="Oui",AJ46*1.5*12,AJ46*12))</f>
        <v/>
      </c>
      <c r="AR46" s="162"/>
      <c r="AS46" s="163"/>
      <c r="AT46" s="219"/>
      <c r="AU46" s="199"/>
      <c r="AV46" s="210" t="str">
        <f t="shared" si="8"/>
        <v/>
      </c>
      <c r="AW46" s="210" t="str">
        <f t="shared" si="32"/>
        <v>5tab3</v>
      </c>
      <c r="AX46" s="214">
        <f t="shared" ref="AX46" si="36">1+AX45</f>
        <v>3</v>
      </c>
      <c r="AY46" s="171"/>
      <c r="BB46" s="430">
        <f t="shared" si="33"/>
        <v>0</v>
      </c>
      <c r="BC46" s="430">
        <f t="shared" si="34"/>
        <v>0</v>
      </c>
      <c r="BD46" s="430">
        <f>IF(AC46=0,0,revues!$D$28)</f>
        <v>0</v>
      </c>
      <c r="BE46" s="430">
        <f t="shared" si="35"/>
        <v>0</v>
      </c>
      <c r="CG46" s="216">
        <v>5</v>
      </c>
    </row>
    <row r="47" spans="1:85" ht="3.95" customHeight="1" x14ac:dyDescent="0.25">
      <c r="A47" s="195"/>
      <c r="B47" s="164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8"/>
      <c r="X47" s="162"/>
      <c r="Y47" s="162"/>
      <c r="Z47" s="162"/>
      <c r="AA47" s="168"/>
      <c r="AB47" s="168"/>
      <c r="AC47" s="162"/>
      <c r="AD47" s="168"/>
      <c r="AE47" s="168"/>
      <c r="AF47" s="176"/>
      <c r="AG47" s="176"/>
      <c r="AH47" s="162"/>
      <c r="AI47" s="162"/>
      <c r="AJ47" s="162"/>
      <c r="AK47" s="162"/>
      <c r="AL47" s="162"/>
      <c r="AM47" s="162"/>
      <c r="AN47" s="162"/>
      <c r="AO47" s="162"/>
      <c r="AP47" s="162"/>
      <c r="AQ47" s="218"/>
      <c r="AR47" s="162"/>
      <c r="AS47" s="163"/>
      <c r="AT47" s="195"/>
      <c r="AU47" s="199"/>
      <c r="AV47" s="210">
        <f t="shared" si="8"/>
        <v>0</v>
      </c>
      <c r="AY47" s="171"/>
    </row>
    <row r="48" spans="1:85" ht="17.100000000000001" customHeight="1" x14ac:dyDescent="0.25">
      <c r="A48" s="195"/>
      <c r="B48" s="164"/>
      <c r="C48" s="841" t="s">
        <v>1701</v>
      </c>
      <c r="D48" s="842"/>
      <c r="E48" s="842"/>
      <c r="F48" s="842"/>
      <c r="G48" s="842"/>
      <c r="H48" s="842"/>
      <c r="I48" s="842"/>
      <c r="J48" s="842"/>
      <c r="K48" s="842"/>
      <c r="L48" s="842"/>
      <c r="M48" s="842"/>
      <c r="N48" s="842"/>
      <c r="O48" s="198"/>
      <c r="P48" s="198"/>
      <c r="Q48" s="198"/>
      <c r="R48" s="198"/>
      <c r="S48" s="424"/>
      <c r="T48" s="314"/>
      <c r="U48" s="456" t="s">
        <v>1707</v>
      </c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827" t="s">
        <v>1702</v>
      </c>
      <c r="AG48" s="827"/>
      <c r="AH48" s="827"/>
      <c r="AI48" s="827"/>
      <c r="AJ48" s="827"/>
      <c r="AK48" s="827"/>
      <c r="AL48" s="827"/>
      <c r="AM48" s="827"/>
      <c r="AN48" s="827"/>
      <c r="AO48" s="827"/>
      <c r="AP48" s="828"/>
      <c r="AQ48" s="854" t="s">
        <v>1845</v>
      </c>
      <c r="AR48" s="855"/>
      <c r="AS48" s="163"/>
      <c r="AT48" s="195"/>
      <c r="AU48" s="199"/>
      <c r="AV48" s="210">
        <f t="shared" si="8"/>
        <v>0</v>
      </c>
      <c r="AY48" s="171"/>
    </row>
    <row r="49" spans="1:87" ht="3.95" customHeight="1" x14ac:dyDescent="0.25">
      <c r="A49" s="195"/>
      <c r="B49" s="164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218"/>
      <c r="AR49" s="162"/>
      <c r="AS49" s="163"/>
      <c r="AT49" s="195"/>
      <c r="AU49" s="199"/>
      <c r="AV49" s="210">
        <f t="shared" si="8"/>
        <v>0</v>
      </c>
      <c r="AY49" s="171"/>
    </row>
    <row r="50" spans="1:87" ht="15" customHeight="1" x14ac:dyDescent="0.25">
      <c r="A50" s="195"/>
      <c r="B50" s="164"/>
      <c r="C50" s="162"/>
      <c r="D50" s="642" t="s">
        <v>1692</v>
      </c>
      <c r="E50" s="176"/>
      <c r="F50" s="727" t="s">
        <v>1693</v>
      </c>
      <c r="G50" s="729"/>
      <c r="H50" s="176"/>
      <c r="I50" s="642" t="s">
        <v>3735</v>
      </c>
      <c r="J50" s="176"/>
      <c r="K50" s="648" t="s">
        <v>3742</v>
      </c>
      <c r="L50" s="176"/>
      <c r="M50" s="642" t="s">
        <v>3736</v>
      </c>
      <c r="N50" s="485"/>
      <c r="O50" s="486" t="s">
        <v>1695</v>
      </c>
      <c r="P50" s="485"/>
      <c r="Q50" s="486" t="s">
        <v>1694</v>
      </c>
      <c r="R50" s="485"/>
      <c r="S50" s="486" t="s">
        <v>1973</v>
      </c>
      <c r="T50" s="848" t="s">
        <v>3743</v>
      </c>
      <c r="U50" s="846" t="s">
        <v>3809</v>
      </c>
      <c r="V50" s="845" t="s">
        <v>3811</v>
      </c>
      <c r="W50" s="486" t="s">
        <v>1974</v>
      </c>
      <c r="X50" s="848" t="s">
        <v>3743</v>
      </c>
      <c r="Y50" s="846" t="s">
        <v>3809</v>
      </c>
      <c r="Z50" s="845" t="s">
        <v>3811</v>
      </c>
      <c r="AA50" s="821" t="s">
        <v>1980</v>
      </c>
      <c r="AB50" s="823"/>
      <c r="AC50" s="849" t="s">
        <v>3744</v>
      </c>
      <c r="AD50" s="821" t="s">
        <v>1978</v>
      </c>
      <c r="AE50" s="823"/>
      <c r="AF50" s="848" t="s">
        <v>3743</v>
      </c>
      <c r="AG50" s="846" t="s">
        <v>3809</v>
      </c>
      <c r="AH50" s="846" t="s">
        <v>3811</v>
      </c>
      <c r="AI50" s="485"/>
      <c r="AJ50" s="821" t="s">
        <v>1979</v>
      </c>
      <c r="AK50" s="823"/>
      <c r="AL50" s="485"/>
      <c r="AM50" s="487" t="s">
        <v>1696</v>
      </c>
      <c r="AN50" s="158"/>
      <c r="AO50" s="486" t="s">
        <v>1697</v>
      </c>
      <c r="AP50" s="485"/>
      <c r="AQ50" s="644" t="s">
        <v>1698</v>
      </c>
      <c r="AR50" s="162"/>
      <c r="AS50" s="163"/>
      <c r="AT50" s="195"/>
      <c r="AU50" s="488"/>
      <c r="AV50" s="495"/>
      <c r="AY50" s="171"/>
    </row>
    <row r="51" spans="1:87" ht="15" customHeight="1" x14ac:dyDescent="0.25">
      <c r="A51" s="195"/>
      <c r="B51" s="164"/>
      <c r="C51" s="162"/>
      <c r="D51" s="643" t="s">
        <v>792</v>
      </c>
      <c r="E51" s="176"/>
      <c r="F51" s="730" t="s">
        <v>3810</v>
      </c>
      <c r="G51" s="732"/>
      <c r="H51" s="176"/>
      <c r="I51" s="643" t="s">
        <v>3732</v>
      </c>
      <c r="J51" s="176"/>
      <c r="K51" s="649" t="s">
        <v>3888</v>
      </c>
      <c r="L51" s="176"/>
      <c r="M51" s="643" t="s">
        <v>3733</v>
      </c>
      <c r="N51" s="485"/>
      <c r="O51" s="493" t="s">
        <v>1688</v>
      </c>
      <c r="P51" s="485"/>
      <c r="Q51" s="493" t="s">
        <v>1687</v>
      </c>
      <c r="R51" s="485"/>
      <c r="S51" s="493" t="s">
        <v>1901</v>
      </c>
      <c r="T51" s="840"/>
      <c r="U51" s="847"/>
      <c r="V51" s="838"/>
      <c r="W51" s="493" t="s">
        <v>1902</v>
      </c>
      <c r="X51" s="840"/>
      <c r="Y51" s="847"/>
      <c r="Z51" s="838"/>
      <c r="AA51" s="824" t="s">
        <v>1972</v>
      </c>
      <c r="AB51" s="826"/>
      <c r="AC51" s="839"/>
      <c r="AD51" s="824" t="s">
        <v>1903</v>
      </c>
      <c r="AE51" s="826"/>
      <c r="AF51" s="840"/>
      <c r="AG51" s="847"/>
      <c r="AH51" s="847"/>
      <c r="AI51" s="485"/>
      <c r="AJ51" s="824" t="s">
        <v>1690</v>
      </c>
      <c r="AK51" s="826"/>
      <c r="AL51" s="485"/>
      <c r="AM51" s="177" t="s">
        <v>1689</v>
      </c>
      <c r="AN51" s="158"/>
      <c r="AO51" s="493" t="s">
        <v>1691</v>
      </c>
      <c r="AP51" s="485"/>
      <c r="AQ51" s="645" t="s">
        <v>794</v>
      </c>
      <c r="AR51" s="162"/>
      <c r="AS51" s="163"/>
      <c r="AT51" s="195"/>
      <c r="AU51" s="488"/>
      <c r="AV51" s="495"/>
      <c r="AY51" s="171"/>
    </row>
    <row r="52" spans="1:87" ht="3.95" customHeight="1" x14ac:dyDescent="0.25">
      <c r="A52" s="195"/>
      <c r="B52" s="164"/>
      <c r="C52" s="162"/>
      <c r="D52" s="162"/>
      <c r="E52" s="162"/>
      <c r="F52" s="166"/>
      <c r="G52" s="166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317"/>
      <c r="AI52" s="162"/>
      <c r="AJ52" s="162"/>
      <c r="AK52" s="162"/>
      <c r="AL52" s="162"/>
      <c r="AM52" s="162"/>
      <c r="AN52" s="162"/>
      <c r="AO52" s="162"/>
      <c r="AP52" s="162"/>
      <c r="AQ52" s="218"/>
      <c r="AR52" s="162"/>
      <c r="AS52" s="163"/>
      <c r="AT52" s="195"/>
      <c r="AU52" s="199"/>
      <c r="AV52" s="210"/>
      <c r="AY52" s="171"/>
    </row>
    <row r="53" spans="1:87" ht="17.100000000000001" customHeight="1" x14ac:dyDescent="0.25">
      <c r="A53" s="195"/>
      <c r="B53" s="164"/>
      <c r="C53" s="162"/>
      <c r="D53" s="654">
        <v>1</v>
      </c>
      <c r="E53" s="174"/>
      <c r="F53" s="640"/>
      <c r="G53" s="639"/>
      <c r="H53" s="371" t="s">
        <v>3752</v>
      </c>
      <c r="I53" s="641"/>
      <c r="J53" s="371" t="s">
        <v>3752</v>
      </c>
      <c r="K53" s="685"/>
      <c r="L53" s="371" t="s">
        <v>3752</v>
      </c>
      <c r="M53" s="653"/>
      <c r="N53" s="201" t="s">
        <v>3752</v>
      </c>
      <c r="O53" s="653"/>
      <c r="P53" s="371" t="s">
        <v>3752</v>
      </c>
      <c r="Q53" s="653"/>
      <c r="R53" s="371" t="s">
        <v>3752</v>
      </c>
      <c r="S53" s="641"/>
      <c r="T53" s="653"/>
      <c r="U53" s="694"/>
      <c r="V53" s="693"/>
      <c r="W53" s="641"/>
      <c r="X53" s="653"/>
      <c r="Y53" s="694"/>
      <c r="Z53" s="693"/>
      <c r="AA53" s="739"/>
      <c r="AB53" s="740"/>
      <c r="AC53" s="653"/>
      <c r="AD53" s="739"/>
      <c r="AE53" s="740"/>
      <c r="AF53" s="653"/>
      <c r="AG53" s="694"/>
      <c r="AH53" s="693"/>
      <c r="AI53" s="174" t="s">
        <v>3752</v>
      </c>
      <c r="AJ53" s="860" t="str">
        <f>IF(OR(O53="",$AV$5="vide"),"",IF(OR($AV$5=Q53,Q53=""),IF(O53=1,1*BB53,IF(O53=2,IF($AV$5="Non",0.6*BB53+0.6*BC53,0.75*BB53+0.45*BC53),IF(O53=3,IF($AV$5="Non",0.4*BB53+0.4*BC53+0.4*BE53,0.6*BB53+0.3*BC53+0.3*BE53),IF($AV$5="Non",((BB53+BC53+BD53+BE53)*1.2)/O53,0.5*BB53+0.2*BC53+(0.25*BD53)/(O53-3)+0.25*BE53)))),IF(O53=1,1*BB53,IF(O53=2,IF(Q53="Non",0.6*BB53+0.6*BC53,0.75*BB53+0.45*BC53),IF(O53=3,IF(Q53="Non",0.4*BB53+0.4*BC53+0.4*BE53,0.6*BB53+0.3*BC53+0.3*BE53),IF(Q53="Non",((BB53+BC53+BD53+BE53)*1.2)/O53,0.5*BB53+0.2*BC53+(0.25*BD53)/(O53-3)+0.25*BE53))))))</f>
        <v/>
      </c>
      <c r="AK53" s="861"/>
      <c r="AL53" s="371" t="s">
        <v>3752</v>
      </c>
      <c r="AM53" s="289"/>
      <c r="AN53" s="200" t="s">
        <v>3752</v>
      </c>
      <c r="AO53" s="654" t="str">
        <f>IF(O53=0,"",IF(O53=1,"100%","120%"))</f>
        <v/>
      </c>
      <c r="AP53" s="174"/>
      <c r="AQ53" s="633" t="str">
        <f>IF(AJ53="","",IF(AM53="Oui",AJ53*1.5*6,AJ53*6))</f>
        <v/>
      </c>
      <c r="AR53" s="162"/>
      <c r="AS53" s="163"/>
      <c r="AT53" s="195"/>
      <c r="AU53" s="199"/>
      <c r="AV53" s="210" t="str">
        <f t="shared" si="8"/>
        <v/>
      </c>
      <c r="AW53" s="210" t="str">
        <f>CONCATENATE("6tab",AX53)</f>
        <v>6tab1</v>
      </c>
      <c r="AX53" s="214">
        <v>1</v>
      </c>
      <c r="AY53" s="171"/>
      <c r="BB53" s="430">
        <f>IF(OR(T53="",U53="",V53=""),0,(T53/U53)*IF(V53="Univ. &amp; Labo.",1,IF(V53="Univ.",0.5,0.1)))</f>
        <v>0</v>
      </c>
      <c r="BC53" s="430">
        <f>IF(OR(X53="",Y53="",Z53=""),0,(X53/Y53)*IF(Z53="Univ. &amp; Labo.",1,IF(Z53="Univ.",0.5,0.1)))</f>
        <v>0</v>
      </c>
      <c r="BD53" s="430">
        <f>IF(AC53=0,0,revues!$D$28)</f>
        <v>0</v>
      </c>
      <c r="BE53" s="430">
        <f>IF(OR(AF53="",AG53="",AH53=""),0,(AF53/AG53)*IF(AH53="Univ. &amp; Labo.",1,IF(AH53="Univ.",0.5,0.1)))</f>
        <v>0</v>
      </c>
    </row>
    <row r="54" spans="1:87" ht="17.100000000000001" customHeight="1" x14ac:dyDescent="0.25">
      <c r="A54" s="195"/>
      <c r="B54" s="164"/>
      <c r="C54" s="162"/>
      <c r="D54" s="654">
        <v>2</v>
      </c>
      <c r="E54" s="174"/>
      <c r="F54" s="640"/>
      <c r="G54" s="639"/>
      <c r="H54" s="371" t="s">
        <v>3752</v>
      </c>
      <c r="I54" s="641"/>
      <c r="J54" s="371" t="s">
        <v>3752</v>
      </c>
      <c r="K54" s="685"/>
      <c r="L54" s="371" t="s">
        <v>3752</v>
      </c>
      <c r="M54" s="653"/>
      <c r="N54" s="201" t="s">
        <v>3752</v>
      </c>
      <c r="O54" s="653"/>
      <c r="P54" s="371" t="s">
        <v>3752</v>
      </c>
      <c r="Q54" s="653"/>
      <c r="R54" s="371" t="s">
        <v>3752</v>
      </c>
      <c r="S54" s="641"/>
      <c r="T54" s="653"/>
      <c r="U54" s="694"/>
      <c r="V54" s="693"/>
      <c r="W54" s="641"/>
      <c r="X54" s="653"/>
      <c r="Y54" s="694"/>
      <c r="Z54" s="693"/>
      <c r="AA54" s="739"/>
      <c r="AB54" s="740"/>
      <c r="AC54" s="653"/>
      <c r="AD54" s="739"/>
      <c r="AE54" s="740"/>
      <c r="AF54" s="653"/>
      <c r="AG54" s="694"/>
      <c r="AH54" s="693"/>
      <c r="AI54" s="174" t="s">
        <v>3752</v>
      </c>
      <c r="AJ54" s="860" t="str">
        <f t="shared" ref="AJ54:AJ55" si="37">IF(OR(O54="",$AV$5="vide"),"",IF(OR($AV$5=Q54,Q54=""),IF(O54=1,1*BB54,IF(O54=2,IF($AV$5="Non",0.6*BB54+0.6*BC54,0.75*BB54+0.45*BC54),IF(O54=3,IF($AV$5="Non",0.4*BB54+0.4*BC54+0.4*BE54,0.6*BB54+0.3*BC54+0.3*BE54),IF($AV$5="Non",((BB54+BC54+BD54+BE54)*1.2)/O54,0.5*BB54+0.2*BC54+(0.25*BD54)/(O54-3)+0.25*BE54)))),IF(O54=1,1*BB54,IF(O54=2,IF(Q54="Non",0.6*BB54+0.6*BC54,0.75*BB54+0.45*BC54),IF(O54=3,IF(Q54="Non",0.4*BB54+0.4*BC54+0.4*BE54,0.6*BB54+0.3*BC54+0.3*BE54),IF(Q54="Non",((BB54+BC54+BD54+BE54)*1.2)/O54,0.5*BB54+0.2*BC54+(0.25*BD54)/(O54-3)+0.25*BE54))))))</f>
        <v/>
      </c>
      <c r="AK54" s="861"/>
      <c r="AL54" s="371" t="s">
        <v>3752</v>
      </c>
      <c r="AM54" s="289"/>
      <c r="AN54" s="200" t="s">
        <v>3752</v>
      </c>
      <c r="AO54" s="654" t="str">
        <f t="shared" ref="AO54:AO55" si="38">IF(O54=0,"",IF(O54=1,"100%","120%"))</f>
        <v/>
      </c>
      <c r="AP54" s="174"/>
      <c r="AQ54" s="633" t="str">
        <f>IF(AJ54="","",IF(AM54="Oui",AJ54*1.5*6,AJ54*6))</f>
        <v/>
      </c>
      <c r="AR54" s="162"/>
      <c r="AS54" s="163"/>
      <c r="AT54" s="195"/>
      <c r="AU54" s="199"/>
      <c r="AV54" s="210" t="str">
        <f t="shared" si="8"/>
        <v/>
      </c>
      <c r="AW54" s="210" t="str">
        <f t="shared" ref="AW54:AW55" si="39">CONCATENATE("6tab",AX54)</f>
        <v>6tab2</v>
      </c>
      <c r="AX54" s="214">
        <f>1+AX53</f>
        <v>2</v>
      </c>
      <c r="AY54" s="171"/>
      <c r="BB54" s="430">
        <f t="shared" ref="BB54:BB55" si="40">IF(OR(T54="",U54="",V54=""),0,(T54/U54)*IF(V54="Univ. &amp; Labo.",1,IF(V54="Univ.",0.5,0.1)))</f>
        <v>0</v>
      </c>
      <c r="BC54" s="430">
        <f t="shared" ref="BC54:BC55" si="41">IF(OR(X54="",Y54="",Z54=""),0,(X54/Y54)*IF(Z54="Univ. &amp; Labo.",1,IF(Z54="Univ.",0.5,0.1)))</f>
        <v>0</v>
      </c>
      <c r="BD54" s="430">
        <f>IF(AC54=0,0,revues!$D$28)</f>
        <v>0</v>
      </c>
      <c r="BE54" s="430">
        <f t="shared" ref="BE54:BE55" si="42">IF(OR(AF54="",AG54="",AH54=""),0,(AF54/AG54)*IF(AH54="Univ. &amp; Labo.",1,IF(AH54="Univ.",0.5,0.1)))</f>
        <v>0</v>
      </c>
    </row>
    <row r="55" spans="1:87" ht="17.100000000000001" customHeight="1" x14ac:dyDescent="0.25">
      <c r="A55" s="195"/>
      <c r="B55" s="164"/>
      <c r="C55" s="162"/>
      <c r="D55" s="654">
        <v>3</v>
      </c>
      <c r="E55" s="174"/>
      <c r="F55" s="640"/>
      <c r="G55" s="639"/>
      <c r="H55" s="371" t="s">
        <v>3752</v>
      </c>
      <c r="I55" s="641"/>
      <c r="J55" s="371" t="s">
        <v>3752</v>
      </c>
      <c r="K55" s="685"/>
      <c r="L55" s="371" t="s">
        <v>3752</v>
      </c>
      <c r="M55" s="653"/>
      <c r="N55" s="201" t="s">
        <v>3752</v>
      </c>
      <c r="O55" s="653"/>
      <c r="P55" s="371" t="s">
        <v>3752</v>
      </c>
      <c r="Q55" s="653"/>
      <c r="R55" s="371" t="s">
        <v>3752</v>
      </c>
      <c r="S55" s="641"/>
      <c r="T55" s="653"/>
      <c r="U55" s="694"/>
      <c r="V55" s="693"/>
      <c r="W55" s="641"/>
      <c r="X55" s="653"/>
      <c r="Y55" s="694"/>
      <c r="Z55" s="693"/>
      <c r="AA55" s="739"/>
      <c r="AB55" s="740"/>
      <c r="AC55" s="653"/>
      <c r="AD55" s="739"/>
      <c r="AE55" s="740"/>
      <c r="AF55" s="653"/>
      <c r="AG55" s="694"/>
      <c r="AH55" s="693"/>
      <c r="AI55" s="174" t="s">
        <v>3752</v>
      </c>
      <c r="AJ55" s="860" t="str">
        <f t="shared" si="37"/>
        <v/>
      </c>
      <c r="AK55" s="861"/>
      <c r="AL55" s="371" t="s">
        <v>3752</v>
      </c>
      <c r="AM55" s="289"/>
      <c r="AN55" s="200" t="s">
        <v>3752</v>
      </c>
      <c r="AO55" s="654" t="str">
        <f t="shared" si="38"/>
        <v/>
      </c>
      <c r="AP55" s="174"/>
      <c r="AQ55" s="633" t="str">
        <f>IF(AJ55="","",IF(AM55="Oui",AJ55*1.5*6,AJ55*6))</f>
        <v/>
      </c>
      <c r="AR55" s="162"/>
      <c r="AS55" s="163"/>
      <c r="AT55" s="195"/>
      <c r="AU55" s="199"/>
      <c r="AV55" s="210" t="str">
        <f t="shared" si="8"/>
        <v/>
      </c>
      <c r="AW55" s="210" t="str">
        <f t="shared" si="39"/>
        <v>6tab3</v>
      </c>
      <c r="AX55" s="214">
        <f t="shared" ref="AX55" si="43">1+AX54</f>
        <v>3</v>
      </c>
      <c r="AY55" s="171"/>
      <c r="BB55" s="430">
        <f t="shared" si="40"/>
        <v>0</v>
      </c>
      <c r="BC55" s="430">
        <f t="shared" si="41"/>
        <v>0</v>
      </c>
      <c r="BD55" s="430">
        <f>IF(AC55=0,0,revues!$D$28)</f>
        <v>0</v>
      </c>
      <c r="BE55" s="430">
        <f t="shared" si="42"/>
        <v>0</v>
      </c>
      <c r="CH55" s="216">
        <v>6</v>
      </c>
    </row>
    <row r="56" spans="1:87" ht="3.95" customHeight="1" x14ac:dyDescent="0.25">
      <c r="A56" s="195"/>
      <c r="B56" s="164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218"/>
      <c r="AR56" s="162"/>
      <c r="AS56" s="163"/>
      <c r="AT56" s="195"/>
      <c r="AU56" s="199"/>
      <c r="AV56" s="210"/>
      <c r="AY56" s="171"/>
    </row>
    <row r="57" spans="1:87" ht="17.100000000000001" customHeight="1" x14ac:dyDescent="0.25">
      <c r="A57" s="195"/>
      <c r="B57" s="164"/>
      <c r="C57" s="841" t="s">
        <v>3734</v>
      </c>
      <c r="D57" s="842"/>
      <c r="E57" s="842"/>
      <c r="F57" s="842"/>
      <c r="G57" s="842"/>
      <c r="H57" s="842"/>
      <c r="I57" s="842"/>
      <c r="J57" s="842"/>
      <c r="K57" s="842"/>
      <c r="L57" s="842"/>
      <c r="M57" s="842"/>
      <c r="N57" s="842"/>
      <c r="O57" s="198"/>
      <c r="P57" s="198"/>
      <c r="Q57" s="198"/>
      <c r="R57" s="198"/>
      <c r="S57" s="424"/>
      <c r="T57" s="314"/>
      <c r="U57" s="456" t="s">
        <v>1708</v>
      </c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827" t="s">
        <v>1709</v>
      </c>
      <c r="AG57" s="827"/>
      <c r="AH57" s="827"/>
      <c r="AI57" s="827"/>
      <c r="AJ57" s="827"/>
      <c r="AK57" s="827"/>
      <c r="AL57" s="827"/>
      <c r="AM57" s="827"/>
      <c r="AN57" s="827"/>
      <c r="AO57" s="827"/>
      <c r="AP57" s="828"/>
      <c r="AQ57" s="854" t="s">
        <v>1846</v>
      </c>
      <c r="AR57" s="855"/>
      <c r="AS57" s="163"/>
      <c r="AT57" s="195"/>
      <c r="AU57" s="199"/>
      <c r="AV57" s="210">
        <f t="shared" si="8"/>
        <v>0</v>
      </c>
      <c r="AY57" s="171"/>
    </row>
    <row r="58" spans="1:87" ht="3.95" customHeight="1" x14ac:dyDescent="0.25">
      <c r="A58" s="195"/>
      <c r="B58" s="164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218"/>
      <c r="AR58" s="162"/>
      <c r="AS58" s="163"/>
      <c r="AT58" s="195"/>
      <c r="AU58" s="199"/>
      <c r="AV58" s="210">
        <f t="shared" si="8"/>
        <v>0</v>
      </c>
      <c r="AY58" s="171"/>
    </row>
    <row r="59" spans="1:87" ht="15" customHeight="1" x14ac:dyDescent="0.25">
      <c r="A59" s="195"/>
      <c r="B59" s="164"/>
      <c r="C59" s="162"/>
      <c r="D59" s="642" t="s">
        <v>1692</v>
      </c>
      <c r="E59" s="176"/>
      <c r="F59" s="727" t="s">
        <v>1693</v>
      </c>
      <c r="G59" s="729"/>
      <c r="H59" s="176"/>
      <c r="I59" s="642" t="s">
        <v>3735</v>
      </c>
      <c r="J59" s="176"/>
      <c r="K59" s="648" t="s">
        <v>3742</v>
      </c>
      <c r="L59" s="176"/>
      <c r="M59" s="642" t="s">
        <v>3736</v>
      </c>
      <c r="N59" s="485"/>
      <c r="O59" s="486" t="s">
        <v>1695</v>
      </c>
      <c r="P59" s="485"/>
      <c r="Q59" s="486" t="s">
        <v>1694</v>
      </c>
      <c r="R59" s="485"/>
      <c r="S59" s="486" t="s">
        <v>1973</v>
      </c>
      <c r="T59" s="848" t="s">
        <v>3743</v>
      </c>
      <c r="U59" s="846" t="s">
        <v>3809</v>
      </c>
      <c r="V59" s="845" t="s">
        <v>3811</v>
      </c>
      <c r="W59" s="486" t="s">
        <v>1974</v>
      </c>
      <c r="X59" s="848" t="s">
        <v>3743</v>
      </c>
      <c r="Y59" s="846" t="s">
        <v>3809</v>
      </c>
      <c r="Z59" s="845" t="s">
        <v>3811</v>
      </c>
      <c r="AA59" s="821" t="s">
        <v>1980</v>
      </c>
      <c r="AB59" s="823"/>
      <c r="AC59" s="849" t="s">
        <v>3744</v>
      </c>
      <c r="AD59" s="821" t="s">
        <v>1978</v>
      </c>
      <c r="AE59" s="823"/>
      <c r="AF59" s="848" t="s">
        <v>3743</v>
      </c>
      <c r="AG59" s="846" t="s">
        <v>3809</v>
      </c>
      <c r="AH59" s="846" t="s">
        <v>3811</v>
      </c>
      <c r="AI59" s="485"/>
      <c r="AJ59" s="821" t="s">
        <v>1979</v>
      </c>
      <c r="AK59" s="823"/>
      <c r="AL59" s="485"/>
      <c r="AM59" s="487" t="s">
        <v>1696</v>
      </c>
      <c r="AN59" s="158"/>
      <c r="AO59" s="486" t="s">
        <v>1697</v>
      </c>
      <c r="AP59" s="485"/>
      <c r="AQ59" s="644" t="s">
        <v>1698</v>
      </c>
      <c r="AR59" s="162"/>
      <c r="AS59" s="163"/>
      <c r="AT59" s="195"/>
      <c r="AU59" s="488"/>
      <c r="AV59" s="495"/>
      <c r="AY59" s="171"/>
    </row>
    <row r="60" spans="1:87" ht="15" customHeight="1" x14ac:dyDescent="0.25">
      <c r="A60" s="195"/>
      <c r="B60" s="164"/>
      <c r="C60" s="162"/>
      <c r="D60" s="643" t="s">
        <v>792</v>
      </c>
      <c r="E60" s="176"/>
      <c r="F60" s="730" t="s">
        <v>3810</v>
      </c>
      <c r="G60" s="732"/>
      <c r="H60" s="176"/>
      <c r="I60" s="643" t="s">
        <v>3732</v>
      </c>
      <c r="J60" s="176"/>
      <c r="K60" s="649" t="s">
        <v>3888</v>
      </c>
      <c r="L60" s="176"/>
      <c r="M60" s="643" t="s">
        <v>3733</v>
      </c>
      <c r="N60" s="485"/>
      <c r="O60" s="493" t="s">
        <v>1688</v>
      </c>
      <c r="P60" s="485"/>
      <c r="Q60" s="493" t="s">
        <v>1687</v>
      </c>
      <c r="R60" s="485"/>
      <c r="S60" s="493" t="s">
        <v>1901</v>
      </c>
      <c r="T60" s="840"/>
      <c r="U60" s="847"/>
      <c r="V60" s="838"/>
      <c r="W60" s="493" t="s">
        <v>1902</v>
      </c>
      <c r="X60" s="840"/>
      <c r="Y60" s="847"/>
      <c r="Z60" s="838"/>
      <c r="AA60" s="824" t="s">
        <v>1972</v>
      </c>
      <c r="AB60" s="826"/>
      <c r="AC60" s="839"/>
      <c r="AD60" s="824" t="s">
        <v>1903</v>
      </c>
      <c r="AE60" s="826"/>
      <c r="AF60" s="840"/>
      <c r="AG60" s="847"/>
      <c r="AH60" s="847"/>
      <c r="AI60" s="485"/>
      <c r="AJ60" s="824" t="s">
        <v>1690</v>
      </c>
      <c r="AK60" s="826"/>
      <c r="AL60" s="485"/>
      <c r="AM60" s="177" t="s">
        <v>1689</v>
      </c>
      <c r="AN60" s="158"/>
      <c r="AO60" s="493" t="s">
        <v>1691</v>
      </c>
      <c r="AP60" s="485"/>
      <c r="AQ60" s="645" t="s">
        <v>794</v>
      </c>
      <c r="AR60" s="162"/>
      <c r="AS60" s="163"/>
      <c r="AT60" s="195"/>
      <c r="AU60" s="488"/>
      <c r="AV60" s="495"/>
      <c r="AY60" s="171"/>
    </row>
    <row r="61" spans="1:87" ht="3.95" customHeight="1" x14ac:dyDescent="0.25">
      <c r="A61" s="195"/>
      <c r="B61" s="164"/>
      <c r="C61" s="162"/>
      <c r="D61" s="162"/>
      <c r="E61" s="162"/>
      <c r="F61" s="166"/>
      <c r="G61" s="166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317"/>
      <c r="AI61" s="162"/>
      <c r="AJ61" s="162"/>
      <c r="AK61" s="162"/>
      <c r="AL61" s="162"/>
      <c r="AM61" s="162"/>
      <c r="AN61" s="162"/>
      <c r="AO61" s="162"/>
      <c r="AP61" s="162"/>
      <c r="AQ61" s="218"/>
      <c r="AR61" s="162"/>
      <c r="AS61" s="163"/>
      <c r="AT61" s="195"/>
      <c r="AU61" s="199"/>
      <c r="AV61" s="210"/>
      <c r="AY61" s="171"/>
    </row>
    <row r="62" spans="1:87" ht="17.100000000000001" customHeight="1" x14ac:dyDescent="0.25">
      <c r="A62" s="195"/>
      <c r="B62" s="164"/>
      <c r="C62" s="162"/>
      <c r="D62" s="654">
        <v>1</v>
      </c>
      <c r="E62" s="174"/>
      <c r="F62" s="640"/>
      <c r="G62" s="639"/>
      <c r="H62" s="371" t="s">
        <v>3752</v>
      </c>
      <c r="I62" s="641"/>
      <c r="J62" s="371" t="s">
        <v>3752</v>
      </c>
      <c r="K62" s="685"/>
      <c r="L62" s="371" t="s">
        <v>3752</v>
      </c>
      <c r="M62" s="653"/>
      <c r="N62" s="201" t="s">
        <v>3752</v>
      </c>
      <c r="O62" s="653"/>
      <c r="P62" s="371" t="s">
        <v>3752</v>
      </c>
      <c r="Q62" s="653"/>
      <c r="R62" s="371" t="s">
        <v>3752</v>
      </c>
      <c r="S62" s="641"/>
      <c r="T62" s="695"/>
      <c r="U62" s="694"/>
      <c r="V62" s="693"/>
      <c r="W62" s="641"/>
      <c r="X62" s="653"/>
      <c r="Y62" s="694"/>
      <c r="Z62" s="693"/>
      <c r="AA62" s="739"/>
      <c r="AB62" s="740"/>
      <c r="AC62" s="653"/>
      <c r="AD62" s="739"/>
      <c r="AE62" s="740"/>
      <c r="AF62" s="653"/>
      <c r="AG62" s="694"/>
      <c r="AH62" s="693"/>
      <c r="AI62" s="174" t="s">
        <v>3752</v>
      </c>
      <c r="AJ62" s="860" t="str">
        <f>IF(OR(O62="",$AV$5="vide"),"",IF(OR($AV$5=Q62,Q62=""),IF(O62=1,1*BB62,IF(O62=2,IF($AV$5="Non",0.6*BB62+0.6*BC62,0.75*BB62+0.45*BC62),IF(O62=3,IF($AV$5="Non",0.4*BB62+0.4*BC62+0.4*BE62,0.6*BB62+0.3*BC62+0.3*BE62),IF($AV$5="Non",((BB62+BC62+BD62+BE62)*1.2)/O62,0.5*BB62+0.2*BC62+(0.25*BD62)/(O62-3)+0.25*BE62)))),IF(O62=1,1*BB62,IF(O62=2,IF(Q62="Non",0.6*BB62+0.6*BC62,0.75*BB62+0.45*BC62),IF(O62=3,IF(Q62="Non",0.4*BB62+0.4*BC62+0.4*BE62,0.6*BB62+0.3*BC62+0.3*BE62),IF(Q62="Non",((BB62+BC62+BD62+BE62)*1.2)/O62,0.5*BB62+0.2*BC62+(0.25*BD62)/(O62-3)+0.25*BE62))))))</f>
        <v/>
      </c>
      <c r="AK62" s="861"/>
      <c r="AL62" s="371" t="s">
        <v>3752</v>
      </c>
      <c r="AM62" s="653"/>
      <c r="AN62" s="200" t="s">
        <v>3752</v>
      </c>
      <c r="AO62" s="654" t="str">
        <f>IF(O62=0,"",IF(O62=1,"100%","120%"))</f>
        <v/>
      </c>
      <c r="AP62" s="200" t="s">
        <v>3752</v>
      </c>
      <c r="AQ62" s="633" t="str">
        <f>IF(AJ62="","",IF(AM62="Oui",AJ62*1.5*40,AJ62*40))</f>
        <v/>
      </c>
      <c r="AR62" s="162"/>
      <c r="AS62" s="163"/>
      <c r="AT62" s="195"/>
      <c r="AU62" s="199"/>
      <c r="AV62" s="210" t="str">
        <f t="shared" si="8"/>
        <v/>
      </c>
      <c r="AW62" s="210" t="str">
        <f>CONCATENATE("7tab",AX62)</f>
        <v>7tab1</v>
      </c>
      <c r="AX62" s="214">
        <v>1</v>
      </c>
      <c r="AY62" s="171"/>
      <c r="BB62" s="430">
        <f>IF(OR(T62="",U62="",V62=""),0,(T62/U62)*IF(V62="Univ. &amp; Labo.",1,IF(V62="Univ.",0.5,0.1)))</f>
        <v>0</v>
      </c>
      <c r="BC62" s="430">
        <f>IF(OR(X62="",Y62="",Z62=""),0,(X62/Y62)*IF(Z62="Univ. &amp; Labo.",1,IF(Z62="Univ.",0.5,0.1)))</f>
        <v>0</v>
      </c>
      <c r="BD62" s="430">
        <f>IF(AC62=0,0,revues!$D$28)</f>
        <v>0</v>
      </c>
      <c r="BE62" s="430">
        <f>IF(OR(AF62="",AG62="",AH62=""),0,(AF62/AG62)*IF(AH62="Univ. &amp; Labo.",1,IF(AH62="Univ.",0.5,0.1)))</f>
        <v>0</v>
      </c>
    </row>
    <row r="63" spans="1:87" ht="17.100000000000001" customHeight="1" x14ac:dyDescent="0.25">
      <c r="A63" s="195"/>
      <c r="B63" s="164"/>
      <c r="C63" s="162"/>
      <c r="D63" s="654">
        <v>2</v>
      </c>
      <c r="E63" s="174"/>
      <c r="F63" s="640"/>
      <c r="G63" s="639"/>
      <c r="H63" s="371" t="s">
        <v>3752</v>
      </c>
      <c r="I63" s="641"/>
      <c r="J63" s="371" t="s">
        <v>3752</v>
      </c>
      <c r="K63" s="685"/>
      <c r="L63" s="371" t="s">
        <v>3752</v>
      </c>
      <c r="M63" s="653"/>
      <c r="N63" s="201" t="s">
        <v>3752</v>
      </c>
      <c r="O63" s="653"/>
      <c r="P63" s="371" t="s">
        <v>3752</v>
      </c>
      <c r="Q63" s="653"/>
      <c r="R63" s="371" t="s">
        <v>3752</v>
      </c>
      <c r="S63" s="641"/>
      <c r="T63" s="695"/>
      <c r="U63" s="694"/>
      <c r="V63" s="693"/>
      <c r="W63" s="641"/>
      <c r="X63" s="653"/>
      <c r="Y63" s="694"/>
      <c r="Z63" s="693"/>
      <c r="AA63" s="739"/>
      <c r="AB63" s="740"/>
      <c r="AC63" s="653"/>
      <c r="AD63" s="739"/>
      <c r="AE63" s="740"/>
      <c r="AF63" s="653"/>
      <c r="AG63" s="694"/>
      <c r="AH63" s="693"/>
      <c r="AI63" s="174" t="s">
        <v>3752</v>
      </c>
      <c r="AJ63" s="860" t="str">
        <f t="shared" ref="AJ63:AJ64" si="44">IF(OR(O63="",$AV$5="vide"),"",IF(OR($AV$5=Q63,Q63=""),IF(O63=1,1*BB63,IF(O63=2,IF($AV$5="Non",0.6*BB63+0.6*BC63,0.75*BB63+0.45*BC63),IF(O63=3,IF($AV$5="Non",0.4*BB63+0.4*BC63+0.4*BE63,0.6*BB63+0.3*BC63+0.3*BE63),IF($AV$5="Non",((BB63+BC63+BD63+BE63)*1.2)/O63,0.5*BB63+0.2*BC63+(0.25*BD63)/(O63-3)+0.25*BE63)))),IF(O63=1,1*BB63,IF(O63=2,IF(Q63="Non",0.6*BB63+0.6*BC63,0.75*BB63+0.45*BC63),IF(O63=3,IF(Q63="Non",0.4*BB63+0.4*BC63+0.4*BE63,0.6*BB63+0.3*BC63+0.3*BE63),IF(Q63="Non",((BB63+BC63+BD63+BE63)*1.2)/O63,0.5*BB63+0.2*BC63+(0.25*BD63)/(O63-3)+0.25*BE63))))))</f>
        <v/>
      </c>
      <c r="AK63" s="861"/>
      <c r="AL63" s="371" t="s">
        <v>3752</v>
      </c>
      <c r="AM63" s="653"/>
      <c r="AN63" s="200" t="s">
        <v>3752</v>
      </c>
      <c r="AO63" s="654" t="str">
        <f t="shared" ref="AO63:AO64" si="45">IF(O63=0,"",IF(O63=1,"100%","120%"))</f>
        <v/>
      </c>
      <c r="AP63" s="200" t="s">
        <v>3752</v>
      </c>
      <c r="AQ63" s="633" t="str">
        <f>IF(AJ63="","",IF(AM63="Oui",AJ63*1.5*40,AJ63*40))</f>
        <v/>
      </c>
      <c r="AR63" s="162"/>
      <c r="AS63" s="163"/>
      <c r="AT63" s="195"/>
      <c r="AU63" s="199"/>
      <c r="AV63" s="210" t="str">
        <f t="shared" si="8"/>
        <v/>
      </c>
      <c r="AW63" s="210" t="str">
        <f t="shared" ref="AW63:AW64" si="46">CONCATENATE("7tab",AX63)</f>
        <v>7tab2</v>
      </c>
      <c r="AX63" s="214">
        <f>1+AX62</f>
        <v>2</v>
      </c>
      <c r="AY63" s="171"/>
      <c r="BB63" s="430">
        <f t="shared" ref="BB63:BB64" si="47">IF(OR(T63="",U63="",V63=""),0,(T63/U63)*IF(V63="Univ. &amp; Labo.",1,IF(V63="Univ.",0.5,0.1)))</f>
        <v>0</v>
      </c>
      <c r="BC63" s="430">
        <f t="shared" ref="BC63:BC64" si="48">IF(OR(X63="",Y63="",Z63=""),0,(X63/Y63)*IF(Z63="Univ. &amp; Labo.",1,IF(Z63="Univ.",0.5,0.1)))</f>
        <v>0</v>
      </c>
      <c r="BD63" s="430">
        <f>IF(AC63=0,0,revues!$D$28)</f>
        <v>0</v>
      </c>
      <c r="BE63" s="430">
        <f t="shared" ref="BE63:BE64" si="49">IF(OR(AF63="",AG63="",AH63=""),0,(AF63/AG63)*IF(AH63="Univ. &amp; Labo.",1,IF(AH63="Univ.",0.5,0.1)))</f>
        <v>0</v>
      </c>
    </row>
    <row r="64" spans="1:87" ht="17.100000000000001" customHeight="1" x14ac:dyDescent="0.25">
      <c r="A64" s="195"/>
      <c r="B64" s="164"/>
      <c r="C64" s="162"/>
      <c r="D64" s="654">
        <v>3</v>
      </c>
      <c r="E64" s="174"/>
      <c r="F64" s="640"/>
      <c r="G64" s="639"/>
      <c r="H64" s="371" t="s">
        <v>3752</v>
      </c>
      <c r="I64" s="641"/>
      <c r="J64" s="371" t="s">
        <v>3752</v>
      </c>
      <c r="K64" s="685"/>
      <c r="L64" s="371" t="s">
        <v>3752</v>
      </c>
      <c r="M64" s="653"/>
      <c r="N64" s="201" t="s">
        <v>3752</v>
      </c>
      <c r="O64" s="653"/>
      <c r="P64" s="371" t="s">
        <v>3752</v>
      </c>
      <c r="Q64" s="653"/>
      <c r="R64" s="371" t="s">
        <v>3752</v>
      </c>
      <c r="S64" s="641"/>
      <c r="T64" s="695"/>
      <c r="U64" s="694"/>
      <c r="V64" s="693"/>
      <c r="W64" s="641"/>
      <c r="X64" s="653"/>
      <c r="Y64" s="694"/>
      <c r="Z64" s="693"/>
      <c r="AA64" s="739"/>
      <c r="AB64" s="740"/>
      <c r="AC64" s="653"/>
      <c r="AD64" s="739"/>
      <c r="AE64" s="740"/>
      <c r="AF64" s="653"/>
      <c r="AG64" s="694"/>
      <c r="AH64" s="693"/>
      <c r="AI64" s="174" t="s">
        <v>3752</v>
      </c>
      <c r="AJ64" s="860" t="str">
        <f t="shared" si="44"/>
        <v/>
      </c>
      <c r="AK64" s="861"/>
      <c r="AL64" s="371" t="s">
        <v>3752</v>
      </c>
      <c r="AM64" s="653"/>
      <c r="AN64" s="200" t="s">
        <v>3752</v>
      </c>
      <c r="AO64" s="654" t="str">
        <f t="shared" si="45"/>
        <v/>
      </c>
      <c r="AP64" s="200" t="s">
        <v>3752</v>
      </c>
      <c r="AQ64" s="633" t="str">
        <f>IF(AJ64="","",IF(AM64="Oui",AJ64*1.5*40,AJ64*40))</f>
        <v/>
      </c>
      <c r="AR64" s="162"/>
      <c r="AS64" s="163"/>
      <c r="AT64" s="195"/>
      <c r="AU64" s="199"/>
      <c r="AV64" s="210" t="str">
        <f t="shared" si="8"/>
        <v/>
      </c>
      <c r="AW64" s="210" t="str">
        <f t="shared" si="46"/>
        <v>7tab3</v>
      </c>
      <c r="AX64" s="214">
        <f t="shared" ref="AX64" si="50">1+AX63</f>
        <v>3</v>
      </c>
      <c r="AY64" s="171"/>
      <c r="BB64" s="430">
        <f t="shared" si="47"/>
        <v>0</v>
      </c>
      <c r="BC64" s="430">
        <f t="shared" si="48"/>
        <v>0</v>
      </c>
      <c r="BD64" s="430">
        <f>IF(AC64=0,0,revues!$D$28)</f>
        <v>0</v>
      </c>
      <c r="BE64" s="430">
        <f t="shared" si="49"/>
        <v>0</v>
      </c>
      <c r="CI64" s="216">
        <v>7</v>
      </c>
    </row>
    <row r="65" spans="1:88" ht="3.95" customHeight="1" x14ac:dyDescent="0.25">
      <c r="A65" s="195"/>
      <c r="B65" s="164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218"/>
      <c r="AR65" s="162"/>
      <c r="AS65" s="163"/>
      <c r="AT65" s="195"/>
      <c r="AU65" s="199"/>
      <c r="AV65" s="210">
        <f t="shared" si="8"/>
        <v>0</v>
      </c>
      <c r="AY65" s="171"/>
    </row>
    <row r="66" spans="1:88" ht="17.100000000000001" customHeight="1" x14ac:dyDescent="0.25">
      <c r="A66" s="195"/>
      <c r="B66" s="164"/>
      <c r="C66" s="843" t="s">
        <v>1951</v>
      </c>
      <c r="D66" s="844"/>
      <c r="E66" s="844"/>
      <c r="F66" s="844"/>
      <c r="G66" s="844"/>
      <c r="H66" s="844"/>
      <c r="I66" s="844"/>
      <c r="J66" s="844"/>
      <c r="K66" s="844"/>
      <c r="L66" s="844"/>
      <c r="M66" s="844"/>
      <c r="N66" s="844"/>
      <c r="O66" s="844"/>
      <c r="P66" s="844"/>
      <c r="Q66" s="844"/>
      <c r="R66" s="844"/>
      <c r="S66" s="844"/>
      <c r="T66" s="650"/>
      <c r="U66" s="650"/>
      <c r="V66" s="650"/>
      <c r="W66" s="650"/>
      <c r="X66" s="650"/>
      <c r="Y66" s="650"/>
      <c r="Z66" s="650"/>
      <c r="AA66" s="650"/>
      <c r="AB66" s="650"/>
      <c r="AC66" s="650"/>
      <c r="AD66" s="650"/>
      <c r="AE66" s="650"/>
      <c r="AF66" s="856" t="s">
        <v>1952</v>
      </c>
      <c r="AG66" s="856"/>
      <c r="AH66" s="856"/>
      <c r="AI66" s="856"/>
      <c r="AJ66" s="856"/>
      <c r="AK66" s="856"/>
      <c r="AL66" s="856"/>
      <c r="AM66" s="856"/>
      <c r="AN66" s="856"/>
      <c r="AO66" s="856"/>
      <c r="AP66" s="856"/>
      <c r="AQ66" s="856"/>
      <c r="AR66" s="857"/>
      <c r="AS66" s="163"/>
      <c r="AT66" s="195"/>
      <c r="AU66" s="199"/>
      <c r="AV66" s="210">
        <f t="shared" si="8"/>
        <v>0</v>
      </c>
      <c r="AY66" s="171"/>
    </row>
    <row r="67" spans="1:88" ht="3.95" customHeight="1" x14ac:dyDescent="0.25">
      <c r="A67" s="195"/>
      <c r="B67" s="164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218"/>
      <c r="AR67" s="162"/>
      <c r="AS67" s="163"/>
      <c r="AT67" s="195"/>
      <c r="AU67" s="199"/>
      <c r="AV67" s="210">
        <f t="shared" si="8"/>
        <v>0</v>
      </c>
      <c r="AY67" s="171"/>
    </row>
    <row r="68" spans="1:88" ht="17.100000000000001" customHeight="1" x14ac:dyDescent="0.25">
      <c r="A68" s="195"/>
      <c r="B68" s="164"/>
      <c r="C68" s="841" t="s">
        <v>1710</v>
      </c>
      <c r="D68" s="842"/>
      <c r="E68" s="842"/>
      <c r="F68" s="842"/>
      <c r="G68" s="842"/>
      <c r="H68" s="842"/>
      <c r="I68" s="842"/>
      <c r="J68" s="842"/>
      <c r="K68" s="842"/>
      <c r="L68" s="842"/>
      <c r="M68" s="842"/>
      <c r="N68" s="842"/>
      <c r="O68" s="198"/>
      <c r="P68" s="198"/>
      <c r="Q68" s="198"/>
      <c r="R68" s="198"/>
      <c r="S68" s="424"/>
      <c r="T68" s="314"/>
      <c r="U68" s="456" t="s">
        <v>1703</v>
      </c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827" t="s">
        <v>1711</v>
      </c>
      <c r="AG68" s="827"/>
      <c r="AH68" s="827"/>
      <c r="AI68" s="827"/>
      <c r="AJ68" s="827"/>
      <c r="AK68" s="827"/>
      <c r="AL68" s="827"/>
      <c r="AM68" s="827"/>
      <c r="AN68" s="827"/>
      <c r="AO68" s="827"/>
      <c r="AP68" s="828"/>
      <c r="AQ68" s="852" t="s">
        <v>1847</v>
      </c>
      <c r="AR68" s="853"/>
      <c r="AS68" s="163"/>
      <c r="AT68" s="195"/>
      <c r="AU68" s="199"/>
      <c r="AV68" s="210">
        <f t="shared" si="8"/>
        <v>0</v>
      </c>
      <c r="AY68" s="171"/>
    </row>
    <row r="69" spans="1:88" ht="3.95" customHeight="1" x14ac:dyDescent="0.25">
      <c r="A69" s="195"/>
      <c r="B69" s="164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218"/>
      <c r="AR69" s="162"/>
      <c r="AS69" s="163"/>
      <c r="AT69" s="195"/>
      <c r="AU69" s="199"/>
      <c r="AV69" s="210">
        <f t="shared" si="8"/>
        <v>0</v>
      </c>
      <c r="AY69" s="171"/>
    </row>
    <row r="70" spans="1:88" ht="15" customHeight="1" x14ac:dyDescent="0.25">
      <c r="A70" s="195"/>
      <c r="B70" s="164"/>
      <c r="C70" s="162"/>
      <c r="D70" s="642" t="s">
        <v>1692</v>
      </c>
      <c r="E70" s="176"/>
      <c r="F70" s="727" t="s">
        <v>1693</v>
      </c>
      <c r="G70" s="729"/>
      <c r="H70" s="176"/>
      <c r="I70" s="845" t="s">
        <v>1715</v>
      </c>
      <c r="J70" s="849"/>
      <c r="K70" s="848"/>
      <c r="L70" s="176"/>
      <c r="M70" s="642" t="s">
        <v>3736</v>
      </c>
      <c r="N70" s="485"/>
      <c r="O70" s="821" t="s">
        <v>4689</v>
      </c>
      <c r="P70" s="822"/>
      <c r="Q70" s="822"/>
      <c r="R70" s="822"/>
      <c r="S70" s="822"/>
      <c r="T70" s="822"/>
      <c r="U70" s="822"/>
      <c r="V70" s="822"/>
      <c r="W70" s="822"/>
      <c r="X70" s="822"/>
      <c r="Y70" s="822"/>
      <c r="Z70" s="823"/>
      <c r="AA70" s="496"/>
      <c r="AB70" s="816" t="s">
        <v>1712</v>
      </c>
      <c r="AC70" s="817"/>
      <c r="AD70" s="817"/>
      <c r="AE70" s="817"/>
      <c r="AF70" s="817"/>
      <c r="AG70" s="817"/>
      <c r="AH70" s="818"/>
      <c r="AI70" s="158"/>
      <c r="AJ70" s="816" t="s">
        <v>1988</v>
      </c>
      <c r="AK70" s="818"/>
      <c r="AL70" s="485"/>
      <c r="AM70" s="486" t="s">
        <v>1987</v>
      </c>
      <c r="AN70" s="485"/>
      <c r="AO70" s="486" t="s">
        <v>1979</v>
      </c>
      <c r="AP70" s="485"/>
      <c r="AQ70" s="644" t="s">
        <v>1698</v>
      </c>
      <c r="AR70" s="162"/>
      <c r="AS70" s="163"/>
      <c r="AT70" s="195"/>
      <c r="AU70" s="488"/>
      <c r="AV70" s="495">
        <f t="shared" si="8"/>
        <v>0</v>
      </c>
      <c r="AY70" s="171"/>
    </row>
    <row r="71" spans="1:88" ht="15" customHeight="1" x14ac:dyDescent="0.25">
      <c r="A71" s="195"/>
      <c r="B71" s="164"/>
      <c r="C71" s="162"/>
      <c r="D71" s="643" t="s">
        <v>792</v>
      </c>
      <c r="E71" s="176"/>
      <c r="F71" s="730" t="s">
        <v>3739</v>
      </c>
      <c r="G71" s="732"/>
      <c r="H71" s="176"/>
      <c r="I71" s="838" t="s">
        <v>795</v>
      </c>
      <c r="J71" s="839"/>
      <c r="K71" s="840"/>
      <c r="L71" s="176"/>
      <c r="M71" s="643" t="s">
        <v>3733</v>
      </c>
      <c r="N71" s="485"/>
      <c r="O71" s="824" t="s">
        <v>4688</v>
      </c>
      <c r="P71" s="825"/>
      <c r="Q71" s="825"/>
      <c r="R71" s="825"/>
      <c r="S71" s="825"/>
      <c r="T71" s="825"/>
      <c r="U71" s="825"/>
      <c r="V71" s="825"/>
      <c r="W71" s="825"/>
      <c r="X71" s="825"/>
      <c r="Y71" s="825"/>
      <c r="Z71" s="826"/>
      <c r="AA71" s="496"/>
      <c r="AB71" s="824" t="s">
        <v>796</v>
      </c>
      <c r="AC71" s="825"/>
      <c r="AD71" s="825"/>
      <c r="AE71" s="825"/>
      <c r="AF71" s="825"/>
      <c r="AG71" s="825"/>
      <c r="AH71" s="826"/>
      <c r="AI71" s="158"/>
      <c r="AJ71" s="775" t="s">
        <v>1985</v>
      </c>
      <c r="AK71" s="777"/>
      <c r="AL71" s="485"/>
      <c r="AM71" s="493" t="s">
        <v>1688</v>
      </c>
      <c r="AN71" s="485"/>
      <c r="AO71" s="493" t="s">
        <v>1690</v>
      </c>
      <c r="AP71" s="485"/>
      <c r="AQ71" s="645" t="s">
        <v>794</v>
      </c>
      <c r="AR71" s="162"/>
      <c r="AS71" s="163"/>
      <c r="AT71" s="195"/>
      <c r="AU71" s="488"/>
      <c r="AV71" s="495">
        <f t="shared" si="8"/>
        <v>0</v>
      </c>
      <c r="AY71" s="171"/>
    </row>
    <row r="72" spans="1:88" ht="3.95" customHeight="1" x14ac:dyDescent="0.25">
      <c r="A72" s="195"/>
      <c r="B72" s="164"/>
      <c r="C72" s="158"/>
      <c r="D72" s="166"/>
      <c r="E72" s="166"/>
      <c r="F72" s="166"/>
      <c r="G72" s="166"/>
      <c r="H72" s="166"/>
      <c r="I72" s="166"/>
      <c r="J72" s="166"/>
      <c r="K72" s="166"/>
      <c r="L72" s="166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220"/>
      <c r="AB72" s="158"/>
      <c r="AC72" s="158"/>
      <c r="AD72" s="158"/>
      <c r="AE72" s="158"/>
      <c r="AF72" s="158"/>
      <c r="AG72" s="158"/>
      <c r="AH72" s="158"/>
      <c r="AI72" s="180"/>
      <c r="AJ72" s="180"/>
      <c r="AK72" s="158"/>
      <c r="AL72" s="206"/>
      <c r="AM72" s="158"/>
      <c r="AN72" s="206"/>
      <c r="AO72" s="158"/>
      <c r="AP72" s="158"/>
      <c r="AQ72" s="209"/>
      <c r="AR72" s="158"/>
      <c r="AS72" s="163"/>
      <c r="AT72" s="195"/>
      <c r="AU72" s="199"/>
      <c r="AV72" s="210">
        <f t="shared" si="8"/>
        <v>0</v>
      </c>
      <c r="AY72" s="171"/>
    </row>
    <row r="73" spans="1:88" ht="17.100000000000001" customHeight="1" x14ac:dyDescent="0.25">
      <c r="A73" s="195"/>
      <c r="B73" s="164"/>
      <c r="C73" s="162"/>
      <c r="D73" s="654">
        <v>1</v>
      </c>
      <c r="E73" s="371" t="s">
        <v>93</v>
      </c>
      <c r="F73" s="640"/>
      <c r="G73" s="639"/>
      <c r="H73" s="371" t="s">
        <v>3752</v>
      </c>
      <c r="I73" s="765"/>
      <c r="J73" s="765"/>
      <c r="K73" s="765"/>
      <c r="L73" s="371" t="s">
        <v>3752</v>
      </c>
      <c r="M73" s="653"/>
      <c r="N73" s="174" t="s">
        <v>3752</v>
      </c>
      <c r="O73" s="739"/>
      <c r="P73" s="741"/>
      <c r="Q73" s="741"/>
      <c r="R73" s="741"/>
      <c r="S73" s="741"/>
      <c r="T73" s="741"/>
      <c r="U73" s="741"/>
      <c r="V73" s="741"/>
      <c r="W73" s="741"/>
      <c r="X73" s="741"/>
      <c r="Y73" s="741"/>
      <c r="Z73" s="740"/>
      <c r="AA73" s="227" t="s">
        <v>3752</v>
      </c>
      <c r="AB73" s="739"/>
      <c r="AC73" s="741"/>
      <c r="AD73" s="741"/>
      <c r="AE73" s="741"/>
      <c r="AF73" s="741"/>
      <c r="AG73" s="741"/>
      <c r="AH73" s="740"/>
      <c r="AI73" s="252" t="s">
        <v>3752</v>
      </c>
      <c r="AJ73" s="829"/>
      <c r="AK73" s="830"/>
      <c r="AL73" s="676" t="s">
        <v>3752</v>
      </c>
      <c r="AM73" s="653"/>
      <c r="AN73" s="206" t="s">
        <v>3752</v>
      </c>
      <c r="AO73" s="221" t="str">
        <f>IF(OR(AM73="",AJ73=""),"",IF(AJ73&gt;AM73,"",AJ73/AM73))</f>
        <v/>
      </c>
      <c r="AP73" s="200" t="s">
        <v>3752</v>
      </c>
      <c r="AQ73" s="633" t="str">
        <f>IF(AO73="","",AO73*300)</f>
        <v/>
      </c>
      <c r="AR73" s="162"/>
      <c r="AS73" s="163"/>
      <c r="AT73" s="195"/>
      <c r="AU73" s="199"/>
      <c r="AV73" s="210" t="str">
        <f t="shared" si="8"/>
        <v/>
      </c>
      <c r="AY73" s="171"/>
    </row>
    <row r="74" spans="1:88" ht="17.100000000000001" customHeight="1" x14ac:dyDescent="0.25">
      <c r="A74" s="195"/>
      <c r="B74" s="164"/>
      <c r="C74" s="162"/>
      <c r="D74" s="654">
        <v>2</v>
      </c>
      <c r="E74" s="371" t="s">
        <v>93</v>
      </c>
      <c r="F74" s="534"/>
      <c r="G74" s="535"/>
      <c r="H74" s="371" t="s">
        <v>3752</v>
      </c>
      <c r="I74" s="765"/>
      <c r="J74" s="765"/>
      <c r="K74" s="765"/>
      <c r="L74" s="371" t="s">
        <v>3752</v>
      </c>
      <c r="M74" s="653"/>
      <c r="N74" s="174" t="s">
        <v>3752</v>
      </c>
      <c r="O74" s="739"/>
      <c r="P74" s="741"/>
      <c r="Q74" s="741"/>
      <c r="R74" s="741"/>
      <c r="S74" s="741"/>
      <c r="T74" s="741"/>
      <c r="U74" s="741"/>
      <c r="V74" s="741"/>
      <c r="W74" s="741"/>
      <c r="X74" s="741"/>
      <c r="Y74" s="741"/>
      <c r="Z74" s="740"/>
      <c r="AA74" s="227" t="s">
        <v>3752</v>
      </c>
      <c r="AB74" s="739"/>
      <c r="AC74" s="741"/>
      <c r="AD74" s="741"/>
      <c r="AE74" s="741"/>
      <c r="AF74" s="741"/>
      <c r="AG74" s="741"/>
      <c r="AH74" s="740"/>
      <c r="AI74" s="252" t="s">
        <v>3752</v>
      </c>
      <c r="AJ74" s="829"/>
      <c r="AK74" s="830"/>
      <c r="AL74" s="676" t="s">
        <v>3752</v>
      </c>
      <c r="AM74" s="653"/>
      <c r="AN74" s="206" t="s">
        <v>3752</v>
      </c>
      <c r="AO74" s="221" t="str">
        <f t="shared" ref="AO74:AO75" si="51">IF(OR(AM74="",AJ74=""),"",IF(AJ74&gt;AM74,"",AJ74/AM74))</f>
        <v/>
      </c>
      <c r="AP74" s="200" t="s">
        <v>3752</v>
      </c>
      <c r="AQ74" s="633" t="str">
        <f>IF(AO74="","",AO74*300)</f>
        <v/>
      </c>
      <c r="AR74" s="162"/>
      <c r="AS74" s="163"/>
      <c r="AT74" s="195"/>
      <c r="AU74" s="199"/>
      <c r="AV74" s="210" t="str">
        <f t="shared" si="8"/>
        <v/>
      </c>
      <c r="AY74" s="171"/>
    </row>
    <row r="75" spans="1:88" ht="17.100000000000001" customHeight="1" x14ac:dyDescent="0.25">
      <c r="A75" s="195"/>
      <c r="B75" s="164"/>
      <c r="C75" s="162"/>
      <c r="D75" s="654">
        <v>3</v>
      </c>
      <c r="E75" s="371" t="s">
        <v>93</v>
      </c>
      <c r="F75" s="534"/>
      <c r="G75" s="535"/>
      <c r="H75" s="371" t="s">
        <v>3752</v>
      </c>
      <c r="I75" s="765"/>
      <c r="J75" s="765"/>
      <c r="K75" s="765"/>
      <c r="L75" s="371" t="s">
        <v>3752</v>
      </c>
      <c r="M75" s="653"/>
      <c r="N75" s="174" t="s">
        <v>3752</v>
      </c>
      <c r="O75" s="739"/>
      <c r="P75" s="741"/>
      <c r="Q75" s="741"/>
      <c r="R75" s="741"/>
      <c r="S75" s="741"/>
      <c r="T75" s="741"/>
      <c r="U75" s="741"/>
      <c r="V75" s="741"/>
      <c r="W75" s="741"/>
      <c r="X75" s="741"/>
      <c r="Y75" s="741"/>
      <c r="Z75" s="740"/>
      <c r="AA75" s="227" t="s">
        <v>3752</v>
      </c>
      <c r="AB75" s="739"/>
      <c r="AC75" s="741"/>
      <c r="AD75" s="741"/>
      <c r="AE75" s="741"/>
      <c r="AF75" s="741"/>
      <c r="AG75" s="741"/>
      <c r="AH75" s="740"/>
      <c r="AI75" s="252" t="s">
        <v>3752</v>
      </c>
      <c r="AJ75" s="829"/>
      <c r="AK75" s="830"/>
      <c r="AL75" s="676" t="s">
        <v>3752</v>
      </c>
      <c r="AM75" s="653"/>
      <c r="AN75" s="206" t="s">
        <v>3752</v>
      </c>
      <c r="AO75" s="221" t="str">
        <f t="shared" si="51"/>
        <v/>
      </c>
      <c r="AP75" s="200" t="s">
        <v>3752</v>
      </c>
      <c r="AQ75" s="633" t="str">
        <f>IF(AO75="","",AO75*300)</f>
        <v/>
      </c>
      <c r="AR75" s="162"/>
      <c r="AS75" s="163"/>
      <c r="AT75" s="195"/>
      <c r="AU75" s="199"/>
      <c r="AV75" s="210" t="str">
        <f t="shared" si="8"/>
        <v/>
      </c>
      <c r="AY75" s="171"/>
      <c r="CJ75" s="216">
        <v>8</v>
      </c>
    </row>
    <row r="76" spans="1:88" ht="3.95" customHeight="1" x14ac:dyDescent="0.25">
      <c r="A76" s="195"/>
      <c r="B76" s="164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218"/>
      <c r="AR76" s="162"/>
      <c r="AS76" s="163"/>
      <c r="AT76" s="195"/>
      <c r="AU76" s="199"/>
      <c r="AV76" s="210">
        <f t="shared" si="8"/>
        <v>0</v>
      </c>
      <c r="AY76" s="171"/>
    </row>
    <row r="77" spans="1:88" ht="17.100000000000001" customHeight="1" x14ac:dyDescent="0.25">
      <c r="A77" s="195"/>
      <c r="B77" s="164"/>
      <c r="C77" s="841" t="s">
        <v>3965</v>
      </c>
      <c r="D77" s="842"/>
      <c r="E77" s="842"/>
      <c r="F77" s="842"/>
      <c r="G77" s="842"/>
      <c r="H77" s="842"/>
      <c r="I77" s="842"/>
      <c r="J77" s="842"/>
      <c r="K77" s="842"/>
      <c r="L77" s="842"/>
      <c r="M77" s="842"/>
      <c r="N77" s="842"/>
      <c r="O77" s="198"/>
      <c r="P77" s="198"/>
      <c r="Q77" s="198"/>
      <c r="R77" s="198"/>
      <c r="S77" s="424"/>
      <c r="T77" s="314"/>
      <c r="U77" s="456" t="s">
        <v>1704</v>
      </c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827" t="s">
        <v>1721</v>
      </c>
      <c r="AG77" s="827"/>
      <c r="AH77" s="827"/>
      <c r="AI77" s="827"/>
      <c r="AJ77" s="827"/>
      <c r="AK77" s="827"/>
      <c r="AL77" s="827"/>
      <c r="AM77" s="827"/>
      <c r="AN77" s="827"/>
      <c r="AO77" s="827"/>
      <c r="AP77" s="828"/>
      <c r="AQ77" s="852" t="s">
        <v>1848</v>
      </c>
      <c r="AR77" s="853"/>
      <c r="AS77" s="163"/>
      <c r="AT77" s="195"/>
      <c r="AU77" s="199"/>
      <c r="AV77" s="210">
        <f t="shared" si="8"/>
        <v>0</v>
      </c>
      <c r="AY77" s="171"/>
    </row>
    <row r="78" spans="1:88" ht="3.95" customHeight="1" x14ac:dyDescent="0.25">
      <c r="A78" s="195"/>
      <c r="B78" s="164"/>
      <c r="C78" s="158"/>
      <c r="D78" s="166"/>
      <c r="E78" s="166"/>
      <c r="F78" s="166"/>
      <c r="G78" s="166"/>
      <c r="H78" s="166"/>
      <c r="I78" s="166"/>
      <c r="J78" s="166"/>
      <c r="K78" s="166"/>
      <c r="L78" s="166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209"/>
      <c r="AR78" s="158"/>
      <c r="AS78" s="163"/>
      <c r="AT78" s="195"/>
      <c r="AU78" s="199"/>
      <c r="AV78" s="210">
        <f t="shared" si="8"/>
        <v>0</v>
      </c>
      <c r="AY78" s="171"/>
    </row>
    <row r="79" spans="1:88" ht="15" customHeight="1" x14ac:dyDescent="0.25">
      <c r="A79" s="195"/>
      <c r="B79" s="164"/>
      <c r="C79" s="158"/>
      <c r="D79" s="642" t="s">
        <v>1692</v>
      </c>
      <c r="E79" s="176"/>
      <c r="F79" s="727" t="s">
        <v>1693</v>
      </c>
      <c r="G79" s="729"/>
      <c r="H79" s="176"/>
      <c r="I79" s="845" t="s">
        <v>1715</v>
      </c>
      <c r="J79" s="849"/>
      <c r="K79" s="848"/>
      <c r="L79" s="176"/>
      <c r="M79" s="642" t="s">
        <v>3736</v>
      </c>
      <c r="N79" s="485"/>
      <c r="O79" s="821" t="s">
        <v>1713</v>
      </c>
      <c r="P79" s="822"/>
      <c r="Q79" s="822"/>
      <c r="R79" s="822"/>
      <c r="S79" s="822"/>
      <c r="T79" s="822"/>
      <c r="U79" s="822"/>
      <c r="V79" s="822"/>
      <c r="W79" s="822"/>
      <c r="X79" s="822"/>
      <c r="Y79" s="822"/>
      <c r="Z79" s="823"/>
      <c r="AA79" s="496"/>
      <c r="AB79" s="816" t="s">
        <v>1712</v>
      </c>
      <c r="AC79" s="817"/>
      <c r="AD79" s="817"/>
      <c r="AE79" s="817"/>
      <c r="AF79" s="817"/>
      <c r="AG79" s="817"/>
      <c r="AH79" s="818"/>
      <c r="AI79" s="158"/>
      <c r="AJ79" s="816" t="s">
        <v>1988</v>
      </c>
      <c r="AK79" s="818"/>
      <c r="AL79" s="485"/>
      <c r="AM79" s="486" t="s">
        <v>1987</v>
      </c>
      <c r="AN79" s="485"/>
      <c r="AO79" s="486" t="s">
        <v>1979</v>
      </c>
      <c r="AP79" s="485"/>
      <c r="AQ79" s="644" t="s">
        <v>1698</v>
      </c>
      <c r="AR79" s="158"/>
      <c r="AS79" s="163"/>
      <c r="AT79" s="195"/>
      <c r="AU79" s="488"/>
      <c r="AV79" s="495"/>
      <c r="AY79" s="171"/>
    </row>
    <row r="80" spans="1:88" ht="15" customHeight="1" x14ac:dyDescent="0.25">
      <c r="A80" s="195"/>
      <c r="B80" s="164"/>
      <c r="C80" s="158"/>
      <c r="D80" s="643" t="s">
        <v>792</v>
      </c>
      <c r="E80" s="176"/>
      <c r="F80" s="730" t="s">
        <v>3739</v>
      </c>
      <c r="G80" s="732"/>
      <c r="H80" s="176"/>
      <c r="I80" s="838" t="s">
        <v>795</v>
      </c>
      <c r="J80" s="839"/>
      <c r="K80" s="840"/>
      <c r="L80" s="176"/>
      <c r="M80" s="643" t="s">
        <v>3733</v>
      </c>
      <c r="N80" s="485"/>
      <c r="O80" s="824" t="s">
        <v>1714</v>
      </c>
      <c r="P80" s="825"/>
      <c r="Q80" s="825"/>
      <c r="R80" s="825"/>
      <c r="S80" s="825"/>
      <c r="T80" s="825"/>
      <c r="U80" s="825"/>
      <c r="V80" s="825"/>
      <c r="W80" s="825"/>
      <c r="X80" s="825"/>
      <c r="Y80" s="825"/>
      <c r="Z80" s="826"/>
      <c r="AA80" s="496"/>
      <c r="AB80" s="824" t="s">
        <v>796</v>
      </c>
      <c r="AC80" s="825"/>
      <c r="AD80" s="825"/>
      <c r="AE80" s="825"/>
      <c r="AF80" s="825"/>
      <c r="AG80" s="825"/>
      <c r="AH80" s="826"/>
      <c r="AI80" s="158"/>
      <c r="AJ80" s="775" t="s">
        <v>1985</v>
      </c>
      <c r="AK80" s="777"/>
      <c r="AL80" s="485"/>
      <c r="AM80" s="493" t="s">
        <v>1688</v>
      </c>
      <c r="AN80" s="485"/>
      <c r="AO80" s="493" t="s">
        <v>1690</v>
      </c>
      <c r="AP80" s="485"/>
      <c r="AQ80" s="645" t="s">
        <v>794</v>
      </c>
      <c r="AR80" s="158"/>
      <c r="AS80" s="163"/>
      <c r="AT80" s="195"/>
      <c r="AU80" s="488"/>
      <c r="AV80" s="495"/>
      <c r="AY80" s="171"/>
    </row>
    <row r="81" spans="1:328" ht="3.95" customHeight="1" x14ac:dyDescent="0.25">
      <c r="A81" s="195"/>
      <c r="B81" s="164"/>
      <c r="C81" s="158"/>
      <c r="D81" s="166"/>
      <c r="E81" s="166"/>
      <c r="F81" s="166"/>
      <c r="G81" s="166"/>
      <c r="H81" s="166"/>
      <c r="I81" s="166"/>
      <c r="J81" s="166"/>
      <c r="K81" s="166"/>
      <c r="L81" s="166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66"/>
      <c r="AC81" s="166"/>
      <c r="AD81" s="166"/>
      <c r="AE81" s="166"/>
      <c r="AF81" s="166"/>
      <c r="AG81" s="166"/>
      <c r="AH81" s="166"/>
      <c r="AI81" s="158"/>
      <c r="AJ81" s="158"/>
      <c r="AK81" s="158"/>
      <c r="AL81" s="158"/>
      <c r="AM81" s="158"/>
      <c r="AN81" s="158"/>
      <c r="AO81" s="158"/>
      <c r="AP81" s="158"/>
      <c r="AQ81" s="209"/>
      <c r="AR81" s="158"/>
      <c r="AS81" s="163"/>
      <c r="AT81" s="195"/>
      <c r="AU81" s="199"/>
      <c r="AV81" s="210"/>
      <c r="AY81" s="171"/>
    </row>
    <row r="82" spans="1:328" ht="17.100000000000001" customHeight="1" x14ac:dyDescent="0.25">
      <c r="A82" s="195"/>
      <c r="B82" s="164"/>
      <c r="C82" s="162"/>
      <c r="D82" s="654">
        <v>1</v>
      </c>
      <c r="E82" s="371" t="s">
        <v>3752</v>
      </c>
      <c r="F82" s="640"/>
      <c r="G82" s="639"/>
      <c r="H82" s="371" t="s">
        <v>3752</v>
      </c>
      <c r="I82" s="765"/>
      <c r="J82" s="765"/>
      <c r="K82" s="765"/>
      <c r="L82" s="371" t="s">
        <v>3752</v>
      </c>
      <c r="M82" s="653"/>
      <c r="N82" s="174" t="s">
        <v>3752</v>
      </c>
      <c r="O82" s="739"/>
      <c r="P82" s="741"/>
      <c r="Q82" s="741"/>
      <c r="R82" s="741"/>
      <c r="S82" s="741"/>
      <c r="T82" s="741"/>
      <c r="U82" s="741"/>
      <c r="V82" s="741"/>
      <c r="W82" s="741"/>
      <c r="X82" s="741"/>
      <c r="Y82" s="741"/>
      <c r="Z82" s="740"/>
      <c r="AA82" s="227" t="s">
        <v>3752</v>
      </c>
      <c r="AB82" s="739"/>
      <c r="AC82" s="741"/>
      <c r="AD82" s="741"/>
      <c r="AE82" s="741"/>
      <c r="AF82" s="741"/>
      <c r="AG82" s="741"/>
      <c r="AH82" s="740"/>
      <c r="AI82" s="252" t="s">
        <v>3752</v>
      </c>
      <c r="AJ82" s="829"/>
      <c r="AK82" s="830"/>
      <c r="AL82" s="676" t="s">
        <v>3752</v>
      </c>
      <c r="AM82" s="653"/>
      <c r="AN82" s="206" t="s">
        <v>3752</v>
      </c>
      <c r="AO82" s="221" t="str">
        <f>IF(OR(AM82="",AJ82=""),"",IF(AJ82&gt;AM82,"",AJ82/AM82))</f>
        <v/>
      </c>
      <c r="AP82" s="200" t="s">
        <v>3752</v>
      </c>
      <c r="AQ82" s="633" t="str">
        <f>IF(AO82="","",AO82*120)</f>
        <v/>
      </c>
      <c r="AR82" s="162"/>
      <c r="AS82" s="163"/>
      <c r="AT82" s="195"/>
      <c r="AU82" s="199"/>
      <c r="AV82" s="210" t="str">
        <f t="shared" si="8"/>
        <v/>
      </c>
      <c r="AY82" s="171"/>
      <c r="CK82" s="176"/>
    </row>
    <row r="83" spans="1:328" ht="17.100000000000001" customHeight="1" x14ac:dyDescent="0.25">
      <c r="A83" s="195"/>
      <c r="B83" s="164"/>
      <c r="C83" s="162"/>
      <c r="D83" s="654">
        <v>2</v>
      </c>
      <c r="E83" s="371" t="s">
        <v>3752</v>
      </c>
      <c r="F83" s="534"/>
      <c r="G83" s="535"/>
      <c r="H83" s="371" t="s">
        <v>3752</v>
      </c>
      <c r="I83" s="765"/>
      <c r="J83" s="765"/>
      <c r="K83" s="765"/>
      <c r="L83" s="371" t="s">
        <v>3752</v>
      </c>
      <c r="M83" s="653"/>
      <c r="N83" s="174" t="s">
        <v>3752</v>
      </c>
      <c r="O83" s="739"/>
      <c r="P83" s="741"/>
      <c r="Q83" s="741"/>
      <c r="R83" s="741"/>
      <c r="S83" s="741"/>
      <c r="T83" s="741"/>
      <c r="U83" s="741"/>
      <c r="V83" s="741"/>
      <c r="W83" s="741"/>
      <c r="X83" s="741"/>
      <c r="Y83" s="741"/>
      <c r="Z83" s="740"/>
      <c r="AA83" s="227" t="s">
        <v>3752</v>
      </c>
      <c r="AB83" s="739"/>
      <c r="AC83" s="741"/>
      <c r="AD83" s="741"/>
      <c r="AE83" s="741"/>
      <c r="AF83" s="741"/>
      <c r="AG83" s="741"/>
      <c r="AH83" s="740"/>
      <c r="AI83" s="252" t="s">
        <v>3752</v>
      </c>
      <c r="AJ83" s="829"/>
      <c r="AK83" s="830"/>
      <c r="AL83" s="676" t="s">
        <v>3752</v>
      </c>
      <c r="AM83" s="653"/>
      <c r="AN83" s="206" t="s">
        <v>3752</v>
      </c>
      <c r="AO83" s="221" t="str">
        <f t="shared" ref="AO83:AO84" si="52">IF(OR(AM83="",AJ83=""),"",IF(AJ83&gt;AM83,"",AJ83/AM83))</f>
        <v/>
      </c>
      <c r="AP83" s="200" t="s">
        <v>3752</v>
      </c>
      <c r="AQ83" s="633" t="str">
        <f>IF(AO83="","",AO83*120)</f>
        <v/>
      </c>
      <c r="AR83" s="162"/>
      <c r="AS83" s="163"/>
      <c r="AT83" s="195"/>
      <c r="AU83" s="199"/>
      <c r="AV83" s="210" t="str">
        <f t="shared" si="8"/>
        <v/>
      </c>
      <c r="AY83" s="171"/>
      <c r="CK83" s="176"/>
    </row>
    <row r="84" spans="1:328" ht="17.100000000000001" customHeight="1" x14ac:dyDescent="0.25">
      <c r="A84" s="195"/>
      <c r="B84" s="164"/>
      <c r="C84" s="162"/>
      <c r="D84" s="654">
        <v>3</v>
      </c>
      <c r="E84" s="371" t="s">
        <v>3752</v>
      </c>
      <c r="F84" s="534"/>
      <c r="G84" s="535"/>
      <c r="H84" s="371" t="s">
        <v>3752</v>
      </c>
      <c r="I84" s="765"/>
      <c r="J84" s="765"/>
      <c r="K84" s="765"/>
      <c r="L84" s="371" t="s">
        <v>3752</v>
      </c>
      <c r="M84" s="653"/>
      <c r="N84" s="174" t="s">
        <v>3752</v>
      </c>
      <c r="O84" s="739"/>
      <c r="P84" s="741"/>
      <c r="Q84" s="741"/>
      <c r="R84" s="741"/>
      <c r="S84" s="741"/>
      <c r="T84" s="741"/>
      <c r="U84" s="741"/>
      <c r="V84" s="741"/>
      <c r="W84" s="741"/>
      <c r="X84" s="741"/>
      <c r="Y84" s="741"/>
      <c r="Z84" s="740"/>
      <c r="AA84" s="227" t="s">
        <v>3752</v>
      </c>
      <c r="AB84" s="739"/>
      <c r="AC84" s="741"/>
      <c r="AD84" s="741"/>
      <c r="AE84" s="741"/>
      <c r="AF84" s="741"/>
      <c r="AG84" s="741"/>
      <c r="AH84" s="740"/>
      <c r="AI84" s="252" t="s">
        <v>3752</v>
      </c>
      <c r="AJ84" s="829"/>
      <c r="AK84" s="830"/>
      <c r="AL84" s="676" t="s">
        <v>3752</v>
      </c>
      <c r="AM84" s="653"/>
      <c r="AN84" s="206" t="s">
        <v>3752</v>
      </c>
      <c r="AO84" s="221" t="str">
        <f t="shared" si="52"/>
        <v/>
      </c>
      <c r="AP84" s="200" t="s">
        <v>3752</v>
      </c>
      <c r="AQ84" s="633" t="str">
        <f>IF(AO84="","",AO84*120)</f>
        <v/>
      </c>
      <c r="AR84" s="162"/>
      <c r="AS84" s="163"/>
      <c r="AT84" s="195"/>
      <c r="AU84" s="199"/>
      <c r="AV84" s="210" t="str">
        <f t="shared" si="8"/>
        <v/>
      </c>
      <c r="AY84" s="171"/>
      <c r="CK84" s="361">
        <v>9</v>
      </c>
    </row>
    <row r="85" spans="1:328" s="217" customFormat="1" ht="3.95" customHeight="1" x14ac:dyDescent="0.25">
      <c r="A85" s="195"/>
      <c r="B85" s="16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209"/>
      <c r="AR85" s="158"/>
      <c r="AS85" s="170"/>
      <c r="AT85" s="195"/>
      <c r="AU85" s="199"/>
      <c r="AV85" s="210">
        <f t="shared" si="8"/>
        <v>0</v>
      </c>
      <c r="AY85" s="171"/>
      <c r="BW85" s="158"/>
      <c r="BX85" s="158"/>
      <c r="BY85" s="158"/>
      <c r="BZ85" s="158"/>
      <c r="CA85" s="158"/>
      <c r="CC85" s="158"/>
      <c r="CD85" s="158"/>
      <c r="CE85" s="158"/>
      <c r="CF85" s="158"/>
      <c r="CG85" s="158"/>
      <c r="CH85" s="158"/>
      <c r="CI85" s="158"/>
      <c r="CJ85" s="158"/>
      <c r="CK85" s="158"/>
      <c r="CL85" s="158"/>
      <c r="CM85" s="158"/>
      <c r="CN85" s="158"/>
      <c r="CO85" s="158"/>
      <c r="CP85" s="158"/>
      <c r="CQ85" s="158"/>
      <c r="CR85" s="158"/>
      <c r="CS85" s="158"/>
      <c r="CT85" s="158"/>
      <c r="CU85" s="158"/>
      <c r="CV85" s="158"/>
      <c r="CW85" s="158"/>
      <c r="CX85" s="158"/>
      <c r="CY85" s="158"/>
      <c r="CZ85" s="158"/>
      <c r="DA85" s="158"/>
      <c r="DB85" s="158"/>
      <c r="DC85" s="158"/>
      <c r="DD85" s="158"/>
      <c r="DE85" s="158"/>
      <c r="DF85" s="158"/>
      <c r="DG85" s="158"/>
      <c r="DH85" s="158"/>
      <c r="DI85" s="158"/>
      <c r="DJ85" s="158"/>
      <c r="DK85" s="158"/>
      <c r="DL85" s="158"/>
      <c r="DM85" s="158"/>
      <c r="DN85" s="158"/>
      <c r="FU85" s="167"/>
      <c r="FV85" s="158"/>
      <c r="FW85" s="158"/>
      <c r="FX85" s="158"/>
      <c r="FY85" s="158"/>
      <c r="FZ85" s="158"/>
      <c r="GA85" s="158"/>
      <c r="GB85" s="158"/>
      <c r="GC85" s="158"/>
      <c r="GD85" s="158"/>
      <c r="GE85" s="158"/>
      <c r="GF85" s="158"/>
      <c r="GG85" s="158"/>
      <c r="GH85" s="158"/>
      <c r="GI85" s="158"/>
      <c r="GJ85" s="158"/>
      <c r="GK85" s="158"/>
      <c r="GL85" s="158"/>
      <c r="GM85" s="158"/>
      <c r="GN85" s="158"/>
      <c r="GO85" s="158"/>
      <c r="GP85" s="158"/>
      <c r="GQ85" s="158"/>
      <c r="GR85" s="158"/>
      <c r="GS85" s="158"/>
      <c r="GT85" s="158"/>
      <c r="GU85" s="158"/>
      <c r="GV85" s="158"/>
      <c r="GW85" s="158"/>
      <c r="GX85" s="158"/>
      <c r="GY85" s="158"/>
      <c r="GZ85" s="158"/>
      <c r="HA85" s="158"/>
      <c r="HB85" s="158"/>
      <c r="HC85" s="158"/>
      <c r="HD85" s="158"/>
      <c r="HE85" s="158"/>
      <c r="HF85" s="158"/>
      <c r="HG85" s="158"/>
      <c r="HH85" s="158"/>
      <c r="HI85" s="158"/>
      <c r="HJ85" s="158"/>
      <c r="HK85" s="158"/>
      <c r="HL85" s="158"/>
      <c r="HM85" s="158"/>
      <c r="HN85" s="158"/>
      <c r="HO85" s="158"/>
      <c r="HP85" s="158"/>
      <c r="HQ85" s="158"/>
      <c r="HR85" s="158"/>
      <c r="HS85" s="158"/>
      <c r="HT85" s="158"/>
      <c r="HU85" s="158"/>
      <c r="HV85" s="158"/>
      <c r="HW85" s="158"/>
      <c r="HX85" s="158"/>
      <c r="HY85" s="158"/>
      <c r="HZ85" s="158"/>
      <c r="IA85" s="158"/>
      <c r="IB85" s="158"/>
      <c r="IC85" s="158"/>
      <c r="ID85" s="158"/>
      <c r="IE85" s="158"/>
      <c r="IF85" s="158"/>
      <c r="IG85" s="158"/>
      <c r="IH85" s="158"/>
      <c r="II85" s="158"/>
      <c r="IJ85" s="158"/>
      <c r="IK85" s="158"/>
      <c r="IL85" s="158"/>
      <c r="IM85" s="158"/>
      <c r="IN85" s="158"/>
      <c r="IO85" s="158"/>
      <c r="IP85" s="158"/>
      <c r="IQ85" s="158"/>
      <c r="IR85" s="158"/>
      <c r="IS85" s="158"/>
      <c r="IT85" s="158"/>
      <c r="IU85" s="158"/>
      <c r="IV85" s="158"/>
      <c r="IW85" s="158"/>
      <c r="IX85" s="158"/>
      <c r="IY85" s="158"/>
      <c r="IZ85" s="158"/>
      <c r="JA85" s="158"/>
      <c r="JB85" s="158"/>
      <c r="JC85" s="158"/>
      <c r="JD85" s="158"/>
      <c r="JE85" s="158"/>
      <c r="JF85" s="158"/>
      <c r="JG85" s="158"/>
      <c r="JH85" s="158"/>
      <c r="JI85" s="158"/>
      <c r="JJ85" s="158"/>
      <c r="JK85" s="158"/>
      <c r="JL85" s="158"/>
      <c r="JM85" s="158"/>
      <c r="JN85" s="158"/>
      <c r="JO85" s="158"/>
      <c r="JP85" s="158"/>
      <c r="JQ85" s="158"/>
      <c r="JR85" s="158"/>
      <c r="JS85" s="158"/>
      <c r="JT85" s="158"/>
      <c r="JU85" s="158"/>
      <c r="JV85" s="158"/>
      <c r="JW85" s="158"/>
      <c r="JX85" s="158"/>
      <c r="JY85" s="158"/>
      <c r="JZ85" s="158"/>
      <c r="KA85" s="158"/>
      <c r="KB85" s="158"/>
      <c r="KC85" s="158"/>
      <c r="KD85" s="158"/>
      <c r="KE85" s="158"/>
      <c r="KF85" s="158"/>
      <c r="KG85" s="158"/>
      <c r="KH85" s="158"/>
      <c r="KI85" s="158"/>
      <c r="KJ85" s="158"/>
      <c r="KK85" s="158"/>
      <c r="KL85" s="158"/>
      <c r="KM85" s="158"/>
      <c r="KN85" s="158"/>
      <c r="KO85" s="158"/>
      <c r="KP85" s="158"/>
      <c r="KQ85" s="158"/>
      <c r="KR85" s="158"/>
      <c r="KS85" s="158"/>
      <c r="KT85" s="158"/>
      <c r="KU85" s="158"/>
      <c r="KV85" s="158"/>
      <c r="KW85" s="158"/>
      <c r="KX85" s="158"/>
      <c r="KY85" s="158"/>
      <c r="KZ85" s="158"/>
      <c r="LA85" s="158"/>
      <c r="LB85" s="158"/>
      <c r="LC85" s="158"/>
      <c r="LD85" s="158"/>
      <c r="LE85" s="158"/>
      <c r="LF85" s="158"/>
      <c r="LG85" s="158"/>
      <c r="LH85" s="158"/>
      <c r="LI85" s="158"/>
      <c r="LJ85" s="158"/>
      <c r="LK85" s="158"/>
      <c r="LL85" s="158"/>
      <c r="LM85" s="158"/>
      <c r="LN85" s="158"/>
      <c r="LO85" s="158"/>
      <c r="LP85" s="301"/>
    </row>
    <row r="86" spans="1:328" ht="17.100000000000001" customHeight="1" x14ac:dyDescent="0.25">
      <c r="A86" s="195"/>
      <c r="B86" s="164"/>
      <c r="C86" s="841" t="s">
        <v>1716</v>
      </c>
      <c r="D86" s="842"/>
      <c r="E86" s="842"/>
      <c r="F86" s="842"/>
      <c r="G86" s="842"/>
      <c r="H86" s="842"/>
      <c r="I86" s="842"/>
      <c r="J86" s="842"/>
      <c r="K86" s="842"/>
      <c r="L86" s="842"/>
      <c r="M86" s="842"/>
      <c r="N86" s="842"/>
      <c r="O86" s="198"/>
      <c r="P86" s="198"/>
      <c r="Q86" s="198"/>
      <c r="R86" s="198"/>
      <c r="S86" s="425"/>
      <c r="T86" s="222"/>
      <c r="U86" s="457" t="s">
        <v>1727</v>
      </c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827" t="s">
        <v>1722</v>
      </c>
      <c r="AG86" s="827"/>
      <c r="AH86" s="827"/>
      <c r="AI86" s="827"/>
      <c r="AJ86" s="827"/>
      <c r="AK86" s="827"/>
      <c r="AL86" s="827"/>
      <c r="AM86" s="827"/>
      <c r="AN86" s="827"/>
      <c r="AO86" s="827"/>
      <c r="AP86" s="828"/>
      <c r="AQ86" s="852" t="s">
        <v>1841</v>
      </c>
      <c r="AR86" s="853"/>
      <c r="AS86" s="163"/>
      <c r="AT86" s="195"/>
      <c r="AU86" s="199"/>
      <c r="AV86" s="210">
        <f t="shared" si="8"/>
        <v>0</v>
      </c>
      <c r="AY86" s="171"/>
      <c r="FV86" s="162"/>
      <c r="FW86" s="162"/>
      <c r="FX86" s="162"/>
      <c r="FY86" s="162"/>
      <c r="FZ86" s="162"/>
      <c r="GA86" s="162"/>
      <c r="GB86" s="162"/>
      <c r="GC86" s="162"/>
      <c r="GD86" s="162"/>
      <c r="GE86" s="162"/>
      <c r="GF86" s="162"/>
      <c r="GG86" s="162"/>
      <c r="GH86" s="162"/>
      <c r="GI86" s="162"/>
      <c r="GJ86" s="162"/>
      <c r="GK86" s="162"/>
      <c r="GL86" s="162"/>
      <c r="GM86" s="162"/>
      <c r="GN86" s="162"/>
      <c r="GO86" s="162"/>
      <c r="GP86" s="162"/>
      <c r="GQ86" s="162"/>
      <c r="GR86" s="162"/>
      <c r="GS86" s="162"/>
      <c r="GT86" s="162"/>
      <c r="GU86" s="162"/>
      <c r="GV86" s="162"/>
      <c r="GW86" s="162"/>
      <c r="GX86" s="162"/>
      <c r="GY86" s="162"/>
      <c r="GZ86" s="162"/>
      <c r="HA86" s="162"/>
      <c r="HB86" s="162"/>
      <c r="HC86" s="162"/>
      <c r="HD86" s="162"/>
      <c r="HE86" s="162"/>
      <c r="HF86" s="162"/>
      <c r="HG86" s="162"/>
      <c r="HH86" s="162"/>
      <c r="HI86" s="162"/>
      <c r="HJ86" s="162"/>
      <c r="HK86" s="162"/>
      <c r="HL86" s="162"/>
      <c r="HM86" s="162"/>
      <c r="HN86" s="162"/>
      <c r="HO86" s="162"/>
      <c r="HP86" s="162"/>
      <c r="HQ86" s="162"/>
      <c r="HR86" s="162"/>
      <c r="HS86" s="162"/>
      <c r="HT86" s="162"/>
      <c r="HU86" s="162"/>
      <c r="HV86" s="162"/>
      <c r="HW86" s="162"/>
      <c r="HX86" s="162"/>
      <c r="HY86" s="162"/>
      <c r="HZ86" s="162"/>
      <c r="IA86" s="162"/>
      <c r="IB86" s="162"/>
      <c r="IC86" s="162"/>
      <c r="ID86" s="162"/>
      <c r="IE86" s="162"/>
      <c r="IF86" s="162"/>
      <c r="IG86" s="162"/>
      <c r="IH86" s="162"/>
      <c r="II86" s="162"/>
      <c r="IJ86" s="162"/>
      <c r="IK86" s="162"/>
      <c r="IL86" s="162"/>
      <c r="IM86" s="162"/>
      <c r="IN86" s="162"/>
      <c r="IO86" s="162"/>
      <c r="IP86" s="162"/>
      <c r="IQ86" s="162"/>
      <c r="IR86" s="162"/>
      <c r="IS86" s="162"/>
      <c r="IT86" s="162"/>
      <c r="IU86" s="162"/>
      <c r="IV86" s="162"/>
      <c r="IW86" s="162"/>
      <c r="IX86" s="162"/>
      <c r="IY86" s="162"/>
      <c r="IZ86" s="162"/>
      <c r="JA86" s="162"/>
      <c r="JB86" s="162"/>
      <c r="JC86" s="162"/>
      <c r="JD86" s="162"/>
      <c r="JE86" s="162"/>
      <c r="JF86" s="162"/>
      <c r="JG86" s="162"/>
      <c r="JH86" s="162"/>
      <c r="JI86" s="162"/>
      <c r="JJ86" s="162"/>
      <c r="JK86" s="162"/>
      <c r="JL86" s="162"/>
      <c r="JM86" s="162"/>
      <c r="JN86" s="162"/>
      <c r="JO86" s="162"/>
      <c r="JP86" s="162"/>
      <c r="JQ86" s="162"/>
      <c r="JR86" s="162"/>
      <c r="JS86" s="162"/>
      <c r="JT86" s="162"/>
      <c r="JU86" s="162"/>
      <c r="JV86" s="162"/>
      <c r="JW86" s="162"/>
      <c r="JX86" s="162"/>
      <c r="JY86" s="162"/>
      <c r="JZ86" s="162"/>
      <c r="KA86" s="162"/>
      <c r="KB86" s="162"/>
      <c r="KC86" s="162"/>
      <c r="KD86" s="162"/>
      <c r="KE86" s="162"/>
      <c r="KF86" s="162"/>
      <c r="KG86" s="162"/>
      <c r="KH86" s="162"/>
      <c r="KI86" s="162"/>
      <c r="KJ86" s="162"/>
      <c r="KK86" s="162"/>
      <c r="KL86" s="162"/>
      <c r="KM86" s="162"/>
      <c r="KN86" s="162"/>
      <c r="KO86" s="162"/>
      <c r="KP86" s="162"/>
      <c r="KQ86" s="162"/>
      <c r="KR86" s="162"/>
      <c r="KS86" s="162"/>
      <c r="KT86" s="162"/>
      <c r="KU86" s="162"/>
      <c r="KV86" s="162"/>
      <c r="KW86" s="162"/>
      <c r="KX86" s="162"/>
      <c r="KY86" s="162"/>
      <c r="KZ86" s="162"/>
      <c r="LA86" s="162"/>
      <c r="LB86" s="162"/>
      <c r="LC86" s="162"/>
      <c r="LD86" s="162"/>
      <c r="LE86" s="162"/>
      <c r="LF86" s="162"/>
      <c r="LG86" s="162"/>
      <c r="LH86" s="162"/>
      <c r="LI86" s="162"/>
      <c r="LJ86" s="162"/>
      <c r="LK86" s="162"/>
      <c r="LL86" s="162"/>
      <c r="LM86" s="162"/>
      <c r="LN86" s="162"/>
      <c r="LO86" s="162"/>
    </row>
    <row r="87" spans="1:328" ht="3.95" customHeight="1" x14ac:dyDescent="0.25">
      <c r="A87" s="195"/>
      <c r="B87" s="164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218"/>
      <c r="AR87" s="162"/>
      <c r="AS87" s="163"/>
      <c r="AT87" s="195"/>
      <c r="AU87" s="199"/>
      <c r="AV87" s="210">
        <f t="shared" si="8"/>
        <v>0</v>
      </c>
      <c r="AY87" s="171"/>
    </row>
    <row r="88" spans="1:328" ht="15" customHeight="1" x14ac:dyDescent="0.25">
      <c r="A88" s="195"/>
      <c r="B88" s="164"/>
      <c r="C88" s="162"/>
      <c r="D88" s="642" t="s">
        <v>1692</v>
      </c>
      <c r="E88" s="176"/>
      <c r="F88" s="727" t="s">
        <v>1693</v>
      </c>
      <c r="G88" s="729"/>
      <c r="H88" s="176"/>
      <c r="I88" s="845" t="s">
        <v>1715</v>
      </c>
      <c r="J88" s="849"/>
      <c r="K88" s="848"/>
      <c r="L88" s="176"/>
      <c r="M88" s="642" t="s">
        <v>3736</v>
      </c>
      <c r="N88" s="485"/>
      <c r="O88" s="821" t="s">
        <v>4689</v>
      </c>
      <c r="P88" s="822"/>
      <c r="Q88" s="822"/>
      <c r="R88" s="822"/>
      <c r="S88" s="822"/>
      <c r="T88" s="822"/>
      <c r="U88" s="822"/>
      <c r="V88" s="822"/>
      <c r="W88" s="822"/>
      <c r="X88" s="822"/>
      <c r="Y88" s="822"/>
      <c r="Z88" s="823"/>
      <c r="AA88" s="496"/>
      <c r="AB88" s="816" t="s">
        <v>1712</v>
      </c>
      <c r="AC88" s="817"/>
      <c r="AD88" s="817"/>
      <c r="AE88" s="817"/>
      <c r="AF88" s="817"/>
      <c r="AG88" s="817"/>
      <c r="AH88" s="818"/>
      <c r="AI88" s="158"/>
      <c r="AJ88" s="816" t="s">
        <v>1988</v>
      </c>
      <c r="AK88" s="818"/>
      <c r="AL88" s="485"/>
      <c r="AM88" s="486" t="s">
        <v>1987</v>
      </c>
      <c r="AN88" s="485"/>
      <c r="AO88" s="486" t="s">
        <v>1979</v>
      </c>
      <c r="AP88" s="485"/>
      <c r="AQ88" s="644" t="s">
        <v>1698</v>
      </c>
      <c r="AR88" s="162"/>
      <c r="AS88" s="163"/>
      <c r="AT88" s="195"/>
      <c r="AU88" s="488"/>
      <c r="AV88" s="495"/>
      <c r="AY88" s="171"/>
    </row>
    <row r="89" spans="1:328" ht="15" customHeight="1" x14ac:dyDescent="0.25">
      <c r="A89" s="195"/>
      <c r="B89" s="164"/>
      <c r="C89" s="162"/>
      <c r="D89" s="643" t="s">
        <v>792</v>
      </c>
      <c r="E89" s="176"/>
      <c r="F89" s="730" t="s">
        <v>3739</v>
      </c>
      <c r="G89" s="732"/>
      <c r="H89" s="176"/>
      <c r="I89" s="838" t="s">
        <v>795</v>
      </c>
      <c r="J89" s="839"/>
      <c r="K89" s="840"/>
      <c r="L89" s="176"/>
      <c r="M89" s="643" t="s">
        <v>3733</v>
      </c>
      <c r="N89" s="485"/>
      <c r="O89" s="824" t="s">
        <v>4688</v>
      </c>
      <c r="P89" s="825"/>
      <c r="Q89" s="825"/>
      <c r="R89" s="825"/>
      <c r="S89" s="825"/>
      <c r="T89" s="825"/>
      <c r="U89" s="825"/>
      <c r="V89" s="825"/>
      <c r="W89" s="825"/>
      <c r="X89" s="825"/>
      <c r="Y89" s="825"/>
      <c r="Z89" s="826"/>
      <c r="AA89" s="496"/>
      <c r="AB89" s="824" t="s">
        <v>796</v>
      </c>
      <c r="AC89" s="825"/>
      <c r="AD89" s="825"/>
      <c r="AE89" s="825"/>
      <c r="AF89" s="825"/>
      <c r="AG89" s="825"/>
      <c r="AH89" s="826"/>
      <c r="AI89" s="158"/>
      <c r="AJ89" s="775" t="s">
        <v>1985</v>
      </c>
      <c r="AK89" s="777"/>
      <c r="AL89" s="485"/>
      <c r="AM89" s="493" t="s">
        <v>1688</v>
      </c>
      <c r="AN89" s="485"/>
      <c r="AO89" s="493" t="s">
        <v>1690</v>
      </c>
      <c r="AP89" s="485"/>
      <c r="AQ89" s="645" t="s">
        <v>794</v>
      </c>
      <c r="AR89" s="162"/>
      <c r="AS89" s="163"/>
      <c r="AT89" s="195"/>
      <c r="AU89" s="488"/>
      <c r="AV89" s="495"/>
      <c r="AY89" s="171"/>
    </row>
    <row r="90" spans="1:328" ht="3.95" customHeight="1" x14ac:dyDescent="0.25">
      <c r="A90" s="195"/>
      <c r="B90" s="164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62"/>
      <c r="AB90" s="158"/>
      <c r="AC90" s="158"/>
      <c r="AD90" s="158"/>
      <c r="AE90" s="158"/>
      <c r="AF90" s="158"/>
      <c r="AG90" s="158"/>
      <c r="AH90" s="158"/>
      <c r="AI90" s="162"/>
      <c r="AJ90" s="162"/>
      <c r="AK90" s="162"/>
      <c r="AL90" s="162"/>
      <c r="AM90" s="162"/>
      <c r="AN90" s="162"/>
      <c r="AO90" s="162"/>
      <c r="AP90" s="162"/>
      <c r="AQ90" s="218"/>
      <c r="AR90" s="162"/>
      <c r="AS90" s="163"/>
      <c r="AT90" s="195"/>
      <c r="AU90" s="199"/>
      <c r="AV90" s="210"/>
      <c r="AY90" s="171"/>
    </row>
    <row r="91" spans="1:328" ht="17.100000000000001" customHeight="1" x14ac:dyDescent="0.25">
      <c r="A91" s="195"/>
      <c r="B91" s="164"/>
      <c r="C91" s="162"/>
      <c r="D91" s="654">
        <v>1</v>
      </c>
      <c r="E91" s="371" t="s">
        <v>3752</v>
      </c>
      <c r="F91" s="640"/>
      <c r="G91" s="639"/>
      <c r="H91" s="371" t="s">
        <v>3752</v>
      </c>
      <c r="I91" s="765"/>
      <c r="J91" s="765"/>
      <c r="K91" s="765"/>
      <c r="L91" s="371" t="s">
        <v>3752</v>
      </c>
      <c r="M91" s="653"/>
      <c r="N91" s="174" t="s">
        <v>3752</v>
      </c>
      <c r="O91" s="739"/>
      <c r="P91" s="741"/>
      <c r="Q91" s="741"/>
      <c r="R91" s="741"/>
      <c r="S91" s="741"/>
      <c r="T91" s="741"/>
      <c r="U91" s="741"/>
      <c r="V91" s="741"/>
      <c r="W91" s="741"/>
      <c r="X91" s="741"/>
      <c r="Y91" s="741"/>
      <c r="Z91" s="740"/>
      <c r="AA91" s="227" t="s">
        <v>3752</v>
      </c>
      <c r="AB91" s="739"/>
      <c r="AC91" s="741"/>
      <c r="AD91" s="741"/>
      <c r="AE91" s="741"/>
      <c r="AF91" s="741"/>
      <c r="AG91" s="741"/>
      <c r="AH91" s="740"/>
      <c r="AI91" s="252" t="s">
        <v>3752</v>
      </c>
      <c r="AJ91" s="829"/>
      <c r="AK91" s="830"/>
      <c r="AL91" s="676" t="s">
        <v>3752</v>
      </c>
      <c r="AM91" s="653"/>
      <c r="AN91" s="206" t="s">
        <v>3752</v>
      </c>
      <c r="AO91" s="221" t="str">
        <f>IF(OR(AM91="",AJ91=""),"",IF(AJ91&gt;AM91,"",AJ91/AM91))</f>
        <v/>
      </c>
      <c r="AP91" s="200" t="s">
        <v>3752</v>
      </c>
      <c r="AQ91" s="633" t="str">
        <f>IF(AO91="","",AO91*100)</f>
        <v/>
      </c>
      <c r="AR91" s="162"/>
      <c r="AS91" s="163"/>
      <c r="AT91" s="195"/>
      <c r="AU91" s="199"/>
      <c r="AV91" s="210" t="str">
        <f t="shared" si="8"/>
        <v/>
      </c>
      <c r="AY91" s="171"/>
    </row>
    <row r="92" spans="1:328" ht="17.100000000000001" customHeight="1" x14ac:dyDescent="0.25">
      <c r="A92" s="195"/>
      <c r="B92" s="164"/>
      <c r="C92" s="162"/>
      <c r="D92" s="654">
        <v>2</v>
      </c>
      <c r="E92" s="371" t="s">
        <v>3752</v>
      </c>
      <c r="F92" s="534"/>
      <c r="G92" s="535"/>
      <c r="H92" s="371" t="s">
        <v>3752</v>
      </c>
      <c r="I92" s="765"/>
      <c r="J92" s="765"/>
      <c r="K92" s="765"/>
      <c r="L92" s="371" t="s">
        <v>3752</v>
      </c>
      <c r="M92" s="653"/>
      <c r="N92" s="174" t="s">
        <v>3752</v>
      </c>
      <c r="O92" s="739"/>
      <c r="P92" s="741"/>
      <c r="Q92" s="741"/>
      <c r="R92" s="741"/>
      <c r="S92" s="741"/>
      <c r="T92" s="741"/>
      <c r="U92" s="741"/>
      <c r="V92" s="741"/>
      <c r="W92" s="741"/>
      <c r="X92" s="741"/>
      <c r="Y92" s="741"/>
      <c r="Z92" s="740"/>
      <c r="AA92" s="227" t="s">
        <v>3752</v>
      </c>
      <c r="AB92" s="739"/>
      <c r="AC92" s="741"/>
      <c r="AD92" s="741"/>
      <c r="AE92" s="741"/>
      <c r="AF92" s="741"/>
      <c r="AG92" s="741"/>
      <c r="AH92" s="740"/>
      <c r="AI92" s="252" t="s">
        <v>3752</v>
      </c>
      <c r="AJ92" s="829"/>
      <c r="AK92" s="830"/>
      <c r="AL92" s="676" t="s">
        <v>3752</v>
      </c>
      <c r="AM92" s="653"/>
      <c r="AN92" s="206" t="s">
        <v>3752</v>
      </c>
      <c r="AO92" s="221" t="str">
        <f t="shared" ref="AO92:AO93" si="53">IF(OR(AM92="",AJ92=""),"",IF(AJ92&gt;AM92,"",AJ92/AM92))</f>
        <v/>
      </c>
      <c r="AP92" s="200" t="s">
        <v>3752</v>
      </c>
      <c r="AQ92" s="633" t="str">
        <f>IF(AO92="","",AO92*100)</f>
        <v/>
      </c>
      <c r="AR92" s="162"/>
      <c r="AS92" s="163"/>
      <c r="AT92" s="195"/>
      <c r="AU92" s="199"/>
      <c r="AV92" s="210" t="str">
        <f t="shared" si="8"/>
        <v/>
      </c>
      <c r="AY92" s="171"/>
    </row>
    <row r="93" spans="1:328" ht="17.100000000000001" customHeight="1" x14ac:dyDescent="0.25">
      <c r="A93" s="195"/>
      <c r="B93" s="164"/>
      <c r="C93" s="162"/>
      <c r="D93" s="654">
        <v>3</v>
      </c>
      <c r="E93" s="371" t="s">
        <v>3752</v>
      </c>
      <c r="F93" s="534"/>
      <c r="G93" s="535"/>
      <c r="H93" s="371" t="s">
        <v>3752</v>
      </c>
      <c r="I93" s="765"/>
      <c r="J93" s="765"/>
      <c r="K93" s="765"/>
      <c r="L93" s="371" t="s">
        <v>3752</v>
      </c>
      <c r="M93" s="653"/>
      <c r="N93" s="174" t="s">
        <v>3752</v>
      </c>
      <c r="O93" s="739"/>
      <c r="P93" s="741"/>
      <c r="Q93" s="741"/>
      <c r="R93" s="741"/>
      <c r="S93" s="741"/>
      <c r="T93" s="741"/>
      <c r="U93" s="741"/>
      <c r="V93" s="741"/>
      <c r="W93" s="741"/>
      <c r="X93" s="741"/>
      <c r="Y93" s="741"/>
      <c r="Z93" s="740"/>
      <c r="AA93" s="227" t="s">
        <v>3752</v>
      </c>
      <c r="AB93" s="739"/>
      <c r="AC93" s="741"/>
      <c r="AD93" s="741"/>
      <c r="AE93" s="741"/>
      <c r="AF93" s="741"/>
      <c r="AG93" s="741"/>
      <c r="AH93" s="740"/>
      <c r="AI93" s="252" t="s">
        <v>3752</v>
      </c>
      <c r="AJ93" s="829"/>
      <c r="AK93" s="830"/>
      <c r="AL93" s="676" t="s">
        <v>3752</v>
      </c>
      <c r="AM93" s="653"/>
      <c r="AN93" s="206" t="s">
        <v>3752</v>
      </c>
      <c r="AO93" s="221" t="str">
        <f t="shared" si="53"/>
        <v/>
      </c>
      <c r="AP93" s="200" t="s">
        <v>3752</v>
      </c>
      <c r="AQ93" s="633" t="str">
        <f>IF(AO93="","",AO93*100)</f>
        <v/>
      </c>
      <c r="AR93" s="162"/>
      <c r="AS93" s="163"/>
      <c r="AT93" s="195"/>
      <c r="AU93" s="199"/>
      <c r="AV93" s="210" t="str">
        <f t="shared" si="8"/>
        <v/>
      </c>
      <c r="AY93" s="171"/>
      <c r="CL93" s="173">
        <v>10</v>
      </c>
    </row>
    <row r="94" spans="1:328" ht="3.95" customHeight="1" x14ac:dyDescent="0.25">
      <c r="A94" s="195"/>
      <c r="B94" s="164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218"/>
      <c r="AR94" s="162"/>
      <c r="AS94" s="163"/>
      <c r="AT94" s="195"/>
      <c r="AU94" s="199"/>
      <c r="AV94" s="210">
        <f t="shared" si="8"/>
        <v>0</v>
      </c>
      <c r="AY94" s="171"/>
    </row>
    <row r="95" spans="1:328" ht="17.100000000000001" customHeight="1" x14ac:dyDescent="0.25">
      <c r="A95" s="195"/>
      <c r="B95" s="164"/>
      <c r="C95" s="841" t="s">
        <v>1717</v>
      </c>
      <c r="D95" s="842"/>
      <c r="E95" s="842"/>
      <c r="F95" s="842"/>
      <c r="G95" s="842"/>
      <c r="H95" s="842"/>
      <c r="I95" s="842"/>
      <c r="J95" s="842"/>
      <c r="K95" s="842"/>
      <c r="L95" s="842"/>
      <c r="M95" s="842"/>
      <c r="N95" s="842"/>
      <c r="O95" s="198"/>
      <c r="P95" s="198"/>
      <c r="Q95" s="198"/>
      <c r="R95" s="198"/>
      <c r="S95" s="424"/>
      <c r="T95" s="314"/>
      <c r="U95" s="456" t="s">
        <v>1726</v>
      </c>
      <c r="V95" s="314"/>
      <c r="W95" s="314"/>
      <c r="X95" s="314"/>
      <c r="Y95" s="314"/>
      <c r="Z95" s="314"/>
      <c r="AA95" s="314"/>
      <c r="AB95" s="827" t="s">
        <v>3553</v>
      </c>
      <c r="AC95" s="827"/>
      <c r="AD95" s="827"/>
      <c r="AE95" s="827"/>
      <c r="AF95" s="827"/>
      <c r="AG95" s="827"/>
      <c r="AH95" s="827"/>
      <c r="AI95" s="827"/>
      <c r="AJ95" s="827"/>
      <c r="AK95" s="827"/>
      <c r="AL95" s="827"/>
      <c r="AM95" s="827"/>
      <c r="AN95" s="827"/>
      <c r="AO95" s="827"/>
      <c r="AP95" s="828"/>
      <c r="AQ95" s="852" t="s">
        <v>1841</v>
      </c>
      <c r="AR95" s="853"/>
      <c r="AS95" s="163"/>
      <c r="AT95" s="195"/>
      <c r="AU95" s="199"/>
      <c r="AV95" s="210">
        <f t="shared" si="8"/>
        <v>0</v>
      </c>
      <c r="AY95" s="171"/>
    </row>
    <row r="96" spans="1:328" ht="3.95" customHeight="1" x14ac:dyDescent="0.25">
      <c r="A96" s="195"/>
      <c r="B96" s="164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218"/>
      <c r="AR96" s="162"/>
      <c r="AS96" s="163"/>
      <c r="AT96" s="195"/>
      <c r="AU96" s="199"/>
      <c r="AV96" s="210">
        <f t="shared" si="8"/>
        <v>0</v>
      </c>
      <c r="AY96" s="171"/>
    </row>
    <row r="97" spans="1:92" ht="15" customHeight="1" x14ac:dyDescent="0.25">
      <c r="A97" s="195"/>
      <c r="B97" s="164"/>
      <c r="C97" s="162"/>
      <c r="D97" s="642" t="s">
        <v>1692</v>
      </c>
      <c r="E97" s="176"/>
      <c r="F97" s="727" t="s">
        <v>1693</v>
      </c>
      <c r="G97" s="729"/>
      <c r="H97" s="176"/>
      <c r="I97" s="845" t="s">
        <v>1715</v>
      </c>
      <c r="J97" s="849"/>
      <c r="K97" s="848"/>
      <c r="L97" s="176"/>
      <c r="M97" s="642" t="s">
        <v>3736</v>
      </c>
      <c r="N97" s="485"/>
      <c r="O97" s="821" t="s">
        <v>4689</v>
      </c>
      <c r="P97" s="822"/>
      <c r="Q97" s="822"/>
      <c r="R97" s="822"/>
      <c r="S97" s="822"/>
      <c r="T97" s="822"/>
      <c r="U97" s="822"/>
      <c r="V97" s="822"/>
      <c r="W97" s="822"/>
      <c r="X97" s="822"/>
      <c r="Y97" s="822"/>
      <c r="Z97" s="823"/>
      <c r="AA97" s="496"/>
      <c r="AB97" s="816" t="s">
        <v>1712</v>
      </c>
      <c r="AC97" s="817"/>
      <c r="AD97" s="817"/>
      <c r="AE97" s="817"/>
      <c r="AF97" s="817"/>
      <c r="AG97" s="817"/>
      <c r="AH97" s="818"/>
      <c r="AI97" s="158"/>
      <c r="AJ97" s="816" t="s">
        <v>1988</v>
      </c>
      <c r="AK97" s="818"/>
      <c r="AL97" s="485"/>
      <c r="AM97" s="486" t="s">
        <v>1987</v>
      </c>
      <c r="AN97" s="485"/>
      <c r="AO97" s="486" t="s">
        <v>1979</v>
      </c>
      <c r="AP97" s="485"/>
      <c r="AQ97" s="644" t="s">
        <v>1698</v>
      </c>
      <c r="AR97" s="162"/>
      <c r="AS97" s="163"/>
      <c r="AT97" s="195"/>
      <c r="AU97" s="488"/>
      <c r="AV97" s="495"/>
      <c r="AY97" s="171"/>
    </row>
    <row r="98" spans="1:92" ht="15" customHeight="1" x14ac:dyDescent="0.25">
      <c r="A98" s="195"/>
      <c r="B98" s="164"/>
      <c r="C98" s="162"/>
      <c r="D98" s="643" t="s">
        <v>792</v>
      </c>
      <c r="E98" s="176"/>
      <c r="F98" s="730" t="s">
        <v>3739</v>
      </c>
      <c r="G98" s="732"/>
      <c r="H98" s="176"/>
      <c r="I98" s="838" t="s">
        <v>795</v>
      </c>
      <c r="J98" s="839"/>
      <c r="K98" s="840"/>
      <c r="L98" s="176"/>
      <c r="M98" s="643" t="s">
        <v>3733</v>
      </c>
      <c r="N98" s="485"/>
      <c r="O98" s="824" t="s">
        <v>4688</v>
      </c>
      <c r="P98" s="825"/>
      <c r="Q98" s="825"/>
      <c r="R98" s="825"/>
      <c r="S98" s="825"/>
      <c r="T98" s="825"/>
      <c r="U98" s="825"/>
      <c r="V98" s="825"/>
      <c r="W98" s="825"/>
      <c r="X98" s="825"/>
      <c r="Y98" s="825"/>
      <c r="Z98" s="826"/>
      <c r="AA98" s="496"/>
      <c r="AB98" s="824" t="s">
        <v>796</v>
      </c>
      <c r="AC98" s="825"/>
      <c r="AD98" s="825"/>
      <c r="AE98" s="825"/>
      <c r="AF98" s="825"/>
      <c r="AG98" s="825"/>
      <c r="AH98" s="826"/>
      <c r="AI98" s="158"/>
      <c r="AJ98" s="775" t="s">
        <v>1985</v>
      </c>
      <c r="AK98" s="777"/>
      <c r="AL98" s="485"/>
      <c r="AM98" s="493" t="s">
        <v>1688</v>
      </c>
      <c r="AN98" s="485"/>
      <c r="AO98" s="493" t="s">
        <v>1690</v>
      </c>
      <c r="AP98" s="485"/>
      <c r="AQ98" s="645" t="s">
        <v>794</v>
      </c>
      <c r="AR98" s="162"/>
      <c r="AS98" s="163"/>
      <c r="AT98" s="195"/>
      <c r="AU98" s="488"/>
      <c r="AV98" s="495"/>
      <c r="AY98" s="171"/>
    </row>
    <row r="99" spans="1:92" ht="3.95" customHeight="1" x14ac:dyDescent="0.25">
      <c r="A99" s="195"/>
      <c r="B99" s="164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62"/>
      <c r="AB99" s="158"/>
      <c r="AC99" s="158"/>
      <c r="AD99" s="158"/>
      <c r="AE99" s="158"/>
      <c r="AF99" s="158"/>
      <c r="AG99" s="158"/>
      <c r="AH99" s="158"/>
      <c r="AI99" s="162"/>
      <c r="AJ99" s="162"/>
      <c r="AK99" s="162"/>
      <c r="AL99" s="162"/>
      <c r="AM99" s="162"/>
      <c r="AN99" s="162"/>
      <c r="AO99" s="162"/>
      <c r="AP99" s="162"/>
      <c r="AQ99" s="218"/>
      <c r="AR99" s="162"/>
      <c r="AS99" s="163"/>
      <c r="AT99" s="195"/>
      <c r="AU99" s="199"/>
      <c r="AV99" s="210"/>
      <c r="AY99" s="171"/>
    </row>
    <row r="100" spans="1:92" ht="17.100000000000001" customHeight="1" x14ac:dyDescent="0.25">
      <c r="A100" s="195"/>
      <c r="B100" s="164"/>
      <c r="C100" s="162"/>
      <c r="D100" s="654">
        <v>1</v>
      </c>
      <c r="E100" s="371" t="s">
        <v>3752</v>
      </c>
      <c r="F100" s="640"/>
      <c r="G100" s="639"/>
      <c r="H100" s="371" t="s">
        <v>3752</v>
      </c>
      <c r="I100" s="765"/>
      <c r="J100" s="765"/>
      <c r="K100" s="765"/>
      <c r="L100" s="371" t="s">
        <v>3752</v>
      </c>
      <c r="M100" s="653"/>
      <c r="N100" s="174" t="s">
        <v>3752</v>
      </c>
      <c r="O100" s="739"/>
      <c r="P100" s="741"/>
      <c r="Q100" s="741"/>
      <c r="R100" s="741"/>
      <c r="S100" s="741"/>
      <c r="T100" s="741"/>
      <c r="U100" s="741"/>
      <c r="V100" s="741"/>
      <c r="W100" s="741"/>
      <c r="X100" s="741"/>
      <c r="Y100" s="741"/>
      <c r="Z100" s="740"/>
      <c r="AA100" s="227" t="s">
        <v>3752</v>
      </c>
      <c r="AB100" s="739"/>
      <c r="AC100" s="741"/>
      <c r="AD100" s="741"/>
      <c r="AE100" s="741"/>
      <c r="AF100" s="741"/>
      <c r="AG100" s="741"/>
      <c r="AH100" s="740"/>
      <c r="AI100" s="252" t="s">
        <v>3752</v>
      </c>
      <c r="AJ100" s="829"/>
      <c r="AK100" s="830"/>
      <c r="AL100" s="676" t="s">
        <v>3752</v>
      </c>
      <c r="AM100" s="653"/>
      <c r="AN100" s="206" t="s">
        <v>3752</v>
      </c>
      <c r="AO100" s="221" t="str">
        <f>IF(OR(AM100="",AJ100=""),"",IF(AJ100&gt;AM100,"",AJ100/AM100))</f>
        <v/>
      </c>
      <c r="AP100" s="200" t="s">
        <v>3752</v>
      </c>
      <c r="AQ100" s="633" t="str">
        <f>IF(AO100="","",AO100*100)</f>
        <v/>
      </c>
      <c r="AR100" s="162"/>
      <c r="AS100" s="163"/>
      <c r="AT100" s="195"/>
      <c r="AU100" s="199"/>
      <c r="AV100" s="210" t="str">
        <f t="shared" ref="AV100:AV187" si="54">IF(OR(AQ100="Valeur",AQ100="القيمة"),0,IF(ISERROR(SEARCH("/",AQ100)),AQ100,0))</f>
        <v/>
      </c>
      <c r="AY100" s="171"/>
    </row>
    <row r="101" spans="1:92" ht="17.100000000000001" customHeight="1" x14ac:dyDescent="0.25">
      <c r="A101" s="195"/>
      <c r="B101" s="164"/>
      <c r="C101" s="162"/>
      <c r="D101" s="654">
        <v>2</v>
      </c>
      <c r="E101" s="371" t="s">
        <v>3752</v>
      </c>
      <c r="F101" s="534"/>
      <c r="G101" s="535"/>
      <c r="H101" s="371" t="s">
        <v>3752</v>
      </c>
      <c r="I101" s="765"/>
      <c r="J101" s="765"/>
      <c r="K101" s="765"/>
      <c r="L101" s="371" t="s">
        <v>3752</v>
      </c>
      <c r="M101" s="653"/>
      <c r="N101" s="174" t="s">
        <v>3752</v>
      </c>
      <c r="O101" s="739"/>
      <c r="P101" s="741"/>
      <c r="Q101" s="741"/>
      <c r="R101" s="741"/>
      <c r="S101" s="741"/>
      <c r="T101" s="741"/>
      <c r="U101" s="741"/>
      <c r="V101" s="741"/>
      <c r="W101" s="741"/>
      <c r="X101" s="741"/>
      <c r="Y101" s="741"/>
      <c r="Z101" s="740"/>
      <c r="AA101" s="227" t="s">
        <v>3752</v>
      </c>
      <c r="AB101" s="739"/>
      <c r="AC101" s="741"/>
      <c r="AD101" s="741"/>
      <c r="AE101" s="741"/>
      <c r="AF101" s="741"/>
      <c r="AG101" s="741"/>
      <c r="AH101" s="740"/>
      <c r="AI101" s="252" t="s">
        <v>3752</v>
      </c>
      <c r="AJ101" s="829"/>
      <c r="AK101" s="830"/>
      <c r="AL101" s="676" t="s">
        <v>3752</v>
      </c>
      <c r="AM101" s="653"/>
      <c r="AN101" s="206" t="s">
        <v>3752</v>
      </c>
      <c r="AO101" s="221" t="str">
        <f t="shared" ref="AO101:AO102" si="55">IF(OR(AM101="",AJ101=""),"",IF(AJ101&gt;AM101,"",AJ101/AM101))</f>
        <v/>
      </c>
      <c r="AP101" s="200" t="s">
        <v>3752</v>
      </c>
      <c r="AQ101" s="633" t="str">
        <f>IF(AO101="","",AO101*100)</f>
        <v/>
      </c>
      <c r="AR101" s="162"/>
      <c r="AS101" s="163"/>
      <c r="AT101" s="195"/>
      <c r="AU101" s="199"/>
      <c r="AV101" s="210" t="str">
        <f t="shared" si="54"/>
        <v/>
      </c>
      <c r="AY101" s="171"/>
    </row>
    <row r="102" spans="1:92" ht="17.100000000000001" customHeight="1" x14ac:dyDescent="0.25">
      <c r="A102" s="195"/>
      <c r="B102" s="164"/>
      <c r="C102" s="162"/>
      <c r="D102" s="654">
        <v>3</v>
      </c>
      <c r="E102" s="371" t="s">
        <v>3752</v>
      </c>
      <c r="F102" s="534"/>
      <c r="G102" s="535"/>
      <c r="H102" s="371" t="s">
        <v>3752</v>
      </c>
      <c r="I102" s="765"/>
      <c r="J102" s="765"/>
      <c r="K102" s="765"/>
      <c r="L102" s="371" t="s">
        <v>3752</v>
      </c>
      <c r="M102" s="653"/>
      <c r="N102" s="174" t="s">
        <v>3752</v>
      </c>
      <c r="O102" s="739"/>
      <c r="P102" s="741"/>
      <c r="Q102" s="741"/>
      <c r="R102" s="741"/>
      <c r="S102" s="741"/>
      <c r="T102" s="741"/>
      <c r="U102" s="741"/>
      <c r="V102" s="741"/>
      <c r="W102" s="741"/>
      <c r="X102" s="741"/>
      <c r="Y102" s="741"/>
      <c r="Z102" s="740"/>
      <c r="AA102" s="227" t="s">
        <v>3752</v>
      </c>
      <c r="AB102" s="739"/>
      <c r="AC102" s="741"/>
      <c r="AD102" s="741"/>
      <c r="AE102" s="741"/>
      <c r="AF102" s="741"/>
      <c r="AG102" s="741"/>
      <c r="AH102" s="740"/>
      <c r="AI102" s="252" t="s">
        <v>3752</v>
      </c>
      <c r="AJ102" s="829"/>
      <c r="AK102" s="830"/>
      <c r="AL102" s="676" t="s">
        <v>3752</v>
      </c>
      <c r="AM102" s="653"/>
      <c r="AN102" s="206" t="s">
        <v>3752</v>
      </c>
      <c r="AO102" s="221" t="str">
        <f t="shared" si="55"/>
        <v/>
      </c>
      <c r="AP102" s="200" t="s">
        <v>3752</v>
      </c>
      <c r="AQ102" s="633" t="str">
        <f>IF(AO102="","",AO102*100)</f>
        <v/>
      </c>
      <c r="AR102" s="162"/>
      <c r="AS102" s="163"/>
      <c r="AT102" s="195"/>
      <c r="AU102" s="199"/>
      <c r="AV102" s="210" t="str">
        <f t="shared" si="54"/>
        <v/>
      </c>
      <c r="AY102" s="171"/>
      <c r="CM102" s="216">
        <v>11</v>
      </c>
    </row>
    <row r="103" spans="1:92" ht="3.95" customHeight="1" x14ac:dyDescent="0.25">
      <c r="A103" s="195"/>
      <c r="B103" s="164"/>
      <c r="C103" s="162"/>
      <c r="D103" s="162"/>
      <c r="E103" s="162"/>
      <c r="F103" s="162"/>
      <c r="G103" s="162"/>
      <c r="H103" s="162"/>
      <c r="I103" s="168"/>
      <c r="J103" s="168"/>
      <c r="K103" s="168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218"/>
      <c r="AR103" s="162"/>
      <c r="AS103" s="163"/>
      <c r="AT103" s="195"/>
      <c r="AU103" s="199"/>
      <c r="AV103" s="210">
        <f t="shared" si="54"/>
        <v>0</v>
      </c>
      <c r="AY103" s="171"/>
    </row>
    <row r="104" spans="1:92" ht="17.100000000000001" customHeight="1" x14ac:dyDescent="0.25">
      <c r="A104" s="195"/>
      <c r="B104" s="164"/>
      <c r="C104" s="841" t="s">
        <v>1718</v>
      </c>
      <c r="D104" s="842"/>
      <c r="E104" s="842"/>
      <c r="F104" s="842"/>
      <c r="G104" s="842"/>
      <c r="H104" s="842"/>
      <c r="I104" s="842"/>
      <c r="J104" s="842"/>
      <c r="K104" s="842"/>
      <c r="L104" s="842"/>
      <c r="M104" s="842"/>
      <c r="N104" s="842"/>
      <c r="O104" s="198"/>
      <c r="P104" s="198"/>
      <c r="Q104" s="198"/>
      <c r="R104" s="198"/>
      <c r="S104" s="424"/>
      <c r="T104" s="314"/>
      <c r="U104" s="456" t="s">
        <v>1728</v>
      </c>
      <c r="V104" s="314"/>
      <c r="W104" s="314"/>
      <c r="X104" s="314"/>
      <c r="Y104" s="314"/>
      <c r="Z104" s="314"/>
      <c r="AA104" s="314"/>
      <c r="AB104" s="827" t="s">
        <v>1723</v>
      </c>
      <c r="AC104" s="827"/>
      <c r="AD104" s="827"/>
      <c r="AE104" s="827"/>
      <c r="AF104" s="827"/>
      <c r="AG104" s="827"/>
      <c r="AH104" s="827"/>
      <c r="AI104" s="827"/>
      <c r="AJ104" s="827"/>
      <c r="AK104" s="827"/>
      <c r="AL104" s="827"/>
      <c r="AM104" s="827"/>
      <c r="AN104" s="827"/>
      <c r="AO104" s="827"/>
      <c r="AP104" s="223"/>
      <c r="AQ104" s="854" t="s">
        <v>1849</v>
      </c>
      <c r="AR104" s="855"/>
      <c r="AS104" s="163"/>
      <c r="AT104" s="195"/>
      <c r="AU104" s="199"/>
      <c r="AV104" s="210">
        <f t="shared" si="54"/>
        <v>0</v>
      </c>
      <c r="AY104" s="171"/>
    </row>
    <row r="105" spans="1:92" ht="3.95" customHeight="1" x14ac:dyDescent="0.25">
      <c r="A105" s="195"/>
      <c r="B105" s="164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218"/>
      <c r="AR105" s="162"/>
      <c r="AS105" s="163"/>
      <c r="AT105" s="195"/>
      <c r="AU105" s="199"/>
      <c r="AV105" s="210">
        <f t="shared" si="54"/>
        <v>0</v>
      </c>
      <c r="AY105" s="171"/>
    </row>
    <row r="106" spans="1:92" ht="15" customHeight="1" x14ac:dyDescent="0.25">
      <c r="A106" s="195"/>
      <c r="B106" s="164"/>
      <c r="C106" s="162"/>
      <c r="D106" s="642" t="s">
        <v>1692</v>
      </c>
      <c r="E106" s="176"/>
      <c r="F106" s="727" t="s">
        <v>1693</v>
      </c>
      <c r="G106" s="729"/>
      <c r="H106" s="176"/>
      <c r="I106" s="845" t="s">
        <v>1715</v>
      </c>
      <c r="J106" s="849"/>
      <c r="K106" s="848"/>
      <c r="L106" s="176"/>
      <c r="M106" s="642" t="s">
        <v>3736</v>
      </c>
      <c r="N106" s="485"/>
      <c r="O106" s="821" t="s">
        <v>4689</v>
      </c>
      <c r="P106" s="822"/>
      <c r="Q106" s="822"/>
      <c r="R106" s="822"/>
      <c r="S106" s="822"/>
      <c r="T106" s="822"/>
      <c r="U106" s="822"/>
      <c r="V106" s="822"/>
      <c r="W106" s="822"/>
      <c r="X106" s="822"/>
      <c r="Y106" s="822"/>
      <c r="Z106" s="823"/>
      <c r="AA106" s="496"/>
      <c r="AB106" s="816" t="s">
        <v>1712</v>
      </c>
      <c r="AC106" s="817"/>
      <c r="AD106" s="817"/>
      <c r="AE106" s="817"/>
      <c r="AF106" s="817"/>
      <c r="AG106" s="817"/>
      <c r="AH106" s="818"/>
      <c r="AI106" s="158"/>
      <c r="AJ106" s="816" t="s">
        <v>1988</v>
      </c>
      <c r="AK106" s="818"/>
      <c r="AL106" s="485"/>
      <c r="AM106" s="486" t="s">
        <v>1987</v>
      </c>
      <c r="AN106" s="485"/>
      <c r="AO106" s="486" t="s">
        <v>1979</v>
      </c>
      <c r="AP106" s="485"/>
      <c r="AQ106" s="644" t="s">
        <v>1698</v>
      </c>
      <c r="AR106" s="162"/>
      <c r="AS106" s="163"/>
      <c r="AT106" s="195"/>
      <c r="AU106" s="488"/>
      <c r="AV106" s="495"/>
      <c r="AY106" s="171"/>
    </row>
    <row r="107" spans="1:92" ht="15" customHeight="1" x14ac:dyDescent="0.25">
      <c r="A107" s="195"/>
      <c r="B107" s="164"/>
      <c r="C107" s="162"/>
      <c r="D107" s="643" t="s">
        <v>792</v>
      </c>
      <c r="E107" s="176"/>
      <c r="F107" s="730" t="s">
        <v>3739</v>
      </c>
      <c r="G107" s="732"/>
      <c r="H107" s="176"/>
      <c r="I107" s="838" t="s">
        <v>795</v>
      </c>
      <c r="J107" s="839"/>
      <c r="K107" s="840"/>
      <c r="L107" s="176"/>
      <c r="M107" s="643" t="s">
        <v>3733</v>
      </c>
      <c r="N107" s="485"/>
      <c r="O107" s="824" t="s">
        <v>4688</v>
      </c>
      <c r="P107" s="825"/>
      <c r="Q107" s="825"/>
      <c r="R107" s="825"/>
      <c r="S107" s="825"/>
      <c r="T107" s="825"/>
      <c r="U107" s="825"/>
      <c r="V107" s="825"/>
      <c r="W107" s="825"/>
      <c r="X107" s="825"/>
      <c r="Y107" s="825"/>
      <c r="Z107" s="826"/>
      <c r="AA107" s="496"/>
      <c r="AB107" s="824" t="s">
        <v>796</v>
      </c>
      <c r="AC107" s="825"/>
      <c r="AD107" s="825"/>
      <c r="AE107" s="825"/>
      <c r="AF107" s="825"/>
      <c r="AG107" s="825"/>
      <c r="AH107" s="826"/>
      <c r="AI107" s="158"/>
      <c r="AJ107" s="775" t="s">
        <v>1985</v>
      </c>
      <c r="AK107" s="777"/>
      <c r="AL107" s="485"/>
      <c r="AM107" s="493" t="s">
        <v>1688</v>
      </c>
      <c r="AN107" s="485"/>
      <c r="AO107" s="493" t="s">
        <v>1690</v>
      </c>
      <c r="AP107" s="485"/>
      <c r="AQ107" s="645" t="s">
        <v>794</v>
      </c>
      <c r="AR107" s="162"/>
      <c r="AS107" s="163"/>
      <c r="AT107" s="195"/>
      <c r="AU107" s="488"/>
      <c r="AV107" s="495"/>
      <c r="AY107" s="171"/>
    </row>
    <row r="108" spans="1:92" ht="3.95" customHeight="1" x14ac:dyDescent="0.25">
      <c r="A108" s="195"/>
      <c r="B108" s="164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62"/>
      <c r="AB108" s="158"/>
      <c r="AC108" s="158"/>
      <c r="AD108" s="158"/>
      <c r="AE108" s="158"/>
      <c r="AF108" s="158"/>
      <c r="AG108" s="158"/>
      <c r="AH108" s="158"/>
      <c r="AI108" s="162"/>
      <c r="AJ108" s="162"/>
      <c r="AK108" s="162"/>
      <c r="AL108" s="162"/>
      <c r="AM108" s="162"/>
      <c r="AN108" s="162"/>
      <c r="AO108" s="162"/>
      <c r="AP108" s="162"/>
      <c r="AQ108" s="218"/>
      <c r="AR108" s="162"/>
      <c r="AS108" s="163"/>
      <c r="AT108" s="195"/>
      <c r="AU108" s="199"/>
      <c r="AV108" s="210"/>
      <c r="AY108" s="171"/>
    </row>
    <row r="109" spans="1:92" ht="17.100000000000001" customHeight="1" x14ac:dyDescent="0.25">
      <c r="A109" s="195"/>
      <c r="B109" s="164"/>
      <c r="C109" s="162"/>
      <c r="D109" s="654">
        <v>1</v>
      </c>
      <c r="E109" s="371" t="s">
        <v>3752</v>
      </c>
      <c r="F109" s="640"/>
      <c r="G109" s="639"/>
      <c r="H109" s="371" t="s">
        <v>3752</v>
      </c>
      <c r="I109" s="765"/>
      <c r="J109" s="765"/>
      <c r="K109" s="765"/>
      <c r="L109" s="371" t="s">
        <v>3752</v>
      </c>
      <c r="M109" s="653"/>
      <c r="N109" s="174" t="s">
        <v>3752</v>
      </c>
      <c r="O109" s="739"/>
      <c r="P109" s="741"/>
      <c r="Q109" s="741"/>
      <c r="R109" s="741"/>
      <c r="S109" s="741"/>
      <c r="T109" s="741"/>
      <c r="U109" s="741"/>
      <c r="V109" s="741"/>
      <c r="W109" s="741"/>
      <c r="X109" s="741"/>
      <c r="Y109" s="741"/>
      <c r="Z109" s="740"/>
      <c r="AA109" s="227" t="s">
        <v>3752</v>
      </c>
      <c r="AB109" s="739"/>
      <c r="AC109" s="741"/>
      <c r="AD109" s="741"/>
      <c r="AE109" s="741"/>
      <c r="AF109" s="741"/>
      <c r="AG109" s="741"/>
      <c r="AH109" s="740"/>
      <c r="AI109" s="252" t="s">
        <v>3752</v>
      </c>
      <c r="AJ109" s="829"/>
      <c r="AK109" s="830"/>
      <c r="AL109" s="676" t="s">
        <v>3752</v>
      </c>
      <c r="AM109" s="653"/>
      <c r="AN109" s="206" t="s">
        <v>3752</v>
      </c>
      <c r="AO109" s="221" t="str">
        <f>IF(OR(AM109="",AJ109=""),"",IF(AJ109&gt;AM109,"",AJ109/AM109))</f>
        <v/>
      </c>
      <c r="AP109" s="200" t="s">
        <v>3752</v>
      </c>
      <c r="AQ109" s="633" t="str">
        <f>IF(AO109="","",AO109*80)</f>
        <v/>
      </c>
      <c r="AR109" s="162"/>
      <c r="AS109" s="163"/>
      <c r="AT109" s="195"/>
      <c r="AU109" s="199"/>
      <c r="AV109" s="210" t="str">
        <f t="shared" si="54"/>
        <v/>
      </c>
      <c r="AY109" s="171"/>
      <c r="BW109" s="224"/>
    </row>
    <row r="110" spans="1:92" ht="17.100000000000001" customHeight="1" x14ac:dyDescent="0.25">
      <c r="A110" s="195"/>
      <c r="B110" s="164"/>
      <c r="C110" s="162"/>
      <c r="D110" s="654">
        <v>2</v>
      </c>
      <c r="E110" s="371" t="s">
        <v>3752</v>
      </c>
      <c r="F110" s="534"/>
      <c r="G110" s="535"/>
      <c r="H110" s="371" t="s">
        <v>3752</v>
      </c>
      <c r="I110" s="765"/>
      <c r="J110" s="765"/>
      <c r="K110" s="765"/>
      <c r="L110" s="371" t="s">
        <v>3752</v>
      </c>
      <c r="M110" s="653"/>
      <c r="N110" s="174" t="s">
        <v>3752</v>
      </c>
      <c r="O110" s="739"/>
      <c r="P110" s="741"/>
      <c r="Q110" s="741"/>
      <c r="R110" s="741"/>
      <c r="S110" s="741"/>
      <c r="T110" s="741"/>
      <c r="U110" s="741"/>
      <c r="V110" s="741"/>
      <c r="W110" s="741"/>
      <c r="X110" s="741"/>
      <c r="Y110" s="741"/>
      <c r="Z110" s="740"/>
      <c r="AA110" s="227" t="s">
        <v>3752</v>
      </c>
      <c r="AB110" s="739"/>
      <c r="AC110" s="741"/>
      <c r="AD110" s="741"/>
      <c r="AE110" s="741"/>
      <c r="AF110" s="741"/>
      <c r="AG110" s="741"/>
      <c r="AH110" s="740"/>
      <c r="AI110" s="252" t="s">
        <v>3752</v>
      </c>
      <c r="AJ110" s="829"/>
      <c r="AK110" s="830"/>
      <c r="AL110" s="676" t="s">
        <v>3752</v>
      </c>
      <c r="AM110" s="653"/>
      <c r="AN110" s="206" t="s">
        <v>3752</v>
      </c>
      <c r="AO110" s="221" t="str">
        <f t="shared" ref="AO110:AO111" si="56">IF(OR(AM110="",AJ110=""),"",IF(AJ110&gt;AM110,"",AJ110/AM110))</f>
        <v/>
      </c>
      <c r="AP110" s="200" t="s">
        <v>3752</v>
      </c>
      <c r="AQ110" s="633" t="str">
        <f>IF(AO110="","",AO110*80)</f>
        <v/>
      </c>
      <c r="AR110" s="162"/>
      <c r="AS110" s="163"/>
      <c r="AT110" s="195"/>
      <c r="AU110" s="199"/>
      <c r="AV110" s="210" t="str">
        <f t="shared" si="54"/>
        <v/>
      </c>
      <c r="AY110" s="171"/>
    </row>
    <row r="111" spans="1:92" ht="17.100000000000001" customHeight="1" x14ac:dyDescent="0.25">
      <c r="A111" s="195"/>
      <c r="B111" s="164"/>
      <c r="C111" s="162"/>
      <c r="D111" s="654">
        <v>3</v>
      </c>
      <c r="E111" s="371" t="s">
        <v>3752</v>
      </c>
      <c r="F111" s="534"/>
      <c r="G111" s="535"/>
      <c r="H111" s="371" t="s">
        <v>3752</v>
      </c>
      <c r="I111" s="765"/>
      <c r="J111" s="765"/>
      <c r="K111" s="765"/>
      <c r="L111" s="371" t="s">
        <v>3752</v>
      </c>
      <c r="M111" s="653"/>
      <c r="N111" s="174" t="s">
        <v>3752</v>
      </c>
      <c r="O111" s="739"/>
      <c r="P111" s="741"/>
      <c r="Q111" s="741"/>
      <c r="R111" s="741"/>
      <c r="S111" s="741"/>
      <c r="T111" s="741"/>
      <c r="U111" s="741"/>
      <c r="V111" s="741"/>
      <c r="W111" s="741"/>
      <c r="X111" s="741"/>
      <c r="Y111" s="741"/>
      <c r="Z111" s="740"/>
      <c r="AA111" s="227" t="s">
        <v>3752</v>
      </c>
      <c r="AB111" s="739"/>
      <c r="AC111" s="741"/>
      <c r="AD111" s="741"/>
      <c r="AE111" s="741"/>
      <c r="AF111" s="741"/>
      <c r="AG111" s="741"/>
      <c r="AH111" s="740"/>
      <c r="AI111" s="252" t="s">
        <v>3752</v>
      </c>
      <c r="AJ111" s="829"/>
      <c r="AK111" s="830"/>
      <c r="AL111" s="676" t="s">
        <v>3752</v>
      </c>
      <c r="AM111" s="653"/>
      <c r="AN111" s="206" t="s">
        <v>3752</v>
      </c>
      <c r="AO111" s="221" t="str">
        <f t="shared" si="56"/>
        <v/>
      </c>
      <c r="AP111" s="200" t="s">
        <v>3752</v>
      </c>
      <c r="AQ111" s="633" t="str">
        <f>IF(AO111="","",AO111*80)</f>
        <v/>
      </c>
      <c r="AR111" s="162"/>
      <c r="AS111" s="163"/>
      <c r="AT111" s="195"/>
      <c r="AU111" s="199"/>
      <c r="AV111" s="210" t="str">
        <f t="shared" si="54"/>
        <v/>
      </c>
      <c r="AY111" s="171"/>
      <c r="CN111" s="216">
        <v>12</v>
      </c>
    </row>
    <row r="112" spans="1:92" ht="3.95" customHeight="1" x14ac:dyDescent="0.25">
      <c r="A112" s="195"/>
      <c r="B112" s="164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218"/>
      <c r="AR112" s="162"/>
      <c r="AS112" s="163"/>
      <c r="AT112" s="195"/>
      <c r="AU112" s="199"/>
      <c r="AV112" s="210">
        <f t="shared" si="54"/>
        <v>0</v>
      </c>
      <c r="AY112" s="171"/>
    </row>
    <row r="113" spans="1:93" ht="17.100000000000001" customHeight="1" x14ac:dyDescent="0.25">
      <c r="A113" s="195"/>
      <c r="B113" s="164"/>
      <c r="C113" s="841" t="s">
        <v>3963</v>
      </c>
      <c r="D113" s="842"/>
      <c r="E113" s="842"/>
      <c r="F113" s="842"/>
      <c r="G113" s="842"/>
      <c r="H113" s="842"/>
      <c r="I113" s="842"/>
      <c r="J113" s="842"/>
      <c r="K113" s="842"/>
      <c r="L113" s="842"/>
      <c r="M113" s="842"/>
      <c r="N113" s="842"/>
      <c r="O113" s="198"/>
      <c r="P113" s="198"/>
      <c r="Q113" s="198"/>
      <c r="R113" s="198"/>
      <c r="S113" s="424"/>
      <c r="T113" s="314"/>
      <c r="U113" s="456" t="s">
        <v>1705</v>
      </c>
      <c r="V113" s="314"/>
      <c r="W113" s="314"/>
      <c r="X113" s="314"/>
      <c r="Y113" s="314"/>
      <c r="Z113" s="314"/>
      <c r="AA113" s="314"/>
      <c r="AB113" s="827" t="s">
        <v>1724</v>
      </c>
      <c r="AC113" s="827"/>
      <c r="AD113" s="827"/>
      <c r="AE113" s="827"/>
      <c r="AF113" s="827"/>
      <c r="AG113" s="827"/>
      <c r="AH113" s="827"/>
      <c r="AI113" s="827"/>
      <c r="AJ113" s="827"/>
      <c r="AK113" s="827"/>
      <c r="AL113" s="827"/>
      <c r="AM113" s="827"/>
      <c r="AN113" s="827"/>
      <c r="AO113" s="827"/>
      <c r="AP113" s="828"/>
      <c r="AQ113" s="854" t="s">
        <v>1850</v>
      </c>
      <c r="AR113" s="855"/>
      <c r="AS113" s="163"/>
      <c r="AT113" s="195"/>
      <c r="AU113" s="199"/>
      <c r="AV113" s="210">
        <f t="shared" si="54"/>
        <v>0</v>
      </c>
      <c r="AY113" s="171"/>
    </row>
    <row r="114" spans="1:93" ht="3.95" customHeight="1" x14ac:dyDescent="0.25">
      <c r="A114" s="195"/>
      <c r="B114" s="164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218"/>
      <c r="AR114" s="162"/>
      <c r="AS114" s="163"/>
      <c r="AT114" s="195"/>
      <c r="AU114" s="199"/>
      <c r="AV114" s="210">
        <f t="shared" si="54"/>
        <v>0</v>
      </c>
      <c r="AY114" s="171"/>
    </row>
    <row r="115" spans="1:93" ht="15" customHeight="1" x14ac:dyDescent="0.25">
      <c r="A115" s="195"/>
      <c r="B115" s="164"/>
      <c r="C115" s="162"/>
      <c r="D115" s="642" t="s">
        <v>1692</v>
      </c>
      <c r="E115" s="176"/>
      <c r="F115" s="727" t="s">
        <v>1693</v>
      </c>
      <c r="G115" s="729"/>
      <c r="H115" s="176"/>
      <c r="I115" s="845" t="s">
        <v>1715</v>
      </c>
      <c r="J115" s="849"/>
      <c r="K115" s="848"/>
      <c r="L115" s="176"/>
      <c r="M115" s="642" t="s">
        <v>3736</v>
      </c>
      <c r="N115" s="485"/>
      <c r="O115" s="821" t="s">
        <v>1713</v>
      </c>
      <c r="P115" s="822"/>
      <c r="Q115" s="822"/>
      <c r="R115" s="822"/>
      <c r="S115" s="822"/>
      <c r="T115" s="822"/>
      <c r="U115" s="822"/>
      <c r="V115" s="822"/>
      <c r="W115" s="822"/>
      <c r="X115" s="822"/>
      <c r="Y115" s="822"/>
      <c r="Z115" s="823"/>
      <c r="AA115" s="496"/>
      <c r="AB115" s="816" t="s">
        <v>1712</v>
      </c>
      <c r="AC115" s="817"/>
      <c r="AD115" s="817"/>
      <c r="AE115" s="817"/>
      <c r="AF115" s="817"/>
      <c r="AG115" s="817"/>
      <c r="AH115" s="818"/>
      <c r="AI115" s="158"/>
      <c r="AJ115" s="816" t="s">
        <v>1988</v>
      </c>
      <c r="AK115" s="818"/>
      <c r="AL115" s="485"/>
      <c r="AM115" s="486" t="s">
        <v>1987</v>
      </c>
      <c r="AN115" s="485"/>
      <c r="AO115" s="486" t="s">
        <v>1979</v>
      </c>
      <c r="AP115" s="485"/>
      <c r="AQ115" s="644" t="s">
        <v>1698</v>
      </c>
      <c r="AR115" s="162"/>
      <c r="AS115" s="163"/>
      <c r="AT115" s="195"/>
      <c r="AU115" s="488"/>
      <c r="AV115" s="495"/>
      <c r="AY115" s="171"/>
    </row>
    <row r="116" spans="1:93" ht="15" customHeight="1" x14ac:dyDescent="0.25">
      <c r="A116" s="195"/>
      <c r="B116" s="164"/>
      <c r="C116" s="162"/>
      <c r="D116" s="643" t="s">
        <v>792</v>
      </c>
      <c r="E116" s="176"/>
      <c r="F116" s="730" t="s">
        <v>3739</v>
      </c>
      <c r="G116" s="732"/>
      <c r="H116" s="176"/>
      <c r="I116" s="838" t="s">
        <v>795</v>
      </c>
      <c r="J116" s="839"/>
      <c r="K116" s="840"/>
      <c r="L116" s="176"/>
      <c r="M116" s="643" t="s">
        <v>3733</v>
      </c>
      <c r="N116" s="485"/>
      <c r="O116" s="824" t="s">
        <v>1714</v>
      </c>
      <c r="P116" s="825"/>
      <c r="Q116" s="825"/>
      <c r="R116" s="825"/>
      <c r="S116" s="825"/>
      <c r="T116" s="825"/>
      <c r="U116" s="825"/>
      <c r="V116" s="825"/>
      <c r="W116" s="825"/>
      <c r="X116" s="825"/>
      <c r="Y116" s="825"/>
      <c r="Z116" s="826"/>
      <c r="AA116" s="496"/>
      <c r="AB116" s="824" t="s">
        <v>796</v>
      </c>
      <c r="AC116" s="825"/>
      <c r="AD116" s="825"/>
      <c r="AE116" s="825"/>
      <c r="AF116" s="825"/>
      <c r="AG116" s="825"/>
      <c r="AH116" s="826"/>
      <c r="AI116" s="158"/>
      <c r="AJ116" s="775" t="s">
        <v>1985</v>
      </c>
      <c r="AK116" s="777"/>
      <c r="AL116" s="485"/>
      <c r="AM116" s="493" t="s">
        <v>1688</v>
      </c>
      <c r="AN116" s="485"/>
      <c r="AO116" s="493" t="s">
        <v>1690</v>
      </c>
      <c r="AP116" s="485"/>
      <c r="AQ116" s="645" t="s">
        <v>794</v>
      </c>
      <c r="AR116" s="162"/>
      <c r="AS116" s="163"/>
      <c r="AT116" s="195"/>
      <c r="AU116" s="488"/>
      <c r="AV116" s="495"/>
      <c r="AY116" s="171"/>
    </row>
    <row r="117" spans="1:93" ht="3.95" customHeight="1" x14ac:dyDescent="0.25">
      <c r="A117" s="195"/>
      <c r="B117" s="164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62"/>
      <c r="AB117" s="158"/>
      <c r="AC117" s="158"/>
      <c r="AD117" s="158"/>
      <c r="AE117" s="158"/>
      <c r="AF117" s="158"/>
      <c r="AG117" s="158"/>
      <c r="AH117" s="158"/>
      <c r="AI117" s="162"/>
      <c r="AJ117" s="162"/>
      <c r="AK117" s="162"/>
      <c r="AL117" s="162"/>
      <c r="AM117" s="162"/>
      <c r="AN117" s="162"/>
      <c r="AO117" s="162"/>
      <c r="AP117" s="162"/>
      <c r="AQ117" s="218"/>
      <c r="AR117" s="162"/>
      <c r="AS117" s="163"/>
      <c r="AT117" s="195"/>
      <c r="AU117" s="199"/>
      <c r="AV117" s="210"/>
      <c r="AY117" s="171"/>
    </row>
    <row r="118" spans="1:93" ht="17.100000000000001" customHeight="1" x14ac:dyDescent="0.25">
      <c r="A118" s="195"/>
      <c r="B118" s="164"/>
      <c r="C118" s="162"/>
      <c r="D118" s="654">
        <v>1</v>
      </c>
      <c r="E118" s="371" t="s">
        <v>3752</v>
      </c>
      <c r="F118" s="640"/>
      <c r="G118" s="639"/>
      <c r="H118" s="371" t="s">
        <v>3752</v>
      </c>
      <c r="I118" s="765"/>
      <c r="J118" s="765"/>
      <c r="K118" s="765"/>
      <c r="L118" s="371" t="s">
        <v>3752</v>
      </c>
      <c r="M118" s="653"/>
      <c r="N118" s="174" t="s">
        <v>3752</v>
      </c>
      <c r="O118" s="739"/>
      <c r="P118" s="741"/>
      <c r="Q118" s="741"/>
      <c r="R118" s="741"/>
      <c r="S118" s="741"/>
      <c r="T118" s="741"/>
      <c r="U118" s="741"/>
      <c r="V118" s="741"/>
      <c r="W118" s="741"/>
      <c r="X118" s="741"/>
      <c r="Y118" s="741"/>
      <c r="Z118" s="740"/>
      <c r="AA118" s="227" t="s">
        <v>3752</v>
      </c>
      <c r="AB118" s="739"/>
      <c r="AC118" s="741"/>
      <c r="AD118" s="741"/>
      <c r="AE118" s="741"/>
      <c r="AF118" s="741"/>
      <c r="AG118" s="741"/>
      <c r="AH118" s="740"/>
      <c r="AI118" s="252" t="s">
        <v>3752</v>
      </c>
      <c r="AJ118" s="829"/>
      <c r="AK118" s="830"/>
      <c r="AL118" s="676" t="s">
        <v>3752</v>
      </c>
      <c r="AM118" s="653"/>
      <c r="AN118" s="206" t="s">
        <v>3752</v>
      </c>
      <c r="AO118" s="221" t="str">
        <f>IF(OR(AM118="",AJ118=""),"",IF(AJ118&gt;AM118,"",AJ118/AM118))</f>
        <v/>
      </c>
      <c r="AP118" s="200" t="s">
        <v>3752</v>
      </c>
      <c r="AQ118" s="633" t="str">
        <f>IF(AO118="","",AO118*32)</f>
        <v/>
      </c>
      <c r="AR118" s="162"/>
      <c r="AS118" s="163"/>
      <c r="AT118" s="195"/>
      <c r="AU118" s="199"/>
      <c r="AV118" s="210" t="str">
        <f t="shared" si="54"/>
        <v/>
      </c>
      <c r="AY118" s="171"/>
    </row>
    <row r="119" spans="1:93" ht="17.100000000000001" customHeight="1" x14ac:dyDescent="0.25">
      <c r="A119" s="195"/>
      <c r="B119" s="164"/>
      <c r="C119" s="162"/>
      <c r="D119" s="654">
        <v>2</v>
      </c>
      <c r="E119" s="371" t="s">
        <v>3752</v>
      </c>
      <c r="F119" s="534"/>
      <c r="G119" s="535"/>
      <c r="H119" s="371" t="s">
        <v>3752</v>
      </c>
      <c r="I119" s="765"/>
      <c r="J119" s="765"/>
      <c r="K119" s="765"/>
      <c r="L119" s="371" t="s">
        <v>3752</v>
      </c>
      <c r="M119" s="653"/>
      <c r="N119" s="174" t="s">
        <v>3752</v>
      </c>
      <c r="O119" s="739"/>
      <c r="P119" s="741"/>
      <c r="Q119" s="741"/>
      <c r="R119" s="741"/>
      <c r="S119" s="741"/>
      <c r="T119" s="741"/>
      <c r="U119" s="741"/>
      <c r="V119" s="741"/>
      <c r="W119" s="741"/>
      <c r="X119" s="741"/>
      <c r="Y119" s="741"/>
      <c r="Z119" s="740"/>
      <c r="AA119" s="227" t="s">
        <v>3752</v>
      </c>
      <c r="AB119" s="739"/>
      <c r="AC119" s="741"/>
      <c r="AD119" s="741"/>
      <c r="AE119" s="741"/>
      <c r="AF119" s="741"/>
      <c r="AG119" s="741"/>
      <c r="AH119" s="740"/>
      <c r="AI119" s="252" t="s">
        <v>3752</v>
      </c>
      <c r="AJ119" s="829"/>
      <c r="AK119" s="830"/>
      <c r="AL119" s="676" t="s">
        <v>3752</v>
      </c>
      <c r="AM119" s="653"/>
      <c r="AN119" s="206" t="s">
        <v>3752</v>
      </c>
      <c r="AO119" s="221" t="str">
        <f t="shared" ref="AO119:AO120" si="57">IF(OR(AM119="",AJ119=""),"",IF(AJ119&gt;AM119,"",AJ119/AM119))</f>
        <v/>
      </c>
      <c r="AP119" s="200" t="s">
        <v>3752</v>
      </c>
      <c r="AQ119" s="633" t="str">
        <f>IF(AO119="","",AO119*32)</f>
        <v/>
      </c>
      <c r="AR119" s="162"/>
      <c r="AS119" s="163"/>
      <c r="AT119" s="195"/>
      <c r="AU119" s="199"/>
      <c r="AV119" s="210" t="str">
        <f t="shared" si="54"/>
        <v/>
      </c>
      <c r="AY119" s="171"/>
    </row>
    <row r="120" spans="1:93" ht="17.100000000000001" customHeight="1" x14ac:dyDescent="0.25">
      <c r="A120" s="195"/>
      <c r="B120" s="164"/>
      <c r="C120" s="162"/>
      <c r="D120" s="654">
        <v>3</v>
      </c>
      <c r="E120" s="371" t="s">
        <v>3752</v>
      </c>
      <c r="F120" s="534"/>
      <c r="G120" s="535"/>
      <c r="H120" s="371" t="s">
        <v>3752</v>
      </c>
      <c r="I120" s="765"/>
      <c r="J120" s="765"/>
      <c r="K120" s="765"/>
      <c r="L120" s="371" t="s">
        <v>3752</v>
      </c>
      <c r="M120" s="653"/>
      <c r="N120" s="174" t="s">
        <v>3752</v>
      </c>
      <c r="O120" s="739"/>
      <c r="P120" s="741"/>
      <c r="Q120" s="741"/>
      <c r="R120" s="741"/>
      <c r="S120" s="741"/>
      <c r="T120" s="741"/>
      <c r="U120" s="741"/>
      <c r="V120" s="741"/>
      <c r="W120" s="741"/>
      <c r="X120" s="741"/>
      <c r="Y120" s="741"/>
      <c r="Z120" s="740"/>
      <c r="AA120" s="227" t="s">
        <v>3752</v>
      </c>
      <c r="AB120" s="739"/>
      <c r="AC120" s="741"/>
      <c r="AD120" s="741"/>
      <c r="AE120" s="741"/>
      <c r="AF120" s="741"/>
      <c r="AG120" s="741"/>
      <c r="AH120" s="740"/>
      <c r="AI120" s="252" t="s">
        <v>3752</v>
      </c>
      <c r="AJ120" s="829"/>
      <c r="AK120" s="830"/>
      <c r="AL120" s="676" t="s">
        <v>3752</v>
      </c>
      <c r="AM120" s="653"/>
      <c r="AN120" s="206" t="s">
        <v>3752</v>
      </c>
      <c r="AO120" s="221" t="str">
        <f t="shared" si="57"/>
        <v/>
      </c>
      <c r="AP120" s="200" t="s">
        <v>3752</v>
      </c>
      <c r="AQ120" s="633" t="str">
        <f>IF(AO120="","",AO120*32)</f>
        <v/>
      </c>
      <c r="AR120" s="162"/>
      <c r="AS120" s="163"/>
      <c r="AT120" s="195"/>
      <c r="AU120" s="199"/>
      <c r="AV120" s="210" t="str">
        <f t="shared" si="54"/>
        <v/>
      </c>
      <c r="AY120" s="171"/>
      <c r="CO120" s="216">
        <v>13</v>
      </c>
    </row>
    <row r="121" spans="1:93" ht="3.95" customHeight="1" x14ac:dyDescent="0.25">
      <c r="A121" s="195"/>
      <c r="B121" s="164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218"/>
      <c r="AR121" s="162"/>
      <c r="AS121" s="163"/>
      <c r="AT121" s="195"/>
      <c r="AU121" s="199"/>
      <c r="AV121" s="210">
        <f t="shared" si="54"/>
        <v>0</v>
      </c>
      <c r="AY121" s="171"/>
    </row>
    <row r="122" spans="1:93" ht="17.100000000000001" customHeight="1" x14ac:dyDescent="0.25">
      <c r="A122" s="195"/>
      <c r="B122" s="164"/>
      <c r="C122" s="841" t="s">
        <v>1719</v>
      </c>
      <c r="D122" s="842"/>
      <c r="E122" s="842"/>
      <c r="F122" s="842"/>
      <c r="G122" s="842"/>
      <c r="H122" s="842"/>
      <c r="I122" s="842"/>
      <c r="J122" s="842"/>
      <c r="K122" s="842"/>
      <c r="L122" s="842"/>
      <c r="M122" s="842"/>
      <c r="N122" s="842"/>
      <c r="O122" s="198"/>
      <c r="P122" s="198"/>
      <c r="Q122" s="198"/>
      <c r="R122" s="198"/>
      <c r="S122" s="424"/>
      <c r="T122" s="314"/>
      <c r="U122" s="456" t="s">
        <v>1729</v>
      </c>
      <c r="V122" s="314"/>
      <c r="W122" s="314"/>
      <c r="X122" s="314"/>
      <c r="Y122" s="314"/>
      <c r="Z122" s="314"/>
      <c r="AA122" s="314"/>
      <c r="AB122" s="827" t="s">
        <v>3554</v>
      </c>
      <c r="AC122" s="827"/>
      <c r="AD122" s="827"/>
      <c r="AE122" s="827"/>
      <c r="AF122" s="827"/>
      <c r="AG122" s="827"/>
      <c r="AH122" s="827"/>
      <c r="AI122" s="827"/>
      <c r="AJ122" s="827"/>
      <c r="AK122" s="827"/>
      <c r="AL122" s="827"/>
      <c r="AM122" s="827"/>
      <c r="AN122" s="827"/>
      <c r="AO122" s="827"/>
      <c r="AP122" s="223"/>
      <c r="AQ122" s="854" t="s">
        <v>1842</v>
      </c>
      <c r="AR122" s="855"/>
      <c r="AS122" s="163"/>
      <c r="AT122" s="195"/>
      <c r="AU122" s="199"/>
      <c r="AV122" s="210">
        <f t="shared" si="54"/>
        <v>0</v>
      </c>
      <c r="AY122" s="171"/>
    </row>
    <row r="123" spans="1:93" ht="3.95" customHeight="1" x14ac:dyDescent="0.25">
      <c r="A123" s="195"/>
      <c r="B123" s="164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218"/>
      <c r="AR123" s="162"/>
      <c r="AS123" s="163"/>
      <c r="AT123" s="195"/>
      <c r="AU123" s="199"/>
      <c r="AV123" s="210">
        <f t="shared" si="54"/>
        <v>0</v>
      </c>
      <c r="AY123" s="171"/>
    </row>
    <row r="124" spans="1:93" ht="15" customHeight="1" x14ac:dyDescent="0.25">
      <c r="A124" s="195"/>
      <c r="B124" s="164"/>
      <c r="C124" s="162"/>
      <c r="D124" s="642" t="s">
        <v>1692</v>
      </c>
      <c r="E124" s="176"/>
      <c r="F124" s="727" t="s">
        <v>1693</v>
      </c>
      <c r="G124" s="729"/>
      <c r="H124" s="176"/>
      <c r="I124" s="845" t="s">
        <v>1715</v>
      </c>
      <c r="J124" s="849"/>
      <c r="K124" s="848"/>
      <c r="L124" s="176"/>
      <c r="M124" s="642" t="s">
        <v>3736</v>
      </c>
      <c r="N124" s="485"/>
      <c r="O124" s="821" t="s">
        <v>4689</v>
      </c>
      <c r="P124" s="822"/>
      <c r="Q124" s="822"/>
      <c r="R124" s="822"/>
      <c r="S124" s="822"/>
      <c r="T124" s="822"/>
      <c r="U124" s="822"/>
      <c r="V124" s="822"/>
      <c r="W124" s="822"/>
      <c r="X124" s="822"/>
      <c r="Y124" s="822"/>
      <c r="Z124" s="823"/>
      <c r="AA124" s="496"/>
      <c r="AB124" s="816" t="s">
        <v>1712</v>
      </c>
      <c r="AC124" s="817"/>
      <c r="AD124" s="817"/>
      <c r="AE124" s="817"/>
      <c r="AF124" s="817"/>
      <c r="AG124" s="817"/>
      <c r="AH124" s="818"/>
      <c r="AI124" s="158"/>
      <c r="AJ124" s="816" t="s">
        <v>1988</v>
      </c>
      <c r="AK124" s="818"/>
      <c r="AL124" s="485"/>
      <c r="AM124" s="486" t="s">
        <v>1987</v>
      </c>
      <c r="AN124" s="485"/>
      <c r="AO124" s="486" t="s">
        <v>1979</v>
      </c>
      <c r="AP124" s="485"/>
      <c r="AQ124" s="644" t="s">
        <v>1698</v>
      </c>
      <c r="AR124" s="162"/>
      <c r="AS124" s="163"/>
      <c r="AT124" s="195"/>
      <c r="AU124" s="488"/>
      <c r="AV124" s="495"/>
      <c r="AY124" s="171"/>
    </row>
    <row r="125" spans="1:93" ht="15" customHeight="1" x14ac:dyDescent="0.25">
      <c r="A125" s="195"/>
      <c r="B125" s="164"/>
      <c r="C125" s="162"/>
      <c r="D125" s="643" t="s">
        <v>792</v>
      </c>
      <c r="E125" s="176"/>
      <c r="F125" s="730" t="s">
        <v>3739</v>
      </c>
      <c r="G125" s="732"/>
      <c r="H125" s="176"/>
      <c r="I125" s="838" t="s">
        <v>795</v>
      </c>
      <c r="J125" s="839"/>
      <c r="K125" s="840"/>
      <c r="L125" s="176"/>
      <c r="M125" s="643" t="s">
        <v>3733</v>
      </c>
      <c r="N125" s="485"/>
      <c r="O125" s="824" t="s">
        <v>4688</v>
      </c>
      <c r="P125" s="825"/>
      <c r="Q125" s="825"/>
      <c r="R125" s="825"/>
      <c r="S125" s="825"/>
      <c r="T125" s="825"/>
      <c r="U125" s="825"/>
      <c r="V125" s="825"/>
      <c r="W125" s="825"/>
      <c r="X125" s="825"/>
      <c r="Y125" s="825"/>
      <c r="Z125" s="826"/>
      <c r="AA125" s="496"/>
      <c r="AB125" s="824" t="s">
        <v>796</v>
      </c>
      <c r="AC125" s="825"/>
      <c r="AD125" s="825"/>
      <c r="AE125" s="825"/>
      <c r="AF125" s="825"/>
      <c r="AG125" s="825"/>
      <c r="AH125" s="826"/>
      <c r="AI125" s="158"/>
      <c r="AJ125" s="775" t="s">
        <v>1985</v>
      </c>
      <c r="AK125" s="777"/>
      <c r="AL125" s="485"/>
      <c r="AM125" s="493" t="s">
        <v>1688</v>
      </c>
      <c r="AN125" s="485"/>
      <c r="AO125" s="493" t="s">
        <v>1690</v>
      </c>
      <c r="AP125" s="485"/>
      <c r="AQ125" s="645" t="s">
        <v>794</v>
      </c>
      <c r="AR125" s="162"/>
      <c r="AS125" s="163"/>
      <c r="AT125" s="195"/>
      <c r="AU125" s="488"/>
      <c r="AV125" s="495"/>
      <c r="AY125" s="171"/>
    </row>
    <row r="126" spans="1:93" ht="3.95" customHeight="1" x14ac:dyDescent="0.25">
      <c r="A126" s="195"/>
      <c r="B126" s="164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62"/>
      <c r="AB126" s="158"/>
      <c r="AC126" s="158"/>
      <c r="AD126" s="158"/>
      <c r="AE126" s="158"/>
      <c r="AF126" s="158"/>
      <c r="AG126" s="158"/>
      <c r="AH126" s="158"/>
      <c r="AI126" s="162"/>
      <c r="AJ126" s="162"/>
      <c r="AK126" s="162"/>
      <c r="AL126" s="162"/>
      <c r="AM126" s="162"/>
      <c r="AN126" s="162"/>
      <c r="AO126" s="162"/>
      <c r="AP126" s="162"/>
      <c r="AQ126" s="218"/>
      <c r="AR126" s="162"/>
      <c r="AS126" s="163"/>
      <c r="AT126" s="195"/>
      <c r="AU126" s="199"/>
      <c r="AV126" s="210"/>
      <c r="AY126" s="171"/>
    </row>
    <row r="127" spans="1:93" ht="17.100000000000001" customHeight="1" x14ac:dyDescent="0.25">
      <c r="A127" s="195"/>
      <c r="B127" s="164"/>
      <c r="C127" s="162"/>
      <c r="D127" s="654">
        <v>1</v>
      </c>
      <c r="E127" s="371" t="s">
        <v>3752</v>
      </c>
      <c r="F127" s="640"/>
      <c r="G127" s="639"/>
      <c r="H127" s="371" t="s">
        <v>3752</v>
      </c>
      <c r="I127" s="765"/>
      <c r="J127" s="765"/>
      <c r="K127" s="765"/>
      <c r="L127" s="371" t="s">
        <v>3752</v>
      </c>
      <c r="M127" s="653"/>
      <c r="N127" s="174" t="s">
        <v>3752</v>
      </c>
      <c r="O127" s="739"/>
      <c r="P127" s="741"/>
      <c r="Q127" s="741"/>
      <c r="R127" s="741"/>
      <c r="S127" s="741"/>
      <c r="T127" s="741"/>
      <c r="U127" s="741"/>
      <c r="V127" s="741"/>
      <c r="W127" s="741"/>
      <c r="X127" s="741"/>
      <c r="Y127" s="741"/>
      <c r="Z127" s="740"/>
      <c r="AA127" s="227" t="s">
        <v>3752</v>
      </c>
      <c r="AB127" s="739"/>
      <c r="AC127" s="741"/>
      <c r="AD127" s="741"/>
      <c r="AE127" s="741"/>
      <c r="AF127" s="741"/>
      <c r="AG127" s="741"/>
      <c r="AH127" s="740"/>
      <c r="AI127" s="252" t="s">
        <v>3752</v>
      </c>
      <c r="AJ127" s="829"/>
      <c r="AK127" s="830"/>
      <c r="AL127" s="676" t="s">
        <v>3752</v>
      </c>
      <c r="AM127" s="653"/>
      <c r="AN127" s="206" t="s">
        <v>3752</v>
      </c>
      <c r="AO127" s="221" t="str">
        <f>IF(OR(AM127="",AJ127=""),"",IF(AJ127&gt;AM127,"",AJ127/AM127))</f>
        <v/>
      </c>
      <c r="AP127" s="200" t="s">
        <v>3752</v>
      </c>
      <c r="AQ127" s="633" t="str">
        <f>IF(AO127="","",AO127*50)</f>
        <v/>
      </c>
      <c r="AR127" s="162"/>
      <c r="AS127" s="163"/>
      <c r="AT127" s="195"/>
      <c r="AU127" s="199"/>
      <c r="AV127" s="210" t="str">
        <f t="shared" si="54"/>
        <v/>
      </c>
      <c r="AY127" s="171"/>
    </row>
    <row r="128" spans="1:93" ht="17.100000000000001" customHeight="1" x14ac:dyDescent="0.25">
      <c r="A128" s="195"/>
      <c r="B128" s="164"/>
      <c r="C128" s="162"/>
      <c r="D128" s="654">
        <v>2</v>
      </c>
      <c r="E128" s="371" t="s">
        <v>3752</v>
      </c>
      <c r="F128" s="534"/>
      <c r="G128" s="535"/>
      <c r="H128" s="371" t="s">
        <v>3752</v>
      </c>
      <c r="I128" s="765"/>
      <c r="J128" s="765"/>
      <c r="K128" s="765"/>
      <c r="L128" s="371" t="s">
        <v>3752</v>
      </c>
      <c r="M128" s="653"/>
      <c r="N128" s="174" t="s">
        <v>3752</v>
      </c>
      <c r="O128" s="739"/>
      <c r="P128" s="741"/>
      <c r="Q128" s="741"/>
      <c r="R128" s="741"/>
      <c r="S128" s="741"/>
      <c r="T128" s="741"/>
      <c r="U128" s="741"/>
      <c r="V128" s="741"/>
      <c r="W128" s="741"/>
      <c r="X128" s="741"/>
      <c r="Y128" s="741"/>
      <c r="Z128" s="740"/>
      <c r="AA128" s="227" t="s">
        <v>3752</v>
      </c>
      <c r="AB128" s="739"/>
      <c r="AC128" s="741"/>
      <c r="AD128" s="741"/>
      <c r="AE128" s="741"/>
      <c r="AF128" s="741"/>
      <c r="AG128" s="741"/>
      <c r="AH128" s="740"/>
      <c r="AI128" s="252" t="s">
        <v>3752</v>
      </c>
      <c r="AJ128" s="829"/>
      <c r="AK128" s="830"/>
      <c r="AL128" s="676" t="s">
        <v>3752</v>
      </c>
      <c r="AM128" s="653"/>
      <c r="AN128" s="206" t="s">
        <v>3752</v>
      </c>
      <c r="AO128" s="221" t="str">
        <f t="shared" ref="AO128:AO129" si="58">IF(OR(AM128="",AJ128=""),"",IF(AJ128&gt;AM128,"",AJ128/AM128))</f>
        <v/>
      </c>
      <c r="AP128" s="200" t="s">
        <v>3752</v>
      </c>
      <c r="AQ128" s="633" t="str">
        <f>IF(AO128="","",AO128*50)</f>
        <v/>
      </c>
      <c r="AR128" s="162"/>
      <c r="AS128" s="163"/>
      <c r="AT128" s="195"/>
      <c r="AU128" s="199"/>
      <c r="AV128" s="210" t="str">
        <f t="shared" si="54"/>
        <v/>
      </c>
      <c r="AY128" s="171"/>
    </row>
    <row r="129" spans="1:95" ht="17.100000000000001" customHeight="1" x14ac:dyDescent="0.25">
      <c r="A129" s="195"/>
      <c r="B129" s="164"/>
      <c r="C129" s="162"/>
      <c r="D129" s="654">
        <v>3</v>
      </c>
      <c r="E129" s="371" t="s">
        <v>3752</v>
      </c>
      <c r="F129" s="534"/>
      <c r="G129" s="535"/>
      <c r="H129" s="371" t="s">
        <v>3752</v>
      </c>
      <c r="I129" s="765"/>
      <c r="J129" s="765"/>
      <c r="K129" s="765"/>
      <c r="L129" s="371" t="s">
        <v>3752</v>
      </c>
      <c r="M129" s="653"/>
      <c r="N129" s="174" t="s">
        <v>3752</v>
      </c>
      <c r="O129" s="739"/>
      <c r="P129" s="741"/>
      <c r="Q129" s="741"/>
      <c r="R129" s="741"/>
      <c r="S129" s="741"/>
      <c r="T129" s="741"/>
      <c r="U129" s="741"/>
      <c r="V129" s="741"/>
      <c r="W129" s="741"/>
      <c r="X129" s="741"/>
      <c r="Y129" s="741"/>
      <c r="Z129" s="740"/>
      <c r="AA129" s="227" t="s">
        <v>3752</v>
      </c>
      <c r="AB129" s="739"/>
      <c r="AC129" s="741"/>
      <c r="AD129" s="741"/>
      <c r="AE129" s="741"/>
      <c r="AF129" s="741"/>
      <c r="AG129" s="741"/>
      <c r="AH129" s="740"/>
      <c r="AI129" s="252" t="s">
        <v>3752</v>
      </c>
      <c r="AJ129" s="829"/>
      <c r="AK129" s="830"/>
      <c r="AL129" s="676" t="s">
        <v>3752</v>
      </c>
      <c r="AM129" s="653"/>
      <c r="AN129" s="206" t="s">
        <v>3752</v>
      </c>
      <c r="AO129" s="221" t="str">
        <f t="shared" si="58"/>
        <v/>
      </c>
      <c r="AP129" s="200" t="s">
        <v>3752</v>
      </c>
      <c r="AQ129" s="633" t="str">
        <f>IF(AO129="","",AO129*50)</f>
        <v/>
      </c>
      <c r="AR129" s="162"/>
      <c r="AS129" s="163"/>
      <c r="AT129" s="195"/>
      <c r="AU129" s="199"/>
      <c r="AV129" s="210" t="str">
        <f t="shared" si="54"/>
        <v/>
      </c>
      <c r="AY129" s="171"/>
      <c r="CP129" s="216">
        <v>14</v>
      </c>
    </row>
    <row r="130" spans="1:95" ht="3.95" customHeight="1" x14ac:dyDescent="0.25">
      <c r="A130" s="195"/>
      <c r="B130" s="164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426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218"/>
      <c r="AR130" s="162"/>
      <c r="AS130" s="163"/>
      <c r="AT130" s="195"/>
      <c r="AU130" s="199"/>
      <c r="AV130" s="210">
        <f t="shared" si="54"/>
        <v>0</v>
      </c>
      <c r="AY130" s="171"/>
    </row>
    <row r="131" spans="1:95" ht="17.100000000000001" customHeight="1" x14ac:dyDescent="0.25">
      <c r="A131" s="195"/>
      <c r="B131" s="164"/>
      <c r="C131" s="841" t="s">
        <v>3964</v>
      </c>
      <c r="D131" s="842"/>
      <c r="E131" s="842"/>
      <c r="F131" s="842"/>
      <c r="G131" s="842"/>
      <c r="H131" s="842"/>
      <c r="I131" s="842"/>
      <c r="J131" s="842"/>
      <c r="K131" s="842"/>
      <c r="L131" s="842"/>
      <c r="M131" s="842"/>
      <c r="N131" s="842"/>
      <c r="O131" s="198"/>
      <c r="P131" s="198"/>
      <c r="Q131" s="198"/>
      <c r="R131" s="198"/>
      <c r="S131" s="424"/>
      <c r="T131" s="314"/>
      <c r="U131" s="424" t="s">
        <v>1706</v>
      </c>
      <c r="V131" s="314"/>
      <c r="W131" s="314"/>
      <c r="X131" s="314"/>
      <c r="Y131" s="314"/>
      <c r="Z131" s="314"/>
      <c r="AA131" s="314"/>
      <c r="AB131" s="827" t="s">
        <v>3555</v>
      </c>
      <c r="AC131" s="827"/>
      <c r="AD131" s="827"/>
      <c r="AE131" s="827"/>
      <c r="AF131" s="827"/>
      <c r="AG131" s="827"/>
      <c r="AH131" s="827"/>
      <c r="AI131" s="827"/>
      <c r="AJ131" s="827"/>
      <c r="AK131" s="827"/>
      <c r="AL131" s="827"/>
      <c r="AM131" s="827"/>
      <c r="AN131" s="827"/>
      <c r="AO131" s="827"/>
      <c r="AP131" s="828"/>
      <c r="AQ131" s="854" t="s">
        <v>1851</v>
      </c>
      <c r="AR131" s="855"/>
      <c r="AS131" s="163"/>
      <c r="AT131" s="195"/>
      <c r="AU131" s="199"/>
      <c r="AV131" s="210">
        <f t="shared" si="54"/>
        <v>0</v>
      </c>
      <c r="AY131" s="171"/>
    </row>
    <row r="132" spans="1:95" ht="3.95" customHeight="1" x14ac:dyDescent="0.25">
      <c r="A132" s="195"/>
      <c r="B132" s="164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218"/>
      <c r="AR132" s="162"/>
      <c r="AS132" s="163"/>
      <c r="AT132" s="195"/>
      <c r="AU132" s="199"/>
      <c r="AV132" s="210">
        <f t="shared" si="54"/>
        <v>0</v>
      </c>
      <c r="AY132" s="171"/>
    </row>
    <row r="133" spans="1:95" ht="15" customHeight="1" x14ac:dyDescent="0.25">
      <c r="A133" s="195"/>
      <c r="B133" s="164"/>
      <c r="C133" s="162"/>
      <c r="D133" s="642" t="s">
        <v>1692</v>
      </c>
      <c r="E133" s="176"/>
      <c r="F133" s="727" t="s">
        <v>1693</v>
      </c>
      <c r="G133" s="729"/>
      <c r="H133" s="176"/>
      <c r="I133" s="845" t="s">
        <v>1715</v>
      </c>
      <c r="J133" s="849"/>
      <c r="K133" s="848"/>
      <c r="L133" s="176"/>
      <c r="M133" s="642" t="s">
        <v>3736</v>
      </c>
      <c r="N133" s="485"/>
      <c r="O133" s="821" t="s">
        <v>1713</v>
      </c>
      <c r="P133" s="822"/>
      <c r="Q133" s="822"/>
      <c r="R133" s="822"/>
      <c r="S133" s="822"/>
      <c r="T133" s="822"/>
      <c r="U133" s="822"/>
      <c r="V133" s="822"/>
      <c r="W133" s="822"/>
      <c r="X133" s="822"/>
      <c r="Y133" s="822"/>
      <c r="Z133" s="823"/>
      <c r="AA133" s="496"/>
      <c r="AB133" s="816" t="s">
        <v>1712</v>
      </c>
      <c r="AC133" s="817"/>
      <c r="AD133" s="817"/>
      <c r="AE133" s="817"/>
      <c r="AF133" s="817"/>
      <c r="AG133" s="817"/>
      <c r="AH133" s="818"/>
      <c r="AI133" s="158"/>
      <c r="AJ133" s="816" t="s">
        <v>1988</v>
      </c>
      <c r="AK133" s="818"/>
      <c r="AL133" s="485"/>
      <c r="AM133" s="486" t="s">
        <v>1987</v>
      </c>
      <c r="AN133" s="485"/>
      <c r="AO133" s="486" t="s">
        <v>1979</v>
      </c>
      <c r="AP133" s="485"/>
      <c r="AQ133" s="644" t="s">
        <v>1698</v>
      </c>
      <c r="AR133" s="162"/>
      <c r="AS133" s="163"/>
      <c r="AT133" s="195"/>
      <c r="AU133" s="488"/>
      <c r="AV133" s="495"/>
      <c r="AY133" s="171"/>
    </row>
    <row r="134" spans="1:95" ht="15" customHeight="1" x14ac:dyDescent="0.25">
      <c r="A134" s="195"/>
      <c r="B134" s="164"/>
      <c r="C134" s="162"/>
      <c r="D134" s="643" t="s">
        <v>792</v>
      </c>
      <c r="E134" s="176"/>
      <c r="F134" s="730" t="s">
        <v>3739</v>
      </c>
      <c r="G134" s="732"/>
      <c r="H134" s="176"/>
      <c r="I134" s="838" t="s">
        <v>795</v>
      </c>
      <c r="J134" s="839"/>
      <c r="K134" s="840"/>
      <c r="L134" s="176"/>
      <c r="M134" s="643" t="s">
        <v>3733</v>
      </c>
      <c r="N134" s="485"/>
      <c r="O134" s="824" t="s">
        <v>1714</v>
      </c>
      <c r="P134" s="825"/>
      <c r="Q134" s="825"/>
      <c r="R134" s="825"/>
      <c r="S134" s="825"/>
      <c r="T134" s="825"/>
      <c r="U134" s="825"/>
      <c r="V134" s="825"/>
      <c r="W134" s="825"/>
      <c r="X134" s="825"/>
      <c r="Y134" s="825"/>
      <c r="Z134" s="826"/>
      <c r="AA134" s="496"/>
      <c r="AB134" s="824" t="s">
        <v>796</v>
      </c>
      <c r="AC134" s="825"/>
      <c r="AD134" s="825"/>
      <c r="AE134" s="825"/>
      <c r="AF134" s="825"/>
      <c r="AG134" s="825"/>
      <c r="AH134" s="826"/>
      <c r="AI134" s="158"/>
      <c r="AJ134" s="775" t="s">
        <v>1985</v>
      </c>
      <c r="AK134" s="777"/>
      <c r="AL134" s="485"/>
      <c r="AM134" s="493" t="s">
        <v>1688</v>
      </c>
      <c r="AN134" s="485"/>
      <c r="AO134" s="493" t="s">
        <v>1690</v>
      </c>
      <c r="AP134" s="485"/>
      <c r="AQ134" s="645" t="s">
        <v>794</v>
      </c>
      <c r="AR134" s="162"/>
      <c r="AS134" s="163"/>
      <c r="AT134" s="195"/>
      <c r="AU134" s="488"/>
      <c r="AV134" s="495"/>
      <c r="AY134" s="171"/>
    </row>
    <row r="135" spans="1:95" ht="3.95" customHeight="1" x14ac:dyDescent="0.25">
      <c r="A135" s="195"/>
      <c r="B135" s="164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62"/>
      <c r="AB135" s="158"/>
      <c r="AC135" s="158"/>
      <c r="AD135" s="158"/>
      <c r="AE135" s="158"/>
      <c r="AF135" s="158"/>
      <c r="AG135" s="158"/>
      <c r="AH135" s="158"/>
      <c r="AI135" s="162"/>
      <c r="AJ135" s="162"/>
      <c r="AK135" s="162"/>
      <c r="AL135" s="162"/>
      <c r="AM135" s="162"/>
      <c r="AN135" s="162"/>
      <c r="AO135" s="162"/>
      <c r="AP135" s="162"/>
      <c r="AQ135" s="218"/>
      <c r="AR135" s="162"/>
      <c r="AS135" s="163"/>
      <c r="AT135" s="195"/>
      <c r="AU135" s="199"/>
      <c r="AV135" s="210"/>
      <c r="AY135" s="171"/>
    </row>
    <row r="136" spans="1:95" ht="17.100000000000001" customHeight="1" x14ac:dyDescent="0.25">
      <c r="A136" s="195"/>
      <c r="B136" s="164"/>
      <c r="C136" s="162"/>
      <c r="D136" s="654">
        <v>1</v>
      </c>
      <c r="E136" s="371" t="s">
        <v>3752</v>
      </c>
      <c r="F136" s="640"/>
      <c r="G136" s="639"/>
      <c r="H136" s="371" t="s">
        <v>3752</v>
      </c>
      <c r="I136" s="765"/>
      <c r="J136" s="765"/>
      <c r="K136" s="765"/>
      <c r="L136" s="371" t="s">
        <v>3752</v>
      </c>
      <c r="M136" s="653"/>
      <c r="N136" s="174" t="s">
        <v>3752</v>
      </c>
      <c r="O136" s="739"/>
      <c r="P136" s="741"/>
      <c r="Q136" s="741"/>
      <c r="R136" s="741"/>
      <c r="S136" s="741"/>
      <c r="T136" s="741"/>
      <c r="U136" s="741"/>
      <c r="V136" s="741"/>
      <c r="W136" s="741"/>
      <c r="X136" s="741"/>
      <c r="Y136" s="741"/>
      <c r="Z136" s="740"/>
      <c r="AA136" s="227" t="s">
        <v>3752</v>
      </c>
      <c r="AB136" s="739"/>
      <c r="AC136" s="741"/>
      <c r="AD136" s="741"/>
      <c r="AE136" s="741"/>
      <c r="AF136" s="741"/>
      <c r="AG136" s="741"/>
      <c r="AH136" s="740"/>
      <c r="AI136" s="252" t="s">
        <v>3752</v>
      </c>
      <c r="AJ136" s="829"/>
      <c r="AK136" s="830"/>
      <c r="AL136" s="676" t="s">
        <v>3752</v>
      </c>
      <c r="AM136" s="653"/>
      <c r="AN136" s="206" t="s">
        <v>3752</v>
      </c>
      <c r="AO136" s="221" t="str">
        <f>IF(OR(AM136="",AJ136=""),"",IF(AJ136&gt;AM136,"",AJ136/AM136))</f>
        <v/>
      </c>
      <c r="AP136" s="200" t="s">
        <v>3752</v>
      </c>
      <c r="AQ136" s="633" t="str">
        <f>IF(AO136="","",AO136*20)</f>
        <v/>
      </c>
      <c r="AR136" s="162"/>
      <c r="AS136" s="163"/>
      <c r="AT136" s="195"/>
      <c r="AU136" s="199"/>
      <c r="AV136" s="210" t="str">
        <f t="shared" si="54"/>
        <v/>
      </c>
      <c r="AY136" s="171"/>
    </row>
    <row r="137" spans="1:95" ht="17.100000000000001" customHeight="1" x14ac:dyDescent="0.25">
      <c r="A137" s="195"/>
      <c r="B137" s="164"/>
      <c r="C137" s="162"/>
      <c r="D137" s="654">
        <v>2</v>
      </c>
      <c r="E137" s="371" t="s">
        <v>3752</v>
      </c>
      <c r="F137" s="534"/>
      <c r="G137" s="535"/>
      <c r="H137" s="371" t="s">
        <v>3752</v>
      </c>
      <c r="I137" s="765"/>
      <c r="J137" s="765"/>
      <c r="K137" s="765"/>
      <c r="L137" s="371" t="s">
        <v>3752</v>
      </c>
      <c r="M137" s="653"/>
      <c r="N137" s="174" t="s">
        <v>3752</v>
      </c>
      <c r="O137" s="739"/>
      <c r="P137" s="741"/>
      <c r="Q137" s="741"/>
      <c r="R137" s="741"/>
      <c r="S137" s="741"/>
      <c r="T137" s="741"/>
      <c r="U137" s="741"/>
      <c r="V137" s="741"/>
      <c r="W137" s="741"/>
      <c r="X137" s="741"/>
      <c r="Y137" s="741"/>
      <c r="Z137" s="740"/>
      <c r="AA137" s="227" t="s">
        <v>3752</v>
      </c>
      <c r="AB137" s="739"/>
      <c r="AC137" s="741"/>
      <c r="AD137" s="741"/>
      <c r="AE137" s="741"/>
      <c r="AF137" s="741"/>
      <c r="AG137" s="741"/>
      <c r="AH137" s="740"/>
      <c r="AI137" s="252" t="s">
        <v>3752</v>
      </c>
      <c r="AJ137" s="829"/>
      <c r="AK137" s="830"/>
      <c r="AL137" s="676" t="s">
        <v>3752</v>
      </c>
      <c r="AM137" s="653"/>
      <c r="AN137" s="206" t="s">
        <v>3752</v>
      </c>
      <c r="AO137" s="221" t="str">
        <f t="shared" ref="AO137:AO138" si="59">IF(OR(AM137="",AJ137=""),"",IF(AJ137&gt;AM137,"",AJ137/AM137))</f>
        <v/>
      </c>
      <c r="AP137" s="200" t="s">
        <v>3752</v>
      </c>
      <c r="AQ137" s="633" t="str">
        <f>IF(AO137="","",AO137*20)</f>
        <v/>
      </c>
      <c r="AR137" s="162"/>
      <c r="AS137" s="163"/>
      <c r="AT137" s="195"/>
      <c r="AU137" s="199"/>
      <c r="AV137" s="210" t="str">
        <f t="shared" si="54"/>
        <v/>
      </c>
      <c r="AY137" s="171"/>
    </row>
    <row r="138" spans="1:95" ht="17.100000000000001" customHeight="1" x14ac:dyDescent="0.25">
      <c r="A138" s="195"/>
      <c r="B138" s="164"/>
      <c r="C138" s="162"/>
      <c r="D138" s="654">
        <v>3</v>
      </c>
      <c r="E138" s="371" t="s">
        <v>3752</v>
      </c>
      <c r="F138" s="534"/>
      <c r="G138" s="535"/>
      <c r="H138" s="371" t="s">
        <v>3752</v>
      </c>
      <c r="I138" s="765"/>
      <c r="J138" s="765"/>
      <c r="K138" s="765"/>
      <c r="L138" s="371" t="s">
        <v>3752</v>
      </c>
      <c r="M138" s="653"/>
      <c r="N138" s="174" t="s">
        <v>3752</v>
      </c>
      <c r="O138" s="739"/>
      <c r="P138" s="741"/>
      <c r="Q138" s="741"/>
      <c r="R138" s="741"/>
      <c r="S138" s="741"/>
      <c r="T138" s="741"/>
      <c r="U138" s="741"/>
      <c r="V138" s="741"/>
      <c r="W138" s="741"/>
      <c r="X138" s="741"/>
      <c r="Y138" s="741"/>
      <c r="Z138" s="740"/>
      <c r="AA138" s="227" t="s">
        <v>3752</v>
      </c>
      <c r="AB138" s="739"/>
      <c r="AC138" s="741"/>
      <c r="AD138" s="741"/>
      <c r="AE138" s="741"/>
      <c r="AF138" s="741"/>
      <c r="AG138" s="741"/>
      <c r="AH138" s="740"/>
      <c r="AI138" s="252" t="s">
        <v>3752</v>
      </c>
      <c r="AJ138" s="829"/>
      <c r="AK138" s="830"/>
      <c r="AL138" s="676" t="s">
        <v>3752</v>
      </c>
      <c r="AM138" s="653"/>
      <c r="AN138" s="206" t="s">
        <v>3752</v>
      </c>
      <c r="AO138" s="221" t="str">
        <f t="shared" si="59"/>
        <v/>
      </c>
      <c r="AP138" s="200" t="s">
        <v>3752</v>
      </c>
      <c r="AQ138" s="633" t="str">
        <f>IF(AO138="","",AO138*20)</f>
        <v/>
      </c>
      <c r="AR138" s="162"/>
      <c r="AS138" s="163"/>
      <c r="AT138" s="195"/>
      <c r="AU138" s="199"/>
      <c r="AV138" s="210" t="str">
        <f t="shared" si="54"/>
        <v/>
      </c>
      <c r="AY138" s="171"/>
      <c r="CQ138" s="216">
        <v>15</v>
      </c>
    </row>
    <row r="139" spans="1:95" ht="3.95" customHeight="1" x14ac:dyDescent="0.25">
      <c r="A139" s="195"/>
      <c r="B139" s="164"/>
      <c r="C139" s="162"/>
      <c r="D139" s="169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6"/>
      <c r="AJ139" s="166"/>
      <c r="AK139" s="166"/>
      <c r="AL139" s="166"/>
      <c r="AM139" s="166"/>
      <c r="AN139" s="166"/>
      <c r="AO139" s="166"/>
      <c r="AP139" s="166"/>
      <c r="AQ139" s="225"/>
      <c r="AR139" s="162"/>
      <c r="AS139" s="163"/>
      <c r="AT139" s="195"/>
      <c r="AU139" s="199"/>
      <c r="AV139" s="210">
        <f t="shared" si="54"/>
        <v>0</v>
      </c>
      <c r="AY139" s="171"/>
    </row>
    <row r="140" spans="1:95" ht="17.100000000000001" customHeight="1" x14ac:dyDescent="0.25">
      <c r="A140" s="195"/>
      <c r="B140" s="164"/>
      <c r="C140" s="841" t="s">
        <v>1720</v>
      </c>
      <c r="D140" s="842"/>
      <c r="E140" s="842"/>
      <c r="F140" s="842"/>
      <c r="G140" s="842"/>
      <c r="H140" s="842"/>
      <c r="I140" s="842"/>
      <c r="J140" s="842"/>
      <c r="K140" s="842"/>
      <c r="L140" s="842"/>
      <c r="M140" s="842"/>
      <c r="N140" s="842"/>
      <c r="O140" s="198"/>
      <c r="P140" s="198"/>
      <c r="Q140" s="198"/>
      <c r="R140" s="198"/>
      <c r="S140" s="424"/>
      <c r="T140" s="314"/>
      <c r="U140" s="424" t="s">
        <v>1707</v>
      </c>
      <c r="V140" s="314"/>
      <c r="W140" s="314"/>
      <c r="X140" s="314"/>
      <c r="Y140" s="314"/>
      <c r="Z140" s="314"/>
      <c r="AA140" s="314"/>
      <c r="AB140" s="314"/>
      <c r="AC140" s="314"/>
      <c r="AD140" s="314"/>
      <c r="AE140" s="314"/>
      <c r="AF140" s="827" t="s">
        <v>1725</v>
      </c>
      <c r="AG140" s="827"/>
      <c r="AH140" s="827"/>
      <c r="AI140" s="827"/>
      <c r="AJ140" s="827"/>
      <c r="AK140" s="827"/>
      <c r="AL140" s="827"/>
      <c r="AM140" s="827"/>
      <c r="AN140" s="827"/>
      <c r="AO140" s="827"/>
      <c r="AP140" s="828"/>
      <c r="AQ140" s="854" t="s">
        <v>1852</v>
      </c>
      <c r="AR140" s="855"/>
      <c r="AS140" s="163"/>
      <c r="AT140" s="195"/>
      <c r="AU140" s="199"/>
      <c r="AV140" s="210">
        <f t="shared" si="54"/>
        <v>0</v>
      </c>
      <c r="AY140" s="171"/>
    </row>
    <row r="141" spans="1:95" ht="3.95" customHeight="1" x14ac:dyDescent="0.25">
      <c r="A141" s="195"/>
      <c r="B141" s="164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218"/>
      <c r="AR141" s="162"/>
      <c r="AS141" s="163"/>
      <c r="AT141" s="195"/>
      <c r="AU141" s="199"/>
      <c r="AV141" s="210">
        <f t="shared" si="54"/>
        <v>0</v>
      </c>
      <c r="AY141" s="171"/>
    </row>
    <row r="142" spans="1:95" ht="15" customHeight="1" x14ac:dyDescent="0.25">
      <c r="A142" s="195"/>
      <c r="B142" s="164"/>
      <c r="C142" s="162"/>
      <c r="D142" s="642" t="s">
        <v>1692</v>
      </c>
      <c r="E142" s="176"/>
      <c r="F142" s="727" t="s">
        <v>1693</v>
      </c>
      <c r="G142" s="729"/>
      <c r="H142" s="176"/>
      <c r="I142" s="845" t="s">
        <v>1715</v>
      </c>
      <c r="J142" s="849"/>
      <c r="K142" s="848"/>
      <c r="L142" s="176"/>
      <c r="M142" s="642" t="s">
        <v>3736</v>
      </c>
      <c r="N142" s="485"/>
      <c r="O142" s="821" t="s">
        <v>4689</v>
      </c>
      <c r="P142" s="822"/>
      <c r="Q142" s="822"/>
      <c r="R142" s="822"/>
      <c r="S142" s="822"/>
      <c r="T142" s="822"/>
      <c r="U142" s="822"/>
      <c r="V142" s="822"/>
      <c r="W142" s="822"/>
      <c r="X142" s="822"/>
      <c r="Y142" s="822"/>
      <c r="Z142" s="823"/>
      <c r="AA142" s="496"/>
      <c r="AB142" s="816" t="s">
        <v>1712</v>
      </c>
      <c r="AC142" s="817"/>
      <c r="AD142" s="817"/>
      <c r="AE142" s="817"/>
      <c r="AF142" s="817"/>
      <c r="AG142" s="817"/>
      <c r="AH142" s="818"/>
      <c r="AI142" s="158"/>
      <c r="AJ142" s="816" t="s">
        <v>1988</v>
      </c>
      <c r="AK142" s="818"/>
      <c r="AL142" s="485"/>
      <c r="AM142" s="486" t="s">
        <v>1987</v>
      </c>
      <c r="AN142" s="485"/>
      <c r="AO142" s="486" t="s">
        <v>1979</v>
      </c>
      <c r="AP142" s="485"/>
      <c r="AQ142" s="644" t="s">
        <v>1698</v>
      </c>
      <c r="AR142" s="162"/>
      <c r="AS142" s="163"/>
      <c r="AT142" s="195"/>
      <c r="AU142" s="488"/>
      <c r="AV142" s="495"/>
      <c r="AY142" s="171"/>
    </row>
    <row r="143" spans="1:95" ht="15" customHeight="1" x14ac:dyDescent="0.25">
      <c r="A143" s="195"/>
      <c r="B143" s="164"/>
      <c r="C143" s="162"/>
      <c r="D143" s="643" t="s">
        <v>792</v>
      </c>
      <c r="E143" s="176"/>
      <c r="F143" s="730" t="s">
        <v>3739</v>
      </c>
      <c r="G143" s="732"/>
      <c r="H143" s="176"/>
      <c r="I143" s="838" t="s">
        <v>795</v>
      </c>
      <c r="J143" s="839"/>
      <c r="K143" s="840"/>
      <c r="L143" s="176"/>
      <c r="M143" s="643" t="s">
        <v>3733</v>
      </c>
      <c r="N143" s="485"/>
      <c r="O143" s="824" t="s">
        <v>4688</v>
      </c>
      <c r="P143" s="825"/>
      <c r="Q143" s="825"/>
      <c r="R143" s="825"/>
      <c r="S143" s="825"/>
      <c r="T143" s="825"/>
      <c r="U143" s="825"/>
      <c r="V143" s="825"/>
      <c r="W143" s="825"/>
      <c r="X143" s="825"/>
      <c r="Y143" s="825"/>
      <c r="Z143" s="826"/>
      <c r="AA143" s="496"/>
      <c r="AB143" s="824" t="s">
        <v>796</v>
      </c>
      <c r="AC143" s="825"/>
      <c r="AD143" s="825"/>
      <c r="AE143" s="825"/>
      <c r="AF143" s="825"/>
      <c r="AG143" s="825"/>
      <c r="AH143" s="826"/>
      <c r="AI143" s="158"/>
      <c r="AJ143" s="775" t="s">
        <v>1985</v>
      </c>
      <c r="AK143" s="777"/>
      <c r="AL143" s="485"/>
      <c r="AM143" s="493" t="s">
        <v>1688</v>
      </c>
      <c r="AN143" s="485"/>
      <c r="AO143" s="493" t="s">
        <v>1690</v>
      </c>
      <c r="AP143" s="485"/>
      <c r="AQ143" s="645" t="s">
        <v>794</v>
      </c>
      <c r="AR143" s="162"/>
      <c r="AS143" s="163"/>
      <c r="AT143" s="195"/>
      <c r="AU143" s="488"/>
      <c r="AV143" s="495"/>
      <c r="AY143" s="171"/>
    </row>
    <row r="144" spans="1:95" ht="3.95" customHeight="1" x14ac:dyDescent="0.25">
      <c r="A144" s="195"/>
      <c r="B144" s="164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62"/>
      <c r="AB144" s="158"/>
      <c r="AC144" s="158"/>
      <c r="AD144" s="158"/>
      <c r="AE144" s="158"/>
      <c r="AF144" s="158"/>
      <c r="AG144" s="158"/>
      <c r="AH144" s="158"/>
      <c r="AI144" s="162"/>
      <c r="AJ144" s="162"/>
      <c r="AK144" s="162"/>
      <c r="AL144" s="162"/>
      <c r="AM144" s="162"/>
      <c r="AN144" s="162"/>
      <c r="AO144" s="162"/>
      <c r="AP144" s="162"/>
      <c r="AQ144" s="218"/>
      <c r="AR144" s="162"/>
      <c r="AS144" s="163"/>
      <c r="AT144" s="195"/>
      <c r="AU144" s="199"/>
      <c r="AV144" s="210"/>
      <c r="AY144" s="171"/>
    </row>
    <row r="145" spans="1:97" ht="17.100000000000001" customHeight="1" x14ac:dyDescent="0.25">
      <c r="A145" s="195"/>
      <c r="B145" s="164"/>
      <c r="C145" s="162"/>
      <c r="D145" s="654">
        <v>1</v>
      </c>
      <c r="E145" s="371" t="s">
        <v>3752</v>
      </c>
      <c r="F145" s="640"/>
      <c r="G145" s="639"/>
      <c r="H145" s="371" t="s">
        <v>3752</v>
      </c>
      <c r="I145" s="765"/>
      <c r="J145" s="765"/>
      <c r="K145" s="765"/>
      <c r="L145" s="371" t="s">
        <v>3752</v>
      </c>
      <c r="M145" s="653"/>
      <c r="N145" s="174" t="s">
        <v>3752</v>
      </c>
      <c r="O145" s="739"/>
      <c r="P145" s="741"/>
      <c r="Q145" s="741"/>
      <c r="R145" s="741"/>
      <c r="S145" s="741"/>
      <c r="T145" s="741"/>
      <c r="U145" s="741"/>
      <c r="V145" s="741"/>
      <c r="W145" s="741"/>
      <c r="X145" s="741"/>
      <c r="Y145" s="741"/>
      <c r="Z145" s="740"/>
      <c r="AA145" s="227" t="s">
        <v>3752</v>
      </c>
      <c r="AB145" s="739"/>
      <c r="AC145" s="741"/>
      <c r="AD145" s="741"/>
      <c r="AE145" s="741"/>
      <c r="AF145" s="741"/>
      <c r="AG145" s="741"/>
      <c r="AH145" s="740"/>
      <c r="AI145" s="252" t="s">
        <v>3752</v>
      </c>
      <c r="AJ145" s="829"/>
      <c r="AK145" s="830"/>
      <c r="AL145" s="201" t="s">
        <v>3752</v>
      </c>
      <c r="AM145" s="653"/>
      <c r="AN145" s="201" t="s">
        <v>3752</v>
      </c>
      <c r="AO145" s="221" t="str">
        <f>IF(OR(AM145="",AJ145=""),"",IF(AJ145&gt;AM145,"",AJ145/AM145))</f>
        <v/>
      </c>
      <c r="AP145" s="201" t="s">
        <v>3752</v>
      </c>
      <c r="AQ145" s="633" t="str">
        <f>IF(AO145="","",AO145*15)</f>
        <v/>
      </c>
      <c r="AR145" s="162"/>
      <c r="AS145" s="163"/>
      <c r="AT145" s="195"/>
      <c r="AU145" s="199"/>
      <c r="AV145" s="210" t="str">
        <f t="shared" si="54"/>
        <v/>
      </c>
      <c r="AY145" s="171"/>
    </row>
    <row r="146" spans="1:97" ht="17.100000000000001" customHeight="1" x14ac:dyDescent="0.25">
      <c r="A146" s="195"/>
      <c r="B146" s="164"/>
      <c r="C146" s="162"/>
      <c r="D146" s="654">
        <v>2</v>
      </c>
      <c r="E146" s="371" t="s">
        <v>3752</v>
      </c>
      <c r="F146" s="534"/>
      <c r="G146" s="535"/>
      <c r="H146" s="371" t="s">
        <v>3752</v>
      </c>
      <c r="I146" s="765"/>
      <c r="J146" s="765"/>
      <c r="K146" s="765"/>
      <c r="L146" s="371" t="s">
        <v>3752</v>
      </c>
      <c r="M146" s="653"/>
      <c r="N146" s="174" t="s">
        <v>3752</v>
      </c>
      <c r="O146" s="739"/>
      <c r="P146" s="741"/>
      <c r="Q146" s="741"/>
      <c r="R146" s="741"/>
      <c r="S146" s="741"/>
      <c r="T146" s="741"/>
      <c r="U146" s="741"/>
      <c r="V146" s="741"/>
      <c r="W146" s="741"/>
      <c r="X146" s="741"/>
      <c r="Y146" s="741"/>
      <c r="Z146" s="740"/>
      <c r="AA146" s="227" t="s">
        <v>3752</v>
      </c>
      <c r="AB146" s="739"/>
      <c r="AC146" s="741"/>
      <c r="AD146" s="741"/>
      <c r="AE146" s="741"/>
      <c r="AF146" s="741"/>
      <c r="AG146" s="741"/>
      <c r="AH146" s="740"/>
      <c r="AI146" s="252" t="s">
        <v>3752</v>
      </c>
      <c r="AJ146" s="829"/>
      <c r="AK146" s="830"/>
      <c r="AL146" s="201" t="s">
        <v>3752</v>
      </c>
      <c r="AM146" s="653"/>
      <c r="AN146" s="201" t="s">
        <v>3752</v>
      </c>
      <c r="AO146" s="221" t="str">
        <f t="shared" ref="AO146:AO147" si="60">IF(OR(AM146="",AJ146=""),"",IF(AJ146&gt;AM146,"",AJ146/AM146))</f>
        <v/>
      </c>
      <c r="AP146" s="201" t="s">
        <v>3752</v>
      </c>
      <c r="AQ146" s="633" t="str">
        <f>IF(AO146="","",AO146*15)</f>
        <v/>
      </c>
      <c r="AR146" s="162"/>
      <c r="AS146" s="163"/>
      <c r="AT146" s="195"/>
      <c r="AU146" s="199"/>
      <c r="AV146" s="210" t="str">
        <f t="shared" si="54"/>
        <v/>
      </c>
      <c r="AY146" s="171"/>
    </row>
    <row r="147" spans="1:97" ht="17.100000000000001" customHeight="1" x14ac:dyDescent="0.25">
      <c r="A147" s="195"/>
      <c r="B147" s="164"/>
      <c r="C147" s="162"/>
      <c r="D147" s="654">
        <v>3</v>
      </c>
      <c r="E147" s="371" t="s">
        <v>3752</v>
      </c>
      <c r="F147" s="534"/>
      <c r="G147" s="535"/>
      <c r="H147" s="371" t="s">
        <v>3752</v>
      </c>
      <c r="I147" s="765"/>
      <c r="J147" s="765"/>
      <c r="K147" s="765"/>
      <c r="L147" s="371" t="s">
        <v>3752</v>
      </c>
      <c r="M147" s="653"/>
      <c r="N147" s="174" t="s">
        <v>3752</v>
      </c>
      <c r="O147" s="739"/>
      <c r="P147" s="741"/>
      <c r="Q147" s="741"/>
      <c r="R147" s="741"/>
      <c r="S147" s="741"/>
      <c r="T147" s="741"/>
      <c r="U147" s="741"/>
      <c r="V147" s="741"/>
      <c r="W147" s="741"/>
      <c r="X147" s="741"/>
      <c r="Y147" s="741"/>
      <c r="Z147" s="740"/>
      <c r="AA147" s="227" t="s">
        <v>3752</v>
      </c>
      <c r="AB147" s="739"/>
      <c r="AC147" s="741"/>
      <c r="AD147" s="741"/>
      <c r="AE147" s="741"/>
      <c r="AF147" s="741"/>
      <c r="AG147" s="741"/>
      <c r="AH147" s="740"/>
      <c r="AI147" s="252" t="s">
        <v>3752</v>
      </c>
      <c r="AJ147" s="829"/>
      <c r="AK147" s="830"/>
      <c r="AL147" s="201" t="s">
        <v>3752</v>
      </c>
      <c r="AM147" s="653"/>
      <c r="AN147" s="201" t="s">
        <v>3752</v>
      </c>
      <c r="AO147" s="221" t="str">
        <f t="shared" si="60"/>
        <v/>
      </c>
      <c r="AP147" s="201" t="s">
        <v>3752</v>
      </c>
      <c r="AQ147" s="633" t="str">
        <f>IF(AO147="","",AO147*15)</f>
        <v/>
      </c>
      <c r="AR147" s="162"/>
      <c r="AS147" s="163"/>
      <c r="AT147" s="195"/>
      <c r="AU147" s="199"/>
      <c r="AV147" s="210" t="str">
        <f t="shared" si="54"/>
        <v/>
      </c>
      <c r="AY147" s="171"/>
      <c r="CR147" s="216">
        <v>16</v>
      </c>
    </row>
    <row r="148" spans="1:97" ht="3.75" customHeight="1" x14ac:dyDescent="0.25">
      <c r="A148" s="195"/>
      <c r="B148" s="164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218"/>
      <c r="AR148" s="162"/>
      <c r="AS148" s="163"/>
      <c r="AT148" s="195"/>
      <c r="AU148" s="199"/>
      <c r="AV148" s="210">
        <f t="shared" si="54"/>
        <v>0</v>
      </c>
      <c r="AY148" s="171"/>
    </row>
    <row r="149" spans="1:97" ht="17.100000000000001" customHeight="1" x14ac:dyDescent="0.25">
      <c r="A149" s="195"/>
      <c r="B149" s="164"/>
      <c r="C149" s="843" t="s">
        <v>1953</v>
      </c>
      <c r="D149" s="844"/>
      <c r="E149" s="844"/>
      <c r="F149" s="844"/>
      <c r="G149" s="844"/>
      <c r="H149" s="844"/>
      <c r="I149" s="844"/>
      <c r="J149" s="844"/>
      <c r="K149" s="844"/>
      <c r="L149" s="844"/>
      <c r="M149" s="844"/>
      <c r="N149" s="844"/>
      <c r="O149" s="844"/>
      <c r="P149" s="844"/>
      <c r="Q149" s="844"/>
      <c r="R149" s="844"/>
      <c r="S149" s="844"/>
      <c r="T149" s="650"/>
      <c r="U149" s="650"/>
      <c r="V149" s="650"/>
      <c r="W149" s="650"/>
      <c r="X149" s="650"/>
      <c r="Y149" s="650"/>
      <c r="Z149" s="650"/>
      <c r="AA149" s="650"/>
      <c r="AB149" s="650"/>
      <c r="AC149" s="650"/>
      <c r="AD149" s="650"/>
      <c r="AE149" s="650"/>
      <c r="AF149" s="856" t="s">
        <v>1954</v>
      </c>
      <c r="AG149" s="856"/>
      <c r="AH149" s="856"/>
      <c r="AI149" s="856"/>
      <c r="AJ149" s="856"/>
      <c r="AK149" s="856"/>
      <c r="AL149" s="856"/>
      <c r="AM149" s="856"/>
      <c r="AN149" s="856"/>
      <c r="AO149" s="856"/>
      <c r="AP149" s="856"/>
      <c r="AQ149" s="856"/>
      <c r="AR149" s="857"/>
      <c r="AS149" s="163"/>
      <c r="AT149" s="195"/>
      <c r="AU149" s="199"/>
      <c r="AV149" s="210">
        <f t="shared" si="54"/>
        <v>0</v>
      </c>
      <c r="AY149" s="171"/>
    </row>
    <row r="150" spans="1:97" ht="3.95" customHeight="1" x14ac:dyDescent="0.25">
      <c r="A150" s="195"/>
      <c r="B150" s="164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218"/>
      <c r="AR150" s="162"/>
      <c r="AS150" s="163"/>
      <c r="AT150" s="195"/>
      <c r="AU150" s="199"/>
      <c r="AV150" s="210">
        <f t="shared" si="54"/>
        <v>0</v>
      </c>
      <c r="AY150" s="171"/>
    </row>
    <row r="151" spans="1:97" ht="17.100000000000001" customHeight="1" x14ac:dyDescent="0.25">
      <c r="A151" s="195"/>
      <c r="B151" s="164"/>
      <c r="C151" s="841" t="s">
        <v>1733</v>
      </c>
      <c r="D151" s="842"/>
      <c r="E151" s="842"/>
      <c r="F151" s="842"/>
      <c r="G151" s="842"/>
      <c r="H151" s="842"/>
      <c r="I151" s="842"/>
      <c r="J151" s="842"/>
      <c r="K151" s="842"/>
      <c r="L151" s="842"/>
      <c r="M151" s="842"/>
      <c r="N151" s="842"/>
      <c r="O151" s="198"/>
      <c r="P151" s="198"/>
      <c r="Q151" s="198"/>
      <c r="R151" s="198"/>
      <c r="S151" s="424"/>
      <c r="T151" s="314"/>
      <c r="U151" s="456" t="s">
        <v>1734</v>
      </c>
      <c r="V151" s="314"/>
      <c r="W151" s="314"/>
      <c r="X151" s="314"/>
      <c r="Y151" s="314"/>
      <c r="Z151" s="314"/>
      <c r="AA151" s="314"/>
      <c r="AB151" s="314"/>
      <c r="AC151" s="314"/>
      <c r="AD151" s="314"/>
      <c r="AE151" s="314"/>
      <c r="AF151" s="827" t="s">
        <v>1735</v>
      </c>
      <c r="AG151" s="827"/>
      <c r="AH151" s="827"/>
      <c r="AI151" s="827"/>
      <c r="AJ151" s="827"/>
      <c r="AK151" s="827"/>
      <c r="AL151" s="827"/>
      <c r="AM151" s="827"/>
      <c r="AN151" s="827"/>
      <c r="AO151" s="827"/>
      <c r="AP151" s="828"/>
      <c r="AQ151" s="854" t="s">
        <v>1853</v>
      </c>
      <c r="AR151" s="855"/>
      <c r="AS151" s="163"/>
      <c r="AT151" s="195"/>
      <c r="AU151" s="199"/>
      <c r="AV151" s="210">
        <f t="shared" si="54"/>
        <v>0</v>
      </c>
      <c r="AY151" s="171"/>
    </row>
    <row r="152" spans="1:97" ht="3.95" customHeight="1" x14ac:dyDescent="0.25">
      <c r="A152" s="195"/>
      <c r="B152" s="164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218"/>
      <c r="AR152" s="162"/>
      <c r="AS152" s="163"/>
      <c r="AT152" s="195"/>
      <c r="AU152" s="199"/>
      <c r="AV152" s="210">
        <f t="shared" si="54"/>
        <v>0</v>
      </c>
      <c r="AY152" s="171"/>
    </row>
    <row r="153" spans="1:97" ht="15" customHeight="1" x14ac:dyDescent="0.25">
      <c r="A153" s="195"/>
      <c r="B153" s="164"/>
      <c r="C153" s="162"/>
      <c r="D153" s="642" t="s">
        <v>1692</v>
      </c>
      <c r="E153" s="176"/>
      <c r="F153" s="727" t="s">
        <v>1693</v>
      </c>
      <c r="G153" s="729"/>
      <c r="H153" s="176"/>
      <c r="I153" s="727" t="s">
        <v>1715</v>
      </c>
      <c r="J153" s="728"/>
      <c r="K153" s="729"/>
      <c r="L153" s="176"/>
      <c r="M153" s="642" t="s">
        <v>3736</v>
      </c>
      <c r="N153" s="485"/>
      <c r="O153" s="821" t="s">
        <v>3812</v>
      </c>
      <c r="P153" s="822"/>
      <c r="Q153" s="822"/>
      <c r="R153" s="822"/>
      <c r="S153" s="822"/>
      <c r="T153" s="822"/>
      <c r="U153" s="822"/>
      <c r="V153" s="822"/>
      <c r="W153" s="822"/>
      <c r="X153" s="822"/>
      <c r="Y153" s="822"/>
      <c r="Z153" s="823"/>
      <c r="AA153" s="496"/>
      <c r="AB153" s="816" t="s">
        <v>1730</v>
      </c>
      <c r="AC153" s="817"/>
      <c r="AD153" s="817"/>
      <c r="AE153" s="817"/>
      <c r="AF153" s="817"/>
      <c r="AG153" s="817"/>
      <c r="AH153" s="817"/>
      <c r="AI153" s="817"/>
      <c r="AJ153" s="817"/>
      <c r="AK153" s="818"/>
      <c r="AL153" s="485"/>
      <c r="AM153" s="486" t="s">
        <v>1856</v>
      </c>
      <c r="AN153" s="485"/>
      <c r="AO153" s="486" t="s">
        <v>1979</v>
      </c>
      <c r="AP153" s="485"/>
      <c r="AQ153" s="644" t="s">
        <v>1698</v>
      </c>
      <c r="AR153" s="162"/>
      <c r="AS153" s="163"/>
      <c r="AT153" s="195"/>
      <c r="AU153" s="488"/>
      <c r="AV153" s="495">
        <f t="shared" si="54"/>
        <v>0</v>
      </c>
      <c r="AY153" s="171"/>
    </row>
    <row r="154" spans="1:97" s="178" customFormat="1" ht="15" customHeight="1" x14ac:dyDescent="0.25">
      <c r="A154" s="226"/>
      <c r="B154" s="175"/>
      <c r="C154" s="176"/>
      <c r="D154" s="643" t="s">
        <v>792</v>
      </c>
      <c r="E154" s="176"/>
      <c r="F154" s="730" t="s">
        <v>3739</v>
      </c>
      <c r="G154" s="732"/>
      <c r="H154" s="176"/>
      <c r="I154" s="730" t="s">
        <v>795</v>
      </c>
      <c r="J154" s="731"/>
      <c r="K154" s="732"/>
      <c r="L154" s="176"/>
      <c r="M154" s="643" t="s">
        <v>3733</v>
      </c>
      <c r="N154" s="485"/>
      <c r="O154" s="824" t="s">
        <v>3813</v>
      </c>
      <c r="P154" s="825"/>
      <c r="Q154" s="825"/>
      <c r="R154" s="825"/>
      <c r="S154" s="825"/>
      <c r="T154" s="825"/>
      <c r="U154" s="825"/>
      <c r="V154" s="825"/>
      <c r="W154" s="825"/>
      <c r="X154" s="825"/>
      <c r="Y154" s="825"/>
      <c r="Z154" s="826"/>
      <c r="AA154" s="496"/>
      <c r="AB154" s="775" t="s">
        <v>1731</v>
      </c>
      <c r="AC154" s="776"/>
      <c r="AD154" s="776"/>
      <c r="AE154" s="776"/>
      <c r="AF154" s="776"/>
      <c r="AG154" s="776"/>
      <c r="AH154" s="776"/>
      <c r="AI154" s="776"/>
      <c r="AJ154" s="776"/>
      <c r="AK154" s="777"/>
      <c r="AL154" s="485"/>
      <c r="AM154" s="493" t="s">
        <v>1732</v>
      </c>
      <c r="AN154" s="485"/>
      <c r="AO154" s="493" t="s">
        <v>1690</v>
      </c>
      <c r="AP154" s="485"/>
      <c r="AQ154" s="645" t="s">
        <v>794</v>
      </c>
      <c r="AR154" s="176"/>
      <c r="AS154" s="133"/>
      <c r="AT154" s="226"/>
      <c r="AU154" s="488"/>
      <c r="AV154" s="495">
        <f t="shared" si="54"/>
        <v>0</v>
      </c>
      <c r="AY154" s="171"/>
    </row>
    <row r="155" spans="1:97" ht="3.95" customHeight="1" x14ac:dyDescent="0.25">
      <c r="A155" s="195"/>
      <c r="B155" s="164"/>
      <c r="C155" s="158"/>
      <c r="D155" s="166"/>
      <c r="E155" s="166"/>
      <c r="F155" s="166"/>
      <c r="G155" s="166"/>
      <c r="H155" s="166"/>
      <c r="I155" s="166"/>
      <c r="J155" s="166"/>
      <c r="K155" s="166"/>
      <c r="L155" s="166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220"/>
      <c r="AB155" s="158"/>
      <c r="AC155" s="158"/>
      <c r="AD155" s="158"/>
      <c r="AE155" s="158"/>
      <c r="AF155" s="158"/>
      <c r="AG155" s="158"/>
      <c r="AH155" s="158"/>
      <c r="AI155" s="158"/>
      <c r="AJ155" s="162"/>
      <c r="AK155" s="162"/>
      <c r="AL155" s="206"/>
      <c r="AM155" s="158"/>
      <c r="AN155" s="206"/>
      <c r="AO155" s="158"/>
      <c r="AP155" s="158"/>
      <c r="AQ155" s="209"/>
      <c r="AR155" s="158"/>
      <c r="AS155" s="163"/>
      <c r="AT155" s="195"/>
      <c r="AU155" s="199"/>
      <c r="AV155" s="210">
        <f t="shared" si="54"/>
        <v>0</v>
      </c>
      <c r="AY155" s="171"/>
    </row>
    <row r="156" spans="1:97" ht="17.100000000000001" customHeight="1" x14ac:dyDescent="0.25">
      <c r="A156" s="195"/>
      <c r="B156" s="164"/>
      <c r="C156" s="162"/>
      <c r="D156" s="654">
        <v>1</v>
      </c>
      <c r="E156" s="371" t="s">
        <v>3752</v>
      </c>
      <c r="F156" s="526"/>
      <c r="G156" s="533"/>
      <c r="H156" s="371" t="s">
        <v>3752</v>
      </c>
      <c r="I156" s="739"/>
      <c r="J156" s="741"/>
      <c r="K156" s="740"/>
      <c r="L156" s="371" t="s">
        <v>3752</v>
      </c>
      <c r="M156" s="653"/>
      <c r="N156" s="371" t="s">
        <v>3752</v>
      </c>
      <c r="O156" s="829"/>
      <c r="P156" s="837"/>
      <c r="Q156" s="837"/>
      <c r="R156" s="837"/>
      <c r="S156" s="837"/>
      <c r="T156" s="837"/>
      <c r="U156" s="837"/>
      <c r="V156" s="837"/>
      <c r="W156" s="837"/>
      <c r="X156" s="837"/>
      <c r="Y156" s="837"/>
      <c r="Z156" s="830"/>
      <c r="AA156" s="227" t="s">
        <v>3752</v>
      </c>
      <c r="AB156" s="739"/>
      <c r="AC156" s="741"/>
      <c r="AD156" s="741"/>
      <c r="AE156" s="741"/>
      <c r="AF156" s="741"/>
      <c r="AG156" s="741"/>
      <c r="AH156" s="741"/>
      <c r="AI156" s="741"/>
      <c r="AJ156" s="741"/>
      <c r="AK156" s="740"/>
      <c r="AL156" s="676" t="s">
        <v>3752</v>
      </c>
      <c r="AM156" s="653"/>
      <c r="AN156" s="206"/>
      <c r="AO156" s="654" t="str">
        <f>IF(AM156&lt;&gt;"",IF(AM156="Membre","50%","100%"),"")</f>
        <v/>
      </c>
      <c r="AP156" s="200"/>
      <c r="AQ156" s="633" t="str">
        <f>IF(AO156="","",AO156*30)</f>
        <v/>
      </c>
      <c r="AR156" s="162"/>
      <c r="AS156" s="163"/>
      <c r="AT156" s="195"/>
      <c r="AV156" s="210" t="str">
        <f t="shared" si="54"/>
        <v/>
      </c>
      <c r="AY156" s="171"/>
    </row>
    <row r="157" spans="1:97" ht="17.100000000000001" customHeight="1" x14ac:dyDescent="0.25">
      <c r="A157" s="195"/>
      <c r="B157" s="164"/>
      <c r="C157" s="162"/>
      <c r="D157" s="654">
        <v>2</v>
      </c>
      <c r="E157" s="371" t="s">
        <v>3752</v>
      </c>
      <c r="F157" s="526"/>
      <c r="G157" s="533"/>
      <c r="H157" s="371" t="s">
        <v>3752</v>
      </c>
      <c r="I157" s="739"/>
      <c r="J157" s="741"/>
      <c r="K157" s="740"/>
      <c r="L157" s="371" t="s">
        <v>3752</v>
      </c>
      <c r="M157" s="653"/>
      <c r="N157" s="371"/>
      <c r="O157" s="829"/>
      <c r="P157" s="837"/>
      <c r="Q157" s="837"/>
      <c r="R157" s="837"/>
      <c r="S157" s="837"/>
      <c r="T157" s="837"/>
      <c r="U157" s="837"/>
      <c r="V157" s="837"/>
      <c r="W157" s="837"/>
      <c r="X157" s="837"/>
      <c r="Y157" s="837"/>
      <c r="Z157" s="830"/>
      <c r="AA157" s="227" t="s">
        <v>3752</v>
      </c>
      <c r="AB157" s="739"/>
      <c r="AC157" s="741"/>
      <c r="AD157" s="741"/>
      <c r="AE157" s="741"/>
      <c r="AF157" s="741"/>
      <c r="AG157" s="741"/>
      <c r="AH157" s="741"/>
      <c r="AI157" s="741"/>
      <c r="AJ157" s="741"/>
      <c r="AK157" s="740"/>
      <c r="AL157" s="676" t="s">
        <v>3752</v>
      </c>
      <c r="AM157" s="653"/>
      <c r="AN157" s="206"/>
      <c r="AO157" s="654" t="str">
        <f>IF(AM157&lt;&gt;"",IF(AM157="Membre","50%","100%"),"")</f>
        <v/>
      </c>
      <c r="AP157" s="200"/>
      <c r="AQ157" s="633" t="str">
        <f>IF(AO157="","",AO157*30)</f>
        <v/>
      </c>
      <c r="AR157" s="162"/>
      <c r="AS157" s="163"/>
      <c r="AT157" s="195"/>
      <c r="AV157" s="210" t="str">
        <f t="shared" si="54"/>
        <v/>
      </c>
      <c r="AY157" s="171"/>
    </row>
    <row r="158" spans="1:97" ht="17.100000000000001" customHeight="1" x14ac:dyDescent="0.25">
      <c r="A158" s="195"/>
      <c r="B158" s="164"/>
      <c r="C158" s="162"/>
      <c r="D158" s="654">
        <v>3</v>
      </c>
      <c r="E158" s="371" t="s">
        <v>3752</v>
      </c>
      <c r="F158" s="526"/>
      <c r="G158" s="533"/>
      <c r="H158" s="371" t="s">
        <v>3752</v>
      </c>
      <c r="I158" s="739"/>
      <c r="J158" s="741"/>
      <c r="K158" s="740"/>
      <c r="L158" s="371" t="s">
        <v>3752</v>
      </c>
      <c r="M158" s="653"/>
      <c r="N158" s="371"/>
      <c r="O158" s="829"/>
      <c r="P158" s="837"/>
      <c r="Q158" s="837"/>
      <c r="R158" s="837"/>
      <c r="S158" s="837"/>
      <c r="T158" s="837"/>
      <c r="U158" s="837"/>
      <c r="V158" s="837"/>
      <c r="W158" s="837"/>
      <c r="X158" s="837"/>
      <c r="Y158" s="837"/>
      <c r="Z158" s="830"/>
      <c r="AA158" s="227" t="s">
        <v>3752</v>
      </c>
      <c r="AB158" s="739"/>
      <c r="AC158" s="741"/>
      <c r="AD158" s="741"/>
      <c r="AE158" s="741"/>
      <c r="AF158" s="741"/>
      <c r="AG158" s="741"/>
      <c r="AH158" s="741"/>
      <c r="AI158" s="741"/>
      <c r="AJ158" s="741"/>
      <c r="AK158" s="740"/>
      <c r="AL158" s="676" t="s">
        <v>3752</v>
      </c>
      <c r="AM158" s="653"/>
      <c r="AN158" s="206"/>
      <c r="AO158" s="654" t="str">
        <f>IF(AM158&lt;&gt;"",IF(AM158="Membre","50%","100%"),"")</f>
        <v/>
      </c>
      <c r="AP158" s="200"/>
      <c r="AQ158" s="633" t="str">
        <f>IF(AO158="","",AO158*30)</f>
        <v/>
      </c>
      <c r="AR158" s="162"/>
      <c r="AS158" s="163"/>
      <c r="AT158" s="195"/>
      <c r="AV158" s="210" t="str">
        <f t="shared" si="54"/>
        <v/>
      </c>
      <c r="AY158" s="171"/>
      <c r="CS158" s="216">
        <v>17</v>
      </c>
    </row>
    <row r="159" spans="1:97" ht="3.95" customHeight="1" x14ac:dyDescent="0.25">
      <c r="A159" s="195"/>
      <c r="B159" s="164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218"/>
      <c r="AR159" s="162"/>
      <c r="AS159" s="163"/>
      <c r="AT159" s="195"/>
      <c r="AV159" s="210">
        <f t="shared" si="54"/>
        <v>0</v>
      </c>
      <c r="AY159" s="171"/>
    </row>
    <row r="160" spans="1:97" ht="17.100000000000001" customHeight="1" x14ac:dyDescent="0.25">
      <c r="A160" s="195"/>
      <c r="B160" s="164"/>
      <c r="C160" s="841" t="s">
        <v>1736</v>
      </c>
      <c r="D160" s="842"/>
      <c r="E160" s="842"/>
      <c r="F160" s="842"/>
      <c r="G160" s="842"/>
      <c r="H160" s="842"/>
      <c r="I160" s="842"/>
      <c r="J160" s="842"/>
      <c r="K160" s="842"/>
      <c r="L160" s="842"/>
      <c r="M160" s="842"/>
      <c r="N160" s="842"/>
      <c r="O160" s="198"/>
      <c r="P160" s="198"/>
      <c r="Q160" s="198"/>
      <c r="R160" s="198"/>
      <c r="S160" s="424"/>
      <c r="T160" s="314"/>
      <c r="U160" s="456" t="s">
        <v>1699</v>
      </c>
      <c r="V160" s="314"/>
      <c r="W160" s="314"/>
      <c r="X160" s="314"/>
      <c r="Y160" s="314"/>
      <c r="Z160" s="314"/>
      <c r="AA160" s="314"/>
      <c r="AB160" s="314"/>
      <c r="AC160" s="314"/>
      <c r="AD160" s="314"/>
      <c r="AE160" s="314"/>
      <c r="AF160" s="827" t="s">
        <v>1743</v>
      </c>
      <c r="AG160" s="827"/>
      <c r="AH160" s="827"/>
      <c r="AI160" s="827"/>
      <c r="AJ160" s="827"/>
      <c r="AK160" s="827"/>
      <c r="AL160" s="827"/>
      <c r="AM160" s="827"/>
      <c r="AN160" s="827"/>
      <c r="AO160" s="827"/>
      <c r="AP160" s="828"/>
      <c r="AQ160" s="852" t="s">
        <v>1841</v>
      </c>
      <c r="AR160" s="853"/>
      <c r="AS160" s="163"/>
      <c r="AT160" s="195"/>
      <c r="AV160" s="210">
        <f t="shared" si="54"/>
        <v>0</v>
      </c>
      <c r="AY160" s="171"/>
    </row>
    <row r="161" spans="1:99" ht="3.95" customHeight="1" x14ac:dyDescent="0.25">
      <c r="A161" s="195"/>
      <c r="B161" s="164"/>
      <c r="C161" s="158"/>
      <c r="D161" s="166"/>
      <c r="E161" s="166"/>
      <c r="F161" s="166"/>
      <c r="G161" s="166"/>
      <c r="H161" s="166"/>
      <c r="I161" s="166"/>
      <c r="J161" s="166"/>
      <c r="K161" s="166"/>
      <c r="L161" s="166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209"/>
      <c r="AR161" s="158"/>
      <c r="AS161" s="163"/>
      <c r="AT161" s="195"/>
      <c r="AV161" s="210">
        <f t="shared" si="54"/>
        <v>0</v>
      </c>
      <c r="AY161" s="171"/>
    </row>
    <row r="162" spans="1:99" ht="15" customHeight="1" x14ac:dyDescent="0.25">
      <c r="A162" s="195"/>
      <c r="B162" s="164"/>
      <c r="C162" s="158"/>
      <c r="D162" s="642" t="s">
        <v>1692</v>
      </c>
      <c r="E162" s="176"/>
      <c r="F162" s="727" t="s">
        <v>1693</v>
      </c>
      <c r="G162" s="729"/>
      <c r="H162" s="176"/>
      <c r="I162" s="727" t="s">
        <v>1715</v>
      </c>
      <c r="J162" s="728"/>
      <c r="K162" s="729"/>
      <c r="L162" s="176"/>
      <c r="M162" s="642" t="s">
        <v>3736</v>
      </c>
      <c r="N162" s="485"/>
      <c r="O162" s="821" t="s">
        <v>3812</v>
      </c>
      <c r="P162" s="822"/>
      <c r="Q162" s="822"/>
      <c r="R162" s="822"/>
      <c r="S162" s="822"/>
      <c r="T162" s="822"/>
      <c r="U162" s="822"/>
      <c r="V162" s="822"/>
      <c r="W162" s="822"/>
      <c r="X162" s="822"/>
      <c r="Y162" s="822"/>
      <c r="Z162" s="823"/>
      <c r="AA162" s="496"/>
      <c r="AB162" s="816" t="s">
        <v>1730</v>
      </c>
      <c r="AC162" s="817"/>
      <c r="AD162" s="817"/>
      <c r="AE162" s="817"/>
      <c r="AF162" s="817"/>
      <c r="AG162" s="817"/>
      <c r="AH162" s="817"/>
      <c r="AI162" s="817"/>
      <c r="AJ162" s="817"/>
      <c r="AK162" s="818"/>
      <c r="AL162" s="485"/>
      <c r="AM162" s="486" t="s">
        <v>1856</v>
      </c>
      <c r="AN162" s="485"/>
      <c r="AO162" s="486" t="s">
        <v>1979</v>
      </c>
      <c r="AP162" s="485"/>
      <c r="AQ162" s="644" t="s">
        <v>1698</v>
      </c>
      <c r="AR162" s="158"/>
      <c r="AS162" s="163"/>
      <c r="AT162" s="195"/>
      <c r="AV162" s="495"/>
      <c r="AY162" s="171"/>
    </row>
    <row r="163" spans="1:99" ht="15" customHeight="1" x14ac:dyDescent="0.25">
      <c r="A163" s="195"/>
      <c r="B163" s="164"/>
      <c r="C163" s="158"/>
      <c r="D163" s="643" t="s">
        <v>792</v>
      </c>
      <c r="E163" s="176"/>
      <c r="F163" s="730" t="s">
        <v>3739</v>
      </c>
      <c r="G163" s="732"/>
      <c r="H163" s="176"/>
      <c r="I163" s="730" t="s">
        <v>795</v>
      </c>
      <c r="J163" s="731"/>
      <c r="K163" s="732"/>
      <c r="L163" s="176"/>
      <c r="M163" s="643" t="s">
        <v>3733</v>
      </c>
      <c r="N163" s="485"/>
      <c r="O163" s="824" t="s">
        <v>3813</v>
      </c>
      <c r="P163" s="825"/>
      <c r="Q163" s="825"/>
      <c r="R163" s="825"/>
      <c r="S163" s="825"/>
      <c r="T163" s="825"/>
      <c r="U163" s="825"/>
      <c r="V163" s="825"/>
      <c r="W163" s="825"/>
      <c r="X163" s="825"/>
      <c r="Y163" s="825"/>
      <c r="Z163" s="826"/>
      <c r="AA163" s="496"/>
      <c r="AB163" s="775" t="s">
        <v>1731</v>
      </c>
      <c r="AC163" s="776"/>
      <c r="AD163" s="776"/>
      <c r="AE163" s="776"/>
      <c r="AF163" s="776"/>
      <c r="AG163" s="776"/>
      <c r="AH163" s="776"/>
      <c r="AI163" s="776"/>
      <c r="AJ163" s="776"/>
      <c r="AK163" s="777"/>
      <c r="AL163" s="485"/>
      <c r="AM163" s="493" t="s">
        <v>1732</v>
      </c>
      <c r="AN163" s="485"/>
      <c r="AO163" s="493" t="s">
        <v>1690</v>
      </c>
      <c r="AP163" s="485"/>
      <c r="AQ163" s="645" t="s">
        <v>794</v>
      </c>
      <c r="AR163" s="158"/>
      <c r="AS163" s="163"/>
      <c r="AT163" s="195"/>
      <c r="AV163" s="495"/>
      <c r="AY163" s="171"/>
    </row>
    <row r="164" spans="1:99" ht="3.95" customHeight="1" x14ac:dyDescent="0.25">
      <c r="A164" s="195"/>
      <c r="B164" s="164"/>
      <c r="C164" s="158"/>
      <c r="D164" s="166"/>
      <c r="E164" s="166"/>
      <c r="F164" s="166"/>
      <c r="G164" s="166"/>
      <c r="H164" s="166"/>
      <c r="I164" s="166"/>
      <c r="J164" s="166"/>
      <c r="K164" s="166"/>
      <c r="L164" s="166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209"/>
      <c r="AR164" s="158"/>
      <c r="AS164" s="163"/>
      <c r="AT164" s="195"/>
      <c r="AV164" s="210"/>
      <c r="AY164" s="171"/>
    </row>
    <row r="165" spans="1:99" ht="17.100000000000001" customHeight="1" x14ac:dyDescent="0.25">
      <c r="A165" s="195"/>
      <c r="B165" s="164"/>
      <c r="C165" s="162"/>
      <c r="D165" s="654">
        <v>1</v>
      </c>
      <c r="E165" s="371" t="s">
        <v>3752</v>
      </c>
      <c r="F165" s="526"/>
      <c r="G165" s="533"/>
      <c r="H165" s="371" t="s">
        <v>3752</v>
      </c>
      <c r="I165" s="739"/>
      <c r="J165" s="741"/>
      <c r="K165" s="740"/>
      <c r="L165" s="371" t="s">
        <v>3752</v>
      </c>
      <c r="M165" s="653"/>
      <c r="N165" s="371" t="s">
        <v>3752</v>
      </c>
      <c r="O165" s="829"/>
      <c r="P165" s="837"/>
      <c r="Q165" s="837"/>
      <c r="R165" s="837"/>
      <c r="S165" s="837"/>
      <c r="T165" s="837"/>
      <c r="U165" s="837"/>
      <c r="V165" s="837"/>
      <c r="W165" s="837"/>
      <c r="X165" s="837"/>
      <c r="Y165" s="837"/>
      <c r="Z165" s="830"/>
      <c r="AA165" s="227" t="s">
        <v>3752</v>
      </c>
      <c r="AB165" s="739"/>
      <c r="AC165" s="741"/>
      <c r="AD165" s="741"/>
      <c r="AE165" s="741"/>
      <c r="AF165" s="741"/>
      <c r="AG165" s="741"/>
      <c r="AH165" s="741"/>
      <c r="AI165" s="741"/>
      <c r="AJ165" s="741"/>
      <c r="AK165" s="740"/>
      <c r="AL165" s="676" t="s">
        <v>3752</v>
      </c>
      <c r="AM165" s="653"/>
      <c r="AN165" s="206"/>
      <c r="AO165" s="654" t="str">
        <f>IF(AM165&lt;&gt;"",IF(AM165="Membre","50%","100%"),"")</f>
        <v/>
      </c>
      <c r="AP165" s="200"/>
      <c r="AQ165" s="633" t="str">
        <f>IF(AO165="","",AO165*100)</f>
        <v/>
      </c>
      <c r="AR165" s="162"/>
      <c r="AS165" s="163"/>
      <c r="AT165" s="195"/>
      <c r="AV165" s="210" t="str">
        <f t="shared" si="54"/>
        <v/>
      </c>
      <c r="AY165" s="171"/>
    </row>
    <row r="166" spans="1:99" ht="17.100000000000001" customHeight="1" x14ac:dyDescent="0.25">
      <c r="A166" s="195"/>
      <c r="B166" s="164"/>
      <c r="C166" s="162"/>
      <c r="D166" s="654">
        <v>2</v>
      </c>
      <c r="E166" s="371" t="s">
        <v>3752</v>
      </c>
      <c r="F166" s="526"/>
      <c r="G166" s="533"/>
      <c r="H166" s="371" t="s">
        <v>3752</v>
      </c>
      <c r="I166" s="739"/>
      <c r="J166" s="741"/>
      <c r="K166" s="740"/>
      <c r="L166" s="371" t="s">
        <v>3752</v>
      </c>
      <c r="M166" s="653"/>
      <c r="N166" s="371"/>
      <c r="O166" s="829"/>
      <c r="P166" s="837"/>
      <c r="Q166" s="837"/>
      <c r="R166" s="837"/>
      <c r="S166" s="837"/>
      <c r="T166" s="837"/>
      <c r="U166" s="837"/>
      <c r="V166" s="837"/>
      <c r="W166" s="837"/>
      <c r="X166" s="837"/>
      <c r="Y166" s="837"/>
      <c r="Z166" s="830"/>
      <c r="AA166" s="227" t="s">
        <v>3752</v>
      </c>
      <c r="AB166" s="739"/>
      <c r="AC166" s="741"/>
      <c r="AD166" s="741"/>
      <c r="AE166" s="741"/>
      <c r="AF166" s="741"/>
      <c r="AG166" s="741"/>
      <c r="AH166" s="741"/>
      <c r="AI166" s="741"/>
      <c r="AJ166" s="741"/>
      <c r="AK166" s="740"/>
      <c r="AL166" s="676" t="s">
        <v>3752</v>
      </c>
      <c r="AM166" s="653"/>
      <c r="AN166" s="206"/>
      <c r="AO166" s="654" t="str">
        <f>IF(AM166&lt;&gt;"",IF(AM166="Membre","50%","100%"),"")</f>
        <v/>
      </c>
      <c r="AP166" s="200"/>
      <c r="AQ166" s="633" t="str">
        <f>IF(AO166="","",AO166*100)</f>
        <v/>
      </c>
      <c r="AR166" s="162"/>
      <c r="AS166" s="163"/>
      <c r="AT166" s="195"/>
      <c r="AV166" s="210" t="str">
        <f t="shared" si="54"/>
        <v/>
      </c>
      <c r="AY166" s="171"/>
    </row>
    <row r="167" spans="1:99" ht="17.100000000000001" customHeight="1" x14ac:dyDescent="0.25">
      <c r="A167" s="195"/>
      <c r="B167" s="164"/>
      <c r="C167" s="162"/>
      <c r="D167" s="654">
        <v>3</v>
      </c>
      <c r="E167" s="371" t="s">
        <v>3752</v>
      </c>
      <c r="F167" s="526"/>
      <c r="G167" s="533"/>
      <c r="H167" s="371" t="s">
        <v>3752</v>
      </c>
      <c r="I167" s="739"/>
      <c r="J167" s="741"/>
      <c r="K167" s="740"/>
      <c r="L167" s="371" t="s">
        <v>3752</v>
      </c>
      <c r="M167" s="653"/>
      <c r="N167" s="371"/>
      <c r="O167" s="829"/>
      <c r="P167" s="837"/>
      <c r="Q167" s="837"/>
      <c r="R167" s="837"/>
      <c r="S167" s="837"/>
      <c r="T167" s="837"/>
      <c r="U167" s="837"/>
      <c r="V167" s="837"/>
      <c r="W167" s="837"/>
      <c r="X167" s="837"/>
      <c r="Y167" s="837"/>
      <c r="Z167" s="830"/>
      <c r="AA167" s="227" t="s">
        <v>3752</v>
      </c>
      <c r="AB167" s="739"/>
      <c r="AC167" s="741"/>
      <c r="AD167" s="741"/>
      <c r="AE167" s="741"/>
      <c r="AF167" s="741"/>
      <c r="AG167" s="741"/>
      <c r="AH167" s="741"/>
      <c r="AI167" s="741"/>
      <c r="AJ167" s="741"/>
      <c r="AK167" s="740"/>
      <c r="AL167" s="676" t="s">
        <v>3752</v>
      </c>
      <c r="AM167" s="653"/>
      <c r="AN167" s="206"/>
      <c r="AO167" s="654" t="str">
        <f>IF(AM167&lt;&gt;"",IF(AM167="Membre","50%","100%"),"")</f>
        <v/>
      </c>
      <c r="AP167" s="200"/>
      <c r="AQ167" s="633" t="str">
        <f>IF(AO167="","",AO167*100)</f>
        <v/>
      </c>
      <c r="AR167" s="162"/>
      <c r="AS167" s="163"/>
      <c r="AT167" s="195"/>
      <c r="AV167" s="210" t="str">
        <f t="shared" si="54"/>
        <v/>
      </c>
      <c r="AY167" s="171"/>
      <c r="CT167" s="132">
        <v>16</v>
      </c>
    </row>
    <row r="168" spans="1:99" ht="3.95" customHeight="1" x14ac:dyDescent="0.25">
      <c r="A168" s="195"/>
      <c r="B168" s="164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218"/>
      <c r="AR168" s="162"/>
      <c r="AS168" s="163"/>
      <c r="AT168" s="195"/>
      <c r="AV168" s="210">
        <f t="shared" si="54"/>
        <v>0</v>
      </c>
      <c r="AY168" s="171"/>
    </row>
    <row r="169" spans="1:99" ht="17.100000000000001" customHeight="1" x14ac:dyDescent="0.25">
      <c r="A169" s="195"/>
      <c r="B169" s="164"/>
      <c r="C169" s="841" t="s">
        <v>1737</v>
      </c>
      <c r="D169" s="842"/>
      <c r="E169" s="842"/>
      <c r="F169" s="842"/>
      <c r="G169" s="842"/>
      <c r="H169" s="842"/>
      <c r="I169" s="842"/>
      <c r="J169" s="842"/>
      <c r="K169" s="842"/>
      <c r="L169" s="842"/>
      <c r="M169" s="842"/>
      <c r="N169" s="842"/>
      <c r="O169" s="198"/>
      <c r="P169" s="198"/>
      <c r="Q169" s="198"/>
      <c r="R169" s="198"/>
      <c r="S169" s="424"/>
      <c r="T169" s="314"/>
      <c r="U169" s="456" t="s">
        <v>1703</v>
      </c>
      <c r="V169" s="314"/>
      <c r="W169" s="314"/>
      <c r="X169" s="314"/>
      <c r="Y169" s="314"/>
      <c r="Z169" s="314"/>
      <c r="AA169" s="314"/>
      <c r="AB169" s="314"/>
      <c r="AC169" s="314"/>
      <c r="AD169" s="314"/>
      <c r="AE169" s="314"/>
      <c r="AF169" s="827" t="s">
        <v>3597</v>
      </c>
      <c r="AG169" s="827"/>
      <c r="AH169" s="827"/>
      <c r="AI169" s="827"/>
      <c r="AJ169" s="827"/>
      <c r="AK169" s="827"/>
      <c r="AL169" s="827"/>
      <c r="AM169" s="827"/>
      <c r="AN169" s="827"/>
      <c r="AO169" s="827"/>
      <c r="AP169" s="828"/>
      <c r="AQ169" s="854" t="s">
        <v>1842</v>
      </c>
      <c r="AR169" s="855"/>
      <c r="AS169" s="163"/>
      <c r="AT169" s="195"/>
      <c r="AV169" s="210">
        <f t="shared" si="54"/>
        <v>0</v>
      </c>
      <c r="AY169" s="171"/>
    </row>
    <row r="170" spans="1:99" ht="3.95" customHeight="1" x14ac:dyDescent="0.25">
      <c r="A170" s="195"/>
      <c r="B170" s="164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218"/>
      <c r="AR170" s="162"/>
      <c r="AS170" s="163"/>
      <c r="AT170" s="195"/>
      <c r="AV170" s="210">
        <f t="shared" si="54"/>
        <v>0</v>
      </c>
      <c r="AY170" s="171"/>
    </row>
    <row r="171" spans="1:99" ht="15" customHeight="1" x14ac:dyDescent="0.25">
      <c r="A171" s="195"/>
      <c r="B171" s="164"/>
      <c r="C171" s="162"/>
      <c r="D171" s="642" t="s">
        <v>1692</v>
      </c>
      <c r="E171" s="176"/>
      <c r="F171" s="727" t="s">
        <v>1693</v>
      </c>
      <c r="G171" s="729"/>
      <c r="H171" s="176"/>
      <c r="I171" s="727" t="s">
        <v>1715</v>
      </c>
      <c r="J171" s="728"/>
      <c r="K171" s="729"/>
      <c r="L171" s="176"/>
      <c r="M171" s="642" t="s">
        <v>3736</v>
      </c>
      <c r="N171" s="485"/>
      <c r="O171" s="821" t="s">
        <v>3812</v>
      </c>
      <c r="P171" s="822"/>
      <c r="Q171" s="822"/>
      <c r="R171" s="822"/>
      <c r="S171" s="822"/>
      <c r="T171" s="822"/>
      <c r="U171" s="822"/>
      <c r="V171" s="822"/>
      <c r="W171" s="822"/>
      <c r="X171" s="822"/>
      <c r="Y171" s="822"/>
      <c r="Z171" s="823"/>
      <c r="AA171" s="496"/>
      <c r="AB171" s="816" t="s">
        <v>1730</v>
      </c>
      <c r="AC171" s="817"/>
      <c r="AD171" s="817"/>
      <c r="AE171" s="817"/>
      <c r="AF171" s="817"/>
      <c r="AG171" s="817"/>
      <c r="AH171" s="817"/>
      <c r="AI171" s="817"/>
      <c r="AJ171" s="817"/>
      <c r="AK171" s="818"/>
      <c r="AL171" s="485"/>
      <c r="AM171" s="486" t="s">
        <v>1856</v>
      </c>
      <c r="AN171" s="485"/>
      <c r="AO171" s="486" t="s">
        <v>1979</v>
      </c>
      <c r="AP171" s="485"/>
      <c r="AQ171" s="644" t="s">
        <v>1698</v>
      </c>
      <c r="AR171" s="162"/>
      <c r="AS171" s="163"/>
      <c r="AT171" s="195"/>
      <c r="AV171" s="495"/>
      <c r="AY171" s="171"/>
    </row>
    <row r="172" spans="1:99" ht="15" customHeight="1" x14ac:dyDescent="0.25">
      <c r="A172" s="195"/>
      <c r="B172" s="164"/>
      <c r="C172" s="162"/>
      <c r="D172" s="643" t="s">
        <v>792</v>
      </c>
      <c r="E172" s="176"/>
      <c r="F172" s="730" t="s">
        <v>3739</v>
      </c>
      <c r="G172" s="732"/>
      <c r="H172" s="176"/>
      <c r="I172" s="730" t="s">
        <v>795</v>
      </c>
      <c r="J172" s="731"/>
      <c r="K172" s="732"/>
      <c r="L172" s="176"/>
      <c r="M172" s="643" t="s">
        <v>3733</v>
      </c>
      <c r="N172" s="485"/>
      <c r="O172" s="824" t="s">
        <v>3813</v>
      </c>
      <c r="P172" s="825"/>
      <c r="Q172" s="825"/>
      <c r="R172" s="825"/>
      <c r="S172" s="825"/>
      <c r="T172" s="825"/>
      <c r="U172" s="825"/>
      <c r="V172" s="825"/>
      <c r="W172" s="825"/>
      <c r="X172" s="825"/>
      <c r="Y172" s="825"/>
      <c r="Z172" s="826"/>
      <c r="AA172" s="496"/>
      <c r="AB172" s="775" t="s">
        <v>1731</v>
      </c>
      <c r="AC172" s="776"/>
      <c r="AD172" s="776"/>
      <c r="AE172" s="776"/>
      <c r="AF172" s="776"/>
      <c r="AG172" s="776"/>
      <c r="AH172" s="776"/>
      <c r="AI172" s="776"/>
      <c r="AJ172" s="776"/>
      <c r="AK172" s="777"/>
      <c r="AL172" s="485"/>
      <c r="AM172" s="493" t="s">
        <v>1732</v>
      </c>
      <c r="AN172" s="485"/>
      <c r="AO172" s="493" t="s">
        <v>1690</v>
      </c>
      <c r="AP172" s="485"/>
      <c r="AQ172" s="645" t="s">
        <v>794</v>
      </c>
      <c r="AR172" s="162"/>
      <c r="AS172" s="163"/>
      <c r="AT172" s="195"/>
      <c r="AV172" s="495"/>
      <c r="AY172" s="171"/>
    </row>
    <row r="173" spans="1:99" ht="3.95" customHeight="1" x14ac:dyDescent="0.25">
      <c r="A173" s="195"/>
      <c r="B173" s="164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218"/>
      <c r="AR173" s="162"/>
      <c r="AS173" s="163"/>
      <c r="AT173" s="195"/>
      <c r="AV173" s="210"/>
      <c r="AY173" s="171"/>
    </row>
    <row r="174" spans="1:99" ht="17.100000000000001" customHeight="1" x14ac:dyDescent="0.25">
      <c r="A174" s="195"/>
      <c r="B174" s="164"/>
      <c r="C174" s="162"/>
      <c r="D174" s="654">
        <v>1</v>
      </c>
      <c r="E174" s="371" t="s">
        <v>3752</v>
      </c>
      <c r="F174" s="526"/>
      <c r="G174" s="533"/>
      <c r="H174" s="371" t="s">
        <v>3752</v>
      </c>
      <c r="I174" s="739"/>
      <c r="J174" s="741"/>
      <c r="K174" s="740"/>
      <c r="L174" s="371" t="s">
        <v>3752</v>
      </c>
      <c r="M174" s="653"/>
      <c r="N174" s="371" t="s">
        <v>3752</v>
      </c>
      <c r="O174" s="829"/>
      <c r="P174" s="837"/>
      <c r="Q174" s="837"/>
      <c r="R174" s="837"/>
      <c r="S174" s="837"/>
      <c r="T174" s="837"/>
      <c r="U174" s="837"/>
      <c r="V174" s="837"/>
      <c r="W174" s="837"/>
      <c r="X174" s="837"/>
      <c r="Y174" s="837"/>
      <c r="Z174" s="830"/>
      <c r="AA174" s="227" t="s">
        <v>3752</v>
      </c>
      <c r="AB174" s="739"/>
      <c r="AC174" s="741"/>
      <c r="AD174" s="741"/>
      <c r="AE174" s="741"/>
      <c r="AF174" s="741"/>
      <c r="AG174" s="741"/>
      <c r="AH174" s="741"/>
      <c r="AI174" s="741"/>
      <c r="AJ174" s="741"/>
      <c r="AK174" s="740"/>
      <c r="AL174" s="676" t="s">
        <v>3752</v>
      </c>
      <c r="AM174" s="653"/>
      <c r="AN174" s="206"/>
      <c r="AO174" s="654" t="str">
        <f>IF(AM174&lt;&gt;"",IF(AM174="Membre","50%","100%"),"")</f>
        <v/>
      </c>
      <c r="AP174" s="200"/>
      <c r="AQ174" s="633" t="str">
        <f>IF(AO174="","",AO174*50)</f>
        <v/>
      </c>
      <c r="AR174" s="162"/>
      <c r="AS174" s="163"/>
      <c r="AT174" s="195"/>
      <c r="AV174" s="210" t="str">
        <f t="shared" si="54"/>
        <v/>
      </c>
      <c r="AY174" s="171"/>
    </row>
    <row r="175" spans="1:99" ht="17.100000000000001" customHeight="1" x14ac:dyDescent="0.25">
      <c r="A175" s="195"/>
      <c r="B175" s="164"/>
      <c r="C175" s="162"/>
      <c r="D175" s="654">
        <v>2</v>
      </c>
      <c r="E175" s="371" t="s">
        <v>3752</v>
      </c>
      <c r="F175" s="526"/>
      <c r="G175" s="533"/>
      <c r="H175" s="371" t="s">
        <v>3752</v>
      </c>
      <c r="I175" s="739"/>
      <c r="J175" s="741"/>
      <c r="K175" s="740"/>
      <c r="L175" s="371" t="s">
        <v>3752</v>
      </c>
      <c r="M175" s="653"/>
      <c r="N175" s="371"/>
      <c r="O175" s="829"/>
      <c r="P175" s="837"/>
      <c r="Q175" s="837"/>
      <c r="R175" s="837"/>
      <c r="S175" s="837"/>
      <c r="T175" s="837"/>
      <c r="U175" s="837"/>
      <c r="V175" s="837"/>
      <c r="W175" s="837"/>
      <c r="X175" s="837"/>
      <c r="Y175" s="837"/>
      <c r="Z175" s="830"/>
      <c r="AA175" s="227" t="s">
        <v>3752</v>
      </c>
      <c r="AB175" s="739"/>
      <c r="AC175" s="741"/>
      <c r="AD175" s="741"/>
      <c r="AE175" s="741"/>
      <c r="AF175" s="741"/>
      <c r="AG175" s="741"/>
      <c r="AH175" s="741"/>
      <c r="AI175" s="741"/>
      <c r="AJ175" s="741"/>
      <c r="AK175" s="740"/>
      <c r="AL175" s="676" t="s">
        <v>3752</v>
      </c>
      <c r="AM175" s="653"/>
      <c r="AN175" s="206"/>
      <c r="AO175" s="654" t="str">
        <f>IF(AM175&lt;&gt;"",IF(AM175="Membre","50%","100%"),"")</f>
        <v/>
      </c>
      <c r="AP175" s="200"/>
      <c r="AQ175" s="633" t="str">
        <f>IF(AO175="","",AO175*50)</f>
        <v/>
      </c>
      <c r="AR175" s="162"/>
      <c r="AS175" s="163"/>
      <c r="AT175" s="195"/>
      <c r="AV175" s="210" t="str">
        <f t="shared" si="54"/>
        <v/>
      </c>
      <c r="AY175" s="171"/>
    </row>
    <row r="176" spans="1:99" ht="17.100000000000001" customHeight="1" x14ac:dyDescent="0.25">
      <c r="A176" s="195"/>
      <c r="B176" s="164"/>
      <c r="C176" s="162"/>
      <c r="D176" s="654">
        <v>3</v>
      </c>
      <c r="E176" s="371" t="s">
        <v>3752</v>
      </c>
      <c r="F176" s="526"/>
      <c r="G176" s="533"/>
      <c r="H176" s="371" t="s">
        <v>3752</v>
      </c>
      <c r="I176" s="739"/>
      <c r="J176" s="741"/>
      <c r="K176" s="740"/>
      <c r="L176" s="371" t="s">
        <v>3752</v>
      </c>
      <c r="M176" s="653"/>
      <c r="N176" s="371"/>
      <c r="O176" s="829"/>
      <c r="P176" s="837"/>
      <c r="Q176" s="837"/>
      <c r="R176" s="837"/>
      <c r="S176" s="837"/>
      <c r="T176" s="837"/>
      <c r="U176" s="837"/>
      <c r="V176" s="837"/>
      <c r="W176" s="837"/>
      <c r="X176" s="837"/>
      <c r="Y176" s="837"/>
      <c r="Z176" s="830"/>
      <c r="AA176" s="227" t="s">
        <v>3752</v>
      </c>
      <c r="AB176" s="739"/>
      <c r="AC176" s="741"/>
      <c r="AD176" s="741"/>
      <c r="AE176" s="741"/>
      <c r="AF176" s="741"/>
      <c r="AG176" s="741"/>
      <c r="AH176" s="741"/>
      <c r="AI176" s="741"/>
      <c r="AJ176" s="741"/>
      <c r="AK176" s="740"/>
      <c r="AL176" s="676" t="s">
        <v>3752</v>
      </c>
      <c r="AM176" s="653"/>
      <c r="AN176" s="206"/>
      <c r="AO176" s="654" t="str">
        <f>IF(AM176&lt;&gt;"",IF(AM176="Membre","50%","100%"),"")</f>
        <v/>
      </c>
      <c r="AP176" s="200"/>
      <c r="AQ176" s="633" t="str">
        <f>IF(AO176="","",AO176*50)</f>
        <v/>
      </c>
      <c r="AR176" s="162"/>
      <c r="AS176" s="163"/>
      <c r="AT176" s="195"/>
      <c r="AV176" s="210" t="str">
        <f t="shared" si="54"/>
        <v/>
      </c>
      <c r="CU176" s="216">
        <v>19</v>
      </c>
    </row>
    <row r="177" spans="1:100" ht="3.95" customHeight="1" x14ac:dyDescent="0.25">
      <c r="A177" s="195"/>
      <c r="B177" s="164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76"/>
      <c r="AN177" s="176"/>
      <c r="AO177" s="176"/>
      <c r="AP177" s="176"/>
      <c r="AQ177" s="536"/>
      <c r="AR177" s="162"/>
      <c r="AS177" s="163"/>
      <c r="AT177" s="195"/>
      <c r="AV177" s="210">
        <f t="shared" si="54"/>
        <v>0</v>
      </c>
    </row>
    <row r="178" spans="1:100" ht="17.100000000000001" customHeight="1" x14ac:dyDescent="0.25">
      <c r="A178" s="195"/>
      <c r="B178" s="164"/>
      <c r="C178" s="841" t="s">
        <v>1738</v>
      </c>
      <c r="D178" s="842"/>
      <c r="E178" s="842"/>
      <c r="F178" s="842"/>
      <c r="G178" s="842"/>
      <c r="H178" s="842"/>
      <c r="I178" s="842"/>
      <c r="J178" s="842"/>
      <c r="K178" s="842"/>
      <c r="L178" s="842"/>
      <c r="M178" s="842"/>
      <c r="N178" s="842"/>
      <c r="O178" s="198"/>
      <c r="P178" s="198"/>
      <c r="Q178" s="198"/>
      <c r="R178" s="198"/>
      <c r="S178" s="424"/>
      <c r="T178" s="314"/>
      <c r="U178" s="456" t="s">
        <v>1704</v>
      </c>
      <c r="V178" s="314"/>
      <c r="W178" s="314"/>
      <c r="X178" s="314"/>
      <c r="Y178" s="314"/>
      <c r="Z178" s="314"/>
      <c r="AA178" s="314"/>
      <c r="AB178" s="314"/>
      <c r="AC178" s="314"/>
      <c r="AD178" s="314"/>
      <c r="AE178" s="314"/>
      <c r="AF178" s="827" t="s">
        <v>1744</v>
      </c>
      <c r="AG178" s="827"/>
      <c r="AH178" s="827"/>
      <c r="AI178" s="827"/>
      <c r="AJ178" s="827"/>
      <c r="AK178" s="827"/>
      <c r="AL178" s="827"/>
      <c r="AM178" s="827"/>
      <c r="AN178" s="827"/>
      <c r="AO178" s="827"/>
      <c r="AP178" s="828"/>
      <c r="AQ178" s="854" t="s">
        <v>1853</v>
      </c>
      <c r="AR178" s="855"/>
      <c r="AS178" s="163"/>
      <c r="AT178" s="195"/>
      <c r="AV178" s="210">
        <f t="shared" si="54"/>
        <v>0</v>
      </c>
    </row>
    <row r="179" spans="1:100" ht="3.95" customHeight="1" x14ac:dyDescent="0.25">
      <c r="A179" s="195"/>
      <c r="B179" s="164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218"/>
      <c r="AR179" s="162"/>
      <c r="AS179" s="163"/>
      <c r="AT179" s="195"/>
      <c r="AV179" s="210">
        <f t="shared" si="54"/>
        <v>0</v>
      </c>
    </row>
    <row r="180" spans="1:100" ht="15" customHeight="1" x14ac:dyDescent="0.25">
      <c r="A180" s="195"/>
      <c r="B180" s="164"/>
      <c r="C180" s="162"/>
      <c r="D180" s="642" t="s">
        <v>1692</v>
      </c>
      <c r="E180" s="176"/>
      <c r="F180" s="727" t="s">
        <v>1693</v>
      </c>
      <c r="G180" s="729"/>
      <c r="H180" s="176"/>
      <c r="I180" s="727" t="s">
        <v>1715</v>
      </c>
      <c r="J180" s="728"/>
      <c r="K180" s="729"/>
      <c r="L180" s="176"/>
      <c r="M180" s="642" t="s">
        <v>3736</v>
      </c>
      <c r="N180" s="485"/>
      <c r="O180" s="821" t="s">
        <v>3812</v>
      </c>
      <c r="P180" s="822"/>
      <c r="Q180" s="822"/>
      <c r="R180" s="822"/>
      <c r="S180" s="822"/>
      <c r="T180" s="822"/>
      <c r="U180" s="822"/>
      <c r="V180" s="822"/>
      <c r="W180" s="822"/>
      <c r="X180" s="822"/>
      <c r="Y180" s="822"/>
      <c r="Z180" s="823"/>
      <c r="AA180" s="496"/>
      <c r="AB180" s="816" t="s">
        <v>1730</v>
      </c>
      <c r="AC180" s="817"/>
      <c r="AD180" s="817"/>
      <c r="AE180" s="817"/>
      <c r="AF180" s="817"/>
      <c r="AG180" s="817"/>
      <c r="AH180" s="817"/>
      <c r="AI180" s="817"/>
      <c r="AJ180" s="817"/>
      <c r="AK180" s="818"/>
      <c r="AL180" s="485"/>
      <c r="AM180" s="486" t="s">
        <v>1856</v>
      </c>
      <c r="AN180" s="485"/>
      <c r="AO180" s="486" t="s">
        <v>1979</v>
      </c>
      <c r="AP180" s="485"/>
      <c r="AQ180" s="644" t="s">
        <v>1698</v>
      </c>
      <c r="AR180" s="162"/>
      <c r="AS180" s="163"/>
      <c r="AT180" s="195"/>
      <c r="AV180" s="495"/>
    </row>
    <row r="181" spans="1:100" ht="15" customHeight="1" x14ac:dyDescent="0.25">
      <c r="A181" s="195"/>
      <c r="B181" s="164"/>
      <c r="C181" s="162"/>
      <c r="D181" s="643" t="s">
        <v>792</v>
      </c>
      <c r="E181" s="176"/>
      <c r="F181" s="730" t="s">
        <v>3739</v>
      </c>
      <c r="G181" s="732"/>
      <c r="H181" s="176"/>
      <c r="I181" s="730" t="s">
        <v>795</v>
      </c>
      <c r="J181" s="731"/>
      <c r="K181" s="732"/>
      <c r="L181" s="176"/>
      <c r="M181" s="643" t="s">
        <v>3733</v>
      </c>
      <c r="N181" s="485"/>
      <c r="O181" s="824" t="s">
        <v>3813</v>
      </c>
      <c r="P181" s="825"/>
      <c r="Q181" s="825"/>
      <c r="R181" s="825"/>
      <c r="S181" s="825"/>
      <c r="T181" s="825"/>
      <c r="U181" s="825"/>
      <c r="V181" s="825"/>
      <c r="W181" s="825"/>
      <c r="X181" s="825"/>
      <c r="Y181" s="825"/>
      <c r="Z181" s="826"/>
      <c r="AA181" s="496"/>
      <c r="AB181" s="775" t="s">
        <v>1731</v>
      </c>
      <c r="AC181" s="776"/>
      <c r="AD181" s="776"/>
      <c r="AE181" s="776"/>
      <c r="AF181" s="776"/>
      <c r="AG181" s="776"/>
      <c r="AH181" s="776"/>
      <c r="AI181" s="776"/>
      <c r="AJ181" s="776"/>
      <c r="AK181" s="777"/>
      <c r="AL181" s="485"/>
      <c r="AM181" s="493" t="s">
        <v>1732</v>
      </c>
      <c r="AN181" s="485"/>
      <c r="AO181" s="493" t="s">
        <v>1690</v>
      </c>
      <c r="AP181" s="485"/>
      <c r="AQ181" s="645" t="s">
        <v>794</v>
      </c>
      <c r="AR181" s="162"/>
      <c r="AS181" s="163"/>
      <c r="AT181" s="195"/>
      <c r="AV181" s="495"/>
    </row>
    <row r="182" spans="1:100" ht="3.95" customHeight="1" x14ac:dyDescent="0.25">
      <c r="A182" s="195"/>
      <c r="B182" s="164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218"/>
      <c r="AR182" s="162"/>
      <c r="AS182" s="163"/>
      <c r="AT182" s="195"/>
      <c r="AV182" s="210"/>
    </row>
    <row r="183" spans="1:100" ht="17.100000000000001" customHeight="1" x14ac:dyDescent="0.25">
      <c r="A183" s="195"/>
      <c r="B183" s="164"/>
      <c r="C183" s="162"/>
      <c r="D183" s="654">
        <v>1</v>
      </c>
      <c r="E183" s="371" t="s">
        <v>3752</v>
      </c>
      <c r="F183" s="526"/>
      <c r="G183" s="533"/>
      <c r="H183" s="371" t="s">
        <v>3752</v>
      </c>
      <c r="I183" s="739"/>
      <c r="J183" s="741"/>
      <c r="K183" s="740"/>
      <c r="L183" s="371" t="s">
        <v>3752</v>
      </c>
      <c r="M183" s="653"/>
      <c r="N183" s="371" t="s">
        <v>3752</v>
      </c>
      <c r="O183" s="829"/>
      <c r="P183" s="837"/>
      <c r="Q183" s="837"/>
      <c r="R183" s="837"/>
      <c r="S183" s="837"/>
      <c r="T183" s="837"/>
      <c r="U183" s="837"/>
      <c r="V183" s="837"/>
      <c r="W183" s="837"/>
      <c r="X183" s="837"/>
      <c r="Y183" s="837"/>
      <c r="Z183" s="830"/>
      <c r="AA183" s="227" t="s">
        <v>3752</v>
      </c>
      <c r="AB183" s="739"/>
      <c r="AC183" s="741"/>
      <c r="AD183" s="741"/>
      <c r="AE183" s="741"/>
      <c r="AF183" s="741"/>
      <c r="AG183" s="741"/>
      <c r="AH183" s="741"/>
      <c r="AI183" s="741"/>
      <c r="AJ183" s="741"/>
      <c r="AK183" s="740"/>
      <c r="AL183" s="676" t="s">
        <v>3752</v>
      </c>
      <c r="AM183" s="653"/>
      <c r="AN183" s="206"/>
      <c r="AO183" s="654" t="str">
        <f>IF(AM183&lt;&gt;"",IF(AM183="Membre","50%","100%"),"")</f>
        <v/>
      </c>
      <c r="AP183" s="200"/>
      <c r="AQ183" s="633" t="str">
        <f>IF(AO183="","",AO183*30)</f>
        <v/>
      </c>
      <c r="AR183" s="162"/>
      <c r="AS183" s="163"/>
      <c r="AT183" s="195"/>
      <c r="AV183" s="210" t="str">
        <f t="shared" si="54"/>
        <v/>
      </c>
    </row>
    <row r="184" spans="1:100" ht="17.100000000000001" customHeight="1" x14ac:dyDescent="0.25">
      <c r="A184" s="195"/>
      <c r="B184" s="164"/>
      <c r="C184" s="162"/>
      <c r="D184" s="654">
        <v>2</v>
      </c>
      <c r="E184" s="371" t="s">
        <v>3752</v>
      </c>
      <c r="F184" s="526"/>
      <c r="G184" s="533"/>
      <c r="H184" s="371" t="s">
        <v>3752</v>
      </c>
      <c r="I184" s="739"/>
      <c r="J184" s="741"/>
      <c r="K184" s="740"/>
      <c r="L184" s="371" t="s">
        <v>3752</v>
      </c>
      <c r="M184" s="653"/>
      <c r="N184" s="371"/>
      <c r="O184" s="829"/>
      <c r="P184" s="837"/>
      <c r="Q184" s="837"/>
      <c r="R184" s="837"/>
      <c r="S184" s="837"/>
      <c r="T184" s="837"/>
      <c r="U184" s="837"/>
      <c r="V184" s="837"/>
      <c r="W184" s="837"/>
      <c r="X184" s="837"/>
      <c r="Y184" s="837"/>
      <c r="Z184" s="830"/>
      <c r="AA184" s="227" t="s">
        <v>3752</v>
      </c>
      <c r="AB184" s="739"/>
      <c r="AC184" s="741"/>
      <c r="AD184" s="741"/>
      <c r="AE184" s="741"/>
      <c r="AF184" s="741"/>
      <c r="AG184" s="741"/>
      <c r="AH184" s="741"/>
      <c r="AI184" s="741"/>
      <c r="AJ184" s="741"/>
      <c r="AK184" s="740"/>
      <c r="AL184" s="676" t="s">
        <v>3752</v>
      </c>
      <c r="AM184" s="653"/>
      <c r="AN184" s="206"/>
      <c r="AO184" s="654" t="str">
        <f>IF(AM184&lt;&gt;"",IF(AM184="Membre","50%","100%"),"")</f>
        <v/>
      </c>
      <c r="AP184" s="200"/>
      <c r="AQ184" s="633" t="str">
        <f>IF(AO184="","",AO184*30)</f>
        <v/>
      </c>
      <c r="AR184" s="162"/>
      <c r="AS184" s="163"/>
      <c r="AT184" s="195"/>
      <c r="AV184" s="210" t="str">
        <f t="shared" si="54"/>
        <v/>
      </c>
    </row>
    <row r="185" spans="1:100" ht="17.100000000000001" customHeight="1" x14ac:dyDescent="0.25">
      <c r="A185" s="195"/>
      <c r="B185" s="164"/>
      <c r="C185" s="162"/>
      <c r="D185" s="654">
        <v>3</v>
      </c>
      <c r="E185" s="371" t="s">
        <v>3752</v>
      </c>
      <c r="F185" s="526"/>
      <c r="G185" s="533"/>
      <c r="H185" s="371" t="s">
        <v>3752</v>
      </c>
      <c r="I185" s="739"/>
      <c r="J185" s="741"/>
      <c r="K185" s="740"/>
      <c r="L185" s="371" t="s">
        <v>3752</v>
      </c>
      <c r="M185" s="653"/>
      <c r="N185" s="371"/>
      <c r="O185" s="829"/>
      <c r="P185" s="837"/>
      <c r="Q185" s="837"/>
      <c r="R185" s="837"/>
      <c r="S185" s="837"/>
      <c r="T185" s="837"/>
      <c r="U185" s="837"/>
      <c r="V185" s="837"/>
      <c r="W185" s="837"/>
      <c r="X185" s="837"/>
      <c r="Y185" s="837"/>
      <c r="Z185" s="830"/>
      <c r="AA185" s="227" t="s">
        <v>3752</v>
      </c>
      <c r="AB185" s="739"/>
      <c r="AC185" s="741"/>
      <c r="AD185" s="741"/>
      <c r="AE185" s="741"/>
      <c r="AF185" s="741"/>
      <c r="AG185" s="741"/>
      <c r="AH185" s="741"/>
      <c r="AI185" s="741"/>
      <c r="AJ185" s="741"/>
      <c r="AK185" s="740"/>
      <c r="AL185" s="676" t="s">
        <v>3752</v>
      </c>
      <c r="AM185" s="653"/>
      <c r="AN185" s="206"/>
      <c r="AO185" s="654" t="str">
        <f>IF(AM185&lt;&gt;"",IF(AM185="Membre","50%","100%"),"")</f>
        <v/>
      </c>
      <c r="AP185" s="200"/>
      <c r="AQ185" s="633" t="str">
        <f>IF(AO185="","",AO185*30)</f>
        <v/>
      </c>
      <c r="AR185" s="162"/>
      <c r="AS185" s="163"/>
      <c r="AT185" s="195"/>
      <c r="AV185" s="210" t="str">
        <f t="shared" si="54"/>
        <v/>
      </c>
      <c r="CV185" s="216">
        <v>20</v>
      </c>
    </row>
    <row r="186" spans="1:100" ht="3.95" customHeight="1" x14ac:dyDescent="0.25">
      <c r="A186" s="195"/>
      <c r="B186" s="164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218"/>
      <c r="AR186" s="162"/>
      <c r="AS186" s="163"/>
      <c r="AT186" s="195"/>
      <c r="AV186" s="210">
        <f t="shared" si="54"/>
        <v>0</v>
      </c>
    </row>
    <row r="187" spans="1:100" ht="17.100000000000001" customHeight="1" x14ac:dyDescent="0.25">
      <c r="A187" s="195"/>
      <c r="B187" s="164"/>
      <c r="C187" s="841" t="s">
        <v>1739</v>
      </c>
      <c r="D187" s="842"/>
      <c r="E187" s="842"/>
      <c r="F187" s="842"/>
      <c r="G187" s="842"/>
      <c r="H187" s="842"/>
      <c r="I187" s="842"/>
      <c r="J187" s="842"/>
      <c r="K187" s="842"/>
      <c r="L187" s="842"/>
      <c r="M187" s="842"/>
      <c r="N187" s="842"/>
      <c r="O187" s="198"/>
      <c r="P187" s="198"/>
      <c r="Q187" s="198"/>
      <c r="R187" s="198"/>
      <c r="S187" s="424"/>
      <c r="T187" s="314"/>
      <c r="U187" s="456" t="s">
        <v>1742</v>
      </c>
      <c r="V187" s="314"/>
      <c r="W187" s="314"/>
      <c r="X187" s="314"/>
      <c r="Y187" s="314"/>
      <c r="Z187" s="314"/>
      <c r="AA187" s="314"/>
      <c r="AB187" s="314"/>
      <c r="AC187" s="314"/>
      <c r="AD187" s="314"/>
      <c r="AE187" s="314"/>
      <c r="AF187" s="827" t="s">
        <v>1745</v>
      </c>
      <c r="AG187" s="827"/>
      <c r="AH187" s="827"/>
      <c r="AI187" s="827"/>
      <c r="AJ187" s="827"/>
      <c r="AK187" s="827"/>
      <c r="AL187" s="827"/>
      <c r="AM187" s="827"/>
      <c r="AN187" s="827"/>
      <c r="AO187" s="827"/>
      <c r="AP187" s="828"/>
      <c r="AQ187" s="854" t="s">
        <v>1854</v>
      </c>
      <c r="AR187" s="855"/>
      <c r="AS187" s="163"/>
      <c r="AT187" s="195"/>
      <c r="AV187" s="210">
        <f t="shared" si="54"/>
        <v>0</v>
      </c>
    </row>
    <row r="188" spans="1:100" ht="3.95" customHeight="1" x14ac:dyDescent="0.25">
      <c r="A188" s="195"/>
      <c r="B188" s="164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218"/>
      <c r="AR188" s="162"/>
      <c r="AS188" s="163"/>
      <c r="AT188" s="195"/>
      <c r="AV188" s="210">
        <f t="shared" ref="AV188:AV232" si="61">IF(OR(AQ188="Valeur",AQ188="القيمة"),0,IF(ISERROR(SEARCH("/",AQ188)),AQ188,0))</f>
        <v>0</v>
      </c>
    </row>
    <row r="189" spans="1:100" ht="15" customHeight="1" x14ac:dyDescent="0.25">
      <c r="A189" s="195"/>
      <c r="B189" s="164"/>
      <c r="C189" s="162"/>
      <c r="D189" s="642" t="s">
        <v>1692</v>
      </c>
      <c r="E189" s="176"/>
      <c r="F189" s="727" t="s">
        <v>1693</v>
      </c>
      <c r="G189" s="729"/>
      <c r="H189" s="176"/>
      <c r="I189" s="727" t="s">
        <v>1715</v>
      </c>
      <c r="J189" s="728"/>
      <c r="K189" s="729"/>
      <c r="L189" s="176"/>
      <c r="M189" s="642" t="s">
        <v>3736</v>
      </c>
      <c r="N189" s="485"/>
      <c r="O189" s="821" t="s">
        <v>3812</v>
      </c>
      <c r="P189" s="822"/>
      <c r="Q189" s="822"/>
      <c r="R189" s="822"/>
      <c r="S189" s="822"/>
      <c r="T189" s="822"/>
      <c r="U189" s="822"/>
      <c r="V189" s="822"/>
      <c r="W189" s="822"/>
      <c r="X189" s="822"/>
      <c r="Y189" s="822"/>
      <c r="Z189" s="823"/>
      <c r="AA189" s="496"/>
      <c r="AB189" s="816" t="s">
        <v>1730</v>
      </c>
      <c r="AC189" s="817"/>
      <c r="AD189" s="817"/>
      <c r="AE189" s="817"/>
      <c r="AF189" s="817"/>
      <c r="AG189" s="817"/>
      <c r="AH189" s="817"/>
      <c r="AI189" s="817"/>
      <c r="AJ189" s="817"/>
      <c r="AK189" s="818"/>
      <c r="AL189" s="485"/>
      <c r="AM189" s="486" t="s">
        <v>1856</v>
      </c>
      <c r="AN189" s="485"/>
      <c r="AO189" s="486" t="s">
        <v>1979</v>
      </c>
      <c r="AP189" s="485"/>
      <c r="AQ189" s="644" t="s">
        <v>1698</v>
      </c>
      <c r="AR189" s="162"/>
      <c r="AS189" s="163"/>
      <c r="AT189" s="195"/>
      <c r="AV189" s="495"/>
    </row>
    <row r="190" spans="1:100" ht="15" customHeight="1" x14ac:dyDescent="0.25">
      <c r="A190" s="195"/>
      <c r="B190" s="164"/>
      <c r="C190" s="162"/>
      <c r="D190" s="643" t="s">
        <v>792</v>
      </c>
      <c r="E190" s="176"/>
      <c r="F190" s="730" t="s">
        <v>3739</v>
      </c>
      <c r="G190" s="732"/>
      <c r="H190" s="176"/>
      <c r="I190" s="730" t="s">
        <v>795</v>
      </c>
      <c r="J190" s="731"/>
      <c r="K190" s="732"/>
      <c r="L190" s="176"/>
      <c r="M190" s="643" t="s">
        <v>3733</v>
      </c>
      <c r="N190" s="485"/>
      <c r="O190" s="824" t="s">
        <v>3813</v>
      </c>
      <c r="P190" s="825"/>
      <c r="Q190" s="825"/>
      <c r="R190" s="825"/>
      <c r="S190" s="825"/>
      <c r="T190" s="825"/>
      <c r="U190" s="825"/>
      <c r="V190" s="825"/>
      <c r="W190" s="825"/>
      <c r="X190" s="825"/>
      <c r="Y190" s="825"/>
      <c r="Z190" s="826"/>
      <c r="AA190" s="496"/>
      <c r="AB190" s="775" t="s">
        <v>1731</v>
      </c>
      <c r="AC190" s="776"/>
      <c r="AD190" s="776"/>
      <c r="AE190" s="776"/>
      <c r="AF190" s="776"/>
      <c r="AG190" s="776"/>
      <c r="AH190" s="776"/>
      <c r="AI190" s="776"/>
      <c r="AJ190" s="776"/>
      <c r="AK190" s="777"/>
      <c r="AL190" s="485"/>
      <c r="AM190" s="493" t="s">
        <v>1732</v>
      </c>
      <c r="AN190" s="485"/>
      <c r="AO190" s="493" t="s">
        <v>1690</v>
      </c>
      <c r="AP190" s="485"/>
      <c r="AQ190" s="645" t="s">
        <v>794</v>
      </c>
      <c r="AR190" s="162"/>
      <c r="AS190" s="163"/>
      <c r="AT190" s="195"/>
      <c r="AV190" s="495"/>
    </row>
    <row r="191" spans="1:100" ht="3.95" customHeight="1" x14ac:dyDescent="0.25">
      <c r="A191" s="195"/>
      <c r="B191" s="164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218"/>
      <c r="AR191" s="162"/>
      <c r="AS191" s="163"/>
      <c r="AT191" s="195"/>
      <c r="AV191" s="210"/>
    </row>
    <row r="192" spans="1:100" ht="17.100000000000001" customHeight="1" x14ac:dyDescent="0.25">
      <c r="A192" s="195"/>
      <c r="B192" s="164"/>
      <c r="C192" s="162"/>
      <c r="D192" s="654">
        <v>1</v>
      </c>
      <c r="E192" s="371" t="s">
        <v>3752</v>
      </c>
      <c r="F192" s="526"/>
      <c r="G192" s="533"/>
      <c r="H192" s="371" t="s">
        <v>3752</v>
      </c>
      <c r="I192" s="739"/>
      <c r="J192" s="741"/>
      <c r="K192" s="740"/>
      <c r="L192" s="371" t="s">
        <v>3752</v>
      </c>
      <c r="M192" s="653"/>
      <c r="N192" s="371" t="s">
        <v>3752</v>
      </c>
      <c r="O192" s="829"/>
      <c r="P192" s="837"/>
      <c r="Q192" s="837"/>
      <c r="R192" s="837"/>
      <c r="S192" s="837"/>
      <c r="T192" s="837"/>
      <c r="U192" s="837"/>
      <c r="V192" s="837"/>
      <c r="W192" s="837"/>
      <c r="X192" s="837"/>
      <c r="Y192" s="837"/>
      <c r="Z192" s="830"/>
      <c r="AA192" s="227" t="s">
        <v>3752</v>
      </c>
      <c r="AB192" s="739"/>
      <c r="AC192" s="741"/>
      <c r="AD192" s="741"/>
      <c r="AE192" s="741"/>
      <c r="AF192" s="741"/>
      <c r="AG192" s="741"/>
      <c r="AH192" s="741"/>
      <c r="AI192" s="741"/>
      <c r="AJ192" s="741"/>
      <c r="AK192" s="740"/>
      <c r="AL192" s="676" t="s">
        <v>3752</v>
      </c>
      <c r="AM192" s="653"/>
      <c r="AN192" s="206"/>
      <c r="AO192" s="654" t="str">
        <f>IF(AM192&lt;&gt;"",IF(AM192="Membre","50%","100%"),"")</f>
        <v/>
      </c>
      <c r="AP192" s="200"/>
      <c r="AQ192" s="633" t="str">
        <f>IF(AO192="","",AO192*24)</f>
        <v/>
      </c>
      <c r="AR192" s="162"/>
      <c r="AS192" s="163"/>
      <c r="AT192" s="195"/>
      <c r="AV192" s="210" t="str">
        <f t="shared" si="61"/>
        <v/>
      </c>
    </row>
    <row r="193" spans="1:102" ht="17.100000000000001" customHeight="1" x14ac:dyDescent="0.25">
      <c r="A193" s="195"/>
      <c r="B193" s="164"/>
      <c r="C193" s="162"/>
      <c r="D193" s="654">
        <v>2</v>
      </c>
      <c r="E193" s="371" t="s">
        <v>3752</v>
      </c>
      <c r="F193" s="526"/>
      <c r="G193" s="533"/>
      <c r="H193" s="371" t="s">
        <v>3752</v>
      </c>
      <c r="I193" s="739"/>
      <c r="J193" s="741"/>
      <c r="K193" s="740"/>
      <c r="L193" s="371" t="s">
        <v>3752</v>
      </c>
      <c r="M193" s="653"/>
      <c r="N193" s="371"/>
      <c r="O193" s="829"/>
      <c r="P193" s="837"/>
      <c r="Q193" s="837"/>
      <c r="R193" s="837"/>
      <c r="S193" s="837"/>
      <c r="T193" s="837"/>
      <c r="U193" s="837"/>
      <c r="V193" s="837"/>
      <c r="W193" s="837"/>
      <c r="X193" s="837"/>
      <c r="Y193" s="837"/>
      <c r="Z193" s="830"/>
      <c r="AA193" s="227" t="s">
        <v>3752</v>
      </c>
      <c r="AB193" s="739"/>
      <c r="AC193" s="741"/>
      <c r="AD193" s="741"/>
      <c r="AE193" s="741"/>
      <c r="AF193" s="741"/>
      <c r="AG193" s="741"/>
      <c r="AH193" s="741"/>
      <c r="AI193" s="741"/>
      <c r="AJ193" s="741"/>
      <c r="AK193" s="740"/>
      <c r="AL193" s="676" t="s">
        <v>3752</v>
      </c>
      <c r="AM193" s="653"/>
      <c r="AN193" s="206"/>
      <c r="AO193" s="654" t="str">
        <f>IF(AM193&lt;&gt;"",IF(AM193="Membre","50%","100%"),"")</f>
        <v/>
      </c>
      <c r="AP193" s="200"/>
      <c r="AQ193" s="633" t="str">
        <f>IF(AO193="","",AO193*24)</f>
        <v/>
      </c>
      <c r="AR193" s="162"/>
      <c r="AS193" s="163"/>
      <c r="AT193" s="195"/>
      <c r="AV193" s="210" t="str">
        <f t="shared" si="61"/>
        <v/>
      </c>
    </row>
    <row r="194" spans="1:102" ht="17.100000000000001" customHeight="1" x14ac:dyDescent="0.25">
      <c r="A194" s="195"/>
      <c r="B194" s="164"/>
      <c r="C194" s="162"/>
      <c r="D194" s="654">
        <v>3</v>
      </c>
      <c r="E194" s="371" t="s">
        <v>3752</v>
      </c>
      <c r="F194" s="526"/>
      <c r="G194" s="533"/>
      <c r="H194" s="371" t="s">
        <v>3752</v>
      </c>
      <c r="I194" s="739"/>
      <c r="J194" s="741"/>
      <c r="K194" s="740"/>
      <c r="L194" s="371" t="s">
        <v>3752</v>
      </c>
      <c r="M194" s="653"/>
      <c r="N194" s="371"/>
      <c r="O194" s="829"/>
      <c r="P194" s="837"/>
      <c r="Q194" s="837"/>
      <c r="R194" s="837"/>
      <c r="S194" s="837"/>
      <c r="T194" s="837"/>
      <c r="U194" s="837"/>
      <c r="V194" s="837"/>
      <c r="W194" s="837"/>
      <c r="X194" s="837"/>
      <c r="Y194" s="837"/>
      <c r="Z194" s="830"/>
      <c r="AA194" s="227" t="s">
        <v>3752</v>
      </c>
      <c r="AB194" s="739"/>
      <c r="AC194" s="741"/>
      <c r="AD194" s="741"/>
      <c r="AE194" s="741"/>
      <c r="AF194" s="741"/>
      <c r="AG194" s="741"/>
      <c r="AH194" s="741"/>
      <c r="AI194" s="741"/>
      <c r="AJ194" s="741"/>
      <c r="AK194" s="740"/>
      <c r="AL194" s="676" t="s">
        <v>3752</v>
      </c>
      <c r="AM194" s="653"/>
      <c r="AN194" s="206"/>
      <c r="AO194" s="654" t="str">
        <f>IF(AM194&lt;&gt;"",IF(AM194="Membre","50%","100%"),"")</f>
        <v/>
      </c>
      <c r="AP194" s="200"/>
      <c r="AQ194" s="633" t="str">
        <f>IF(AO194="","",AO194*24)</f>
        <v/>
      </c>
      <c r="AR194" s="162"/>
      <c r="AS194" s="163"/>
      <c r="AT194" s="195"/>
      <c r="AV194" s="210" t="str">
        <f t="shared" si="61"/>
        <v/>
      </c>
      <c r="CW194" s="216">
        <v>21</v>
      </c>
    </row>
    <row r="195" spans="1:102" ht="3.95" customHeight="1" x14ac:dyDescent="0.25">
      <c r="A195" s="195"/>
      <c r="B195" s="164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218"/>
      <c r="AR195" s="162"/>
      <c r="AS195" s="163"/>
      <c r="AT195" s="195"/>
      <c r="AV195" s="210">
        <f t="shared" si="61"/>
        <v>0</v>
      </c>
    </row>
    <row r="196" spans="1:102" ht="17.100000000000001" customHeight="1" x14ac:dyDescent="0.25">
      <c r="A196" s="195"/>
      <c r="B196" s="164"/>
      <c r="C196" s="841" t="s">
        <v>1740</v>
      </c>
      <c r="D196" s="842"/>
      <c r="E196" s="842"/>
      <c r="F196" s="842"/>
      <c r="G196" s="842"/>
      <c r="H196" s="842"/>
      <c r="I196" s="842"/>
      <c r="J196" s="842"/>
      <c r="K196" s="842"/>
      <c r="L196" s="842"/>
      <c r="M196" s="842"/>
      <c r="N196" s="842"/>
      <c r="O196" s="198"/>
      <c r="P196" s="198"/>
      <c r="Q196" s="198"/>
      <c r="R196" s="198"/>
      <c r="S196" s="424"/>
      <c r="T196" s="314"/>
      <c r="U196" s="456" t="s">
        <v>1705</v>
      </c>
      <c r="V196" s="314"/>
      <c r="W196" s="314"/>
      <c r="X196" s="314"/>
      <c r="Y196" s="314"/>
      <c r="Z196" s="314"/>
      <c r="AA196" s="314"/>
      <c r="AB196" s="314"/>
      <c r="AC196" s="314"/>
      <c r="AD196" s="314"/>
      <c r="AE196" s="314"/>
      <c r="AF196" s="827" t="s">
        <v>1746</v>
      </c>
      <c r="AG196" s="827"/>
      <c r="AH196" s="827"/>
      <c r="AI196" s="827"/>
      <c r="AJ196" s="827"/>
      <c r="AK196" s="827"/>
      <c r="AL196" s="827"/>
      <c r="AM196" s="827"/>
      <c r="AN196" s="827"/>
      <c r="AO196" s="827"/>
      <c r="AP196" s="828"/>
      <c r="AQ196" s="854" t="s">
        <v>1851</v>
      </c>
      <c r="AR196" s="855"/>
      <c r="AS196" s="163"/>
      <c r="AT196" s="195"/>
      <c r="AV196" s="210">
        <f t="shared" si="61"/>
        <v>0</v>
      </c>
    </row>
    <row r="197" spans="1:102" ht="3.95" customHeight="1" x14ac:dyDescent="0.25">
      <c r="A197" s="195"/>
      <c r="B197" s="164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218"/>
      <c r="AR197" s="162"/>
      <c r="AS197" s="163"/>
      <c r="AT197" s="195"/>
      <c r="AV197" s="210">
        <f t="shared" si="61"/>
        <v>0</v>
      </c>
    </row>
    <row r="198" spans="1:102" ht="15" customHeight="1" x14ac:dyDescent="0.25">
      <c r="A198" s="195"/>
      <c r="B198" s="164"/>
      <c r="C198" s="162"/>
      <c r="D198" s="642" t="s">
        <v>1692</v>
      </c>
      <c r="E198" s="176"/>
      <c r="F198" s="727" t="s">
        <v>1693</v>
      </c>
      <c r="G198" s="729"/>
      <c r="H198" s="176"/>
      <c r="I198" s="727" t="s">
        <v>1715</v>
      </c>
      <c r="J198" s="728"/>
      <c r="K198" s="729"/>
      <c r="L198" s="176"/>
      <c r="M198" s="642" t="s">
        <v>3736</v>
      </c>
      <c r="N198" s="485"/>
      <c r="O198" s="821" t="s">
        <v>3812</v>
      </c>
      <c r="P198" s="822"/>
      <c r="Q198" s="822"/>
      <c r="R198" s="822"/>
      <c r="S198" s="822"/>
      <c r="T198" s="822"/>
      <c r="U198" s="822"/>
      <c r="V198" s="822"/>
      <c r="W198" s="822"/>
      <c r="X198" s="822"/>
      <c r="Y198" s="822"/>
      <c r="Z198" s="823"/>
      <c r="AA198" s="496"/>
      <c r="AB198" s="816" t="s">
        <v>1730</v>
      </c>
      <c r="AC198" s="817"/>
      <c r="AD198" s="817"/>
      <c r="AE198" s="817"/>
      <c r="AF198" s="817"/>
      <c r="AG198" s="817"/>
      <c r="AH198" s="817"/>
      <c r="AI198" s="817"/>
      <c r="AJ198" s="817"/>
      <c r="AK198" s="818"/>
      <c r="AL198" s="485"/>
      <c r="AM198" s="486" t="s">
        <v>1856</v>
      </c>
      <c r="AN198" s="485"/>
      <c r="AO198" s="486" t="s">
        <v>1979</v>
      </c>
      <c r="AP198" s="485"/>
      <c r="AQ198" s="644" t="s">
        <v>1698</v>
      </c>
      <c r="AR198" s="162"/>
      <c r="AS198" s="163"/>
      <c r="AT198" s="195"/>
      <c r="AV198" s="495"/>
    </row>
    <row r="199" spans="1:102" ht="15" customHeight="1" x14ac:dyDescent="0.25">
      <c r="A199" s="195"/>
      <c r="B199" s="164"/>
      <c r="C199" s="162"/>
      <c r="D199" s="643" t="s">
        <v>792</v>
      </c>
      <c r="E199" s="176"/>
      <c r="F199" s="730" t="s">
        <v>3739</v>
      </c>
      <c r="G199" s="732"/>
      <c r="H199" s="176"/>
      <c r="I199" s="730" t="s">
        <v>795</v>
      </c>
      <c r="J199" s="731"/>
      <c r="K199" s="732"/>
      <c r="L199" s="176"/>
      <c r="M199" s="643" t="s">
        <v>3733</v>
      </c>
      <c r="N199" s="485"/>
      <c r="O199" s="824" t="s">
        <v>3813</v>
      </c>
      <c r="P199" s="825"/>
      <c r="Q199" s="825"/>
      <c r="R199" s="825"/>
      <c r="S199" s="825"/>
      <c r="T199" s="825"/>
      <c r="U199" s="825"/>
      <c r="V199" s="825"/>
      <c r="W199" s="825"/>
      <c r="X199" s="825"/>
      <c r="Y199" s="825"/>
      <c r="Z199" s="826"/>
      <c r="AA199" s="496"/>
      <c r="AB199" s="775" t="s">
        <v>1731</v>
      </c>
      <c r="AC199" s="776"/>
      <c r="AD199" s="776"/>
      <c r="AE199" s="776"/>
      <c r="AF199" s="776"/>
      <c r="AG199" s="776"/>
      <c r="AH199" s="776"/>
      <c r="AI199" s="776"/>
      <c r="AJ199" s="776"/>
      <c r="AK199" s="777"/>
      <c r="AL199" s="485"/>
      <c r="AM199" s="493" t="s">
        <v>1732</v>
      </c>
      <c r="AN199" s="485"/>
      <c r="AO199" s="493" t="s">
        <v>1690</v>
      </c>
      <c r="AP199" s="485"/>
      <c r="AQ199" s="645" t="s">
        <v>794</v>
      </c>
      <c r="AR199" s="162"/>
      <c r="AS199" s="163"/>
      <c r="AT199" s="195"/>
      <c r="AV199" s="495"/>
    </row>
    <row r="200" spans="1:102" ht="3.95" customHeight="1" x14ac:dyDescent="0.25">
      <c r="A200" s="195"/>
      <c r="B200" s="164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218"/>
      <c r="AR200" s="162"/>
      <c r="AS200" s="163"/>
      <c r="AT200" s="195"/>
      <c r="AV200" s="210"/>
    </row>
    <row r="201" spans="1:102" ht="17.100000000000001" customHeight="1" x14ac:dyDescent="0.25">
      <c r="A201" s="195"/>
      <c r="B201" s="164"/>
      <c r="C201" s="162"/>
      <c r="D201" s="654">
        <v>1</v>
      </c>
      <c r="E201" s="371" t="s">
        <v>3752</v>
      </c>
      <c r="F201" s="526"/>
      <c r="G201" s="533"/>
      <c r="H201" s="371" t="s">
        <v>3752</v>
      </c>
      <c r="I201" s="739"/>
      <c r="J201" s="741"/>
      <c r="K201" s="740"/>
      <c r="L201" s="371" t="s">
        <v>3752</v>
      </c>
      <c r="M201" s="653"/>
      <c r="N201" s="371" t="s">
        <v>3752</v>
      </c>
      <c r="O201" s="829"/>
      <c r="P201" s="837"/>
      <c r="Q201" s="837"/>
      <c r="R201" s="837"/>
      <c r="S201" s="837"/>
      <c r="T201" s="837"/>
      <c r="U201" s="837"/>
      <c r="V201" s="837"/>
      <c r="W201" s="837"/>
      <c r="X201" s="837"/>
      <c r="Y201" s="837"/>
      <c r="Z201" s="830"/>
      <c r="AA201" s="227" t="s">
        <v>3752</v>
      </c>
      <c r="AB201" s="739"/>
      <c r="AC201" s="741"/>
      <c r="AD201" s="741"/>
      <c r="AE201" s="741"/>
      <c r="AF201" s="741"/>
      <c r="AG201" s="741"/>
      <c r="AH201" s="741"/>
      <c r="AI201" s="741"/>
      <c r="AJ201" s="741"/>
      <c r="AK201" s="740"/>
      <c r="AL201" s="676" t="s">
        <v>3752</v>
      </c>
      <c r="AM201" s="653"/>
      <c r="AN201" s="206"/>
      <c r="AO201" s="654" t="str">
        <f>IF(AM201&lt;&gt;"",IF(AM201="Membre","50%","100%"),"")</f>
        <v/>
      </c>
      <c r="AP201" s="200"/>
      <c r="AQ201" s="633" t="str">
        <f>IF(AO201="","",AO201*20)</f>
        <v/>
      </c>
      <c r="AR201" s="162"/>
      <c r="AS201" s="163"/>
      <c r="AT201" s="195"/>
      <c r="AV201" s="210" t="str">
        <f t="shared" si="61"/>
        <v/>
      </c>
    </row>
    <row r="202" spans="1:102" ht="17.100000000000001" customHeight="1" x14ac:dyDescent="0.25">
      <c r="A202" s="195"/>
      <c r="B202" s="164"/>
      <c r="C202" s="162"/>
      <c r="D202" s="654">
        <v>2</v>
      </c>
      <c r="E202" s="371" t="s">
        <v>3752</v>
      </c>
      <c r="F202" s="526"/>
      <c r="G202" s="533"/>
      <c r="H202" s="371" t="s">
        <v>3752</v>
      </c>
      <c r="I202" s="739"/>
      <c r="J202" s="741"/>
      <c r="K202" s="740"/>
      <c r="L202" s="371" t="s">
        <v>3752</v>
      </c>
      <c r="M202" s="653"/>
      <c r="N202" s="371"/>
      <c r="O202" s="829"/>
      <c r="P202" s="837"/>
      <c r="Q202" s="837"/>
      <c r="R202" s="837"/>
      <c r="S202" s="837"/>
      <c r="T202" s="837"/>
      <c r="U202" s="837"/>
      <c r="V202" s="837"/>
      <c r="W202" s="837"/>
      <c r="X202" s="837"/>
      <c r="Y202" s="837"/>
      <c r="Z202" s="830"/>
      <c r="AA202" s="227" t="s">
        <v>3752</v>
      </c>
      <c r="AB202" s="739"/>
      <c r="AC202" s="741"/>
      <c r="AD202" s="741"/>
      <c r="AE202" s="741"/>
      <c r="AF202" s="741"/>
      <c r="AG202" s="741"/>
      <c r="AH202" s="741"/>
      <c r="AI202" s="741"/>
      <c r="AJ202" s="741"/>
      <c r="AK202" s="740"/>
      <c r="AL202" s="676" t="s">
        <v>3752</v>
      </c>
      <c r="AM202" s="653"/>
      <c r="AN202" s="206"/>
      <c r="AO202" s="654" t="str">
        <f>IF(AM202&lt;&gt;"",IF(AM202="Membre","50%","100%"),"")</f>
        <v/>
      </c>
      <c r="AP202" s="200"/>
      <c r="AQ202" s="633" t="str">
        <f>IF(AO202="","",AO202*20)</f>
        <v/>
      </c>
      <c r="AR202" s="162"/>
      <c r="AS202" s="163"/>
      <c r="AT202" s="195"/>
      <c r="AV202" s="210" t="str">
        <f t="shared" si="61"/>
        <v/>
      </c>
    </row>
    <row r="203" spans="1:102" ht="17.100000000000001" customHeight="1" x14ac:dyDescent="0.25">
      <c r="A203" s="195"/>
      <c r="B203" s="164"/>
      <c r="C203" s="162"/>
      <c r="D203" s="654">
        <v>3</v>
      </c>
      <c r="E203" s="371" t="s">
        <v>3752</v>
      </c>
      <c r="F203" s="526"/>
      <c r="G203" s="533"/>
      <c r="H203" s="371" t="s">
        <v>3752</v>
      </c>
      <c r="I203" s="739"/>
      <c r="J203" s="741"/>
      <c r="K203" s="740"/>
      <c r="L203" s="371" t="s">
        <v>3752</v>
      </c>
      <c r="M203" s="653"/>
      <c r="N203" s="371"/>
      <c r="O203" s="829"/>
      <c r="P203" s="837"/>
      <c r="Q203" s="837"/>
      <c r="R203" s="837"/>
      <c r="S203" s="837"/>
      <c r="T203" s="837"/>
      <c r="U203" s="837"/>
      <c r="V203" s="837"/>
      <c r="W203" s="837"/>
      <c r="X203" s="837"/>
      <c r="Y203" s="837"/>
      <c r="Z203" s="830"/>
      <c r="AA203" s="227" t="s">
        <v>3752</v>
      </c>
      <c r="AB203" s="739"/>
      <c r="AC203" s="741"/>
      <c r="AD203" s="741"/>
      <c r="AE203" s="741"/>
      <c r="AF203" s="741"/>
      <c r="AG203" s="741"/>
      <c r="AH203" s="741"/>
      <c r="AI203" s="741"/>
      <c r="AJ203" s="741"/>
      <c r="AK203" s="740"/>
      <c r="AL203" s="676" t="s">
        <v>3752</v>
      </c>
      <c r="AM203" s="653"/>
      <c r="AN203" s="206"/>
      <c r="AO203" s="654" t="str">
        <f>IF(AM203&lt;&gt;"",IF(AM203="Membre","50%","100%"),"")</f>
        <v/>
      </c>
      <c r="AP203" s="200"/>
      <c r="AQ203" s="633" t="str">
        <f>IF(AO203="","",AO203*20)</f>
        <v/>
      </c>
      <c r="AR203" s="162"/>
      <c r="AS203" s="163"/>
      <c r="AT203" s="195"/>
      <c r="AV203" s="210" t="str">
        <f t="shared" si="61"/>
        <v/>
      </c>
      <c r="CX203" s="216">
        <v>22</v>
      </c>
    </row>
    <row r="204" spans="1:102" ht="3.95" customHeight="1" x14ac:dyDescent="0.25">
      <c r="A204" s="195"/>
      <c r="B204" s="164"/>
      <c r="C204" s="162"/>
      <c r="D204" s="162"/>
      <c r="E204" s="162"/>
      <c r="F204" s="162"/>
      <c r="G204" s="162"/>
      <c r="H204" s="162"/>
      <c r="I204" s="189"/>
      <c r="J204" s="189"/>
      <c r="K204" s="189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218"/>
      <c r="AR204" s="162"/>
      <c r="AS204" s="163"/>
      <c r="AT204" s="195"/>
      <c r="AV204" s="210">
        <f t="shared" si="61"/>
        <v>0</v>
      </c>
    </row>
    <row r="205" spans="1:102" ht="17.100000000000001" customHeight="1" x14ac:dyDescent="0.25">
      <c r="A205" s="195"/>
      <c r="B205" s="164"/>
      <c r="C205" s="841" t="s">
        <v>1741</v>
      </c>
      <c r="D205" s="842"/>
      <c r="E205" s="842"/>
      <c r="F205" s="842"/>
      <c r="G205" s="842"/>
      <c r="H205" s="842"/>
      <c r="I205" s="842"/>
      <c r="J205" s="842"/>
      <c r="K205" s="842"/>
      <c r="L205" s="842"/>
      <c r="M205" s="842"/>
      <c r="N205" s="842"/>
      <c r="O205" s="198"/>
      <c r="P205" s="198"/>
      <c r="Q205" s="198"/>
      <c r="R205" s="198"/>
      <c r="S205" s="424"/>
      <c r="T205" s="314"/>
      <c r="U205" s="456" t="s">
        <v>1706</v>
      </c>
      <c r="V205" s="314"/>
      <c r="W205" s="314"/>
      <c r="X205" s="314"/>
      <c r="Y205" s="314"/>
      <c r="Z205" s="314"/>
      <c r="AA205" s="314"/>
      <c r="AB205" s="314"/>
      <c r="AC205" s="314"/>
      <c r="AD205" s="314"/>
      <c r="AE205" s="314"/>
      <c r="AF205" s="827" t="s">
        <v>1747</v>
      </c>
      <c r="AG205" s="827"/>
      <c r="AH205" s="827"/>
      <c r="AI205" s="827"/>
      <c r="AJ205" s="827"/>
      <c r="AK205" s="827"/>
      <c r="AL205" s="827"/>
      <c r="AM205" s="827"/>
      <c r="AN205" s="827"/>
      <c r="AO205" s="827"/>
      <c r="AP205" s="828"/>
      <c r="AQ205" s="854" t="s">
        <v>1855</v>
      </c>
      <c r="AR205" s="855"/>
      <c r="AS205" s="163"/>
      <c r="AT205" s="195"/>
      <c r="AV205" s="210">
        <f t="shared" si="61"/>
        <v>0</v>
      </c>
    </row>
    <row r="206" spans="1:102" ht="3.95" customHeight="1" x14ac:dyDescent="0.25">
      <c r="A206" s="195"/>
      <c r="B206" s="164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218"/>
      <c r="AR206" s="162"/>
      <c r="AS206" s="163"/>
      <c r="AT206" s="195"/>
      <c r="AV206" s="210">
        <f t="shared" si="61"/>
        <v>0</v>
      </c>
    </row>
    <row r="207" spans="1:102" ht="15" customHeight="1" x14ac:dyDescent="0.25">
      <c r="A207" s="195"/>
      <c r="B207" s="164"/>
      <c r="C207" s="162"/>
      <c r="D207" s="642" t="s">
        <v>1692</v>
      </c>
      <c r="E207" s="176"/>
      <c r="F207" s="727" t="s">
        <v>1693</v>
      </c>
      <c r="G207" s="729"/>
      <c r="H207" s="176"/>
      <c r="I207" s="727" t="s">
        <v>1715</v>
      </c>
      <c r="J207" s="728"/>
      <c r="K207" s="729"/>
      <c r="L207" s="176"/>
      <c r="M207" s="642" t="s">
        <v>3736</v>
      </c>
      <c r="N207" s="485"/>
      <c r="O207" s="821" t="s">
        <v>3812</v>
      </c>
      <c r="P207" s="822"/>
      <c r="Q207" s="822"/>
      <c r="R207" s="822"/>
      <c r="S207" s="822"/>
      <c r="T207" s="822"/>
      <c r="U207" s="822"/>
      <c r="V207" s="822"/>
      <c r="W207" s="822"/>
      <c r="X207" s="822"/>
      <c r="Y207" s="822"/>
      <c r="Z207" s="823"/>
      <c r="AA207" s="496"/>
      <c r="AB207" s="816" t="s">
        <v>1730</v>
      </c>
      <c r="AC207" s="817"/>
      <c r="AD207" s="817"/>
      <c r="AE207" s="817"/>
      <c r="AF207" s="817"/>
      <c r="AG207" s="817"/>
      <c r="AH207" s="817"/>
      <c r="AI207" s="817"/>
      <c r="AJ207" s="817"/>
      <c r="AK207" s="818"/>
      <c r="AL207" s="485"/>
      <c r="AM207" s="486" t="s">
        <v>1856</v>
      </c>
      <c r="AN207" s="485"/>
      <c r="AO207" s="486" t="s">
        <v>1979</v>
      </c>
      <c r="AP207" s="485"/>
      <c r="AQ207" s="644" t="s">
        <v>1698</v>
      </c>
      <c r="AR207" s="162"/>
      <c r="AS207" s="163"/>
      <c r="AT207" s="195"/>
      <c r="AV207" s="495"/>
    </row>
    <row r="208" spans="1:102" ht="15" customHeight="1" x14ac:dyDescent="0.25">
      <c r="A208" s="195"/>
      <c r="B208" s="164"/>
      <c r="C208" s="162"/>
      <c r="D208" s="643" t="s">
        <v>792</v>
      </c>
      <c r="E208" s="176"/>
      <c r="F208" s="730" t="s">
        <v>3739</v>
      </c>
      <c r="G208" s="732"/>
      <c r="H208" s="176"/>
      <c r="I208" s="730" t="s">
        <v>795</v>
      </c>
      <c r="J208" s="731"/>
      <c r="K208" s="732"/>
      <c r="L208" s="176"/>
      <c r="M208" s="643" t="s">
        <v>3733</v>
      </c>
      <c r="N208" s="485"/>
      <c r="O208" s="824" t="s">
        <v>3813</v>
      </c>
      <c r="P208" s="825"/>
      <c r="Q208" s="825"/>
      <c r="R208" s="825"/>
      <c r="S208" s="825"/>
      <c r="T208" s="825"/>
      <c r="U208" s="825"/>
      <c r="V208" s="825"/>
      <c r="W208" s="825"/>
      <c r="X208" s="825"/>
      <c r="Y208" s="825"/>
      <c r="Z208" s="826"/>
      <c r="AA208" s="496"/>
      <c r="AB208" s="775" t="s">
        <v>1731</v>
      </c>
      <c r="AC208" s="776"/>
      <c r="AD208" s="776"/>
      <c r="AE208" s="776"/>
      <c r="AF208" s="776"/>
      <c r="AG208" s="776"/>
      <c r="AH208" s="776"/>
      <c r="AI208" s="776"/>
      <c r="AJ208" s="776"/>
      <c r="AK208" s="777"/>
      <c r="AL208" s="485"/>
      <c r="AM208" s="493" t="s">
        <v>1732</v>
      </c>
      <c r="AN208" s="485"/>
      <c r="AO208" s="493" t="s">
        <v>1690</v>
      </c>
      <c r="AP208" s="485"/>
      <c r="AQ208" s="645" t="s">
        <v>794</v>
      </c>
      <c r="AR208" s="162"/>
      <c r="AS208" s="163"/>
      <c r="AT208" s="195"/>
      <c r="AV208" s="495"/>
    </row>
    <row r="209" spans="1:104" ht="3.95" customHeight="1" x14ac:dyDescent="0.25">
      <c r="A209" s="195"/>
      <c r="B209" s="164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218"/>
      <c r="AR209" s="162"/>
      <c r="AS209" s="163"/>
      <c r="AT209" s="195"/>
      <c r="AV209" s="210"/>
    </row>
    <row r="210" spans="1:104" ht="17.100000000000001" customHeight="1" x14ac:dyDescent="0.25">
      <c r="A210" s="195"/>
      <c r="B210" s="164"/>
      <c r="C210" s="162"/>
      <c r="D210" s="654">
        <v>1</v>
      </c>
      <c r="E210" s="371" t="s">
        <v>3752</v>
      </c>
      <c r="F210" s="526"/>
      <c r="G210" s="533"/>
      <c r="H210" s="371" t="s">
        <v>3752</v>
      </c>
      <c r="I210" s="739"/>
      <c r="J210" s="741"/>
      <c r="K210" s="740"/>
      <c r="L210" s="371" t="s">
        <v>3752</v>
      </c>
      <c r="M210" s="653"/>
      <c r="N210" s="371" t="s">
        <v>3752</v>
      </c>
      <c r="O210" s="829"/>
      <c r="P210" s="837"/>
      <c r="Q210" s="837"/>
      <c r="R210" s="837"/>
      <c r="S210" s="837"/>
      <c r="T210" s="837"/>
      <c r="U210" s="837"/>
      <c r="V210" s="837"/>
      <c r="W210" s="837"/>
      <c r="X210" s="837"/>
      <c r="Y210" s="837"/>
      <c r="Z210" s="830"/>
      <c r="AA210" s="227" t="s">
        <v>3752</v>
      </c>
      <c r="AB210" s="739"/>
      <c r="AC210" s="741"/>
      <c r="AD210" s="741"/>
      <c r="AE210" s="741"/>
      <c r="AF210" s="741"/>
      <c r="AG210" s="741"/>
      <c r="AH210" s="741"/>
      <c r="AI210" s="741"/>
      <c r="AJ210" s="741"/>
      <c r="AK210" s="740"/>
      <c r="AL210" s="676" t="s">
        <v>3752</v>
      </c>
      <c r="AM210" s="653"/>
      <c r="AN210" s="206"/>
      <c r="AO210" s="654" t="str">
        <f>IF(AM210&lt;&gt;"",IF(AM210="Membre","50%","100%"),"")</f>
        <v/>
      </c>
      <c r="AP210" s="200"/>
      <c r="AQ210" s="633" t="str">
        <f>IF(AO210="","",AO210*10)</f>
        <v/>
      </c>
      <c r="AR210" s="162"/>
      <c r="AS210" s="163"/>
      <c r="AT210" s="195"/>
      <c r="AV210" s="210" t="str">
        <f t="shared" si="61"/>
        <v/>
      </c>
    </row>
    <row r="211" spans="1:104" ht="17.100000000000001" customHeight="1" x14ac:dyDescent="0.25">
      <c r="A211" s="195"/>
      <c r="B211" s="164"/>
      <c r="C211" s="162"/>
      <c r="D211" s="654">
        <v>2</v>
      </c>
      <c r="E211" s="371" t="s">
        <v>3752</v>
      </c>
      <c r="F211" s="526"/>
      <c r="G211" s="533"/>
      <c r="H211" s="371" t="s">
        <v>3752</v>
      </c>
      <c r="I211" s="739"/>
      <c r="J211" s="741"/>
      <c r="K211" s="740"/>
      <c r="L211" s="371" t="s">
        <v>3752</v>
      </c>
      <c r="M211" s="653"/>
      <c r="N211" s="371"/>
      <c r="O211" s="829"/>
      <c r="P211" s="837"/>
      <c r="Q211" s="837"/>
      <c r="R211" s="837"/>
      <c r="S211" s="837"/>
      <c r="T211" s="837"/>
      <c r="U211" s="837"/>
      <c r="V211" s="837"/>
      <c r="W211" s="837"/>
      <c r="X211" s="837"/>
      <c r="Y211" s="837"/>
      <c r="Z211" s="830"/>
      <c r="AA211" s="227" t="s">
        <v>3752</v>
      </c>
      <c r="AB211" s="739"/>
      <c r="AC211" s="741"/>
      <c r="AD211" s="741"/>
      <c r="AE211" s="741"/>
      <c r="AF211" s="741"/>
      <c r="AG211" s="741"/>
      <c r="AH211" s="741"/>
      <c r="AI211" s="741"/>
      <c r="AJ211" s="741"/>
      <c r="AK211" s="740"/>
      <c r="AL211" s="676" t="s">
        <v>3752</v>
      </c>
      <c r="AM211" s="653"/>
      <c r="AN211" s="206"/>
      <c r="AO211" s="654" t="str">
        <f>IF(AM211&lt;&gt;"",IF(AM211="Membre","50%","100%"),"")</f>
        <v/>
      </c>
      <c r="AP211" s="200"/>
      <c r="AQ211" s="633" t="str">
        <f>IF(AO211="","",AO211*10)</f>
        <v/>
      </c>
      <c r="AR211" s="162"/>
      <c r="AS211" s="163"/>
      <c r="AT211" s="195"/>
      <c r="AV211" s="210" t="str">
        <f t="shared" si="61"/>
        <v/>
      </c>
    </row>
    <row r="212" spans="1:104" ht="17.100000000000001" customHeight="1" x14ac:dyDescent="0.25">
      <c r="A212" s="195"/>
      <c r="B212" s="164"/>
      <c r="C212" s="162"/>
      <c r="D212" s="654">
        <v>3</v>
      </c>
      <c r="E212" s="371" t="s">
        <v>3752</v>
      </c>
      <c r="F212" s="526"/>
      <c r="G212" s="533"/>
      <c r="H212" s="371" t="s">
        <v>3752</v>
      </c>
      <c r="I212" s="739"/>
      <c r="J212" s="741"/>
      <c r="K212" s="740"/>
      <c r="L212" s="371" t="s">
        <v>3752</v>
      </c>
      <c r="M212" s="653"/>
      <c r="N212" s="371"/>
      <c r="O212" s="829"/>
      <c r="P212" s="837"/>
      <c r="Q212" s="837"/>
      <c r="R212" s="837"/>
      <c r="S212" s="837"/>
      <c r="T212" s="837"/>
      <c r="U212" s="837"/>
      <c r="V212" s="837"/>
      <c r="W212" s="837"/>
      <c r="X212" s="837"/>
      <c r="Y212" s="837"/>
      <c r="Z212" s="830"/>
      <c r="AA212" s="227" t="s">
        <v>3752</v>
      </c>
      <c r="AB212" s="739"/>
      <c r="AC212" s="741"/>
      <c r="AD212" s="741"/>
      <c r="AE212" s="741"/>
      <c r="AF212" s="741"/>
      <c r="AG212" s="741"/>
      <c r="AH212" s="741"/>
      <c r="AI212" s="741"/>
      <c r="AJ212" s="741"/>
      <c r="AK212" s="740"/>
      <c r="AL212" s="676" t="s">
        <v>3752</v>
      </c>
      <c r="AM212" s="653"/>
      <c r="AN212" s="206"/>
      <c r="AO212" s="654" t="str">
        <f>IF(AM212&lt;&gt;"",IF(AM212="Membre","50%","100%"),"")</f>
        <v/>
      </c>
      <c r="AP212" s="174"/>
      <c r="AQ212" s="633" t="str">
        <f>IF(AO212="","",AO212*10)</f>
        <v/>
      </c>
      <c r="AR212" s="162"/>
      <c r="AS212" s="163"/>
      <c r="AT212" s="195"/>
      <c r="AV212" s="210" t="str">
        <f t="shared" si="61"/>
        <v/>
      </c>
      <c r="CY212" s="216">
        <v>23</v>
      </c>
    </row>
    <row r="213" spans="1:104" ht="3.95" customHeight="1" x14ac:dyDescent="0.25">
      <c r="A213" s="195"/>
      <c r="B213" s="164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218"/>
      <c r="AR213" s="162"/>
      <c r="AS213" s="163"/>
      <c r="AT213" s="195"/>
      <c r="AV213" s="210">
        <f t="shared" si="61"/>
        <v>0</v>
      </c>
    </row>
    <row r="214" spans="1:104" ht="17.100000000000001" customHeight="1" x14ac:dyDescent="0.25">
      <c r="A214" s="195"/>
      <c r="B214" s="164"/>
      <c r="C214" s="843" t="s">
        <v>1857</v>
      </c>
      <c r="D214" s="844"/>
      <c r="E214" s="844"/>
      <c r="F214" s="844"/>
      <c r="G214" s="844"/>
      <c r="H214" s="844"/>
      <c r="I214" s="844"/>
      <c r="J214" s="844"/>
      <c r="K214" s="844"/>
      <c r="L214" s="844"/>
      <c r="M214" s="844"/>
      <c r="N214" s="844"/>
      <c r="O214" s="844"/>
      <c r="P214" s="844"/>
      <c r="Q214" s="844"/>
      <c r="R214" s="844"/>
      <c r="S214" s="844"/>
      <c r="T214" s="650"/>
      <c r="U214" s="650"/>
      <c r="V214" s="650"/>
      <c r="W214" s="650"/>
      <c r="X214" s="650"/>
      <c r="Y214" s="650"/>
      <c r="Z214" s="650"/>
      <c r="AA214" s="650"/>
      <c r="AB214" s="650"/>
      <c r="AC214" s="650"/>
      <c r="AD214" s="650"/>
      <c r="AE214" s="650"/>
      <c r="AF214" s="856" t="s">
        <v>1858</v>
      </c>
      <c r="AG214" s="856"/>
      <c r="AH214" s="856"/>
      <c r="AI214" s="856"/>
      <c r="AJ214" s="856"/>
      <c r="AK214" s="856"/>
      <c r="AL214" s="856"/>
      <c r="AM214" s="856"/>
      <c r="AN214" s="856"/>
      <c r="AO214" s="856"/>
      <c r="AP214" s="856"/>
      <c r="AQ214" s="856"/>
      <c r="AR214" s="857"/>
      <c r="AS214" s="163"/>
      <c r="AT214" s="195"/>
      <c r="AV214" s="210">
        <f t="shared" si="61"/>
        <v>0</v>
      </c>
    </row>
    <row r="215" spans="1:104" ht="3.95" customHeight="1" x14ac:dyDescent="0.25">
      <c r="A215" s="195"/>
      <c r="B215" s="164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218"/>
      <c r="AR215" s="162"/>
      <c r="AS215" s="163"/>
      <c r="AT215" s="195"/>
      <c r="AV215" s="210">
        <f t="shared" si="61"/>
        <v>0</v>
      </c>
    </row>
    <row r="216" spans="1:104" ht="17.100000000000001" customHeight="1" x14ac:dyDescent="0.25">
      <c r="A216" s="195"/>
      <c r="B216" s="164"/>
      <c r="C216" s="841" t="s">
        <v>1754</v>
      </c>
      <c r="D216" s="842"/>
      <c r="E216" s="842"/>
      <c r="F216" s="842"/>
      <c r="G216" s="842"/>
      <c r="H216" s="842"/>
      <c r="I216" s="842"/>
      <c r="J216" s="842"/>
      <c r="K216" s="842"/>
      <c r="L216" s="842"/>
      <c r="M216" s="842"/>
      <c r="N216" s="842"/>
      <c r="O216" s="198"/>
      <c r="P216" s="198"/>
      <c r="Q216" s="198"/>
      <c r="R216" s="198"/>
      <c r="S216" s="424"/>
      <c r="T216" s="314"/>
      <c r="U216" s="456" t="s">
        <v>1704</v>
      </c>
      <c r="V216" s="314"/>
      <c r="W216" s="314"/>
      <c r="X216" s="314"/>
      <c r="Y216" s="314"/>
      <c r="Z216" s="314"/>
      <c r="AA216" s="314"/>
      <c r="AB216" s="314"/>
      <c r="AC216" s="314"/>
      <c r="AD216" s="314"/>
      <c r="AE216" s="314"/>
      <c r="AF216" s="827" t="s">
        <v>1756</v>
      </c>
      <c r="AG216" s="827"/>
      <c r="AH216" s="827"/>
      <c r="AI216" s="827"/>
      <c r="AJ216" s="827"/>
      <c r="AK216" s="827"/>
      <c r="AL216" s="827"/>
      <c r="AM216" s="827"/>
      <c r="AN216" s="827"/>
      <c r="AO216" s="827"/>
      <c r="AP216" s="828"/>
      <c r="AQ216" s="850" t="s">
        <v>1986</v>
      </c>
      <c r="AR216" s="851"/>
      <c r="AS216" s="163"/>
      <c r="AT216" s="195"/>
      <c r="AV216" s="210">
        <f t="shared" si="61"/>
        <v>0</v>
      </c>
    </row>
    <row r="217" spans="1:104" ht="3.95" customHeight="1" x14ac:dyDescent="0.25">
      <c r="A217" s="195"/>
      <c r="B217" s="164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35"/>
      <c r="AL217" s="135"/>
      <c r="AM217" s="135"/>
      <c r="AN217" s="162"/>
      <c r="AO217" s="162"/>
      <c r="AP217" s="162"/>
      <c r="AQ217" s="218"/>
      <c r="AR217" s="162"/>
      <c r="AS217" s="163"/>
      <c r="AT217" s="195"/>
      <c r="AV217" s="210">
        <f t="shared" si="61"/>
        <v>0</v>
      </c>
    </row>
    <row r="218" spans="1:104" ht="15" customHeight="1" x14ac:dyDescent="0.25">
      <c r="A218" s="195"/>
      <c r="B218" s="164"/>
      <c r="C218" s="162"/>
      <c r="D218" s="642" t="s">
        <v>1692</v>
      </c>
      <c r="E218" s="176"/>
      <c r="F218" s="727" t="s">
        <v>1748</v>
      </c>
      <c r="G218" s="729"/>
      <c r="H218" s="176"/>
      <c r="I218" s="845" t="s">
        <v>1749</v>
      </c>
      <c r="J218" s="849"/>
      <c r="K218" s="849"/>
      <c r="L218" s="849"/>
      <c r="M218" s="848"/>
      <c r="N218" s="497"/>
      <c r="O218" s="845" t="s">
        <v>3736</v>
      </c>
      <c r="P218" s="849"/>
      <c r="Q218" s="848"/>
      <c r="R218" s="485"/>
      <c r="S218" s="821" t="s">
        <v>1712</v>
      </c>
      <c r="T218" s="822"/>
      <c r="U218" s="822"/>
      <c r="V218" s="822"/>
      <c r="W218" s="822"/>
      <c r="X218" s="822"/>
      <c r="Y218" s="822"/>
      <c r="Z218" s="822"/>
      <c r="AA218" s="822"/>
      <c r="AB218" s="822"/>
      <c r="AC218" s="823"/>
      <c r="AD218" s="169"/>
      <c r="AE218" s="816" t="s">
        <v>1751</v>
      </c>
      <c r="AF218" s="817"/>
      <c r="AG218" s="817"/>
      <c r="AH218" s="817"/>
      <c r="AI218" s="817"/>
      <c r="AJ218" s="817"/>
      <c r="AK218" s="817"/>
      <c r="AL218" s="817"/>
      <c r="AM218" s="818"/>
      <c r="AN218" s="162"/>
      <c r="AO218" s="229" t="s">
        <v>1989</v>
      </c>
      <c r="AP218" s="485"/>
      <c r="AQ218" s="644" t="s">
        <v>1698</v>
      </c>
      <c r="AR218" s="162"/>
      <c r="AS218" s="163"/>
      <c r="AT218" s="195"/>
      <c r="AV218" s="495">
        <f t="shared" si="61"/>
        <v>0</v>
      </c>
    </row>
    <row r="219" spans="1:104" s="178" customFormat="1" ht="15" customHeight="1" x14ac:dyDescent="0.25">
      <c r="A219" s="226"/>
      <c r="B219" s="175"/>
      <c r="C219" s="176"/>
      <c r="D219" s="643" t="s">
        <v>792</v>
      </c>
      <c r="E219" s="176"/>
      <c r="F219" s="730" t="s">
        <v>1866</v>
      </c>
      <c r="G219" s="732"/>
      <c r="H219" s="176"/>
      <c r="I219" s="838" t="s">
        <v>797</v>
      </c>
      <c r="J219" s="839"/>
      <c r="K219" s="839"/>
      <c r="L219" s="839"/>
      <c r="M219" s="840"/>
      <c r="N219" s="497"/>
      <c r="O219" s="838" t="s">
        <v>3733</v>
      </c>
      <c r="P219" s="839"/>
      <c r="Q219" s="840"/>
      <c r="R219" s="485"/>
      <c r="S219" s="824" t="s">
        <v>796</v>
      </c>
      <c r="T219" s="825"/>
      <c r="U219" s="825"/>
      <c r="V219" s="825"/>
      <c r="W219" s="825"/>
      <c r="X219" s="825"/>
      <c r="Y219" s="825"/>
      <c r="Z219" s="825"/>
      <c r="AA219" s="825"/>
      <c r="AB219" s="825"/>
      <c r="AC219" s="826"/>
      <c r="AD219" s="169"/>
      <c r="AE219" s="775" t="s">
        <v>1752</v>
      </c>
      <c r="AF219" s="776"/>
      <c r="AG219" s="776"/>
      <c r="AH219" s="776"/>
      <c r="AI219" s="776"/>
      <c r="AJ219" s="776"/>
      <c r="AK219" s="776"/>
      <c r="AL219" s="776"/>
      <c r="AM219" s="777"/>
      <c r="AN219" s="176"/>
      <c r="AO219" s="643" t="s">
        <v>1753</v>
      </c>
      <c r="AP219" s="485"/>
      <c r="AQ219" s="645" t="s">
        <v>794</v>
      </c>
      <c r="AR219" s="176"/>
      <c r="AS219" s="133"/>
      <c r="AT219" s="226"/>
      <c r="AV219" s="495">
        <f t="shared" si="61"/>
        <v>0</v>
      </c>
    </row>
    <row r="220" spans="1:104" ht="3.95" customHeight="1" x14ac:dyDescent="0.25">
      <c r="A220" s="195"/>
      <c r="B220" s="164"/>
      <c r="C220" s="158"/>
      <c r="D220" s="166"/>
      <c r="E220" s="166"/>
      <c r="F220" s="166"/>
      <c r="G220" s="166"/>
      <c r="H220" s="166"/>
      <c r="I220" s="166"/>
      <c r="J220" s="166"/>
      <c r="K220" s="166"/>
      <c r="L220" s="166"/>
      <c r="M220" s="158"/>
      <c r="N220" s="227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228"/>
      <c r="AE220" s="158"/>
      <c r="AF220" s="158"/>
      <c r="AG220" s="158"/>
      <c r="AH220" s="158"/>
      <c r="AI220" s="206"/>
      <c r="AJ220" s="158"/>
      <c r="AK220" s="158"/>
      <c r="AL220" s="206"/>
      <c r="AM220" s="158"/>
      <c r="AN220" s="176"/>
      <c r="AO220" s="158"/>
      <c r="AP220" s="158"/>
      <c r="AQ220" s="209"/>
      <c r="AR220" s="158"/>
      <c r="AS220" s="163"/>
      <c r="AT220" s="195"/>
      <c r="AV220" s="210">
        <f t="shared" si="61"/>
        <v>0</v>
      </c>
    </row>
    <row r="221" spans="1:104" ht="17.100000000000001" customHeight="1" x14ac:dyDescent="0.25">
      <c r="A221" s="195"/>
      <c r="B221" s="164"/>
      <c r="C221" s="162"/>
      <c r="D221" s="654">
        <v>1</v>
      </c>
      <c r="E221" s="371" t="s">
        <v>3752</v>
      </c>
      <c r="F221" s="528"/>
      <c r="G221" s="532"/>
      <c r="H221" s="371" t="s">
        <v>3752</v>
      </c>
      <c r="I221" s="739"/>
      <c r="J221" s="741"/>
      <c r="K221" s="741"/>
      <c r="L221" s="741"/>
      <c r="M221" s="740"/>
      <c r="N221" s="227" t="s">
        <v>3752</v>
      </c>
      <c r="O221" s="829"/>
      <c r="P221" s="837"/>
      <c r="Q221" s="830"/>
      <c r="R221" s="174" t="s">
        <v>3752</v>
      </c>
      <c r="S221" s="765"/>
      <c r="T221" s="765"/>
      <c r="U221" s="765"/>
      <c r="V221" s="765"/>
      <c r="W221" s="765"/>
      <c r="X221" s="765"/>
      <c r="Y221" s="765"/>
      <c r="Z221" s="765"/>
      <c r="AA221" s="765"/>
      <c r="AB221" s="765"/>
      <c r="AC221" s="765"/>
      <c r="AD221" s="228"/>
      <c r="AE221" s="739"/>
      <c r="AF221" s="741"/>
      <c r="AG221" s="741"/>
      <c r="AH221" s="741"/>
      <c r="AI221" s="741"/>
      <c r="AJ221" s="741"/>
      <c r="AK221" s="741"/>
      <c r="AL221" s="741"/>
      <c r="AM221" s="740"/>
      <c r="AN221" s="201" t="s">
        <v>3752</v>
      </c>
      <c r="AO221" s="653"/>
      <c r="AP221" s="213"/>
      <c r="AQ221" s="633" t="str">
        <f>IF(AO221="","",IF(AO221="D",200*0.2,200*1))</f>
        <v/>
      </c>
      <c r="AR221" s="162"/>
      <c r="AS221" s="163"/>
      <c r="AT221" s="195"/>
      <c r="AV221" s="210" t="str">
        <f t="shared" si="61"/>
        <v/>
      </c>
    </row>
    <row r="222" spans="1:104" ht="17.100000000000001" customHeight="1" x14ac:dyDescent="0.25">
      <c r="A222" s="195"/>
      <c r="B222" s="164"/>
      <c r="C222" s="162"/>
      <c r="D222" s="654">
        <v>2</v>
      </c>
      <c r="E222" s="371" t="s">
        <v>3752</v>
      </c>
      <c r="F222" s="528"/>
      <c r="G222" s="532"/>
      <c r="H222" s="371" t="s">
        <v>3752</v>
      </c>
      <c r="I222" s="739"/>
      <c r="J222" s="741"/>
      <c r="K222" s="741"/>
      <c r="L222" s="741"/>
      <c r="M222" s="740"/>
      <c r="N222" s="227" t="s">
        <v>3752</v>
      </c>
      <c r="O222" s="829"/>
      <c r="P222" s="837"/>
      <c r="Q222" s="830"/>
      <c r="R222" s="174" t="s">
        <v>3752</v>
      </c>
      <c r="S222" s="765"/>
      <c r="T222" s="765"/>
      <c r="U222" s="765"/>
      <c r="V222" s="765"/>
      <c r="W222" s="765"/>
      <c r="X222" s="765"/>
      <c r="Y222" s="765"/>
      <c r="Z222" s="765"/>
      <c r="AA222" s="765"/>
      <c r="AB222" s="765"/>
      <c r="AC222" s="765"/>
      <c r="AD222" s="228"/>
      <c r="AE222" s="739"/>
      <c r="AF222" s="741"/>
      <c r="AG222" s="741"/>
      <c r="AH222" s="741"/>
      <c r="AI222" s="741"/>
      <c r="AJ222" s="741"/>
      <c r="AK222" s="741"/>
      <c r="AL222" s="741"/>
      <c r="AM222" s="740"/>
      <c r="AN222" s="201" t="s">
        <v>3752</v>
      </c>
      <c r="AO222" s="653"/>
      <c r="AP222" s="213"/>
      <c r="AQ222" s="633" t="str">
        <f>IF(AO222="","",IF(AO222="D",200*0.2,200*1))</f>
        <v/>
      </c>
      <c r="AR222" s="162"/>
      <c r="AS222" s="163"/>
      <c r="AT222" s="195"/>
      <c r="AV222" s="210" t="str">
        <f t="shared" si="61"/>
        <v/>
      </c>
    </row>
    <row r="223" spans="1:104" ht="17.100000000000001" customHeight="1" x14ac:dyDescent="0.25">
      <c r="A223" s="195"/>
      <c r="B223" s="164"/>
      <c r="C223" s="162"/>
      <c r="D223" s="654">
        <v>3</v>
      </c>
      <c r="E223" s="371" t="s">
        <v>3752</v>
      </c>
      <c r="F223" s="528"/>
      <c r="G223" s="532"/>
      <c r="H223" s="371" t="s">
        <v>3752</v>
      </c>
      <c r="I223" s="739"/>
      <c r="J223" s="741"/>
      <c r="K223" s="741"/>
      <c r="L223" s="741"/>
      <c r="M223" s="740"/>
      <c r="N223" s="227" t="s">
        <v>3752</v>
      </c>
      <c r="O223" s="829"/>
      <c r="P223" s="837"/>
      <c r="Q223" s="830"/>
      <c r="R223" s="174" t="s">
        <v>3752</v>
      </c>
      <c r="S223" s="765"/>
      <c r="T223" s="765"/>
      <c r="U223" s="765"/>
      <c r="V223" s="765"/>
      <c r="W223" s="765"/>
      <c r="X223" s="765"/>
      <c r="Y223" s="765"/>
      <c r="Z223" s="765"/>
      <c r="AA223" s="765"/>
      <c r="AB223" s="765"/>
      <c r="AC223" s="765"/>
      <c r="AD223" s="228"/>
      <c r="AE223" s="739"/>
      <c r="AF223" s="741"/>
      <c r="AG223" s="741"/>
      <c r="AH223" s="741"/>
      <c r="AI223" s="741"/>
      <c r="AJ223" s="741"/>
      <c r="AK223" s="741"/>
      <c r="AL223" s="741"/>
      <c r="AM223" s="740"/>
      <c r="AN223" s="201" t="s">
        <v>3752</v>
      </c>
      <c r="AO223" s="653"/>
      <c r="AP223" s="213"/>
      <c r="AQ223" s="633" t="str">
        <f>IF(AO223="","",IF(AO223="D",200*0.2,200*1))</f>
        <v/>
      </c>
      <c r="AR223" s="162"/>
      <c r="AS223" s="163"/>
      <c r="AT223" s="195"/>
      <c r="AV223" s="210" t="str">
        <f t="shared" si="61"/>
        <v/>
      </c>
      <c r="CZ223" s="216">
        <v>24</v>
      </c>
    </row>
    <row r="224" spans="1:104" ht="3.95" customHeight="1" x14ac:dyDescent="0.25">
      <c r="A224" s="195"/>
      <c r="B224" s="164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228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218"/>
      <c r="AR224" s="162"/>
      <c r="AS224" s="163"/>
      <c r="AT224" s="195"/>
      <c r="AV224" s="210">
        <f t="shared" si="61"/>
        <v>0</v>
      </c>
    </row>
    <row r="225" spans="1:105" ht="17.100000000000001" customHeight="1" x14ac:dyDescent="0.25">
      <c r="A225" s="195"/>
      <c r="B225" s="164"/>
      <c r="C225" s="841" t="s">
        <v>1755</v>
      </c>
      <c r="D225" s="842"/>
      <c r="E225" s="842"/>
      <c r="F225" s="842"/>
      <c r="G225" s="842"/>
      <c r="H225" s="842"/>
      <c r="I225" s="842"/>
      <c r="J225" s="842"/>
      <c r="K225" s="842"/>
      <c r="L225" s="842"/>
      <c r="M225" s="842"/>
      <c r="N225" s="842"/>
      <c r="O225" s="198"/>
      <c r="P225" s="198"/>
      <c r="Q225" s="198"/>
      <c r="R225" s="198"/>
      <c r="S225" s="424"/>
      <c r="T225" s="314"/>
      <c r="U225" s="456" t="s">
        <v>1705</v>
      </c>
      <c r="V225" s="314"/>
      <c r="W225" s="314"/>
      <c r="X225" s="314"/>
      <c r="Y225" s="314"/>
      <c r="Z225" s="314"/>
      <c r="AA225" s="314"/>
      <c r="AB225" s="314"/>
      <c r="AC225" s="314"/>
      <c r="AD225" s="314"/>
      <c r="AE225" s="314"/>
      <c r="AF225" s="827" t="s">
        <v>1757</v>
      </c>
      <c r="AG225" s="827"/>
      <c r="AH225" s="827"/>
      <c r="AI225" s="827"/>
      <c r="AJ225" s="827"/>
      <c r="AK225" s="827"/>
      <c r="AL225" s="827"/>
      <c r="AM225" s="827"/>
      <c r="AN225" s="827"/>
      <c r="AO225" s="827"/>
      <c r="AP225" s="828"/>
      <c r="AQ225" s="854" t="s">
        <v>1842</v>
      </c>
      <c r="AR225" s="855"/>
      <c r="AS225" s="163"/>
      <c r="AT225" s="195"/>
      <c r="AV225" s="210">
        <f t="shared" si="61"/>
        <v>0</v>
      </c>
    </row>
    <row r="226" spans="1:105" ht="3.95" customHeight="1" x14ac:dyDescent="0.25">
      <c r="A226" s="195"/>
      <c r="B226" s="164"/>
      <c r="C226" s="158"/>
      <c r="D226" s="166"/>
      <c r="E226" s="166"/>
      <c r="F226" s="166"/>
      <c r="G226" s="166"/>
      <c r="H226" s="166"/>
      <c r="I226" s="166"/>
      <c r="J226" s="166"/>
      <c r="K226" s="166"/>
      <c r="L226" s="166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209"/>
      <c r="AR226" s="158"/>
      <c r="AS226" s="163"/>
      <c r="AT226" s="195"/>
      <c r="AV226" s="210">
        <f t="shared" si="61"/>
        <v>0</v>
      </c>
    </row>
    <row r="227" spans="1:105" ht="15" customHeight="1" x14ac:dyDescent="0.25">
      <c r="A227" s="195"/>
      <c r="B227" s="164"/>
      <c r="C227" s="158"/>
      <c r="D227" s="642" t="s">
        <v>1692</v>
      </c>
      <c r="E227" s="176"/>
      <c r="F227" s="727" t="s">
        <v>1748</v>
      </c>
      <c r="G227" s="729"/>
      <c r="H227" s="176"/>
      <c r="I227" s="845" t="s">
        <v>1749</v>
      </c>
      <c r="J227" s="849"/>
      <c r="K227" s="849"/>
      <c r="L227" s="849"/>
      <c r="M227" s="848"/>
      <c r="N227" s="497"/>
      <c r="O227" s="845" t="s">
        <v>3736</v>
      </c>
      <c r="P227" s="849"/>
      <c r="Q227" s="848"/>
      <c r="R227" s="485"/>
      <c r="S227" s="821" t="s">
        <v>1712</v>
      </c>
      <c r="T227" s="822"/>
      <c r="U227" s="822"/>
      <c r="V227" s="822"/>
      <c r="W227" s="822"/>
      <c r="X227" s="822"/>
      <c r="Y227" s="822"/>
      <c r="Z227" s="822"/>
      <c r="AA227" s="822"/>
      <c r="AB227" s="822"/>
      <c r="AC227" s="823"/>
      <c r="AD227" s="169"/>
      <c r="AE227" s="816" t="s">
        <v>1751</v>
      </c>
      <c r="AF227" s="817"/>
      <c r="AG227" s="817"/>
      <c r="AH227" s="817"/>
      <c r="AI227" s="817"/>
      <c r="AJ227" s="817"/>
      <c r="AK227" s="817"/>
      <c r="AL227" s="817"/>
      <c r="AM227" s="818"/>
      <c r="AN227" s="162"/>
      <c r="AO227" s="229" t="s">
        <v>1989</v>
      </c>
      <c r="AP227" s="485"/>
      <c r="AQ227" s="644" t="s">
        <v>1698</v>
      </c>
      <c r="AR227" s="158"/>
      <c r="AS227" s="163"/>
      <c r="AT227" s="195"/>
      <c r="AV227" s="495"/>
    </row>
    <row r="228" spans="1:105" ht="15" customHeight="1" x14ac:dyDescent="0.25">
      <c r="A228" s="195"/>
      <c r="B228" s="164"/>
      <c r="C228" s="158"/>
      <c r="D228" s="643" t="s">
        <v>792</v>
      </c>
      <c r="E228" s="176"/>
      <c r="F228" s="730" t="s">
        <v>1866</v>
      </c>
      <c r="G228" s="732"/>
      <c r="H228" s="176"/>
      <c r="I228" s="838" t="s">
        <v>797</v>
      </c>
      <c r="J228" s="839"/>
      <c r="K228" s="839"/>
      <c r="L228" s="839"/>
      <c r="M228" s="840"/>
      <c r="N228" s="497"/>
      <c r="O228" s="838" t="s">
        <v>3733</v>
      </c>
      <c r="P228" s="839"/>
      <c r="Q228" s="840"/>
      <c r="R228" s="485"/>
      <c r="S228" s="824" t="s">
        <v>796</v>
      </c>
      <c r="T228" s="825"/>
      <c r="U228" s="825"/>
      <c r="V228" s="825"/>
      <c r="W228" s="825"/>
      <c r="X228" s="825"/>
      <c r="Y228" s="825"/>
      <c r="Z228" s="825"/>
      <c r="AA228" s="825"/>
      <c r="AB228" s="825"/>
      <c r="AC228" s="826"/>
      <c r="AD228" s="169"/>
      <c r="AE228" s="775" t="s">
        <v>1752</v>
      </c>
      <c r="AF228" s="776"/>
      <c r="AG228" s="776"/>
      <c r="AH228" s="776"/>
      <c r="AI228" s="776"/>
      <c r="AJ228" s="776"/>
      <c r="AK228" s="776"/>
      <c r="AL228" s="776"/>
      <c r="AM228" s="777"/>
      <c r="AN228" s="176"/>
      <c r="AO228" s="643" t="s">
        <v>1753</v>
      </c>
      <c r="AP228" s="485"/>
      <c r="AQ228" s="645" t="s">
        <v>794</v>
      </c>
      <c r="AR228" s="158"/>
      <c r="AS228" s="163"/>
      <c r="AT228" s="195"/>
      <c r="AV228" s="495"/>
    </row>
    <row r="229" spans="1:105" ht="3.95" customHeight="1" x14ac:dyDescent="0.25">
      <c r="A229" s="195"/>
      <c r="B229" s="164"/>
      <c r="C229" s="158"/>
      <c r="D229" s="166"/>
      <c r="E229" s="166"/>
      <c r="F229" s="166"/>
      <c r="G229" s="166"/>
      <c r="H229" s="166"/>
      <c r="I229" s="166"/>
      <c r="J229" s="166"/>
      <c r="K229" s="166"/>
      <c r="L229" s="166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209"/>
      <c r="AR229" s="158"/>
      <c r="AS229" s="163"/>
      <c r="AT229" s="195"/>
      <c r="AV229" s="210"/>
    </row>
    <row r="230" spans="1:105" ht="17.100000000000001" customHeight="1" x14ac:dyDescent="0.25">
      <c r="A230" s="195"/>
      <c r="B230" s="164"/>
      <c r="C230" s="162"/>
      <c r="D230" s="654">
        <v>1</v>
      </c>
      <c r="E230" s="371" t="s">
        <v>3752</v>
      </c>
      <c r="F230" s="528"/>
      <c r="G230" s="532"/>
      <c r="H230" s="371" t="s">
        <v>3752</v>
      </c>
      <c r="I230" s="739"/>
      <c r="J230" s="741"/>
      <c r="K230" s="741"/>
      <c r="L230" s="741"/>
      <c r="M230" s="740"/>
      <c r="N230" s="227" t="s">
        <v>3752</v>
      </c>
      <c r="O230" s="829"/>
      <c r="P230" s="837"/>
      <c r="Q230" s="830"/>
      <c r="R230" s="174" t="s">
        <v>3752</v>
      </c>
      <c r="S230" s="765"/>
      <c r="T230" s="765"/>
      <c r="U230" s="765"/>
      <c r="V230" s="765"/>
      <c r="W230" s="765"/>
      <c r="X230" s="765"/>
      <c r="Y230" s="765"/>
      <c r="Z230" s="765"/>
      <c r="AA230" s="765"/>
      <c r="AB230" s="765"/>
      <c r="AC230" s="765"/>
      <c r="AD230" s="228"/>
      <c r="AE230" s="739"/>
      <c r="AF230" s="741"/>
      <c r="AG230" s="741"/>
      <c r="AH230" s="741"/>
      <c r="AI230" s="741"/>
      <c r="AJ230" s="741"/>
      <c r="AK230" s="741"/>
      <c r="AL230" s="741"/>
      <c r="AM230" s="740"/>
      <c r="AN230" s="201" t="s">
        <v>3752</v>
      </c>
      <c r="AO230" s="653"/>
      <c r="AP230" s="213"/>
      <c r="AQ230" s="633" t="str">
        <f>IF(AO230="","",IF(AO230="D",50*0.2,50*1))</f>
        <v/>
      </c>
      <c r="AR230" s="162"/>
      <c r="AS230" s="163"/>
      <c r="AT230" s="195"/>
      <c r="AV230" s="210" t="str">
        <f t="shared" si="61"/>
        <v/>
      </c>
    </row>
    <row r="231" spans="1:105" ht="17.100000000000001" customHeight="1" x14ac:dyDescent="0.25">
      <c r="A231" s="195"/>
      <c r="B231" s="164"/>
      <c r="C231" s="162"/>
      <c r="D231" s="654">
        <v>2</v>
      </c>
      <c r="E231" s="371" t="s">
        <v>3752</v>
      </c>
      <c r="F231" s="528"/>
      <c r="G231" s="532"/>
      <c r="H231" s="371" t="s">
        <v>3752</v>
      </c>
      <c r="I231" s="739"/>
      <c r="J231" s="741"/>
      <c r="K231" s="741"/>
      <c r="L231" s="741"/>
      <c r="M231" s="740"/>
      <c r="N231" s="227" t="s">
        <v>3752</v>
      </c>
      <c r="O231" s="829"/>
      <c r="P231" s="837"/>
      <c r="Q231" s="830"/>
      <c r="R231" s="174" t="s">
        <v>3752</v>
      </c>
      <c r="S231" s="765"/>
      <c r="T231" s="765"/>
      <c r="U231" s="765"/>
      <c r="V231" s="765"/>
      <c r="W231" s="765"/>
      <c r="X231" s="765"/>
      <c r="Y231" s="765"/>
      <c r="Z231" s="765"/>
      <c r="AA231" s="765"/>
      <c r="AB231" s="765"/>
      <c r="AC231" s="765"/>
      <c r="AD231" s="228"/>
      <c r="AE231" s="739"/>
      <c r="AF231" s="741"/>
      <c r="AG231" s="741"/>
      <c r="AH231" s="741"/>
      <c r="AI231" s="741"/>
      <c r="AJ231" s="741"/>
      <c r="AK231" s="741"/>
      <c r="AL231" s="741"/>
      <c r="AM231" s="740"/>
      <c r="AN231" s="201" t="s">
        <v>3752</v>
      </c>
      <c r="AO231" s="653"/>
      <c r="AP231" s="213"/>
      <c r="AQ231" s="633" t="str">
        <f>IF(AO231="","",IF(AO231="D",50*0.2,50*1))</f>
        <v/>
      </c>
      <c r="AR231" s="162"/>
      <c r="AS231" s="163"/>
      <c r="AT231" s="195"/>
      <c r="AV231" s="210" t="str">
        <f t="shared" si="61"/>
        <v/>
      </c>
    </row>
    <row r="232" spans="1:105" ht="17.100000000000001" customHeight="1" x14ac:dyDescent="0.25">
      <c r="A232" s="195"/>
      <c r="B232" s="164"/>
      <c r="C232" s="162"/>
      <c r="D232" s="654">
        <v>3</v>
      </c>
      <c r="E232" s="371" t="s">
        <v>3752</v>
      </c>
      <c r="F232" s="528"/>
      <c r="G232" s="532"/>
      <c r="H232" s="371" t="s">
        <v>3752</v>
      </c>
      <c r="I232" s="739"/>
      <c r="J232" s="741"/>
      <c r="K232" s="741"/>
      <c r="L232" s="741"/>
      <c r="M232" s="740"/>
      <c r="N232" s="227" t="s">
        <v>3752</v>
      </c>
      <c r="O232" s="829"/>
      <c r="P232" s="837"/>
      <c r="Q232" s="830"/>
      <c r="R232" s="174" t="s">
        <v>3752</v>
      </c>
      <c r="S232" s="765"/>
      <c r="T232" s="765"/>
      <c r="U232" s="765"/>
      <c r="V232" s="765"/>
      <c r="W232" s="765"/>
      <c r="X232" s="765"/>
      <c r="Y232" s="765"/>
      <c r="Z232" s="765"/>
      <c r="AA232" s="765"/>
      <c r="AB232" s="765"/>
      <c r="AC232" s="765"/>
      <c r="AD232" s="228"/>
      <c r="AE232" s="739"/>
      <c r="AF232" s="741"/>
      <c r="AG232" s="741"/>
      <c r="AH232" s="741"/>
      <c r="AI232" s="741"/>
      <c r="AJ232" s="741"/>
      <c r="AK232" s="741"/>
      <c r="AL232" s="741"/>
      <c r="AM232" s="740"/>
      <c r="AN232" s="201" t="s">
        <v>3752</v>
      </c>
      <c r="AO232" s="653"/>
      <c r="AP232" s="213"/>
      <c r="AQ232" s="633" t="str">
        <f>IF(AO232="","",IF(AO232="D",50*0.2,50*1))</f>
        <v/>
      </c>
      <c r="AR232" s="162"/>
      <c r="AS232" s="163"/>
      <c r="AT232" s="195"/>
      <c r="AV232" s="210" t="str">
        <f t="shared" si="61"/>
        <v/>
      </c>
      <c r="DA232" s="216">
        <v>25</v>
      </c>
    </row>
    <row r="233" spans="1:105" ht="3.95" customHeight="1" x14ac:dyDescent="0.25">
      <c r="A233" s="195"/>
      <c r="B233" s="164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218"/>
      <c r="AR233" s="162"/>
      <c r="AS233" s="163"/>
      <c r="AT233" s="195"/>
      <c r="AV233" s="210"/>
    </row>
    <row r="234" spans="1:105" ht="15" customHeight="1" thickBot="1" x14ac:dyDescent="0.3">
      <c r="A234" s="195"/>
      <c r="B234" s="164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230"/>
      <c r="N234" s="230"/>
      <c r="O234" s="230"/>
      <c r="P234" s="230"/>
      <c r="Q234" s="230"/>
      <c r="R234" s="230"/>
      <c r="S234" s="230"/>
      <c r="T234" s="230"/>
      <c r="U234" s="230"/>
      <c r="V234" s="230"/>
      <c r="W234" s="230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  <c r="AI234" s="230"/>
      <c r="AJ234" s="230"/>
      <c r="AK234" s="162"/>
      <c r="AL234" s="162"/>
      <c r="AM234" s="162"/>
      <c r="AN234" s="162"/>
      <c r="AO234" s="162"/>
      <c r="AP234" s="162"/>
      <c r="AQ234" s="218"/>
      <c r="AR234" s="162"/>
      <c r="AS234" s="163"/>
      <c r="AT234" s="195"/>
      <c r="AV234" s="210"/>
    </row>
    <row r="235" spans="1:105" s="413" customFormat="1" ht="15" customHeight="1" x14ac:dyDescent="0.25">
      <c r="A235" s="411"/>
      <c r="B235" s="831" t="s">
        <v>1859</v>
      </c>
      <c r="C235" s="832"/>
      <c r="D235" s="832"/>
      <c r="E235" s="832"/>
      <c r="F235" s="832"/>
      <c r="G235" s="832"/>
      <c r="H235" s="833"/>
      <c r="I235" s="412"/>
      <c r="J235" s="412"/>
      <c r="K235" s="412"/>
      <c r="L235" s="412"/>
      <c r="M235" s="412"/>
      <c r="N235" s="412"/>
      <c r="O235" s="412"/>
      <c r="P235" s="412"/>
      <c r="Q235" s="412"/>
      <c r="R235" s="412"/>
      <c r="S235" s="412"/>
      <c r="T235" s="412"/>
      <c r="U235" s="412"/>
      <c r="V235" s="412"/>
      <c r="W235" s="412"/>
      <c r="X235" s="412"/>
      <c r="Y235" s="412"/>
      <c r="Z235" s="412"/>
      <c r="AA235" s="412"/>
      <c r="AB235" s="412"/>
      <c r="AC235" s="412"/>
      <c r="AD235" s="412"/>
      <c r="AE235" s="412"/>
      <c r="AF235" s="412"/>
      <c r="AG235" s="412"/>
      <c r="AH235" s="412"/>
      <c r="AI235" s="412"/>
      <c r="AJ235" s="412"/>
      <c r="AK235" s="412"/>
      <c r="AL235" s="412"/>
      <c r="AM235" s="831" t="s">
        <v>3908</v>
      </c>
      <c r="AN235" s="832"/>
      <c r="AO235" s="832"/>
      <c r="AP235" s="832"/>
      <c r="AQ235" s="832"/>
      <c r="AR235" s="832"/>
      <c r="AS235" s="833"/>
      <c r="AT235" s="411"/>
      <c r="AV235" s="414"/>
    </row>
    <row r="236" spans="1:105" s="413" customFormat="1" ht="15" customHeight="1" x14ac:dyDescent="0.25">
      <c r="A236" s="411"/>
      <c r="B236" s="834"/>
      <c r="C236" s="835"/>
      <c r="D236" s="835"/>
      <c r="E236" s="835"/>
      <c r="F236" s="835"/>
      <c r="G236" s="835"/>
      <c r="H236" s="836"/>
      <c r="I236" s="415"/>
      <c r="J236" s="415"/>
      <c r="K236" s="415"/>
      <c r="L236" s="415"/>
      <c r="M236" s="415"/>
      <c r="N236" s="415"/>
      <c r="O236" s="415"/>
      <c r="P236" s="415"/>
      <c r="Q236" s="415"/>
      <c r="R236" s="415"/>
      <c r="S236" s="415"/>
      <c r="T236" s="415"/>
      <c r="U236" s="415"/>
      <c r="V236" s="415"/>
      <c r="W236" s="415"/>
      <c r="X236" s="415"/>
      <c r="Y236" s="415"/>
      <c r="Z236" s="415"/>
      <c r="AA236" s="415"/>
      <c r="AB236" s="415"/>
      <c r="AC236" s="415"/>
      <c r="AD236" s="415"/>
      <c r="AE236" s="415"/>
      <c r="AF236" s="415"/>
      <c r="AG236" s="415"/>
      <c r="AH236" s="415"/>
      <c r="AI236" s="415"/>
      <c r="AJ236" s="415"/>
      <c r="AK236" s="415"/>
      <c r="AL236" s="415"/>
      <c r="AM236" s="834"/>
      <c r="AN236" s="835"/>
      <c r="AO236" s="835"/>
      <c r="AP236" s="835"/>
      <c r="AQ236" s="835"/>
      <c r="AR236" s="835"/>
      <c r="AS236" s="836"/>
      <c r="AT236" s="411"/>
      <c r="AV236" s="414"/>
    </row>
    <row r="237" spans="1:105" s="413" customFormat="1" ht="15" customHeight="1" x14ac:dyDescent="0.25">
      <c r="A237" s="411"/>
      <c r="B237" s="635"/>
      <c r="C237" s="415"/>
      <c r="D237" s="415"/>
      <c r="E237" s="415"/>
      <c r="F237" s="415"/>
      <c r="G237" s="415"/>
      <c r="H237" s="415"/>
      <c r="I237" s="415"/>
      <c r="J237" s="415"/>
      <c r="K237" s="415"/>
      <c r="L237" s="415"/>
      <c r="M237" s="415"/>
      <c r="N237" s="415"/>
      <c r="O237" s="415"/>
      <c r="P237" s="415"/>
      <c r="Q237" s="415"/>
      <c r="R237" s="415"/>
      <c r="S237" s="415"/>
      <c r="T237" s="415"/>
      <c r="U237" s="415"/>
      <c r="V237" s="415"/>
      <c r="W237" s="415"/>
      <c r="X237" s="415"/>
      <c r="Y237" s="415"/>
      <c r="Z237" s="415"/>
      <c r="AA237" s="415"/>
      <c r="AB237" s="415"/>
      <c r="AC237" s="415"/>
      <c r="AD237" s="415"/>
      <c r="AE237" s="415"/>
      <c r="AF237" s="415"/>
      <c r="AG237" s="415"/>
      <c r="AH237" s="415"/>
      <c r="AI237" s="415"/>
      <c r="AJ237" s="415"/>
      <c r="AK237" s="415"/>
      <c r="AL237" s="415"/>
      <c r="AM237" s="415"/>
      <c r="AN237" s="415"/>
      <c r="AO237" s="415"/>
      <c r="AP237" s="415"/>
      <c r="AQ237" s="415"/>
      <c r="AR237" s="415"/>
      <c r="AS237" s="636"/>
      <c r="AT237" s="411"/>
      <c r="AV237" s="414"/>
    </row>
    <row r="238" spans="1:105" s="413" customFormat="1" ht="17.100000000000001" customHeight="1" x14ac:dyDescent="0.25">
      <c r="A238" s="411"/>
      <c r="B238" s="635"/>
      <c r="C238" s="415"/>
      <c r="D238" s="415"/>
      <c r="E238" s="415"/>
      <c r="F238" s="415"/>
      <c r="G238" s="415"/>
      <c r="H238" s="415"/>
      <c r="I238" s="415"/>
      <c r="J238" s="415"/>
      <c r="K238" s="415"/>
      <c r="L238" s="415"/>
      <c r="M238" s="415"/>
      <c r="N238" s="415"/>
      <c r="O238" s="415"/>
      <c r="P238" s="415"/>
      <c r="Q238" s="415"/>
      <c r="R238" s="415"/>
      <c r="S238" s="415"/>
      <c r="T238" s="415"/>
      <c r="U238" s="415"/>
      <c r="V238" s="415"/>
      <c r="W238" s="415"/>
      <c r="X238" s="415"/>
      <c r="Y238" s="415"/>
      <c r="Z238" s="415"/>
      <c r="AA238" s="415"/>
      <c r="AB238" s="415"/>
      <c r="AC238" s="415"/>
      <c r="AD238" s="415"/>
      <c r="AE238" s="415"/>
      <c r="AF238" s="415"/>
      <c r="AG238" s="415"/>
      <c r="AH238" s="415"/>
      <c r="AI238" s="415"/>
      <c r="AJ238" s="415"/>
      <c r="AK238" s="415"/>
      <c r="AL238" s="415"/>
      <c r="AM238" s="415"/>
      <c r="AN238" s="415"/>
      <c r="AO238" s="415"/>
      <c r="AP238" s="415"/>
      <c r="AQ238" s="416"/>
      <c r="AR238" s="415"/>
      <c r="AS238" s="636"/>
      <c r="AT238" s="411"/>
      <c r="AV238" s="414"/>
    </row>
    <row r="239" spans="1:105" s="413" customFormat="1" ht="33.950000000000003" customHeight="1" x14ac:dyDescent="0.25">
      <c r="A239" s="411"/>
      <c r="B239" s="635"/>
      <c r="C239" s="415"/>
      <c r="D239" s="878" t="s">
        <v>1860</v>
      </c>
      <c r="E239" s="879"/>
      <c r="F239" s="879"/>
      <c r="G239" s="879"/>
      <c r="H239" s="879"/>
      <c r="I239" s="879"/>
      <c r="J239" s="879"/>
      <c r="K239" s="879"/>
      <c r="L239" s="879"/>
      <c r="M239" s="879"/>
      <c r="N239" s="879"/>
      <c r="O239" s="652"/>
      <c r="P239" s="652"/>
      <c r="Q239" s="652"/>
      <c r="R239" s="652"/>
      <c r="S239" s="878" t="s">
        <v>1990</v>
      </c>
      <c r="T239" s="879"/>
      <c r="U239" s="879"/>
      <c r="V239" s="879"/>
      <c r="W239" s="879"/>
      <c r="X239" s="879"/>
      <c r="Y239" s="879"/>
      <c r="Z239" s="879"/>
      <c r="AA239" s="880"/>
      <c r="AB239" s="878" t="s">
        <v>1864</v>
      </c>
      <c r="AC239" s="879"/>
      <c r="AD239" s="879"/>
      <c r="AE239" s="879"/>
      <c r="AF239" s="879"/>
      <c r="AG239" s="879"/>
      <c r="AH239" s="879"/>
      <c r="AI239" s="879"/>
      <c r="AJ239" s="879"/>
      <c r="AK239" s="879"/>
      <c r="AL239" s="879"/>
      <c r="AM239" s="879"/>
      <c r="AN239" s="879"/>
      <c r="AO239" s="879"/>
      <c r="AP239" s="879"/>
      <c r="AQ239" s="880"/>
      <c r="AR239" s="415"/>
      <c r="AS239" s="636"/>
      <c r="AT239" s="411"/>
      <c r="AV239" s="414"/>
    </row>
    <row r="240" spans="1:105" s="413" customFormat="1" ht="33.950000000000003" customHeight="1" x14ac:dyDescent="0.25">
      <c r="A240" s="411"/>
      <c r="B240" s="635"/>
      <c r="C240" s="415"/>
      <c r="D240" s="866" t="s">
        <v>3956</v>
      </c>
      <c r="E240" s="867"/>
      <c r="F240" s="867"/>
      <c r="G240" s="867"/>
      <c r="H240" s="867"/>
      <c r="I240" s="867"/>
      <c r="J240" s="867"/>
      <c r="K240" s="867"/>
      <c r="L240" s="867"/>
      <c r="M240" s="867"/>
      <c r="N240" s="867"/>
      <c r="O240" s="867"/>
      <c r="P240" s="867"/>
      <c r="Q240" s="867"/>
      <c r="R240" s="868"/>
      <c r="S240" s="869">
        <f>SUM(AV8:AV65)</f>
        <v>0</v>
      </c>
      <c r="T240" s="870"/>
      <c r="U240" s="870"/>
      <c r="V240" s="870"/>
      <c r="W240" s="870"/>
      <c r="X240" s="870"/>
      <c r="Y240" s="870"/>
      <c r="Z240" s="870"/>
      <c r="AA240" s="871"/>
      <c r="AB240" s="872" t="s">
        <v>1861</v>
      </c>
      <c r="AC240" s="873"/>
      <c r="AD240" s="873"/>
      <c r="AE240" s="873"/>
      <c r="AF240" s="873"/>
      <c r="AG240" s="873"/>
      <c r="AH240" s="873"/>
      <c r="AI240" s="873"/>
      <c r="AJ240" s="873"/>
      <c r="AK240" s="873"/>
      <c r="AL240" s="873"/>
      <c r="AM240" s="873"/>
      <c r="AN240" s="873"/>
      <c r="AO240" s="873"/>
      <c r="AP240" s="873"/>
      <c r="AQ240" s="874"/>
      <c r="AR240" s="415"/>
      <c r="AS240" s="636"/>
      <c r="AT240" s="411"/>
      <c r="AV240" s="414"/>
    </row>
    <row r="241" spans="1:48" s="413" customFormat="1" ht="33.950000000000003" customHeight="1" x14ac:dyDescent="0.25">
      <c r="A241" s="411"/>
      <c r="B241" s="635"/>
      <c r="C241" s="415"/>
      <c r="D241" s="866" t="s">
        <v>3957</v>
      </c>
      <c r="E241" s="867"/>
      <c r="F241" s="867"/>
      <c r="G241" s="867"/>
      <c r="H241" s="867"/>
      <c r="I241" s="867"/>
      <c r="J241" s="867"/>
      <c r="K241" s="867"/>
      <c r="L241" s="867"/>
      <c r="M241" s="867"/>
      <c r="N241" s="867"/>
      <c r="O241" s="867"/>
      <c r="P241" s="867"/>
      <c r="Q241" s="867"/>
      <c r="R241" s="868"/>
      <c r="S241" s="869">
        <f>SUM(AV73:AV148)</f>
        <v>0</v>
      </c>
      <c r="T241" s="870"/>
      <c r="U241" s="870"/>
      <c r="V241" s="870"/>
      <c r="W241" s="870"/>
      <c r="X241" s="870"/>
      <c r="Y241" s="870"/>
      <c r="Z241" s="870"/>
      <c r="AA241" s="871"/>
      <c r="AB241" s="872" t="s">
        <v>1865</v>
      </c>
      <c r="AC241" s="873"/>
      <c r="AD241" s="873"/>
      <c r="AE241" s="873"/>
      <c r="AF241" s="873"/>
      <c r="AG241" s="873"/>
      <c r="AH241" s="873"/>
      <c r="AI241" s="873"/>
      <c r="AJ241" s="873"/>
      <c r="AK241" s="873"/>
      <c r="AL241" s="873"/>
      <c r="AM241" s="873"/>
      <c r="AN241" s="873"/>
      <c r="AO241" s="873"/>
      <c r="AP241" s="873"/>
      <c r="AQ241" s="874"/>
      <c r="AR241" s="415"/>
      <c r="AS241" s="636"/>
      <c r="AT241" s="411"/>
      <c r="AV241" s="414"/>
    </row>
    <row r="242" spans="1:48" s="413" customFormat="1" ht="33.950000000000003" customHeight="1" x14ac:dyDescent="0.25">
      <c r="A242" s="411"/>
      <c r="B242" s="635"/>
      <c r="C242" s="415"/>
      <c r="D242" s="866" t="s">
        <v>3958</v>
      </c>
      <c r="E242" s="867"/>
      <c r="F242" s="867"/>
      <c r="G242" s="867"/>
      <c r="H242" s="867"/>
      <c r="I242" s="867"/>
      <c r="J242" s="867"/>
      <c r="K242" s="867"/>
      <c r="L242" s="867"/>
      <c r="M242" s="867"/>
      <c r="N242" s="867"/>
      <c r="O242" s="867"/>
      <c r="P242" s="867"/>
      <c r="Q242" s="867"/>
      <c r="R242" s="868"/>
      <c r="S242" s="869">
        <f>SUM(AV156:AV213)</f>
        <v>0</v>
      </c>
      <c r="T242" s="870"/>
      <c r="U242" s="870"/>
      <c r="V242" s="870"/>
      <c r="W242" s="870"/>
      <c r="X242" s="870"/>
      <c r="Y242" s="870"/>
      <c r="Z242" s="870"/>
      <c r="AA242" s="871"/>
      <c r="AB242" s="872" t="s">
        <v>1862</v>
      </c>
      <c r="AC242" s="873"/>
      <c r="AD242" s="873"/>
      <c r="AE242" s="873"/>
      <c r="AF242" s="873"/>
      <c r="AG242" s="873"/>
      <c r="AH242" s="873"/>
      <c r="AI242" s="873"/>
      <c r="AJ242" s="873"/>
      <c r="AK242" s="873"/>
      <c r="AL242" s="873"/>
      <c r="AM242" s="873"/>
      <c r="AN242" s="873"/>
      <c r="AO242" s="873"/>
      <c r="AP242" s="873"/>
      <c r="AQ242" s="874"/>
      <c r="AR242" s="415"/>
      <c r="AS242" s="636"/>
      <c r="AT242" s="411"/>
      <c r="AV242" s="414"/>
    </row>
    <row r="243" spans="1:48" s="413" customFormat="1" ht="33.950000000000003" customHeight="1" x14ac:dyDescent="0.25">
      <c r="A243" s="411"/>
      <c r="B243" s="635"/>
      <c r="C243" s="415"/>
      <c r="D243" s="866" t="s">
        <v>3959</v>
      </c>
      <c r="E243" s="867"/>
      <c r="F243" s="867"/>
      <c r="G243" s="867"/>
      <c r="H243" s="867"/>
      <c r="I243" s="867"/>
      <c r="J243" s="867"/>
      <c r="K243" s="867"/>
      <c r="L243" s="867"/>
      <c r="M243" s="867"/>
      <c r="N243" s="867"/>
      <c r="O243" s="867"/>
      <c r="P243" s="867"/>
      <c r="Q243" s="867"/>
      <c r="R243" s="868"/>
      <c r="S243" s="869">
        <f>SUM(AV221:AV233)</f>
        <v>0</v>
      </c>
      <c r="T243" s="870"/>
      <c r="U243" s="870"/>
      <c r="V243" s="870"/>
      <c r="W243" s="870"/>
      <c r="X243" s="870"/>
      <c r="Y243" s="870"/>
      <c r="Z243" s="870"/>
      <c r="AA243" s="871"/>
      <c r="AB243" s="872" t="s">
        <v>1858</v>
      </c>
      <c r="AC243" s="873"/>
      <c r="AD243" s="873"/>
      <c r="AE243" s="873"/>
      <c r="AF243" s="873"/>
      <c r="AG243" s="873"/>
      <c r="AH243" s="873"/>
      <c r="AI243" s="873"/>
      <c r="AJ243" s="873"/>
      <c r="AK243" s="873"/>
      <c r="AL243" s="873"/>
      <c r="AM243" s="873"/>
      <c r="AN243" s="873"/>
      <c r="AO243" s="873"/>
      <c r="AP243" s="873"/>
      <c r="AQ243" s="874"/>
      <c r="AR243" s="415"/>
      <c r="AS243" s="636"/>
      <c r="AT243" s="411"/>
      <c r="AV243" s="414"/>
    </row>
    <row r="244" spans="1:48" s="413" customFormat="1" ht="33.950000000000003" customHeight="1" x14ac:dyDescent="0.25">
      <c r="A244" s="411"/>
      <c r="B244" s="635"/>
      <c r="C244" s="415"/>
      <c r="D244" s="875" t="s">
        <v>3556</v>
      </c>
      <c r="E244" s="876"/>
      <c r="F244" s="876"/>
      <c r="G244" s="876"/>
      <c r="H244" s="876"/>
      <c r="I244" s="876"/>
      <c r="J244" s="876"/>
      <c r="K244" s="876"/>
      <c r="L244" s="876"/>
      <c r="M244" s="876"/>
      <c r="N244" s="876"/>
      <c r="O244" s="876"/>
      <c r="P244" s="876"/>
      <c r="Q244" s="876"/>
      <c r="R244" s="877"/>
      <c r="S244" s="869">
        <f>SUM(S240:AA243)</f>
        <v>0</v>
      </c>
      <c r="T244" s="870"/>
      <c r="U244" s="870"/>
      <c r="V244" s="870"/>
      <c r="W244" s="870"/>
      <c r="X244" s="870"/>
      <c r="Y244" s="870"/>
      <c r="Z244" s="870"/>
      <c r="AA244" s="871"/>
      <c r="AB244" s="875" t="s">
        <v>1863</v>
      </c>
      <c r="AC244" s="876"/>
      <c r="AD244" s="876"/>
      <c r="AE244" s="876"/>
      <c r="AF244" s="876"/>
      <c r="AG244" s="876"/>
      <c r="AH244" s="876"/>
      <c r="AI244" s="876"/>
      <c r="AJ244" s="876"/>
      <c r="AK244" s="876"/>
      <c r="AL244" s="876"/>
      <c r="AM244" s="876"/>
      <c r="AN244" s="876"/>
      <c r="AO244" s="876"/>
      <c r="AP244" s="876"/>
      <c r="AQ244" s="877"/>
      <c r="AR244" s="415"/>
      <c r="AS244" s="636"/>
      <c r="AT244" s="411"/>
      <c r="AV244" s="414"/>
    </row>
    <row r="245" spans="1:48" s="413" customFormat="1" ht="17.100000000000001" customHeight="1" x14ac:dyDescent="0.25">
      <c r="A245" s="411"/>
      <c r="B245" s="635"/>
      <c r="C245" s="415"/>
      <c r="D245" s="415"/>
      <c r="E245" s="415"/>
      <c r="F245" s="415"/>
      <c r="G245" s="415"/>
      <c r="H245" s="415"/>
      <c r="I245" s="415"/>
      <c r="J245" s="415"/>
      <c r="K245" s="415"/>
      <c r="L245" s="415"/>
      <c r="M245" s="415"/>
      <c r="N245" s="415"/>
      <c r="O245" s="415"/>
      <c r="P245" s="415"/>
      <c r="Q245" s="415"/>
      <c r="R245" s="415"/>
      <c r="S245" s="415"/>
      <c r="T245" s="415"/>
      <c r="U245" s="415"/>
      <c r="V245" s="415"/>
      <c r="W245" s="415"/>
      <c r="X245" s="415"/>
      <c r="Y245" s="415"/>
      <c r="Z245" s="415"/>
      <c r="AA245" s="415"/>
      <c r="AB245" s="415"/>
      <c r="AC245" s="415"/>
      <c r="AD245" s="415"/>
      <c r="AE245" s="415"/>
      <c r="AF245" s="415"/>
      <c r="AG245" s="415"/>
      <c r="AH245" s="415"/>
      <c r="AI245" s="415"/>
      <c r="AJ245" s="415"/>
      <c r="AK245" s="415"/>
      <c r="AL245" s="415"/>
      <c r="AM245" s="415"/>
      <c r="AN245" s="415"/>
      <c r="AO245" s="415"/>
      <c r="AP245" s="415"/>
      <c r="AQ245" s="416"/>
      <c r="AR245" s="415"/>
      <c r="AS245" s="636"/>
      <c r="AT245" s="411"/>
      <c r="AV245" s="414"/>
    </row>
    <row r="246" spans="1:48" s="413" customFormat="1" ht="15" customHeight="1" x14ac:dyDescent="0.25">
      <c r="A246" s="417"/>
      <c r="B246" s="637"/>
      <c r="C246" s="605"/>
      <c r="D246" s="605"/>
      <c r="E246" s="605"/>
      <c r="F246" s="605"/>
      <c r="G246" s="605"/>
      <c r="H246" s="605"/>
      <c r="I246" s="605"/>
      <c r="J246" s="605"/>
      <c r="K246" s="605"/>
      <c r="L246" s="605"/>
      <c r="M246" s="605"/>
      <c r="N246" s="605"/>
      <c r="O246" s="605"/>
      <c r="P246" s="605"/>
      <c r="Q246" s="605"/>
      <c r="R246" s="605"/>
      <c r="S246" s="605"/>
      <c r="T246" s="605"/>
      <c r="U246" s="605"/>
      <c r="V246" s="605"/>
      <c r="W246" s="605"/>
      <c r="X246" s="605"/>
      <c r="Y246" s="605"/>
      <c r="Z246" s="605"/>
      <c r="AA246" s="605"/>
      <c r="AB246" s="605"/>
      <c r="AC246" s="605"/>
      <c r="AD246" s="605"/>
      <c r="AE246" s="605"/>
      <c r="AF246" s="605"/>
      <c r="AG246" s="605"/>
      <c r="AH246" s="605"/>
      <c r="AI246" s="605"/>
      <c r="AJ246" s="605"/>
      <c r="AK246" s="605"/>
      <c r="AL246" s="605"/>
      <c r="AM246" s="605"/>
      <c r="AN246" s="605"/>
      <c r="AO246" s="605"/>
      <c r="AP246" s="605"/>
      <c r="AQ246" s="606"/>
      <c r="AR246" s="605"/>
      <c r="AS246" s="638"/>
      <c r="AT246" s="417"/>
      <c r="AV246" s="414"/>
    </row>
    <row r="247" spans="1:48" s="413" customFormat="1" ht="22.5" x14ac:dyDescent="0.25">
      <c r="A247" s="418"/>
      <c r="AQ247" s="419"/>
      <c r="AT247" s="418"/>
      <c r="AU247" s="418"/>
      <c r="AV247" s="414"/>
    </row>
    <row r="248" spans="1:48" x14ac:dyDescent="0.25">
      <c r="A248" s="162"/>
      <c r="AT248" s="162"/>
      <c r="AU248" s="162"/>
      <c r="AV248" s="210"/>
    </row>
    <row r="249" spans="1:48" x14ac:dyDescent="0.25">
      <c r="A249" s="162"/>
      <c r="AT249" s="162"/>
      <c r="AU249" s="162"/>
      <c r="AV249" s="210"/>
    </row>
    <row r="250" spans="1:48" x14ac:dyDescent="0.25">
      <c r="A250" s="162"/>
      <c r="AT250" s="162"/>
      <c r="AU250" s="162"/>
      <c r="AV250" s="210"/>
    </row>
    <row r="251" spans="1:48" x14ac:dyDescent="0.25">
      <c r="A251" s="162"/>
      <c r="AT251" s="162"/>
      <c r="AU251" s="162"/>
      <c r="AV251" s="210"/>
    </row>
    <row r="252" spans="1:48" x14ac:dyDescent="0.25">
      <c r="A252" s="162"/>
      <c r="AT252" s="162"/>
      <c r="AU252" s="162"/>
      <c r="AV252" s="210"/>
    </row>
    <row r="253" spans="1:48" x14ac:dyDescent="0.25">
      <c r="A253" s="162"/>
      <c r="AT253" s="162"/>
      <c r="AU253" s="162"/>
      <c r="AV253" s="210"/>
    </row>
    <row r="254" spans="1:48" x14ac:dyDescent="0.25">
      <c r="A254" s="162"/>
      <c r="AT254" s="162"/>
      <c r="AU254" s="162"/>
      <c r="AV254" s="210"/>
    </row>
    <row r="255" spans="1:48" x14ac:dyDescent="0.25">
      <c r="A255" s="162"/>
      <c r="AT255" s="162"/>
      <c r="AU255" s="162"/>
      <c r="AV255" s="210"/>
    </row>
    <row r="256" spans="1:48" x14ac:dyDescent="0.25">
      <c r="A256" s="162"/>
      <c r="AT256" s="162"/>
      <c r="AU256" s="162"/>
      <c r="AV256" s="210"/>
    </row>
    <row r="257" spans="1:48" x14ac:dyDescent="0.25">
      <c r="A257" s="162"/>
      <c r="AT257" s="162"/>
      <c r="AU257" s="162"/>
      <c r="AV257" s="210"/>
    </row>
    <row r="258" spans="1:48" x14ac:dyDescent="0.25">
      <c r="A258" s="162"/>
      <c r="AT258" s="162"/>
      <c r="AU258" s="162"/>
      <c r="AV258" s="210"/>
    </row>
    <row r="259" spans="1:48" x14ac:dyDescent="0.25">
      <c r="A259" s="162"/>
      <c r="AT259" s="162"/>
      <c r="AU259" s="162"/>
      <c r="AV259" s="210"/>
    </row>
    <row r="260" spans="1:48" x14ac:dyDescent="0.25">
      <c r="A260" s="162"/>
      <c r="AT260" s="162"/>
      <c r="AU260" s="162"/>
      <c r="AV260" s="210"/>
    </row>
    <row r="261" spans="1:48" x14ac:dyDescent="0.25">
      <c r="A261" s="162"/>
      <c r="AT261" s="162"/>
      <c r="AU261" s="162"/>
      <c r="AV261" s="210"/>
    </row>
    <row r="262" spans="1:48" x14ac:dyDescent="0.25">
      <c r="A262" s="162"/>
      <c r="AT262" s="162"/>
      <c r="AU262" s="162"/>
      <c r="AV262" s="210"/>
    </row>
    <row r="263" spans="1:48" x14ac:dyDescent="0.25">
      <c r="A263" s="162"/>
      <c r="AT263" s="162"/>
      <c r="AU263" s="162"/>
      <c r="AV263" s="210"/>
    </row>
    <row r="264" spans="1:48" x14ac:dyDescent="0.25">
      <c r="A264" s="162"/>
      <c r="AT264" s="162"/>
      <c r="AU264" s="162"/>
      <c r="AV264" s="210"/>
    </row>
    <row r="265" spans="1:48" x14ac:dyDescent="0.25">
      <c r="A265" s="162"/>
      <c r="AT265" s="162"/>
      <c r="AU265" s="162"/>
      <c r="AV265" s="210"/>
    </row>
    <row r="266" spans="1:48" x14ac:dyDescent="0.25">
      <c r="A266" s="162"/>
      <c r="AT266" s="162"/>
      <c r="AU266" s="162"/>
      <c r="AV266" s="210"/>
    </row>
    <row r="267" spans="1:48" x14ac:dyDescent="0.25">
      <c r="A267" s="162"/>
      <c r="AT267" s="162"/>
      <c r="AU267" s="162"/>
      <c r="AV267" s="210"/>
    </row>
    <row r="268" spans="1:48" x14ac:dyDescent="0.25">
      <c r="A268" s="162"/>
      <c r="AT268" s="162"/>
      <c r="AU268" s="162"/>
      <c r="AV268" s="210"/>
    </row>
    <row r="269" spans="1:48" x14ac:dyDescent="0.25">
      <c r="A269" s="162"/>
      <c r="AT269" s="162"/>
      <c r="AU269" s="162"/>
      <c r="AV269" s="210"/>
    </row>
    <row r="270" spans="1:48" x14ac:dyDescent="0.25">
      <c r="A270" s="162"/>
      <c r="AT270" s="162"/>
      <c r="AU270" s="162"/>
      <c r="AV270" s="210"/>
    </row>
    <row r="271" spans="1:48" x14ac:dyDescent="0.25">
      <c r="A271" s="162"/>
      <c r="AT271" s="162"/>
      <c r="AU271" s="162"/>
      <c r="AV271" s="210"/>
    </row>
    <row r="272" spans="1:48" x14ac:dyDescent="0.25">
      <c r="A272" s="162"/>
      <c r="AT272" s="162"/>
      <c r="AU272" s="162"/>
    </row>
  </sheetData>
  <sheetProtection password="CA1A" sheet="1" objects="1" scenarios="1" formatCells="0" formatRows="0" sort="0" autoFilter="0"/>
  <mergeCells count="655">
    <mergeCell ref="AD51:AE51"/>
    <mergeCell ref="AF41:AF42"/>
    <mergeCell ref="AD42:AE42"/>
    <mergeCell ref="AC50:AC51"/>
    <mergeCell ref="AD50:AE50"/>
    <mergeCell ref="AF50:AF51"/>
    <mergeCell ref="AC41:AC42"/>
    <mergeCell ref="AD41:AE41"/>
    <mergeCell ref="AD35:AE35"/>
    <mergeCell ref="AD36:AE36"/>
    <mergeCell ref="AD37:AE37"/>
    <mergeCell ref="AD44:AE44"/>
    <mergeCell ref="O157:Z157"/>
    <mergeCell ref="O158:Z158"/>
    <mergeCell ref="AB181:AK181"/>
    <mergeCell ref="I189:K189"/>
    <mergeCell ref="AB189:AK189"/>
    <mergeCell ref="I190:K190"/>
    <mergeCell ref="AB190:AK190"/>
    <mergeCell ref="AB171:AK171"/>
    <mergeCell ref="AB172:AK172"/>
    <mergeCell ref="I180:K180"/>
    <mergeCell ref="AB180:AK180"/>
    <mergeCell ref="AB176:AK176"/>
    <mergeCell ref="I162:K162"/>
    <mergeCell ref="O175:Z175"/>
    <mergeCell ref="O176:Z176"/>
    <mergeCell ref="O180:Z180"/>
    <mergeCell ref="O181:Z181"/>
    <mergeCell ref="O183:Z183"/>
    <mergeCell ref="O184:Z184"/>
    <mergeCell ref="O185:Z185"/>
    <mergeCell ref="O189:Z189"/>
    <mergeCell ref="O190:Z190"/>
    <mergeCell ref="AF187:AP187"/>
    <mergeCell ref="AB183:AK183"/>
    <mergeCell ref="I136:K136"/>
    <mergeCell ref="O134:Z134"/>
    <mergeCell ref="O136:Z136"/>
    <mergeCell ref="AJ146:AK146"/>
    <mergeCell ref="O118:Z118"/>
    <mergeCell ref="O119:Z119"/>
    <mergeCell ref="I166:K166"/>
    <mergeCell ref="I167:K167"/>
    <mergeCell ref="I174:K174"/>
    <mergeCell ref="AB156:AK156"/>
    <mergeCell ref="AF160:AP160"/>
    <mergeCell ref="AB157:AK157"/>
    <mergeCell ref="AB158:AK158"/>
    <mergeCell ref="AB167:AK167"/>
    <mergeCell ref="AF169:AP169"/>
    <mergeCell ref="AB165:AK165"/>
    <mergeCell ref="O165:Z165"/>
    <mergeCell ref="O166:Z166"/>
    <mergeCell ref="O167:Z167"/>
    <mergeCell ref="O171:Z171"/>
    <mergeCell ref="O172:Z172"/>
    <mergeCell ref="O174:Z174"/>
    <mergeCell ref="O162:Z162"/>
    <mergeCell ref="O163:Z163"/>
    <mergeCell ref="O116:Z116"/>
    <mergeCell ref="I116:K116"/>
    <mergeCell ref="I115:K115"/>
    <mergeCell ref="AJ115:AK115"/>
    <mergeCell ref="C113:N113"/>
    <mergeCell ref="AJ118:AK118"/>
    <mergeCell ref="AJ120:AK120"/>
    <mergeCell ref="I118:K118"/>
    <mergeCell ref="I119:K119"/>
    <mergeCell ref="I120:K120"/>
    <mergeCell ref="AJ119:AK119"/>
    <mergeCell ref="AB118:AH118"/>
    <mergeCell ref="AB119:AH119"/>
    <mergeCell ref="AB120:AH120"/>
    <mergeCell ref="AJ83:AK83"/>
    <mergeCell ref="AJ91:AK91"/>
    <mergeCell ref="AF86:AP86"/>
    <mergeCell ref="AD62:AE62"/>
    <mergeCell ref="I107:K107"/>
    <mergeCell ref="C104:N104"/>
    <mergeCell ref="I98:K98"/>
    <mergeCell ref="F107:G107"/>
    <mergeCell ref="F115:G115"/>
    <mergeCell ref="O109:Z109"/>
    <mergeCell ref="O110:Z110"/>
    <mergeCell ref="O111:Z111"/>
    <mergeCell ref="O115:Z115"/>
    <mergeCell ref="O106:Z106"/>
    <mergeCell ref="O107:Z107"/>
    <mergeCell ref="O102:Z102"/>
    <mergeCell ref="I106:K106"/>
    <mergeCell ref="AJ111:AK111"/>
    <mergeCell ref="I109:K109"/>
    <mergeCell ref="I110:K110"/>
    <mergeCell ref="I111:K111"/>
    <mergeCell ref="AB110:AH110"/>
    <mergeCell ref="AB111:AH111"/>
    <mergeCell ref="AB115:AH115"/>
    <mergeCell ref="I93:K93"/>
    <mergeCell ref="I100:K100"/>
    <mergeCell ref="I101:K101"/>
    <mergeCell ref="I102:K102"/>
    <mergeCell ref="AJ71:AK71"/>
    <mergeCell ref="AJ75:AK75"/>
    <mergeCell ref="AJ97:AK97"/>
    <mergeCell ref="I97:K97"/>
    <mergeCell ref="AB100:AH100"/>
    <mergeCell ref="AB101:AH101"/>
    <mergeCell ref="I74:K74"/>
    <mergeCell ref="I75:K75"/>
    <mergeCell ref="I82:K82"/>
    <mergeCell ref="I83:K83"/>
    <mergeCell ref="I84:K84"/>
    <mergeCell ref="I91:K91"/>
    <mergeCell ref="I92:K92"/>
    <mergeCell ref="I79:K79"/>
    <mergeCell ref="I80:K80"/>
    <mergeCell ref="I88:K88"/>
    <mergeCell ref="I89:K89"/>
    <mergeCell ref="C77:N77"/>
    <mergeCell ref="C86:N86"/>
    <mergeCell ref="AJ82:AK82"/>
    <mergeCell ref="V59:V60"/>
    <mergeCell ref="AH59:AH60"/>
    <mergeCell ref="AG50:AG51"/>
    <mergeCell ref="AJ50:AK50"/>
    <mergeCell ref="AJ51:AK51"/>
    <mergeCell ref="AD45:AE45"/>
    <mergeCell ref="T59:T60"/>
    <mergeCell ref="U59:U60"/>
    <mergeCell ref="X59:X60"/>
    <mergeCell ref="Y59:Y60"/>
    <mergeCell ref="AA59:AB59"/>
    <mergeCell ref="Z50:Z51"/>
    <mergeCell ref="Z59:Z60"/>
    <mergeCell ref="AH50:AH51"/>
    <mergeCell ref="AD53:AE53"/>
    <mergeCell ref="AA45:AB45"/>
    <mergeCell ref="AA46:AB46"/>
    <mergeCell ref="T50:T51"/>
    <mergeCell ref="U50:U51"/>
    <mergeCell ref="X50:X51"/>
    <mergeCell ref="Y50:Y51"/>
    <mergeCell ref="AA50:AB50"/>
    <mergeCell ref="AD46:AE46"/>
    <mergeCell ref="AA54:AB54"/>
    <mergeCell ref="T41:T42"/>
    <mergeCell ref="U41:U42"/>
    <mergeCell ref="X41:X42"/>
    <mergeCell ref="Y41:Y42"/>
    <mergeCell ref="AA41:AB41"/>
    <mergeCell ref="AA42:AB42"/>
    <mergeCell ref="Z41:Z42"/>
    <mergeCell ref="V41:V42"/>
    <mergeCell ref="V50:V51"/>
    <mergeCell ref="AA51:AB51"/>
    <mergeCell ref="AD8:AE8"/>
    <mergeCell ref="AA15:AB15"/>
    <mergeCell ref="AD15:AE15"/>
    <mergeCell ref="AD10:AE10"/>
    <mergeCell ref="AB12:AO12"/>
    <mergeCell ref="AJ42:AK42"/>
    <mergeCell ref="AF32:AF33"/>
    <mergeCell ref="AA37:AB37"/>
    <mergeCell ref="AA44:AB44"/>
    <mergeCell ref="AJ24:AK24"/>
    <mergeCell ref="AJ32:AK32"/>
    <mergeCell ref="AJ33:AK33"/>
    <mergeCell ref="AJ41:AK41"/>
    <mergeCell ref="AH14:AH15"/>
    <mergeCell ref="AH23:AH24"/>
    <mergeCell ref="AH32:AH33"/>
    <mergeCell ref="AH41:AH42"/>
    <mergeCell ref="AJ10:AK10"/>
    <mergeCell ref="AJ15:AK15"/>
    <mergeCell ref="AG41:AG42"/>
    <mergeCell ref="AD23:AE23"/>
    <mergeCell ref="AG32:AG33"/>
    <mergeCell ref="AA33:AB33"/>
    <mergeCell ref="AD33:AE33"/>
    <mergeCell ref="X32:X33"/>
    <mergeCell ref="Y32:Y33"/>
    <mergeCell ref="AA32:AB32"/>
    <mergeCell ref="AC32:AC33"/>
    <mergeCell ref="AD32:AE32"/>
    <mergeCell ref="Z32:Z33"/>
    <mergeCell ref="V14:V15"/>
    <mergeCell ref="V23:V24"/>
    <mergeCell ref="V32:V33"/>
    <mergeCell ref="AA24:AB24"/>
    <mergeCell ref="AD24:AE24"/>
    <mergeCell ref="AA17:AB17"/>
    <mergeCell ref="AD26:AE26"/>
    <mergeCell ref="AD27:AE27"/>
    <mergeCell ref="AD28:AE28"/>
    <mergeCell ref="AD17:AE17"/>
    <mergeCell ref="AD18:AE18"/>
    <mergeCell ref="Z14:Z15"/>
    <mergeCell ref="Z23:Z24"/>
    <mergeCell ref="I163:K163"/>
    <mergeCell ref="AB163:AK163"/>
    <mergeCell ref="I165:K165"/>
    <mergeCell ref="O193:Z193"/>
    <mergeCell ref="S230:AC230"/>
    <mergeCell ref="S231:AC231"/>
    <mergeCell ref="U5:U6"/>
    <mergeCell ref="Y5:Y6"/>
    <mergeCell ref="AG5:AG6"/>
    <mergeCell ref="T14:T15"/>
    <mergeCell ref="U14:U15"/>
    <mergeCell ref="X14:X15"/>
    <mergeCell ref="Y14:Y15"/>
    <mergeCell ref="AA14:AB14"/>
    <mergeCell ref="AC14:AC15"/>
    <mergeCell ref="AD14:AE14"/>
    <mergeCell ref="AF14:AF15"/>
    <mergeCell ref="AG14:AG15"/>
    <mergeCell ref="T5:T6"/>
    <mergeCell ref="X5:X6"/>
    <mergeCell ref="AC5:AC6"/>
    <mergeCell ref="AF5:AF6"/>
    <mergeCell ref="T32:T33"/>
    <mergeCell ref="U32:U33"/>
    <mergeCell ref="I218:M218"/>
    <mergeCell ref="I219:M219"/>
    <mergeCell ref="O219:Q219"/>
    <mergeCell ref="C205:N205"/>
    <mergeCell ref="I198:K198"/>
    <mergeCell ref="I199:K199"/>
    <mergeCell ref="I207:K207"/>
    <mergeCell ref="I208:K208"/>
    <mergeCell ref="I153:K153"/>
    <mergeCell ref="I154:K154"/>
    <mergeCell ref="I156:K156"/>
    <mergeCell ref="I157:K157"/>
    <mergeCell ref="I158:K158"/>
    <mergeCell ref="I172:K172"/>
    <mergeCell ref="I175:K175"/>
    <mergeCell ref="I176:K176"/>
    <mergeCell ref="I183:K183"/>
    <mergeCell ref="I184:K184"/>
    <mergeCell ref="I194:K194"/>
    <mergeCell ref="F162:G162"/>
    <mergeCell ref="F163:G163"/>
    <mergeCell ref="F171:G171"/>
    <mergeCell ref="F172:G172"/>
    <mergeCell ref="O156:Z156"/>
    <mergeCell ref="I70:K70"/>
    <mergeCell ref="I71:K71"/>
    <mergeCell ref="I73:K73"/>
    <mergeCell ref="AB154:AK154"/>
    <mergeCell ref="AB122:AO122"/>
    <mergeCell ref="AJ124:AK124"/>
    <mergeCell ref="AJ125:AK125"/>
    <mergeCell ref="AJ133:AK133"/>
    <mergeCell ref="AJ134:AK134"/>
    <mergeCell ref="AJ142:AK142"/>
    <mergeCell ref="AB153:AK153"/>
    <mergeCell ref="AJ143:AK143"/>
    <mergeCell ref="I137:K137"/>
    <mergeCell ref="I138:K138"/>
    <mergeCell ref="I145:K145"/>
    <mergeCell ref="C131:N131"/>
    <mergeCell ref="C122:N122"/>
    <mergeCell ref="I124:K124"/>
    <mergeCell ref="I125:K125"/>
    <mergeCell ref="I133:K133"/>
    <mergeCell ref="I134:K134"/>
    <mergeCell ref="I142:K142"/>
    <mergeCell ref="C95:N95"/>
    <mergeCell ref="AJ93:AK93"/>
    <mergeCell ref="D243:R243"/>
    <mergeCell ref="S244:AA244"/>
    <mergeCell ref="AB242:AQ242"/>
    <mergeCell ref="AB243:AQ243"/>
    <mergeCell ref="S242:AA242"/>
    <mergeCell ref="S243:AA243"/>
    <mergeCell ref="AE231:AM231"/>
    <mergeCell ref="AE232:AM232"/>
    <mergeCell ref="AB244:AQ244"/>
    <mergeCell ref="AB239:AQ239"/>
    <mergeCell ref="AB240:AQ240"/>
    <mergeCell ref="AB241:AQ241"/>
    <mergeCell ref="S240:AA240"/>
    <mergeCell ref="S241:AA241"/>
    <mergeCell ref="D240:R240"/>
    <mergeCell ref="D241:R241"/>
    <mergeCell ref="D244:R244"/>
    <mergeCell ref="S239:AA239"/>
    <mergeCell ref="D239:N239"/>
    <mergeCell ref="I232:M232"/>
    <mergeCell ref="O232:Q232"/>
    <mergeCell ref="I231:M231"/>
    <mergeCell ref="S232:AC232"/>
    <mergeCell ref="D242:R242"/>
    <mergeCell ref="AB202:AK202"/>
    <mergeCell ref="AB203:AK203"/>
    <mergeCell ref="AB210:AK210"/>
    <mergeCell ref="AB211:AK211"/>
    <mergeCell ref="AE218:AM218"/>
    <mergeCell ref="AE230:AM230"/>
    <mergeCell ref="AB212:AK212"/>
    <mergeCell ref="AB207:AK207"/>
    <mergeCell ref="AB208:AK208"/>
    <mergeCell ref="S218:AC218"/>
    <mergeCell ref="S219:AC219"/>
    <mergeCell ref="AE228:AM228"/>
    <mergeCell ref="S221:AC221"/>
    <mergeCell ref="S222:AC222"/>
    <mergeCell ref="AE222:AM222"/>
    <mergeCell ref="AE223:AM223"/>
    <mergeCell ref="AE221:AM221"/>
    <mergeCell ref="S223:AC223"/>
    <mergeCell ref="S227:AC227"/>
    <mergeCell ref="S228:AC228"/>
    <mergeCell ref="AE227:AM227"/>
    <mergeCell ref="AE219:AM219"/>
    <mergeCell ref="O221:Q221"/>
    <mergeCell ref="O222:Q222"/>
    <mergeCell ref="O223:Q223"/>
    <mergeCell ref="I221:M221"/>
    <mergeCell ref="I222:M222"/>
    <mergeCell ref="I223:M223"/>
    <mergeCell ref="I230:M230"/>
    <mergeCell ref="O230:Q230"/>
    <mergeCell ref="O231:Q231"/>
    <mergeCell ref="I227:M227"/>
    <mergeCell ref="I228:M228"/>
    <mergeCell ref="O228:Q228"/>
    <mergeCell ref="O227:Q227"/>
    <mergeCell ref="O192:Z192"/>
    <mergeCell ref="O198:Z198"/>
    <mergeCell ref="O199:Z199"/>
    <mergeCell ref="O201:Z201"/>
    <mergeCell ref="O202:Z202"/>
    <mergeCell ref="O203:Z203"/>
    <mergeCell ref="O207:Z207"/>
    <mergeCell ref="O208:Z208"/>
    <mergeCell ref="O210:Z210"/>
    <mergeCell ref="O194:Z194"/>
    <mergeCell ref="AB201:AK201"/>
    <mergeCell ref="AB198:AK198"/>
    <mergeCell ref="AB199:AK199"/>
    <mergeCell ref="AJ147:AK147"/>
    <mergeCell ref="AB174:AK174"/>
    <mergeCell ref="AJ88:AK88"/>
    <mergeCell ref="AJ84:AK84"/>
    <mergeCell ref="AJ107:AK107"/>
    <mergeCell ref="AJ116:AK116"/>
    <mergeCell ref="AJ136:AK136"/>
    <mergeCell ref="AJ127:AK127"/>
    <mergeCell ref="AJ128:AK128"/>
    <mergeCell ref="AJ129:AK129"/>
    <mergeCell ref="AB124:AH124"/>
    <mergeCell ref="AB125:AH125"/>
    <mergeCell ref="AB127:AH127"/>
    <mergeCell ref="AB128:AH128"/>
    <mergeCell ref="AB129:AH129"/>
    <mergeCell ref="AB192:AK192"/>
    <mergeCell ref="AB193:AK193"/>
    <mergeCell ref="AB194:AK194"/>
    <mergeCell ref="AB162:AK162"/>
    <mergeCell ref="AJ106:AK106"/>
    <mergeCell ref="AB116:AH116"/>
    <mergeCell ref="AQ68:AR68"/>
    <mergeCell ref="AQ131:AR131"/>
    <mergeCell ref="AQ122:AR122"/>
    <mergeCell ref="AQ86:AR86"/>
    <mergeCell ref="AQ77:AR77"/>
    <mergeCell ref="AQ104:AR104"/>
    <mergeCell ref="AQ113:AR113"/>
    <mergeCell ref="AQ95:AR95"/>
    <mergeCell ref="AJ92:AK92"/>
    <mergeCell ref="AJ100:AK100"/>
    <mergeCell ref="AB95:AP95"/>
    <mergeCell ref="AJ102:AK102"/>
    <mergeCell ref="AJ109:AK109"/>
    <mergeCell ref="AJ110:AK110"/>
    <mergeCell ref="AJ89:AK89"/>
    <mergeCell ref="AJ101:AK101"/>
    <mergeCell ref="AB102:AH102"/>
    <mergeCell ref="AB106:AH106"/>
    <mergeCell ref="AB107:AH107"/>
    <mergeCell ref="AJ79:AK79"/>
    <mergeCell ref="AJ80:AK80"/>
    <mergeCell ref="AB91:AH91"/>
    <mergeCell ref="AB92:AH92"/>
    <mergeCell ref="AB104:AO104"/>
    <mergeCell ref="AA55:AB55"/>
    <mergeCell ref="AF77:AP77"/>
    <mergeCell ref="AA62:AB62"/>
    <mergeCell ref="AA63:AB63"/>
    <mergeCell ref="AA64:AB64"/>
    <mergeCell ref="AJ70:AK70"/>
    <mergeCell ref="AD63:AE63"/>
    <mergeCell ref="AD64:AE64"/>
    <mergeCell ref="AJ73:AK73"/>
    <mergeCell ref="AJ74:AK74"/>
    <mergeCell ref="AG59:AG60"/>
    <mergeCell ref="AJ59:AK59"/>
    <mergeCell ref="AA60:AB60"/>
    <mergeCell ref="AD60:AE60"/>
    <mergeCell ref="AJ60:AK60"/>
    <mergeCell ref="AC59:AC60"/>
    <mergeCell ref="AD59:AE59"/>
    <mergeCell ref="AF59:AF60"/>
    <mergeCell ref="AD54:AE54"/>
    <mergeCell ref="AD55:AE55"/>
    <mergeCell ref="AB1:AS1"/>
    <mergeCell ref="AQ12:AR12"/>
    <mergeCell ref="AF2:AR2"/>
    <mergeCell ref="AQ3:AR3"/>
    <mergeCell ref="AJ8:AK8"/>
    <mergeCell ref="AF3:AP3"/>
    <mergeCell ref="AA8:AB8"/>
    <mergeCell ref="AQ48:AR48"/>
    <mergeCell ref="AJ5:AK5"/>
    <mergeCell ref="AJ6:AK6"/>
    <mergeCell ref="AJ17:AK17"/>
    <mergeCell ref="AJ18:AK18"/>
    <mergeCell ref="AA26:AB26"/>
    <mergeCell ref="AA27:AB27"/>
    <mergeCell ref="AA28:AB28"/>
    <mergeCell ref="AA35:AB35"/>
    <mergeCell ref="AA36:AB36"/>
    <mergeCell ref="AF23:AF24"/>
    <mergeCell ref="AA19:AB19"/>
    <mergeCell ref="AD19:AE19"/>
    <mergeCell ref="AG23:AG24"/>
    <mergeCell ref="AJ23:AK23"/>
    <mergeCell ref="AQ57:AR57"/>
    <mergeCell ref="C57:N57"/>
    <mergeCell ref="AF57:AP57"/>
    <mergeCell ref="C68:N68"/>
    <mergeCell ref="AF68:AP68"/>
    <mergeCell ref="AA5:AB5"/>
    <mergeCell ref="AA6:AB6"/>
    <mergeCell ref="AJ62:AK62"/>
    <mergeCell ref="AJ63:AK63"/>
    <mergeCell ref="AJ64:AK64"/>
    <mergeCell ref="C66:S66"/>
    <mergeCell ref="AF66:AR66"/>
    <mergeCell ref="C21:N21"/>
    <mergeCell ref="AF21:AP21"/>
    <mergeCell ref="C30:N30"/>
    <mergeCell ref="AF30:AP30"/>
    <mergeCell ref="C12:N12"/>
    <mergeCell ref="AQ30:AR30"/>
    <mergeCell ref="AQ21:AR21"/>
    <mergeCell ref="AJ26:AK26"/>
    <mergeCell ref="AQ39:AR39"/>
    <mergeCell ref="AJ9:AK9"/>
    <mergeCell ref="AA10:AB10"/>
    <mergeCell ref="AJ14:AK14"/>
    <mergeCell ref="B1:X1"/>
    <mergeCell ref="C39:N39"/>
    <mergeCell ref="AF39:AP39"/>
    <mergeCell ref="AJ35:AK35"/>
    <mergeCell ref="AJ36:AK36"/>
    <mergeCell ref="AJ37:AK37"/>
    <mergeCell ref="AJ54:AK54"/>
    <mergeCell ref="AJ55:AK55"/>
    <mergeCell ref="AJ53:AK53"/>
    <mergeCell ref="C48:N48"/>
    <mergeCell ref="AF48:AP48"/>
    <mergeCell ref="C3:N3"/>
    <mergeCell ref="C2:W2"/>
    <mergeCell ref="AJ46:AK46"/>
    <mergeCell ref="AJ45:AK45"/>
    <mergeCell ref="AJ44:AK44"/>
    <mergeCell ref="AJ28:AK28"/>
    <mergeCell ref="AJ27:AK27"/>
    <mergeCell ref="AJ19:AK19"/>
    <mergeCell ref="AD6:AE6"/>
    <mergeCell ref="AA18:AB18"/>
    <mergeCell ref="AD5:AE5"/>
    <mergeCell ref="AA9:AB9"/>
    <mergeCell ref="AD9:AE9"/>
    <mergeCell ref="AQ140:AR140"/>
    <mergeCell ref="C214:S214"/>
    <mergeCell ref="AF214:AR214"/>
    <mergeCell ref="C169:N169"/>
    <mergeCell ref="I146:K146"/>
    <mergeCell ref="I147:K147"/>
    <mergeCell ref="AJ137:AK137"/>
    <mergeCell ref="AF149:AR149"/>
    <mergeCell ref="AJ145:AK145"/>
    <mergeCell ref="AF140:AP140"/>
    <mergeCell ref="I192:K192"/>
    <mergeCell ref="I193:K193"/>
    <mergeCell ref="I185:K185"/>
    <mergeCell ref="AB184:AK184"/>
    <mergeCell ref="AF196:AP196"/>
    <mergeCell ref="AB185:AK185"/>
    <mergeCell ref="I202:K202"/>
    <mergeCell ref="I203:K203"/>
    <mergeCell ref="I210:K210"/>
    <mergeCell ref="I211:K211"/>
    <mergeCell ref="I212:K212"/>
    <mergeCell ref="I201:K201"/>
    <mergeCell ref="C196:N196"/>
    <mergeCell ref="I171:K171"/>
    <mergeCell ref="AQ216:AR216"/>
    <mergeCell ref="C216:N216"/>
    <mergeCell ref="AF216:AP216"/>
    <mergeCell ref="C225:N225"/>
    <mergeCell ref="AF225:AP225"/>
    <mergeCell ref="AQ160:AR160"/>
    <mergeCell ref="AQ151:AR151"/>
    <mergeCell ref="C151:N151"/>
    <mergeCell ref="AF151:AP151"/>
    <mergeCell ref="C160:N160"/>
    <mergeCell ref="AF205:AP205"/>
    <mergeCell ref="AQ205:AR205"/>
    <mergeCell ref="AQ196:AR196"/>
    <mergeCell ref="AQ187:AR187"/>
    <mergeCell ref="AQ178:AR178"/>
    <mergeCell ref="AQ169:AR169"/>
    <mergeCell ref="C178:N178"/>
    <mergeCell ref="AF178:AP178"/>
    <mergeCell ref="C187:N187"/>
    <mergeCell ref="AB175:AK175"/>
    <mergeCell ref="AB166:AK166"/>
    <mergeCell ref="AQ225:AR225"/>
    <mergeCell ref="O218:Q218"/>
    <mergeCell ref="I181:K181"/>
    <mergeCell ref="F42:G42"/>
    <mergeCell ref="F50:G50"/>
    <mergeCell ref="F51:G51"/>
    <mergeCell ref="F59:G59"/>
    <mergeCell ref="F60:G60"/>
    <mergeCell ref="V5:V6"/>
    <mergeCell ref="Z5:Z6"/>
    <mergeCell ref="AH5:AH6"/>
    <mergeCell ref="F5:G5"/>
    <mergeCell ref="F6:G6"/>
    <mergeCell ref="F14:G14"/>
    <mergeCell ref="F15:G15"/>
    <mergeCell ref="F23:G23"/>
    <mergeCell ref="F24:G24"/>
    <mergeCell ref="F32:G32"/>
    <mergeCell ref="F33:G33"/>
    <mergeCell ref="F41:G41"/>
    <mergeCell ref="T23:T24"/>
    <mergeCell ref="U23:U24"/>
    <mergeCell ref="X23:X24"/>
    <mergeCell ref="Y23:Y24"/>
    <mergeCell ref="AA23:AB23"/>
    <mergeCell ref="AC23:AC24"/>
    <mergeCell ref="AA53:AB53"/>
    <mergeCell ref="F71:G71"/>
    <mergeCell ref="F70:G70"/>
    <mergeCell ref="F79:G79"/>
    <mergeCell ref="F80:G80"/>
    <mergeCell ref="F88:G88"/>
    <mergeCell ref="F89:G89"/>
    <mergeCell ref="F97:G97"/>
    <mergeCell ref="F98:G98"/>
    <mergeCell ref="F106:G106"/>
    <mergeCell ref="F218:G218"/>
    <mergeCell ref="F219:G219"/>
    <mergeCell ref="F116:G116"/>
    <mergeCell ref="F124:G124"/>
    <mergeCell ref="F125:G125"/>
    <mergeCell ref="F133:G133"/>
    <mergeCell ref="F134:G134"/>
    <mergeCell ref="F142:G142"/>
    <mergeCell ref="F143:G143"/>
    <mergeCell ref="F153:G153"/>
    <mergeCell ref="F154:G154"/>
    <mergeCell ref="F180:G180"/>
    <mergeCell ref="C140:N140"/>
    <mergeCell ref="C149:S149"/>
    <mergeCell ref="F181:G181"/>
    <mergeCell ref="F189:G189"/>
    <mergeCell ref="F190:G190"/>
    <mergeCell ref="F198:G198"/>
    <mergeCell ref="F199:G199"/>
    <mergeCell ref="F207:G207"/>
    <mergeCell ref="F208:G208"/>
    <mergeCell ref="I127:K127"/>
    <mergeCell ref="I128:K128"/>
    <mergeCell ref="I129:K129"/>
    <mergeCell ref="I143:K143"/>
    <mergeCell ref="O129:Z129"/>
    <mergeCell ref="O133:Z133"/>
    <mergeCell ref="F227:G227"/>
    <mergeCell ref="F228:G228"/>
    <mergeCell ref="O70:Z70"/>
    <mergeCell ref="O71:Z71"/>
    <mergeCell ref="O73:Z73"/>
    <mergeCell ref="O74:Z74"/>
    <mergeCell ref="O75:Z75"/>
    <mergeCell ref="O79:Z79"/>
    <mergeCell ref="O80:Z80"/>
    <mergeCell ref="O82:Z82"/>
    <mergeCell ref="O83:Z83"/>
    <mergeCell ref="O84:Z84"/>
    <mergeCell ref="O88:Z88"/>
    <mergeCell ref="O89:Z89"/>
    <mergeCell ref="O91:Z91"/>
    <mergeCell ref="O92:Z92"/>
    <mergeCell ref="O93:Z93"/>
    <mergeCell ref="O97:Z97"/>
    <mergeCell ref="O98:Z98"/>
    <mergeCell ref="O100:Z100"/>
    <mergeCell ref="O101:Z101"/>
    <mergeCell ref="B235:H236"/>
    <mergeCell ref="AM235:AS236"/>
    <mergeCell ref="O211:Z211"/>
    <mergeCell ref="O212:Z212"/>
    <mergeCell ref="AB70:AH70"/>
    <mergeCell ref="AB71:AH71"/>
    <mergeCell ref="AB73:AH73"/>
    <mergeCell ref="AB74:AH74"/>
    <mergeCell ref="AB75:AH75"/>
    <mergeCell ref="AB79:AH79"/>
    <mergeCell ref="AB80:AH80"/>
    <mergeCell ref="AB82:AH82"/>
    <mergeCell ref="AB83:AH83"/>
    <mergeCell ref="AB84:AH84"/>
    <mergeCell ref="AB88:AH88"/>
    <mergeCell ref="AB89:AH89"/>
    <mergeCell ref="O120:Z120"/>
    <mergeCell ref="O124:Z124"/>
    <mergeCell ref="O125:Z125"/>
    <mergeCell ref="O127:Z127"/>
    <mergeCell ref="O128:Z128"/>
    <mergeCell ref="O153:Z153"/>
    <mergeCell ref="O154:Z154"/>
    <mergeCell ref="O137:Z137"/>
    <mergeCell ref="O138:Z138"/>
    <mergeCell ref="O142:Z142"/>
    <mergeCell ref="O143:Z143"/>
    <mergeCell ref="O145:Z145"/>
    <mergeCell ref="O146:Z146"/>
    <mergeCell ref="O147:Z147"/>
    <mergeCell ref="AB93:AH93"/>
    <mergeCell ref="AB97:AH97"/>
    <mergeCell ref="AB98:AH98"/>
    <mergeCell ref="AB109:AH109"/>
    <mergeCell ref="AB131:AP131"/>
    <mergeCell ref="AB133:AH133"/>
    <mergeCell ref="AB134:AH134"/>
    <mergeCell ref="AB136:AH136"/>
    <mergeCell ref="AB137:AH137"/>
    <mergeCell ref="AB138:AH138"/>
    <mergeCell ref="AB142:AH142"/>
    <mergeCell ref="AB143:AH143"/>
    <mergeCell ref="AB145:AH145"/>
    <mergeCell ref="AB146:AH146"/>
    <mergeCell ref="AB147:AH147"/>
    <mergeCell ref="AJ138:AK138"/>
    <mergeCell ref="AJ98:AK98"/>
    <mergeCell ref="AB113:AP113"/>
  </mergeCells>
  <conditionalFormatting sqref="V8">
    <cfRule type="expression" dxfId="1279" priority="3055">
      <formula>AND(T8=0,T8&lt;&gt;"")</formula>
    </cfRule>
  </conditionalFormatting>
  <conditionalFormatting sqref="V9">
    <cfRule type="expression" dxfId="1278" priority="3056">
      <formula>AND(T9=0,T9&lt;&gt;"")</formula>
    </cfRule>
  </conditionalFormatting>
  <conditionalFormatting sqref="V10">
    <cfRule type="expression" dxfId="1277" priority="3057">
      <formula>AND(T10=0,T10&lt;&gt;"")</formula>
    </cfRule>
  </conditionalFormatting>
  <conditionalFormatting sqref="U8">
    <cfRule type="expression" dxfId="1276" priority="2311">
      <formula>AND(T8=0,T8&lt;&gt;"")</formula>
    </cfRule>
  </conditionalFormatting>
  <conditionalFormatting sqref="U9">
    <cfRule type="expression" dxfId="1275" priority="2312">
      <formula>AND(T9=0,T9&lt;&gt;"")</formula>
    </cfRule>
  </conditionalFormatting>
  <conditionalFormatting sqref="U10">
    <cfRule type="expression" dxfId="1274" priority="2313">
      <formula>AND(T10=0,T10&lt;&gt;"")</formula>
    </cfRule>
  </conditionalFormatting>
  <conditionalFormatting sqref="W8:Y10">
    <cfRule type="expression" dxfId="1273" priority="1390">
      <formula>O8=1</formula>
    </cfRule>
  </conditionalFormatting>
  <conditionalFormatting sqref="X8:X10">
    <cfRule type="expression" dxfId="1272" priority="1389">
      <formula>O8=1</formula>
    </cfRule>
  </conditionalFormatting>
  <conditionalFormatting sqref="Y8:Y10">
    <cfRule type="expression" dxfId="1271" priority="94">
      <formula>AND(X8=0,X8&lt;&gt;"")</formula>
    </cfRule>
    <cfRule type="expression" dxfId="1270" priority="1388">
      <formula>O8=1</formula>
    </cfRule>
  </conditionalFormatting>
  <conditionalFormatting sqref="Z8:Z10">
    <cfRule type="expression" dxfId="1269" priority="93">
      <formula>AND(X8=0,X8&lt;&gt;"")</formula>
    </cfRule>
    <cfRule type="expression" dxfId="1268" priority="1385">
      <formula>O8=1</formula>
    </cfRule>
  </conditionalFormatting>
  <conditionalFormatting sqref="AA8:AB10">
    <cfRule type="expression" dxfId="1267" priority="1384">
      <formula>OR(O8=1,O8=2,O8=3)</formula>
    </cfRule>
  </conditionalFormatting>
  <conditionalFormatting sqref="AC8:AC10">
    <cfRule type="expression" dxfId="1266" priority="1383">
      <formula>OR(O8=1,O8=2,O8=3)</formula>
    </cfRule>
  </conditionalFormatting>
  <conditionalFormatting sqref="AD8:AE10">
    <cfRule type="expression" dxfId="1265" priority="1382">
      <formula>OR(O8=1,O8=2)</formula>
    </cfRule>
  </conditionalFormatting>
  <conditionalFormatting sqref="AF8:AF10">
    <cfRule type="expression" dxfId="1264" priority="1381">
      <formula>OR(O8=1,O8=2)</formula>
    </cfRule>
  </conditionalFormatting>
  <conditionalFormatting sqref="AG8:AG10">
    <cfRule type="expression" dxfId="1263" priority="92">
      <formula>AND(AF8=0,AF8&lt;&gt;"")</formula>
    </cfRule>
    <cfRule type="expression" dxfId="1262" priority="1380">
      <formula>OR(O8=1,O8=2)</formula>
    </cfRule>
  </conditionalFormatting>
  <conditionalFormatting sqref="AH8:AH10">
    <cfRule type="expression" dxfId="1261" priority="91">
      <formula>AND(AF8=0,AF8&lt;&gt;"")</formula>
    </cfRule>
    <cfRule type="expression" dxfId="1260" priority="1379">
      <formula>OR(O8=1,O8=2)</formula>
    </cfRule>
  </conditionalFormatting>
  <conditionalFormatting sqref="W17:X19">
    <cfRule type="expression" dxfId="1259" priority="1372">
      <formula>O17=1</formula>
    </cfRule>
  </conditionalFormatting>
  <conditionalFormatting sqref="X17:X19">
    <cfRule type="expression" dxfId="1258" priority="1371">
      <formula>O17=1</formula>
    </cfRule>
  </conditionalFormatting>
  <conditionalFormatting sqref="AA17:AB19">
    <cfRule type="expression" dxfId="1257" priority="1368">
      <formula>OR(O17=1,O17=2,O17=3)</formula>
    </cfRule>
  </conditionalFormatting>
  <conditionalFormatting sqref="AC17:AC19">
    <cfRule type="expression" dxfId="1256" priority="1367">
      <formula>OR(O17=1,O17=2,O17=3)</formula>
    </cfRule>
  </conditionalFormatting>
  <conditionalFormatting sqref="AD17:AE19">
    <cfRule type="expression" dxfId="1255" priority="1366">
      <formula>OR(O17=1,O17=2)</formula>
    </cfRule>
  </conditionalFormatting>
  <conditionalFormatting sqref="AF17:AF19">
    <cfRule type="expression" dxfId="1254" priority="1365">
      <formula>OR(O17=1,O17=2)</formula>
    </cfRule>
  </conditionalFormatting>
  <conditionalFormatting sqref="W26:X28">
    <cfRule type="expression" dxfId="1253" priority="1356">
      <formula>O26=1</formula>
    </cfRule>
  </conditionalFormatting>
  <conditionalFormatting sqref="X26:X28">
    <cfRule type="expression" dxfId="1252" priority="1355">
      <formula>O26=1</formula>
    </cfRule>
  </conditionalFormatting>
  <conditionalFormatting sqref="AA26:AB28">
    <cfRule type="expression" dxfId="1251" priority="1352">
      <formula>OR(O26=1,O26=2,O26=3)</formula>
    </cfRule>
  </conditionalFormatting>
  <conditionalFormatting sqref="AC26:AC28">
    <cfRule type="expression" dxfId="1250" priority="1351">
      <formula>OR(O26=1,O26=2,O26=3)</formula>
    </cfRule>
  </conditionalFormatting>
  <conditionalFormatting sqref="AD26:AE28">
    <cfRule type="expression" dxfId="1249" priority="1350">
      <formula>OR(O26=1,O26=2)</formula>
    </cfRule>
  </conditionalFormatting>
  <conditionalFormatting sqref="AF26:AF28">
    <cfRule type="expression" dxfId="1248" priority="1349">
      <formula>OR(O26=1,O26=2)</formula>
    </cfRule>
  </conditionalFormatting>
  <conditionalFormatting sqref="W35:X37">
    <cfRule type="expression" dxfId="1247" priority="1340">
      <formula>O35=1</formula>
    </cfRule>
  </conditionalFormatting>
  <conditionalFormatting sqref="X35:X37">
    <cfRule type="expression" dxfId="1246" priority="1339">
      <formula>O35=1</formula>
    </cfRule>
  </conditionalFormatting>
  <conditionalFormatting sqref="AA35:AB37">
    <cfRule type="expression" dxfId="1245" priority="1336">
      <formula>OR(O35=1,O35=2,O35=3)</formula>
    </cfRule>
  </conditionalFormatting>
  <conditionalFormatting sqref="AC35:AC37">
    <cfRule type="expression" dxfId="1244" priority="1335">
      <formula>OR(O35=1,O35=2,O35=3)</formula>
    </cfRule>
  </conditionalFormatting>
  <conditionalFormatting sqref="AD35:AE37">
    <cfRule type="expression" dxfId="1243" priority="1334">
      <formula>OR(O35=1,O35=2)</formula>
    </cfRule>
  </conditionalFormatting>
  <conditionalFormatting sqref="AF35:AF37">
    <cfRule type="expression" dxfId="1242" priority="1333">
      <formula>OR(O35=1,O35=2)</formula>
    </cfRule>
  </conditionalFormatting>
  <conditionalFormatting sqref="W44:X46">
    <cfRule type="expression" dxfId="1241" priority="1324">
      <formula>O44=1</formula>
    </cfRule>
  </conditionalFormatting>
  <conditionalFormatting sqref="X44:X46">
    <cfRule type="expression" dxfId="1240" priority="1323">
      <formula>O44=1</formula>
    </cfRule>
  </conditionalFormatting>
  <conditionalFormatting sqref="AA44:AB46">
    <cfRule type="expression" dxfId="1239" priority="1320">
      <formula>OR(O44=1,O44=2,O44=3)</formula>
    </cfRule>
  </conditionalFormatting>
  <conditionalFormatting sqref="AC44:AC46">
    <cfRule type="expression" dxfId="1238" priority="1319">
      <formula>OR(O44=1,O44=2,O44=3)</formula>
    </cfRule>
  </conditionalFormatting>
  <conditionalFormatting sqref="AD44:AE46">
    <cfRule type="expression" dxfId="1237" priority="1318">
      <formula>OR(O44=1,O44=2)</formula>
    </cfRule>
  </conditionalFormatting>
  <conditionalFormatting sqref="AF44:AF46">
    <cfRule type="expression" dxfId="1236" priority="1317">
      <formula>OR(O44=1,O44=2)</formula>
    </cfRule>
  </conditionalFormatting>
  <conditionalFormatting sqref="W53:X55">
    <cfRule type="expression" dxfId="1235" priority="1308">
      <formula>O53=1</formula>
    </cfRule>
  </conditionalFormatting>
  <conditionalFormatting sqref="X53:X55">
    <cfRule type="expression" dxfId="1234" priority="1307">
      <formula>O53=1</formula>
    </cfRule>
  </conditionalFormatting>
  <conditionalFormatting sqref="AA53:AB55">
    <cfRule type="expression" dxfId="1233" priority="1304">
      <formula>OR(O53=1,O53=2,O53=3)</formula>
    </cfRule>
  </conditionalFormatting>
  <conditionalFormatting sqref="AC53:AC55">
    <cfRule type="expression" dxfId="1232" priority="1303">
      <formula>OR(O53=1,O53=2,O53=3)</formula>
    </cfRule>
  </conditionalFormatting>
  <conditionalFormatting sqref="AD53:AE55">
    <cfRule type="expression" dxfId="1231" priority="1302">
      <formula>OR(O53=1,O53=2)</formula>
    </cfRule>
  </conditionalFormatting>
  <conditionalFormatting sqref="AF53:AF55">
    <cfRule type="expression" dxfId="1230" priority="1301">
      <formula>OR(O53=1,O53=2)</formula>
    </cfRule>
  </conditionalFormatting>
  <conditionalFormatting sqref="W62:X64">
    <cfRule type="expression" dxfId="1229" priority="1292">
      <formula>O62=1</formula>
    </cfRule>
  </conditionalFormatting>
  <conditionalFormatting sqref="X62:X64">
    <cfRule type="expression" dxfId="1228" priority="1291">
      <formula>O62=1</formula>
    </cfRule>
  </conditionalFormatting>
  <conditionalFormatting sqref="AA62:AB64">
    <cfRule type="expression" dxfId="1227" priority="1288">
      <formula>OR(O62=1,O62=2,O62=3)</formula>
    </cfRule>
  </conditionalFormatting>
  <conditionalFormatting sqref="AC62:AC64">
    <cfRule type="expression" dxfId="1226" priority="1287">
      <formula>OR(O62=1,O62=2,O62=3)</formula>
    </cfRule>
  </conditionalFormatting>
  <conditionalFormatting sqref="AD62:AE64">
    <cfRule type="expression" dxfId="1225" priority="1286">
      <formula>OR(O62=1,O62=2)</formula>
    </cfRule>
  </conditionalFormatting>
  <conditionalFormatting sqref="AF62:AF64">
    <cfRule type="expression" dxfId="1224" priority="1285">
      <formula>OR(O62=1,O62=2)</formula>
    </cfRule>
  </conditionalFormatting>
  <conditionalFormatting sqref="V17">
    <cfRule type="expression" dxfId="1223" priority="88">
      <formula>AND(T17=0,T17&lt;&gt;"")</formula>
    </cfRule>
  </conditionalFormatting>
  <conditionalFormatting sqref="V18">
    <cfRule type="expression" dxfId="1222" priority="89">
      <formula>AND(T18=0,T18&lt;&gt;"")</formula>
    </cfRule>
  </conditionalFormatting>
  <conditionalFormatting sqref="V19">
    <cfRule type="expression" dxfId="1221" priority="90">
      <formula>AND(T19=0,T19&lt;&gt;"")</formula>
    </cfRule>
  </conditionalFormatting>
  <conditionalFormatting sqref="U17">
    <cfRule type="expression" dxfId="1220" priority="85">
      <formula>AND(T17=0,T17&lt;&gt;"")</formula>
    </cfRule>
  </conditionalFormatting>
  <conditionalFormatting sqref="U18">
    <cfRule type="expression" dxfId="1219" priority="86">
      <formula>AND(T18=0,T18&lt;&gt;"")</formula>
    </cfRule>
  </conditionalFormatting>
  <conditionalFormatting sqref="U19">
    <cfRule type="expression" dxfId="1218" priority="87">
      <formula>AND(T19=0,T19&lt;&gt;"")</formula>
    </cfRule>
  </conditionalFormatting>
  <conditionalFormatting sqref="V26">
    <cfRule type="expression" dxfId="1217" priority="82">
      <formula>AND(T26=0,T26&lt;&gt;"")</formula>
    </cfRule>
  </conditionalFormatting>
  <conditionalFormatting sqref="V27">
    <cfRule type="expression" dxfId="1216" priority="83">
      <formula>AND(T27=0,T27&lt;&gt;"")</formula>
    </cfRule>
  </conditionalFormatting>
  <conditionalFormatting sqref="V28">
    <cfRule type="expression" dxfId="1215" priority="84">
      <formula>AND(T28=0,T28&lt;&gt;"")</formula>
    </cfRule>
  </conditionalFormatting>
  <conditionalFormatting sqref="U26">
    <cfRule type="expression" dxfId="1214" priority="79">
      <formula>AND(T26=0,T26&lt;&gt;"")</formula>
    </cfRule>
  </conditionalFormatting>
  <conditionalFormatting sqref="U27">
    <cfRule type="expression" dxfId="1213" priority="80">
      <formula>AND(T27=0,T27&lt;&gt;"")</formula>
    </cfRule>
  </conditionalFormatting>
  <conditionalFormatting sqref="U28">
    <cfRule type="expression" dxfId="1212" priority="81">
      <formula>AND(T28=0,T28&lt;&gt;"")</formula>
    </cfRule>
  </conditionalFormatting>
  <conditionalFormatting sqref="V35">
    <cfRule type="expression" dxfId="1211" priority="76">
      <formula>AND(T35=0,T35&lt;&gt;"")</formula>
    </cfRule>
  </conditionalFormatting>
  <conditionalFormatting sqref="V36">
    <cfRule type="expression" dxfId="1210" priority="77">
      <formula>AND(T36=0,T36&lt;&gt;"")</formula>
    </cfRule>
  </conditionalFormatting>
  <conditionalFormatting sqref="V37">
    <cfRule type="expression" dxfId="1209" priority="78">
      <formula>AND(T37=0,T37&lt;&gt;"")</formula>
    </cfRule>
  </conditionalFormatting>
  <conditionalFormatting sqref="U35">
    <cfRule type="expression" dxfId="1208" priority="73">
      <formula>AND(T35=0,T35&lt;&gt;"")</formula>
    </cfRule>
  </conditionalFormatting>
  <conditionalFormatting sqref="U36">
    <cfRule type="expression" dxfId="1207" priority="74">
      <formula>AND(T36=0,T36&lt;&gt;"")</formula>
    </cfRule>
  </conditionalFormatting>
  <conditionalFormatting sqref="U37">
    <cfRule type="expression" dxfId="1206" priority="75">
      <formula>AND(T37=0,T37&lt;&gt;"")</formula>
    </cfRule>
  </conditionalFormatting>
  <conditionalFormatting sqref="V44">
    <cfRule type="expression" dxfId="1205" priority="70">
      <formula>AND(T44=0,T44&lt;&gt;"")</formula>
    </cfRule>
  </conditionalFormatting>
  <conditionalFormatting sqref="V45">
    <cfRule type="expression" dxfId="1204" priority="71">
      <formula>AND(T45=0,T45&lt;&gt;"")</formula>
    </cfRule>
  </conditionalFormatting>
  <conditionalFormatting sqref="V46">
    <cfRule type="expression" dxfId="1203" priority="72">
      <formula>AND(T46=0,T46&lt;&gt;"")</formula>
    </cfRule>
  </conditionalFormatting>
  <conditionalFormatting sqref="U44">
    <cfRule type="expression" dxfId="1202" priority="67">
      <formula>AND(T44=0,T44&lt;&gt;"")</formula>
    </cfRule>
  </conditionalFormatting>
  <conditionalFormatting sqref="U45">
    <cfRule type="expression" dxfId="1201" priority="68">
      <formula>AND(T45=0,T45&lt;&gt;"")</formula>
    </cfRule>
  </conditionalFormatting>
  <conditionalFormatting sqref="U46">
    <cfRule type="expression" dxfId="1200" priority="69">
      <formula>AND(T46=0,T46&lt;&gt;"")</formula>
    </cfRule>
  </conditionalFormatting>
  <conditionalFormatting sqref="V53">
    <cfRule type="expression" dxfId="1199" priority="64">
      <formula>AND(T53=0,T53&lt;&gt;"")</formula>
    </cfRule>
  </conditionalFormatting>
  <conditionalFormatting sqref="V54">
    <cfRule type="expression" dxfId="1198" priority="65">
      <formula>AND(T54=0,T54&lt;&gt;"")</formula>
    </cfRule>
  </conditionalFormatting>
  <conditionalFormatting sqref="V55">
    <cfRule type="expression" dxfId="1197" priority="66">
      <formula>AND(T55=0,T55&lt;&gt;"")</formula>
    </cfRule>
  </conditionalFormatting>
  <conditionalFormatting sqref="U53">
    <cfRule type="expression" dxfId="1196" priority="61">
      <formula>AND(T53=0,T53&lt;&gt;"")</formula>
    </cfRule>
  </conditionalFormatting>
  <conditionalFormatting sqref="U54">
    <cfRule type="expression" dxfId="1195" priority="62">
      <formula>AND(T54=0,T54&lt;&gt;"")</formula>
    </cfRule>
  </conditionalFormatting>
  <conditionalFormatting sqref="U55">
    <cfRule type="expression" dxfId="1194" priority="63">
      <formula>AND(T55=0,T55&lt;&gt;"")</formula>
    </cfRule>
  </conditionalFormatting>
  <conditionalFormatting sqref="Y17:Y19">
    <cfRule type="expression" dxfId="1193" priority="60">
      <formula>Q17=1</formula>
    </cfRule>
  </conditionalFormatting>
  <conditionalFormatting sqref="Y17:Y19">
    <cfRule type="expression" dxfId="1192" priority="57">
      <formula>AND(X17=0,X17&lt;&gt;"")</formula>
    </cfRule>
    <cfRule type="expression" dxfId="1191" priority="59">
      <formula>O17=1</formula>
    </cfRule>
  </conditionalFormatting>
  <conditionalFormatting sqref="Z17:Z19">
    <cfRule type="expression" dxfId="1190" priority="56">
      <formula>AND(X17=0,X17&lt;&gt;"")</formula>
    </cfRule>
    <cfRule type="expression" dxfId="1189" priority="58">
      <formula>O17=1</formula>
    </cfRule>
  </conditionalFormatting>
  <conditionalFormatting sqref="Y26:Y28">
    <cfRule type="expression" dxfId="1188" priority="55">
      <formula>Q26=1</formula>
    </cfRule>
  </conditionalFormatting>
  <conditionalFormatting sqref="Y26:Y28">
    <cfRule type="expression" dxfId="1187" priority="52">
      <formula>AND(X26=0,X26&lt;&gt;"")</formula>
    </cfRule>
    <cfRule type="expression" dxfId="1186" priority="54">
      <formula>O26=1</formula>
    </cfRule>
  </conditionalFormatting>
  <conditionalFormatting sqref="Z26:Z28">
    <cfRule type="expression" dxfId="1185" priority="51">
      <formula>AND(X26=0,X26&lt;&gt;"")</formula>
    </cfRule>
    <cfRule type="expression" dxfId="1184" priority="53">
      <formula>O26=1</formula>
    </cfRule>
  </conditionalFormatting>
  <conditionalFormatting sqref="Y35:Y37">
    <cfRule type="expression" dxfId="1183" priority="50">
      <formula>Q35=1</formula>
    </cfRule>
  </conditionalFormatting>
  <conditionalFormatting sqref="Y35:Y37">
    <cfRule type="expression" dxfId="1182" priority="47">
      <formula>AND(X35=0,X35&lt;&gt;"")</formula>
    </cfRule>
    <cfRule type="expression" dxfId="1181" priority="49">
      <formula>O35=1</formula>
    </cfRule>
  </conditionalFormatting>
  <conditionalFormatting sqref="Z35:Z37">
    <cfRule type="expression" dxfId="1180" priority="46">
      <formula>AND(X35=0,X35&lt;&gt;"")</formula>
    </cfRule>
    <cfRule type="expression" dxfId="1179" priority="48">
      <formula>O35=1</formula>
    </cfRule>
  </conditionalFormatting>
  <conditionalFormatting sqref="Y44:Y46">
    <cfRule type="expression" dxfId="1178" priority="45">
      <formula>Q44=1</formula>
    </cfRule>
  </conditionalFormatting>
  <conditionalFormatting sqref="Y44:Y46">
    <cfRule type="expression" dxfId="1177" priority="42">
      <formula>AND(X44=0,X44&lt;&gt;"")</formula>
    </cfRule>
    <cfRule type="expression" dxfId="1176" priority="44">
      <formula>O44=1</formula>
    </cfRule>
  </conditionalFormatting>
  <conditionalFormatting sqref="Z44:Z46">
    <cfRule type="expression" dxfId="1175" priority="41">
      <formula>AND(X44=0,X44&lt;&gt;"")</formula>
    </cfRule>
    <cfRule type="expression" dxfId="1174" priority="43">
      <formula>O44=1</formula>
    </cfRule>
  </conditionalFormatting>
  <conditionalFormatting sqref="Y53:Y55">
    <cfRule type="expression" dxfId="1173" priority="40">
      <formula>Q53=1</formula>
    </cfRule>
  </conditionalFormatting>
  <conditionalFormatting sqref="Y53:Y55">
    <cfRule type="expression" dxfId="1172" priority="37">
      <formula>AND(X53=0,X53&lt;&gt;"")</formula>
    </cfRule>
    <cfRule type="expression" dxfId="1171" priority="39">
      <formula>O53=1</formula>
    </cfRule>
  </conditionalFormatting>
  <conditionalFormatting sqref="Z53:Z55">
    <cfRule type="expression" dxfId="1170" priority="36">
      <formula>AND(X53=0,X53&lt;&gt;"")</formula>
    </cfRule>
    <cfRule type="expression" dxfId="1169" priority="38">
      <formula>O53=1</formula>
    </cfRule>
  </conditionalFormatting>
  <conditionalFormatting sqref="Y62:Y64">
    <cfRule type="expression" dxfId="1168" priority="35">
      <formula>Q62=1</formula>
    </cfRule>
  </conditionalFormatting>
  <conditionalFormatting sqref="Y62:Y64">
    <cfRule type="expression" dxfId="1167" priority="32">
      <formula>AND(X62=0,X62&lt;&gt;"")</formula>
    </cfRule>
    <cfRule type="expression" dxfId="1166" priority="34">
      <formula>O62=1</formula>
    </cfRule>
  </conditionalFormatting>
  <conditionalFormatting sqref="Z62:Z64">
    <cfRule type="expression" dxfId="1165" priority="31">
      <formula>AND(X62=0,X62&lt;&gt;"")</formula>
    </cfRule>
    <cfRule type="expression" dxfId="1164" priority="33">
      <formula>O62=1</formula>
    </cfRule>
  </conditionalFormatting>
  <conditionalFormatting sqref="AG17:AG19">
    <cfRule type="expression" dxfId="1163" priority="28">
      <formula>AND(AF17=0,AF17&lt;&gt;"")</formula>
    </cfRule>
    <cfRule type="expression" dxfId="1162" priority="30">
      <formula>OR(O17=1,O17=2)</formula>
    </cfRule>
  </conditionalFormatting>
  <conditionalFormatting sqref="AH17:AH19">
    <cfRule type="expression" dxfId="1161" priority="27">
      <formula>AND(AF17=0,AF17&lt;&gt;"")</formula>
    </cfRule>
    <cfRule type="expression" dxfId="1160" priority="29">
      <formula>OR(O17=1,O17=2)</formula>
    </cfRule>
  </conditionalFormatting>
  <conditionalFormatting sqref="AG26:AG28">
    <cfRule type="expression" dxfId="1159" priority="24">
      <formula>AND(AF26=0,AF26&lt;&gt;"")</formula>
    </cfRule>
    <cfRule type="expression" dxfId="1158" priority="26">
      <formula>OR(O26=1,O26=2)</formula>
    </cfRule>
  </conditionalFormatting>
  <conditionalFormatting sqref="AH26:AH28">
    <cfRule type="expression" dxfId="1157" priority="23">
      <formula>AND(AF26=0,AF26&lt;&gt;"")</formula>
    </cfRule>
    <cfRule type="expression" dxfId="1156" priority="25">
      <formula>OR(O26=1,O26=2)</formula>
    </cfRule>
  </conditionalFormatting>
  <conditionalFormatting sqref="AG35:AG37">
    <cfRule type="expression" dxfId="1155" priority="20">
      <formula>AND(AF35=0,AF35&lt;&gt;"")</formula>
    </cfRule>
    <cfRule type="expression" dxfId="1154" priority="22">
      <formula>OR(O35=1,O35=2)</formula>
    </cfRule>
  </conditionalFormatting>
  <conditionalFormatting sqref="AH35:AH37">
    <cfRule type="expression" dxfId="1153" priority="19">
      <formula>AND(AF35=0,AF35&lt;&gt;"")</formula>
    </cfRule>
    <cfRule type="expression" dxfId="1152" priority="21">
      <formula>OR(O35=1,O35=2)</formula>
    </cfRule>
  </conditionalFormatting>
  <conditionalFormatting sqref="AG44:AG46">
    <cfRule type="expression" dxfId="1151" priority="16">
      <formula>AND(AF44=0,AF44&lt;&gt;"")</formula>
    </cfRule>
    <cfRule type="expression" dxfId="1150" priority="18">
      <formula>OR(O44=1,O44=2)</formula>
    </cfRule>
  </conditionalFormatting>
  <conditionalFormatting sqref="AH44:AH46">
    <cfRule type="expression" dxfId="1149" priority="15">
      <formula>AND(AF44=0,AF44&lt;&gt;"")</formula>
    </cfRule>
    <cfRule type="expression" dxfId="1148" priority="17">
      <formula>OR(O44=1,O44=2)</formula>
    </cfRule>
  </conditionalFormatting>
  <conditionalFormatting sqref="AG53:AG55">
    <cfRule type="expression" dxfId="1147" priority="12">
      <formula>AND(AF53=0,AF53&lt;&gt;"")</formula>
    </cfRule>
    <cfRule type="expression" dxfId="1146" priority="14">
      <formula>OR(O53=1,O53=2)</formula>
    </cfRule>
  </conditionalFormatting>
  <conditionalFormatting sqref="AH53:AH55">
    <cfRule type="expression" dxfId="1145" priority="11">
      <formula>AND(AF53=0,AF53&lt;&gt;"")</formula>
    </cfRule>
    <cfRule type="expression" dxfId="1144" priority="13">
      <formula>OR(O53=1,O53=2)</formula>
    </cfRule>
  </conditionalFormatting>
  <conditionalFormatting sqref="AG62:AG64">
    <cfRule type="expression" dxfId="1143" priority="8">
      <formula>AND(AF62=0,AF62&lt;&gt;"")</formula>
    </cfRule>
    <cfRule type="expression" dxfId="1142" priority="10">
      <formula>OR(O62=1,O62=2)</formula>
    </cfRule>
  </conditionalFormatting>
  <conditionalFormatting sqref="AH62:AH64">
    <cfRule type="expression" dxfId="1141" priority="7">
      <formula>AND(AF62=0,AF62&lt;&gt;"")</formula>
    </cfRule>
    <cfRule type="expression" dxfId="1140" priority="9">
      <formula>OR(O62=1,O62=2)</formula>
    </cfRule>
  </conditionalFormatting>
  <conditionalFormatting sqref="V62">
    <cfRule type="expression" dxfId="1139" priority="4">
      <formula>AND(T62=0,T62&lt;&gt;"")</formula>
    </cfRule>
  </conditionalFormatting>
  <conditionalFormatting sqref="V63">
    <cfRule type="expression" dxfId="1138" priority="5">
      <formula>AND(T63=0,T63&lt;&gt;"")</formula>
    </cfRule>
  </conditionalFormatting>
  <conditionalFormatting sqref="V64">
    <cfRule type="expression" dxfId="1137" priority="6">
      <formula>AND(T64=0,T64&lt;&gt;"")</formula>
    </cfRule>
  </conditionalFormatting>
  <conditionalFormatting sqref="U62">
    <cfRule type="expression" dxfId="1136" priority="1">
      <formula>AND(T62=0,T62&lt;&gt;"")</formula>
    </cfRule>
  </conditionalFormatting>
  <conditionalFormatting sqref="U63">
    <cfRule type="expression" dxfId="1135" priority="2">
      <formula>AND(T63=0,T63&lt;&gt;"")</formula>
    </cfRule>
  </conditionalFormatting>
  <conditionalFormatting sqref="U64">
    <cfRule type="expression" dxfId="1134" priority="3">
      <formula>AND(T64=0,T64&lt;&gt;"")</formula>
    </cfRule>
  </conditionalFormatting>
  <dataValidations xWindow="522" yWindow="396" count="28">
    <dataValidation type="custom" allowBlank="1" showInputMessage="1" showErrorMessage="1" sqref="W35:W37 W44:W46 W53:W55 W17:W19 W62:W64 W26:W28 W8:W10">
      <formula1>IF(O8&gt;1,TRUE,W8="")</formula1>
    </dataValidation>
    <dataValidation type="list" allowBlank="1" showInputMessage="1" showErrorMessage="1" sqref="AM174:AM176 AM165:AM167 AM183:AM185 AM156:AM158 AM192:AM194 AM201:AM203 AM210:AM212">
      <formula1>"Editeur,Membre"</formula1>
    </dataValidation>
    <dataValidation allowBlank="1" showInputMessage="1" showErrorMessage="1" promptTitle="Information" prompt="E: Editeur chef_x000a_M: Membre" sqref="AM153:AM154 AM162:AM163 AM171:AM172 AM180:AM181 AM189:AM190 AM198:AM199 AM207:AM208"/>
    <dataValidation allowBlank="1" showInputMessage="1" showErrorMessage="1" promptTitle="Information" prompt="Dépôt/Enregistrement" sqref="AO219 AO228"/>
    <dataValidation type="list" allowBlank="1" showInputMessage="1" showErrorMessage="1" promptTitle="Information" prompt="Dépôt: 20%                                _x000a_Enregistrement: 100%                      " sqref="AO221:AO223 AO230:AO232">
      <formula1>"D,E"</formula1>
    </dataValidation>
    <dataValidation allowBlank="1" showInputMessage="1" showErrorMessage="1" promptTitle="Information" prompt="Indice de collaboration" sqref="AO35:AO37 AO53:AO55 AO62:AO64 AO26:AO28 AO44:AO46 AO17:AO19 AO5:AO6 AO59:AO60 AO14:AO15 AO23:AO24 AO32:AO33 AO41:AO42 AO50:AO51 AO8:AO10"/>
    <dataValidation type="list" allowBlank="1" showInputMessage="1" showErrorMessage="1" promptTitle="Information" prompt="Ordre des auteurs" sqref="Q26:Q28 Q62:Q64 Q35:Q37 Q44:Q46 Q53:Q55 Q17:Q19 Q8:Q10">
      <formula1>"Oui,Non"</formula1>
    </dataValidation>
    <dataValidation allowBlank="1" showInputMessage="1" showErrorMessage="1" promptTitle="Information" prompt="Nombre d' auteurs membre de l'équipe" sqref="AC5:AC6 AG5:AG6 AG14:AG15 AG23:AG24 AG32:AG33 AG41:AG42 AG50:AG51 AC14:AC15 AC23:AC24 AC32:AC33 AC41:AC42 AC50:AC51 AC59:AC60 AG59:AG60"/>
    <dataValidation allowBlank="1" showInputMessage="1" showErrorMessage="1" promptTitle="Information" prompt="La Part de l’auteur par pourcentage" sqref="AO70:AO71 AO153:AO154 AO91:AO93 AJ5:AK6 AO100:AO102 AO73:AO75 AO118:AO120 AO127:AO129 AO82:AO84 AO207:AO208 AO109:AO111 AO136:AO138 AJ14:AK15 AJ23:AK24 AJ32:AK33 AJ41:AK42 AJ50:AK51 AJ59:AK60 AO79:AO80 AO88:AO89 AO97:AO98 AO106:AO107 AO115:AO116 AO124:AO125 AO133:AO134 AO142:AO143 AO162:AO163 AO171:AO172 AO180:AO181 AO189:AO190 AO198:AO199 AO145:AO147"/>
    <dataValidation allowBlank="1" showInputMessage="1" showErrorMessage="1" promptTitle="Information" prompt="Ordre des auteurs" sqref="Q5:Q6 Q14:Q15 Q23:Q24 Q32:Q33 Q41:Q42 Q50:Q51 Q59:Q60"/>
    <dataValidation allowBlank="1" showInputMessage="1" showErrorMessage="1" promptTitle="Information" prompt="Nombre d'auteur" sqref="O5:O6 AM70:AM71 O14:O15 O23:O24 O32:O33 O41:O42 O50:O51 O59:O60 AM79:AM80 AM88:AM89 AM97:AM98 AM106:AM107 AM115:AM116 AM124:AM125 AM133:AM134 AM142:AM143"/>
    <dataValidation type="whole" allowBlank="1" showInputMessage="1" showErrorMessage="1" promptTitle="Information" prompt="Nombre d'auteur" sqref="O62:O64 AM136:AM138 O53:O55 O17:O19 AM127:AM129 AM73:AM75 O26:O28 O35:O37 AM91:AM93 AM100:AM102 AM118:AM120 AM109:AM111 AM145:AM147 O44:O46 AM82:AM84 O8:O10">
      <formula1>1</formula1>
      <formula2>2000</formula2>
    </dataValidation>
    <dataValidation type="list" allowBlank="1" showInputMessage="1" showErrorMessage="1" sqref="AC17:AC19 AC62:AC64 AC53:AC55 AC26:AC28 AC44:AC46 AC35:AC37 AC8:AC10">
      <formula1>revues</formula1>
    </dataValidation>
    <dataValidation type="custom" allowBlank="1" showInputMessage="1" showErrorMessage="1" sqref="AA62:AB64 AA26:AB28 AA44:AB46 AA17:AB19 AA53:AB55 AA35:AB37 AA8:AB10">
      <formula1>IF($O$8&gt;3,TRUE,$AA$8="")</formula1>
    </dataValidation>
    <dataValidation type="custom" allowBlank="1" showInputMessage="1" showErrorMessage="1" sqref="AD62:AE64 AD26:AE28 AD44:AE46 AD17:AE19 AD53:AE55 AD35:AE37 AD8:AE10">
      <formula1>IF($O$8&gt;2,TRUE,$AD$8="")</formula1>
    </dataValidation>
    <dataValidation allowBlank="1" showInputMessage="1" showErrorMessage="1" promptTitle="Information" prompt="Oui: Tous les auteurs sont algériens_x000a_Non: si non" sqref="AM5:AM6 AM14:AM15 AM23:AM24 AM32:AM33 AM41:AM42 AM50:AM51 AM59:AM60"/>
    <dataValidation type="list" allowBlank="1" showInputMessage="1" showErrorMessage="1" promptTitle="Information" prompt="Oui: Tous les auteurs sont algériens_x000a_Non: si non" sqref="AM44:AM46 AM17:AM19 AM53:AM55 AM35:AM37 AM26:AM28 AM62:AM64 AM8:AM10">
      <formula1>"Oui,Non"</formula1>
    </dataValidation>
    <dataValidation allowBlank="1" showInputMessage="1" showErrorMessage="1" promptTitle="Information" prompt="Nombre d'auteurs membre" sqref="AJ70:AK71 AJ79:AK80 AJ88:AK89 AJ97:AK98 AJ106:AK107 AJ115:AK116 AJ124:AK125 AJ133:AK134 AJ142:AK143"/>
    <dataValidation type="whole" allowBlank="1" showInputMessage="1" showErrorMessage="1" promptTitle="Information" prompt="Nombre d'auteurs membre" sqref="AJ82:AK84 AJ91:AK93 AJ109:AK111 AJ100:AK102 AJ127:AK129 AJ118:AK120 AJ73:AK75 AJ136:AK138 AJ145:AK147">
      <formula1>1</formula1>
      <formula2>2000</formula2>
    </dataValidation>
    <dataValidation type="list" allowBlank="1" showInputMessage="1" showErrorMessage="1" promptTitle="Information" prompt="1: Membre_x000a_ 0: Sinon " sqref="X8:X10 T26:T28 T35:T37 X17:X19 X44:X46 T8:T10 X62:X64 T17:T19 T53:T55 X35:X37 X53:X55 X26:X28 T44:T46 T62:T64">
      <formula1>"0,1"</formula1>
    </dataValidation>
    <dataValidation allowBlank="1" showInputMessage="1" showErrorMessage="1" promptTitle="Information" prompt="M: Membre" sqref="Z5 V5 Z41 AH5 Z50 V50 Z14 Z23 Z32 V14 AH14 AF14:AF15 V23 AH23 AF23:AF24 V32 AH32 AF32:AF33 V41 AH41 AF5:AF6 T5:U6 X5:Y6 AF41:AF42 T14:U15 T23:U24 T32:U33 T41:U42 AH50 AF50:AF51 X14:Y15 X23:Y24 X32:Y33 X41:Y42 T50:U51 X50:Y51 Z59 V59 AH59 AF59:AF60 T59:U60 X59:Y60"/>
    <dataValidation type="list" allowBlank="1" showInputMessage="1" showErrorMessage="1" promptTitle="Information" prompt="1: Membre_x000a_ 0: Sinon  " sqref="AF53:AF55 AF35:AF37 AF44:AF46 AF17:AF19 AF62:AF64 AF26:AF28 AF8:AF10">
      <formula1>"0,1"</formula1>
    </dataValidation>
    <dataValidation type="list" allowBlank="1" showInputMessage="1" showErrorMessage="1" sqref="M183:M185 O221:Q223 M210:M212 O230:Q232 M201:M203 M26:M28 M17:M19 M109:M111 M145:M147 M44:M46 M53:M55 M35:M37 M73:M75 M82:M84 M91:M93 M100:M102 M118:M120 M127:M129 M62:M64 M136:M138 M156:M158 M165:M167 M174:M176 M192:M194 M8:M10">
      <formula1>Annee</formula1>
    </dataValidation>
    <dataValidation type="list" allowBlank="1" showInputMessage="1" showErrorMessage="1" sqref="V8:V10 Z8:Z10 V35:V37 Z35:Z37 AH26:AH28 AH44:AH46 V44:V46 Z26:Z28 AH8:AH10 V53:V55 AH17:AH19 V17:V19 AH62:AH64 Z53:Z55 V26:V28 Z62:Z64 Z17:Z19 AH53:AH55 Z44:Z46 AH35:AH37 V62:V64">
      <formula1>Stat_aff</formula1>
    </dataValidation>
    <dataValidation type="list" allowBlank="1" showInputMessage="1" showErrorMessage="1" sqref="U8:U10 AG8:AG10 U35:U37 AG35:AG37 Y26:Y28 Y44:Y46 U44:U46 AG26:AG28 Y8:Y10 Y62:Y64 Y17:Y19 U17:U19 AG62:AG64 AG53:AG55 U26:U28 U53:U55 AG17:AG19 Y53:Y55 AG44:AG46 Y35:Y37 U62:U64">
      <formula1>nbre_aff</formula1>
    </dataValidation>
    <dataValidation type="list" allowBlank="1" showInputMessage="1" showErrorMessage="1" sqref="F17:F19">
      <formula1>ListeAA</formula1>
    </dataValidation>
    <dataValidation type="list" allowBlank="1" showInputMessage="1" showErrorMessage="1" sqref="F26:F28">
      <formula1>classeA</formula1>
    </dataValidation>
    <dataValidation type="list" allowBlank="1" showInputMessage="1" showErrorMessage="1" sqref="F8:F10">
      <formula1>classe_exp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orientation="landscape" horizontalDpi="4294967292" verticalDpi="0" r:id="rId1"/>
  <ignoredErrors>
    <ignoredError sqref="M74:M75 M9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4" name="Button 7">
              <controlPr defaultSize="0" autoFill="0" autoPict="0" macro="[0]!add_ligne_Ps2">
                <anchor moveWithCells="1" sizeWithCells="1">
                  <from>
                    <xdr:col>45</xdr:col>
                    <xdr:colOff>38100</xdr:colOff>
                    <xdr:row>11</xdr:row>
                    <xdr:rowOff>47625</xdr:rowOff>
                  </from>
                  <to>
                    <xdr:col>45</xdr:col>
                    <xdr:colOff>276225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" name="Button 8">
              <controlPr defaultSize="0" autoFill="0" autoPict="0" macro="[0]!supp_ligne_Ps2">
                <anchor moveWithCells="1" sizeWithCells="1">
                  <from>
                    <xdr:col>45</xdr:col>
                    <xdr:colOff>285750</xdr:colOff>
                    <xdr:row>11</xdr:row>
                    <xdr:rowOff>47625</xdr:rowOff>
                  </from>
                  <to>
                    <xdr:col>45</xdr:col>
                    <xdr:colOff>533400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" name="Button 61">
              <controlPr defaultSize="0" autoFill="0" autoPict="0" macro="[0]!add_ligne_Ps1">
                <anchor moveWithCells="1" sizeWithCells="1">
                  <from>
                    <xdr:col>45</xdr:col>
                    <xdr:colOff>47625</xdr:colOff>
                    <xdr:row>4</xdr:row>
                    <xdr:rowOff>104775</xdr:rowOff>
                  </from>
                  <to>
                    <xdr:col>45</xdr:col>
                    <xdr:colOff>285750</xdr:colOff>
                    <xdr:row>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" name="Button 62">
              <controlPr defaultSize="0" autoFill="0" autoPict="0" macro="[0]!supp_ligne_Ps1">
                <anchor moveWithCells="1" sizeWithCells="1">
                  <from>
                    <xdr:col>45</xdr:col>
                    <xdr:colOff>295275</xdr:colOff>
                    <xdr:row>4</xdr:row>
                    <xdr:rowOff>104775</xdr:rowOff>
                  </from>
                  <to>
                    <xdr:col>45</xdr:col>
                    <xdr:colOff>542925</xdr:colOff>
                    <xdr:row>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8" name="Button 63">
              <controlPr defaultSize="0" autoFill="0" autoPict="0" macro="[0]!add_ligne_Ps3">
                <anchor moveWithCells="1" sizeWithCells="1">
                  <from>
                    <xdr:col>45</xdr:col>
                    <xdr:colOff>38100</xdr:colOff>
                    <xdr:row>20</xdr:row>
                    <xdr:rowOff>47625</xdr:rowOff>
                  </from>
                  <to>
                    <xdr:col>45</xdr:col>
                    <xdr:colOff>276225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9" name="Button 64">
              <controlPr defaultSize="0" autoFill="0" autoPict="0" macro="[0]!supp_ligne_Ps3">
                <anchor moveWithCells="1" sizeWithCells="1">
                  <from>
                    <xdr:col>45</xdr:col>
                    <xdr:colOff>285750</xdr:colOff>
                    <xdr:row>20</xdr:row>
                    <xdr:rowOff>47625</xdr:rowOff>
                  </from>
                  <to>
                    <xdr:col>45</xdr:col>
                    <xdr:colOff>533400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10" name="Button 65">
              <controlPr defaultSize="0" autoFill="0" autoPict="0" macro="[0]!add_ligne_Ps4">
                <anchor moveWithCells="1" sizeWithCells="1">
                  <from>
                    <xdr:col>45</xdr:col>
                    <xdr:colOff>38100</xdr:colOff>
                    <xdr:row>29</xdr:row>
                    <xdr:rowOff>47625</xdr:rowOff>
                  </from>
                  <to>
                    <xdr:col>45</xdr:col>
                    <xdr:colOff>276225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11" name="Button 66">
              <controlPr defaultSize="0" autoFill="0" autoPict="0" macro="[0]!supp_ligne_Ps4">
                <anchor moveWithCells="1" sizeWithCells="1">
                  <from>
                    <xdr:col>45</xdr:col>
                    <xdr:colOff>285750</xdr:colOff>
                    <xdr:row>29</xdr:row>
                    <xdr:rowOff>47625</xdr:rowOff>
                  </from>
                  <to>
                    <xdr:col>45</xdr:col>
                    <xdr:colOff>533400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12" name="Button 67">
              <controlPr defaultSize="0" autoFill="0" autoPict="0" macro="[0]!add_ligne_Ps5">
                <anchor moveWithCells="1" sizeWithCells="1">
                  <from>
                    <xdr:col>45</xdr:col>
                    <xdr:colOff>38100</xdr:colOff>
                    <xdr:row>38</xdr:row>
                    <xdr:rowOff>47625</xdr:rowOff>
                  </from>
                  <to>
                    <xdr:col>45</xdr:col>
                    <xdr:colOff>276225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13" name="Button 68">
              <controlPr defaultSize="0" autoFill="0" autoPict="0" macro="[0]!supp_ligne_Ps5">
                <anchor moveWithCells="1" sizeWithCells="1">
                  <from>
                    <xdr:col>45</xdr:col>
                    <xdr:colOff>285750</xdr:colOff>
                    <xdr:row>38</xdr:row>
                    <xdr:rowOff>47625</xdr:rowOff>
                  </from>
                  <to>
                    <xdr:col>45</xdr:col>
                    <xdr:colOff>533400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14" name="Button 69">
              <controlPr defaultSize="0" autoFill="0" autoPict="0" macro="[0]!add_ligne_Ps6">
                <anchor moveWithCells="1" sizeWithCells="1">
                  <from>
                    <xdr:col>45</xdr:col>
                    <xdr:colOff>38100</xdr:colOff>
                    <xdr:row>47</xdr:row>
                    <xdr:rowOff>47625</xdr:rowOff>
                  </from>
                  <to>
                    <xdr:col>45</xdr:col>
                    <xdr:colOff>276225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15" name="Button 70">
              <controlPr defaultSize="0" autoFill="0" autoPict="0" macro="[0]!supp_ligne_Ps6">
                <anchor moveWithCells="1" sizeWithCells="1">
                  <from>
                    <xdr:col>45</xdr:col>
                    <xdr:colOff>285750</xdr:colOff>
                    <xdr:row>47</xdr:row>
                    <xdr:rowOff>47625</xdr:rowOff>
                  </from>
                  <to>
                    <xdr:col>45</xdr:col>
                    <xdr:colOff>533400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16" name="Button 71">
              <controlPr defaultSize="0" autoFill="0" autoPict="0" macro="[0]!add_ligne_Ps7">
                <anchor moveWithCells="1" sizeWithCells="1">
                  <from>
                    <xdr:col>45</xdr:col>
                    <xdr:colOff>38100</xdr:colOff>
                    <xdr:row>56</xdr:row>
                    <xdr:rowOff>47625</xdr:rowOff>
                  </from>
                  <to>
                    <xdr:col>45</xdr:col>
                    <xdr:colOff>276225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17" name="Button 72">
              <controlPr defaultSize="0" autoFill="0" autoPict="0" macro="[0]!supp_ligne_Ps7">
                <anchor moveWithCells="1" sizeWithCells="1">
                  <from>
                    <xdr:col>45</xdr:col>
                    <xdr:colOff>285750</xdr:colOff>
                    <xdr:row>56</xdr:row>
                    <xdr:rowOff>47625</xdr:rowOff>
                  </from>
                  <to>
                    <xdr:col>45</xdr:col>
                    <xdr:colOff>533400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18" name="Button 73">
              <controlPr defaultSize="0" autoFill="0" autoPict="0" macro="[0]!add_ligne_Ps8">
                <anchor moveWithCells="1" sizeWithCells="1">
                  <from>
                    <xdr:col>45</xdr:col>
                    <xdr:colOff>38100</xdr:colOff>
                    <xdr:row>67</xdr:row>
                    <xdr:rowOff>47625</xdr:rowOff>
                  </from>
                  <to>
                    <xdr:col>45</xdr:col>
                    <xdr:colOff>276225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19" name="Button 74">
              <controlPr defaultSize="0" autoFill="0" autoPict="0" macro="[0]!supp_ligne_Ps8">
                <anchor moveWithCells="1" sizeWithCells="1">
                  <from>
                    <xdr:col>45</xdr:col>
                    <xdr:colOff>285750</xdr:colOff>
                    <xdr:row>67</xdr:row>
                    <xdr:rowOff>47625</xdr:rowOff>
                  </from>
                  <to>
                    <xdr:col>45</xdr:col>
                    <xdr:colOff>533400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20" name="Button 75">
              <controlPr defaultSize="0" autoFill="0" autoPict="0" macro="[0]!add_ligne_Ps9">
                <anchor moveWithCells="1" sizeWithCells="1">
                  <from>
                    <xdr:col>45</xdr:col>
                    <xdr:colOff>38100</xdr:colOff>
                    <xdr:row>76</xdr:row>
                    <xdr:rowOff>47625</xdr:rowOff>
                  </from>
                  <to>
                    <xdr:col>45</xdr:col>
                    <xdr:colOff>276225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21" name="Button 76">
              <controlPr defaultSize="0" autoFill="0" autoPict="0" macro="[0]!supp_ligne_Ps9">
                <anchor moveWithCells="1" sizeWithCells="1">
                  <from>
                    <xdr:col>45</xdr:col>
                    <xdr:colOff>285750</xdr:colOff>
                    <xdr:row>76</xdr:row>
                    <xdr:rowOff>47625</xdr:rowOff>
                  </from>
                  <to>
                    <xdr:col>45</xdr:col>
                    <xdr:colOff>533400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22" name="Button 77">
              <controlPr defaultSize="0" autoFill="0" autoPict="0" macro="[0]!add_ligne_Ps10">
                <anchor moveWithCells="1" sizeWithCells="1">
                  <from>
                    <xdr:col>45</xdr:col>
                    <xdr:colOff>38100</xdr:colOff>
                    <xdr:row>85</xdr:row>
                    <xdr:rowOff>47625</xdr:rowOff>
                  </from>
                  <to>
                    <xdr:col>45</xdr:col>
                    <xdr:colOff>276225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23" name="Button 78">
              <controlPr defaultSize="0" autoFill="0" autoPict="0" macro="[0]!supp_ligne_Ps10">
                <anchor moveWithCells="1" sizeWithCells="1">
                  <from>
                    <xdr:col>45</xdr:col>
                    <xdr:colOff>285750</xdr:colOff>
                    <xdr:row>85</xdr:row>
                    <xdr:rowOff>47625</xdr:rowOff>
                  </from>
                  <to>
                    <xdr:col>45</xdr:col>
                    <xdr:colOff>533400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24" name="Button 79">
              <controlPr defaultSize="0" autoFill="0" autoPict="0" macro="[0]!add_ligne_Ps11">
                <anchor moveWithCells="1" sizeWithCells="1">
                  <from>
                    <xdr:col>45</xdr:col>
                    <xdr:colOff>38100</xdr:colOff>
                    <xdr:row>94</xdr:row>
                    <xdr:rowOff>47625</xdr:rowOff>
                  </from>
                  <to>
                    <xdr:col>45</xdr:col>
                    <xdr:colOff>276225</xdr:colOff>
                    <xdr:row>94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25" name="Button 80">
              <controlPr defaultSize="0" autoFill="0" autoPict="0" macro="[0]!supp_ligne_Ps11">
                <anchor moveWithCells="1" sizeWithCells="1">
                  <from>
                    <xdr:col>45</xdr:col>
                    <xdr:colOff>285750</xdr:colOff>
                    <xdr:row>94</xdr:row>
                    <xdr:rowOff>47625</xdr:rowOff>
                  </from>
                  <to>
                    <xdr:col>45</xdr:col>
                    <xdr:colOff>533400</xdr:colOff>
                    <xdr:row>94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26" name="Button 81">
              <controlPr defaultSize="0" autoFill="0" autoPict="0" macro="[0]!add_ligne_Ps12">
                <anchor moveWithCells="1" sizeWithCells="1">
                  <from>
                    <xdr:col>45</xdr:col>
                    <xdr:colOff>38100</xdr:colOff>
                    <xdr:row>103</xdr:row>
                    <xdr:rowOff>47625</xdr:rowOff>
                  </from>
                  <to>
                    <xdr:col>45</xdr:col>
                    <xdr:colOff>276225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27" name="Button 82">
              <controlPr defaultSize="0" autoFill="0" autoPict="0" macro="[0]!supp_ligne_Ps12">
                <anchor moveWithCells="1" sizeWithCells="1">
                  <from>
                    <xdr:col>45</xdr:col>
                    <xdr:colOff>285750</xdr:colOff>
                    <xdr:row>103</xdr:row>
                    <xdr:rowOff>47625</xdr:rowOff>
                  </from>
                  <to>
                    <xdr:col>45</xdr:col>
                    <xdr:colOff>533400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28" name="Button 83">
              <controlPr defaultSize="0" autoFill="0" autoPict="0" macro="[0]!add_ligne_Ps13">
                <anchor moveWithCells="1" sizeWithCells="1">
                  <from>
                    <xdr:col>45</xdr:col>
                    <xdr:colOff>38100</xdr:colOff>
                    <xdr:row>112</xdr:row>
                    <xdr:rowOff>47625</xdr:rowOff>
                  </from>
                  <to>
                    <xdr:col>45</xdr:col>
                    <xdr:colOff>276225</xdr:colOff>
                    <xdr:row>112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29" name="Button 84">
              <controlPr defaultSize="0" autoFill="0" autoPict="0" macro="[0]!supp_ligne_Ps13">
                <anchor moveWithCells="1" sizeWithCells="1">
                  <from>
                    <xdr:col>45</xdr:col>
                    <xdr:colOff>285750</xdr:colOff>
                    <xdr:row>112</xdr:row>
                    <xdr:rowOff>47625</xdr:rowOff>
                  </from>
                  <to>
                    <xdr:col>45</xdr:col>
                    <xdr:colOff>533400</xdr:colOff>
                    <xdr:row>112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0" name="Button 85">
              <controlPr defaultSize="0" autoFill="0" autoPict="0" macro="[0]!add_ligne_Ps14">
                <anchor moveWithCells="1" sizeWithCells="1">
                  <from>
                    <xdr:col>45</xdr:col>
                    <xdr:colOff>38100</xdr:colOff>
                    <xdr:row>121</xdr:row>
                    <xdr:rowOff>47625</xdr:rowOff>
                  </from>
                  <to>
                    <xdr:col>45</xdr:col>
                    <xdr:colOff>276225</xdr:colOff>
                    <xdr:row>121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1" name="Button 86">
              <controlPr defaultSize="0" autoFill="0" autoPict="0" macro="[0]!supp_ligne_Ps14">
                <anchor moveWithCells="1" sizeWithCells="1">
                  <from>
                    <xdr:col>45</xdr:col>
                    <xdr:colOff>285750</xdr:colOff>
                    <xdr:row>121</xdr:row>
                    <xdr:rowOff>47625</xdr:rowOff>
                  </from>
                  <to>
                    <xdr:col>45</xdr:col>
                    <xdr:colOff>533400</xdr:colOff>
                    <xdr:row>121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2" name="Button 87">
              <controlPr defaultSize="0" autoFill="0" autoPict="0" macro="[0]!add_ligne_Ps15">
                <anchor moveWithCells="1" sizeWithCells="1">
                  <from>
                    <xdr:col>45</xdr:col>
                    <xdr:colOff>38100</xdr:colOff>
                    <xdr:row>130</xdr:row>
                    <xdr:rowOff>47625</xdr:rowOff>
                  </from>
                  <to>
                    <xdr:col>45</xdr:col>
                    <xdr:colOff>276225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33" name="Button 88">
              <controlPr defaultSize="0" autoFill="0" autoPict="0" macro="[0]!supp_ligne_Ps15">
                <anchor moveWithCells="1" sizeWithCells="1">
                  <from>
                    <xdr:col>45</xdr:col>
                    <xdr:colOff>285750</xdr:colOff>
                    <xdr:row>130</xdr:row>
                    <xdr:rowOff>47625</xdr:rowOff>
                  </from>
                  <to>
                    <xdr:col>45</xdr:col>
                    <xdr:colOff>533400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34" name="Button 89">
              <controlPr defaultSize="0" autoFill="0" autoPict="0" macro="[0]!add_ligne_Ps16">
                <anchor moveWithCells="1" sizeWithCells="1">
                  <from>
                    <xdr:col>45</xdr:col>
                    <xdr:colOff>38100</xdr:colOff>
                    <xdr:row>139</xdr:row>
                    <xdr:rowOff>47625</xdr:rowOff>
                  </from>
                  <to>
                    <xdr:col>45</xdr:col>
                    <xdr:colOff>276225</xdr:colOff>
                    <xdr:row>139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35" name="Button 90">
              <controlPr defaultSize="0" autoFill="0" autoPict="0" macro="[0]!supp_ligne_Ps16">
                <anchor moveWithCells="1" sizeWithCells="1">
                  <from>
                    <xdr:col>45</xdr:col>
                    <xdr:colOff>285750</xdr:colOff>
                    <xdr:row>139</xdr:row>
                    <xdr:rowOff>47625</xdr:rowOff>
                  </from>
                  <to>
                    <xdr:col>45</xdr:col>
                    <xdr:colOff>533400</xdr:colOff>
                    <xdr:row>139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36" name="Button 91">
              <controlPr defaultSize="0" autoFill="0" autoPict="0" macro="[0]!add_ligne_Ps17">
                <anchor moveWithCells="1" sizeWithCells="1">
                  <from>
                    <xdr:col>45</xdr:col>
                    <xdr:colOff>38100</xdr:colOff>
                    <xdr:row>150</xdr:row>
                    <xdr:rowOff>47625</xdr:rowOff>
                  </from>
                  <to>
                    <xdr:col>45</xdr:col>
                    <xdr:colOff>276225</xdr:colOff>
                    <xdr:row>150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37" name="Button 92">
              <controlPr defaultSize="0" autoFill="0" autoPict="0" macro="[0]!supp_ligne_Ps17">
                <anchor moveWithCells="1" sizeWithCells="1">
                  <from>
                    <xdr:col>45</xdr:col>
                    <xdr:colOff>285750</xdr:colOff>
                    <xdr:row>150</xdr:row>
                    <xdr:rowOff>47625</xdr:rowOff>
                  </from>
                  <to>
                    <xdr:col>45</xdr:col>
                    <xdr:colOff>533400</xdr:colOff>
                    <xdr:row>150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38" name="Button 93">
              <controlPr defaultSize="0" autoFill="0" autoPict="0" macro="[0]!add_ligne_Ps18">
                <anchor moveWithCells="1" sizeWithCells="1">
                  <from>
                    <xdr:col>45</xdr:col>
                    <xdr:colOff>38100</xdr:colOff>
                    <xdr:row>159</xdr:row>
                    <xdr:rowOff>47625</xdr:rowOff>
                  </from>
                  <to>
                    <xdr:col>45</xdr:col>
                    <xdr:colOff>276225</xdr:colOff>
                    <xdr:row>159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39" name="Button 94">
              <controlPr defaultSize="0" autoFill="0" autoPict="0" macro="[0]!supp_ligne_Ps18">
                <anchor moveWithCells="1" sizeWithCells="1">
                  <from>
                    <xdr:col>45</xdr:col>
                    <xdr:colOff>285750</xdr:colOff>
                    <xdr:row>159</xdr:row>
                    <xdr:rowOff>47625</xdr:rowOff>
                  </from>
                  <to>
                    <xdr:col>45</xdr:col>
                    <xdr:colOff>533400</xdr:colOff>
                    <xdr:row>159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40" name="Button 95">
              <controlPr defaultSize="0" autoFill="0" autoPict="0" macro="[0]!add_ligne_Ps19">
                <anchor moveWithCells="1" sizeWithCells="1">
                  <from>
                    <xdr:col>45</xdr:col>
                    <xdr:colOff>38100</xdr:colOff>
                    <xdr:row>168</xdr:row>
                    <xdr:rowOff>47625</xdr:rowOff>
                  </from>
                  <to>
                    <xdr:col>45</xdr:col>
                    <xdr:colOff>276225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41" name="Button 96">
              <controlPr defaultSize="0" autoFill="0" autoPict="0" macro="[0]!supp_ligne_Ps19">
                <anchor moveWithCells="1" sizeWithCells="1">
                  <from>
                    <xdr:col>45</xdr:col>
                    <xdr:colOff>285750</xdr:colOff>
                    <xdr:row>168</xdr:row>
                    <xdr:rowOff>47625</xdr:rowOff>
                  </from>
                  <to>
                    <xdr:col>45</xdr:col>
                    <xdr:colOff>533400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42" name="Button 97">
              <controlPr defaultSize="0" print="0" autoFill="0" autoPict="0" macro="[0]!add_ligne_Ps20">
                <anchor moveWithCells="1" sizeWithCells="1">
                  <from>
                    <xdr:col>45</xdr:col>
                    <xdr:colOff>38100</xdr:colOff>
                    <xdr:row>177</xdr:row>
                    <xdr:rowOff>47625</xdr:rowOff>
                  </from>
                  <to>
                    <xdr:col>45</xdr:col>
                    <xdr:colOff>276225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Button 98">
              <controlPr defaultSize="0" print="0" autoFill="0" autoPict="0" macro="[0]!supp_ligne_Ps20">
                <anchor moveWithCells="1" sizeWithCells="1">
                  <from>
                    <xdr:col>45</xdr:col>
                    <xdr:colOff>285750</xdr:colOff>
                    <xdr:row>177</xdr:row>
                    <xdr:rowOff>47625</xdr:rowOff>
                  </from>
                  <to>
                    <xdr:col>45</xdr:col>
                    <xdr:colOff>533400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Button 99">
              <controlPr defaultSize="0" autoFill="0" autoPict="0" macro="[0]!add_ligne_Ps21">
                <anchor moveWithCells="1" sizeWithCells="1">
                  <from>
                    <xdr:col>45</xdr:col>
                    <xdr:colOff>38100</xdr:colOff>
                    <xdr:row>186</xdr:row>
                    <xdr:rowOff>47625</xdr:rowOff>
                  </from>
                  <to>
                    <xdr:col>45</xdr:col>
                    <xdr:colOff>276225</xdr:colOff>
                    <xdr:row>186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Button 100">
              <controlPr defaultSize="0" autoFill="0" autoPict="0" macro="[0]!supp_ligne_Ps21">
                <anchor moveWithCells="1" sizeWithCells="1">
                  <from>
                    <xdr:col>45</xdr:col>
                    <xdr:colOff>285750</xdr:colOff>
                    <xdr:row>186</xdr:row>
                    <xdr:rowOff>47625</xdr:rowOff>
                  </from>
                  <to>
                    <xdr:col>45</xdr:col>
                    <xdr:colOff>533400</xdr:colOff>
                    <xdr:row>186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Button 101">
              <controlPr defaultSize="0" autoFill="0" autoPict="0" macro="[0]!add_ligne_Ps22">
                <anchor moveWithCells="1" sizeWithCells="1">
                  <from>
                    <xdr:col>45</xdr:col>
                    <xdr:colOff>38100</xdr:colOff>
                    <xdr:row>195</xdr:row>
                    <xdr:rowOff>47625</xdr:rowOff>
                  </from>
                  <to>
                    <xdr:col>45</xdr:col>
                    <xdr:colOff>276225</xdr:colOff>
                    <xdr:row>195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Button 102">
              <controlPr defaultSize="0" autoFill="0" autoPict="0" macro="[0]!supp_ligne_Ps22">
                <anchor moveWithCells="1" sizeWithCells="1">
                  <from>
                    <xdr:col>45</xdr:col>
                    <xdr:colOff>285750</xdr:colOff>
                    <xdr:row>195</xdr:row>
                    <xdr:rowOff>47625</xdr:rowOff>
                  </from>
                  <to>
                    <xdr:col>45</xdr:col>
                    <xdr:colOff>533400</xdr:colOff>
                    <xdr:row>195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Button 103">
              <controlPr defaultSize="0" autoFill="0" autoPict="0" macro="[0]!add_ligne_Ps23">
                <anchor moveWithCells="1" sizeWithCells="1">
                  <from>
                    <xdr:col>45</xdr:col>
                    <xdr:colOff>38100</xdr:colOff>
                    <xdr:row>204</xdr:row>
                    <xdr:rowOff>47625</xdr:rowOff>
                  </from>
                  <to>
                    <xdr:col>45</xdr:col>
                    <xdr:colOff>276225</xdr:colOff>
                    <xdr:row>204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Button 104">
              <controlPr defaultSize="0" autoFill="0" autoPict="0" macro="[0]!supp_ligne_Ps23">
                <anchor moveWithCells="1" sizeWithCells="1">
                  <from>
                    <xdr:col>45</xdr:col>
                    <xdr:colOff>285750</xdr:colOff>
                    <xdr:row>204</xdr:row>
                    <xdr:rowOff>47625</xdr:rowOff>
                  </from>
                  <to>
                    <xdr:col>45</xdr:col>
                    <xdr:colOff>533400</xdr:colOff>
                    <xdr:row>204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Button 105">
              <controlPr defaultSize="0" autoFill="0" autoPict="0" macro="[0]!add_ligne_Ps24">
                <anchor moveWithCells="1" sizeWithCells="1">
                  <from>
                    <xdr:col>45</xdr:col>
                    <xdr:colOff>38100</xdr:colOff>
                    <xdr:row>215</xdr:row>
                    <xdr:rowOff>47625</xdr:rowOff>
                  </from>
                  <to>
                    <xdr:col>45</xdr:col>
                    <xdr:colOff>276225</xdr:colOff>
                    <xdr:row>215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Button 106">
              <controlPr defaultSize="0" autoFill="0" autoPict="0" macro="[0]!supp_ligne_Ps24">
                <anchor moveWithCells="1" sizeWithCells="1">
                  <from>
                    <xdr:col>45</xdr:col>
                    <xdr:colOff>285750</xdr:colOff>
                    <xdr:row>215</xdr:row>
                    <xdr:rowOff>47625</xdr:rowOff>
                  </from>
                  <to>
                    <xdr:col>45</xdr:col>
                    <xdr:colOff>533400</xdr:colOff>
                    <xdr:row>215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Button 107">
              <controlPr defaultSize="0" autoFill="0" autoPict="0" macro="[0]!add_ligne_Ps25">
                <anchor moveWithCells="1" sizeWithCells="1">
                  <from>
                    <xdr:col>45</xdr:col>
                    <xdr:colOff>38100</xdr:colOff>
                    <xdr:row>224</xdr:row>
                    <xdr:rowOff>47625</xdr:rowOff>
                  </from>
                  <to>
                    <xdr:col>45</xdr:col>
                    <xdr:colOff>276225</xdr:colOff>
                    <xdr:row>224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Button 108">
              <controlPr defaultSize="0" autoFill="0" autoPict="0" macro="[0]!supp_ligne_Ps25">
                <anchor moveWithCells="1" sizeWithCells="1">
                  <from>
                    <xdr:col>45</xdr:col>
                    <xdr:colOff>285750</xdr:colOff>
                    <xdr:row>224</xdr:row>
                    <xdr:rowOff>47625</xdr:rowOff>
                  </from>
                  <to>
                    <xdr:col>45</xdr:col>
                    <xdr:colOff>533400</xdr:colOff>
                    <xdr:row>224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0">
    <tabColor rgb="FFFFFF00"/>
  </sheetPr>
  <dimension ref="A1:CM483"/>
  <sheetViews>
    <sheetView showGridLines="0" showWhiteSpace="0" topLeftCell="N336" zoomScale="80" zoomScaleNormal="80" workbookViewId="0">
      <selection activeCell="AB387" sqref="AB387:AC387"/>
    </sheetView>
  </sheetViews>
  <sheetFormatPr baseColWidth="10" defaultColWidth="9.140625" defaultRowHeight="14.25" x14ac:dyDescent="0.25"/>
  <cols>
    <col min="1" max="1" width="12.7109375" style="132" customWidth="1"/>
    <col min="2" max="2" width="0.7109375" style="132" customWidth="1"/>
    <col min="3" max="3" width="3.28515625" style="132" customWidth="1"/>
    <col min="4" max="4" width="5.140625" style="132" customWidth="1"/>
    <col min="5" max="5" width="0.7109375" style="132" customWidth="1"/>
    <col min="6" max="6" width="21.140625" style="132" customWidth="1"/>
    <col min="7" max="7" width="0.7109375" style="132" customWidth="1"/>
    <col min="8" max="8" width="16.5703125" style="132" customWidth="1"/>
    <col min="9" max="9" width="16.7109375" style="132" customWidth="1"/>
    <col min="10" max="10" width="0.7109375" style="132" customWidth="1"/>
    <col min="11" max="11" width="30.85546875" style="132" customWidth="1"/>
    <col min="12" max="12" width="0.7109375" style="132" customWidth="1"/>
    <col min="13" max="13" width="31.7109375" style="132" customWidth="1"/>
    <col min="14" max="14" width="0.7109375" style="132" customWidth="1"/>
    <col min="15" max="15" width="40" style="132" customWidth="1"/>
    <col min="16" max="16" width="0.7109375" style="132" customWidth="1"/>
    <col min="17" max="17" width="12.7109375" style="132" customWidth="1"/>
    <col min="18" max="18" width="0.7109375" style="132" customWidth="1"/>
    <col min="19" max="19" width="49.42578125" style="132" customWidth="1"/>
    <col min="20" max="20" width="0.7109375" style="132" customWidth="1"/>
    <col min="21" max="21" width="17" style="132" customWidth="1"/>
    <col min="22" max="22" width="0.7109375" style="132" customWidth="1"/>
    <col min="23" max="23" width="15.42578125" style="132" customWidth="1"/>
    <col min="24" max="24" width="0.7109375" style="132" customWidth="1"/>
    <col min="25" max="25" width="8.7109375" style="132" customWidth="1"/>
    <col min="26" max="26" width="4.140625" style="132" customWidth="1"/>
    <col min="27" max="27" width="0.7109375" style="132" customWidth="1"/>
    <col min="28" max="28" width="3.85546875" style="132" customWidth="1"/>
    <col min="29" max="29" width="9.140625" style="132" customWidth="1"/>
    <col min="30" max="30" width="0.7109375" style="132" customWidth="1"/>
    <col min="31" max="31" width="12.85546875" style="132" customWidth="1"/>
    <col min="32" max="32" width="0.7109375" style="132" customWidth="1"/>
    <col min="33" max="33" width="9.85546875" style="132" customWidth="1"/>
    <col min="34" max="34" width="0.7109375" style="132" customWidth="1"/>
    <col min="35" max="35" width="10.7109375" style="132" customWidth="1"/>
    <col min="36" max="36" width="3.5703125" style="132" customWidth="1"/>
    <col min="37" max="37" width="0.7109375" style="132" customWidth="1"/>
    <col min="38" max="38" width="12.7109375" style="132" customWidth="1"/>
    <col min="39" max="41" width="9.140625" style="132" hidden="1" customWidth="1"/>
    <col min="42" max="42" width="21.7109375" style="132" hidden="1" customWidth="1"/>
    <col min="43" max="91" width="9.140625" style="132" hidden="1" customWidth="1"/>
    <col min="92" max="99" width="0" style="132" hidden="1" customWidth="1"/>
    <col min="100" max="16384" width="9.140625" style="132"/>
  </cols>
  <sheetData>
    <row r="1" spans="1:43" ht="75" customHeight="1" thickBot="1" x14ac:dyDescent="0.3">
      <c r="A1" s="238" t="str">
        <f>CONCATENATE("Equipe"," ",'1.Pré.Eq'!AG6)</f>
        <v xml:space="preserve">Equipe </v>
      </c>
      <c r="B1" s="896" t="s">
        <v>3740</v>
      </c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897"/>
      <c r="S1" s="897"/>
      <c r="T1" s="898" t="s">
        <v>4408</v>
      </c>
      <c r="U1" s="898"/>
      <c r="V1" s="898"/>
      <c r="W1" s="898"/>
      <c r="X1" s="898"/>
      <c r="Y1" s="898"/>
      <c r="Z1" s="898"/>
      <c r="AA1" s="898"/>
      <c r="AB1" s="898"/>
      <c r="AC1" s="898"/>
      <c r="AD1" s="898"/>
      <c r="AE1" s="898"/>
      <c r="AF1" s="898"/>
      <c r="AG1" s="898"/>
      <c r="AH1" s="898"/>
      <c r="AI1" s="898"/>
      <c r="AJ1" s="898"/>
      <c r="AK1" s="898"/>
      <c r="AL1" s="239" t="str">
        <f>CONCATENATE("فرقة"," ",'1.Pré.Eq'!AG6)</f>
        <v xml:space="preserve">فرقة </v>
      </c>
      <c r="AO1" s="193"/>
    </row>
    <row r="2" spans="1:43" ht="18" customHeight="1" x14ac:dyDescent="0.25">
      <c r="A2" s="194"/>
      <c r="B2" s="163"/>
      <c r="C2" s="843" t="s">
        <v>52901</v>
      </c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  <c r="Q2" s="844"/>
      <c r="R2" s="844"/>
      <c r="S2" s="844"/>
      <c r="T2" s="856" t="s">
        <v>1993</v>
      </c>
      <c r="U2" s="856"/>
      <c r="V2" s="856"/>
      <c r="W2" s="856"/>
      <c r="X2" s="856"/>
      <c r="Y2" s="856"/>
      <c r="Z2" s="856"/>
      <c r="AA2" s="856"/>
      <c r="AB2" s="856"/>
      <c r="AC2" s="856"/>
      <c r="AD2" s="856"/>
      <c r="AE2" s="856"/>
      <c r="AF2" s="856"/>
      <c r="AG2" s="856"/>
      <c r="AH2" s="856"/>
      <c r="AI2" s="856"/>
      <c r="AJ2" s="857"/>
      <c r="AK2" s="162"/>
      <c r="AL2" s="194"/>
      <c r="AM2" s="196"/>
      <c r="AN2" s="196"/>
      <c r="AO2" s="196"/>
      <c r="AP2" s="196"/>
    </row>
    <row r="3" spans="1:43" s="327" customFormat="1" ht="17.100000000000001" customHeight="1" x14ac:dyDescent="0.25">
      <c r="A3" s="339"/>
      <c r="B3" s="300"/>
      <c r="C3" s="841" t="s">
        <v>1758</v>
      </c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608" t="s">
        <v>1765</v>
      </c>
      <c r="R3" s="432"/>
      <c r="S3" s="432"/>
      <c r="T3" s="431"/>
      <c r="U3" s="827" t="s">
        <v>3557</v>
      </c>
      <c r="V3" s="827"/>
      <c r="W3" s="827"/>
      <c r="X3" s="827"/>
      <c r="Y3" s="827"/>
      <c r="Z3" s="827"/>
      <c r="AA3" s="827"/>
      <c r="AB3" s="827"/>
      <c r="AC3" s="827"/>
      <c r="AD3" s="827"/>
      <c r="AE3" s="827"/>
      <c r="AF3" s="827"/>
      <c r="AG3" s="827"/>
      <c r="AH3" s="828"/>
      <c r="AI3" s="852" t="s">
        <v>1841</v>
      </c>
      <c r="AJ3" s="853"/>
      <c r="AK3" s="299"/>
      <c r="AL3" s="339"/>
      <c r="AM3" s="447"/>
      <c r="AN3" s="447"/>
      <c r="AO3" s="447"/>
      <c r="AP3" s="447"/>
    </row>
    <row r="4" spans="1:43" ht="3.95" customHeight="1" x14ac:dyDescent="0.25">
      <c r="A4" s="195"/>
      <c r="B4" s="162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5"/>
      <c r="AJ4" s="205"/>
      <c r="AK4" s="162"/>
      <c r="AL4" s="195"/>
      <c r="AM4" s="201"/>
      <c r="AN4" s="201"/>
      <c r="AO4" s="201"/>
      <c r="AP4" s="201"/>
    </row>
    <row r="5" spans="1:43" s="242" customFormat="1" ht="15" customHeight="1" x14ac:dyDescent="0.2">
      <c r="A5" s="240"/>
      <c r="B5" s="241"/>
      <c r="C5" s="241"/>
      <c r="D5" s="463" t="s">
        <v>1692</v>
      </c>
      <c r="E5" s="176"/>
      <c r="F5" s="727" t="s">
        <v>3814</v>
      </c>
      <c r="G5" s="728"/>
      <c r="H5" s="728"/>
      <c r="I5" s="728"/>
      <c r="J5" s="728"/>
      <c r="K5" s="729"/>
      <c r="L5" s="176"/>
      <c r="M5" s="845" t="s">
        <v>1769</v>
      </c>
      <c r="N5" s="849"/>
      <c r="O5" s="848"/>
      <c r="P5" s="497"/>
      <c r="Q5" s="463" t="s">
        <v>3736</v>
      </c>
      <c r="R5" s="497"/>
      <c r="S5" s="484" t="s">
        <v>1992</v>
      </c>
      <c r="T5" s="496"/>
      <c r="U5" s="821" t="s">
        <v>1770</v>
      </c>
      <c r="V5" s="822"/>
      <c r="W5" s="822"/>
      <c r="X5" s="822"/>
      <c r="Y5" s="822"/>
      <c r="Z5" s="823"/>
      <c r="AA5" s="169"/>
      <c r="AB5" s="821" t="s">
        <v>1772</v>
      </c>
      <c r="AC5" s="823"/>
      <c r="AD5" s="485"/>
      <c r="AE5" s="486" t="s">
        <v>1774</v>
      </c>
      <c r="AF5" s="485"/>
      <c r="AG5" s="486" t="s">
        <v>1996</v>
      </c>
      <c r="AH5" s="485"/>
      <c r="AI5" s="463" t="s">
        <v>1698</v>
      </c>
      <c r="AJ5" s="241"/>
      <c r="AK5" s="241"/>
      <c r="AL5" s="226"/>
      <c r="AM5" s="498"/>
      <c r="AN5" s="498"/>
      <c r="AO5" s="498"/>
      <c r="AP5" s="498"/>
    </row>
    <row r="6" spans="1:43" s="242" customFormat="1" ht="15" customHeight="1" x14ac:dyDescent="0.2">
      <c r="A6" s="240"/>
      <c r="B6" s="241"/>
      <c r="C6" s="241"/>
      <c r="D6" s="464" t="s">
        <v>792</v>
      </c>
      <c r="E6" s="176"/>
      <c r="F6" s="730" t="s">
        <v>799</v>
      </c>
      <c r="G6" s="731"/>
      <c r="H6" s="731"/>
      <c r="I6" s="731"/>
      <c r="J6" s="731"/>
      <c r="K6" s="732"/>
      <c r="L6" s="176"/>
      <c r="M6" s="730" t="s">
        <v>3815</v>
      </c>
      <c r="N6" s="731"/>
      <c r="O6" s="732"/>
      <c r="P6" s="497"/>
      <c r="Q6" s="464" t="s">
        <v>3733</v>
      </c>
      <c r="R6" s="497"/>
      <c r="S6" s="492" t="s">
        <v>1991</v>
      </c>
      <c r="T6" s="496"/>
      <c r="U6" s="824" t="s">
        <v>1771</v>
      </c>
      <c r="V6" s="825"/>
      <c r="W6" s="825"/>
      <c r="X6" s="825"/>
      <c r="Y6" s="825"/>
      <c r="Z6" s="826"/>
      <c r="AA6" s="169"/>
      <c r="AB6" s="824" t="s">
        <v>1773</v>
      </c>
      <c r="AC6" s="826"/>
      <c r="AD6" s="485"/>
      <c r="AE6" s="493" t="s">
        <v>1775</v>
      </c>
      <c r="AF6" s="485"/>
      <c r="AG6" s="493" t="s">
        <v>793</v>
      </c>
      <c r="AH6" s="485"/>
      <c r="AI6" s="464" t="s">
        <v>794</v>
      </c>
      <c r="AJ6" s="241"/>
      <c r="AK6" s="241"/>
      <c r="AL6" s="226"/>
      <c r="AM6" s="499"/>
      <c r="AN6" s="500"/>
      <c r="AO6" s="501"/>
      <c r="AP6" s="501"/>
    </row>
    <row r="7" spans="1:43" s="171" customFormat="1" ht="3.95" customHeight="1" x14ac:dyDescent="0.25">
      <c r="A7" s="195"/>
      <c r="B7" s="158"/>
      <c r="C7" s="158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58"/>
      <c r="P7" s="227"/>
      <c r="Q7" s="227"/>
      <c r="R7" s="227"/>
      <c r="S7" s="158"/>
      <c r="T7" s="220"/>
      <c r="U7" s="158"/>
      <c r="V7" s="158"/>
      <c r="W7" s="158"/>
      <c r="X7" s="158"/>
      <c r="Y7" s="158"/>
      <c r="Z7" s="158"/>
      <c r="AA7" s="158"/>
      <c r="AB7" s="201"/>
      <c r="AC7" s="201"/>
      <c r="AD7" s="158"/>
      <c r="AE7" s="158"/>
      <c r="AF7" s="158"/>
      <c r="AG7" s="158"/>
      <c r="AH7" s="158"/>
      <c r="AI7" s="158"/>
      <c r="AJ7" s="158"/>
      <c r="AK7" s="158"/>
      <c r="AL7" s="195"/>
      <c r="AM7" s="243"/>
      <c r="AN7" s="244"/>
      <c r="AO7" s="211"/>
      <c r="AP7" s="211"/>
    </row>
    <row r="8" spans="1:43" ht="17.100000000000001" customHeight="1" x14ac:dyDescent="0.25">
      <c r="A8" s="195"/>
      <c r="B8" s="162"/>
      <c r="C8" s="162"/>
      <c r="D8" s="185">
        <v>1</v>
      </c>
      <c r="E8" s="371" t="s">
        <v>3752</v>
      </c>
      <c r="F8" s="765"/>
      <c r="G8" s="765"/>
      <c r="H8" s="765"/>
      <c r="I8" s="765"/>
      <c r="J8" s="765"/>
      <c r="K8" s="765"/>
      <c r="L8" s="369" t="s">
        <v>3752</v>
      </c>
      <c r="M8" s="765"/>
      <c r="N8" s="765"/>
      <c r="O8" s="765"/>
      <c r="P8" s="237" t="s">
        <v>3752</v>
      </c>
      <c r="Q8" s="293"/>
      <c r="R8" s="237" t="s">
        <v>3752</v>
      </c>
      <c r="S8" s="291"/>
      <c r="T8" s="236" t="s">
        <v>3752</v>
      </c>
      <c r="U8" s="739"/>
      <c r="V8" s="741"/>
      <c r="W8" s="741"/>
      <c r="X8" s="741"/>
      <c r="Y8" s="741"/>
      <c r="Z8" s="740"/>
      <c r="AA8" s="372" t="s">
        <v>3752</v>
      </c>
      <c r="AB8" s="829"/>
      <c r="AC8" s="830"/>
      <c r="AD8" s="400" t="s">
        <v>3752</v>
      </c>
      <c r="AE8" s="397"/>
      <c r="AF8" s="200" t="s">
        <v>3752</v>
      </c>
      <c r="AG8" s="245" t="str">
        <f>IF(OR(AB8="",AE8=""),"",IF(AB8="Non Orateur",IF(AE8="Proposée",0.5*0.5,0.5*1),IF(AE8="Proposée",0.5*1,1*1)))</f>
        <v/>
      </c>
      <c r="AH8" s="200" t="s">
        <v>3752</v>
      </c>
      <c r="AI8" s="633" t="str">
        <f>IF(AG8="","",(100*AG8))</f>
        <v/>
      </c>
      <c r="AJ8" s="162"/>
      <c r="AK8" s="162"/>
      <c r="AL8" s="212"/>
      <c r="AM8" s="246" t="str">
        <f>IF(OR(AI8="Valeur",AI8="القيمة"),0,IF(ISERROR(SEARCH("/",AI8)),AI8,0))</f>
        <v/>
      </c>
      <c r="AN8" s="246"/>
      <c r="AO8" s="199"/>
      <c r="AP8" s="199"/>
    </row>
    <row r="9" spans="1:43" ht="17.100000000000001" customHeight="1" x14ac:dyDescent="0.25">
      <c r="A9" s="195"/>
      <c r="B9" s="162"/>
      <c r="C9" s="162"/>
      <c r="D9" s="185">
        <v>2</v>
      </c>
      <c r="E9" s="371" t="s">
        <v>3752</v>
      </c>
      <c r="F9" s="765"/>
      <c r="G9" s="765"/>
      <c r="H9" s="765"/>
      <c r="I9" s="765"/>
      <c r="J9" s="765"/>
      <c r="K9" s="765"/>
      <c r="L9" s="369" t="s">
        <v>3752</v>
      </c>
      <c r="M9" s="765"/>
      <c r="N9" s="765"/>
      <c r="O9" s="765"/>
      <c r="P9" s="237" t="s">
        <v>3752</v>
      </c>
      <c r="Q9" s="293"/>
      <c r="R9" s="237" t="s">
        <v>3752</v>
      </c>
      <c r="S9" s="291"/>
      <c r="T9" s="236" t="s">
        <v>3752</v>
      </c>
      <c r="U9" s="739"/>
      <c r="V9" s="741"/>
      <c r="W9" s="741"/>
      <c r="X9" s="741"/>
      <c r="Y9" s="741"/>
      <c r="Z9" s="740"/>
      <c r="AA9" s="372" t="s">
        <v>3752</v>
      </c>
      <c r="AB9" s="829"/>
      <c r="AC9" s="830"/>
      <c r="AD9" s="400" t="s">
        <v>3752</v>
      </c>
      <c r="AE9" s="397"/>
      <c r="AF9" s="200" t="s">
        <v>3752</v>
      </c>
      <c r="AG9" s="245" t="str">
        <f>IF(OR(AB9="",AE9=""),"",IF(AB9="Non Orateur",IF(AE9="Proposée",0.5*0.5,0.5*1),IF(AE9="Proposée",0.5*1,1*1)))</f>
        <v/>
      </c>
      <c r="AH9" s="200" t="s">
        <v>3752</v>
      </c>
      <c r="AI9" s="633" t="str">
        <f>IF(AG9="","",(100*AG9))</f>
        <v/>
      </c>
      <c r="AJ9" s="162"/>
      <c r="AK9" s="162"/>
      <c r="AL9" s="212"/>
      <c r="AM9" s="246" t="str">
        <f t="shared" ref="AM9:AM72" si="0">IF(OR(AI9="Valeur",AI9="القيمة"),0,IF(ISERROR(SEARCH("/",AI9)),AI9,0))</f>
        <v/>
      </c>
      <c r="AN9" s="244"/>
      <c r="AO9" s="211"/>
      <c r="AP9" s="211"/>
    </row>
    <row r="10" spans="1:43" ht="17.100000000000001" customHeight="1" x14ac:dyDescent="0.25">
      <c r="A10" s="195"/>
      <c r="B10" s="162"/>
      <c r="C10" s="162"/>
      <c r="D10" s="185">
        <v>3</v>
      </c>
      <c r="E10" s="371" t="s">
        <v>3752</v>
      </c>
      <c r="F10" s="765"/>
      <c r="G10" s="765"/>
      <c r="H10" s="765"/>
      <c r="I10" s="765"/>
      <c r="J10" s="765"/>
      <c r="K10" s="765"/>
      <c r="L10" s="369" t="s">
        <v>3752</v>
      </c>
      <c r="M10" s="765"/>
      <c r="N10" s="765"/>
      <c r="O10" s="765"/>
      <c r="P10" s="237" t="s">
        <v>3752</v>
      </c>
      <c r="Q10" s="293"/>
      <c r="R10" s="237" t="s">
        <v>3752</v>
      </c>
      <c r="S10" s="291"/>
      <c r="T10" s="236" t="s">
        <v>3752</v>
      </c>
      <c r="U10" s="739"/>
      <c r="V10" s="741"/>
      <c r="W10" s="741"/>
      <c r="X10" s="741"/>
      <c r="Y10" s="741"/>
      <c r="Z10" s="740"/>
      <c r="AA10" s="372" t="s">
        <v>3752</v>
      </c>
      <c r="AB10" s="829"/>
      <c r="AC10" s="830"/>
      <c r="AD10" s="400" t="s">
        <v>3752</v>
      </c>
      <c r="AE10" s="397"/>
      <c r="AF10" s="200" t="s">
        <v>3752</v>
      </c>
      <c r="AG10" s="245" t="str">
        <f>IF(OR(AB10="",AE10=""),"",IF(AB10="Non Orateur",IF(AE10="Proposée",0.5*0.5,0.5*1),IF(AE10="Proposée",0.5*1,1*1)))</f>
        <v/>
      </c>
      <c r="AH10" s="200" t="s">
        <v>3752</v>
      </c>
      <c r="AI10" s="633" t="str">
        <f>IF(AG10="","",(100*AG10))</f>
        <v/>
      </c>
      <c r="AJ10" s="162"/>
      <c r="AK10" s="162"/>
      <c r="AL10" s="212"/>
      <c r="AM10" s="246" t="str">
        <f t="shared" si="0"/>
        <v/>
      </c>
      <c r="AN10" s="244"/>
      <c r="AO10" s="211"/>
      <c r="AP10" s="211"/>
      <c r="AQ10" s="398">
        <v>1</v>
      </c>
    </row>
    <row r="11" spans="1:43" ht="3.95" customHeight="1" x14ac:dyDescent="0.25">
      <c r="A11" s="195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212"/>
      <c r="AM11" s="246">
        <f t="shared" si="0"/>
        <v>0</v>
      </c>
      <c r="AN11" s="244"/>
      <c r="AO11" s="211"/>
      <c r="AP11" s="211"/>
    </row>
    <row r="12" spans="1:43" s="327" customFormat="1" ht="17.100000000000001" customHeight="1" x14ac:dyDescent="0.25">
      <c r="A12" s="339"/>
      <c r="B12" s="299"/>
      <c r="C12" s="841" t="s">
        <v>1759</v>
      </c>
      <c r="D12" s="842"/>
      <c r="E12" s="842"/>
      <c r="F12" s="842"/>
      <c r="G12" s="842"/>
      <c r="H12" s="842"/>
      <c r="I12" s="842"/>
      <c r="J12" s="842"/>
      <c r="K12" s="842"/>
      <c r="L12" s="842"/>
      <c r="M12" s="842"/>
      <c r="N12" s="842"/>
      <c r="O12" s="842"/>
      <c r="P12" s="842"/>
      <c r="Q12" s="608" t="s">
        <v>1699</v>
      </c>
      <c r="R12" s="432"/>
      <c r="S12" s="432"/>
      <c r="T12" s="431"/>
      <c r="U12" s="827" t="s">
        <v>1764</v>
      </c>
      <c r="V12" s="827"/>
      <c r="W12" s="827"/>
      <c r="X12" s="827"/>
      <c r="Y12" s="827"/>
      <c r="Z12" s="827"/>
      <c r="AA12" s="827"/>
      <c r="AB12" s="827"/>
      <c r="AC12" s="827"/>
      <c r="AD12" s="827"/>
      <c r="AE12" s="827"/>
      <c r="AF12" s="827"/>
      <c r="AG12" s="827"/>
      <c r="AH12" s="828"/>
      <c r="AI12" s="854" t="s">
        <v>1842</v>
      </c>
      <c r="AJ12" s="855"/>
      <c r="AK12" s="299"/>
      <c r="AL12" s="339"/>
      <c r="AM12" s="448">
        <f t="shared" si="0"/>
        <v>0</v>
      </c>
      <c r="AN12" s="448"/>
      <c r="AO12" s="449"/>
      <c r="AP12" s="449"/>
    </row>
    <row r="13" spans="1:43" ht="3.95" customHeight="1" x14ac:dyDescent="0.25">
      <c r="A13" s="195"/>
      <c r="B13" s="162"/>
      <c r="C13" s="158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99"/>
      <c r="AC13" s="199"/>
      <c r="AD13" s="158"/>
      <c r="AE13" s="158"/>
      <c r="AF13" s="158"/>
      <c r="AG13" s="158"/>
      <c r="AH13" s="158"/>
      <c r="AI13" s="158"/>
      <c r="AJ13" s="158"/>
      <c r="AK13" s="162"/>
      <c r="AL13" s="195"/>
      <c r="AM13" s="246">
        <f t="shared" si="0"/>
        <v>0</v>
      </c>
      <c r="AN13" s="244"/>
      <c r="AO13" s="211"/>
    </row>
    <row r="14" spans="1:43" ht="15" customHeight="1" x14ac:dyDescent="0.25">
      <c r="A14" s="195"/>
      <c r="B14" s="162"/>
      <c r="C14" s="158"/>
      <c r="D14" s="463" t="s">
        <v>1692</v>
      </c>
      <c r="E14" s="176"/>
      <c r="F14" s="727" t="s">
        <v>3814</v>
      </c>
      <c r="G14" s="728"/>
      <c r="H14" s="728"/>
      <c r="I14" s="728"/>
      <c r="J14" s="728"/>
      <c r="K14" s="729"/>
      <c r="L14" s="176"/>
      <c r="M14" s="845" t="s">
        <v>1769</v>
      </c>
      <c r="N14" s="849"/>
      <c r="O14" s="848"/>
      <c r="P14" s="497"/>
      <c r="Q14" s="463" t="s">
        <v>3736</v>
      </c>
      <c r="R14" s="497"/>
      <c r="S14" s="484" t="s">
        <v>1992</v>
      </c>
      <c r="T14" s="496"/>
      <c r="U14" s="821" t="s">
        <v>1770</v>
      </c>
      <c r="V14" s="822"/>
      <c r="W14" s="822"/>
      <c r="X14" s="822"/>
      <c r="Y14" s="822"/>
      <c r="Z14" s="823"/>
      <c r="AA14" s="169"/>
      <c r="AB14" s="821" t="s">
        <v>1772</v>
      </c>
      <c r="AC14" s="823"/>
      <c r="AD14" s="485"/>
      <c r="AE14" s="486" t="s">
        <v>1774</v>
      </c>
      <c r="AF14" s="485"/>
      <c r="AG14" s="486" t="s">
        <v>1996</v>
      </c>
      <c r="AH14" s="485"/>
      <c r="AI14" s="463" t="s">
        <v>1698</v>
      </c>
      <c r="AJ14" s="158"/>
      <c r="AK14" s="162"/>
      <c r="AL14" s="195"/>
      <c r="AM14" s="502">
        <f t="shared" si="0"/>
        <v>0</v>
      </c>
      <c r="AN14" s="500"/>
      <c r="AO14" s="503"/>
    </row>
    <row r="15" spans="1:43" ht="15" customHeight="1" x14ac:dyDescent="0.25">
      <c r="A15" s="195"/>
      <c r="B15" s="162"/>
      <c r="C15" s="158"/>
      <c r="D15" s="464" t="s">
        <v>792</v>
      </c>
      <c r="E15" s="176"/>
      <c r="F15" s="730" t="s">
        <v>799</v>
      </c>
      <c r="G15" s="731"/>
      <c r="H15" s="731"/>
      <c r="I15" s="731"/>
      <c r="J15" s="731"/>
      <c r="K15" s="732"/>
      <c r="L15" s="176"/>
      <c r="M15" s="730" t="s">
        <v>3815</v>
      </c>
      <c r="N15" s="731"/>
      <c r="O15" s="732"/>
      <c r="P15" s="497"/>
      <c r="Q15" s="464" t="s">
        <v>3733</v>
      </c>
      <c r="R15" s="497"/>
      <c r="S15" s="492" t="s">
        <v>1991</v>
      </c>
      <c r="T15" s="496"/>
      <c r="U15" s="824" t="s">
        <v>1771</v>
      </c>
      <c r="V15" s="825"/>
      <c r="W15" s="825"/>
      <c r="X15" s="825"/>
      <c r="Y15" s="825"/>
      <c r="Z15" s="826"/>
      <c r="AA15" s="169"/>
      <c r="AB15" s="824" t="s">
        <v>1773</v>
      </c>
      <c r="AC15" s="826"/>
      <c r="AD15" s="485"/>
      <c r="AE15" s="493" t="s">
        <v>1775</v>
      </c>
      <c r="AF15" s="485"/>
      <c r="AG15" s="493" t="s">
        <v>793</v>
      </c>
      <c r="AH15" s="485"/>
      <c r="AI15" s="464" t="s">
        <v>794</v>
      </c>
      <c r="AJ15" s="158"/>
      <c r="AK15" s="162"/>
      <c r="AL15" s="195"/>
      <c r="AM15" s="502">
        <f t="shared" si="0"/>
        <v>0</v>
      </c>
      <c r="AN15" s="500"/>
      <c r="AO15" s="503"/>
    </row>
    <row r="16" spans="1:43" ht="3.95" customHeight="1" x14ac:dyDescent="0.25">
      <c r="A16" s="195"/>
      <c r="B16" s="162"/>
      <c r="C16" s="158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99"/>
      <c r="AC16" s="199"/>
      <c r="AD16" s="158"/>
      <c r="AE16" s="158"/>
      <c r="AF16" s="158"/>
      <c r="AG16" s="158"/>
      <c r="AH16" s="158"/>
      <c r="AI16" s="158"/>
      <c r="AJ16" s="158"/>
      <c r="AK16" s="162"/>
      <c r="AL16" s="195"/>
      <c r="AM16" s="246">
        <f t="shared" si="0"/>
        <v>0</v>
      </c>
      <c r="AN16" s="244"/>
      <c r="AO16" s="211"/>
    </row>
    <row r="17" spans="1:45" ht="17.100000000000001" customHeight="1" x14ac:dyDescent="0.25">
      <c r="A17" s="195"/>
      <c r="B17" s="162"/>
      <c r="C17" s="162"/>
      <c r="D17" s="185">
        <v>1</v>
      </c>
      <c r="E17" s="371" t="s">
        <v>3752</v>
      </c>
      <c r="F17" s="765"/>
      <c r="G17" s="765"/>
      <c r="H17" s="765"/>
      <c r="I17" s="765"/>
      <c r="J17" s="765"/>
      <c r="K17" s="765"/>
      <c r="L17" s="369" t="s">
        <v>3752</v>
      </c>
      <c r="M17" s="765"/>
      <c r="N17" s="765"/>
      <c r="O17" s="765"/>
      <c r="P17" s="237" t="s">
        <v>3752</v>
      </c>
      <c r="Q17" s="397"/>
      <c r="R17" s="237" t="s">
        <v>3752</v>
      </c>
      <c r="S17" s="525"/>
      <c r="T17" s="236" t="s">
        <v>3752</v>
      </c>
      <c r="U17" s="739"/>
      <c r="V17" s="741"/>
      <c r="W17" s="741"/>
      <c r="X17" s="741"/>
      <c r="Y17" s="741"/>
      <c r="Z17" s="740"/>
      <c r="AA17" s="372" t="s">
        <v>3752</v>
      </c>
      <c r="AB17" s="829"/>
      <c r="AC17" s="830"/>
      <c r="AD17" s="400" t="s">
        <v>3752</v>
      </c>
      <c r="AE17" s="397"/>
      <c r="AF17" s="213" t="s">
        <v>3752</v>
      </c>
      <c r="AG17" s="245" t="str">
        <f>IF(OR(AB17="",AE17=""),"",IF(AB17="Non Orateur",IF(AE17="Proposée",0.5*0.5,0.5*1),IF(AE17="Proposée",0.5*1,1*1)))</f>
        <v/>
      </c>
      <c r="AH17" s="200" t="s">
        <v>3752</v>
      </c>
      <c r="AI17" s="633" t="str">
        <f>IF(AG17="","",(50*AG17))</f>
        <v/>
      </c>
      <c r="AJ17" s="162"/>
      <c r="AK17" s="162"/>
      <c r="AL17" s="195"/>
      <c r="AM17" s="246" t="str">
        <f t="shared" si="0"/>
        <v/>
      </c>
      <c r="AN17" s="246"/>
      <c r="AO17" s="199"/>
    </row>
    <row r="18" spans="1:45" ht="17.100000000000001" customHeight="1" x14ac:dyDescent="0.25">
      <c r="A18" s="195"/>
      <c r="B18" s="162"/>
      <c r="C18" s="162"/>
      <c r="D18" s="185">
        <v>2</v>
      </c>
      <c r="E18" s="371" t="s">
        <v>3752</v>
      </c>
      <c r="F18" s="765"/>
      <c r="G18" s="765"/>
      <c r="H18" s="765"/>
      <c r="I18" s="765"/>
      <c r="J18" s="765"/>
      <c r="K18" s="765"/>
      <c r="L18" s="369" t="s">
        <v>3752</v>
      </c>
      <c r="M18" s="765"/>
      <c r="N18" s="765"/>
      <c r="O18" s="765"/>
      <c r="P18" s="237" t="s">
        <v>3752</v>
      </c>
      <c r="Q18" s="397"/>
      <c r="R18" s="237" t="s">
        <v>3752</v>
      </c>
      <c r="S18" s="525"/>
      <c r="T18" s="236" t="s">
        <v>3752</v>
      </c>
      <c r="U18" s="739"/>
      <c r="V18" s="741"/>
      <c r="W18" s="741"/>
      <c r="X18" s="741"/>
      <c r="Y18" s="741"/>
      <c r="Z18" s="740"/>
      <c r="AA18" s="372" t="s">
        <v>3752</v>
      </c>
      <c r="AB18" s="829"/>
      <c r="AC18" s="830"/>
      <c r="AD18" s="400" t="s">
        <v>3752</v>
      </c>
      <c r="AE18" s="397"/>
      <c r="AF18" s="213" t="s">
        <v>3752</v>
      </c>
      <c r="AG18" s="245" t="str">
        <f>IF(OR(AB18="",AE18=""),"",IF(AB18="Non Orateur",IF(AE18="Proposée",0.5*0.5,0.5*1),IF(AE18="Proposée",0.5*1,1*1)))</f>
        <v/>
      </c>
      <c r="AH18" s="200" t="s">
        <v>3752</v>
      </c>
      <c r="AI18" s="633" t="str">
        <f>IF(AG18="","",(50*AG18))</f>
        <v/>
      </c>
      <c r="AJ18" s="162"/>
      <c r="AK18" s="162"/>
      <c r="AL18" s="195"/>
      <c r="AM18" s="246" t="str">
        <f t="shared" si="0"/>
        <v/>
      </c>
      <c r="AN18" s="244"/>
      <c r="AO18" s="211"/>
    </row>
    <row r="19" spans="1:45" ht="17.100000000000001" customHeight="1" x14ac:dyDescent="0.25">
      <c r="A19" s="195"/>
      <c r="B19" s="162"/>
      <c r="C19" s="162"/>
      <c r="D19" s="185">
        <v>3</v>
      </c>
      <c r="E19" s="371" t="s">
        <v>3752</v>
      </c>
      <c r="F19" s="765"/>
      <c r="G19" s="765"/>
      <c r="H19" s="765"/>
      <c r="I19" s="765"/>
      <c r="J19" s="765"/>
      <c r="K19" s="765"/>
      <c r="L19" s="369" t="s">
        <v>3752</v>
      </c>
      <c r="M19" s="765"/>
      <c r="N19" s="765"/>
      <c r="O19" s="765"/>
      <c r="P19" s="237" t="s">
        <v>3752</v>
      </c>
      <c r="Q19" s="397"/>
      <c r="R19" s="237" t="s">
        <v>3752</v>
      </c>
      <c r="S19" s="525"/>
      <c r="T19" s="236" t="s">
        <v>3752</v>
      </c>
      <c r="U19" s="739"/>
      <c r="V19" s="741"/>
      <c r="W19" s="741"/>
      <c r="X19" s="741"/>
      <c r="Y19" s="741"/>
      <c r="Z19" s="740"/>
      <c r="AA19" s="372" t="s">
        <v>3752</v>
      </c>
      <c r="AB19" s="829"/>
      <c r="AC19" s="830"/>
      <c r="AD19" s="400" t="s">
        <v>3752</v>
      </c>
      <c r="AE19" s="397"/>
      <c r="AF19" s="213" t="s">
        <v>3752</v>
      </c>
      <c r="AG19" s="245" t="str">
        <f>IF(OR(AB19="",AE19=""),"",IF(AB19="Non Orateur",IF(AE19="Proposée",0.5*0.5,0.5*1),IF(AE19="Proposée",0.5*1,1*1)))</f>
        <v/>
      </c>
      <c r="AH19" s="200" t="s">
        <v>3752</v>
      </c>
      <c r="AI19" s="633" t="str">
        <f>IF(AG19="","",(50*AG19))</f>
        <v/>
      </c>
      <c r="AJ19" s="162"/>
      <c r="AK19" s="162"/>
      <c r="AL19" s="195"/>
      <c r="AM19" s="246" t="str">
        <f t="shared" si="0"/>
        <v/>
      </c>
      <c r="AN19" s="244"/>
      <c r="AO19" s="211"/>
      <c r="AR19" s="398">
        <v>2</v>
      </c>
    </row>
    <row r="20" spans="1:45" ht="3.95" customHeight="1" x14ac:dyDescent="0.25">
      <c r="A20" s="195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95"/>
      <c r="AM20" s="246">
        <f t="shared" si="0"/>
        <v>0</v>
      </c>
      <c r="AN20" s="244"/>
      <c r="AO20" s="211"/>
    </row>
    <row r="21" spans="1:45" s="327" customFormat="1" ht="17.100000000000001" customHeight="1" x14ac:dyDescent="0.25">
      <c r="A21" s="339"/>
      <c r="B21" s="299"/>
      <c r="C21" s="841" t="s">
        <v>1760</v>
      </c>
      <c r="D21" s="842"/>
      <c r="E21" s="842"/>
      <c r="F21" s="842"/>
      <c r="G21" s="842"/>
      <c r="H21" s="842"/>
      <c r="I21" s="842"/>
      <c r="J21" s="842"/>
      <c r="K21" s="842"/>
      <c r="L21" s="842"/>
      <c r="M21" s="842"/>
      <c r="N21" s="842"/>
      <c r="O21" s="842"/>
      <c r="P21" s="842"/>
      <c r="Q21" s="608" t="s">
        <v>1703</v>
      </c>
      <c r="R21" s="432"/>
      <c r="S21" s="432"/>
      <c r="T21" s="431"/>
      <c r="U21" s="827" t="s">
        <v>3558</v>
      </c>
      <c r="V21" s="827"/>
      <c r="W21" s="827"/>
      <c r="X21" s="827"/>
      <c r="Y21" s="827"/>
      <c r="Z21" s="827"/>
      <c r="AA21" s="827"/>
      <c r="AB21" s="827"/>
      <c r="AC21" s="827"/>
      <c r="AD21" s="827"/>
      <c r="AE21" s="827"/>
      <c r="AF21" s="827"/>
      <c r="AG21" s="827"/>
      <c r="AH21" s="828"/>
      <c r="AI21" s="854" t="s">
        <v>1846</v>
      </c>
      <c r="AJ21" s="855"/>
      <c r="AK21" s="299"/>
      <c r="AL21" s="339"/>
      <c r="AM21" s="448">
        <f t="shared" si="0"/>
        <v>0</v>
      </c>
      <c r="AN21" s="448"/>
      <c r="AO21" s="449"/>
    </row>
    <row r="22" spans="1:45" ht="3.95" customHeight="1" x14ac:dyDescent="0.25">
      <c r="A22" s="195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95"/>
      <c r="AM22" s="246">
        <f t="shared" si="0"/>
        <v>0</v>
      </c>
      <c r="AN22" s="244"/>
      <c r="AO22" s="211"/>
    </row>
    <row r="23" spans="1:45" ht="15" customHeight="1" x14ac:dyDescent="0.25">
      <c r="A23" s="195"/>
      <c r="B23" s="162"/>
      <c r="C23" s="162"/>
      <c r="D23" s="463" t="s">
        <v>1692</v>
      </c>
      <c r="E23" s="176"/>
      <c r="F23" s="727" t="s">
        <v>3814</v>
      </c>
      <c r="G23" s="728"/>
      <c r="H23" s="728"/>
      <c r="I23" s="728"/>
      <c r="J23" s="728"/>
      <c r="K23" s="729"/>
      <c r="L23" s="176"/>
      <c r="M23" s="845" t="s">
        <v>1769</v>
      </c>
      <c r="N23" s="849"/>
      <c r="O23" s="848"/>
      <c r="P23" s="497"/>
      <c r="Q23" s="463" t="s">
        <v>3736</v>
      </c>
      <c r="R23" s="497"/>
      <c r="S23" s="484" t="s">
        <v>1992</v>
      </c>
      <c r="T23" s="496"/>
      <c r="U23" s="821" t="s">
        <v>1770</v>
      </c>
      <c r="V23" s="822"/>
      <c r="W23" s="822"/>
      <c r="X23" s="822"/>
      <c r="Y23" s="822"/>
      <c r="Z23" s="823"/>
      <c r="AA23" s="169"/>
      <c r="AB23" s="821" t="s">
        <v>1772</v>
      </c>
      <c r="AC23" s="823"/>
      <c r="AD23" s="485"/>
      <c r="AE23" s="486" t="s">
        <v>1774</v>
      </c>
      <c r="AF23" s="485"/>
      <c r="AG23" s="486" t="s">
        <v>1996</v>
      </c>
      <c r="AH23" s="485"/>
      <c r="AI23" s="463" t="s">
        <v>1698</v>
      </c>
      <c r="AJ23" s="162"/>
      <c r="AK23" s="162"/>
      <c r="AL23" s="195"/>
      <c r="AM23" s="502">
        <f t="shared" si="0"/>
        <v>0</v>
      </c>
      <c r="AN23" s="500"/>
      <c r="AO23" s="503"/>
    </row>
    <row r="24" spans="1:45" ht="15" customHeight="1" x14ac:dyDescent="0.25">
      <c r="A24" s="195"/>
      <c r="B24" s="162"/>
      <c r="C24" s="162"/>
      <c r="D24" s="464" t="s">
        <v>792</v>
      </c>
      <c r="E24" s="176"/>
      <c r="F24" s="730" t="s">
        <v>799</v>
      </c>
      <c r="G24" s="731"/>
      <c r="H24" s="731"/>
      <c r="I24" s="731"/>
      <c r="J24" s="731"/>
      <c r="K24" s="732"/>
      <c r="L24" s="176"/>
      <c r="M24" s="730" t="s">
        <v>3815</v>
      </c>
      <c r="N24" s="731"/>
      <c r="O24" s="732"/>
      <c r="P24" s="497"/>
      <c r="Q24" s="464" t="s">
        <v>3733</v>
      </c>
      <c r="R24" s="497"/>
      <c r="S24" s="492" t="s">
        <v>1991</v>
      </c>
      <c r="T24" s="496"/>
      <c r="U24" s="824" t="s">
        <v>1771</v>
      </c>
      <c r="V24" s="825"/>
      <c r="W24" s="825"/>
      <c r="X24" s="825"/>
      <c r="Y24" s="825"/>
      <c r="Z24" s="826"/>
      <c r="AA24" s="169"/>
      <c r="AB24" s="824" t="s">
        <v>1773</v>
      </c>
      <c r="AC24" s="826"/>
      <c r="AD24" s="485"/>
      <c r="AE24" s="493" t="s">
        <v>1775</v>
      </c>
      <c r="AF24" s="485"/>
      <c r="AG24" s="493" t="s">
        <v>793</v>
      </c>
      <c r="AH24" s="485"/>
      <c r="AI24" s="464" t="s">
        <v>794</v>
      </c>
      <c r="AJ24" s="162"/>
      <c r="AK24" s="162"/>
      <c r="AL24" s="195"/>
      <c r="AM24" s="502">
        <f t="shared" si="0"/>
        <v>0</v>
      </c>
      <c r="AN24" s="500"/>
      <c r="AO24" s="503"/>
    </row>
    <row r="25" spans="1:45" ht="3.95" customHeight="1" x14ac:dyDescent="0.25">
      <c r="A25" s="195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95"/>
      <c r="AM25" s="246">
        <f t="shared" si="0"/>
        <v>0</v>
      </c>
      <c r="AN25" s="244"/>
      <c r="AO25" s="211"/>
    </row>
    <row r="26" spans="1:45" ht="17.100000000000001" customHeight="1" x14ac:dyDescent="0.25">
      <c r="A26" s="195"/>
      <c r="B26" s="162"/>
      <c r="C26" s="162"/>
      <c r="D26" s="185">
        <v>1</v>
      </c>
      <c r="E26" s="371" t="s">
        <v>3752</v>
      </c>
      <c r="F26" s="765"/>
      <c r="G26" s="765"/>
      <c r="H26" s="765"/>
      <c r="I26" s="765"/>
      <c r="J26" s="765"/>
      <c r="K26" s="765"/>
      <c r="L26" s="369" t="s">
        <v>3752</v>
      </c>
      <c r="M26" s="765"/>
      <c r="N26" s="765"/>
      <c r="O26" s="765"/>
      <c r="P26" s="237" t="s">
        <v>3752</v>
      </c>
      <c r="Q26" s="397"/>
      <c r="R26" s="237" t="s">
        <v>3752</v>
      </c>
      <c r="S26" s="525"/>
      <c r="T26" s="236" t="s">
        <v>3752</v>
      </c>
      <c r="U26" s="739"/>
      <c r="V26" s="741"/>
      <c r="W26" s="741"/>
      <c r="X26" s="741"/>
      <c r="Y26" s="741"/>
      <c r="Z26" s="740"/>
      <c r="AA26" s="372" t="s">
        <v>3752</v>
      </c>
      <c r="AB26" s="829"/>
      <c r="AC26" s="830"/>
      <c r="AD26" s="400" t="s">
        <v>3752</v>
      </c>
      <c r="AE26" s="397"/>
      <c r="AF26" s="213" t="s">
        <v>3752</v>
      </c>
      <c r="AG26" s="245" t="str">
        <f>IF(OR(AB26="",AE26=""),"",IF(AB26="Non Orateur",IF(AE26="Proposée",0.5*0.5,0.5*1),IF(AE26="Proposée",0.5*1,1*1)))</f>
        <v/>
      </c>
      <c r="AH26" s="200" t="s">
        <v>3752</v>
      </c>
      <c r="AI26" s="633" t="str">
        <f>IF(AG26="","",(40*AG26))</f>
        <v/>
      </c>
      <c r="AJ26" s="162"/>
      <c r="AK26" s="162"/>
      <c r="AL26" s="195"/>
      <c r="AM26" s="246" t="str">
        <f t="shared" si="0"/>
        <v/>
      </c>
      <c r="AN26" s="246"/>
      <c r="AO26" s="199"/>
    </row>
    <row r="27" spans="1:45" ht="17.100000000000001" customHeight="1" x14ac:dyDescent="0.25">
      <c r="A27" s="195"/>
      <c r="B27" s="162"/>
      <c r="C27" s="162"/>
      <c r="D27" s="185">
        <v>2</v>
      </c>
      <c r="E27" s="371" t="s">
        <v>3752</v>
      </c>
      <c r="F27" s="765"/>
      <c r="G27" s="765"/>
      <c r="H27" s="765"/>
      <c r="I27" s="765"/>
      <c r="J27" s="765"/>
      <c r="K27" s="765"/>
      <c r="L27" s="369" t="s">
        <v>3752</v>
      </c>
      <c r="M27" s="765"/>
      <c r="N27" s="765"/>
      <c r="O27" s="765"/>
      <c r="P27" s="237" t="s">
        <v>3752</v>
      </c>
      <c r="Q27" s="397"/>
      <c r="R27" s="237" t="s">
        <v>3752</v>
      </c>
      <c r="S27" s="525"/>
      <c r="T27" s="236" t="s">
        <v>3752</v>
      </c>
      <c r="U27" s="739"/>
      <c r="V27" s="741"/>
      <c r="W27" s="741"/>
      <c r="X27" s="741"/>
      <c r="Y27" s="741"/>
      <c r="Z27" s="740"/>
      <c r="AA27" s="372" t="s">
        <v>3752</v>
      </c>
      <c r="AB27" s="829"/>
      <c r="AC27" s="830"/>
      <c r="AD27" s="400" t="s">
        <v>3752</v>
      </c>
      <c r="AE27" s="397"/>
      <c r="AF27" s="213" t="s">
        <v>3752</v>
      </c>
      <c r="AG27" s="245" t="str">
        <f>IF(OR(AB27="",AE27=""),"",IF(AB27="Non Orateur",IF(AE27="Proposée",0.5*0.5,0.5*1),IF(AE27="Proposée",0.5*1,1*1)))</f>
        <v/>
      </c>
      <c r="AH27" s="200" t="s">
        <v>3752</v>
      </c>
      <c r="AI27" s="633" t="str">
        <f>IF(AG27="","",(40*AG27))</f>
        <v/>
      </c>
      <c r="AJ27" s="162"/>
      <c r="AK27" s="162"/>
      <c r="AL27" s="195"/>
      <c r="AM27" s="246" t="str">
        <f t="shared" si="0"/>
        <v/>
      </c>
      <c r="AN27" s="244"/>
      <c r="AO27" s="211"/>
    </row>
    <row r="28" spans="1:45" ht="17.100000000000001" customHeight="1" x14ac:dyDescent="0.25">
      <c r="A28" s="195"/>
      <c r="B28" s="162"/>
      <c r="C28" s="162"/>
      <c r="D28" s="185">
        <v>3</v>
      </c>
      <c r="E28" s="371" t="s">
        <v>3752</v>
      </c>
      <c r="F28" s="765"/>
      <c r="G28" s="765"/>
      <c r="H28" s="765"/>
      <c r="I28" s="765"/>
      <c r="J28" s="765"/>
      <c r="K28" s="765"/>
      <c r="L28" s="369" t="s">
        <v>3752</v>
      </c>
      <c r="M28" s="765"/>
      <c r="N28" s="765"/>
      <c r="O28" s="765"/>
      <c r="P28" s="237" t="s">
        <v>3752</v>
      </c>
      <c r="Q28" s="397"/>
      <c r="R28" s="237" t="s">
        <v>3752</v>
      </c>
      <c r="S28" s="525"/>
      <c r="T28" s="236" t="s">
        <v>3752</v>
      </c>
      <c r="U28" s="739"/>
      <c r="V28" s="741"/>
      <c r="W28" s="741"/>
      <c r="X28" s="741"/>
      <c r="Y28" s="741"/>
      <c r="Z28" s="740"/>
      <c r="AA28" s="372" t="s">
        <v>3752</v>
      </c>
      <c r="AB28" s="829"/>
      <c r="AC28" s="830"/>
      <c r="AD28" s="400" t="s">
        <v>3752</v>
      </c>
      <c r="AE28" s="397"/>
      <c r="AF28" s="213" t="s">
        <v>3752</v>
      </c>
      <c r="AG28" s="245" t="str">
        <f>IF(OR(AB28="",AE28=""),"",IF(AB28="Non Orateur",IF(AE28="Proposée",0.5*0.5,0.5*1),IF(AE28="Proposée",0.5*1,1*1)))</f>
        <v/>
      </c>
      <c r="AH28" s="200" t="s">
        <v>3752</v>
      </c>
      <c r="AI28" s="633" t="str">
        <f>IF(AG28="","",(40*AG28))</f>
        <v/>
      </c>
      <c r="AJ28" s="162"/>
      <c r="AK28" s="162"/>
      <c r="AL28" s="195"/>
      <c r="AM28" s="246" t="str">
        <f t="shared" si="0"/>
        <v/>
      </c>
      <c r="AN28" s="244"/>
      <c r="AO28" s="211"/>
      <c r="AP28" s="247"/>
      <c r="AS28" s="398">
        <v>3</v>
      </c>
    </row>
    <row r="29" spans="1:45" ht="3.95" customHeight="1" x14ac:dyDescent="0.25">
      <c r="A29" s="195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95"/>
      <c r="AM29" s="246">
        <f t="shared" si="0"/>
        <v>0</v>
      </c>
      <c r="AN29" s="244"/>
      <c r="AO29" s="211"/>
      <c r="AP29" s="248"/>
    </row>
    <row r="30" spans="1:45" s="327" customFormat="1" ht="17.100000000000001" customHeight="1" x14ac:dyDescent="0.25">
      <c r="A30" s="339"/>
      <c r="B30" s="299"/>
      <c r="C30" s="841" t="s">
        <v>1761</v>
      </c>
      <c r="D30" s="842"/>
      <c r="E30" s="842"/>
      <c r="F30" s="842"/>
      <c r="G30" s="842"/>
      <c r="H30" s="842"/>
      <c r="I30" s="842"/>
      <c r="J30" s="842"/>
      <c r="K30" s="842"/>
      <c r="L30" s="842"/>
      <c r="M30" s="842"/>
      <c r="N30" s="842"/>
      <c r="O30" s="842"/>
      <c r="P30" s="842"/>
      <c r="Q30" s="608" t="s">
        <v>1704</v>
      </c>
      <c r="R30" s="432"/>
      <c r="S30" s="432"/>
      <c r="T30" s="431"/>
      <c r="U30" s="827" t="s">
        <v>3559</v>
      </c>
      <c r="V30" s="827"/>
      <c r="W30" s="827"/>
      <c r="X30" s="827"/>
      <c r="Y30" s="827"/>
      <c r="Z30" s="827"/>
      <c r="AA30" s="827"/>
      <c r="AB30" s="827"/>
      <c r="AC30" s="827"/>
      <c r="AD30" s="827"/>
      <c r="AE30" s="827"/>
      <c r="AF30" s="827"/>
      <c r="AG30" s="827"/>
      <c r="AH30" s="828"/>
      <c r="AI30" s="854" t="s">
        <v>1843</v>
      </c>
      <c r="AJ30" s="855"/>
      <c r="AK30" s="299"/>
      <c r="AL30" s="339"/>
      <c r="AM30" s="448">
        <f t="shared" si="0"/>
        <v>0</v>
      </c>
      <c r="AN30" s="450"/>
      <c r="AO30" s="299"/>
      <c r="AP30" s="451"/>
    </row>
    <row r="31" spans="1:45" ht="3.95" customHeight="1" x14ac:dyDescent="0.25">
      <c r="A31" s="195"/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95"/>
      <c r="AM31" s="246">
        <f t="shared" si="0"/>
        <v>0</v>
      </c>
      <c r="AN31" s="250"/>
      <c r="AP31" s="249"/>
    </row>
    <row r="32" spans="1:45" ht="15" customHeight="1" x14ac:dyDescent="0.25">
      <c r="A32" s="195"/>
      <c r="B32" s="162"/>
      <c r="C32" s="162"/>
      <c r="D32" s="463" t="s">
        <v>1692</v>
      </c>
      <c r="E32" s="176"/>
      <c r="F32" s="727" t="s">
        <v>3814</v>
      </c>
      <c r="G32" s="728"/>
      <c r="H32" s="728"/>
      <c r="I32" s="728"/>
      <c r="J32" s="728"/>
      <c r="K32" s="729"/>
      <c r="L32" s="176"/>
      <c r="M32" s="845" t="s">
        <v>1769</v>
      </c>
      <c r="N32" s="849"/>
      <c r="O32" s="848"/>
      <c r="P32" s="497"/>
      <c r="Q32" s="463" t="s">
        <v>3736</v>
      </c>
      <c r="R32" s="497"/>
      <c r="S32" s="484" t="s">
        <v>1992</v>
      </c>
      <c r="T32" s="496"/>
      <c r="U32" s="821" t="s">
        <v>1770</v>
      </c>
      <c r="V32" s="822"/>
      <c r="W32" s="822"/>
      <c r="X32" s="822"/>
      <c r="Y32" s="822"/>
      <c r="Z32" s="823"/>
      <c r="AA32" s="169"/>
      <c r="AB32" s="821" t="s">
        <v>1772</v>
      </c>
      <c r="AC32" s="823"/>
      <c r="AD32" s="485"/>
      <c r="AE32" s="486" t="s">
        <v>1774</v>
      </c>
      <c r="AF32" s="485"/>
      <c r="AG32" s="486" t="s">
        <v>1996</v>
      </c>
      <c r="AH32" s="485"/>
      <c r="AI32" s="463" t="s">
        <v>1698</v>
      </c>
      <c r="AJ32" s="162"/>
      <c r="AK32" s="162"/>
      <c r="AL32" s="195"/>
      <c r="AM32" s="502">
        <f t="shared" si="0"/>
        <v>0</v>
      </c>
      <c r="AN32" s="250"/>
      <c r="AP32" s="249"/>
    </row>
    <row r="33" spans="1:47" ht="15" customHeight="1" x14ac:dyDescent="0.25">
      <c r="A33" s="195"/>
      <c r="B33" s="162"/>
      <c r="C33" s="162"/>
      <c r="D33" s="464" t="s">
        <v>792</v>
      </c>
      <c r="E33" s="176"/>
      <c r="F33" s="730" t="s">
        <v>799</v>
      </c>
      <c r="G33" s="731"/>
      <c r="H33" s="731"/>
      <c r="I33" s="731"/>
      <c r="J33" s="731"/>
      <c r="K33" s="732"/>
      <c r="L33" s="176"/>
      <c r="M33" s="730" t="s">
        <v>3815</v>
      </c>
      <c r="N33" s="731"/>
      <c r="O33" s="732"/>
      <c r="P33" s="497"/>
      <c r="Q33" s="464" t="s">
        <v>3733</v>
      </c>
      <c r="R33" s="497"/>
      <c r="S33" s="492" t="s">
        <v>1991</v>
      </c>
      <c r="T33" s="496"/>
      <c r="U33" s="824" t="s">
        <v>1771</v>
      </c>
      <c r="V33" s="825"/>
      <c r="W33" s="825"/>
      <c r="X33" s="825"/>
      <c r="Y33" s="825"/>
      <c r="Z33" s="826"/>
      <c r="AA33" s="169"/>
      <c r="AB33" s="824" t="s">
        <v>1773</v>
      </c>
      <c r="AC33" s="826"/>
      <c r="AD33" s="485"/>
      <c r="AE33" s="493" t="s">
        <v>1775</v>
      </c>
      <c r="AF33" s="485"/>
      <c r="AG33" s="493" t="s">
        <v>793</v>
      </c>
      <c r="AH33" s="485"/>
      <c r="AI33" s="464" t="s">
        <v>794</v>
      </c>
      <c r="AJ33" s="162"/>
      <c r="AK33" s="162"/>
      <c r="AL33" s="195"/>
      <c r="AM33" s="502">
        <f t="shared" si="0"/>
        <v>0</v>
      </c>
      <c r="AN33" s="250"/>
      <c r="AP33" s="249"/>
    </row>
    <row r="34" spans="1:47" ht="3.95" customHeight="1" x14ac:dyDescent="0.25">
      <c r="A34" s="195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95"/>
      <c r="AM34" s="246">
        <f t="shared" si="0"/>
        <v>0</v>
      </c>
      <c r="AN34" s="250"/>
      <c r="AP34" s="249"/>
    </row>
    <row r="35" spans="1:47" ht="17.100000000000001" customHeight="1" x14ac:dyDescent="0.25">
      <c r="A35" s="195"/>
      <c r="B35" s="162"/>
      <c r="C35" s="162"/>
      <c r="D35" s="185">
        <v>1</v>
      </c>
      <c r="E35" s="371" t="s">
        <v>3752</v>
      </c>
      <c r="F35" s="765"/>
      <c r="G35" s="765"/>
      <c r="H35" s="765"/>
      <c r="I35" s="765"/>
      <c r="J35" s="765"/>
      <c r="K35" s="765"/>
      <c r="L35" s="369" t="s">
        <v>3752</v>
      </c>
      <c r="M35" s="765"/>
      <c r="N35" s="765"/>
      <c r="O35" s="765"/>
      <c r="P35" s="237" t="s">
        <v>3752</v>
      </c>
      <c r="Q35" s="397"/>
      <c r="R35" s="237" t="s">
        <v>3752</v>
      </c>
      <c r="S35" s="525"/>
      <c r="T35" s="236" t="s">
        <v>3752</v>
      </c>
      <c r="U35" s="739"/>
      <c r="V35" s="741"/>
      <c r="W35" s="741"/>
      <c r="X35" s="741"/>
      <c r="Y35" s="741"/>
      <c r="Z35" s="740"/>
      <c r="AA35" s="372" t="s">
        <v>3752</v>
      </c>
      <c r="AB35" s="829"/>
      <c r="AC35" s="830"/>
      <c r="AD35" s="400" t="s">
        <v>3752</v>
      </c>
      <c r="AE35" s="397"/>
      <c r="AF35" s="213" t="s">
        <v>3752</v>
      </c>
      <c r="AG35" s="245" t="str">
        <f>IF(OR(AB35="",AE35=""),"",IF(AB35="Non Orateur",IF(AE35="Proposée",0.5*0.5,0.5*1),IF(AE35="Proposée",0.5*1,1*1)))</f>
        <v/>
      </c>
      <c r="AH35" s="200" t="s">
        <v>3752</v>
      </c>
      <c r="AI35" s="633" t="str">
        <f>IF(AG35="","",(25*AG35))</f>
        <v/>
      </c>
      <c r="AJ35" s="162"/>
      <c r="AK35" s="162"/>
      <c r="AL35" s="195"/>
      <c r="AM35" s="246" t="str">
        <f t="shared" si="0"/>
        <v/>
      </c>
      <c r="AN35" s="250"/>
      <c r="AP35" s="251"/>
    </row>
    <row r="36" spans="1:47" ht="17.100000000000001" customHeight="1" x14ac:dyDescent="0.25">
      <c r="A36" s="195"/>
      <c r="B36" s="162"/>
      <c r="C36" s="162"/>
      <c r="D36" s="185">
        <v>2</v>
      </c>
      <c r="E36" s="371" t="s">
        <v>3752</v>
      </c>
      <c r="F36" s="765"/>
      <c r="G36" s="765"/>
      <c r="H36" s="765"/>
      <c r="I36" s="765"/>
      <c r="J36" s="765"/>
      <c r="K36" s="765"/>
      <c r="L36" s="369" t="s">
        <v>3752</v>
      </c>
      <c r="M36" s="765"/>
      <c r="N36" s="765"/>
      <c r="O36" s="765"/>
      <c r="P36" s="237" t="s">
        <v>3752</v>
      </c>
      <c r="Q36" s="397"/>
      <c r="R36" s="237" t="s">
        <v>3752</v>
      </c>
      <c r="S36" s="525"/>
      <c r="T36" s="236" t="s">
        <v>3752</v>
      </c>
      <c r="U36" s="739"/>
      <c r="V36" s="741"/>
      <c r="W36" s="741"/>
      <c r="X36" s="741"/>
      <c r="Y36" s="741"/>
      <c r="Z36" s="740"/>
      <c r="AA36" s="372" t="s">
        <v>3752</v>
      </c>
      <c r="AB36" s="829"/>
      <c r="AC36" s="830"/>
      <c r="AD36" s="400" t="s">
        <v>3752</v>
      </c>
      <c r="AE36" s="397"/>
      <c r="AF36" s="213" t="s">
        <v>3752</v>
      </c>
      <c r="AG36" s="245" t="str">
        <f>IF(OR(AB36="",AE36=""),"",IF(AB36="Non Orateur",IF(AE36="Proposée",0.5*0.5,0.5*1),IF(AE36="Proposée",0.5*1,1*1)))</f>
        <v/>
      </c>
      <c r="AH36" s="200" t="s">
        <v>3752</v>
      </c>
      <c r="AI36" s="633" t="str">
        <f>IF(AG36="","",(25*AG36))</f>
        <v/>
      </c>
      <c r="AJ36" s="162"/>
      <c r="AK36" s="162"/>
      <c r="AL36" s="195"/>
      <c r="AM36" s="246" t="str">
        <f t="shared" si="0"/>
        <v/>
      </c>
      <c r="AN36" s="250"/>
    </row>
    <row r="37" spans="1:47" ht="17.100000000000001" customHeight="1" x14ac:dyDescent="0.25">
      <c r="A37" s="195"/>
      <c r="B37" s="162"/>
      <c r="C37" s="162"/>
      <c r="D37" s="185">
        <v>3</v>
      </c>
      <c r="E37" s="371" t="s">
        <v>3752</v>
      </c>
      <c r="F37" s="765"/>
      <c r="G37" s="765"/>
      <c r="H37" s="765"/>
      <c r="I37" s="765"/>
      <c r="J37" s="765"/>
      <c r="K37" s="765"/>
      <c r="L37" s="369" t="s">
        <v>3752</v>
      </c>
      <c r="M37" s="765"/>
      <c r="N37" s="765"/>
      <c r="O37" s="765"/>
      <c r="P37" s="237" t="s">
        <v>3752</v>
      </c>
      <c r="Q37" s="397"/>
      <c r="R37" s="237" t="s">
        <v>3752</v>
      </c>
      <c r="S37" s="525"/>
      <c r="T37" s="236" t="s">
        <v>3752</v>
      </c>
      <c r="U37" s="739"/>
      <c r="V37" s="741"/>
      <c r="W37" s="741"/>
      <c r="X37" s="741"/>
      <c r="Y37" s="741"/>
      <c r="Z37" s="740"/>
      <c r="AA37" s="372" t="s">
        <v>3752</v>
      </c>
      <c r="AB37" s="829"/>
      <c r="AC37" s="830"/>
      <c r="AD37" s="400" t="s">
        <v>3752</v>
      </c>
      <c r="AE37" s="397"/>
      <c r="AF37" s="213" t="s">
        <v>3752</v>
      </c>
      <c r="AG37" s="245" t="str">
        <f>IF(OR(AB37="",AE37=""),"",IF(AB37="Non Orateur",IF(AE37="Proposée",0.5*0.5,0.5*1),IF(AE37="Proposée",0.5*1,1*1)))</f>
        <v/>
      </c>
      <c r="AH37" s="200" t="s">
        <v>3752</v>
      </c>
      <c r="AI37" s="633" t="str">
        <f>IF(AG37="","",(25*AG37))</f>
        <v/>
      </c>
      <c r="AJ37" s="162"/>
      <c r="AK37" s="162"/>
      <c r="AL37" s="195"/>
      <c r="AM37" s="246" t="str">
        <f t="shared" si="0"/>
        <v/>
      </c>
      <c r="AN37" s="250"/>
      <c r="AT37" s="398">
        <v>4</v>
      </c>
    </row>
    <row r="38" spans="1:47" ht="3.95" customHeight="1" x14ac:dyDescent="0.25">
      <c r="A38" s="195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95"/>
      <c r="AM38" s="246">
        <f t="shared" si="0"/>
        <v>0</v>
      </c>
      <c r="AN38" s="250"/>
    </row>
    <row r="39" spans="1:47" s="327" customFormat="1" ht="17.100000000000001" customHeight="1" x14ac:dyDescent="0.25">
      <c r="A39" s="339"/>
      <c r="B39" s="299"/>
      <c r="C39" s="841" t="s">
        <v>1762</v>
      </c>
      <c r="D39" s="842"/>
      <c r="E39" s="842"/>
      <c r="F39" s="842"/>
      <c r="G39" s="842"/>
      <c r="H39" s="842"/>
      <c r="I39" s="842"/>
      <c r="J39" s="842"/>
      <c r="K39" s="842"/>
      <c r="L39" s="842"/>
      <c r="M39" s="842"/>
      <c r="N39" s="842"/>
      <c r="O39" s="842"/>
      <c r="P39" s="842"/>
      <c r="Q39" s="608" t="s">
        <v>1728</v>
      </c>
      <c r="R39" s="432"/>
      <c r="S39" s="432"/>
      <c r="T39" s="431"/>
      <c r="U39" s="827" t="s">
        <v>3560</v>
      </c>
      <c r="V39" s="827"/>
      <c r="W39" s="827"/>
      <c r="X39" s="827"/>
      <c r="Y39" s="827"/>
      <c r="Z39" s="827"/>
      <c r="AA39" s="827"/>
      <c r="AB39" s="827"/>
      <c r="AC39" s="827"/>
      <c r="AD39" s="827"/>
      <c r="AE39" s="827"/>
      <c r="AF39" s="827"/>
      <c r="AG39" s="827"/>
      <c r="AH39" s="828"/>
      <c r="AI39" s="854" t="s">
        <v>1853</v>
      </c>
      <c r="AJ39" s="855"/>
      <c r="AK39" s="299"/>
      <c r="AL39" s="339"/>
      <c r="AM39" s="448">
        <f t="shared" si="0"/>
        <v>0</v>
      </c>
      <c r="AN39" s="452"/>
    </row>
    <row r="40" spans="1:47" ht="3.95" customHeight="1" x14ac:dyDescent="0.25">
      <c r="A40" s="195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95"/>
      <c r="AM40" s="246">
        <f t="shared" si="0"/>
        <v>0</v>
      </c>
      <c r="AN40" s="250"/>
    </row>
    <row r="41" spans="1:47" ht="15" customHeight="1" x14ac:dyDescent="0.25">
      <c r="A41" s="195"/>
      <c r="B41" s="162"/>
      <c r="C41" s="162"/>
      <c r="D41" s="463" t="s">
        <v>1692</v>
      </c>
      <c r="E41" s="176"/>
      <c r="F41" s="727" t="s">
        <v>3814</v>
      </c>
      <c r="G41" s="728"/>
      <c r="H41" s="728"/>
      <c r="I41" s="728"/>
      <c r="J41" s="728"/>
      <c r="K41" s="729"/>
      <c r="L41" s="176"/>
      <c r="M41" s="845" t="s">
        <v>1769</v>
      </c>
      <c r="N41" s="849"/>
      <c r="O41" s="848"/>
      <c r="P41" s="497"/>
      <c r="Q41" s="463" t="s">
        <v>3736</v>
      </c>
      <c r="R41" s="497"/>
      <c r="S41" s="484" t="s">
        <v>1992</v>
      </c>
      <c r="T41" s="496"/>
      <c r="U41" s="821" t="s">
        <v>1770</v>
      </c>
      <c r="V41" s="822"/>
      <c r="W41" s="822"/>
      <c r="X41" s="822"/>
      <c r="Y41" s="822"/>
      <c r="Z41" s="823"/>
      <c r="AA41" s="169"/>
      <c r="AB41" s="821" t="s">
        <v>1772</v>
      </c>
      <c r="AC41" s="823"/>
      <c r="AD41" s="485"/>
      <c r="AE41" s="486" t="s">
        <v>1774</v>
      </c>
      <c r="AF41" s="485"/>
      <c r="AG41" s="486" t="s">
        <v>1996</v>
      </c>
      <c r="AH41" s="485"/>
      <c r="AI41" s="463" t="s">
        <v>1698</v>
      </c>
      <c r="AJ41" s="162"/>
      <c r="AK41" s="162"/>
      <c r="AL41" s="195"/>
      <c r="AM41" s="502">
        <f t="shared" si="0"/>
        <v>0</v>
      </c>
      <c r="AN41" s="250"/>
    </row>
    <row r="42" spans="1:47" ht="15" customHeight="1" x14ac:dyDescent="0.25">
      <c r="A42" s="195"/>
      <c r="B42" s="162"/>
      <c r="C42" s="162"/>
      <c r="D42" s="464" t="s">
        <v>792</v>
      </c>
      <c r="E42" s="176"/>
      <c r="F42" s="730" t="s">
        <v>799</v>
      </c>
      <c r="G42" s="731"/>
      <c r="H42" s="731"/>
      <c r="I42" s="731"/>
      <c r="J42" s="731"/>
      <c r="K42" s="732"/>
      <c r="L42" s="176"/>
      <c r="M42" s="730" t="s">
        <v>3815</v>
      </c>
      <c r="N42" s="731"/>
      <c r="O42" s="732"/>
      <c r="P42" s="497"/>
      <c r="Q42" s="464" t="s">
        <v>3733</v>
      </c>
      <c r="R42" s="497"/>
      <c r="S42" s="492" t="s">
        <v>1991</v>
      </c>
      <c r="T42" s="496"/>
      <c r="U42" s="824" t="s">
        <v>1771</v>
      </c>
      <c r="V42" s="825"/>
      <c r="W42" s="825"/>
      <c r="X42" s="825"/>
      <c r="Y42" s="825"/>
      <c r="Z42" s="826"/>
      <c r="AA42" s="169"/>
      <c r="AB42" s="824" t="s">
        <v>1773</v>
      </c>
      <c r="AC42" s="826"/>
      <c r="AD42" s="485"/>
      <c r="AE42" s="493" t="s">
        <v>1775</v>
      </c>
      <c r="AF42" s="485"/>
      <c r="AG42" s="493" t="s">
        <v>793</v>
      </c>
      <c r="AH42" s="485"/>
      <c r="AI42" s="464" t="s">
        <v>794</v>
      </c>
      <c r="AJ42" s="162"/>
      <c r="AK42" s="162"/>
      <c r="AL42" s="195"/>
      <c r="AM42" s="502">
        <f t="shared" si="0"/>
        <v>0</v>
      </c>
      <c r="AN42" s="250"/>
    </row>
    <row r="43" spans="1:47" ht="3.95" customHeight="1" x14ac:dyDescent="0.25">
      <c r="A43" s="195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95"/>
      <c r="AM43" s="246">
        <f t="shared" si="0"/>
        <v>0</v>
      </c>
      <c r="AN43" s="250"/>
    </row>
    <row r="44" spans="1:47" ht="17.100000000000001" customHeight="1" x14ac:dyDescent="0.25">
      <c r="A44" s="195"/>
      <c r="B44" s="162"/>
      <c r="C44" s="162"/>
      <c r="D44" s="185">
        <v>1</v>
      </c>
      <c r="E44" s="371" t="s">
        <v>3752</v>
      </c>
      <c r="F44" s="765"/>
      <c r="G44" s="765"/>
      <c r="H44" s="765"/>
      <c r="I44" s="765"/>
      <c r="J44" s="765"/>
      <c r="K44" s="765"/>
      <c r="L44" s="369" t="s">
        <v>3752</v>
      </c>
      <c r="M44" s="765"/>
      <c r="N44" s="765"/>
      <c r="O44" s="765"/>
      <c r="P44" s="237" t="s">
        <v>3752</v>
      </c>
      <c r="Q44" s="397"/>
      <c r="R44" s="237" t="s">
        <v>3752</v>
      </c>
      <c r="S44" s="525"/>
      <c r="T44" s="236" t="s">
        <v>3752</v>
      </c>
      <c r="U44" s="739"/>
      <c r="V44" s="741"/>
      <c r="W44" s="741"/>
      <c r="X44" s="741"/>
      <c r="Y44" s="741"/>
      <c r="Z44" s="740"/>
      <c r="AA44" s="372" t="s">
        <v>3752</v>
      </c>
      <c r="AB44" s="829"/>
      <c r="AC44" s="830"/>
      <c r="AD44" s="400" t="s">
        <v>3752</v>
      </c>
      <c r="AE44" s="397"/>
      <c r="AF44" s="213" t="s">
        <v>3752</v>
      </c>
      <c r="AG44" s="245" t="str">
        <f>IF(OR(AB44="",AE44=""),"",IF(AB44="Non Orateur",IF(AE44="Proposée",0.5*0.5,0.5*1),IF(AE44="Proposée",0.5*1,1*1)))</f>
        <v/>
      </c>
      <c r="AH44" s="200" t="s">
        <v>3752</v>
      </c>
      <c r="AI44" s="633" t="str">
        <f>IF(AG44="","",(30*AG44))</f>
        <v/>
      </c>
      <c r="AJ44" s="162"/>
      <c r="AK44" s="162"/>
      <c r="AL44" s="195"/>
      <c r="AM44" s="246" t="str">
        <f t="shared" si="0"/>
        <v/>
      </c>
      <c r="AN44" s="250"/>
    </row>
    <row r="45" spans="1:47" ht="17.100000000000001" customHeight="1" x14ac:dyDescent="0.25">
      <c r="A45" s="195"/>
      <c r="B45" s="162"/>
      <c r="C45" s="162"/>
      <c r="D45" s="185">
        <v>2</v>
      </c>
      <c r="E45" s="371" t="s">
        <v>3752</v>
      </c>
      <c r="F45" s="765"/>
      <c r="G45" s="765"/>
      <c r="H45" s="765"/>
      <c r="I45" s="765"/>
      <c r="J45" s="765"/>
      <c r="K45" s="765"/>
      <c r="L45" s="369" t="s">
        <v>3752</v>
      </c>
      <c r="M45" s="765"/>
      <c r="N45" s="765"/>
      <c r="O45" s="765"/>
      <c r="P45" s="237" t="s">
        <v>3752</v>
      </c>
      <c r="Q45" s="397"/>
      <c r="R45" s="237" t="s">
        <v>3752</v>
      </c>
      <c r="S45" s="525"/>
      <c r="T45" s="236" t="s">
        <v>3752</v>
      </c>
      <c r="U45" s="739"/>
      <c r="V45" s="741"/>
      <c r="W45" s="741"/>
      <c r="X45" s="741"/>
      <c r="Y45" s="741"/>
      <c r="Z45" s="740"/>
      <c r="AA45" s="372" t="s">
        <v>3752</v>
      </c>
      <c r="AB45" s="829"/>
      <c r="AC45" s="830"/>
      <c r="AD45" s="400" t="s">
        <v>3752</v>
      </c>
      <c r="AE45" s="397"/>
      <c r="AF45" s="213" t="s">
        <v>3752</v>
      </c>
      <c r="AG45" s="245" t="str">
        <f>IF(OR(AB45="",AE45=""),"",IF(AB45="Non Orateur",IF(AE45="Proposée",0.5*0.5,0.5*1),IF(AE45="Proposée",0.5*1,1*1)))</f>
        <v/>
      </c>
      <c r="AH45" s="200" t="s">
        <v>3752</v>
      </c>
      <c r="AI45" s="633" t="str">
        <f>IF(AG45="","",(30*AG45))</f>
        <v/>
      </c>
      <c r="AJ45" s="162"/>
      <c r="AK45" s="162"/>
      <c r="AL45" s="195"/>
      <c r="AM45" s="246" t="str">
        <f t="shared" si="0"/>
        <v/>
      </c>
      <c r="AN45" s="250"/>
    </row>
    <row r="46" spans="1:47" ht="17.100000000000001" customHeight="1" x14ac:dyDescent="0.25">
      <c r="A46" s="219"/>
      <c r="B46" s="162"/>
      <c r="C46" s="162"/>
      <c r="D46" s="185">
        <v>3</v>
      </c>
      <c r="E46" s="371" t="s">
        <v>3752</v>
      </c>
      <c r="F46" s="765"/>
      <c r="G46" s="765"/>
      <c r="H46" s="765"/>
      <c r="I46" s="765"/>
      <c r="J46" s="765"/>
      <c r="K46" s="765"/>
      <c r="L46" s="369" t="s">
        <v>3752</v>
      </c>
      <c r="M46" s="765"/>
      <c r="N46" s="765"/>
      <c r="O46" s="765"/>
      <c r="P46" s="237" t="s">
        <v>3752</v>
      </c>
      <c r="Q46" s="397"/>
      <c r="R46" s="237" t="s">
        <v>3752</v>
      </c>
      <c r="S46" s="525"/>
      <c r="T46" s="236" t="s">
        <v>3752</v>
      </c>
      <c r="U46" s="739"/>
      <c r="V46" s="741"/>
      <c r="W46" s="741"/>
      <c r="X46" s="741"/>
      <c r="Y46" s="741"/>
      <c r="Z46" s="740"/>
      <c r="AA46" s="372" t="s">
        <v>3752</v>
      </c>
      <c r="AB46" s="829"/>
      <c r="AC46" s="830"/>
      <c r="AD46" s="400" t="s">
        <v>3752</v>
      </c>
      <c r="AE46" s="397"/>
      <c r="AF46" s="213" t="s">
        <v>3752</v>
      </c>
      <c r="AG46" s="245" t="str">
        <f>IF(OR(AB46="",AE46=""),"",IF(AB46="Non Orateur",IF(AE46="Proposée",0.5*0.5,0.5*1),IF(AE46="Proposée",0.5*1,1*1)))</f>
        <v/>
      </c>
      <c r="AH46" s="200" t="s">
        <v>3752</v>
      </c>
      <c r="AI46" s="633" t="str">
        <f>IF(AG46="","",(30*AG46))</f>
        <v/>
      </c>
      <c r="AJ46" s="162"/>
      <c r="AK46" s="162"/>
      <c r="AL46" s="219"/>
      <c r="AM46" s="246" t="str">
        <f t="shared" si="0"/>
        <v/>
      </c>
      <c r="AN46" s="250"/>
      <c r="AU46" s="398">
        <v>5</v>
      </c>
    </row>
    <row r="47" spans="1:47" ht="3.95" customHeight="1" x14ac:dyDescent="0.25">
      <c r="A47" s="195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95"/>
      <c r="AM47" s="246">
        <f t="shared" si="0"/>
        <v>0</v>
      </c>
      <c r="AN47" s="250"/>
    </row>
    <row r="48" spans="1:47" s="327" customFormat="1" ht="17.100000000000001" customHeight="1" x14ac:dyDescent="0.25">
      <c r="A48" s="339"/>
      <c r="B48" s="299"/>
      <c r="C48" s="841" t="s">
        <v>1763</v>
      </c>
      <c r="D48" s="842"/>
      <c r="E48" s="842"/>
      <c r="F48" s="842"/>
      <c r="G48" s="842"/>
      <c r="H48" s="842"/>
      <c r="I48" s="842"/>
      <c r="J48" s="842"/>
      <c r="K48" s="842"/>
      <c r="L48" s="842"/>
      <c r="M48" s="842"/>
      <c r="N48" s="842"/>
      <c r="O48" s="842"/>
      <c r="P48" s="842"/>
      <c r="Q48" s="608" t="s">
        <v>1705</v>
      </c>
      <c r="R48" s="432"/>
      <c r="S48" s="432"/>
      <c r="T48" s="431"/>
      <c r="U48" s="827" t="s">
        <v>3561</v>
      </c>
      <c r="V48" s="827"/>
      <c r="W48" s="827"/>
      <c r="X48" s="827"/>
      <c r="Y48" s="827"/>
      <c r="Z48" s="827"/>
      <c r="AA48" s="827"/>
      <c r="AB48" s="827"/>
      <c r="AC48" s="827"/>
      <c r="AD48" s="827"/>
      <c r="AE48" s="827"/>
      <c r="AF48" s="827"/>
      <c r="AG48" s="827"/>
      <c r="AH48" s="828"/>
      <c r="AI48" s="854" t="s">
        <v>1851</v>
      </c>
      <c r="AJ48" s="855"/>
      <c r="AK48" s="299"/>
      <c r="AL48" s="339"/>
      <c r="AM48" s="448">
        <f t="shared" si="0"/>
        <v>0</v>
      </c>
      <c r="AN48" s="452"/>
    </row>
    <row r="49" spans="1:49" ht="3.95" customHeight="1" x14ac:dyDescent="0.25">
      <c r="A49" s="195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95"/>
      <c r="AM49" s="246">
        <f t="shared" si="0"/>
        <v>0</v>
      </c>
      <c r="AN49" s="250"/>
    </row>
    <row r="50" spans="1:49" ht="15" customHeight="1" x14ac:dyDescent="0.25">
      <c r="A50" s="195"/>
      <c r="B50" s="162"/>
      <c r="C50" s="162"/>
      <c r="D50" s="463" t="s">
        <v>1692</v>
      </c>
      <c r="E50" s="176"/>
      <c r="F50" s="727" t="s">
        <v>3814</v>
      </c>
      <c r="G50" s="728"/>
      <c r="H50" s="728"/>
      <c r="I50" s="728"/>
      <c r="J50" s="728"/>
      <c r="K50" s="729"/>
      <c r="L50" s="176"/>
      <c r="M50" s="845" t="s">
        <v>1769</v>
      </c>
      <c r="N50" s="849"/>
      <c r="O50" s="848"/>
      <c r="P50" s="497"/>
      <c r="Q50" s="463" t="s">
        <v>3736</v>
      </c>
      <c r="R50" s="497"/>
      <c r="S50" s="484" t="s">
        <v>1992</v>
      </c>
      <c r="T50" s="496"/>
      <c r="U50" s="821" t="s">
        <v>1770</v>
      </c>
      <c r="V50" s="822"/>
      <c r="W50" s="822"/>
      <c r="X50" s="822"/>
      <c r="Y50" s="822"/>
      <c r="Z50" s="823"/>
      <c r="AA50" s="169"/>
      <c r="AB50" s="821" t="s">
        <v>1772</v>
      </c>
      <c r="AC50" s="823"/>
      <c r="AD50" s="485"/>
      <c r="AE50" s="486" t="s">
        <v>1774</v>
      </c>
      <c r="AF50" s="485"/>
      <c r="AG50" s="486" t="s">
        <v>1996</v>
      </c>
      <c r="AH50" s="485"/>
      <c r="AI50" s="463" t="s">
        <v>1698</v>
      </c>
      <c r="AJ50" s="162"/>
      <c r="AK50" s="162"/>
      <c r="AL50" s="195"/>
      <c r="AM50" s="502">
        <f t="shared" si="0"/>
        <v>0</v>
      </c>
      <c r="AN50" s="250"/>
    </row>
    <row r="51" spans="1:49" ht="15" customHeight="1" x14ac:dyDescent="0.25">
      <c r="A51" s="195"/>
      <c r="B51" s="162"/>
      <c r="C51" s="162"/>
      <c r="D51" s="464" t="s">
        <v>792</v>
      </c>
      <c r="E51" s="176"/>
      <c r="F51" s="730" t="s">
        <v>799</v>
      </c>
      <c r="G51" s="731"/>
      <c r="H51" s="731"/>
      <c r="I51" s="731"/>
      <c r="J51" s="731"/>
      <c r="K51" s="732"/>
      <c r="L51" s="176"/>
      <c r="M51" s="730" t="s">
        <v>3815</v>
      </c>
      <c r="N51" s="731"/>
      <c r="O51" s="732"/>
      <c r="P51" s="497"/>
      <c r="Q51" s="464" t="s">
        <v>3733</v>
      </c>
      <c r="R51" s="497"/>
      <c r="S51" s="492" t="s">
        <v>1991</v>
      </c>
      <c r="T51" s="496"/>
      <c r="U51" s="824" t="s">
        <v>1771</v>
      </c>
      <c r="V51" s="825"/>
      <c r="W51" s="825"/>
      <c r="X51" s="825"/>
      <c r="Y51" s="825"/>
      <c r="Z51" s="826"/>
      <c r="AA51" s="169"/>
      <c r="AB51" s="824" t="s">
        <v>1773</v>
      </c>
      <c r="AC51" s="826"/>
      <c r="AD51" s="485"/>
      <c r="AE51" s="493" t="s">
        <v>1775</v>
      </c>
      <c r="AF51" s="485"/>
      <c r="AG51" s="493" t="s">
        <v>793</v>
      </c>
      <c r="AH51" s="485"/>
      <c r="AI51" s="464" t="s">
        <v>794</v>
      </c>
      <c r="AJ51" s="162"/>
      <c r="AK51" s="162"/>
      <c r="AL51" s="195"/>
      <c r="AM51" s="502">
        <f t="shared" si="0"/>
        <v>0</v>
      </c>
      <c r="AN51" s="250"/>
    </row>
    <row r="52" spans="1:49" ht="3.95" customHeight="1" x14ac:dyDescent="0.25">
      <c r="A52" s="195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95"/>
      <c r="AM52" s="246">
        <f t="shared" si="0"/>
        <v>0</v>
      </c>
      <c r="AN52" s="250"/>
    </row>
    <row r="53" spans="1:49" ht="17.100000000000001" customHeight="1" x14ac:dyDescent="0.25">
      <c r="A53" s="195"/>
      <c r="B53" s="162"/>
      <c r="C53" s="162"/>
      <c r="D53" s="185">
        <v>1</v>
      </c>
      <c r="E53" s="371" t="s">
        <v>3752</v>
      </c>
      <c r="F53" s="765"/>
      <c r="G53" s="765"/>
      <c r="H53" s="765"/>
      <c r="I53" s="765"/>
      <c r="J53" s="765"/>
      <c r="K53" s="765"/>
      <c r="L53" s="369" t="s">
        <v>3752</v>
      </c>
      <c r="M53" s="765"/>
      <c r="N53" s="765"/>
      <c r="O53" s="765"/>
      <c r="P53" s="237" t="s">
        <v>3752</v>
      </c>
      <c r="Q53" s="397"/>
      <c r="R53" s="237" t="s">
        <v>3752</v>
      </c>
      <c r="S53" s="525"/>
      <c r="T53" s="236" t="s">
        <v>3752</v>
      </c>
      <c r="U53" s="739"/>
      <c r="V53" s="741"/>
      <c r="W53" s="741"/>
      <c r="X53" s="741"/>
      <c r="Y53" s="741"/>
      <c r="Z53" s="740"/>
      <c r="AA53" s="372" t="s">
        <v>3752</v>
      </c>
      <c r="AB53" s="829"/>
      <c r="AC53" s="830"/>
      <c r="AD53" s="400" t="s">
        <v>3752</v>
      </c>
      <c r="AE53" s="397"/>
      <c r="AF53" s="213" t="s">
        <v>3752</v>
      </c>
      <c r="AG53" s="245" t="str">
        <f>IF(OR(AB53="",AE53=""),"",IF(AB53="Non Orateur",IF(AE53="Proposée",0.5*0.5,0.5*1),IF(AE53="Proposée",0.5*1,1*1)))</f>
        <v/>
      </c>
      <c r="AH53" s="200" t="s">
        <v>3752</v>
      </c>
      <c r="AI53" s="633" t="str">
        <f>IF(AG53="","",(20*AG53))</f>
        <v/>
      </c>
      <c r="AJ53" s="162"/>
      <c r="AK53" s="162"/>
      <c r="AL53" s="195"/>
      <c r="AM53" s="246" t="str">
        <f t="shared" si="0"/>
        <v/>
      </c>
      <c r="AN53" s="250"/>
    </row>
    <row r="54" spans="1:49" ht="17.100000000000001" customHeight="1" x14ac:dyDescent="0.25">
      <c r="A54" s="195"/>
      <c r="B54" s="162"/>
      <c r="C54" s="162"/>
      <c r="D54" s="185">
        <v>2</v>
      </c>
      <c r="E54" s="371" t="s">
        <v>3752</v>
      </c>
      <c r="F54" s="765"/>
      <c r="G54" s="765"/>
      <c r="H54" s="765"/>
      <c r="I54" s="765"/>
      <c r="J54" s="765"/>
      <c r="K54" s="765"/>
      <c r="L54" s="369" t="s">
        <v>3752</v>
      </c>
      <c r="M54" s="765"/>
      <c r="N54" s="765"/>
      <c r="O54" s="765"/>
      <c r="P54" s="237" t="s">
        <v>3752</v>
      </c>
      <c r="Q54" s="397"/>
      <c r="R54" s="237" t="s">
        <v>3752</v>
      </c>
      <c r="S54" s="525"/>
      <c r="T54" s="236" t="s">
        <v>3752</v>
      </c>
      <c r="U54" s="739"/>
      <c r="V54" s="741"/>
      <c r="W54" s="741"/>
      <c r="X54" s="741"/>
      <c r="Y54" s="741"/>
      <c r="Z54" s="740"/>
      <c r="AA54" s="372" t="s">
        <v>3752</v>
      </c>
      <c r="AB54" s="829"/>
      <c r="AC54" s="830"/>
      <c r="AD54" s="400" t="s">
        <v>3752</v>
      </c>
      <c r="AE54" s="397"/>
      <c r="AF54" s="213" t="s">
        <v>3752</v>
      </c>
      <c r="AG54" s="245" t="str">
        <f>IF(OR(AB54="",AE54=""),"",IF(AB54="Non Orateur",IF(AE54="Proposée",0.5*0.5,0.5*1),IF(AE54="Proposée",0.5*1,1*1)))</f>
        <v/>
      </c>
      <c r="AH54" s="200" t="s">
        <v>3752</v>
      </c>
      <c r="AI54" s="633" t="str">
        <f>IF(AG54="","",(20*AG54))</f>
        <v/>
      </c>
      <c r="AJ54" s="162"/>
      <c r="AK54" s="162"/>
      <c r="AL54" s="195"/>
      <c r="AM54" s="246" t="str">
        <f t="shared" si="0"/>
        <v/>
      </c>
      <c r="AN54" s="250"/>
    </row>
    <row r="55" spans="1:49" ht="17.100000000000001" customHeight="1" x14ac:dyDescent="0.25">
      <c r="A55" s="195"/>
      <c r="B55" s="162"/>
      <c r="C55" s="162"/>
      <c r="D55" s="185">
        <v>3</v>
      </c>
      <c r="E55" s="371" t="s">
        <v>3752</v>
      </c>
      <c r="F55" s="765"/>
      <c r="G55" s="765"/>
      <c r="H55" s="765"/>
      <c r="I55" s="765"/>
      <c r="J55" s="765"/>
      <c r="K55" s="765"/>
      <c r="L55" s="369" t="s">
        <v>3752</v>
      </c>
      <c r="M55" s="765"/>
      <c r="N55" s="765"/>
      <c r="O55" s="765"/>
      <c r="P55" s="237" t="s">
        <v>3752</v>
      </c>
      <c r="Q55" s="397"/>
      <c r="R55" s="237" t="s">
        <v>3752</v>
      </c>
      <c r="S55" s="525"/>
      <c r="T55" s="236" t="s">
        <v>3752</v>
      </c>
      <c r="U55" s="739"/>
      <c r="V55" s="741"/>
      <c r="W55" s="741"/>
      <c r="X55" s="741"/>
      <c r="Y55" s="741"/>
      <c r="Z55" s="740"/>
      <c r="AA55" s="372" t="s">
        <v>3752</v>
      </c>
      <c r="AB55" s="829"/>
      <c r="AC55" s="830"/>
      <c r="AD55" s="400" t="s">
        <v>3752</v>
      </c>
      <c r="AE55" s="397"/>
      <c r="AF55" s="213" t="s">
        <v>3752</v>
      </c>
      <c r="AG55" s="245" t="str">
        <f>IF(OR(AB55="",AE55=""),"",IF(AB55="Non Orateur",IF(AE55="Proposée",0.5*0.5,0.5*1),IF(AE55="Proposée",0.5*1,1*1)))</f>
        <v/>
      </c>
      <c r="AH55" s="200" t="s">
        <v>3752</v>
      </c>
      <c r="AI55" s="633" t="str">
        <f>IF(AG55="","",(20*AG55))</f>
        <v/>
      </c>
      <c r="AJ55" s="162"/>
      <c r="AK55" s="162"/>
      <c r="AL55" s="195"/>
      <c r="AM55" s="246" t="str">
        <f t="shared" si="0"/>
        <v/>
      </c>
      <c r="AN55" s="250"/>
      <c r="AV55" s="398">
        <v>6</v>
      </c>
    </row>
    <row r="56" spans="1:49" ht="3.95" customHeight="1" x14ac:dyDescent="0.25">
      <c r="A56" s="195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95"/>
      <c r="AM56" s="246">
        <f t="shared" si="0"/>
        <v>0</v>
      </c>
      <c r="AN56" s="250"/>
    </row>
    <row r="57" spans="1:49" s="327" customFormat="1" ht="17.100000000000001" customHeight="1" x14ac:dyDescent="0.25">
      <c r="A57" s="339"/>
      <c r="B57" s="299"/>
      <c r="C57" s="841" t="s">
        <v>3861</v>
      </c>
      <c r="D57" s="842"/>
      <c r="E57" s="842"/>
      <c r="F57" s="842"/>
      <c r="G57" s="842"/>
      <c r="H57" s="842"/>
      <c r="I57" s="842"/>
      <c r="J57" s="842"/>
      <c r="K57" s="842"/>
      <c r="L57" s="842"/>
      <c r="M57" s="842"/>
      <c r="N57" s="842"/>
      <c r="O57" s="842"/>
      <c r="P57" s="842"/>
      <c r="Q57" s="608" t="s">
        <v>1729</v>
      </c>
      <c r="R57" s="432"/>
      <c r="S57" s="432"/>
      <c r="T57" s="431"/>
      <c r="U57" s="827" t="s">
        <v>3862</v>
      </c>
      <c r="V57" s="827"/>
      <c r="W57" s="827"/>
      <c r="X57" s="827"/>
      <c r="Y57" s="827"/>
      <c r="Z57" s="827"/>
      <c r="AA57" s="827"/>
      <c r="AB57" s="827"/>
      <c r="AC57" s="827"/>
      <c r="AD57" s="827"/>
      <c r="AE57" s="827"/>
      <c r="AF57" s="827"/>
      <c r="AG57" s="827"/>
      <c r="AH57" s="828"/>
      <c r="AI57" s="854" t="s">
        <v>1843</v>
      </c>
      <c r="AJ57" s="855"/>
      <c r="AK57" s="299"/>
      <c r="AL57" s="339"/>
      <c r="AM57" s="448">
        <f t="shared" si="0"/>
        <v>0</v>
      </c>
      <c r="AN57" s="452"/>
    </row>
    <row r="58" spans="1:49" ht="3.95" customHeight="1" x14ac:dyDescent="0.25">
      <c r="A58" s="195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95"/>
      <c r="AM58" s="246">
        <f t="shared" si="0"/>
        <v>0</v>
      </c>
      <c r="AN58" s="250"/>
    </row>
    <row r="59" spans="1:49" ht="15" customHeight="1" x14ac:dyDescent="0.25">
      <c r="A59" s="195"/>
      <c r="B59" s="162"/>
      <c r="C59" s="162"/>
      <c r="D59" s="463" t="s">
        <v>1692</v>
      </c>
      <c r="E59" s="176"/>
      <c r="F59" s="727" t="s">
        <v>3814</v>
      </c>
      <c r="G59" s="728"/>
      <c r="H59" s="728"/>
      <c r="I59" s="728"/>
      <c r="J59" s="728"/>
      <c r="K59" s="729"/>
      <c r="L59" s="176"/>
      <c r="M59" s="845" t="s">
        <v>1769</v>
      </c>
      <c r="N59" s="849"/>
      <c r="O59" s="848"/>
      <c r="P59" s="497"/>
      <c r="Q59" s="463" t="s">
        <v>3736</v>
      </c>
      <c r="R59" s="497"/>
      <c r="S59" s="484" t="s">
        <v>1992</v>
      </c>
      <c r="T59" s="496"/>
      <c r="U59" s="821" t="s">
        <v>1770</v>
      </c>
      <c r="V59" s="822"/>
      <c r="W59" s="822"/>
      <c r="X59" s="822"/>
      <c r="Y59" s="822"/>
      <c r="Z59" s="823"/>
      <c r="AA59" s="169"/>
      <c r="AB59" s="821" t="s">
        <v>1772</v>
      </c>
      <c r="AC59" s="823"/>
      <c r="AD59" s="485"/>
      <c r="AE59" s="486" t="s">
        <v>1774</v>
      </c>
      <c r="AF59" s="485"/>
      <c r="AG59" s="486" t="s">
        <v>1996</v>
      </c>
      <c r="AH59" s="485"/>
      <c r="AI59" s="463" t="s">
        <v>1698</v>
      </c>
      <c r="AJ59" s="162"/>
      <c r="AK59" s="162"/>
      <c r="AL59" s="195"/>
      <c r="AM59" s="502">
        <f t="shared" si="0"/>
        <v>0</v>
      </c>
      <c r="AN59" s="250"/>
    </row>
    <row r="60" spans="1:49" ht="15" customHeight="1" x14ac:dyDescent="0.25">
      <c r="A60" s="195"/>
      <c r="B60" s="162"/>
      <c r="C60" s="162"/>
      <c r="D60" s="464" t="s">
        <v>792</v>
      </c>
      <c r="E60" s="176"/>
      <c r="F60" s="730" t="s">
        <v>799</v>
      </c>
      <c r="G60" s="731"/>
      <c r="H60" s="731"/>
      <c r="I60" s="731"/>
      <c r="J60" s="731"/>
      <c r="K60" s="732"/>
      <c r="L60" s="176"/>
      <c r="M60" s="730" t="s">
        <v>3815</v>
      </c>
      <c r="N60" s="731"/>
      <c r="O60" s="732"/>
      <c r="P60" s="497"/>
      <c r="Q60" s="464" t="s">
        <v>3733</v>
      </c>
      <c r="R60" s="497"/>
      <c r="S60" s="492" t="s">
        <v>1991</v>
      </c>
      <c r="T60" s="496"/>
      <c r="U60" s="824" t="s">
        <v>1771</v>
      </c>
      <c r="V60" s="825"/>
      <c r="W60" s="825"/>
      <c r="X60" s="825"/>
      <c r="Y60" s="825"/>
      <c r="Z60" s="826"/>
      <c r="AA60" s="169"/>
      <c r="AB60" s="824" t="s">
        <v>1773</v>
      </c>
      <c r="AC60" s="826"/>
      <c r="AD60" s="485"/>
      <c r="AE60" s="493" t="s">
        <v>1775</v>
      </c>
      <c r="AF60" s="485"/>
      <c r="AG60" s="493" t="s">
        <v>793</v>
      </c>
      <c r="AH60" s="485"/>
      <c r="AI60" s="464" t="s">
        <v>794</v>
      </c>
      <c r="AJ60" s="162"/>
      <c r="AK60" s="162"/>
      <c r="AL60" s="195"/>
      <c r="AM60" s="502">
        <f t="shared" si="0"/>
        <v>0</v>
      </c>
      <c r="AN60" s="250"/>
    </row>
    <row r="61" spans="1:49" ht="3.95" customHeight="1" x14ac:dyDescent="0.25">
      <c r="A61" s="195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95"/>
      <c r="AM61" s="246">
        <f t="shared" si="0"/>
        <v>0</v>
      </c>
      <c r="AN61" s="250"/>
    </row>
    <row r="62" spans="1:49" ht="17.100000000000001" customHeight="1" x14ac:dyDescent="0.25">
      <c r="A62" s="195"/>
      <c r="B62" s="162"/>
      <c r="C62" s="162"/>
      <c r="D62" s="185">
        <v>1</v>
      </c>
      <c r="E62" s="371" t="s">
        <v>3752</v>
      </c>
      <c r="F62" s="765"/>
      <c r="G62" s="765"/>
      <c r="H62" s="765"/>
      <c r="I62" s="765"/>
      <c r="J62" s="765"/>
      <c r="K62" s="765"/>
      <c r="L62" s="369" t="s">
        <v>3752</v>
      </c>
      <c r="M62" s="765"/>
      <c r="N62" s="765"/>
      <c r="O62" s="765"/>
      <c r="P62" s="237" t="s">
        <v>3752</v>
      </c>
      <c r="Q62" s="397"/>
      <c r="R62" s="237" t="s">
        <v>3752</v>
      </c>
      <c r="S62" s="525"/>
      <c r="T62" s="236" t="s">
        <v>3752</v>
      </c>
      <c r="U62" s="739"/>
      <c r="V62" s="741"/>
      <c r="W62" s="741"/>
      <c r="X62" s="741"/>
      <c r="Y62" s="741"/>
      <c r="Z62" s="740"/>
      <c r="AA62" s="372" t="s">
        <v>3752</v>
      </c>
      <c r="AB62" s="829"/>
      <c r="AC62" s="830"/>
      <c r="AD62" s="400" t="s">
        <v>3752</v>
      </c>
      <c r="AE62" s="397"/>
      <c r="AF62" s="213" t="s">
        <v>3752</v>
      </c>
      <c r="AG62" s="245" t="str">
        <f>IF(OR(AB62="",AE62=""),"",IF(AB62="Non Orateur",IF(AE62="Proposée",0.5*0.5,0.5*1),IF(AE62="Proposée",0.5*1,1*1)))</f>
        <v/>
      </c>
      <c r="AH62" s="200" t="s">
        <v>3752</v>
      </c>
      <c r="AI62" s="633" t="str">
        <f>IF(AG62="","",(25*AG62))</f>
        <v/>
      </c>
      <c r="AJ62" s="162"/>
      <c r="AK62" s="162"/>
      <c r="AL62" s="195"/>
      <c r="AM62" s="246" t="str">
        <f t="shared" si="0"/>
        <v/>
      </c>
      <c r="AN62" s="250"/>
    </row>
    <row r="63" spans="1:49" ht="17.100000000000001" customHeight="1" x14ac:dyDescent="0.25">
      <c r="A63" s="195"/>
      <c r="B63" s="162"/>
      <c r="C63" s="162"/>
      <c r="D63" s="185">
        <v>2</v>
      </c>
      <c r="E63" s="371" t="s">
        <v>3752</v>
      </c>
      <c r="F63" s="765"/>
      <c r="G63" s="765"/>
      <c r="H63" s="765"/>
      <c r="I63" s="765"/>
      <c r="J63" s="765"/>
      <c r="K63" s="765"/>
      <c r="L63" s="369" t="s">
        <v>3752</v>
      </c>
      <c r="M63" s="765"/>
      <c r="N63" s="765"/>
      <c r="O63" s="765"/>
      <c r="P63" s="237" t="s">
        <v>3752</v>
      </c>
      <c r="Q63" s="397"/>
      <c r="R63" s="237" t="s">
        <v>3752</v>
      </c>
      <c r="S63" s="525"/>
      <c r="T63" s="236" t="s">
        <v>3752</v>
      </c>
      <c r="U63" s="739"/>
      <c r="V63" s="741"/>
      <c r="W63" s="741"/>
      <c r="X63" s="741"/>
      <c r="Y63" s="741"/>
      <c r="Z63" s="740"/>
      <c r="AA63" s="372" t="s">
        <v>3752</v>
      </c>
      <c r="AB63" s="829"/>
      <c r="AC63" s="830"/>
      <c r="AD63" s="400" t="s">
        <v>3752</v>
      </c>
      <c r="AE63" s="397"/>
      <c r="AF63" s="213" t="s">
        <v>3752</v>
      </c>
      <c r="AG63" s="245" t="str">
        <f>IF(OR(AB63="",AE63=""),"",IF(AB63="Non Orateur",IF(AE63="Proposée",0.5*0.5,0.5*1),IF(AE63="Proposée",0.5*1,1*1)))</f>
        <v/>
      </c>
      <c r="AH63" s="200" t="s">
        <v>3752</v>
      </c>
      <c r="AI63" s="633" t="str">
        <f>IF(AG63="","",(25*AG63))</f>
        <v/>
      </c>
      <c r="AJ63" s="162"/>
      <c r="AK63" s="162"/>
      <c r="AL63" s="195"/>
      <c r="AM63" s="246" t="str">
        <f t="shared" si="0"/>
        <v/>
      </c>
      <c r="AN63" s="250"/>
    </row>
    <row r="64" spans="1:49" ht="17.100000000000001" customHeight="1" x14ac:dyDescent="0.25">
      <c r="A64" s="195"/>
      <c r="B64" s="162"/>
      <c r="C64" s="162"/>
      <c r="D64" s="185">
        <v>3</v>
      </c>
      <c r="E64" s="371" t="s">
        <v>3752</v>
      </c>
      <c r="F64" s="765"/>
      <c r="G64" s="765"/>
      <c r="H64" s="765"/>
      <c r="I64" s="765"/>
      <c r="J64" s="765"/>
      <c r="K64" s="765"/>
      <c r="L64" s="369" t="s">
        <v>3752</v>
      </c>
      <c r="M64" s="765"/>
      <c r="N64" s="765"/>
      <c r="O64" s="765"/>
      <c r="P64" s="237" t="s">
        <v>3752</v>
      </c>
      <c r="Q64" s="397"/>
      <c r="R64" s="237" t="s">
        <v>3752</v>
      </c>
      <c r="S64" s="525"/>
      <c r="T64" s="236" t="s">
        <v>3752</v>
      </c>
      <c r="U64" s="739"/>
      <c r="V64" s="741"/>
      <c r="W64" s="741"/>
      <c r="X64" s="741"/>
      <c r="Y64" s="741"/>
      <c r="Z64" s="740"/>
      <c r="AA64" s="372" t="s">
        <v>3752</v>
      </c>
      <c r="AB64" s="829"/>
      <c r="AC64" s="830"/>
      <c r="AD64" s="400" t="s">
        <v>3752</v>
      </c>
      <c r="AE64" s="397"/>
      <c r="AF64" s="213" t="s">
        <v>3752</v>
      </c>
      <c r="AG64" s="245" t="str">
        <f>IF(OR(AB64="",AE64=""),"",IF(AB64="Non Orateur",IF(AE64="Proposée",0.5*0.5,0.5*1),IF(AE64="Proposée",0.5*1,1*1)))</f>
        <v/>
      </c>
      <c r="AH64" s="200" t="s">
        <v>3752</v>
      </c>
      <c r="AI64" s="633" t="str">
        <f>IF(AG64="","",(25*AG64))</f>
        <v/>
      </c>
      <c r="AJ64" s="162"/>
      <c r="AK64" s="162"/>
      <c r="AL64" s="195"/>
      <c r="AM64" s="246" t="str">
        <f t="shared" si="0"/>
        <v/>
      </c>
      <c r="AN64" s="250"/>
      <c r="AW64" s="398">
        <v>7</v>
      </c>
    </row>
    <row r="65" spans="1:50" ht="3.95" customHeight="1" x14ac:dyDescent="0.25">
      <c r="A65" s="195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95"/>
      <c r="AM65" s="246">
        <f t="shared" si="0"/>
        <v>0</v>
      </c>
      <c r="AN65" s="250"/>
    </row>
    <row r="66" spans="1:50" s="327" customFormat="1" ht="17.100000000000001" customHeight="1" x14ac:dyDescent="0.25">
      <c r="A66" s="339"/>
      <c r="B66" s="299"/>
      <c r="C66" s="841" t="s">
        <v>1767</v>
      </c>
      <c r="D66" s="842"/>
      <c r="E66" s="842"/>
      <c r="F66" s="842"/>
      <c r="G66" s="842"/>
      <c r="H66" s="842"/>
      <c r="I66" s="842"/>
      <c r="J66" s="842"/>
      <c r="K66" s="842"/>
      <c r="L66" s="842"/>
      <c r="M66" s="842"/>
      <c r="N66" s="842"/>
      <c r="O66" s="842"/>
      <c r="P66" s="842"/>
      <c r="Q66" s="608" t="s">
        <v>1706</v>
      </c>
      <c r="R66" s="432"/>
      <c r="S66" s="432"/>
      <c r="T66" s="431"/>
      <c r="U66" s="827" t="s">
        <v>3562</v>
      </c>
      <c r="V66" s="827"/>
      <c r="W66" s="827"/>
      <c r="X66" s="827"/>
      <c r="Y66" s="827"/>
      <c r="Z66" s="827"/>
      <c r="AA66" s="827"/>
      <c r="AB66" s="827"/>
      <c r="AC66" s="827"/>
      <c r="AD66" s="827"/>
      <c r="AE66" s="827"/>
      <c r="AF66" s="827"/>
      <c r="AG66" s="827"/>
      <c r="AH66" s="828"/>
      <c r="AI66" s="854" t="s">
        <v>1852</v>
      </c>
      <c r="AJ66" s="855"/>
      <c r="AK66" s="299"/>
      <c r="AL66" s="339"/>
      <c r="AM66" s="448">
        <f t="shared" si="0"/>
        <v>0</v>
      </c>
      <c r="AN66" s="452"/>
    </row>
    <row r="67" spans="1:50" ht="3.95" customHeight="1" x14ac:dyDescent="0.25">
      <c r="A67" s="195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95"/>
      <c r="AM67" s="246">
        <f t="shared" si="0"/>
        <v>0</v>
      </c>
      <c r="AN67" s="250"/>
    </row>
    <row r="68" spans="1:50" ht="15" customHeight="1" x14ac:dyDescent="0.25">
      <c r="A68" s="195"/>
      <c r="B68" s="162"/>
      <c r="C68" s="162"/>
      <c r="D68" s="463" t="s">
        <v>1692</v>
      </c>
      <c r="E68" s="176"/>
      <c r="F68" s="727" t="s">
        <v>3814</v>
      </c>
      <c r="G68" s="728"/>
      <c r="H68" s="728"/>
      <c r="I68" s="728"/>
      <c r="J68" s="728"/>
      <c r="K68" s="729"/>
      <c r="L68" s="176"/>
      <c r="M68" s="845" t="s">
        <v>1769</v>
      </c>
      <c r="N68" s="849"/>
      <c r="O68" s="848"/>
      <c r="P68" s="497"/>
      <c r="Q68" s="463" t="s">
        <v>3736</v>
      </c>
      <c r="R68" s="497"/>
      <c r="S68" s="484" t="s">
        <v>1992</v>
      </c>
      <c r="T68" s="496"/>
      <c r="U68" s="821" t="s">
        <v>1770</v>
      </c>
      <c r="V68" s="822"/>
      <c r="W68" s="822"/>
      <c r="X68" s="822"/>
      <c r="Y68" s="822"/>
      <c r="Z68" s="823"/>
      <c r="AA68" s="169"/>
      <c r="AB68" s="821" t="s">
        <v>1772</v>
      </c>
      <c r="AC68" s="823"/>
      <c r="AD68" s="485"/>
      <c r="AE68" s="486" t="s">
        <v>1774</v>
      </c>
      <c r="AF68" s="485"/>
      <c r="AG68" s="486" t="s">
        <v>1996</v>
      </c>
      <c r="AH68" s="485"/>
      <c r="AI68" s="463" t="s">
        <v>1698</v>
      </c>
      <c r="AJ68" s="162"/>
      <c r="AK68" s="162"/>
      <c r="AL68" s="195"/>
      <c r="AM68" s="502">
        <f t="shared" si="0"/>
        <v>0</v>
      </c>
      <c r="AN68" s="250"/>
    </row>
    <row r="69" spans="1:50" ht="15" customHeight="1" x14ac:dyDescent="0.25">
      <c r="A69" s="195"/>
      <c r="B69" s="162"/>
      <c r="C69" s="162"/>
      <c r="D69" s="464" t="s">
        <v>792</v>
      </c>
      <c r="E69" s="176"/>
      <c r="F69" s="730" t="s">
        <v>799</v>
      </c>
      <c r="G69" s="731"/>
      <c r="H69" s="731"/>
      <c r="I69" s="731"/>
      <c r="J69" s="731"/>
      <c r="K69" s="732"/>
      <c r="L69" s="176"/>
      <c r="M69" s="730" t="s">
        <v>3815</v>
      </c>
      <c r="N69" s="731"/>
      <c r="O69" s="732"/>
      <c r="P69" s="497"/>
      <c r="Q69" s="464" t="s">
        <v>3733</v>
      </c>
      <c r="R69" s="497"/>
      <c r="S69" s="492" t="s">
        <v>1991</v>
      </c>
      <c r="T69" s="496"/>
      <c r="U69" s="824" t="s">
        <v>1771</v>
      </c>
      <c r="V69" s="825"/>
      <c r="W69" s="825"/>
      <c r="X69" s="825"/>
      <c r="Y69" s="825"/>
      <c r="Z69" s="826"/>
      <c r="AA69" s="169"/>
      <c r="AB69" s="824" t="s">
        <v>1773</v>
      </c>
      <c r="AC69" s="826"/>
      <c r="AD69" s="485"/>
      <c r="AE69" s="493" t="s">
        <v>1775</v>
      </c>
      <c r="AF69" s="485"/>
      <c r="AG69" s="493" t="s">
        <v>793</v>
      </c>
      <c r="AH69" s="485"/>
      <c r="AI69" s="464" t="s">
        <v>794</v>
      </c>
      <c r="AJ69" s="162"/>
      <c r="AK69" s="162"/>
      <c r="AL69" s="195"/>
      <c r="AM69" s="502">
        <f t="shared" si="0"/>
        <v>0</v>
      </c>
      <c r="AN69" s="250"/>
    </row>
    <row r="70" spans="1:50" ht="3.95" customHeight="1" x14ac:dyDescent="0.25">
      <c r="A70" s="195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95"/>
      <c r="AM70" s="246">
        <f t="shared" si="0"/>
        <v>0</v>
      </c>
      <c r="AN70" s="250"/>
    </row>
    <row r="71" spans="1:50" ht="17.100000000000001" customHeight="1" x14ac:dyDescent="0.25">
      <c r="A71" s="195"/>
      <c r="B71" s="162"/>
      <c r="C71" s="162"/>
      <c r="D71" s="185">
        <v>1</v>
      </c>
      <c r="E71" s="371" t="s">
        <v>3752</v>
      </c>
      <c r="F71" s="765"/>
      <c r="G71" s="765"/>
      <c r="H71" s="765"/>
      <c r="I71" s="765"/>
      <c r="J71" s="765"/>
      <c r="K71" s="765"/>
      <c r="L71" s="369" t="s">
        <v>3752</v>
      </c>
      <c r="M71" s="765"/>
      <c r="N71" s="765"/>
      <c r="O71" s="765"/>
      <c r="P71" s="237" t="s">
        <v>3752</v>
      </c>
      <c r="Q71" s="397"/>
      <c r="R71" s="237" t="s">
        <v>3752</v>
      </c>
      <c r="S71" s="525"/>
      <c r="T71" s="236" t="s">
        <v>3752</v>
      </c>
      <c r="U71" s="739"/>
      <c r="V71" s="741"/>
      <c r="W71" s="741"/>
      <c r="X71" s="741"/>
      <c r="Y71" s="741"/>
      <c r="Z71" s="740"/>
      <c r="AA71" s="372" t="s">
        <v>3752</v>
      </c>
      <c r="AB71" s="829"/>
      <c r="AC71" s="830"/>
      <c r="AD71" s="400" t="s">
        <v>3752</v>
      </c>
      <c r="AE71" s="397"/>
      <c r="AF71" s="213" t="s">
        <v>3752</v>
      </c>
      <c r="AG71" s="245" t="str">
        <f>IF(OR(AB71="",AE71=""),"",IF(AB71="Non Orateur",IF(AE71="Proposée",0.5*0.5,0.5*1),IF(AE71="Proposée",0.5*1,1*1)))</f>
        <v/>
      </c>
      <c r="AH71" s="200" t="s">
        <v>3752</v>
      </c>
      <c r="AI71" s="633" t="str">
        <f>IF(AG71="","",(15*AG71))</f>
        <v/>
      </c>
      <c r="AJ71" s="162"/>
      <c r="AK71" s="162"/>
      <c r="AL71" s="195"/>
      <c r="AM71" s="246" t="str">
        <f t="shared" si="0"/>
        <v/>
      </c>
      <c r="AN71" s="250"/>
    </row>
    <row r="72" spans="1:50" ht="17.100000000000001" customHeight="1" x14ac:dyDescent="0.25">
      <c r="A72" s="195"/>
      <c r="B72" s="162"/>
      <c r="C72" s="162"/>
      <c r="D72" s="185">
        <v>2</v>
      </c>
      <c r="E72" s="371" t="s">
        <v>3752</v>
      </c>
      <c r="F72" s="765"/>
      <c r="G72" s="765"/>
      <c r="H72" s="765"/>
      <c r="I72" s="765"/>
      <c r="J72" s="765"/>
      <c r="K72" s="765"/>
      <c r="L72" s="369" t="s">
        <v>3752</v>
      </c>
      <c r="M72" s="765"/>
      <c r="N72" s="765"/>
      <c r="O72" s="765"/>
      <c r="P72" s="237" t="s">
        <v>3752</v>
      </c>
      <c r="Q72" s="397"/>
      <c r="R72" s="237" t="s">
        <v>3752</v>
      </c>
      <c r="S72" s="525"/>
      <c r="T72" s="236" t="s">
        <v>3752</v>
      </c>
      <c r="U72" s="739"/>
      <c r="V72" s="741"/>
      <c r="W72" s="741"/>
      <c r="X72" s="741"/>
      <c r="Y72" s="741"/>
      <c r="Z72" s="740"/>
      <c r="AA72" s="372" t="s">
        <v>3752</v>
      </c>
      <c r="AB72" s="829"/>
      <c r="AC72" s="830"/>
      <c r="AD72" s="400" t="s">
        <v>3752</v>
      </c>
      <c r="AE72" s="397"/>
      <c r="AF72" s="213" t="s">
        <v>3752</v>
      </c>
      <c r="AG72" s="245" t="str">
        <f>IF(OR(AB72="",AE72=""),"",IF(AB72="Non Orateur",IF(AE72="Proposée",0.5*0.5,0.5*1),IF(AE72="Proposée",0.5*1,1*1)))</f>
        <v/>
      </c>
      <c r="AH72" s="200" t="s">
        <v>3752</v>
      </c>
      <c r="AI72" s="633" t="str">
        <f>IF(AG72="","",(15*AG72))</f>
        <v/>
      </c>
      <c r="AJ72" s="162"/>
      <c r="AK72" s="162"/>
      <c r="AL72" s="195"/>
      <c r="AM72" s="246" t="str">
        <f t="shared" si="0"/>
        <v/>
      </c>
      <c r="AN72" s="250"/>
    </row>
    <row r="73" spans="1:50" ht="17.100000000000001" customHeight="1" x14ac:dyDescent="0.25">
      <c r="A73" s="195"/>
      <c r="B73" s="162"/>
      <c r="C73" s="162"/>
      <c r="D73" s="185">
        <v>3</v>
      </c>
      <c r="E73" s="371" t="s">
        <v>3752</v>
      </c>
      <c r="F73" s="765"/>
      <c r="G73" s="765"/>
      <c r="H73" s="765"/>
      <c r="I73" s="765"/>
      <c r="J73" s="765"/>
      <c r="K73" s="765"/>
      <c r="L73" s="369" t="s">
        <v>3752</v>
      </c>
      <c r="M73" s="739"/>
      <c r="N73" s="741"/>
      <c r="O73" s="740"/>
      <c r="P73" s="237" t="s">
        <v>3752</v>
      </c>
      <c r="Q73" s="397"/>
      <c r="R73" s="237" t="s">
        <v>3752</v>
      </c>
      <c r="S73" s="525"/>
      <c r="T73" s="236" t="s">
        <v>3752</v>
      </c>
      <c r="U73" s="739"/>
      <c r="V73" s="741"/>
      <c r="W73" s="741"/>
      <c r="X73" s="741"/>
      <c r="Y73" s="741"/>
      <c r="Z73" s="740"/>
      <c r="AA73" s="372" t="s">
        <v>3752</v>
      </c>
      <c r="AB73" s="829"/>
      <c r="AC73" s="830"/>
      <c r="AD73" s="400" t="s">
        <v>3752</v>
      </c>
      <c r="AE73" s="397"/>
      <c r="AF73" s="213" t="s">
        <v>3752</v>
      </c>
      <c r="AG73" s="245" t="str">
        <f>IF(OR(AB73="",AE73=""),"",IF(AB73="Non Orateur",IF(AE73="Proposée",0.5*0.5,0.5*1),IF(AE73="Proposée",0.5*1,1*1)))</f>
        <v/>
      </c>
      <c r="AH73" s="200" t="s">
        <v>3752</v>
      </c>
      <c r="AI73" s="633" t="str">
        <f>IF(AG73="","",(15*AG73))</f>
        <v/>
      </c>
      <c r="AJ73" s="162"/>
      <c r="AK73" s="162"/>
      <c r="AL73" s="195"/>
      <c r="AM73" s="246" t="str">
        <f t="shared" ref="AM73:AM136" si="1">IF(OR(AI73="Valeur",AI73="القيمة"),0,IF(ISERROR(SEARCH("/",AI73)),AI73,0))</f>
        <v/>
      </c>
      <c r="AN73" s="250"/>
      <c r="AX73" s="398">
        <v>8</v>
      </c>
    </row>
    <row r="74" spans="1:50" ht="3.95" customHeight="1" x14ac:dyDescent="0.25">
      <c r="A74" s="195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95"/>
      <c r="AM74" s="246">
        <f t="shared" si="1"/>
        <v>0</v>
      </c>
      <c r="AN74" s="250"/>
    </row>
    <row r="75" spans="1:50" s="327" customFormat="1" ht="17.100000000000001" customHeight="1" x14ac:dyDescent="0.25">
      <c r="A75" s="339"/>
      <c r="B75" s="299"/>
      <c r="C75" s="841" t="s">
        <v>1766</v>
      </c>
      <c r="D75" s="842"/>
      <c r="E75" s="842"/>
      <c r="F75" s="842"/>
      <c r="G75" s="842"/>
      <c r="H75" s="842"/>
      <c r="I75" s="842"/>
      <c r="J75" s="842"/>
      <c r="K75" s="842"/>
      <c r="L75" s="842"/>
      <c r="M75" s="842"/>
      <c r="N75" s="842"/>
      <c r="O75" s="842"/>
      <c r="P75" s="842"/>
      <c r="Q75" s="608" t="s">
        <v>1707</v>
      </c>
      <c r="R75" s="432"/>
      <c r="S75" s="432"/>
      <c r="T75" s="431"/>
      <c r="U75" s="827" t="s">
        <v>3563</v>
      </c>
      <c r="V75" s="827"/>
      <c r="W75" s="827"/>
      <c r="X75" s="827"/>
      <c r="Y75" s="827"/>
      <c r="Z75" s="827"/>
      <c r="AA75" s="827"/>
      <c r="AB75" s="827"/>
      <c r="AC75" s="827"/>
      <c r="AD75" s="827"/>
      <c r="AE75" s="827"/>
      <c r="AF75" s="827"/>
      <c r="AG75" s="827"/>
      <c r="AH75" s="828"/>
      <c r="AI75" s="854" t="s">
        <v>1855</v>
      </c>
      <c r="AJ75" s="855"/>
      <c r="AK75" s="299"/>
      <c r="AL75" s="339"/>
      <c r="AM75" s="448">
        <f t="shared" si="1"/>
        <v>0</v>
      </c>
      <c r="AN75" s="452"/>
    </row>
    <row r="76" spans="1:50" ht="3.95" customHeight="1" x14ac:dyDescent="0.25">
      <c r="A76" s="195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95"/>
      <c r="AM76" s="246">
        <f t="shared" si="1"/>
        <v>0</v>
      </c>
      <c r="AN76" s="250"/>
    </row>
    <row r="77" spans="1:50" ht="15" customHeight="1" x14ac:dyDescent="0.25">
      <c r="A77" s="195"/>
      <c r="B77" s="162"/>
      <c r="C77" s="162"/>
      <c r="D77" s="463" t="s">
        <v>1692</v>
      </c>
      <c r="E77" s="176"/>
      <c r="F77" s="727" t="s">
        <v>3814</v>
      </c>
      <c r="G77" s="728"/>
      <c r="H77" s="728"/>
      <c r="I77" s="728"/>
      <c r="J77" s="728"/>
      <c r="K77" s="729"/>
      <c r="L77" s="176"/>
      <c r="M77" s="845" t="s">
        <v>1769</v>
      </c>
      <c r="N77" s="849"/>
      <c r="O77" s="848"/>
      <c r="P77" s="497"/>
      <c r="Q77" s="463" t="s">
        <v>3736</v>
      </c>
      <c r="R77" s="497"/>
      <c r="S77" s="484" t="s">
        <v>1992</v>
      </c>
      <c r="T77" s="496"/>
      <c r="U77" s="821" t="s">
        <v>1770</v>
      </c>
      <c r="V77" s="822"/>
      <c r="W77" s="822"/>
      <c r="X77" s="822"/>
      <c r="Y77" s="822"/>
      <c r="Z77" s="823"/>
      <c r="AA77" s="169"/>
      <c r="AB77" s="821" t="s">
        <v>1772</v>
      </c>
      <c r="AC77" s="823"/>
      <c r="AD77" s="485"/>
      <c r="AE77" s="486" t="s">
        <v>1774</v>
      </c>
      <c r="AF77" s="485"/>
      <c r="AG77" s="486" t="s">
        <v>1996</v>
      </c>
      <c r="AH77" s="485"/>
      <c r="AI77" s="463" t="s">
        <v>1698</v>
      </c>
      <c r="AJ77" s="162"/>
      <c r="AK77" s="162"/>
      <c r="AL77" s="195"/>
      <c r="AM77" s="502">
        <f t="shared" si="1"/>
        <v>0</v>
      </c>
      <c r="AN77" s="250"/>
    </row>
    <row r="78" spans="1:50" ht="15" customHeight="1" x14ac:dyDescent="0.25">
      <c r="A78" s="195"/>
      <c r="B78" s="162"/>
      <c r="C78" s="162"/>
      <c r="D78" s="464" t="s">
        <v>792</v>
      </c>
      <c r="E78" s="176"/>
      <c r="F78" s="730" t="s">
        <v>799</v>
      </c>
      <c r="G78" s="731"/>
      <c r="H78" s="731"/>
      <c r="I78" s="731"/>
      <c r="J78" s="731"/>
      <c r="K78" s="732"/>
      <c r="L78" s="176"/>
      <c r="M78" s="730" t="s">
        <v>3815</v>
      </c>
      <c r="N78" s="731"/>
      <c r="O78" s="732"/>
      <c r="P78" s="497"/>
      <c r="Q78" s="464" t="s">
        <v>3733</v>
      </c>
      <c r="R78" s="497"/>
      <c r="S78" s="492" t="s">
        <v>1991</v>
      </c>
      <c r="T78" s="496"/>
      <c r="U78" s="824" t="s">
        <v>1771</v>
      </c>
      <c r="V78" s="825"/>
      <c r="W78" s="825"/>
      <c r="X78" s="825"/>
      <c r="Y78" s="825"/>
      <c r="Z78" s="826"/>
      <c r="AA78" s="169"/>
      <c r="AB78" s="824" t="s">
        <v>1773</v>
      </c>
      <c r="AC78" s="826"/>
      <c r="AD78" s="485"/>
      <c r="AE78" s="493" t="s">
        <v>1775</v>
      </c>
      <c r="AF78" s="485"/>
      <c r="AG78" s="493" t="s">
        <v>793</v>
      </c>
      <c r="AH78" s="485"/>
      <c r="AI78" s="464" t="s">
        <v>794</v>
      </c>
      <c r="AJ78" s="162"/>
      <c r="AK78" s="162"/>
      <c r="AL78" s="195"/>
      <c r="AM78" s="502">
        <f t="shared" si="1"/>
        <v>0</v>
      </c>
      <c r="AN78" s="250"/>
    </row>
    <row r="79" spans="1:50" ht="3.95" customHeight="1" x14ac:dyDescent="0.25">
      <c r="A79" s="195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95"/>
      <c r="AM79" s="246">
        <f t="shared" si="1"/>
        <v>0</v>
      </c>
      <c r="AN79" s="250"/>
    </row>
    <row r="80" spans="1:50" ht="17.100000000000001" customHeight="1" x14ac:dyDescent="0.25">
      <c r="A80" s="195"/>
      <c r="B80" s="162"/>
      <c r="C80" s="162"/>
      <c r="D80" s="185">
        <v>1</v>
      </c>
      <c r="E80" s="371" t="s">
        <v>3752</v>
      </c>
      <c r="F80" s="765"/>
      <c r="G80" s="765"/>
      <c r="H80" s="765"/>
      <c r="I80" s="765"/>
      <c r="J80" s="765"/>
      <c r="K80" s="765"/>
      <c r="L80" s="369" t="s">
        <v>3752</v>
      </c>
      <c r="M80" s="765"/>
      <c r="N80" s="765"/>
      <c r="O80" s="765"/>
      <c r="P80" s="237" t="s">
        <v>3752</v>
      </c>
      <c r="Q80" s="397"/>
      <c r="R80" s="237" t="s">
        <v>3752</v>
      </c>
      <c r="S80" s="525"/>
      <c r="T80" s="236" t="s">
        <v>3752</v>
      </c>
      <c r="U80" s="739"/>
      <c r="V80" s="741"/>
      <c r="W80" s="741"/>
      <c r="X80" s="741"/>
      <c r="Y80" s="741"/>
      <c r="Z80" s="740"/>
      <c r="AA80" s="372" t="s">
        <v>3752</v>
      </c>
      <c r="AB80" s="829"/>
      <c r="AC80" s="830"/>
      <c r="AD80" s="400" t="s">
        <v>3752</v>
      </c>
      <c r="AE80" s="397"/>
      <c r="AF80" s="213" t="s">
        <v>3752</v>
      </c>
      <c r="AG80" s="245" t="str">
        <f>IF(OR(AB80="",AE80=""),"",IF(AB80="Non Orateur",IF(AE80="Proposée",0.5*0.5,0.5*1),IF(AE80="Proposée",0.5*1,1*1)))</f>
        <v/>
      </c>
      <c r="AH80" s="200" t="s">
        <v>3752</v>
      </c>
      <c r="AI80" s="633" t="str">
        <f>IF(AG80="","",(10*AG80))</f>
        <v/>
      </c>
      <c r="AJ80" s="162"/>
      <c r="AK80" s="162"/>
      <c r="AL80" s="195"/>
      <c r="AM80" s="246" t="str">
        <f t="shared" si="1"/>
        <v/>
      </c>
      <c r="AN80" s="250"/>
    </row>
    <row r="81" spans="1:52" ht="17.100000000000001" customHeight="1" x14ac:dyDescent="0.25">
      <c r="A81" s="195"/>
      <c r="B81" s="162"/>
      <c r="C81" s="162"/>
      <c r="D81" s="185">
        <v>2</v>
      </c>
      <c r="E81" s="371" t="s">
        <v>3752</v>
      </c>
      <c r="F81" s="765"/>
      <c r="G81" s="765"/>
      <c r="H81" s="765"/>
      <c r="I81" s="765"/>
      <c r="J81" s="765"/>
      <c r="K81" s="765"/>
      <c r="L81" s="369" t="s">
        <v>3752</v>
      </c>
      <c r="M81" s="765"/>
      <c r="N81" s="765"/>
      <c r="O81" s="765"/>
      <c r="P81" s="237" t="s">
        <v>3752</v>
      </c>
      <c r="Q81" s="397"/>
      <c r="R81" s="237" t="s">
        <v>3752</v>
      </c>
      <c r="S81" s="525"/>
      <c r="T81" s="236" t="s">
        <v>3752</v>
      </c>
      <c r="U81" s="739"/>
      <c r="V81" s="741"/>
      <c r="W81" s="741"/>
      <c r="X81" s="741"/>
      <c r="Y81" s="741"/>
      <c r="Z81" s="740"/>
      <c r="AA81" s="372" t="s">
        <v>3752</v>
      </c>
      <c r="AB81" s="829"/>
      <c r="AC81" s="830"/>
      <c r="AD81" s="400" t="s">
        <v>3752</v>
      </c>
      <c r="AE81" s="397"/>
      <c r="AF81" s="213" t="s">
        <v>3752</v>
      </c>
      <c r="AG81" s="245" t="str">
        <f>IF(OR(AB81="",AE81=""),"",IF(AB81="Non Orateur",IF(AE81="Proposée",0.5*0.5,0.5*1),IF(AE81="Proposée",0.5*1,1*1)))</f>
        <v/>
      </c>
      <c r="AH81" s="200" t="s">
        <v>3752</v>
      </c>
      <c r="AI81" s="633" t="str">
        <f>IF(AG81="","",(10*AG81))</f>
        <v/>
      </c>
      <c r="AJ81" s="162"/>
      <c r="AK81" s="162"/>
      <c r="AL81" s="195"/>
      <c r="AM81" s="246" t="str">
        <f t="shared" si="1"/>
        <v/>
      </c>
      <c r="AN81" s="250"/>
    </row>
    <row r="82" spans="1:52" ht="17.100000000000001" customHeight="1" x14ac:dyDescent="0.25">
      <c r="A82" s="195"/>
      <c r="B82" s="162"/>
      <c r="C82" s="162"/>
      <c r="D82" s="185">
        <v>3</v>
      </c>
      <c r="E82" s="371" t="s">
        <v>3752</v>
      </c>
      <c r="F82" s="765"/>
      <c r="G82" s="765"/>
      <c r="H82" s="765"/>
      <c r="I82" s="765"/>
      <c r="J82" s="765"/>
      <c r="K82" s="765"/>
      <c r="L82" s="369" t="s">
        <v>3752</v>
      </c>
      <c r="M82" s="765"/>
      <c r="N82" s="765"/>
      <c r="O82" s="765"/>
      <c r="P82" s="237" t="s">
        <v>3752</v>
      </c>
      <c r="Q82" s="397"/>
      <c r="R82" s="237" t="s">
        <v>3752</v>
      </c>
      <c r="S82" s="525"/>
      <c r="T82" s="236" t="s">
        <v>3752</v>
      </c>
      <c r="U82" s="739"/>
      <c r="V82" s="741"/>
      <c r="W82" s="741"/>
      <c r="X82" s="741"/>
      <c r="Y82" s="741"/>
      <c r="Z82" s="740"/>
      <c r="AA82" s="372" t="s">
        <v>3752</v>
      </c>
      <c r="AB82" s="829"/>
      <c r="AC82" s="830"/>
      <c r="AD82" s="400" t="s">
        <v>3752</v>
      </c>
      <c r="AE82" s="397"/>
      <c r="AF82" s="213" t="s">
        <v>3752</v>
      </c>
      <c r="AG82" s="245" t="str">
        <f>IF(OR(AB82="",AE82=""),"",IF(AB82="Non Orateur",IF(AE82="Proposée",0.5*0.5,0.5*1),IF(AE82="Proposée",0.5*1,1*1)))</f>
        <v/>
      </c>
      <c r="AH82" s="200" t="s">
        <v>3752</v>
      </c>
      <c r="AI82" s="633" t="str">
        <f>IF(AG82="","",(10*AG82))</f>
        <v/>
      </c>
      <c r="AJ82" s="162"/>
      <c r="AK82" s="162"/>
      <c r="AL82" s="195"/>
      <c r="AM82" s="246" t="str">
        <f t="shared" si="1"/>
        <v/>
      </c>
      <c r="AN82" s="250"/>
      <c r="AY82" s="398">
        <v>9</v>
      </c>
    </row>
    <row r="83" spans="1:52" ht="3.95" customHeight="1" x14ac:dyDescent="0.25">
      <c r="A83" s="195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95"/>
      <c r="AM83" s="246">
        <f t="shared" si="1"/>
        <v>0</v>
      </c>
      <c r="AN83" s="250"/>
    </row>
    <row r="84" spans="1:52" ht="18" customHeight="1" x14ac:dyDescent="0.25">
      <c r="A84" s="195"/>
      <c r="B84" s="162"/>
      <c r="C84" s="882" t="s">
        <v>1994</v>
      </c>
      <c r="D84" s="883"/>
      <c r="E84" s="883"/>
      <c r="F84" s="883"/>
      <c r="G84" s="883"/>
      <c r="H84" s="883"/>
      <c r="I84" s="883"/>
      <c r="J84" s="883"/>
      <c r="K84" s="883"/>
      <c r="L84" s="883"/>
      <c r="M84" s="883"/>
      <c r="N84" s="883"/>
      <c r="O84" s="883"/>
      <c r="P84" s="883"/>
      <c r="Q84" s="883"/>
      <c r="R84" s="883"/>
      <c r="S84" s="883"/>
      <c r="T84" s="856" t="s">
        <v>1995</v>
      </c>
      <c r="U84" s="856"/>
      <c r="V84" s="856"/>
      <c r="W84" s="856"/>
      <c r="X84" s="856"/>
      <c r="Y84" s="856"/>
      <c r="Z84" s="856"/>
      <c r="AA84" s="856"/>
      <c r="AB84" s="856"/>
      <c r="AC84" s="856"/>
      <c r="AD84" s="856"/>
      <c r="AE84" s="856"/>
      <c r="AF84" s="856"/>
      <c r="AG84" s="856"/>
      <c r="AH84" s="856"/>
      <c r="AI84" s="856"/>
      <c r="AJ84" s="857"/>
      <c r="AK84" s="162"/>
      <c r="AL84" s="195"/>
      <c r="AM84" s="246">
        <f t="shared" si="1"/>
        <v>0</v>
      </c>
      <c r="AN84" s="250"/>
    </row>
    <row r="85" spans="1:52" ht="3.95" customHeight="1" x14ac:dyDescent="0.25">
      <c r="A85" s="195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95"/>
      <c r="AM85" s="246">
        <f t="shared" si="1"/>
        <v>0</v>
      </c>
      <c r="AN85" s="250"/>
    </row>
    <row r="86" spans="1:52" s="327" customFormat="1" ht="17.100000000000001" customHeight="1" x14ac:dyDescent="0.25">
      <c r="A86" s="339"/>
      <c r="B86" s="299"/>
      <c r="C86" s="841" t="s">
        <v>1777</v>
      </c>
      <c r="D86" s="842"/>
      <c r="E86" s="842"/>
      <c r="F86" s="842"/>
      <c r="G86" s="842"/>
      <c r="H86" s="842"/>
      <c r="I86" s="842"/>
      <c r="J86" s="842"/>
      <c r="K86" s="842"/>
      <c r="L86" s="842"/>
      <c r="M86" s="842"/>
      <c r="N86" s="842"/>
      <c r="O86" s="842"/>
      <c r="P86" s="842"/>
      <c r="Q86" s="608" t="s">
        <v>1765</v>
      </c>
      <c r="R86" s="432"/>
      <c r="S86" s="432"/>
      <c r="T86" s="431"/>
      <c r="U86" s="827" t="s">
        <v>1782</v>
      </c>
      <c r="V86" s="827"/>
      <c r="W86" s="827"/>
      <c r="X86" s="827"/>
      <c r="Y86" s="827"/>
      <c r="Z86" s="827"/>
      <c r="AA86" s="827"/>
      <c r="AB86" s="827"/>
      <c r="AC86" s="827"/>
      <c r="AD86" s="827"/>
      <c r="AE86" s="827"/>
      <c r="AF86" s="827"/>
      <c r="AG86" s="827"/>
      <c r="AH86" s="828"/>
      <c r="AI86" s="854" t="s">
        <v>1853</v>
      </c>
      <c r="AJ86" s="855"/>
      <c r="AK86" s="299"/>
      <c r="AL86" s="339"/>
      <c r="AM86" s="448">
        <f t="shared" si="1"/>
        <v>0</v>
      </c>
      <c r="AN86" s="452"/>
    </row>
    <row r="87" spans="1:52" ht="3.95" customHeight="1" x14ac:dyDescent="0.25">
      <c r="A87" s="195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95"/>
      <c r="AM87" s="246">
        <f t="shared" si="1"/>
        <v>0</v>
      </c>
      <c r="AN87" s="250"/>
    </row>
    <row r="88" spans="1:52" ht="15" customHeight="1" x14ac:dyDescent="0.25">
      <c r="A88" s="195"/>
      <c r="B88" s="162"/>
      <c r="C88" s="162"/>
      <c r="D88" s="463" t="s">
        <v>1692</v>
      </c>
      <c r="E88" s="176"/>
      <c r="F88" s="727" t="s">
        <v>3814</v>
      </c>
      <c r="G88" s="728"/>
      <c r="H88" s="728"/>
      <c r="I88" s="728"/>
      <c r="J88" s="728"/>
      <c r="K88" s="729"/>
      <c r="L88" s="176"/>
      <c r="M88" s="845" t="s">
        <v>1769</v>
      </c>
      <c r="N88" s="849"/>
      <c r="O88" s="848"/>
      <c r="P88" s="497"/>
      <c r="Q88" s="463" t="s">
        <v>3736</v>
      </c>
      <c r="R88" s="497"/>
      <c r="S88" s="484" t="s">
        <v>1992</v>
      </c>
      <c r="T88" s="162"/>
      <c r="U88" s="821" t="s">
        <v>1770</v>
      </c>
      <c r="V88" s="822"/>
      <c r="W88" s="822"/>
      <c r="X88" s="822"/>
      <c r="Y88" s="822"/>
      <c r="Z88" s="823"/>
      <c r="AA88" s="169"/>
      <c r="AB88" s="816" t="s">
        <v>1772</v>
      </c>
      <c r="AC88" s="818"/>
      <c r="AD88" s="485"/>
      <c r="AE88" s="486" t="s">
        <v>3508</v>
      </c>
      <c r="AF88" s="485"/>
      <c r="AG88" s="486" t="s">
        <v>1996</v>
      </c>
      <c r="AH88" s="485"/>
      <c r="AI88" s="463" t="s">
        <v>1698</v>
      </c>
      <c r="AJ88" s="162"/>
      <c r="AK88" s="162"/>
      <c r="AL88" s="195"/>
      <c r="AM88" s="502">
        <f t="shared" si="1"/>
        <v>0</v>
      </c>
      <c r="AN88" s="250"/>
    </row>
    <row r="89" spans="1:52" ht="15" customHeight="1" x14ac:dyDescent="0.25">
      <c r="A89" s="195"/>
      <c r="B89" s="162"/>
      <c r="C89" s="162"/>
      <c r="D89" s="464" t="s">
        <v>792</v>
      </c>
      <c r="E89" s="176"/>
      <c r="F89" s="730" t="s">
        <v>799</v>
      </c>
      <c r="G89" s="731"/>
      <c r="H89" s="731"/>
      <c r="I89" s="731"/>
      <c r="J89" s="731"/>
      <c r="K89" s="732"/>
      <c r="L89" s="176"/>
      <c r="M89" s="730" t="s">
        <v>3815</v>
      </c>
      <c r="N89" s="731"/>
      <c r="O89" s="732"/>
      <c r="P89" s="497"/>
      <c r="Q89" s="464" t="s">
        <v>3733</v>
      </c>
      <c r="R89" s="497"/>
      <c r="S89" s="492" t="s">
        <v>1991</v>
      </c>
      <c r="T89" s="162"/>
      <c r="U89" s="824" t="s">
        <v>1771</v>
      </c>
      <c r="V89" s="825"/>
      <c r="W89" s="825"/>
      <c r="X89" s="825"/>
      <c r="Y89" s="825"/>
      <c r="Z89" s="826"/>
      <c r="AA89" s="169"/>
      <c r="AB89" s="775" t="s">
        <v>1773</v>
      </c>
      <c r="AC89" s="777"/>
      <c r="AD89" s="485"/>
      <c r="AE89" s="493" t="s">
        <v>1776</v>
      </c>
      <c r="AF89" s="485"/>
      <c r="AG89" s="493" t="s">
        <v>793</v>
      </c>
      <c r="AH89" s="485"/>
      <c r="AI89" s="464" t="s">
        <v>794</v>
      </c>
      <c r="AJ89" s="162"/>
      <c r="AK89" s="162"/>
      <c r="AL89" s="195"/>
      <c r="AM89" s="502">
        <f t="shared" si="1"/>
        <v>0</v>
      </c>
      <c r="AN89" s="250"/>
    </row>
    <row r="90" spans="1:52" ht="5.0999999999999996" customHeight="1" x14ac:dyDescent="0.25">
      <c r="A90" s="195"/>
      <c r="B90" s="162"/>
      <c r="C90" s="158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58"/>
      <c r="P90" s="158"/>
      <c r="Q90" s="158"/>
      <c r="R90" s="158"/>
      <c r="S90" s="158"/>
      <c r="T90" s="162"/>
      <c r="U90" s="158"/>
      <c r="V90" s="158"/>
      <c r="W90" s="158"/>
      <c r="X90" s="158"/>
      <c r="Y90" s="158"/>
      <c r="Z90" s="180"/>
      <c r="AA90" s="228"/>
      <c r="AB90" s="158"/>
      <c r="AC90" s="158"/>
      <c r="AD90" s="206"/>
      <c r="AE90" s="158"/>
      <c r="AF90" s="206"/>
      <c r="AG90" s="158"/>
      <c r="AH90" s="158"/>
      <c r="AI90" s="158"/>
      <c r="AJ90" s="158"/>
      <c r="AK90" s="162"/>
      <c r="AL90" s="195"/>
      <c r="AM90" s="246">
        <f t="shared" si="1"/>
        <v>0</v>
      </c>
      <c r="AN90" s="250"/>
    </row>
    <row r="91" spans="1:52" ht="17.100000000000001" customHeight="1" x14ac:dyDescent="0.25">
      <c r="A91" s="195"/>
      <c r="B91" s="162"/>
      <c r="C91" s="162"/>
      <c r="D91" s="185">
        <v>1</v>
      </c>
      <c r="E91" s="371" t="s">
        <v>3752</v>
      </c>
      <c r="F91" s="739"/>
      <c r="G91" s="741"/>
      <c r="H91" s="741"/>
      <c r="I91" s="741"/>
      <c r="J91" s="741"/>
      <c r="K91" s="740"/>
      <c r="L91" s="369" t="s">
        <v>3752</v>
      </c>
      <c r="M91" s="765"/>
      <c r="N91" s="765"/>
      <c r="O91" s="765"/>
      <c r="P91" s="237" t="s">
        <v>3752</v>
      </c>
      <c r="Q91" s="297"/>
      <c r="R91" s="237" t="s">
        <v>3752</v>
      </c>
      <c r="S91" s="525"/>
      <c r="T91" s="401" t="s">
        <v>3752</v>
      </c>
      <c r="U91" s="739"/>
      <c r="V91" s="741"/>
      <c r="W91" s="741"/>
      <c r="X91" s="741"/>
      <c r="Y91" s="741"/>
      <c r="Z91" s="740"/>
      <c r="AA91" s="104" t="s">
        <v>3752</v>
      </c>
      <c r="AB91" s="829"/>
      <c r="AC91" s="830"/>
      <c r="AD91" s="407" t="s">
        <v>3752</v>
      </c>
      <c r="AE91" s="397"/>
      <c r="AF91" s="206" t="s">
        <v>3752</v>
      </c>
      <c r="AG91" s="245" t="str">
        <f>IF(OR(AB91="",AE91=""),"",IF(AB91="Non Orateur",IF(AE91="Poster",0.5*0.5,0.5*1),IF(AE91="Poster",0.5*1,1*1)))</f>
        <v/>
      </c>
      <c r="AH91" s="200" t="s">
        <v>3752</v>
      </c>
      <c r="AI91" s="633" t="str">
        <f>IF(AG91="","",(30*AG91))</f>
        <v/>
      </c>
      <c r="AJ91" s="162"/>
      <c r="AK91" s="162"/>
      <c r="AL91" s="195"/>
      <c r="AM91" s="246" t="str">
        <f t="shared" si="1"/>
        <v/>
      </c>
      <c r="AN91" s="250"/>
    </row>
    <row r="92" spans="1:52" ht="17.100000000000001" customHeight="1" x14ac:dyDescent="0.25">
      <c r="A92" s="195"/>
      <c r="B92" s="162"/>
      <c r="C92" s="162"/>
      <c r="D92" s="185">
        <v>2</v>
      </c>
      <c r="E92" s="371" t="s">
        <v>3752</v>
      </c>
      <c r="F92" s="739"/>
      <c r="G92" s="741"/>
      <c r="H92" s="741"/>
      <c r="I92" s="741"/>
      <c r="J92" s="741"/>
      <c r="K92" s="740"/>
      <c r="L92" s="369" t="s">
        <v>3752</v>
      </c>
      <c r="M92" s="765"/>
      <c r="N92" s="765"/>
      <c r="O92" s="765"/>
      <c r="P92" s="237" t="s">
        <v>3752</v>
      </c>
      <c r="Q92" s="297"/>
      <c r="R92" s="237" t="s">
        <v>3752</v>
      </c>
      <c r="S92" s="525"/>
      <c r="T92" s="401" t="s">
        <v>3752</v>
      </c>
      <c r="U92" s="739"/>
      <c r="V92" s="741"/>
      <c r="W92" s="741"/>
      <c r="X92" s="741"/>
      <c r="Y92" s="741"/>
      <c r="Z92" s="740"/>
      <c r="AA92" s="104" t="s">
        <v>3752</v>
      </c>
      <c r="AB92" s="829"/>
      <c r="AC92" s="830"/>
      <c r="AD92" s="407" t="s">
        <v>3752</v>
      </c>
      <c r="AE92" s="397"/>
      <c r="AF92" s="206" t="s">
        <v>3752</v>
      </c>
      <c r="AG92" s="245" t="str">
        <f>IF(OR(AB92="",AE92=""),"",IF(AB92="Non Orateur",IF(AE92="Poster",0.5*0.5,0.5*1),IF(AE92="Poster",0.5*1,1*1)))</f>
        <v/>
      </c>
      <c r="AH92" s="200" t="s">
        <v>3752</v>
      </c>
      <c r="AI92" s="633" t="str">
        <f>IF(AG92="","",(30*AG92))</f>
        <v/>
      </c>
      <c r="AJ92" s="162"/>
      <c r="AK92" s="162"/>
      <c r="AL92" s="195"/>
      <c r="AM92" s="246" t="str">
        <f t="shared" si="1"/>
        <v/>
      </c>
      <c r="AN92" s="250"/>
    </row>
    <row r="93" spans="1:52" ht="17.100000000000001" customHeight="1" x14ac:dyDescent="0.25">
      <c r="A93" s="195"/>
      <c r="B93" s="162"/>
      <c r="C93" s="162"/>
      <c r="D93" s="185">
        <v>3</v>
      </c>
      <c r="E93" s="371" t="s">
        <v>3752</v>
      </c>
      <c r="F93" s="739"/>
      <c r="G93" s="741"/>
      <c r="H93" s="741"/>
      <c r="I93" s="741"/>
      <c r="J93" s="741"/>
      <c r="K93" s="740"/>
      <c r="L93" s="369" t="s">
        <v>3752</v>
      </c>
      <c r="M93" s="765"/>
      <c r="N93" s="765"/>
      <c r="O93" s="765"/>
      <c r="P93" s="237" t="s">
        <v>3752</v>
      </c>
      <c r="Q93" s="297"/>
      <c r="R93" s="237" t="s">
        <v>3752</v>
      </c>
      <c r="S93" s="525"/>
      <c r="T93" s="401" t="s">
        <v>3752</v>
      </c>
      <c r="U93" s="739"/>
      <c r="V93" s="741"/>
      <c r="W93" s="741"/>
      <c r="X93" s="741"/>
      <c r="Y93" s="741"/>
      <c r="Z93" s="740"/>
      <c r="AA93" s="104" t="s">
        <v>3752</v>
      </c>
      <c r="AB93" s="829"/>
      <c r="AC93" s="830"/>
      <c r="AD93" s="407" t="s">
        <v>3752</v>
      </c>
      <c r="AE93" s="397"/>
      <c r="AF93" s="206" t="s">
        <v>3752</v>
      </c>
      <c r="AG93" s="245" t="str">
        <f>IF(OR(AB93="",AE93=""),"",IF(AB93="Non Orateur",IF(AE93="Poster",0.5*0.5,0.5*1),IF(AE93="Poster",0.5*1,1*1)))</f>
        <v/>
      </c>
      <c r="AH93" s="200" t="s">
        <v>3752</v>
      </c>
      <c r="AI93" s="633" t="str">
        <f>IF(AG93="","",(30*AG93))</f>
        <v/>
      </c>
      <c r="AJ93" s="162"/>
      <c r="AK93" s="162"/>
      <c r="AL93" s="195"/>
      <c r="AM93" s="246" t="str">
        <f t="shared" si="1"/>
        <v/>
      </c>
      <c r="AN93" s="250"/>
      <c r="AZ93" s="398">
        <v>10</v>
      </c>
    </row>
    <row r="94" spans="1:52" ht="3.95" customHeight="1" x14ac:dyDescent="0.25">
      <c r="A94" s="195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95"/>
      <c r="AM94" s="246">
        <f t="shared" si="1"/>
        <v>0</v>
      </c>
      <c r="AN94" s="250"/>
    </row>
    <row r="95" spans="1:52" s="327" customFormat="1" ht="17.100000000000001" customHeight="1" x14ac:dyDescent="0.25">
      <c r="A95" s="339"/>
      <c r="B95" s="299"/>
      <c r="C95" s="841" t="s">
        <v>1778</v>
      </c>
      <c r="D95" s="842"/>
      <c r="E95" s="842"/>
      <c r="F95" s="842"/>
      <c r="G95" s="842"/>
      <c r="H95" s="842"/>
      <c r="I95" s="842"/>
      <c r="J95" s="842"/>
      <c r="K95" s="842"/>
      <c r="L95" s="842"/>
      <c r="M95" s="842"/>
      <c r="N95" s="842"/>
      <c r="O95" s="842"/>
      <c r="P95" s="842"/>
      <c r="Q95" s="608" t="s">
        <v>1699</v>
      </c>
      <c r="R95" s="432"/>
      <c r="S95" s="432"/>
      <c r="T95" s="431"/>
      <c r="U95" s="827" t="s">
        <v>1783</v>
      </c>
      <c r="V95" s="827"/>
      <c r="W95" s="827"/>
      <c r="X95" s="827"/>
      <c r="Y95" s="827"/>
      <c r="Z95" s="827"/>
      <c r="AA95" s="827"/>
      <c r="AB95" s="827"/>
      <c r="AC95" s="827"/>
      <c r="AD95" s="827"/>
      <c r="AE95" s="827"/>
      <c r="AF95" s="827"/>
      <c r="AG95" s="827"/>
      <c r="AH95" s="828"/>
      <c r="AI95" s="854" t="s">
        <v>1851</v>
      </c>
      <c r="AJ95" s="855"/>
      <c r="AK95" s="299"/>
      <c r="AL95" s="339"/>
      <c r="AM95" s="448">
        <f t="shared" si="1"/>
        <v>0</v>
      </c>
      <c r="AN95" s="452"/>
    </row>
    <row r="96" spans="1:52" ht="3.95" customHeight="1" x14ac:dyDescent="0.25">
      <c r="A96" s="195"/>
      <c r="B96" s="162"/>
      <c r="C96" s="158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62"/>
      <c r="AL96" s="195"/>
      <c r="AM96" s="246">
        <f t="shared" si="1"/>
        <v>0</v>
      </c>
      <c r="AN96" s="250"/>
    </row>
    <row r="97" spans="1:54" ht="15" customHeight="1" x14ac:dyDescent="0.25">
      <c r="A97" s="195"/>
      <c r="B97" s="162"/>
      <c r="C97" s="158"/>
      <c r="D97" s="463" t="s">
        <v>1692</v>
      </c>
      <c r="E97" s="176"/>
      <c r="F97" s="727" t="s">
        <v>3814</v>
      </c>
      <c r="G97" s="728"/>
      <c r="H97" s="728"/>
      <c r="I97" s="728"/>
      <c r="J97" s="728"/>
      <c r="K97" s="729"/>
      <c r="L97" s="176"/>
      <c r="M97" s="845" t="s">
        <v>1769</v>
      </c>
      <c r="N97" s="849"/>
      <c r="O97" s="848"/>
      <c r="P97" s="497"/>
      <c r="Q97" s="463" t="s">
        <v>3736</v>
      </c>
      <c r="R97" s="497"/>
      <c r="S97" s="484" t="s">
        <v>1992</v>
      </c>
      <c r="T97" s="162"/>
      <c r="U97" s="821" t="s">
        <v>1770</v>
      </c>
      <c r="V97" s="822"/>
      <c r="W97" s="822"/>
      <c r="X97" s="822"/>
      <c r="Y97" s="822"/>
      <c r="Z97" s="823"/>
      <c r="AA97" s="169"/>
      <c r="AB97" s="816" t="s">
        <v>1772</v>
      </c>
      <c r="AC97" s="818"/>
      <c r="AD97" s="485"/>
      <c r="AE97" s="486" t="s">
        <v>3508</v>
      </c>
      <c r="AF97" s="485"/>
      <c r="AG97" s="486" t="s">
        <v>1996</v>
      </c>
      <c r="AH97" s="485"/>
      <c r="AI97" s="463" t="s">
        <v>1698</v>
      </c>
      <c r="AJ97" s="158"/>
      <c r="AK97" s="162"/>
      <c r="AL97" s="195"/>
      <c r="AM97" s="502">
        <f t="shared" si="1"/>
        <v>0</v>
      </c>
      <c r="AN97" s="250"/>
    </row>
    <row r="98" spans="1:54" ht="15" customHeight="1" x14ac:dyDescent="0.25">
      <c r="A98" s="195"/>
      <c r="B98" s="162"/>
      <c r="C98" s="158"/>
      <c r="D98" s="464" t="s">
        <v>792</v>
      </c>
      <c r="E98" s="176"/>
      <c r="F98" s="730" t="s">
        <v>799</v>
      </c>
      <c r="G98" s="731"/>
      <c r="H98" s="731"/>
      <c r="I98" s="731"/>
      <c r="J98" s="731"/>
      <c r="K98" s="732"/>
      <c r="L98" s="176"/>
      <c r="M98" s="730" t="s">
        <v>3815</v>
      </c>
      <c r="N98" s="731"/>
      <c r="O98" s="732"/>
      <c r="P98" s="497"/>
      <c r="Q98" s="464" t="s">
        <v>3733</v>
      </c>
      <c r="R98" s="497"/>
      <c r="S98" s="492" t="s">
        <v>1991</v>
      </c>
      <c r="T98" s="162"/>
      <c r="U98" s="824" t="s">
        <v>1771</v>
      </c>
      <c r="V98" s="825"/>
      <c r="W98" s="825"/>
      <c r="X98" s="825"/>
      <c r="Y98" s="825"/>
      <c r="Z98" s="826"/>
      <c r="AA98" s="169"/>
      <c r="AB98" s="775" t="s">
        <v>1773</v>
      </c>
      <c r="AC98" s="777"/>
      <c r="AD98" s="485"/>
      <c r="AE98" s="493" t="s">
        <v>1776</v>
      </c>
      <c r="AF98" s="485"/>
      <c r="AG98" s="493" t="s">
        <v>793</v>
      </c>
      <c r="AH98" s="485"/>
      <c r="AI98" s="464" t="s">
        <v>794</v>
      </c>
      <c r="AJ98" s="158"/>
      <c r="AK98" s="162"/>
      <c r="AL98" s="195"/>
      <c r="AM98" s="502">
        <f t="shared" si="1"/>
        <v>0</v>
      </c>
      <c r="AN98" s="250"/>
    </row>
    <row r="99" spans="1:54" ht="3.95" customHeight="1" x14ac:dyDescent="0.25">
      <c r="A99" s="195"/>
      <c r="B99" s="162"/>
      <c r="C99" s="158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62"/>
      <c r="AL99" s="195"/>
      <c r="AM99" s="246">
        <f t="shared" si="1"/>
        <v>0</v>
      </c>
      <c r="AN99" s="250"/>
    </row>
    <row r="100" spans="1:54" ht="17.100000000000001" customHeight="1" x14ac:dyDescent="0.25">
      <c r="A100" s="195"/>
      <c r="B100" s="162"/>
      <c r="C100" s="162"/>
      <c r="D100" s="185">
        <v>1</v>
      </c>
      <c r="E100" s="371" t="s">
        <v>3752</v>
      </c>
      <c r="F100" s="739"/>
      <c r="G100" s="741"/>
      <c r="H100" s="741"/>
      <c r="I100" s="741"/>
      <c r="J100" s="741"/>
      <c r="K100" s="740"/>
      <c r="L100" s="369" t="s">
        <v>3752</v>
      </c>
      <c r="M100" s="765"/>
      <c r="N100" s="765"/>
      <c r="O100" s="765"/>
      <c r="P100" s="237" t="s">
        <v>3752</v>
      </c>
      <c r="Q100" s="397"/>
      <c r="R100" s="237" t="s">
        <v>3752</v>
      </c>
      <c r="S100" s="525"/>
      <c r="T100" s="401" t="s">
        <v>3752</v>
      </c>
      <c r="U100" s="739"/>
      <c r="V100" s="741"/>
      <c r="W100" s="741"/>
      <c r="X100" s="741"/>
      <c r="Y100" s="741"/>
      <c r="Z100" s="740"/>
      <c r="AA100" s="104" t="s">
        <v>3752</v>
      </c>
      <c r="AB100" s="829"/>
      <c r="AC100" s="830"/>
      <c r="AD100" s="407" t="s">
        <v>3752</v>
      </c>
      <c r="AE100" s="397"/>
      <c r="AF100" s="206" t="s">
        <v>3752</v>
      </c>
      <c r="AG100" s="245" t="str">
        <f>IF(OR(AB100="",AE100=""),"",IF(AB100="Non Orateur",IF(AE100="Poster",0.5*0.5,0.5*1),IF(AE100="Poster",0.5*1,1*1)))</f>
        <v/>
      </c>
      <c r="AH100" s="200" t="s">
        <v>3752</v>
      </c>
      <c r="AI100" s="633" t="str">
        <f>IF(AG100="","",(20*AG100))</f>
        <v/>
      </c>
      <c r="AJ100" s="162"/>
      <c r="AK100" s="162"/>
      <c r="AL100" s="195"/>
      <c r="AM100" s="246" t="str">
        <f t="shared" si="1"/>
        <v/>
      </c>
      <c r="AN100" s="250"/>
    </row>
    <row r="101" spans="1:54" ht="17.100000000000001" customHeight="1" x14ac:dyDescent="0.25">
      <c r="A101" s="195"/>
      <c r="B101" s="162"/>
      <c r="C101" s="162"/>
      <c r="D101" s="185">
        <v>2</v>
      </c>
      <c r="E101" s="371" t="s">
        <v>3752</v>
      </c>
      <c r="F101" s="739"/>
      <c r="G101" s="741"/>
      <c r="H101" s="741"/>
      <c r="I101" s="741"/>
      <c r="J101" s="741"/>
      <c r="K101" s="740"/>
      <c r="L101" s="369" t="s">
        <v>3752</v>
      </c>
      <c r="M101" s="765"/>
      <c r="N101" s="765"/>
      <c r="O101" s="765"/>
      <c r="P101" s="237" t="s">
        <v>3752</v>
      </c>
      <c r="Q101" s="397"/>
      <c r="R101" s="237" t="s">
        <v>3752</v>
      </c>
      <c r="S101" s="525"/>
      <c r="T101" s="401" t="s">
        <v>3752</v>
      </c>
      <c r="U101" s="739"/>
      <c r="V101" s="741"/>
      <c r="W101" s="741"/>
      <c r="X101" s="741"/>
      <c r="Y101" s="741"/>
      <c r="Z101" s="740"/>
      <c r="AA101" s="104" t="s">
        <v>3752</v>
      </c>
      <c r="AB101" s="829"/>
      <c r="AC101" s="830"/>
      <c r="AD101" s="407" t="s">
        <v>3752</v>
      </c>
      <c r="AE101" s="397"/>
      <c r="AF101" s="206" t="s">
        <v>3752</v>
      </c>
      <c r="AG101" s="245" t="str">
        <f>IF(OR(AB101="",AE101=""),"",IF(AB101="Non Orateur",IF(AE101="Poster",0.5*0.5,0.5*1),IF(AE101="Poster",0.5*1,1*1)))</f>
        <v/>
      </c>
      <c r="AH101" s="200" t="s">
        <v>3752</v>
      </c>
      <c r="AI101" s="633" t="str">
        <f>IF(AG101="","",(20*AG101))</f>
        <v/>
      </c>
      <c r="AJ101" s="162"/>
      <c r="AK101" s="162"/>
      <c r="AL101" s="195"/>
      <c r="AM101" s="246" t="str">
        <f t="shared" si="1"/>
        <v/>
      </c>
      <c r="AN101" s="250"/>
    </row>
    <row r="102" spans="1:54" ht="17.100000000000001" customHeight="1" x14ac:dyDescent="0.25">
      <c r="A102" s="195"/>
      <c r="B102" s="162"/>
      <c r="C102" s="162"/>
      <c r="D102" s="185">
        <v>3</v>
      </c>
      <c r="E102" s="371" t="s">
        <v>3752</v>
      </c>
      <c r="F102" s="739"/>
      <c r="G102" s="741"/>
      <c r="H102" s="741"/>
      <c r="I102" s="741"/>
      <c r="J102" s="741"/>
      <c r="K102" s="740"/>
      <c r="L102" s="369" t="s">
        <v>3752</v>
      </c>
      <c r="M102" s="765"/>
      <c r="N102" s="765"/>
      <c r="O102" s="765"/>
      <c r="P102" s="237" t="s">
        <v>3752</v>
      </c>
      <c r="Q102" s="397"/>
      <c r="R102" s="237" t="s">
        <v>3752</v>
      </c>
      <c r="S102" s="525"/>
      <c r="T102" s="401" t="s">
        <v>3752</v>
      </c>
      <c r="U102" s="739"/>
      <c r="V102" s="741"/>
      <c r="W102" s="741"/>
      <c r="X102" s="741"/>
      <c r="Y102" s="741"/>
      <c r="Z102" s="740"/>
      <c r="AA102" s="104" t="s">
        <v>3752</v>
      </c>
      <c r="AB102" s="829"/>
      <c r="AC102" s="830"/>
      <c r="AD102" s="407" t="s">
        <v>3752</v>
      </c>
      <c r="AE102" s="397"/>
      <c r="AF102" s="206" t="s">
        <v>3752</v>
      </c>
      <c r="AG102" s="245" t="str">
        <f>IF(OR(AB102="",AE102=""),"",IF(AB102="Non Orateur",IF(AE102="Poster",0.5*0.5,0.5*1),IF(AE102="Poster",0.5*1,1*1)))</f>
        <v/>
      </c>
      <c r="AH102" s="200" t="s">
        <v>3752</v>
      </c>
      <c r="AI102" s="633" t="str">
        <f>IF(AG102="","",(20*AG102))</f>
        <v/>
      </c>
      <c r="AJ102" s="162"/>
      <c r="AK102" s="162"/>
      <c r="AL102" s="195"/>
      <c r="AM102" s="246" t="str">
        <f t="shared" si="1"/>
        <v/>
      </c>
      <c r="AN102" s="250"/>
      <c r="BA102" s="398">
        <v>11</v>
      </c>
    </row>
    <row r="103" spans="1:54" ht="3.95" customHeight="1" x14ac:dyDescent="0.25">
      <c r="A103" s="195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95"/>
      <c r="AM103" s="246">
        <f t="shared" si="1"/>
        <v>0</v>
      </c>
      <c r="AN103" s="250"/>
    </row>
    <row r="104" spans="1:54" s="327" customFormat="1" ht="17.100000000000001" customHeight="1" x14ac:dyDescent="0.25">
      <c r="A104" s="339"/>
      <c r="B104" s="299"/>
      <c r="C104" s="841" t="s">
        <v>1779</v>
      </c>
      <c r="D104" s="842"/>
      <c r="E104" s="842"/>
      <c r="F104" s="842"/>
      <c r="G104" s="842"/>
      <c r="H104" s="842"/>
      <c r="I104" s="842"/>
      <c r="J104" s="842"/>
      <c r="K104" s="842"/>
      <c r="L104" s="842"/>
      <c r="M104" s="842"/>
      <c r="N104" s="842"/>
      <c r="O104" s="842"/>
      <c r="P104" s="842"/>
      <c r="Q104" s="609" t="s">
        <v>1703</v>
      </c>
      <c r="R104" s="432"/>
      <c r="S104" s="453"/>
      <c r="T104" s="454"/>
      <c r="U104" s="827" t="s">
        <v>3567</v>
      </c>
      <c r="V104" s="827"/>
      <c r="W104" s="827"/>
      <c r="X104" s="827"/>
      <c r="Y104" s="827"/>
      <c r="Z104" s="827"/>
      <c r="AA104" s="827"/>
      <c r="AB104" s="827"/>
      <c r="AC104" s="827"/>
      <c r="AD104" s="827"/>
      <c r="AE104" s="827"/>
      <c r="AF104" s="827"/>
      <c r="AG104" s="827"/>
      <c r="AH104" s="828"/>
      <c r="AI104" s="854" t="s">
        <v>1852</v>
      </c>
      <c r="AJ104" s="855"/>
      <c r="AK104" s="299"/>
      <c r="AL104" s="339"/>
      <c r="AM104" s="448">
        <f t="shared" si="1"/>
        <v>0</v>
      </c>
      <c r="AN104" s="452"/>
    </row>
    <row r="105" spans="1:54" ht="3.95" customHeight="1" x14ac:dyDescent="0.25">
      <c r="A105" s="195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95"/>
      <c r="AM105" s="246">
        <f t="shared" si="1"/>
        <v>0</v>
      </c>
      <c r="AN105" s="250"/>
    </row>
    <row r="106" spans="1:54" ht="15" customHeight="1" x14ac:dyDescent="0.25">
      <c r="A106" s="195"/>
      <c r="B106" s="162"/>
      <c r="C106" s="162"/>
      <c r="D106" s="463" t="s">
        <v>1692</v>
      </c>
      <c r="E106" s="176"/>
      <c r="F106" s="727" t="s">
        <v>3814</v>
      </c>
      <c r="G106" s="728"/>
      <c r="H106" s="728"/>
      <c r="I106" s="728"/>
      <c r="J106" s="728"/>
      <c r="K106" s="729"/>
      <c r="L106" s="176"/>
      <c r="M106" s="845" t="s">
        <v>1769</v>
      </c>
      <c r="N106" s="849"/>
      <c r="O106" s="848"/>
      <c r="P106" s="497"/>
      <c r="Q106" s="463" t="s">
        <v>3736</v>
      </c>
      <c r="R106" s="497"/>
      <c r="S106" s="484" t="s">
        <v>1992</v>
      </c>
      <c r="T106" s="162"/>
      <c r="U106" s="821" t="s">
        <v>1770</v>
      </c>
      <c r="V106" s="822"/>
      <c r="W106" s="822"/>
      <c r="X106" s="822"/>
      <c r="Y106" s="822"/>
      <c r="Z106" s="823"/>
      <c r="AA106" s="169"/>
      <c r="AB106" s="816" t="s">
        <v>1772</v>
      </c>
      <c r="AC106" s="818"/>
      <c r="AD106" s="485"/>
      <c r="AE106" s="486" t="s">
        <v>3508</v>
      </c>
      <c r="AF106" s="485"/>
      <c r="AG106" s="486" t="s">
        <v>1996</v>
      </c>
      <c r="AH106" s="485"/>
      <c r="AI106" s="463" t="s">
        <v>1698</v>
      </c>
      <c r="AJ106" s="162"/>
      <c r="AK106" s="162"/>
      <c r="AL106" s="195"/>
      <c r="AM106" s="502">
        <f t="shared" si="1"/>
        <v>0</v>
      </c>
      <c r="AN106" s="250"/>
    </row>
    <row r="107" spans="1:54" ht="15" customHeight="1" x14ac:dyDescent="0.25">
      <c r="A107" s="195"/>
      <c r="B107" s="162"/>
      <c r="C107" s="162"/>
      <c r="D107" s="464" t="s">
        <v>792</v>
      </c>
      <c r="E107" s="176"/>
      <c r="F107" s="730" t="s">
        <v>799</v>
      </c>
      <c r="G107" s="731"/>
      <c r="H107" s="731"/>
      <c r="I107" s="731"/>
      <c r="J107" s="731"/>
      <c r="K107" s="732"/>
      <c r="L107" s="176"/>
      <c r="M107" s="730" t="s">
        <v>3815</v>
      </c>
      <c r="N107" s="731"/>
      <c r="O107" s="732"/>
      <c r="P107" s="497"/>
      <c r="Q107" s="464" t="s">
        <v>3733</v>
      </c>
      <c r="R107" s="497"/>
      <c r="S107" s="492" t="s">
        <v>1991</v>
      </c>
      <c r="T107" s="162"/>
      <c r="U107" s="824" t="s">
        <v>1771</v>
      </c>
      <c r="V107" s="825"/>
      <c r="W107" s="825"/>
      <c r="X107" s="825"/>
      <c r="Y107" s="825"/>
      <c r="Z107" s="826"/>
      <c r="AA107" s="169"/>
      <c r="AB107" s="775" t="s">
        <v>1773</v>
      </c>
      <c r="AC107" s="777"/>
      <c r="AD107" s="485"/>
      <c r="AE107" s="493" t="s">
        <v>1776</v>
      </c>
      <c r="AF107" s="485"/>
      <c r="AG107" s="493" t="s">
        <v>793</v>
      </c>
      <c r="AH107" s="485"/>
      <c r="AI107" s="464" t="s">
        <v>794</v>
      </c>
      <c r="AJ107" s="162"/>
      <c r="AK107" s="162"/>
      <c r="AL107" s="195"/>
      <c r="AM107" s="502">
        <f t="shared" si="1"/>
        <v>0</v>
      </c>
      <c r="AN107" s="250"/>
    </row>
    <row r="108" spans="1:54" ht="3.95" customHeight="1" x14ac:dyDescent="0.25">
      <c r="A108" s="195"/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95"/>
      <c r="AM108" s="246">
        <f t="shared" si="1"/>
        <v>0</v>
      </c>
      <c r="AN108" s="250"/>
    </row>
    <row r="109" spans="1:54" ht="17.100000000000001" customHeight="1" x14ac:dyDescent="0.25">
      <c r="A109" s="195"/>
      <c r="B109" s="162"/>
      <c r="C109" s="162"/>
      <c r="D109" s="185">
        <v>1</v>
      </c>
      <c r="E109" s="371" t="s">
        <v>3752</v>
      </c>
      <c r="F109" s="739"/>
      <c r="G109" s="741"/>
      <c r="H109" s="741"/>
      <c r="I109" s="741"/>
      <c r="J109" s="741"/>
      <c r="K109" s="740"/>
      <c r="L109" s="369" t="s">
        <v>3752</v>
      </c>
      <c r="M109" s="765"/>
      <c r="N109" s="765"/>
      <c r="O109" s="765"/>
      <c r="P109" s="237" t="s">
        <v>3752</v>
      </c>
      <c r="Q109" s="397"/>
      <c r="R109" s="237" t="s">
        <v>3752</v>
      </c>
      <c r="S109" s="525"/>
      <c r="T109" s="401" t="s">
        <v>3752</v>
      </c>
      <c r="U109" s="739"/>
      <c r="V109" s="741"/>
      <c r="W109" s="741"/>
      <c r="X109" s="741"/>
      <c r="Y109" s="741"/>
      <c r="Z109" s="740"/>
      <c r="AA109" s="104" t="s">
        <v>3752</v>
      </c>
      <c r="AB109" s="829"/>
      <c r="AC109" s="830"/>
      <c r="AD109" s="407" t="s">
        <v>3752</v>
      </c>
      <c r="AE109" s="397"/>
      <c r="AF109" s="206" t="s">
        <v>3752</v>
      </c>
      <c r="AG109" s="245" t="str">
        <f>IF(OR(AB109="",AE109=""),"",IF(AB109="Non Orateur",IF(AE109="Poster",0.5*0.5,0.5*1),IF(AE109="Poster",0.5*1,1*1)))</f>
        <v/>
      </c>
      <c r="AH109" s="200" t="s">
        <v>3752</v>
      </c>
      <c r="AI109" s="633" t="str">
        <f>IF(AG109="","",(15*AG109))</f>
        <v/>
      </c>
      <c r="AJ109" s="162"/>
      <c r="AK109" s="162"/>
      <c r="AL109" s="195"/>
      <c r="AM109" s="246" t="str">
        <f t="shared" si="1"/>
        <v/>
      </c>
      <c r="AN109" s="250"/>
    </row>
    <row r="110" spans="1:54" ht="17.100000000000001" customHeight="1" x14ac:dyDescent="0.25">
      <c r="A110" s="195"/>
      <c r="B110" s="162"/>
      <c r="C110" s="162"/>
      <c r="D110" s="185">
        <v>2</v>
      </c>
      <c r="E110" s="371" t="s">
        <v>3752</v>
      </c>
      <c r="F110" s="739"/>
      <c r="G110" s="741"/>
      <c r="H110" s="741"/>
      <c r="I110" s="741"/>
      <c r="J110" s="741"/>
      <c r="K110" s="740"/>
      <c r="L110" s="369" t="s">
        <v>3752</v>
      </c>
      <c r="M110" s="765"/>
      <c r="N110" s="765"/>
      <c r="O110" s="765"/>
      <c r="P110" s="237" t="s">
        <v>3752</v>
      </c>
      <c r="Q110" s="397"/>
      <c r="R110" s="237" t="s">
        <v>3752</v>
      </c>
      <c r="S110" s="525"/>
      <c r="T110" s="401" t="s">
        <v>3752</v>
      </c>
      <c r="U110" s="739"/>
      <c r="V110" s="741"/>
      <c r="W110" s="741"/>
      <c r="X110" s="741"/>
      <c r="Y110" s="741"/>
      <c r="Z110" s="740"/>
      <c r="AA110" s="104" t="s">
        <v>3752</v>
      </c>
      <c r="AB110" s="829"/>
      <c r="AC110" s="830"/>
      <c r="AD110" s="407" t="s">
        <v>3752</v>
      </c>
      <c r="AE110" s="397"/>
      <c r="AF110" s="206" t="s">
        <v>3752</v>
      </c>
      <c r="AG110" s="245" t="str">
        <f>IF(OR(AB110="",AE110=""),"",IF(AB110="Non Orateur",IF(AE110="Poster",0.5*0.5,0.5*1),IF(AE110="Poster",0.5*1,1*1)))</f>
        <v/>
      </c>
      <c r="AH110" s="200" t="s">
        <v>3752</v>
      </c>
      <c r="AI110" s="633" t="str">
        <f>IF(AG110="","",(15*AG110))</f>
        <v/>
      </c>
      <c r="AJ110" s="162"/>
      <c r="AK110" s="162"/>
      <c r="AL110" s="195"/>
      <c r="AM110" s="246" t="str">
        <f t="shared" si="1"/>
        <v/>
      </c>
      <c r="AN110" s="250"/>
    </row>
    <row r="111" spans="1:54" ht="17.100000000000001" customHeight="1" x14ac:dyDescent="0.25">
      <c r="A111" s="195"/>
      <c r="B111" s="162"/>
      <c r="C111" s="162"/>
      <c r="D111" s="185">
        <v>3</v>
      </c>
      <c r="E111" s="371" t="s">
        <v>3752</v>
      </c>
      <c r="F111" s="739"/>
      <c r="G111" s="741"/>
      <c r="H111" s="741"/>
      <c r="I111" s="741"/>
      <c r="J111" s="741"/>
      <c r="K111" s="740"/>
      <c r="L111" s="369" t="s">
        <v>3752</v>
      </c>
      <c r="M111" s="765"/>
      <c r="N111" s="765"/>
      <c r="O111" s="765"/>
      <c r="P111" s="237" t="s">
        <v>3752</v>
      </c>
      <c r="Q111" s="397"/>
      <c r="R111" s="237" t="s">
        <v>3752</v>
      </c>
      <c r="S111" s="525"/>
      <c r="T111" s="401" t="s">
        <v>3752</v>
      </c>
      <c r="U111" s="739"/>
      <c r="V111" s="741"/>
      <c r="W111" s="741"/>
      <c r="X111" s="741"/>
      <c r="Y111" s="741"/>
      <c r="Z111" s="740"/>
      <c r="AA111" s="104" t="s">
        <v>3752</v>
      </c>
      <c r="AB111" s="829"/>
      <c r="AC111" s="830"/>
      <c r="AD111" s="407" t="s">
        <v>3752</v>
      </c>
      <c r="AE111" s="397"/>
      <c r="AF111" s="206" t="s">
        <v>3752</v>
      </c>
      <c r="AG111" s="245" t="str">
        <f>IF(OR(AB111="",AE111=""),"",IF(AB111="Non Orateur",IF(AE111="Poster",0.5*0.5,0.5*1),IF(AE111="Poster",0.5*1,1*1)))</f>
        <v/>
      </c>
      <c r="AH111" s="200" t="s">
        <v>3752</v>
      </c>
      <c r="AI111" s="633" t="str">
        <f>IF(AG111="","",(15*AG111))</f>
        <v/>
      </c>
      <c r="AJ111" s="162"/>
      <c r="AK111" s="162"/>
      <c r="AL111" s="195"/>
      <c r="AM111" s="246" t="str">
        <f t="shared" si="1"/>
        <v/>
      </c>
      <c r="AN111" s="250"/>
      <c r="BB111" s="398">
        <v>12</v>
      </c>
    </row>
    <row r="112" spans="1:54" ht="3.95" customHeight="1" x14ac:dyDescent="0.25">
      <c r="A112" s="195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95"/>
      <c r="AM112" s="246">
        <f t="shared" si="1"/>
        <v>0</v>
      </c>
      <c r="AN112" s="250"/>
    </row>
    <row r="113" spans="1:55" s="327" customFormat="1" ht="17.100000000000001" customHeight="1" x14ac:dyDescent="0.25">
      <c r="A113" s="339"/>
      <c r="B113" s="299"/>
      <c r="C113" s="841" t="s">
        <v>1780</v>
      </c>
      <c r="D113" s="842"/>
      <c r="E113" s="842"/>
      <c r="F113" s="842"/>
      <c r="G113" s="842"/>
      <c r="H113" s="842"/>
      <c r="I113" s="842"/>
      <c r="J113" s="842"/>
      <c r="K113" s="842"/>
      <c r="L113" s="842"/>
      <c r="M113" s="842"/>
      <c r="N113" s="842"/>
      <c r="O113" s="842"/>
      <c r="P113" s="842"/>
      <c r="Q113" s="608" t="s">
        <v>1704</v>
      </c>
      <c r="R113" s="432"/>
      <c r="S113" s="432"/>
      <c r="T113" s="431"/>
      <c r="U113" s="827" t="s">
        <v>3564</v>
      </c>
      <c r="V113" s="827"/>
      <c r="W113" s="827"/>
      <c r="X113" s="827"/>
      <c r="Y113" s="827"/>
      <c r="Z113" s="827"/>
      <c r="AA113" s="827"/>
      <c r="AB113" s="827"/>
      <c r="AC113" s="827"/>
      <c r="AD113" s="827"/>
      <c r="AE113" s="827"/>
      <c r="AF113" s="827"/>
      <c r="AG113" s="827"/>
      <c r="AH113" s="828"/>
      <c r="AI113" s="854" t="s">
        <v>1844</v>
      </c>
      <c r="AJ113" s="855"/>
      <c r="AK113" s="299"/>
      <c r="AL113" s="339"/>
      <c r="AM113" s="448">
        <f t="shared" si="1"/>
        <v>0</v>
      </c>
      <c r="AN113" s="452"/>
    </row>
    <row r="114" spans="1:55" ht="3.95" customHeight="1" x14ac:dyDescent="0.25">
      <c r="A114" s="195"/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95"/>
      <c r="AM114" s="246">
        <f t="shared" si="1"/>
        <v>0</v>
      </c>
      <c r="AN114" s="250"/>
    </row>
    <row r="115" spans="1:55" ht="15" customHeight="1" x14ac:dyDescent="0.25">
      <c r="A115" s="195"/>
      <c r="B115" s="162"/>
      <c r="C115" s="162"/>
      <c r="D115" s="463" t="s">
        <v>1692</v>
      </c>
      <c r="E115" s="176"/>
      <c r="F115" s="727" t="s">
        <v>3814</v>
      </c>
      <c r="G115" s="728"/>
      <c r="H115" s="728"/>
      <c r="I115" s="728"/>
      <c r="J115" s="728"/>
      <c r="K115" s="729"/>
      <c r="L115" s="176"/>
      <c r="M115" s="845" t="s">
        <v>1769</v>
      </c>
      <c r="N115" s="849"/>
      <c r="O115" s="848"/>
      <c r="P115" s="497"/>
      <c r="Q115" s="463" t="s">
        <v>3736</v>
      </c>
      <c r="R115" s="497"/>
      <c r="S115" s="484" t="s">
        <v>1992</v>
      </c>
      <c r="T115" s="162"/>
      <c r="U115" s="821" t="s">
        <v>1770</v>
      </c>
      <c r="V115" s="822"/>
      <c r="W115" s="822"/>
      <c r="X115" s="822"/>
      <c r="Y115" s="822"/>
      <c r="Z115" s="823"/>
      <c r="AA115" s="169"/>
      <c r="AB115" s="816" t="s">
        <v>1772</v>
      </c>
      <c r="AC115" s="818"/>
      <c r="AD115" s="485"/>
      <c r="AE115" s="486" t="s">
        <v>3508</v>
      </c>
      <c r="AF115" s="485"/>
      <c r="AG115" s="486" t="s">
        <v>1996</v>
      </c>
      <c r="AH115" s="485"/>
      <c r="AI115" s="463" t="s">
        <v>1698</v>
      </c>
      <c r="AJ115" s="162"/>
      <c r="AK115" s="162"/>
      <c r="AL115" s="195"/>
      <c r="AM115" s="502">
        <f t="shared" si="1"/>
        <v>0</v>
      </c>
      <c r="AN115" s="250"/>
    </row>
    <row r="116" spans="1:55" ht="15" customHeight="1" x14ac:dyDescent="0.25">
      <c r="A116" s="195"/>
      <c r="B116" s="162"/>
      <c r="C116" s="162"/>
      <c r="D116" s="464" t="s">
        <v>792</v>
      </c>
      <c r="E116" s="176"/>
      <c r="F116" s="730" t="s">
        <v>799</v>
      </c>
      <c r="G116" s="731"/>
      <c r="H116" s="731"/>
      <c r="I116" s="731"/>
      <c r="J116" s="731"/>
      <c r="K116" s="732"/>
      <c r="L116" s="176"/>
      <c r="M116" s="730" t="s">
        <v>3815</v>
      </c>
      <c r="N116" s="731"/>
      <c r="O116" s="732"/>
      <c r="P116" s="497"/>
      <c r="Q116" s="464" t="s">
        <v>3733</v>
      </c>
      <c r="R116" s="497"/>
      <c r="S116" s="492" t="s">
        <v>1991</v>
      </c>
      <c r="T116" s="162"/>
      <c r="U116" s="824" t="s">
        <v>1771</v>
      </c>
      <c r="V116" s="825"/>
      <c r="W116" s="825"/>
      <c r="X116" s="825"/>
      <c r="Y116" s="825"/>
      <c r="Z116" s="826"/>
      <c r="AA116" s="169"/>
      <c r="AB116" s="775" t="s">
        <v>1773</v>
      </c>
      <c r="AC116" s="777"/>
      <c r="AD116" s="485"/>
      <c r="AE116" s="493" t="s">
        <v>1776</v>
      </c>
      <c r="AF116" s="485"/>
      <c r="AG116" s="493" t="s">
        <v>793</v>
      </c>
      <c r="AH116" s="485"/>
      <c r="AI116" s="464" t="s">
        <v>794</v>
      </c>
      <c r="AJ116" s="162"/>
      <c r="AK116" s="162"/>
      <c r="AL116" s="195"/>
      <c r="AM116" s="502">
        <f t="shared" si="1"/>
        <v>0</v>
      </c>
      <c r="AN116" s="250"/>
    </row>
    <row r="117" spans="1:55" ht="3.95" customHeight="1" x14ac:dyDescent="0.25">
      <c r="A117" s="195"/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95"/>
      <c r="AM117" s="246">
        <f t="shared" si="1"/>
        <v>0</v>
      </c>
      <c r="AN117" s="250"/>
    </row>
    <row r="118" spans="1:55" ht="17.100000000000001" customHeight="1" x14ac:dyDescent="0.25">
      <c r="A118" s="195"/>
      <c r="B118" s="162"/>
      <c r="C118" s="162"/>
      <c r="D118" s="185">
        <v>1</v>
      </c>
      <c r="E118" s="371" t="s">
        <v>3752</v>
      </c>
      <c r="F118" s="739"/>
      <c r="G118" s="741"/>
      <c r="H118" s="741"/>
      <c r="I118" s="741"/>
      <c r="J118" s="741"/>
      <c r="K118" s="740"/>
      <c r="L118" s="369" t="s">
        <v>3752</v>
      </c>
      <c r="M118" s="765"/>
      <c r="N118" s="765"/>
      <c r="O118" s="765"/>
      <c r="P118" s="237" t="s">
        <v>3752</v>
      </c>
      <c r="Q118" s="397"/>
      <c r="R118" s="237" t="s">
        <v>3752</v>
      </c>
      <c r="S118" s="525"/>
      <c r="T118" s="401" t="s">
        <v>3752</v>
      </c>
      <c r="U118" s="739"/>
      <c r="V118" s="741"/>
      <c r="W118" s="741"/>
      <c r="X118" s="741"/>
      <c r="Y118" s="741"/>
      <c r="Z118" s="740"/>
      <c r="AA118" s="104" t="s">
        <v>3752</v>
      </c>
      <c r="AB118" s="829"/>
      <c r="AC118" s="830"/>
      <c r="AD118" s="407" t="s">
        <v>3752</v>
      </c>
      <c r="AE118" s="397"/>
      <c r="AF118" s="206" t="s">
        <v>3752</v>
      </c>
      <c r="AG118" s="245" t="str">
        <f>IF(OR(AB118="",AE118=""),"",IF(AB118="Non Orateur",IF(AE118="Poster",0.5*0.5,0.5*1),IF(AE118="Poster",0.5*1,1*1)))</f>
        <v/>
      </c>
      <c r="AH118" s="200" t="s">
        <v>3752</v>
      </c>
      <c r="AI118" s="633" t="str">
        <f>IF(AG118="","",(12*AG118))</f>
        <v/>
      </c>
      <c r="AJ118" s="162"/>
      <c r="AK118" s="162"/>
      <c r="AL118" s="195"/>
      <c r="AM118" s="246" t="str">
        <f t="shared" si="1"/>
        <v/>
      </c>
      <c r="AN118" s="250"/>
    </row>
    <row r="119" spans="1:55" ht="17.100000000000001" customHeight="1" x14ac:dyDescent="0.25">
      <c r="A119" s="195"/>
      <c r="B119" s="162"/>
      <c r="C119" s="162"/>
      <c r="D119" s="185">
        <v>2</v>
      </c>
      <c r="E119" s="371" t="s">
        <v>3752</v>
      </c>
      <c r="F119" s="739"/>
      <c r="G119" s="741"/>
      <c r="H119" s="741"/>
      <c r="I119" s="741"/>
      <c r="J119" s="741"/>
      <c r="K119" s="740"/>
      <c r="L119" s="369" t="s">
        <v>3752</v>
      </c>
      <c r="M119" s="765"/>
      <c r="N119" s="765"/>
      <c r="O119" s="765"/>
      <c r="P119" s="237" t="s">
        <v>3752</v>
      </c>
      <c r="Q119" s="397"/>
      <c r="R119" s="237" t="s">
        <v>3752</v>
      </c>
      <c r="S119" s="525"/>
      <c r="T119" s="401" t="s">
        <v>3752</v>
      </c>
      <c r="U119" s="739"/>
      <c r="V119" s="741"/>
      <c r="W119" s="741"/>
      <c r="X119" s="741"/>
      <c r="Y119" s="741"/>
      <c r="Z119" s="740"/>
      <c r="AA119" s="104" t="s">
        <v>3752</v>
      </c>
      <c r="AB119" s="829"/>
      <c r="AC119" s="830"/>
      <c r="AD119" s="407" t="s">
        <v>3752</v>
      </c>
      <c r="AE119" s="397"/>
      <c r="AF119" s="206" t="s">
        <v>3752</v>
      </c>
      <c r="AG119" s="245" t="str">
        <f>IF(OR(AB119="",AE119=""),"",IF(AB119="Non Orateur",IF(AE119="Poster",0.5*0.5,0.5*1),IF(AE119="Poster",0.5*1,1*1)))</f>
        <v/>
      </c>
      <c r="AH119" s="200" t="s">
        <v>3752</v>
      </c>
      <c r="AI119" s="633" t="str">
        <f>IF(AG119="","",(12*AG119))</f>
        <v/>
      </c>
      <c r="AJ119" s="162"/>
      <c r="AK119" s="162"/>
      <c r="AL119" s="195"/>
      <c r="AM119" s="246" t="str">
        <f t="shared" si="1"/>
        <v/>
      </c>
      <c r="AN119" s="250"/>
    </row>
    <row r="120" spans="1:55" ht="17.100000000000001" customHeight="1" x14ac:dyDescent="0.25">
      <c r="A120" s="195"/>
      <c r="B120" s="162"/>
      <c r="C120" s="162"/>
      <c r="D120" s="185">
        <v>3</v>
      </c>
      <c r="E120" s="371" t="s">
        <v>3752</v>
      </c>
      <c r="F120" s="739"/>
      <c r="G120" s="741"/>
      <c r="H120" s="741"/>
      <c r="I120" s="741"/>
      <c r="J120" s="741"/>
      <c r="K120" s="740"/>
      <c r="L120" s="369" t="s">
        <v>3752</v>
      </c>
      <c r="M120" s="765"/>
      <c r="N120" s="765"/>
      <c r="O120" s="765"/>
      <c r="P120" s="237" t="s">
        <v>3752</v>
      </c>
      <c r="Q120" s="397"/>
      <c r="R120" s="237" t="s">
        <v>3752</v>
      </c>
      <c r="S120" s="525"/>
      <c r="T120" s="401" t="s">
        <v>3752</v>
      </c>
      <c r="U120" s="739"/>
      <c r="V120" s="741"/>
      <c r="W120" s="741"/>
      <c r="X120" s="741"/>
      <c r="Y120" s="741"/>
      <c r="Z120" s="740"/>
      <c r="AA120" s="104" t="s">
        <v>3752</v>
      </c>
      <c r="AB120" s="829"/>
      <c r="AC120" s="830"/>
      <c r="AD120" s="407" t="s">
        <v>3752</v>
      </c>
      <c r="AE120" s="397"/>
      <c r="AF120" s="206" t="s">
        <v>3752</v>
      </c>
      <c r="AG120" s="245" t="str">
        <f>IF(OR(AB120="",AE120=""),"",IF(AB120="Non Orateur",IF(AE120="Poster",0.5*0.5,0.5*1),IF(AE120="Poster",0.5*1,1*1)))</f>
        <v/>
      </c>
      <c r="AH120" s="200" t="s">
        <v>3752</v>
      </c>
      <c r="AI120" s="633" t="str">
        <f>IF(AG120="","",(12*AG120))</f>
        <v/>
      </c>
      <c r="AJ120" s="162"/>
      <c r="AK120" s="162"/>
      <c r="AL120" s="195"/>
      <c r="AM120" s="246" t="str">
        <f t="shared" si="1"/>
        <v/>
      </c>
      <c r="AN120" s="250"/>
      <c r="BC120" s="398">
        <v>13</v>
      </c>
    </row>
    <row r="121" spans="1:55" ht="3.95" customHeight="1" x14ac:dyDescent="0.25">
      <c r="A121" s="195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95"/>
      <c r="AM121" s="246">
        <f t="shared" si="1"/>
        <v>0</v>
      </c>
      <c r="AN121" s="250"/>
    </row>
    <row r="122" spans="1:55" s="327" customFormat="1" ht="17.100000000000001" customHeight="1" x14ac:dyDescent="0.25">
      <c r="A122" s="339"/>
      <c r="B122" s="299"/>
      <c r="C122" s="841" t="s">
        <v>1762</v>
      </c>
      <c r="D122" s="842"/>
      <c r="E122" s="842"/>
      <c r="F122" s="842"/>
      <c r="G122" s="842"/>
      <c r="H122" s="842"/>
      <c r="I122" s="842"/>
      <c r="J122" s="842"/>
      <c r="K122" s="842"/>
      <c r="L122" s="842"/>
      <c r="M122" s="842"/>
      <c r="N122" s="842"/>
      <c r="O122" s="842"/>
      <c r="P122" s="842"/>
      <c r="Q122" s="608" t="s">
        <v>1728</v>
      </c>
      <c r="R122" s="432"/>
      <c r="S122" s="432"/>
      <c r="T122" s="431"/>
      <c r="U122" s="827" t="s">
        <v>3560</v>
      </c>
      <c r="V122" s="827"/>
      <c r="W122" s="827"/>
      <c r="X122" s="827"/>
      <c r="Y122" s="827"/>
      <c r="Z122" s="827"/>
      <c r="AA122" s="827"/>
      <c r="AB122" s="827"/>
      <c r="AC122" s="827"/>
      <c r="AD122" s="827"/>
      <c r="AE122" s="827"/>
      <c r="AF122" s="827"/>
      <c r="AG122" s="827"/>
      <c r="AH122" s="828"/>
      <c r="AI122" s="854" t="s">
        <v>1844</v>
      </c>
      <c r="AJ122" s="855"/>
      <c r="AK122" s="299"/>
      <c r="AL122" s="339"/>
      <c r="AM122" s="448">
        <f t="shared" si="1"/>
        <v>0</v>
      </c>
      <c r="AN122" s="452"/>
    </row>
    <row r="123" spans="1:55" ht="3.95" customHeight="1" x14ac:dyDescent="0.25">
      <c r="A123" s="195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95"/>
      <c r="AM123" s="246">
        <f t="shared" si="1"/>
        <v>0</v>
      </c>
      <c r="AN123" s="250"/>
    </row>
    <row r="124" spans="1:55" ht="15" customHeight="1" x14ac:dyDescent="0.25">
      <c r="A124" s="195"/>
      <c r="B124" s="162"/>
      <c r="C124" s="162"/>
      <c r="D124" s="463" t="s">
        <v>1692</v>
      </c>
      <c r="E124" s="176"/>
      <c r="F124" s="727" t="s">
        <v>3814</v>
      </c>
      <c r="G124" s="728"/>
      <c r="H124" s="728"/>
      <c r="I124" s="728"/>
      <c r="J124" s="728"/>
      <c r="K124" s="729"/>
      <c r="L124" s="176"/>
      <c r="M124" s="845" t="s">
        <v>1769</v>
      </c>
      <c r="N124" s="849"/>
      <c r="O124" s="848"/>
      <c r="P124" s="497"/>
      <c r="Q124" s="463" t="s">
        <v>3736</v>
      </c>
      <c r="R124" s="497"/>
      <c r="S124" s="484" t="s">
        <v>1992</v>
      </c>
      <c r="T124" s="162"/>
      <c r="U124" s="821" t="s">
        <v>1770</v>
      </c>
      <c r="V124" s="822"/>
      <c r="W124" s="822"/>
      <c r="X124" s="822"/>
      <c r="Y124" s="822"/>
      <c r="Z124" s="823"/>
      <c r="AA124" s="169"/>
      <c r="AB124" s="816" t="s">
        <v>1772</v>
      </c>
      <c r="AC124" s="818"/>
      <c r="AD124" s="485"/>
      <c r="AE124" s="486" t="s">
        <v>3508</v>
      </c>
      <c r="AF124" s="485"/>
      <c r="AG124" s="486" t="s">
        <v>1996</v>
      </c>
      <c r="AH124" s="485"/>
      <c r="AI124" s="463" t="s">
        <v>1698</v>
      </c>
      <c r="AJ124" s="162"/>
      <c r="AK124" s="162"/>
      <c r="AL124" s="195"/>
      <c r="AM124" s="502">
        <f t="shared" si="1"/>
        <v>0</v>
      </c>
      <c r="AN124" s="250"/>
    </row>
    <row r="125" spans="1:55" ht="15" customHeight="1" x14ac:dyDescent="0.25">
      <c r="A125" s="195"/>
      <c r="B125" s="162"/>
      <c r="C125" s="162"/>
      <c r="D125" s="464" t="s">
        <v>792</v>
      </c>
      <c r="E125" s="176"/>
      <c r="F125" s="730" t="s">
        <v>799</v>
      </c>
      <c r="G125" s="731"/>
      <c r="H125" s="731"/>
      <c r="I125" s="731"/>
      <c r="J125" s="731"/>
      <c r="K125" s="732"/>
      <c r="L125" s="176"/>
      <c r="M125" s="730" t="s">
        <v>3815</v>
      </c>
      <c r="N125" s="731"/>
      <c r="O125" s="732"/>
      <c r="P125" s="497"/>
      <c r="Q125" s="464" t="s">
        <v>3733</v>
      </c>
      <c r="R125" s="497"/>
      <c r="S125" s="492" t="s">
        <v>1991</v>
      </c>
      <c r="T125" s="162"/>
      <c r="U125" s="824" t="s">
        <v>1771</v>
      </c>
      <c r="V125" s="825"/>
      <c r="W125" s="825"/>
      <c r="X125" s="825"/>
      <c r="Y125" s="825"/>
      <c r="Z125" s="826"/>
      <c r="AA125" s="169"/>
      <c r="AB125" s="775" t="s">
        <v>1773</v>
      </c>
      <c r="AC125" s="777"/>
      <c r="AD125" s="485"/>
      <c r="AE125" s="493" t="s">
        <v>1776</v>
      </c>
      <c r="AF125" s="485"/>
      <c r="AG125" s="493" t="s">
        <v>793</v>
      </c>
      <c r="AH125" s="485"/>
      <c r="AI125" s="464" t="s">
        <v>794</v>
      </c>
      <c r="AJ125" s="162"/>
      <c r="AK125" s="162"/>
      <c r="AL125" s="195"/>
      <c r="AM125" s="502">
        <f t="shared" si="1"/>
        <v>0</v>
      </c>
      <c r="AN125" s="250"/>
    </row>
    <row r="126" spans="1:55" ht="3.95" customHeight="1" x14ac:dyDescent="0.25">
      <c r="A126" s="195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95"/>
      <c r="AM126" s="246">
        <f t="shared" si="1"/>
        <v>0</v>
      </c>
      <c r="AN126" s="250"/>
    </row>
    <row r="127" spans="1:55" ht="17.100000000000001" customHeight="1" x14ac:dyDescent="0.25">
      <c r="A127" s="195"/>
      <c r="B127" s="162"/>
      <c r="C127" s="162"/>
      <c r="D127" s="185">
        <v>1</v>
      </c>
      <c r="E127" s="371" t="s">
        <v>3752</v>
      </c>
      <c r="F127" s="739"/>
      <c r="G127" s="741"/>
      <c r="H127" s="741"/>
      <c r="I127" s="741"/>
      <c r="J127" s="741"/>
      <c r="K127" s="740"/>
      <c r="L127" s="369" t="s">
        <v>3752</v>
      </c>
      <c r="M127" s="765"/>
      <c r="N127" s="765"/>
      <c r="O127" s="765"/>
      <c r="P127" s="237" t="s">
        <v>3752</v>
      </c>
      <c r="Q127" s="397"/>
      <c r="R127" s="237" t="s">
        <v>3752</v>
      </c>
      <c r="S127" s="525"/>
      <c r="T127" s="401" t="s">
        <v>3752</v>
      </c>
      <c r="U127" s="739"/>
      <c r="V127" s="741"/>
      <c r="W127" s="741"/>
      <c r="X127" s="741"/>
      <c r="Y127" s="741"/>
      <c r="Z127" s="740"/>
      <c r="AA127" s="104" t="s">
        <v>3752</v>
      </c>
      <c r="AB127" s="829"/>
      <c r="AC127" s="830"/>
      <c r="AD127" s="407" t="s">
        <v>3752</v>
      </c>
      <c r="AE127" s="397"/>
      <c r="AF127" s="206" t="s">
        <v>3752</v>
      </c>
      <c r="AG127" s="245" t="str">
        <f>IF(OR(AB127="",AE127=""),"",IF(AB127="Non Orateur",IF(AE127="Poster",0.5*0.5,0.5*1),IF(AE127="Poster",0.5*1,1*1)))</f>
        <v/>
      </c>
      <c r="AH127" s="200" t="s">
        <v>3752</v>
      </c>
      <c r="AI127" s="633" t="str">
        <f>IF(AG127="","",(12*AG127))</f>
        <v/>
      </c>
      <c r="AJ127" s="162"/>
      <c r="AK127" s="162"/>
      <c r="AL127" s="195"/>
      <c r="AM127" s="246" t="str">
        <f t="shared" si="1"/>
        <v/>
      </c>
      <c r="AN127" s="250"/>
    </row>
    <row r="128" spans="1:55" ht="17.100000000000001" customHeight="1" x14ac:dyDescent="0.25">
      <c r="A128" s="195"/>
      <c r="B128" s="162"/>
      <c r="C128" s="162"/>
      <c r="D128" s="185">
        <v>2</v>
      </c>
      <c r="E128" s="371" t="s">
        <v>3752</v>
      </c>
      <c r="F128" s="739"/>
      <c r="G128" s="741"/>
      <c r="H128" s="741"/>
      <c r="I128" s="741"/>
      <c r="J128" s="741"/>
      <c r="K128" s="740"/>
      <c r="L128" s="369" t="s">
        <v>3752</v>
      </c>
      <c r="M128" s="765"/>
      <c r="N128" s="765"/>
      <c r="O128" s="765"/>
      <c r="P128" s="237" t="s">
        <v>3752</v>
      </c>
      <c r="Q128" s="397"/>
      <c r="R128" s="237" t="s">
        <v>3752</v>
      </c>
      <c r="S128" s="525"/>
      <c r="T128" s="401" t="s">
        <v>3752</v>
      </c>
      <c r="U128" s="739"/>
      <c r="V128" s="741"/>
      <c r="W128" s="741"/>
      <c r="X128" s="741"/>
      <c r="Y128" s="741"/>
      <c r="Z128" s="740"/>
      <c r="AA128" s="104" t="s">
        <v>3752</v>
      </c>
      <c r="AB128" s="829"/>
      <c r="AC128" s="830"/>
      <c r="AD128" s="407" t="s">
        <v>3752</v>
      </c>
      <c r="AE128" s="397"/>
      <c r="AF128" s="206" t="s">
        <v>3752</v>
      </c>
      <c r="AG128" s="245" t="str">
        <f>IF(OR(AB128="",AE128=""),"",IF(AB128="Non Orateur",IF(AE128="Poster",0.5*0.5,0.5*1),IF(AE128="Poster",0.5*1,1*1)))</f>
        <v/>
      </c>
      <c r="AH128" s="200" t="s">
        <v>3752</v>
      </c>
      <c r="AI128" s="633" t="str">
        <f>IF(AG128="","",(12*AG128))</f>
        <v/>
      </c>
      <c r="AJ128" s="162"/>
      <c r="AK128" s="162"/>
      <c r="AL128" s="195"/>
      <c r="AM128" s="246" t="str">
        <f t="shared" si="1"/>
        <v/>
      </c>
      <c r="AN128" s="250"/>
    </row>
    <row r="129" spans="1:57" ht="17.100000000000001" customHeight="1" x14ac:dyDescent="0.25">
      <c r="A129" s="195"/>
      <c r="B129" s="162"/>
      <c r="C129" s="162"/>
      <c r="D129" s="185">
        <v>3</v>
      </c>
      <c r="E129" s="371" t="s">
        <v>3752</v>
      </c>
      <c r="F129" s="739"/>
      <c r="G129" s="741"/>
      <c r="H129" s="741"/>
      <c r="I129" s="741"/>
      <c r="J129" s="741"/>
      <c r="K129" s="740"/>
      <c r="L129" s="369" t="s">
        <v>3752</v>
      </c>
      <c r="M129" s="765"/>
      <c r="N129" s="765"/>
      <c r="O129" s="765"/>
      <c r="P129" s="237" t="s">
        <v>3752</v>
      </c>
      <c r="Q129" s="397"/>
      <c r="R129" s="237" t="s">
        <v>3752</v>
      </c>
      <c r="S129" s="525"/>
      <c r="T129" s="401" t="s">
        <v>3752</v>
      </c>
      <c r="U129" s="739"/>
      <c r="V129" s="741"/>
      <c r="W129" s="741"/>
      <c r="X129" s="741"/>
      <c r="Y129" s="741"/>
      <c r="Z129" s="740"/>
      <c r="AA129" s="104" t="s">
        <v>3752</v>
      </c>
      <c r="AB129" s="829"/>
      <c r="AC129" s="830"/>
      <c r="AD129" s="407" t="s">
        <v>3752</v>
      </c>
      <c r="AE129" s="397"/>
      <c r="AF129" s="206" t="s">
        <v>3752</v>
      </c>
      <c r="AG129" s="245" t="str">
        <f>IF(OR(AB129="",AE129=""),"",IF(AB129="Non Orateur",IF(AE129="Poster",0.5*0.5,0.5*1),IF(AE129="Poster",0.5*1,1*1)))</f>
        <v/>
      </c>
      <c r="AH129" s="200" t="s">
        <v>3752</v>
      </c>
      <c r="AI129" s="633" t="str">
        <f>IF(AG129="","",(12*AG129))</f>
        <v/>
      </c>
      <c r="AJ129" s="162"/>
      <c r="AK129" s="162"/>
      <c r="AL129" s="195"/>
      <c r="AM129" s="246" t="str">
        <f t="shared" si="1"/>
        <v/>
      </c>
      <c r="AN129" s="250"/>
      <c r="BD129" s="398">
        <v>14</v>
      </c>
    </row>
    <row r="130" spans="1:57" ht="3.95" customHeight="1" x14ac:dyDescent="0.25">
      <c r="A130" s="195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95"/>
      <c r="AM130" s="246">
        <f t="shared" si="1"/>
        <v>0</v>
      </c>
      <c r="AN130" s="250"/>
    </row>
    <row r="131" spans="1:57" s="327" customFormat="1" ht="17.100000000000001" customHeight="1" x14ac:dyDescent="0.25">
      <c r="A131" s="339"/>
      <c r="B131" s="299"/>
      <c r="C131" s="841" t="s">
        <v>1763</v>
      </c>
      <c r="D131" s="842"/>
      <c r="E131" s="842"/>
      <c r="F131" s="842"/>
      <c r="G131" s="842"/>
      <c r="H131" s="842"/>
      <c r="I131" s="842"/>
      <c r="J131" s="842"/>
      <c r="K131" s="842"/>
      <c r="L131" s="842"/>
      <c r="M131" s="842"/>
      <c r="N131" s="842"/>
      <c r="O131" s="842"/>
      <c r="P131" s="842"/>
      <c r="Q131" s="608" t="s">
        <v>1705</v>
      </c>
      <c r="R131" s="432"/>
      <c r="S131" s="432"/>
      <c r="T131" s="431"/>
      <c r="U131" s="827" t="s">
        <v>3561</v>
      </c>
      <c r="V131" s="827"/>
      <c r="W131" s="827"/>
      <c r="X131" s="827"/>
      <c r="Y131" s="827"/>
      <c r="Z131" s="827"/>
      <c r="AA131" s="827"/>
      <c r="AB131" s="827"/>
      <c r="AC131" s="827"/>
      <c r="AD131" s="827"/>
      <c r="AE131" s="827"/>
      <c r="AF131" s="827"/>
      <c r="AG131" s="827"/>
      <c r="AH131" s="828"/>
      <c r="AI131" s="854" t="s">
        <v>1855</v>
      </c>
      <c r="AJ131" s="855"/>
      <c r="AK131" s="299"/>
      <c r="AL131" s="339"/>
      <c r="AM131" s="448">
        <f t="shared" si="1"/>
        <v>0</v>
      </c>
      <c r="AN131" s="452"/>
    </row>
    <row r="132" spans="1:57" ht="3.95" customHeight="1" x14ac:dyDescent="0.25">
      <c r="A132" s="195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95"/>
      <c r="AM132" s="246">
        <f t="shared" si="1"/>
        <v>0</v>
      </c>
      <c r="AN132" s="250"/>
    </row>
    <row r="133" spans="1:57" ht="15" customHeight="1" x14ac:dyDescent="0.25">
      <c r="A133" s="195"/>
      <c r="B133" s="162"/>
      <c r="C133" s="162"/>
      <c r="D133" s="463" t="s">
        <v>1692</v>
      </c>
      <c r="E133" s="176"/>
      <c r="F133" s="727" t="s">
        <v>3814</v>
      </c>
      <c r="G133" s="728"/>
      <c r="H133" s="728"/>
      <c r="I133" s="728"/>
      <c r="J133" s="728"/>
      <c r="K133" s="729"/>
      <c r="L133" s="176"/>
      <c r="M133" s="845" t="s">
        <v>1769</v>
      </c>
      <c r="N133" s="849"/>
      <c r="O133" s="848"/>
      <c r="P133" s="497"/>
      <c r="Q133" s="463" t="s">
        <v>3736</v>
      </c>
      <c r="R133" s="497"/>
      <c r="S133" s="484" t="s">
        <v>1992</v>
      </c>
      <c r="T133" s="162"/>
      <c r="U133" s="821" t="s">
        <v>1770</v>
      </c>
      <c r="V133" s="822"/>
      <c r="W133" s="822"/>
      <c r="X133" s="822"/>
      <c r="Y133" s="822"/>
      <c r="Z133" s="823"/>
      <c r="AA133" s="169"/>
      <c r="AB133" s="816" t="s">
        <v>1772</v>
      </c>
      <c r="AC133" s="818"/>
      <c r="AD133" s="485"/>
      <c r="AE133" s="486" t="s">
        <v>3508</v>
      </c>
      <c r="AF133" s="485"/>
      <c r="AG133" s="486" t="s">
        <v>1996</v>
      </c>
      <c r="AH133" s="485"/>
      <c r="AI133" s="463" t="s">
        <v>1698</v>
      </c>
      <c r="AJ133" s="162"/>
      <c r="AK133" s="162"/>
      <c r="AL133" s="195"/>
      <c r="AM133" s="502">
        <f t="shared" si="1"/>
        <v>0</v>
      </c>
      <c r="AN133" s="250"/>
    </row>
    <row r="134" spans="1:57" ht="15" customHeight="1" x14ac:dyDescent="0.25">
      <c r="A134" s="195"/>
      <c r="B134" s="162"/>
      <c r="C134" s="162"/>
      <c r="D134" s="464" t="s">
        <v>792</v>
      </c>
      <c r="E134" s="176"/>
      <c r="F134" s="730" t="s">
        <v>799</v>
      </c>
      <c r="G134" s="731"/>
      <c r="H134" s="731"/>
      <c r="I134" s="731"/>
      <c r="J134" s="731"/>
      <c r="K134" s="732"/>
      <c r="L134" s="176"/>
      <c r="M134" s="730" t="s">
        <v>3815</v>
      </c>
      <c r="N134" s="731"/>
      <c r="O134" s="732"/>
      <c r="P134" s="497"/>
      <c r="Q134" s="464" t="s">
        <v>3733</v>
      </c>
      <c r="R134" s="497"/>
      <c r="S134" s="492" t="s">
        <v>1991</v>
      </c>
      <c r="T134" s="162"/>
      <c r="U134" s="824" t="s">
        <v>1771</v>
      </c>
      <c r="V134" s="825"/>
      <c r="W134" s="825"/>
      <c r="X134" s="825"/>
      <c r="Y134" s="825"/>
      <c r="Z134" s="826"/>
      <c r="AA134" s="169"/>
      <c r="AB134" s="775" t="s">
        <v>1773</v>
      </c>
      <c r="AC134" s="777"/>
      <c r="AD134" s="485"/>
      <c r="AE134" s="493" t="s">
        <v>1776</v>
      </c>
      <c r="AF134" s="485"/>
      <c r="AG134" s="493" t="s">
        <v>793</v>
      </c>
      <c r="AH134" s="485"/>
      <c r="AI134" s="464" t="s">
        <v>794</v>
      </c>
      <c r="AJ134" s="162"/>
      <c r="AK134" s="162"/>
      <c r="AL134" s="195"/>
      <c r="AM134" s="502">
        <f t="shared" si="1"/>
        <v>0</v>
      </c>
      <c r="AN134" s="250"/>
    </row>
    <row r="135" spans="1:57" ht="3.95" customHeight="1" x14ac:dyDescent="0.25">
      <c r="A135" s="195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95"/>
      <c r="AM135" s="246">
        <f t="shared" si="1"/>
        <v>0</v>
      </c>
      <c r="AN135" s="250"/>
    </row>
    <row r="136" spans="1:57" ht="17.100000000000001" customHeight="1" x14ac:dyDescent="0.25">
      <c r="A136" s="195"/>
      <c r="B136" s="162"/>
      <c r="C136" s="162"/>
      <c r="D136" s="185">
        <v>1</v>
      </c>
      <c r="E136" s="371" t="s">
        <v>3752</v>
      </c>
      <c r="F136" s="739"/>
      <c r="G136" s="741"/>
      <c r="H136" s="741"/>
      <c r="I136" s="741"/>
      <c r="J136" s="741"/>
      <c r="K136" s="740"/>
      <c r="L136" s="369" t="s">
        <v>3752</v>
      </c>
      <c r="M136" s="765"/>
      <c r="N136" s="765"/>
      <c r="O136" s="765"/>
      <c r="P136" s="237" t="s">
        <v>3752</v>
      </c>
      <c r="Q136" s="397"/>
      <c r="R136" s="237" t="s">
        <v>3752</v>
      </c>
      <c r="S136" s="525"/>
      <c r="T136" s="401" t="s">
        <v>3752</v>
      </c>
      <c r="U136" s="739"/>
      <c r="V136" s="741"/>
      <c r="W136" s="741"/>
      <c r="X136" s="741"/>
      <c r="Y136" s="741"/>
      <c r="Z136" s="740"/>
      <c r="AA136" s="104" t="s">
        <v>3752</v>
      </c>
      <c r="AB136" s="829"/>
      <c r="AC136" s="830"/>
      <c r="AD136" s="407" t="s">
        <v>3752</v>
      </c>
      <c r="AE136" s="397"/>
      <c r="AF136" s="206" t="s">
        <v>3752</v>
      </c>
      <c r="AG136" s="245" t="str">
        <f>IF(OR(AB136="",AE136=""),"",IF(AB136="Non Orateur",IF(AE136="Poster",0.5*0.5,0.5*1),IF(AE136="Poster",0.5*1,1*1)))</f>
        <v/>
      </c>
      <c r="AH136" s="200" t="s">
        <v>3752</v>
      </c>
      <c r="AI136" s="633" t="str">
        <f>IF(AG136="","",(10*AG136))</f>
        <v/>
      </c>
      <c r="AJ136" s="162"/>
      <c r="AK136" s="162"/>
      <c r="AL136" s="195"/>
      <c r="AM136" s="246" t="str">
        <f t="shared" si="1"/>
        <v/>
      </c>
      <c r="AN136" s="250"/>
    </row>
    <row r="137" spans="1:57" ht="17.100000000000001" customHeight="1" x14ac:dyDescent="0.25">
      <c r="A137" s="195"/>
      <c r="B137" s="162"/>
      <c r="C137" s="162"/>
      <c r="D137" s="185">
        <v>2</v>
      </c>
      <c r="E137" s="371" t="s">
        <v>3752</v>
      </c>
      <c r="F137" s="739"/>
      <c r="G137" s="741"/>
      <c r="H137" s="741"/>
      <c r="I137" s="741"/>
      <c r="J137" s="741"/>
      <c r="K137" s="740"/>
      <c r="L137" s="369" t="s">
        <v>3752</v>
      </c>
      <c r="M137" s="765"/>
      <c r="N137" s="765"/>
      <c r="O137" s="765"/>
      <c r="P137" s="237" t="s">
        <v>3752</v>
      </c>
      <c r="Q137" s="397"/>
      <c r="R137" s="237" t="s">
        <v>3752</v>
      </c>
      <c r="S137" s="525"/>
      <c r="T137" s="401" t="s">
        <v>3752</v>
      </c>
      <c r="U137" s="739"/>
      <c r="V137" s="741"/>
      <c r="W137" s="741"/>
      <c r="X137" s="741"/>
      <c r="Y137" s="741"/>
      <c r="Z137" s="740"/>
      <c r="AA137" s="104" t="s">
        <v>3752</v>
      </c>
      <c r="AB137" s="829"/>
      <c r="AC137" s="830"/>
      <c r="AD137" s="407" t="s">
        <v>3752</v>
      </c>
      <c r="AE137" s="397"/>
      <c r="AF137" s="206" t="s">
        <v>3752</v>
      </c>
      <c r="AG137" s="245" t="str">
        <f>IF(OR(AB137="",AE137=""),"",IF(AB137="Non Orateur",IF(AE137="Poster",0.5*0.5,0.5*1),IF(AE137="Poster",0.5*1,1*1)))</f>
        <v/>
      </c>
      <c r="AH137" s="200" t="s">
        <v>3752</v>
      </c>
      <c r="AI137" s="633" t="str">
        <f>IF(AG137="","",(10*AG137))</f>
        <v/>
      </c>
      <c r="AJ137" s="162"/>
      <c r="AK137" s="162"/>
      <c r="AL137" s="195"/>
      <c r="AM137" s="246" t="str">
        <f t="shared" ref="AM137:AM200" si="2">IF(OR(AI137="Valeur",AI137="القيمة"),0,IF(ISERROR(SEARCH("/",AI137)),AI137,0))</f>
        <v/>
      </c>
      <c r="AN137" s="250"/>
    </row>
    <row r="138" spans="1:57" ht="17.100000000000001" customHeight="1" x14ac:dyDescent="0.25">
      <c r="A138" s="195"/>
      <c r="B138" s="162"/>
      <c r="C138" s="162"/>
      <c r="D138" s="185">
        <v>3</v>
      </c>
      <c r="E138" s="371" t="s">
        <v>3752</v>
      </c>
      <c r="F138" s="739"/>
      <c r="G138" s="741"/>
      <c r="H138" s="741"/>
      <c r="I138" s="741"/>
      <c r="J138" s="741"/>
      <c r="K138" s="740"/>
      <c r="L138" s="369" t="s">
        <v>3752</v>
      </c>
      <c r="M138" s="765"/>
      <c r="N138" s="765"/>
      <c r="O138" s="765"/>
      <c r="P138" s="237" t="s">
        <v>3752</v>
      </c>
      <c r="Q138" s="397"/>
      <c r="R138" s="237" t="s">
        <v>3752</v>
      </c>
      <c r="S138" s="525"/>
      <c r="T138" s="401" t="s">
        <v>3752</v>
      </c>
      <c r="U138" s="739"/>
      <c r="V138" s="741"/>
      <c r="W138" s="741"/>
      <c r="X138" s="741"/>
      <c r="Y138" s="741"/>
      <c r="Z138" s="740"/>
      <c r="AA138" s="104" t="s">
        <v>3752</v>
      </c>
      <c r="AB138" s="829"/>
      <c r="AC138" s="830"/>
      <c r="AD138" s="407" t="s">
        <v>3752</v>
      </c>
      <c r="AE138" s="397"/>
      <c r="AF138" s="206" t="s">
        <v>3752</v>
      </c>
      <c r="AG138" s="245" t="str">
        <f>IF(OR(AB138="",AE138=""),"",IF(AB138="Non Orateur",IF(AE138="Poster",0.5*0.5,0.5*1),IF(AE138="Poster",0.5*1,1*1)))</f>
        <v/>
      </c>
      <c r="AH138" s="200" t="s">
        <v>3752</v>
      </c>
      <c r="AI138" s="633" t="str">
        <f>IF(AG138="","",(10*AG138))</f>
        <v/>
      </c>
      <c r="AJ138" s="162"/>
      <c r="AK138" s="162"/>
      <c r="AL138" s="195"/>
      <c r="AM138" s="246" t="str">
        <f t="shared" si="2"/>
        <v/>
      </c>
      <c r="AN138" s="250"/>
      <c r="BE138" s="398">
        <v>15</v>
      </c>
    </row>
    <row r="139" spans="1:57" ht="3.95" customHeight="1" x14ac:dyDescent="0.25">
      <c r="A139" s="195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95"/>
      <c r="AM139" s="246">
        <f t="shared" si="2"/>
        <v>0</v>
      </c>
      <c r="AN139" s="250"/>
    </row>
    <row r="140" spans="1:57" s="327" customFormat="1" ht="17.100000000000001" customHeight="1" x14ac:dyDescent="0.25">
      <c r="A140" s="339"/>
      <c r="B140" s="299"/>
      <c r="C140" s="841" t="s">
        <v>3759</v>
      </c>
      <c r="D140" s="842"/>
      <c r="E140" s="842"/>
      <c r="F140" s="842"/>
      <c r="G140" s="842"/>
      <c r="H140" s="842"/>
      <c r="I140" s="842"/>
      <c r="J140" s="842"/>
      <c r="K140" s="842"/>
      <c r="L140" s="842"/>
      <c r="M140" s="842"/>
      <c r="N140" s="842"/>
      <c r="O140" s="842"/>
      <c r="P140" s="842"/>
      <c r="Q140" s="608" t="s">
        <v>1729</v>
      </c>
      <c r="R140" s="432"/>
      <c r="S140" s="432"/>
      <c r="T140" s="431"/>
      <c r="U140" s="827" t="s">
        <v>3568</v>
      </c>
      <c r="V140" s="827"/>
      <c r="W140" s="827"/>
      <c r="X140" s="827"/>
      <c r="Y140" s="827"/>
      <c r="Z140" s="827"/>
      <c r="AA140" s="827"/>
      <c r="AB140" s="827"/>
      <c r="AC140" s="827"/>
      <c r="AD140" s="827"/>
      <c r="AE140" s="827"/>
      <c r="AF140" s="827"/>
      <c r="AG140" s="827"/>
      <c r="AH140" s="828"/>
      <c r="AI140" s="854" t="s">
        <v>1855</v>
      </c>
      <c r="AJ140" s="855"/>
      <c r="AK140" s="299"/>
      <c r="AL140" s="339"/>
      <c r="AM140" s="448">
        <f t="shared" si="2"/>
        <v>0</v>
      </c>
      <c r="AN140" s="452"/>
    </row>
    <row r="141" spans="1:57" ht="3.95" customHeight="1" x14ac:dyDescent="0.25">
      <c r="A141" s="195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95"/>
      <c r="AM141" s="246">
        <f t="shared" si="2"/>
        <v>0</v>
      </c>
      <c r="AN141" s="250"/>
    </row>
    <row r="142" spans="1:57" ht="15" customHeight="1" x14ac:dyDescent="0.25">
      <c r="A142" s="195"/>
      <c r="B142" s="162"/>
      <c r="C142" s="162"/>
      <c r="D142" s="463" t="s">
        <v>1692</v>
      </c>
      <c r="E142" s="176"/>
      <c r="F142" s="727" t="s">
        <v>3814</v>
      </c>
      <c r="G142" s="728"/>
      <c r="H142" s="728"/>
      <c r="I142" s="728"/>
      <c r="J142" s="728"/>
      <c r="K142" s="729"/>
      <c r="L142" s="176"/>
      <c r="M142" s="845" t="s">
        <v>1769</v>
      </c>
      <c r="N142" s="849"/>
      <c r="O142" s="848"/>
      <c r="P142" s="497"/>
      <c r="Q142" s="463" t="s">
        <v>3736</v>
      </c>
      <c r="R142" s="497"/>
      <c r="S142" s="484" t="s">
        <v>1992</v>
      </c>
      <c r="T142" s="162"/>
      <c r="U142" s="821" t="s">
        <v>1770</v>
      </c>
      <c r="V142" s="822"/>
      <c r="W142" s="822"/>
      <c r="X142" s="822"/>
      <c r="Y142" s="822"/>
      <c r="Z142" s="823"/>
      <c r="AA142" s="169"/>
      <c r="AB142" s="816" t="s">
        <v>1772</v>
      </c>
      <c r="AC142" s="818"/>
      <c r="AD142" s="485"/>
      <c r="AE142" s="486" t="s">
        <v>3508</v>
      </c>
      <c r="AF142" s="485"/>
      <c r="AG142" s="486" t="s">
        <v>1996</v>
      </c>
      <c r="AH142" s="485"/>
      <c r="AI142" s="463" t="s">
        <v>1698</v>
      </c>
      <c r="AJ142" s="162"/>
      <c r="AK142" s="162"/>
      <c r="AL142" s="195"/>
      <c r="AM142" s="502">
        <f t="shared" si="2"/>
        <v>0</v>
      </c>
      <c r="AN142" s="250"/>
    </row>
    <row r="143" spans="1:57" ht="15" customHeight="1" x14ac:dyDescent="0.25">
      <c r="A143" s="195"/>
      <c r="B143" s="162"/>
      <c r="C143" s="162"/>
      <c r="D143" s="464" t="s">
        <v>792</v>
      </c>
      <c r="E143" s="176"/>
      <c r="F143" s="730" t="s">
        <v>799</v>
      </c>
      <c r="G143" s="731"/>
      <c r="H143" s="731"/>
      <c r="I143" s="731"/>
      <c r="J143" s="731"/>
      <c r="K143" s="732"/>
      <c r="L143" s="176"/>
      <c r="M143" s="730" t="s">
        <v>3815</v>
      </c>
      <c r="N143" s="731"/>
      <c r="O143" s="732"/>
      <c r="P143" s="497"/>
      <c r="Q143" s="464" t="s">
        <v>3733</v>
      </c>
      <c r="R143" s="497"/>
      <c r="S143" s="492" t="s">
        <v>1991</v>
      </c>
      <c r="T143" s="162"/>
      <c r="U143" s="824" t="s">
        <v>1771</v>
      </c>
      <c r="V143" s="825"/>
      <c r="W143" s="825"/>
      <c r="X143" s="825"/>
      <c r="Y143" s="825"/>
      <c r="Z143" s="826"/>
      <c r="AA143" s="169"/>
      <c r="AB143" s="775" t="s">
        <v>1773</v>
      </c>
      <c r="AC143" s="777"/>
      <c r="AD143" s="485"/>
      <c r="AE143" s="493" t="s">
        <v>1776</v>
      </c>
      <c r="AF143" s="485"/>
      <c r="AG143" s="493" t="s">
        <v>793</v>
      </c>
      <c r="AH143" s="485"/>
      <c r="AI143" s="464" t="s">
        <v>794</v>
      </c>
      <c r="AJ143" s="162"/>
      <c r="AK143" s="162"/>
      <c r="AL143" s="195"/>
      <c r="AM143" s="502">
        <f t="shared" si="2"/>
        <v>0</v>
      </c>
      <c r="AN143" s="250"/>
    </row>
    <row r="144" spans="1:57" ht="3.95" customHeight="1" x14ac:dyDescent="0.25">
      <c r="A144" s="195"/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95"/>
      <c r="AM144" s="246">
        <f t="shared" si="2"/>
        <v>0</v>
      </c>
      <c r="AN144" s="250"/>
    </row>
    <row r="145" spans="1:59" ht="17.100000000000001" customHeight="1" x14ac:dyDescent="0.25">
      <c r="A145" s="195"/>
      <c r="B145" s="162"/>
      <c r="C145" s="162"/>
      <c r="D145" s="185">
        <v>1</v>
      </c>
      <c r="E145" s="371" t="s">
        <v>3752</v>
      </c>
      <c r="F145" s="739"/>
      <c r="G145" s="741"/>
      <c r="H145" s="741"/>
      <c r="I145" s="741"/>
      <c r="J145" s="741"/>
      <c r="K145" s="740"/>
      <c r="L145" s="369" t="s">
        <v>3752</v>
      </c>
      <c r="M145" s="765"/>
      <c r="N145" s="765"/>
      <c r="O145" s="765"/>
      <c r="P145" s="237" t="s">
        <v>3752</v>
      </c>
      <c r="Q145" s="397"/>
      <c r="R145" s="237" t="s">
        <v>3752</v>
      </c>
      <c r="S145" s="525"/>
      <c r="T145" s="401" t="s">
        <v>3752</v>
      </c>
      <c r="U145" s="739"/>
      <c r="V145" s="741"/>
      <c r="W145" s="741"/>
      <c r="X145" s="741"/>
      <c r="Y145" s="741"/>
      <c r="Z145" s="740"/>
      <c r="AA145" s="104" t="s">
        <v>3752</v>
      </c>
      <c r="AB145" s="829"/>
      <c r="AC145" s="830"/>
      <c r="AD145" s="407" t="s">
        <v>3752</v>
      </c>
      <c r="AE145" s="397"/>
      <c r="AF145" s="206" t="s">
        <v>3752</v>
      </c>
      <c r="AG145" s="245" t="str">
        <f>IF(OR(AB145="",AE145=""),"",IF(AB145="Non Orateur",IF(AE145="Poster",0.5*0.5,0.5*1),IF(AE145="Poster",0.5*1,1*1)))</f>
        <v/>
      </c>
      <c r="AH145" s="200" t="s">
        <v>3752</v>
      </c>
      <c r="AI145" s="633" t="str">
        <f>IF(AG145="","",(10*AG145))</f>
        <v/>
      </c>
      <c r="AJ145" s="162"/>
      <c r="AK145" s="162"/>
      <c r="AL145" s="195"/>
      <c r="AM145" s="246" t="str">
        <f t="shared" si="2"/>
        <v/>
      </c>
      <c r="AN145" s="250"/>
    </row>
    <row r="146" spans="1:59" ht="17.100000000000001" customHeight="1" x14ac:dyDescent="0.25">
      <c r="A146" s="195"/>
      <c r="B146" s="162"/>
      <c r="C146" s="162"/>
      <c r="D146" s="185">
        <v>2</v>
      </c>
      <c r="E146" s="371" t="s">
        <v>3752</v>
      </c>
      <c r="F146" s="739"/>
      <c r="G146" s="741"/>
      <c r="H146" s="741"/>
      <c r="I146" s="741"/>
      <c r="J146" s="741"/>
      <c r="K146" s="740"/>
      <c r="L146" s="369" t="s">
        <v>3752</v>
      </c>
      <c r="M146" s="765"/>
      <c r="N146" s="765"/>
      <c r="O146" s="765"/>
      <c r="P146" s="237" t="s">
        <v>3752</v>
      </c>
      <c r="Q146" s="397"/>
      <c r="R146" s="237" t="s">
        <v>3752</v>
      </c>
      <c r="S146" s="525"/>
      <c r="T146" s="401" t="s">
        <v>3752</v>
      </c>
      <c r="U146" s="739"/>
      <c r="V146" s="741"/>
      <c r="W146" s="741"/>
      <c r="X146" s="741"/>
      <c r="Y146" s="741"/>
      <c r="Z146" s="740"/>
      <c r="AA146" s="104" t="s">
        <v>3752</v>
      </c>
      <c r="AB146" s="829"/>
      <c r="AC146" s="830"/>
      <c r="AD146" s="407" t="s">
        <v>3752</v>
      </c>
      <c r="AE146" s="397"/>
      <c r="AF146" s="206" t="s">
        <v>3752</v>
      </c>
      <c r="AG146" s="245" t="str">
        <f>IF(OR(AB146="",AE146=""),"",IF(AB146="Non Orateur",IF(AE146="Poster",0.5*0.5,0.5*1),IF(AE146="Poster",0.5*1,1*1)))</f>
        <v/>
      </c>
      <c r="AH146" s="200" t="s">
        <v>3752</v>
      </c>
      <c r="AI146" s="633" t="str">
        <f>IF(AG146="","",(10*AG146))</f>
        <v/>
      </c>
      <c r="AJ146" s="162"/>
      <c r="AK146" s="162"/>
      <c r="AL146" s="195"/>
      <c r="AM146" s="246" t="str">
        <f t="shared" si="2"/>
        <v/>
      </c>
      <c r="AN146" s="250"/>
    </row>
    <row r="147" spans="1:59" ht="17.100000000000001" customHeight="1" x14ac:dyDescent="0.25">
      <c r="A147" s="195"/>
      <c r="B147" s="162"/>
      <c r="C147" s="162"/>
      <c r="D147" s="185">
        <v>3</v>
      </c>
      <c r="E147" s="371" t="s">
        <v>3752</v>
      </c>
      <c r="F147" s="739"/>
      <c r="G147" s="741"/>
      <c r="H147" s="741"/>
      <c r="I147" s="741"/>
      <c r="J147" s="741"/>
      <c r="K147" s="740"/>
      <c r="L147" s="369" t="s">
        <v>3752</v>
      </c>
      <c r="M147" s="765"/>
      <c r="N147" s="765"/>
      <c r="O147" s="765"/>
      <c r="P147" s="237" t="s">
        <v>3752</v>
      </c>
      <c r="Q147" s="397"/>
      <c r="R147" s="237" t="s">
        <v>3752</v>
      </c>
      <c r="S147" s="525"/>
      <c r="T147" s="401" t="s">
        <v>3752</v>
      </c>
      <c r="U147" s="739"/>
      <c r="V147" s="741"/>
      <c r="W147" s="741"/>
      <c r="X147" s="741"/>
      <c r="Y147" s="741"/>
      <c r="Z147" s="740"/>
      <c r="AA147" s="104" t="s">
        <v>3752</v>
      </c>
      <c r="AB147" s="829"/>
      <c r="AC147" s="830"/>
      <c r="AD147" s="407" t="s">
        <v>3752</v>
      </c>
      <c r="AE147" s="397"/>
      <c r="AF147" s="206" t="s">
        <v>3752</v>
      </c>
      <c r="AG147" s="245" t="str">
        <f>IF(OR(AB147="",AE147=""),"",IF(AB147="Non Orateur",IF(AE147="Poster",0.5*0.5,0.5*1),IF(AE147="Poster",0.5*1,1*1)))</f>
        <v/>
      </c>
      <c r="AH147" s="200" t="s">
        <v>3752</v>
      </c>
      <c r="AI147" s="633" t="str">
        <f>IF(AG147="","",(10*AG147))</f>
        <v/>
      </c>
      <c r="AJ147" s="162"/>
      <c r="AK147" s="162"/>
      <c r="AL147" s="195"/>
      <c r="AM147" s="246" t="str">
        <f t="shared" si="2"/>
        <v/>
      </c>
      <c r="AN147" s="250"/>
      <c r="BF147" s="398">
        <v>16</v>
      </c>
    </row>
    <row r="148" spans="1:59" ht="3.95" customHeight="1" x14ac:dyDescent="0.25">
      <c r="A148" s="195"/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95"/>
      <c r="AM148" s="246">
        <f t="shared" si="2"/>
        <v>0</v>
      </c>
      <c r="AN148" s="250"/>
    </row>
    <row r="149" spans="1:59" s="327" customFormat="1" ht="17.100000000000001" customHeight="1" x14ac:dyDescent="0.25">
      <c r="A149" s="339"/>
      <c r="B149" s="299"/>
      <c r="C149" s="841" t="s">
        <v>1869</v>
      </c>
      <c r="D149" s="842"/>
      <c r="E149" s="842"/>
      <c r="F149" s="842"/>
      <c r="G149" s="842"/>
      <c r="H149" s="842"/>
      <c r="I149" s="842"/>
      <c r="J149" s="842"/>
      <c r="K149" s="842"/>
      <c r="L149" s="842"/>
      <c r="M149" s="842"/>
      <c r="N149" s="842"/>
      <c r="O149" s="842"/>
      <c r="P149" s="842"/>
      <c r="Q149" s="608" t="s">
        <v>1706</v>
      </c>
      <c r="R149" s="432"/>
      <c r="S149" s="432"/>
      <c r="T149" s="431"/>
      <c r="U149" s="827" t="s">
        <v>3565</v>
      </c>
      <c r="V149" s="827"/>
      <c r="W149" s="827"/>
      <c r="X149" s="827"/>
      <c r="Y149" s="827"/>
      <c r="Z149" s="827"/>
      <c r="AA149" s="827"/>
      <c r="AB149" s="827"/>
      <c r="AC149" s="827"/>
      <c r="AD149" s="827"/>
      <c r="AE149" s="827"/>
      <c r="AF149" s="827"/>
      <c r="AG149" s="827"/>
      <c r="AH149" s="828"/>
      <c r="AI149" s="854" t="s">
        <v>1867</v>
      </c>
      <c r="AJ149" s="855"/>
      <c r="AK149" s="299"/>
      <c r="AL149" s="339"/>
      <c r="AM149" s="448">
        <f t="shared" si="2"/>
        <v>0</v>
      </c>
      <c r="AN149" s="452"/>
    </row>
    <row r="150" spans="1:59" ht="3.95" customHeight="1" x14ac:dyDescent="0.25">
      <c r="A150" s="195"/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95"/>
      <c r="AM150" s="246">
        <f t="shared" si="2"/>
        <v>0</v>
      </c>
      <c r="AN150" s="250"/>
    </row>
    <row r="151" spans="1:59" ht="15" customHeight="1" x14ac:dyDescent="0.25">
      <c r="A151" s="195"/>
      <c r="B151" s="162"/>
      <c r="C151" s="162"/>
      <c r="D151" s="463" t="s">
        <v>1692</v>
      </c>
      <c r="E151" s="176"/>
      <c r="F151" s="727" t="s">
        <v>3814</v>
      </c>
      <c r="G151" s="728"/>
      <c r="H151" s="728"/>
      <c r="I151" s="728"/>
      <c r="J151" s="728"/>
      <c r="K151" s="729"/>
      <c r="L151" s="176"/>
      <c r="M151" s="845" t="s">
        <v>1769</v>
      </c>
      <c r="N151" s="849"/>
      <c r="O151" s="848"/>
      <c r="P151" s="497"/>
      <c r="Q151" s="463" t="s">
        <v>3736</v>
      </c>
      <c r="R151" s="497"/>
      <c r="S151" s="484" t="s">
        <v>1992</v>
      </c>
      <c r="T151" s="162"/>
      <c r="U151" s="821" t="s">
        <v>1770</v>
      </c>
      <c r="V151" s="822"/>
      <c r="W151" s="822"/>
      <c r="X151" s="822"/>
      <c r="Y151" s="822"/>
      <c r="Z151" s="823"/>
      <c r="AA151" s="169"/>
      <c r="AB151" s="816" t="s">
        <v>1772</v>
      </c>
      <c r="AC151" s="818"/>
      <c r="AD151" s="485"/>
      <c r="AE151" s="486" t="s">
        <v>3508</v>
      </c>
      <c r="AF151" s="485"/>
      <c r="AG151" s="486" t="s">
        <v>1996</v>
      </c>
      <c r="AH151" s="485"/>
      <c r="AI151" s="463" t="s">
        <v>1698</v>
      </c>
      <c r="AJ151" s="162"/>
      <c r="AK151" s="162"/>
      <c r="AL151" s="195"/>
      <c r="AM151" s="502">
        <f t="shared" si="2"/>
        <v>0</v>
      </c>
      <c r="AN151" s="250"/>
    </row>
    <row r="152" spans="1:59" ht="15" customHeight="1" x14ac:dyDescent="0.25">
      <c r="A152" s="195"/>
      <c r="B152" s="162"/>
      <c r="C152" s="162"/>
      <c r="D152" s="464" t="s">
        <v>792</v>
      </c>
      <c r="E152" s="176"/>
      <c r="F152" s="730" t="s">
        <v>799</v>
      </c>
      <c r="G152" s="731"/>
      <c r="H152" s="731"/>
      <c r="I152" s="731"/>
      <c r="J152" s="731"/>
      <c r="K152" s="732"/>
      <c r="L152" s="176"/>
      <c r="M152" s="730" t="s">
        <v>3815</v>
      </c>
      <c r="N152" s="731"/>
      <c r="O152" s="732"/>
      <c r="P152" s="497"/>
      <c r="Q152" s="464" t="s">
        <v>3733</v>
      </c>
      <c r="R152" s="497"/>
      <c r="S152" s="492" t="s">
        <v>1991</v>
      </c>
      <c r="T152" s="162"/>
      <c r="U152" s="824" t="s">
        <v>1771</v>
      </c>
      <c r="V152" s="825"/>
      <c r="W152" s="825"/>
      <c r="X152" s="825"/>
      <c r="Y152" s="825"/>
      <c r="Z152" s="826"/>
      <c r="AA152" s="169"/>
      <c r="AB152" s="775" t="s">
        <v>1773</v>
      </c>
      <c r="AC152" s="777"/>
      <c r="AD152" s="485"/>
      <c r="AE152" s="493" t="s">
        <v>1776</v>
      </c>
      <c r="AF152" s="485"/>
      <c r="AG152" s="493" t="s">
        <v>793</v>
      </c>
      <c r="AH152" s="485"/>
      <c r="AI152" s="464" t="s">
        <v>794</v>
      </c>
      <c r="AJ152" s="162"/>
      <c r="AK152" s="162"/>
      <c r="AL152" s="195"/>
      <c r="AM152" s="502">
        <f t="shared" si="2"/>
        <v>0</v>
      </c>
      <c r="AN152" s="250"/>
    </row>
    <row r="153" spans="1:59" ht="3.95" customHeight="1" x14ac:dyDescent="0.25">
      <c r="A153" s="195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95"/>
      <c r="AM153" s="246">
        <f t="shared" si="2"/>
        <v>0</v>
      </c>
      <c r="AN153" s="250"/>
    </row>
    <row r="154" spans="1:59" ht="17.100000000000001" customHeight="1" x14ac:dyDescent="0.25">
      <c r="A154" s="195"/>
      <c r="B154" s="162"/>
      <c r="C154" s="162"/>
      <c r="D154" s="185">
        <v>1</v>
      </c>
      <c r="E154" s="371" t="s">
        <v>3752</v>
      </c>
      <c r="F154" s="739"/>
      <c r="G154" s="741"/>
      <c r="H154" s="741"/>
      <c r="I154" s="741"/>
      <c r="J154" s="741"/>
      <c r="K154" s="740"/>
      <c r="L154" s="369" t="s">
        <v>3752</v>
      </c>
      <c r="M154" s="765"/>
      <c r="N154" s="765"/>
      <c r="O154" s="765"/>
      <c r="P154" s="237" t="s">
        <v>3752</v>
      </c>
      <c r="Q154" s="397"/>
      <c r="R154" s="237" t="s">
        <v>3752</v>
      </c>
      <c r="S154" s="525"/>
      <c r="T154" s="401" t="s">
        <v>3752</v>
      </c>
      <c r="U154" s="739"/>
      <c r="V154" s="741"/>
      <c r="W154" s="741"/>
      <c r="X154" s="741"/>
      <c r="Y154" s="741"/>
      <c r="Z154" s="740"/>
      <c r="AA154" s="104" t="s">
        <v>3752</v>
      </c>
      <c r="AB154" s="829"/>
      <c r="AC154" s="830"/>
      <c r="AD154" s="407" t="s">
        <v>3752</v>
      </c>
      <c r="AE154" s="397"/>
      <c r="AF154" s="206" t="s">
        <v>3752</v>
      </c>
      <c r="AG154" s="245" t="str">
        <f>IF(OR(AB154="",AE154=""),"",IF(AB154="Non Orateur",IF(AE154="Poster",0.5*0.5,0.5*1),IF(AE154="Poster",0.5*1,1*1)))</f>
        <v/>
      </c>
      <c r="AH154" s="200" t="s">
        <v>3752</v>
      </c>
      <c r="AI154" s="633" t="str">
        <f>IF(AG154="","",(8*AG154))</f>
        <v/>
      </c>
      <c r="AJ154" s="162"/>
      <c r="AK154" s="162"/>
      <c r="AL154" s="195"/>
      <c r="AM154" s="246" t="str">
        <f t="shared" si="2"/>
        <v/>
      </c>
      <c r="AN154" s="250"/>
    </row>
    <row r="155" spans="1:59" ht="17.100000000000001" customHeight="1" x14ac:dyDescent="0.25">
      <c r="A155" s="195"/>
      <c r="B155" s="162"/>
      <c r="C155" s="162"/>
      <c r="D155" s="185">
        <v>2</v>
      </c>
      <c r="E155" s="371" t="s">
        <v>3752</v>
      </c>
      <c r="F155" s="739"/>
      <c r="G155" s="741"/>
      <c r="H155" s="741"/>
      <c r="I155" s="741"/>
      <c r="J155" s="741"/>
      <c r="K155" s="740"/>
      <c r="L155" s="369" t="s">
        <v>3752</v>
      </c>
      <c r="M155" s="765"/>
      <c r="N155" s="765"/>
      <c r="O155" s="765"/>
      <c r="P155" s="237" t="s">
        <v>3752</v>
      </c>
      <c r="Q155" s="397"/>
      <c r="R155" s="237" t="s">
        <v>3752</v>
      </c>
      <c r="S155" s="525"/>
      <c r="T155" s="401" t="s">
        <v>3752</v>
      </c>
      <c r="U155" s="739"/>
      <c r="V155" s="741"/>
      <c r="W155" s="741"/>
      <c r="X155" s="741"/>
      <c r="Y155" s="741"/>
      <c r="Z155" s="740"/>
      <c r="AA155" s="104" t="s">
        <v>3752</v>
      </c>
      <c r="AB155" s="829"/>
      <c r="AC155" s="830"/>
      <c r="AD155" s="407" t="s">
        <v>3752</v>
      </c>
      <c r="AE155" s="397"/>
      <c r="AF155" s="206" t="s">
        <v>3752</v>
      </c>
      <c r="AG155" s="245" t="str">
        <f>IF(OR(AB155="",AE155=""),"",IF(AB155="Non Orateur",IF(AE155="Poster",0.5*0.5,0.5*1),IF(AE155="Poster",0.5*1,1*1)))</f>
        <v/>
      </c>
      <c r="AH155" s="200" t="s">
        <v>3752</v>
      </c>
      <c r="AI155" s="633" t="str">
        <f>IF(AG155="","",(8*AG155))</f>
        <v/>
      </c>
      <c r="AJ155" s="162"/>
      <c r="AK155" s="162"/>
      <c r="AL155" s="195"/>
      <c r="AM155" s="246" t="str">
        <f t="shared" si="2"/>
        <v/>
      </c>
      <c r="AN155" s="250"/>
    </row>
    <row r="156" spans="1:59" ht="17.100000000000001" customHeight="1" x14ac:dyDescent="0.25">
      <c r="A156" s="195"/>
      <c r="B156" s="162"/>
      <c r="C156" s="162"/>
      <c r="D156" s="185">
        <v>3</v>
      </c>
      <c r="E156" s="371" t="s">
        <v>3752</v>
      </c>
      <c r="F156" s="739"/>
      <c r="G156" s="741"/>
      <c r="H156" s="741"/>
      <c r="I156" s="741"/>
      <c r="J156" s="741"/>
      <c r="K156" s="740"/>
      <c r="L156" s="369" t="s">
        <v>3752</v>
      </c>
      <c r="M156" s="765"/>
      <c r="N156" s="765"/>
      <c r="O156" s="765"/>
      <c r="P156" s="237" t="s">
        <v>3752</v>
      </c>
      <c r="Q156" s="397"/>
      <c r="R156" s="237" t="s">
        <v>3752</v>
      </c>
      <c r="S156" s="525"/>
      <c r="T156" s="401" t="s">
        <v>3752</v>
      </c>
      <c r="U156" s="739"/>
      <c r="V156" s="741"/>
      <c r="W156" s="741"/>
      <c r="X156" s="741"/>
      <c r="Y156" s="741"/>
      <c r="Z156" s="740"/>
      <c r="AA156" s="104" t="s">
        <v>3752</v>
      </c>
      <c r="AB156" s="829"/>
      <c r="AC156" s="830"/>
      <c r="AD156" s="407" t="s">
        <v>3752</v>
      </c>
      <c r="AE156" s="397"/>
      <c r="AF156" s="206" t="s">
        <v>3752</v>
      </c>
      <c r="AG156" s="245" t="str">
        <f>IF(OR(AB156="",AE156=""),"",IF(AB156="Non Orateur",IF(AE156="Poster",0.5*0.5,0.5*1),IF(AE156="Poster",0.5*1,1*1)))</f>
        <v/>
      </c>
      <c r="AH156" s="200" t="s">
        <v>3752</v>
      </c>
      <c r="AI156" s="633" t="str">
        <f>IF(AG156="","",(8*AG156))</f>
        <v/>
      </c>
      <c r="AJ156" s="162"/>
      <c r="AK156" s="162"/>
      <c r="AL156" s="195"/>
      <c r="AM156" s="246" t="str">
        <f t="shared" si="2"/>
        <v/>
      </c>
      <c r="AN156" s="250"/>
      <c r="BG156" s="398">
        <v>17</v>
      </c>
    </row>
    <row r="157" spans="1:59" ht="3.95" customHeight="1" x14ac:dyDescent="0.25">
      <c r="A157" s="195"/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226"/>
      <c r="AM157" s="246">
        <f t="shared" si="2"/>
        <v>0</v>
      </c>
      <c r="AN157" s="250"/>
    </row>
    <row r="158" spans="1:59" s="327" customFormat="1" ht="17.100000000000001" customHeight="1" x14ac:dyDescent="0.25">
      <c r="A158" s="339"/>
      <c r="B158" s="299"/>
      <c r="C158" s="841" t="s">
        <v>1781</v>
      </c>
      <c r="D158" s="842"/>
      <c r="E158" s="842"/>
      <c r="F158" s="842"/>
      <c r="G158" s="842"/>
      <c r="H158" s="842"/>
      <c r="I158" s="842"/>
      <c r="J158" s="842"/>
      <c r="K158" s="842"/>
      <c r="L158" s="842"/>
      <c r="M158" s="842"/>
      <c r="N158" s="842"/>
      <c r="O158" s="842"/>
      <c r="P158" s="842"/>
      <c r="Q158" s="608" t="s">
        <v>1707</v>
      </c>
      <c r="R158" s="432"/>
      <c r="S158" s="432"/>
      <c r="T158" s="431"/>
      <c r="U158" s="827" t="s">
        <v>3566</v>
      </c>
      <c r="V158" s="827"/>
      <c r="W158" s="827"/>
      <c r="X158" s="827"/>
      <c r="Y158" s="827"/>
      <c r="Z158" s="827"/>
      <c r="AA158" s="827"/>
      <c r="AB158" s="827"/>
      <c r="AC158" s="827"/>
      <c r="AD158" s="827"/>
      <c r="AE158" s="827"/>
      <c r="AF158" s="827"/>
      <c r="AG158" s="827"/>
      <c r="AH158" s="828"/>
      <c r="AI158" s="854" t="s">
        <v>1845</v>
      </c>
      <c r="AJ158" s="855"/>
      <c r="AK158" s="299"/>
      <c r="AL158" s="339"/>
      <c r="AM158" s="448">
        <f t="shared" si="2"/>
        <v>0</v>
      </c>
      <c r="AN158" s="452"/>
    </row>
    <row r="159" spans="1:59" ht="3.95" customHeight="1" x14ac:dyDescent="0.25">
      <c r="A159" s="195"/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95"/>
      <c r="AM159" s="246">
        <f t="shared" si="2"/>
        <v>0</v>
      </c>
      <c r="AN159" s="250"/>
    </row>
    <row r="160" spans="1:59" ht="15" customHeight="1" x14ac:dyDescent="0.25">
      <c r="A160" s="195"/>
      <c r="B160" s="162"/>
      <c r="C160" s="162"/>
      <c r="D160" s="463" t="s">
        <v>1692</v>
      </c>
      <c r="E160" s="176"/>
      <c r="F160" s="727" t="s">
        <v>3814</v>
      </c>
      <c r="G160" s="728"/>
      <c r="H160" s="728"/>
      <c r="I160" s="728"/>
      <c r="J160" s="728"/>
      <c r="K160" s="729"/>
      <c r="L160" s="176"/>
      <c r="M160" s="845" t="s">
        <v>1769</v>
      </c>
      <c r="N160" s="849"/>
      <c r="O160" s="848"/>
      <c r="P160" s="497"/>
      <c r="Q160" s="463" t="s">
        <v>3736</v>
      </c>
      <c r="R160" s="497"/>
      <c r="S160" s="484" t="s">
        <v>1992</v>
      </c>
      <c r="T160" s="162"/>
      <c r="U160" s="821" t="s">
        <v>1770</v>
      </c>
      <c r="V160" s="822"/>
      <c r="W160" s="822"/>
      <c r="X160" s="822"/>
      <c r="Y160" s="822"/>
      <c r="Z160" s="823"/>
      <c r="AA160" s="169"/>
      <c r="AB160" s="816" t="s">
        <v>1772</v>
      </c>
      <c r="AC160" s="818"/>
      <c r="AD160" s="485"/>
      <c r="AE160" s="486" t="s">
        <v>3508</v>
      </c>
      <c r="AF160" s="485"/>
      <c r="AG160" s="486" t="s">
        <v>1996</v>
      </c>
      <c r="AH160" s="485"/>
      <c r="AI160" s="463" t="s">
        <v>1698</v>
      </c>
      <c r="AJ160" s="162"/>
      <c r="AK160" s="162"/>
      <c r="AL160" s="195"/>
      <c r="AM160" s="502">
        <f t="shared" si="2"/>
        <v>0</v>
      </c>
      <c r="AN160" s="250"/>
    </row>
    <row r="161" spans="1:61" ht="15" customHeight="1" x14ac:dyDescent="0.25">
      <c r="A161" s="195"/>
      <c r="B161" s="162"/>
      <c r="C161" s="162"/>
      <c r="D161" s="464" t="s">
        <v>792</v>
      </c>
      <c r="E161" s="176"/>
      <c r="F161" s="730" t="s">
        <v>799</v>
      </c>
      <c r="G161" s="731"/>
      <c r="H161" s="731"/>
      <c r="I161" s="731"/>
      <c r="J161" s="731"/>
      <c r="K161" s="732"/>
      <c r="L161" s="176"/>
      <c r="M161" s="730" t="s">
        <v>3815</v>
      </c>
      <c r="N161" s="731"/>
      <c r="O161" s="732"/>
      <c r="P161" s="497"/>
      <c r="Q161" s="464" t="s">
        <v>3733</v>
      </c>
      <c r="R161" s="497"/>
      <c r="S161" s="492" t="s">
        <v>1991</v>
      </c>
      <c r="T161" s="162"/>
      <c r="U161" s="824" t="s">
        <v>1771</v>
      </c>
      <c r="V161" s="825"/>
      <c r="W161" s="825"/>
      <c r="X161" s="825"/>
      <c r="Y161" s="825"/>
      <c r="Z161" s="826"/>
      <c r="AA161" s="169"/>
      <c r="AB161" s="775" t="s">
        <v>1773</v>
      </c>
      <c r="AC161" s="777"/>
      <c r="AD161" s="485"/>
      <c r="AE161" s="493" t="s">
        <v>1776</v>
      </c>
      <c r="AF161" s="485"/>
      <c r="AG161" s="493" t="s">
        <v>793</v>
      </c>
      <c r="AH161" s="485"/>
      <c r="AI161" s="464" t="s">
        <v>794</v>
      </c>
      <c r="AJ161" s="162"/>
      <c r="AK161" s="162"/>
      <c r="AL161" s="195"/>
      <c r="AM161" s="502">
        <f t="shared" si="2"/>
        <v>0</v>
      </c>
      <c r="AN161" s="250"/>
    </row>
    <row r="162" spans="1:61" ht="3.95" customHeight="1" x14ac:dyDescent="0.25">
      <c r="A162" s="195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95"/>
      <c r="AM162" s="246">
        <f t="shared" si="2"/>
        <v>0</v>
      </c>
      <c r="AN162" s="250"/>
    </row>
    <row r="163" spans="1:61" ht="17.100000000000001" customHeight="1" x14ac:dyDescent="0.25">
      <c r="A163" s="195"/>
      <c r="B163" s="162"/>
      <c r="C163" s="162"/>
      <c r="D163" s="185">
        <v>1</v>
      </c>
      <c r="E163" s="371" t="s">
        <v>3752</v>
      </c>
      <c r="F163" s="739"/>
      <c r="G163" s="741"/>
      <c r="H163" s="741"/>
      <c r="I163" s="741"/>
      <c r="J163" s="741"/>
      <c r="K163" s="740"/>
      <c r="L163" s="369" t="s">
        <v>3752</v>
      </c>
      <c r="M163" s="765"/>
      <c r="N163" s="765"/>
      <c r="O163" s="765"/>
      <c r="P163" s="237" t="s">
        <v>3752</v>
      </c>
      <c r="Q163" s="397"/>
      <c r="R163" s="237" t="s">
        <v>3752</v>
      </c>
      <c r="S163" s="525"/>
      <c r="T163" s="401" t="s">
        <v>3752</v>
      </c>
      <c r="U163" s="739"/>
      <c r="V163" s="741"/>
      <c r="W163" s="741"/>
      <c r="X163" s="741"/>
      <c r="Y163" s="741"/>
      <c r="Z163" s="740"/>
      <c r="AA163" s="104" t="s">
        <v>3752</v>
      </c>
      <c r="AB163" s="829"/>
      <c r="AC163" s="830"/>
      <c r="AD163" s="407" t="s">
        <v>3752</v>
      </c>
      <c r="AE163" s="397"/>
      <c r="AF163" s="206" t="s">
        <v>3752</v>
      </c>
      <c r="AG163" s="245" t="str">
        <f>IF(OR(AB163="",AE163=""),"",IF(AB163="Non Orateur",IF(AE163="Poster",0.5*0.5,0.5*1),IF(AE163="Poster",0.5*1,1*1)))</f>
        <v/>
      </c>
      <c r="AH163" s="200" t="s">
        <v>3752</v>
      </c>
      <c r="AI163" s="633" t="str">
        <f>IF(AG163="","",(6*AG163))</f>
        <v/>
      </c>
      <c r="AJ163" s="162"/>
      <c r="AK163" s="162"/>
      <c r="AL163" s="195"/>
      <c r="AM163" s="246" t="str">
        <f t="shared" si="2"/>
        <v/>
      </c>
      <c r="AN163" s="250"/>
    </row>
    <row r="164" spans="1:61" ht="17.100000000000001" customHeight="1" x14ac:dyDescent="0.25">
      <c r="A164" s="195"/>
      <c r="B164" s="162"/>
      <c r="C164" s="162"/>
      <c r="D164" s="185">
        <v>2</v>
      </c>
      <c r="E164" s="371" t="s">
        <v>3752</v>
      </c>
      <c r="F164" s="739"/>
      <c r="G164" s="741"/>
      <c r="H164" s="741"/>
      <c r="I164" s="741"/>
      <c r="J164" s="741"/>
      <c r="K164" s="740"/>
      <c r="L164" s="369" t="s">
        <v>3752</v>
      </c>
      <c r="M164" s="765"/>
      <c r="N164" s="765"/>
      <c r="O164" s="765"/>
      <c r="P164" s="237" t="s">
        <v>3752</v>
      </c>
      <c r="Q164" s="397"/>
      <c r="R164" s="237" t="s">
        <v>3752</v>
      </c>
      <c r="S164" s="525"/>
      <c r="T164" s="401" t="s">
        <v>3752</v>
      </c>
      <c r="U164" s="739"/>
      <c r="V164" s="741"/>
      <c r="W164" s="741"/>
      <c r="X164" s="741"/>
      <c r="Y164" s="741"/>
      <c r="Z164" s="740"/>
      <c r="AA164" s="104" t="s">
        <v>3752</v>
      </c>
      <c r="AB164" s="829"/>
      <c r="AC164" s="830"/>
      <c r="AD164" s="407" t="s">
        <v>3752</v>
      </c>
      <c r="AE164" s="397"/>
      <c r="AF164" s="206" t="s">
        <v>3752</v>
      </c>
      <c r="AG164" s="245" t="str">
        <f>IF(OR(AB164="",AE164=""),"",IF(AB164="Non Orateur",IF(AE164="Poster",0.5*0.5,0.5*1),IF(AE164="Poster",0.5*1,1*1)))</f>
        <v/>
      </c>
      <c r="AH164" s="200" t="s">
        <v>3752</v>
      </c>
      <c r="AI164" s="633" t="str">
        <f>IF(AG164="","",(6*AG164))</f>
        <v/>
      </c>
      <c r="AJ164" s="162"/>
      <c r="AK164" s="162"/>
      <c r="AL164" s="195"/>
      <c r="AM164" s="246" t="str">
        <f t="shared" si="2"/>
        <v/>
      </c>
      <c r="AN164" s="250"/>
    </row>
    <row r="165" spans="1:61" ht="17.100000000000001" customHeight="1" x14ac:dyDescent="0.25">
      <c r="A165" s="195"/>
      <c r="B165" s="162"/>
      <c r="C165" s="162"/>
      <c r="D165" s="185">
        <v>3</v>
      </c>
      <c r="E165" s="371" t="s">
        <v>3752</v>
      </c>
      <c r="F165" s="739"/>
      <c r="G165" s="741"/>
      <c r="H165" s="741"/>
      <c r="I165" s="741"/>
      <c r="J165" s="741"/>
      <c r="K165" s="740"/>
      <c r="L165" s="369" t="s">
        <v>3752</v>
      </c>
      <c r="M165" s="765"/>
      <c r="N165" s="765"/>
      <c r="O165" s="765"/>
      <c r="P165" s="237" t="s">
        <v>3752</v>
      </c>
      <c r="Q165" s="397"/>
      <c r="R165" s="237" t="s">
        <v>3752</v>
      </c>
      <c r="S165" s="525"/>
      <c r="T165" s="401" t="s">
        <v>3752</v>
      </c>
      <c r="U165" s="739"/>
      <c r="V165" s="741"/>
      <c r="W165" s="741"/>
      <c r="X165" s="741"/>
      <c r="Y165" s="741"/>
      <c r="Z165" s="740"/>
      <c r="AA165" s="104" t="s">
        <v>3752</v>
      </c>
      <c r="AB165" s="829"/>
      <c r="AC165" s="830"/>
      <c r="AD165" s="407" t="s">
        <v>3752</v>
      </c>
      <c r="AE165" s="397"/>
      <c r="AF165" s="206" t="s">
        <v>3752</v>
      </c>
      <c r="AG165" s="245" t="str">
        <f>IF(OR(AB165="",AE165=""),"",IF(AB165="Non Orateur",IF(AE165="Poster",0.5*0.5,0.5*1),IF(AE165="Poster",0.5*1,1*1)))</f>
        <v/>
      </c>
      <c r="AH165" s="200" t="s">
        <v>3752</v>
      </c>
      <c r="AI165" s="633" t="str">
        <f>IF(AG165="","",(6*AG165))</f>
        <v/>
      </c>
      <c r="AJ165" s="162"/>
      <c r="AK165" s="162"/>
      <c r="AL165" s="195"/>
      <c r="AM165" s="246" t="str">
        <f t="shared" si="2"/>
        <v/>
      </c>
      <c r="AN165" s="250"/>
      <c r="BH165" s="398">
        <v>18</v>
      </c>
    </row>
    <row r="166" spans="1:61" ht="3.75" customHeight="1" x14ac:dyDescent="0.25">
      <c r="A166" s="195"/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95"/>
      <c r="AM166" s="246">
        <f t="shared" si="2"/>
        <v>0</v>
      </c>
      <c r="AN166" s="250"/>
    </row>
    <row r="167" spans="1:61" s="327" customFormat="1" ht="17.100000000000001" customHeight="1" x14ac:dyDescent="0.25">
      <c r="A167" s="339"/>
      <c r="B167" s="299"/>
      <c r="C167" s="841" t="s">
        <v>1784</v>
      </c>
      <c r="D167" s="842"/>
      <c r="E167" s="842"/>
      <c r="F167" s="842"/>
      <c r="G167" s="842"/>
      <c r="H167" s="842"/>
      <c r="I167" s="842"/>
      <c r="J167" s="842"/>
      <c r="K167" s="842"/>
      <c r="L167" s="842"/>
      <c r="M167" s="842"/>
      <c r="N167" s="842"/>
      <c r="O167" s="842"/>
      <c r="P167" s="842"/>
      <c r="Q167" s="608" t="s">
        <v>1708</v>
      </c>
      <c r="R167" s="432"/>
      <c r="S167" s="432"/>
      <c r="T167" s="431"/>
      <c r="U167" s="827" t="s">
        <v>1785</v>
      </c>
      <c r="V167" s="827"/>
      <c r="W167" s="827"/>
      <c r="X167" s="827"/>
      <c r="Y167" s="827"/>
      <c r="Z167" s="827"/>
      <c r="AA167" s="827"/>
      <c r="AB167" s="827"/>
      <c r="AC167" s="827"/>
      <c r="AD167" s="827"/>
      <c r="AE167" s="827"/>
      <c r="AF167" s="827"/>
      <c r="AG167" s="827"/>
      <c r="AH167" s="828"/>
      <c r="AI167" s="854" t="s">
        <v>1868</v>
      </c>
      <c r="AJ167" s="855"/>
      <c r="AK167" s="299"/>
      <c r="AL167" s="339"/>
      <c r="AM167" s="448">
        <f t="shared" si="2"/>
        <v>0</v>
      </c>
      <c r="AN167" s="452"/>
    </row>
    <row r="168" spans="1:61" ht="3.95" customHeight="1" x14ac:dyDescent="0.25">
      <c r="A168" s="195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95"/>
      <c r="AM168" s="246">
        <f t="shared" si="2"/>
        <v>0</v>
      </c>
      <c r="AN168" s="250"/>
    </row>
    <row r="169" spans="1:61" ht="15" customHeight="1" x14ac:dyDescent="0.25">
      <c r="A169" s="195"/>
      <c r="B169" s="162"/>
      <c r="C169" s="162"/>
      <c r="D169" s="463" t="s">
        <v>1692</v>
      </c>
      <c r="E169" s="176"/>
      <c r="F169" s="727" t="s">
        <v>3814</v>
      </c>
      <c r="G169" s="728"/>
      <c r="H169" s="728"/>
      <c r="I169" s="728"/>
      <c r="J169" s="728"/>
      <c r="K169" s="729"/>
      <c r="L169" s="176"/>
      <c r="M169" s="845" t="s">
        <v>1769</v>
      </c>
      <c r="N169" s="849"/>
      <c r="O169" s="848"/>
      <c r="P169" s="497"/>
      <c r="Q169" s="463" t="s">
        <v>3736</v>
      </c>
      <c r="R169" s="497"/>
      <c r="S169" s="484" t="s">
        <v>1992</v>
      </c>
      <c r="T169" s="162"/>
      <c r="U169" s="821" t="s">
        <v>1770</v>
      </c>
      <c r="V169" s="822"/>
      <c r="W169" s="822"/>
      <c r="X169" s="822"/>
      <c r="Y169" s="822"/>
      <c r="Z169" s="823"/>
      <c r="AA169" s="169"/>
      <c r="AB169" s="816" t="s">
        <v>1772</v>
      </c>
      <c r="AC169" s="818"/>
      <c r="AD169" s="485"/>
      <c r="AE169" s="486" t="s">
        <v>3508</v>
      </c>
      <c r="AF169" s="485"/>
      <c r="AG169" s="486" t="s">
        <v>1996</v>
      </c>
      <c r="AH169" s="485"/>
      <c r="AI169" s="463" t="s">
        <v>1698</v>
      </c>
      <c r="AJ169" s="162"/>
      <c r="AK169" s="162"/>
      <c r="AL169" s="195"/>
      <c r="AM169" s="502">
        <f t="shared" si="2"/>
        <v>0</v>
      </c>
      <c r="AN169" s="250"/>
    </row>
    <row r="170" spans="1:61" ht="15" customHeight="1" x14ac:dyDescent="0.25">
      <c r="A170" s="195"/>
      <c r="B170" s="162"/>
      <c r="C170" s="162"/>
      <c r="D170" s="464" t="s">
        <v>792</v>
      </c>
      <c r="E170" s="176"/>
      <c r="F170" s="730" t="s">
        <v>799</v>
      </c>
      <c r="G170" s="731"/>
      <c r="H170" s="731"/>
      <c r="I170" s="731"/>
      <c r="J170" s="731"/>
      <c r="K170" s="732"/>
      <c r="L170" s="176"/>
      <c r="M170" s="730" t="s">
        <v>3815</v>
      </c>
      <c r="N170" s="731"/>
      <c r="O170" s="732"/>
      <c r="P170" s="497"/>
      <c r="Q170" s="464" t="s">
        <v>3733</v>
      </c>
      <c r="R170" s="497"/>
      <c r="S170" s="492" t="s">
        <v>1991</v>
      </c>
      <c r="T170" s="162"/>
      <c r="U170" s="824" t="s">
        <v>1771</v>
      </c>
      <c r="V170" s="825"/>
      <c r="W170" s="825"/>
      <c r="X170" s="825"/>
      <c r="Y170" s="825"/>
      <c r="Z170" s="826"/>
      <c r="AA170" s="169"/>
      <c r="AB170" s="775" t="s">
        <v>1773</v>
      </c>
      <c r="AC170" s="777"/>
      <c r="AD170" s="485"/>
      <c r="AE170" s="493" t="s">
        <v>1776</v>
      </c>
      <c r="AF170" s="485"/>
      <c r="AG170" s="493" t="s">
        <v>793</v>
      </c>
      <c r="AH170" s="485"/>
      <c r="AI170" s="464" t="s">
        <v>794</v>
      </c>
      <c r="AJ170" s="162"/>
      <c r="AK170" s="162"/>
      <c r="AL170" s="195"/>
      <c r="AM170" s="502">
        <f t="shared" si="2"/>
        <v>0</v>
      </c>
      <c r="AN170" s="250"/>
    </row>
    <row r="171" spans="1:61" ht="3.95" customHeight="1" x14ac:dyDescent="0.25">
      <c r="A171" s="195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95"/>
      <c r="AM171" s="246">
        <f t="shared" si="2"/>
        <v>0</v>
      </c>
      <c r="AN171" s="250"/>
    </row>
    <row r="172" spans="1:61" ht="17.100000000000001" customHeight="1" x14ac:dyDescent="0.25">
      <c r="A172" s="195"/>
      <c r="B172" s="162"/>
      <c r="C172" s="162"/>
      <c r="D172" s="185">
        <v>1</v>
      </c>
      <c r="E172" s="371" t="s">
        <v>3752</v>
      </c>
      <c r="F172" s="739"/>
      <c r="G172" s="741"/>
      <c r="H172" s="741"/>
      <c r="I172" s="741"/>
      <c r="J172" s="741"/>
      <c r="K172" s="740"/>
      <c r="L172" s="369" t="s">
        <v>3752</v>
      </c>
      <c r="M172" s="765"/>
      <c r="N172" s="765"/>
      <c r="O172" s="765"/>
      <c r="P172" s="237" t="s">
        <v>3752</v>
      </c>
      <c r="Q172" s="397"/>
      <c r="R172" s="237" t="s">
        <v>3752</v>
      </c>
      <c r="S172" s="525"/>
      <c r="T172" s="401" t="s">
        <v>3752</v>
      </c>
      <c r="U172" s="739"/>
      <c r="V172" s="741"/>
      <c r="W172" s="741"/>
      <c r="X172" s="741"/>
      <c r="Y172" s="741"/>
      <c r="Z172" s="740"/>
      <c r="AA172" s="104" t="s">
        <v>3752</v>
      </c>
      <c r="AB172" s="829"/>
      <c r="AC172" s="830"/>
      <c r="AD172" s="407" t="s">
        <v>3752</v>
      </c>
      <c r="AE172" s="397"/>
      <c r="AF172" s="206" t="s">
        <v>3752</v>
      </c>
      <c r="AG172" s="245" t="str">
        <f>IF(OR(AB172="",AE172=""),"",IF(AB172="Non Orateur",IF(AE172="Poster",0.5*0.5,0.5*1),IF(AE172="Poster",0.5*1,1*1)))</f>
        <v/>
      </c>
      <c r="AH172" s="200" t="s">
        <v>3752</v>
      </c>
      <c r="AI172" s="633" t="str">
        <f>IF(AG172="","",(2*AG172))</f>
        <v/>
      </c>
      <c r="AJ172" s="162"/>
      <c r="AK172" s="162"/>
      <c r="AL172" s="195"/>
      <c r="AM172" s="246" t="str">
        <f t="shared" si="2"/>
        <v/>
      </c>
      <c r="AN172" s="250"/>
    </row>
    <row r="173" spans="1:61" ht="17.100000000000001" customHeight="1" x14ac:dyDescent="0.25">
      <c r="A173" s="195"/>
      <c r="B173" s="162"/>
      <c r="C173" s="162"/>
      <c r="D173" s="185">
        <v>2</v>
      </c>
      <c r="E173" s="371" t="s">
        <v>3752</v>
      </c>
      <c r="F173" s="739"/>
      <c r="G173" s="741"/>
      <c r="H173" s="741"/>
      <c r="I173" s="741"/>
      <c r="J173" s="741"/>
      <c r="K173" s="740"/>
      <c r="L173" s="369" t="s">
        <v>3752</v>
      </c>
      <c r="M173" s="765"/>
      <c r="N173" s="765"/>
      <c r="O173" s="765"/>
      <c r="P173" s="237" t="s">
        <v>3752</v>
      </c>
      <c r="Q173" s="397"/>
      <c r="R173" s="237" t="s">
        <v>3752</v>
      </c>
      <c r="S173" s="525"/>
      <c r="T173" s="401" t="s">
        <v>3752</v>
      </c>
      <c r="U173" s="739"/>
      <c r="V173" s="741"/>
      <c r="W173" s="741"/>
      <c r="X173" s="741"/>
      <c r="Y173" s="741"/>
      <c r="Z173" s="740"/>
      <c r="AA173" s="104" t="s">
        <v>3752</v>
      </c>
      <c r="AB173" s="829"/>
      <c r="AC173" s="830"/>
      <c r="AD173" s="407" t="s">
        <v>3752</v>
      </c>
      <c r="AE173" s="397"/>
      <c r="AF173" s="206" t="s">
        <v>3752</v>
      </c>
      <c r="AG173" s="245" t="str">
        <f>IF(OR(AB173="",AE173=""),"",IF(AB173="Non Orateur",IF(AE173="Poster",0.5*0.5,0.5*1),IF(AE173="Poster",0.5*1,1*1)))</f>
        <v/>
      </c>
      <c r="AH173" s="200" t="s">
        <v>3752</v>
      </c>
      <c r="AI173" s="633" t="str">
        <f>IF(AG173="","",(2*AG173))</f>
        <v/>
      </c>
      <c r="AJ173" s="162"/>
      <c r="AK173" s="162"/>
      <c r="AL173" s="195"/>
      <c r="AM173" s="246" t="str">
        <f t="shared" si="2"/>
        <v/>
      </c>
      <c r="AN173" s="250"/>
    </row>
    <row r="174" spans="1:61" ht="17.100000000000001" customHeight="1" x14ac:dyDescent="0.25">
      <c r="A174" s="195"/>
      <c r="B174" s="162"/>
      <c r="C174" s="162"/>
      <c r="D174" s="185">
        <v>3</v>
      </c>
      <c r="E174" s="371" t="s">
        <v>3752</v>
      </c>
      <c r="F174" s="739"/>
      <c r="G174" s="741"/>
      <c r="H174" s="741"/>
      <c r="I174" s="741"/>
      <c r="J174" s="741"/>
      <c r="K174" s="740"/>
      <c r="L174" s="369" t="s">
        <v>3752</v>
      </c>
      <c r="M174" s="765"/>
      <c r="N174" s="765"/>
      <c r="O174" s="765"/>
      <c r="P174" s="237" t="s">
        <v>3752</v>
      </c>
      <c r="Q174" s="397"/>
      <c r="R174" s="237" t="s">
        <v>3752</v>
      </c>
      <c r="S174" s="525"/>
      <c r="T174" s="401" t="s">
        <v>3752</v>
      </c>
      <c r="U174" s="739"/>
      <c r="V174" s="741"/>
      <c r="W174" s="741"/>
      <c r="X174" s="741"/>
      <c r="Y174" s="741"/>
      <c r="Z174" s="740"/>
      <c r="AA174" s="104" t="s">
        <v>3752</v>
      </c>
      <c r="AB174" s="829"/>
      <c r="AC174" s="830"/>
      <c r="AD174" s="407" t="s">
        <v>3752</v>
      </c>
      <c r="AE174" s="397"/>
      <c r="AF174" s="206" t="s">
        <v>3752</v>
      </c>
      <c r="AG174" s="245" t="str">
        <f>IF(OR(AB174="",AE174=""),"",IF(AB174="Non Orateur",IF(AE174="Poster",0.5*0.5,0.5*1),IF(AE174="Poster",0.5*1,1*1)))</f>
        <v/>
      </c>
      <c r="AH174" s="200" t="s">
        <v>3752</v>
      </c>
      <c r="AI174" s="633" t="str">
        <f>IF(AG174="","",(2*AG174))</f>
        <v/>
      </c>
      <c r="AJ174" s="162"/>
      <c r="AK174" s="162"/>
      <c r="AL174" s="195"/>
      <c r="AM174" s="246" t="str">
        <f t="shared" si="2"/>
        <v/>
      </c>
      <c r="AN174" s="250"/>
      <c r="BI174" s="398">
        <v>19</v>
      </c>
    </row>
    <row r="175" spans="1:61" ht="3.95" customHeight="1" x14ac:dyDescent="0.25">
      <c r="A175" s="195"/>
      <c r="B175" s="162"/>
      <c r="C175" s="162"/>
      <c r="D175" s="169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9"/>
      <c r="T175" s="169"/>
      <c r="U175" s="169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2"/>
      <c r="AK175" s="162"/>
      <c r="AL175" s="195"/>
      <c r="AM175" s="246">
        <f t="shared" si="2"/>
        <v>0</v>
      </c>
      <c r="AN175" s="250"/>
    </row>
    <row r="176" spans="1:61" s="327" customFormat="1" ht="17.100000000000001" customHeight="1" x14ac:dyDescent="0.25">
      <c r="A176" s="339"/>
      <c r="B176" s="299"/>
      <c r="C176" s="841" t="s">
        <v>52900</v>
      </c>
      <c r="D176" s="842"/>
      <c r="E176" s="842"/>
      <c r="F176" s="842"/>
      <c r="G176" s="842"/>
      <c r="H176" s="842"/>
      <c r="I176" s="842"/>
      <c r="J176" s="842"/>
      <c r="K176" s="842"/>
      <c r="L176" s="842"/>
      <c r="M176" s="842"/>
      <c r="N176" s="842"/>
      <c r="O176" s="842"/>
      <c r="P176" s="842"/>
      <c r="Q176" s="432"/>
      <c r="R176" s="432"/>
      <c r="S176" s="431"/>
      <c r="T176" s="431"/>
      <c r="U176" s="827" t="s">
        <v>1786</v>
      </c>
      <c r="V176" s="827"/>
      <c r="W176" s="827"/>
      <c r="X176" s="827"/>
      <c r="Y176" s="827"/>
      <c r="Z176" s="827"/>
      <c r="AA176" s="827"/>
      <c r="AB176" s="827"/>
      <c r="AC176" s="827"/>
      <c r="AD176" s="827"/>
      <c r="AE176" s="827"/>
      <c r="AF176" s="827"/>
      <c r="AG176" s="827"/>
      <c r="AH176" s="828"/>
      <c r="AI176" s="854" t="s">
        <v>1868</v>
      </c>
      <c r="AJ176" s="855"/>
      <c r="AK176" s="299"/>
      <c r="AL176" s="339"/>
      <c r="AM176" s="448">
        <f t="shared" si="2"/>
        <v>0</v>
      </c>
      <c r="AN176" s="452"/>
    </row>
    <row r="177" spans="1:62" ht="3.95" customHeight="1" x14ac:dyDescent="0.25">
      <c r="A177" s="195"/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95"/>
      <c r="AM177" s="246">
        <f t="shared" si="2"/>
        <v>0</v>
      </c>
      <c r="AN177" s="250"/>
    </row>
    <row r="178" spans="1:62" ht="15" customHeight="1" x14ac:dyDescent="0.25">
      <c r="A178" s="195"/>
      <c r="B178" s="162"/>
      <c r="C178" s="162"/>
      <c r="D178" s="463" t="s">
        <v>1692</v>
      </c>
      <c r="E178" s="176"/>
      <c r="F178" s="727" t="s">
        <v>3814</v>
      </c>
      <c r="G178" s="728"/>
      <c r="H178" s="728"/>
      <c r="I178" s="728"/>
      <c r="J178" s="728"/>
      <c r="K178" s="729"/>
      <c r="L178" s="176"/>
      <c r="M178" s="845" t="s">
        <v>1769</v>
      </c>
      <c r="N178" s="849"/>
      <c r="O178" s="848"/>
      <c r="P178" s="497"/>
      <c r="Q178" s="463" t="s">
        <v>3736</v>
      </c>
      <c r="R178" s="497"/>
      <c r="S178" s="484" t="s">
        <v>1992</v>
      </c>
      <c r="T178" s="162"/>
      <c r="U178" s="821" t="s">
        <v>1770</v>
      </c>
      <c r="V178" s="822"/>
      <c r="W178" s="822"/>
      <c r="X178" s="822"/>
      <c r="Y178" s="822"/>
      <c r="Z178" s="823"/>
      <c r="AA178" s="169"/>
      <c r="AB178" s="816" t="s">
        <v>1772</v>
      </c>
      <c r="AC178" s="818"/>
      <c r="AD178" s="485"/>
      <c r="AE178" s="486" t="s">
        <v>3508</v>
      </c>
      <c r="AF178" s="485"/>
      <c r="AG178" s="486" t="s">
        <v>1996</v>
      </c>
      <c r="AH178" s="485"/>
      <c r="AI178" s="463" t="s">
        <v>1698</v>
      </c>
      <c r="AJ178" s="162"/>
      <c r="AK178" s="162"/>
      <c r="AL178" s="195"/>
      <c r="AM178" s="502">
        <f t="shared" si="2"/>
        <v>0</v>
      </c>
      <c r="AN178" s="250"/>
    </row>
    <row r="179" spans="1:62" ht="15" customHeight="1" x14ac:dyDescent="0.25">
      <c r="A179" s="195"/>
      <c r="B179" s="162"/>
      <c r="C179" s="162"/>
      <c r="D179" s="464" t="s">
        <v>792</v>
      </c>
      <c r="E179" s="176"/>
      <c r="F179" s="730" t="s">
        <v>799</v>
      </c>
      <c r="G179" s="731"/>
      <c r="H179" s="731"/>
      <c r="I179" s="731"/>
      <c r="J179" s="731"/>
      <c r="K179" s="732"/>
      <c r="L179" s="176"/>
      <c r="M179" s="730" t="s">
        <v>3815</v>
      </c>
      <c r="N179" s="731"/>
      <c r="O179" s="732"/>
      <c r="P179" s="497"/>
      <c r="Q179" s="464" t="s">
        <v>3733</v>
      </c>
      <c r="R179" s="497"/>
      <c r="S179" s="492" t="s">
        <v>1991</v>
      </c>
      <c r="T179" s="162"/>
      <c r="U179" s="824" t="s">
        <v>1771</v>
      </c>
      <c r="V179" s="825"/>
      <c r="W179" s="825"/>
      <c r="X179" s="825"/>
      <c r="Y179" s="825"/>
      <c r="Z179" s="826"/>
      <c r="AA179" s="169"/>
      <c r="AB179" s="775" t="s">
        <v>1773</v>
      </c>
      <c r="AC179" s="777"/>
      <c r="AD179" s="485"/>
      <c r="AE179" s="493" t="s">
        <v>1776</v>
      </c>
      <c r="AF179" s="485"/>
      <c r="AG179" s="493" t="s">
        <v>793</v>
      </c>
      <c r="AH179" s="485"/>
      <c r="AI179" s="464" t="s">
        <v>794</v>
      </c>
      <c r="AJ179" s="162"/>
      <c r="AK179" s="162"/>
      <c r="AL179" s="195"/>
      <c r="AM179" s="502">
        <f t="shared" si="2"/>
        <v>0</v>
      </c>
      <c r="AN179" s="250"/>
    </row>
    <row r="180" spans="1:62" ht="3.95" customHeight="1" x14ac:dyDescent="0.25">
      <c r="A180" s="195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95"/>
      <c r="AM180" s="246">
        <f t="shared" si="2"/>
        <v>0</v>
      </c>
      <c r="AN180" s="250"/>
    </row>
    <row r="181" spans="1:62" ht="17.100000000000001" customHeight="1" x14ac:dyDescent="0.25">
      <c r="A181" s="195"/>
      <c r="B181" s="162"/>
      <c r="C181" s="162"/>
      <c r="D181" s="185">
        <v>1</v>
      </c>
      <c r="E181" s="371" t="s">
        <v>3752</v>
      </c>
      <c r="F181" s="739"/>
      <c r="G181" s="741"/>
      <c r="H181" s="741"/>
      <c r="I181" s="741"/>
      <c r="J181" s="741"/>
      <c r="K181" s="740"/>
      <c r="L181" s="369" t="s">
        <v>3752</v>
      </c>
      <c r="M181" s="765"/>
      <c r="N181" s="765"/>
      <c r="O181" s="765"/>
      <c r="P181" s="237" t="s">
        <v>3752</v>
      </c>
      <c r="Q181" s="397"/>
      <c r="R181" s="237" t="s">
        <v>3752</v>
      </c>
      <c r="S181" s="525"/>
      <c r="T181" s="401" t="s">
        <v>3752</v>
      </c>
      <c r="U181" s="739"/>
      <c r="V181" s="741"/>
      <c r="W181" s="741"/>
      <c r="X181" s="741"/>
      <c r="Y181" s="741"/>
      <c r="Z181" s="740"/>
      <c r="AA181" s="104" t="s">
        <v>3752</v>
      </c>
      <c r="AB181" s="829"/>
      <c r="AC181" s="830"/>
      <c r="AD181" s="407" t="s">
        <v>3752</v>
      </c>
      <c r="AE181" s="397"/>
      <c r="AF181" s="206" t="s">
        <v>3752</v>
      </c>
      <c r="AG181" s="245" t="str">
        <f>IF(OR(AB181="",AE181=""),"",IF(AB181="Non Orateur",IF(AE181="Poster",0.5*0.5,0.5*1),IF(AE181="Poster",0.5*1,1*1)))</f>
        <v/>
      </c>
      <c r="AH181" s="200" t="s">
        <v>3752</v>
      </c>
      <c r="AI181" s="633" t="str">
        <f>IF(AG181="","",(2*AG181))</f>
        <v/>
      </c>
      <c r="AJ181" s="162"/>
      <c r="AK181" s="162"/>
      <c r="AL181" s="195"/>
      <c r="AM181" s="246" t="str">
        <f t="shared" si="2"/>
        <v/>
      </c>
      <c r="AN181" s="250"/>
    </row>
    <row r="182" spans="1:62" ht="17.100000000000001" customHeight="1" x14ac:dyDescent="0.25">
      <c r="A182" s="195"/>
      <c r="B182" s="162"/>
      <c r="C182" s="162"/>
      <c r="D182" s="185">
        <v>2</v>
      </c>
      <c r="E182" s="371" t="s">
        <v>3752</v>
      </c>
      <c r="F182" s="739"/>
      <c r="G182" s="741"/>
      <c r="H182" s="741"/>
      <c r="I182" s="741"/>
      <c r="J182" s="741"/>
      <c r="K182" s="740"/>
      <c r="L182" s="369" t="s">
        <v>3752</v>
      </c>
      <c r="M182" s="765"/>
      <c r="N182" s="765"/>
      <c r="O182" s="765"/>
      <c r="P182" s="237" t="s">
        <v>3752</v>
      </c>
      <c r="Q182" s="397"/>
      <c r="R182" s="237" t="s">
        <v>3752</v>
      </c>
      <c r="S182" s="525"/>
      <c r="T182" s="401" t="s">
        <v>3752</v>
      </c>
      <c r="U182" s="739"/>
      <c r="V182" s="741"/>
      <c r="W182" s="741"/>
      <c r="X182" s="741"/>
      <c r="Y182" s="741"/>
      <c r="Z182" s="740"/>
      <c r="AA182" s="104" t="s">
        <v>3752</v>
      </c>
      <c r="AB182" s="829"/>
      <c r="AC182" s="830"/>
      <c r="AD182" s="407" t="s">
        <v>3752</v>
      </c>
      <c r="AE182" s="397"/>
      <c r="AF182" s="206" t="s">
        <v>3752</v>
      </c>
      <c r="AG182" s="245" t="str">
        <f>IF(OR(AB182="",AE182=""),"",IF(AB182="Non Orateur",IF(AE182="Poster",0.5*0.5,0.5*1),IF(AE182="Poster",0.5*1,1*1)))</f>
        <v/>
      </c>
      <c r="AH182" s="200" t="s">
        <v>3752</v>
      </c>
      <c r="AI182" s="633" t="str">
        <f>IF(AG182="","",(2*AG182))</f>
        <v/>
      </c>
      <c r="AJ182" s="162"/>
      <c r="AK182" s="162"/>
      <c r="AL182" s="195"/>
      <c r="AM182" s="246" t="str">
        <f t="shared" si="2"/>
        <v/>
      </c>
      <c r="AN182" s="250"/>
    </row>
    <row r="183" spans="1:62" ht="17.100000000000001" customHeight="1" x14ac:dyDescent="0.25">
      <c r="A183" s="195"/>
      <c r="B183" s="162"/>
      <c r="C183" s="162"/>
      <c r="D183" s="185">
        <v>3</v>
      </c>
      <c r="E183" s="371" t="s">
        <v>3752</v>
      </c>
      <c r="F183" s="739"/>
      <c r="G183" s="741"/>
      <c r="H183" s="741"/>
      <c r="I183" s="741"/>
      <c r="J183" s="741"/>
      <c r="K183" s="740"/>
      <c r="L183" s="369" t="s">
        <v>3752</v>
      </c>
      <c r="M183" s="765"/>
      <c r="N183" s="765"/>
      <c r="O183" s="765"/>
      <c r="P183" s="237" t="s">
        <v>3752</v>
      </c>
      <c r="Q183" s="397"/>
      <c r="R183" s="237" t="s">
        <v>3752</v>
      </c>
      <c r="S183" s="525"/>
      <c r="T183" s="401" t="s">
        <v>3752</v>
      </c>
      <c r="U183" s="739"/>
      <c r="V183" s="741"/>
      <c r="W183" s="741"/>
      <c r="X183" s="741"/>
      <c r="Y183" s="741"/>
      <c r="Z183" s="740"/>
      <c r="AA183" s="104" t="s">
        <v>3752</v>
      </c>
      <c r="AB183" s="829"/>
      <c r="AC183" s="830"/>
      <c r="AD183" s="407" t="s">
        <v>3752</v>
      </c>
      <c r="AE183" s="397"/>
      <c r="AF183" s="206" t="s">
        <v>3752</v>
      </c>
      <c r="AG183" s="245" t="str">
        <f>IF(OR(AB183="",AE183=""),"",IF(AB183="Non Orateur",IF(AE183="Poster",0.5*0.5,0.5*1),IF(AE183="Poster",0.5*1,1*1)))</f>
        <v/>
      </c>
      <c r="AH183" s="200" t="s">
        <v>3752</v>
      </c>
      <c r="AI183" s="633" t="str">
        <f>IF(AG183="","",(2*AG183))</f>
        <v/>
      </c>
      <c r="AJ183" s="162"/>
      <c r="AK183" s="162"/>
      <c r="AL183" s="195"/>
      <c r="AM183" s="246" t="str">
        <f t="shared" si="2"/>
        <v/>
      </c>
      <c r="AN183" s="250"/>
      <c r="BJ183" s="398">
        <v>20</v>
      </c>
    </row>
    <row r="184" spans="1:62" ht="3.75" customHeight="1" x14ac:dyDescent="0.25">
      <c r="A184" s="195"/>
      <c r="B184" s="162"/>
      <c r="C184" s="162"/>
      <c r="D184" s="228"/>
      <c r="E184" s="179"/>
      <c r="F184" s="228"/>
      <c r="G184" s="228"/>
      <c r="H184" s="228"/>
      <c r="I184" s="228"/>
      <c r="J184" s="228"/>
      <c r="K184" s="228"/>
      <c r="L184" s="179"/>
      <c r="M184" s="179"/>
      <c r="N184" s="179"/>
      <c r="O184" s="180"/>
      <c r="P184" s="252"/>
      <c r="Q184" s="252"/>
      <c r="R184" s="252"/>
      <c r="S184" s="180"/>
      <c r="T184" s="180"/>
      <c r="U184" s="179"/>
      <c r="V184" s="179"/>
      <c r="W184" s="179"/>
      <c r="X184" s="179"/>
      <c r="Y184" s="179"/>
      <c r="Z184" s="180"/>
      <c r="AA184" s="180"/>
      <c r="AB184" s="228"/>
      <c r="AC184" s="228"/>
      <c r="AD184" s="228"/>
      <c r="AE184" s="180"/>
      <c r="AF184" s="228"/>
      <c r="AG184" s="253"/>
      <c r="AH184" s="179"/>
      <c r="AI184" s="228"/>
      <c r="AJ184" s="162"/>
      <c r="AK184" s="162"/>
      <c r="AL184" s="195"/>
      <c r="AM184" s="246">
        <f t="shared" si="2"/>
        <v>0</v>
      </c>
      <c r="AN184" s="250"/>
    </row>
    <row r="185" spans="1:62" ht="18" customHeight="1" x14ac:dyDescent="0.25">
      <c r="A185" s="195"/>
      <c r="B185" s="162"/>
      <c r="C185" s="843" t="s">
        <v>52899</v>
      </c>
      <c r="D185" s="844"/>
      <c r="E185" s="844"/>
      <c r="F185" s="844"/>
      <c r="G185" s="844"/>
      <c r="H185" s="844"/>
      <c r="I185" s="844"/>
      <c r="J185" s="844"/>
      <c r="K185" s="844"/>
      <c r="L185" s="844"/>
      <c r="M185" s="844"/>
      <c r="N185" s="844"/>
      <c r="O185" s="844"/>
      <c r="P185" s="844"/>
      <c r="Q185" s="844"/>
      <c r="R185" s="844"/>
      <c r="S185" s="844"/>
      <c r="T185" s="856" t="s">
        <v>3819</v>
      </c>
      <c r="U185" s="856"/>
      <c r="V185" s="856"/>
      <c r="W185" s="856"/>
      <c r="X185" s="856"/>
      <c r="Y185" s="856"/>
      <c r="Z185" s="856"/>
      <c r="AA185" s="856"/>
      <c r="AB185" s="856"/>
      <c r="AC185" s="856"/>
      <c r="AD185" s="856"/>
      <c r="AE185" s="856"/>
      <c r="AF185" s="856"/>
      <c r="AG185" s="856"/>
      <c r="AH185" s="856"/>
      <c r="AI185" s="856"/>
      <c r="AJ185" s="857"/>
      <c r="AK185" s="162"/>
      <c r="AL185" s="195"/>
      <c r="AM185" s="246">
        <f t="shared" si="2"/>
        <v>0</v>
      </c>
      <c r="AN185" s="250"/>
    </row>
    <row r="186" spans="1:62" ht="3.95" customHeight="1" x14ac:dyDescent="0.25">
      <c r="A186" s="195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95"/>
      <c r="AM186" s="246">
        <f t="shared" si="2"/>
        <v>0</v>
      </c>
      <c r="AN186" s="250"/>
    </row>
    <row r="187" spans="1:62" s="327" customFormat="1" ht="17.100000000000001" customHeight="1" x14ac:dyDescent="0.25">
      <c r="A187" s="339"/>
      <c r="B187" s="299"/>
      <c r="C187" s="841" t="s">
        <v>3572</v>
      </c>
      <c r="D187" s="842"/>
      <c r="E187" s="842"/>
      <c r="F187" s="842"/>
      <c r="G187" s="842"/>
      <c r="H187" s="842"/>
      <c r="I187" s="842"/>
      <c r="J187" s="842"/>
      <c r="K187" s="842"/>
      <c r="L187" s="842"/>
      <c r="M187" s="842"/>
      <c r="N187" s="842"/>
      <c r="O187" s="842"/>
      <c r="P187" s="842"/>
      <c r="Q187" s="432"/>
      <c r="R187" s="432"/>
      <c r="S187" s="446"/>
      <c r="T187" s="431"/>
      <c r="U187" s="827" t="s">
        <v>3576</v>
      </c>
      <c r="V187" s="827"/>
      <c r="W187" s="827"/>
      <c r="X187" s="827"/>
      <c r="Y187" s="827"/>
      <c r="Z187" s="827"/>
      <c r="AA187" s="827"/>
      <c r="AB187" s="827"/>
      <c r="AC187" s="827"/>
      <c r="AD187" s="827"/>
      <c r="AE187" s="827"/>
      <c r="AF187" s="827"/>
      <c r="AG187" s="827"/>
      <c r="AH187" s="828"/>
      <c r="AI187" s="854" t="s">
        <v>1854</v>
      </c>
      <c r="AJ187" s="855"/>
      <c r="AK187" s="299"/>
      <c r="AL187" s="339"/>
      <c r="AM187" s="448">
        <f t="shared" si="2"/>
        <v>0</v>
      </c>
      <c r="AN187" s="452"/>
    </row>
    <row r="188" spans="1:62" ht="3.95" customHeight="1" x14ac:dyDescent="0.25">
      <c r="A188" s="195"/>
      <c r="B188" s="162"/>
      <c r="C188" s="162"/>
      <c r="D188" s="228"/>
      <c r="E188" s="179"/>
      <c r="F188" s="228"/>
      <c r="G188" s="228"/>
      <c r="H188" s="228"/>
      <c r="I188" s="228"/>
      <c r="J188" s="228"/>
      <c r="K188" s="228"/>
      <c r="L188" s="179"/>
      <c r="M188" s="179"/>
      <c r="N188" s="179"/>
      <c r="O188" s="180"/>
      <c r="P188" s="252"/>
      <c r="Q188" s="252"/>
      <c r="R188" s="252"/>
      <c r="S188" s="180"/>
      <c r="T188" s="180"/>
      <c r="U188" s="179"/>
      <c r="V188" s="179"/>
      <c r="W188" s="179"/>
      <c r="X188" s="237" t="s">
        <v>3752</v>
      </c>
      <c r="Y188" s="179"/>
      <c r="Z188" s="180"/>
      <c r="AA188" s="180"/>
      <c r="AB188" s="228"/>
      <c r="AC188" s="228"/>
      <c r="AD188" s="228"/>
      <c r="AE188" s="180"/>
      <c r="AF188" s="228"/>
      <c r="AG188" s="253"/>
      <c r="AH188" s="179"/>
      <c r="AI188" s="228"/>
      <c r="AJ188" s="162"/>
      <c r="AK188" s="162"/>
      <c r="AL188" s="195"/>
      <c r="AM188" s="246">
        <f t="shared" si="2"/>
        <v>0</v>
      </c>
      <c r="AN188" s="250"/>
    </row>
    <row r="189" spans="1:62" ht="15" customHeight="1" x14ac:dyDescent="0.25">
      <c r="A189" s="195"/>
      <c r="B189" s="162"/>
      <c r="C189" s="162"/>
      <c r="D189" s="463" t="s">
        <v>1692</v>
      </c>
      <c r="E189" s="176"/>
      <c r="F189" s="727" t="s">
        <v>3817</v>
      </c>
      <c r="G189" s="728"/>
      <c r="H189" s="728"/>
      <c r="I189" s="728"/>
      <c r="J189" s="728"/>
      <c r="K189" s="729"/>
      <c r="L189" s="176"/>
      <c r="M189" s="845" t="s">
        <v>3577</v>
      </c>
      <c r="N189" s="849"/>
      <c r="O189" s="849"/>
      <c r="P189" s="849"/>
      <c r="Q189" s="849"/>
      <c r="R189" s="849"/>
      <c r="S189" s="848"/>
      <c r="T189" s="162"/>
      <c r="U189" s="889" t="s">
        <v>3891</v>
      </c>
      <c r="V189" s="890"/>
      <c r="W189" s="891"/>
      <c r="X189" s="504" t="s">
        <v>3752</v>
      </c>
      <c r="Y189" s="816" t="s">
        <v>3820</v>
      </c>
      <c r="Z189" s="817"/>
      <c r="AA189" s="817"/>
      <c r="AB189" s="817"/>
      <c r="AC189" s="817"/>
      <c r="AD189" s="817"/>
      <c r="AE189" s="817"/>
      <c r="AF189" s="817"/>
      <c r="AG189" s="818"/>
      <c r="AH189" s="485"/>
      <c r="AI189" s="463" t="s">
        <v>1698</v>
      </c>
      <c r="AJ189" s="162"/>
      <c r="AK189" s="162"/>
      <c r="AL189" s="195"/>
      <c r="AM189" s="502">
        <f t="shared" si="2"/>
        <v>0</v>
      </c>
      <c r="AN189" s="250"/>
    </row>
    <row r="190" spans="1:62" ht="15" customHeight="1" x14ac:dyDescent="0.25">
      <c r="A190" s="195"/>
      <c r="B190" s="162"/>
      <c r="C190" s="162"/>
      <c r="D190" s="464" t="s">
        <v>792</v>
      </c>
      <c r="E190" s="176"/>
      <c r="F190" s="730" t="s">
        <v>3816</v>
      </c>
      <c r="G190" s="731"/>
      <c r="H190" s="731"/>
      <c r="I190" s="731"/>
      <c r="J190" s="731"/>
      <c r="K190" s="732"/>
      <c r="L190" s="176"/>
      <c r="M190" s="838" t="s">
        <v>4690</v>
      </c>
      <c r="N190" s="839"/>
      <c r="O190" s="839"/>
      <c r="P190" s="839"/>
      <c r="Q190" s="839"/>
      <c r="R190" s="839"/>
      <c r="S190" s="840"/>
      <c r="T190" s="403"/>
      <c r="U190" s="885" t="s">
        <v>3872</v>
      </c>
      <c r="V190" s="886"/>
      <c r="W190" s="887"/>
      <c r="X190" s="505" t="s">
        <v>3752</v>
      </c>
      <c r="Y190" s="775" t="s">
        <v>3818</v>
      </c>
      <c r="Z190" s="776"/>
      <c r="AA190" s="776"/>
      <c r="AB190" s="776"/>
      <c r="AC190" s="776"/>
      <c r="AD190" s="776"/>
      <c r="AE190" s="776"/>
      <c r="AF190" s="776"/>
      <c r="AG190" s="777"/>
      <c r="AH190" s="485"/>
      <c r="AI190" s="464" t="s">
        <v>794</v>
      </c>
      <c r="AJ190" s="162"/>
      <c r="AK190" s="162"/>
      <c r="AL190" s="195"/>
      <c r="AM190" s="502">
        <f t="shared" si="2"/>
        <v>0</v>
      </c>
      <c r="AN190" s="250"/>
    </row>
    <row r="191" spans="1:62" ht="3.95" customHeight="1" x14ac:dyDescent="0.25">
      <c r="A191" s="195"/>
      <c r="B191" s="162"/>
      <c r="C191" s="162"/>
      <c r="D191" s="228"/>
      <c r="E191" s="179"/>
      <c r="F191" s="228"/>
      <c r="G191" s="228"/>
      <c r="H191" s="228"/>
      <c r="I191" s="228"/>
      <c r="J191" s="228"/>
      <c r="K191" s="228"/>
      <c r="L191" s="179"/>
      <c r="M191" s="179"/>
      <c r="N191" s="179"/>
      <c r="O191" s="180"/>
      <c r="P191" s="252"/>
      <c r="Q191" s="252"/>
      <c r="R191" s="252"/>
      <c r="S191" s="180"/>
      <c r="T191" s="180"/>
      <c r="U191" s="179"/>
      <c r="V191" s="179"/>
      <c r="W191" s="179"/>
      <c r="X191" s="237" t="s">
        <v>3752</v>
      </c>
      <c r="Y191" s="179"/>
      <c r="Z191" s="180"/>
      <c r="AA191" s="180"/>
      <c r="AB191" s="228"/>
      <c r="AC191" s="228"/>
      <c r="AD191" s="228"/>
      <c r="AE191" s="180"/>
      <c r="AF191" s="228"/>
      <c r="AG191" s="253"/>
      <c r="AH191" s="179"/>
      <c r="AI191" s="228"/>
      <c r="AJ191" s="162"/>
      <c r="AK191" s="162"/>
      <c r="AL191" s="195"/>
      <c r="AM191" s="246">
        <f t="shared" si="2"/>
        <v>0</v>
      </c>
      <c r="AN191" s="250"/>
    </row>
    <row r="192" spans="1:62" ht="17.100000000000001" customHeight="1" x14ac:dyDescent="0.25">
      <c r="A192" s="195"/>
      <c r="B192" s="162"/>
      <c r="C192" s="162"/>
      <c r="D192" s="185">
        <v>1</v>
      </c>
      <c r="E192" s="371" t="s">
        <v>3752</v>
      </c>
      <c r="F192" s="739"/>
      <c r="G192" s="741"/>
      <c r="H192" s="741"/>
      <c r="I192" s="741"/>
      <c r="J192" s="741"/>
      <c r="K192" s="740"/>
      <c r="L192" s="369" t="s">
        <v>3752</v>
      </c>
      <c r="M192" s="739"/>
      <c r="N192" s="741"/>
      <c r="O192" s="741"/>
      <c r="P192" s="741"/>
      <c r="Q192" s="741"/>
      <c r="R192" s="741"/>
      <c r="S192" s="740"/>
      <c r="T192" s="401" t="s">
        <v>3752</v>
      </c>
      <c r="U192" s="399"/>
      <c r="V192" s="888"/>
      <c r="W192" s="830"/>
      <c r="X192" s="237" t="s">
        <v>3752</v>
      </c>
      <c r="Y192" s="739"/>
      <c r="Z192" s="741"/>
      <c r="AA192" s="741"/>
      <c r="AB192" s="741"/>
      <c r="AC192" s="741"/>
      <c r="AD192" s="741"/>
      <c r="AE192" s="741"/>
      <c r="AF192" s="741"/>
      <c r="AG192" s="740"/>
      <c r="AH192" s="174"/>
      <c r="AI192" s="633" t="str">
        <f>IF(AND(F192&lt;&gt;"",M192&lt;&gt;""),24,"")</f>
        <v/>
      </c>
      <c r="AJ192" s="162"/>
      <c r="AK192" s="162"/>
      <c r="AL192" s="195"/>
      <c r="AM192" s="246" t="str">
        <f t="shared" si="2"/>
        <v/>
      </c>
      <c r="AN192" s="250"/>
    </row>
    <row r="193" spans="1:64" ht="17.100000000000001" customHeight="1" x14ac:dyDescent="0.25">
      <c r="A193" s="195"/>
      <c r="B193" s="162"/>
      <c r="C193" s="162"/>
      <c r="D193" s="185">
        <v>2</v>
      </c>
      <c r="E193" s="371" t="s">
        <v>3752</v>
      </c>
      <c r="F193" s="739"/>
      <c r="G193" s="741"/>
      <c r="H193" s="741"/>
      <c r="I193" s="741"/>
      <c r="J193" s="741"/>
      <c r="K193" s="740"/>
      <c r="L193" s="369" t="s">
        <v>3752</v>
      </c>
      <c r="M193" s="739"/>
      <c r="N193" s="741"/>
      <c r="O193" s="741"/>
      <c r="P193" s="741"/>
      <c r="Q193" s="741"/>
      <c r="R193" s="741"/>
      <c r="S193" s="740"/>
      <c r="T193" s="401" t="s">
        <v>3752</v>
      </c>
      <c r="U193" s="402"/>
      <c r="V193" s="837"/>
      <c r="W193" s="830"/>
      <c r="X193" s="237" t="s">
        <v>3752</v>
      </c>
      <c r="Y193" s="739"/>
      <c r="Z193" s="741"/>
      <c r="AA193" s="741"/>
      <c r="AB193" s="741"/>
      <c r="AC193" s="741"/>
      <c r="AD193" s="741"/>
      <c r="AE193" s="741"/>
      <c r="AF193" s="741"/>
      <c r="AG193" s="740"/>
      <c r="AH193" s="174"/>
      <c r="AI193" s="633" t="str">
        <f>IF(AND(F193&lt;&gt;"",M193&lt;&gt;""),24,"")</f>
        <v/>
      </c>
      <c r="AJ193" s="162"/>
      <c r="AK193" s="162"/>
      <c r="AL193" s="195"/>
      <c r="AM193" s="246" t="str">
        <f t="shared" si="2"/>
        <v/>
      </c>
      <c r="AN193" s="250"/>
    </row>
    <row r="194" spans="1:64" ht="17.100000000000001" customHeight="1" x14ac:dyDescent="0.25">
      <c r="A194" s="195"/>
      <c r="B194" s="162"/>
      <c r="C194" s="162"/>
      <c r="D194" s="185">
        <v>3</v>
      </c>
      <c r="E194" s="371" t="s">
        <v>3752</v>
      </c>
      <c r="F194" s="739"/>
      <c r="G194" s="741"/>
      <c r="H194" s="741"/>
      <c r="I194" s="741"/>
      <c r="J194" s="741"/>
      <c r="K194" s="740"/>
      <c r="L194" s="369" t="s">
        <v>3752</v>
      </c>
      <c r="M194" s="739"/>
      <c r="N194" s="741"/>
      <c r="O194" s="741"/>
      <c r="P194" s="741"/>
      <c r="Q194" s="741"/>
      <c r="R194" s="741"/>
      <c r="S194" s="740"/>
      <c r="T194" s="401" t="s">
        <v>3752</v>
      </c>
      <c r="U194" s="402"/>
      <c r="V194" s="837"/>
      <c r="W194" s="830"/>
      <c r="X194" s="237" t="s">
        <v>3752</v>
      </c>
      <c r="Y194" s="739"/>
      <c r="Z194" s="741"/>
      <c r="AA194" s="741"/>
      <c r="AB194" s="741"/>
      <c r="AC194" s="741"/>
      <c r="AD194" s="741"/>
      <c r="AE194" s="741"/>
      <c r="AF194" s="741"/>
      <c r="AG194" s="740"/>
      <c r="AH194" s="174"/>
      <c r="AI194" s="633" t="str">
        <f>IF(AND(F194&lt;&gt;"",M194&lt;&gt;""),24,"")</f>
        <v/>
      </c>
      <c r="AJ194" s="162"/>
      <c r="AK194" s="162"/>
      <c r="AL194" s="195"/>
      <c r="AM194" s="246" t="str">
        <f t="shared" si="2"/>
        <v/>
      </c>
      <c r="AN194" s="250"/>
      <c r="BK194" s="398">
        <v>21</v>
      </c>
    </row>
    <row r="195" spans="1:64" ht="3.95" customHeight="1" x14ac:dyDescent="0.25">
      <c r="A195" s="195"/>
      <c r="B195" s="162"/>
      <c r="C195" s="162"/>
      <c r="D195" s="228"/>
      <c r="E195" s="179"/>
      <c r="F195" s="228"/>
      <c r="G195" s="228"/>
      <c r="H195" s="228"/>
      <c r="I195" s="228"/>
      <c r="J195" s="228"/>
      <c r="K195" s="228"/>
      <c r="L195" s="179"/>
      <c r="M195" s="179"/>
      <c r="N195" s="179"/>
      <c r="O195" s="180"/>
      <c r="P195" s="252"/>
      <c r="Q195" s="252"/>
      <c r="R195" s="252"/>
      <c r="S195" s="180"/>
      <c r="T195" s="180"/>
      <c r="U195" s="179"/>
      <c r="V195" s="179"/>
      <c r="W195" s="179"/>
      <c r="X195" s="179"/>
      <c r="Y195" s="179"/>
      <c r="Z195" s="180"/>
      <c r="AA195" s="180"/>
      <c r="AB195" s="228"/>
      <c r="AC195" s="228"/>
      <c r="AD195" s="228"/>
      <c r="AE195" s="180"/>
      <c r="AF195" s="228"/>
      <c r="AG195" s="253"/>
      <c r="AH195" s="179"/>
      <c r="AI195" s="228"/>
      <c r="AJ195" s="162"/>
      <c r="AK195" s="162"/>
      <c r="AL195" s="195"/>
      <c r="AM195" s="246">
        <f t="shared" si="2"/>
        <v>0</v>
      </c>
      <c r="AN195" s="250"/>
    </row>
    <row r="196" spans="1:64" s="327" customFormat="1" ht="17.100000000000001" customHeight="1" x14ac:dyDescent="0.25">
      <c r="A196" s="339"/>
      <c r="B196" s="299"/>
      <c r="C196" s="841" t="s">
        <v>3573</v>
      </c>
      <c r="D196" s="842"/>
      <c r="E196" s="842"/>
      <c r="F196" s="842"/>
      <c r="G196" s="842"/>
      <c r="H196" s="842"/>
      <c r="I196" s="842"/>
      <c r="J196" s="842"/>
      <c r="K196" s="842"/>
      <c r="L196" s="842"/>
      <c r="M196" s="842"/>
      <c r="N196" s="842"/>
      <c r="O196" s="842"/>
      <c r="P196" s="842"/>
      <c r="Q196" s="432"/>
      <c r="R196" s="432"/>
      <c r="S196" s="446"/>
      <c r="T196" s="431"/>
      <c r="U196" s="827" t="s">
        <v>1819</v>
      </c>
      <c r="V196" s="827"/>
      <c r="W196" s="827"/>
      <c r="X196" s="827"/>
      <c r="Y196" s="827"/>
      <c r="Z196" s="827"/>
      <c r="AA196" s="827"/>
      <c r="AB196" s="827"/>
      <c r="AC196" s="827"/>
      <c r="AD196" s="827"/>
      <c r="AE196" s="827"/>
      <c r="AF196" s="827"/>
      <c r="AG196" s="827"/>
      <c r="AH196" s="828"/>
      <c r="AI196" s="854" t="s">
        <v>3575</v>
      </c>
      <c r="AJ196" s="855"/>
      <c r="AK196" s="299"/>
      <c r="AL196" s="339"/>
      <c r="AM196" s="448">
        <f t="shared" si="2"/>
        <v>0</v>
      </c>
      <c r="AN196" s="452"/>
    </row>
    <row r="197" spans="1:64" ht="3.95" customHeight="1" x14ac:dyDescent="0.25">
      <c r="A197" s="195"/>
      <c r="B197" s="162"/>
      <c r="C197" s="162"/>
      <c r="D197" s="228"/>
      <c r="E197" s="179"/>
      <c r="F197" s="228"/>
      <c r="G197" s="228"/>
      <c r="H197" s="228"/>
      <c r="I197" s="228"/>
      <c r="J197" s="228"/>
      <c r="K197" s="228"/>
      <c r="L197" s="179"/>
      <c r="M197" s="179"/>
      <c r="N197" s="179"/>
      <c r="O197" s="180"/>
      <c r="P197" s="252"/>
      <c r="Q197" s="252"/>
      <c r="R197" s="252"/>
      <c r="S197" s="180"/>
      <c r="T197" s="180"/>
      <c r="U197" s="179"/>
      <c r="V197" s="179"/>
      <c r="W197" s="179"/>
      <c r="X197" s="179"/>
      <c r="Y197" s="179"/>
      <c r="Z197" s="180"/>
      <c r="AA197" s="180"/>
      <c r="AB197" s="228"/>
      <c r="AC197" s="228"/>
      <c r="AD197" s="228"/>
      <c r="AE197" s="180"/>
      <c r="AF197" s="228"/>
      <c r="AG197" s="253"/>
      <c r="AH197" s="179"/>
      <c r="AI197" s="228"/>
      <c r="AJ197" s="162"/>
      <c r="AK197" s="162"/>
      <c r="AL197" s="195"/>
      <c r="AM197" s="246">
        <f t="shared" si="2"/>
        <v>0</v>
      </c>
      <c r="AN197" s="250"/>
    </row>
    <row r="198" spans="1:64" ht="15" customHeight="1" x14ac:dyDescent="0.25">
      <c r="A198" s="195"/>
      <c r="B198" s="162"/>
      <c r="C198" s="162"/>
      <c r="D198" s="463" t="s">
        <v>1692</v>
      </c>
      <c r="E198" s="176"/>
      <c r="F198" s="727" t="s">
        <v>3817</v>
      </c>
      <c r="G198" s="728"/>
      <c r="H198" s="728"/>
      <c r="I198" s="728"/>
      <c r="J198" s="728"/>
      <c r="K198" s="729"/>
      <c r="L198" s="176"/>
      <c r="M198" s="845" t="s">
        <v>3577</v>
      </c>
      <c r="N198" s="849"/>
      <c r="O198" s="849"/>
      <c r="P198" s="849"/>
      <c r="Q198" s="849"/>
      <c r="R198" s="849"/>
      <c r="S198" s="848"/>
      <c r="T198" s="162"/>
      <c r="U198" s="889" t="s">
        <v>3891</v>
      </c>
      <c r="V198" s="890"/>
      <c r="W198" s="891"/>
      <c r="X198" s="496"/>
      <c r="Y198" s="816" t="s">
        <v>3820</v>
      </c>
      <c r="Z198" s="817"/>
      <c r="AA198" s="817"/>
      <c r="AB198" s="817"/>
      <c r="AC198" s="817"/>
      <c r="AD198" s="817"/>
      <c r="AE198" s="817"/>
      <c r="AF198" s="817"/>
      <c r="AG198" s="818"/>
      <c r="AH198" s="485"/>
      <c r="AI198" s="463" t="s">
        <v>1698</v>
      </c>
      <c r="AJ198" s="162"/>
      <c r="AK198" s="162"/>
      <c r="AL198" s="195"/>
      <c r="AM198" s="502">
        <f t="shared" si="2"/>
        <v>0</v>
      </c>
      <c r="AN198" s="250"/>
    </row>
    <row r="199" spans="1:64" ht="15" customHeight="1" x14ac:dyDescent="0.25">
      <c r="A199" s="195"/>
      <c r="B199" s="162"/>
      <c r="C199" s="162"/>
      <c r="D199" s="464" t="s">
        <v>792</v>
      </c>
      <c r="E199" s="176"/>
      <c r="F199" s="730" t="s">
        <v>3816</v>
      </c>
      <c r="G199" s="731"/>
      <c r="H199" s="731"/>
      <c r="I199" s="731"/>
      <c r="J199" s="731"/>
      <c r="K199" s="732"/>
      <c r="L199" s="176"/>
      <c r="M199" s="838" t="s">
        <v>4690</v>
      </c>
      <c r="N199" s="839"/>
      <c r="O199" s="839"/>
      <c r="P199" s="839"/>
      <c r="Q199" s="839"/>
      <c r="R199" s="839"/>
      <c r="S199" s="840"/>
      <c r="T199" s="162"/>
      <c r="U199" s="885" t="s">
        <v>3872</v>
      </c>
      <c r="V199" s="886"/>
      <c r="W199" s="887"/>
      <c r="X199" s="496"/>
      <c r="Y199" s="775" t="s">
        <v>3818</v>
      </c>
      <c r="Z199" s="776"/>
      <c r="AA199" s="776"/>
      <c r="AB199" s="776"/>
      <c r="AC199" s="776"/>
      <c r="AD199" s="776"/>
      <c r="AE199" s="776"/>
      <c r="AF199" s="776"/>
      <c r="AG199" s="777"/>
      <c r="AH199" s="485"/>
      <c r="AI199" s="464" t="s">
        <v>794</v>
      </c>
      <c r="AJ199" s="162"/>
      <c r="AK199" s="162"/>
      <c r="AL199" s="195"/>
      <c r="AM199" s="502">
        <f t="shared" si="2"/>
        <v>0</v>
      </c>
      <c r="AN199" s="250"/>
    </row>
    <row r="200" spans="1:64" ht="3.95" customHeight="1" x14ac:dyDescent="0.25">
      <c r="A200" s="195"/>
      <c r="B200" s="162"/>
      <c r="C200" s="162"/>
      <c r="D200" s="228"/>
      <c r="E200" s="179"/>
      <c r="F200" s="228"/>
      <c r="G200" s="228"/>
      <c r="H200" s="228"/>
      <c r="I200" s="228"/>
      <c r="J200" s="228"/>
      <c r="K200" s="228"/>
      <c r="L200" s="179"/>
      <c r="M200" s="179"/>
      <c r="N200" s="179"/>
      <c r="O200" s="180"/>
      <c r="P200" s="252"/>
      <c r="Q200" s="252"/>
      <c r="R200" s="252"/>
      <c r="S200" s="180"/>
      <c r="T200" s="180"/>
      <c r="U200" s="179"/>
      <c r="V200" s="179"/>
      <c r="W200" s="179"/>
      <c r="X200" s="179"/>
      <c r="Y200" s="179"/>
      <c r="Z200" s="180"/>
      <c r="AA200" s="180"/>
      <c r="AB200" s="228"/>
      <c r="AC200" s="228"/>
      <c r="AD200" s="228"/>
      <c r="AE200" s="180"/>
      <c r="AF200" s="228"/>
      <c r="AG200" s="253"/>
      <c r="AH200" s="179"/>
      <c r="AI200" s="228"/>
      <c r="AJ200" s="162"/>
      <c r="AK200" s="162"/>
      <c r="AL200" s="195"/>
      <c r="AM200" s="246">
        <f t="shared" si="2"/>
        <v>0</v>
      </c>
      <c r="AN200" s="250"/>
    </row>
    <row r="201" spans="1:64" ht="17.100000000000001" customHeight="1" x14ac:dyDescent="0.25">
      <c r="A201" s="195"/>
      <c r="B201" s="162"/>
      <c r="C201" s="162"/>
      <c r="D201" s="185">
        <v>1</v>
      </c>
      <c r="E201" s="371" t="s">
        <v>3752</v>
      </c>
      <c r="F201" s="739"/>
      <c r="G201" s="741"/>
      <c r="H201" s="741"/>
      <c r="I201" s="741"/>
      <c r="J201" s="741"/>
      <c r="K201" s="740"/>
      <c r="L201" s="369" t="s">
        <v>3752</v>
      </c>
      <c r="M201" s="739"/>
      <c r="N201" s="741"/>
      <c r="O201" s="741"/>
      <c r="P201" s="741"/>
      <c r="Q201" s="741"/>
      <c r="R201" s="741"/>
      <c r="S201" s="740"/>
      <c r="T201" s="401" t="s">
        <v>3752</v>
      </c>
      <c r="U201" s="399"/>
      <c r="V201" s="888"/>
      <c r="W201" s="830"/>
      <c r="X201" s="237" t="s">
        <v>3752</v>
      </c>
      <c r="Y201" s="739"/>
      <c r="Z201" s="741"/>
      <c r="AA201" s="741"/>
      <c r="AB201" s="741"/>
      <c r="AC201" s="741"/>
      <c r="AD201" s="741"/>
      <c r="AE201" s="741"/>
      <c r="AF201" s="741"/>
      <c r="AG201" s="740"/>
      <c r="AH201" s="174"/>
      <c r="AI201" s="633" t="str">
        <f>IF(AND(F201&lt;&gt;"",M201&lt;&gt;""),18,"")</f>
        <v/>
      </c>
      <c r="AJ201" s="162"/>
      <c r="AK201" s="162"/>
      <c r="AL201" s="195"/>
      <c r="AM201" s="246" t="str">
        <f t="shared" ref="AM201:AM264" si="3">IF(OR(AI201="Valeur",AI201="القيمة"),0,IF(ISERROR(SEARCH("/",AI201)),AI201,0))</f>
        <v/>
      </c>
      <c r="AN201" s="250"/>
    </row>
    <row r="202" spans="1:64" ht="17.100000000000001" customHeight="1" x14ac:dyDescent="0.25">
      <c r="A202" s="195"/>
      <c r="B202" s="162"/>
      <c r="C202" s="162"/>
      <c r="D202" s="185">
        <v>2</v>
      </c>
      <c r="E202" s="371" t="s">
        <v>3752</v>
      </c>
      <c r="F202" s="739"/>
      <c r="G202" s="741"/>
      <c r="H202" s="741"/>
      <c r="I202" s="741"/>
      <c r="J202" s="741"/>
      <c r="K202" s="740"/>
      <c r="L202" s="369" t="s">
        <v>3752</v>
      </c>
      <c r="M202" s="739"/>
      <c r="N202" s="741"/>
      <c r="O202" s="741"/>
      <c r="P202" s="741"/>
      <c r="Q202" s="741"/>
      <c r="R202" s="741"/>
      <c r="S202" s="740"/>
      <c r="T202" s="401" t="s">
        <v>3752</v>
      </c>
      <c r="U202" s="402"/>
      <c r="V202" s="837"/>
      <c r="W202" s="830"/>
      <c r="X202" s="237" t="s">
        <v>3752</v>
      </c>
      <c r="Y202" s="739"/>
      <c r="Z202" s="741"/>
      <c r="AA202" s="741"/>
      <c r="AB202" s="741"/>
      <c r="AC202" s="741"/>
      <c r="AD202" s="741"/>
      <c r="AE202" s="741"/>
      <c r="AF202" s="741"/>
      <c r="AG202" s="740"/>
      <c r="AH202" s="174"/>
      <c r="AI202" s="633" t="str">
        <f>IF(AND(F202&lt;&gt;"",M202&lt;&gt;""),18,"")</f>
        <v/>
      </c>
      <c r="AJ202" s="162"/>
      <c r="AK202" s="162"/>
      <c r="AL202" s="195"/>
      <c r="AM202" s="246" t="str">
        <f t="shared" si="3"/>
        <v/>
      </c>
      <c r="AN202" s="250"/>
    </row>
    <row r="203" spans="1:64" ht="17.100000000000001" customHeight="1" x14ac:dyDescent="0.25">
      <c r="A203" s="195"/>
      <c r="B203" s="162"/>
      <c r="C203" s="162"/>
      <c r="D203" s="185">
        <v>3</v>
      </c>
      <c r="E203" s="371" t="s">
        <v>3752</v>
      </c>
      <c r="F203" s="739"/>
      <c r="G203" s="741"/>
      <c r="H203" s="741"/>
      <c r="I203" s="741"/>
      <c r="J203" s="741"/>
      <c r="K203" s="740"/>
      <c r="L203" s="369" t="s">
        <v>3752</v>
      </c>
      <c r="M203" s="739"/>
      <c r="N203" s="741"/>
      <c r="O203" s="741"/>
      <c r="P203" s="741"/>
      <c r="Q203" s="741"/>
      <c r="R203" s="741"/>
      <c r="S203" s="740"/>
      <c r="T203" s="401" t="s">
        <v>3752</v>
      </c>
      <c r="U203" s="402"/>
      <c r="V203" s="837"/>
      <c r="W203" s="830"/>
      <c r="X203" s="237" t="s">
        <v>3752</v>
      </c>
      <c r="Y203" s="739"/>
      <c r="Z203" s="741"/>
      <c r="AA203" s="741"/>
      <c r="AB203" s="741"/>
      <c r="AC203" s="741"/>
      <c r="AD203" s="741"/>
      <c r="AE203" s="741"/>
      <c r="AF203" s="741"/>
      <c r="AG203" s="740"/>
      <c r="AH203" s="174"/>
      <c r="AI203" s="633" t="str">
        <f>IF(AND(F203&lt;&gt;"",M203&lt;&gt;""),18,"")</f>
        <v/>
      </c>
      <c r="AJ203" s="162"/>
      <c r="AK203" s="162"/>
      <c r="AL203" s="195"/>
      <c r="AM203" s="246" t="str">
        <f t="shared" si="3"/>
        <v/>
      </c>
      <c r="AN203" s="250"/>
      <c r="BL203" s="398">
        <v>22</v>
      </c>
    </row>
    <row r="204" spans="1:64" ht="3.95" customHeight="1" x14ac:dyDescent="0.25">
      <c r="A204" s="195"/>
      <c r="B204" s="162"/>
      <c r="C204" s="162"/>
      <c r="D204" s="228"/>
      <c r="E204" s="179"/>
      <c r="F204" s="228"/>
      <c r="G204" s="228"/>
      <c r="H204" s="228"/>
      <c r="I204" s="228"/>
      <c r="J204" s="228"/>
      <c r="K204" s="228"/>
      <c r="L204" s="179"/>
      <c r="M204" s="179"/>
      <c r="N204" s="179"/>
      <c r="O204" s="180"/>
      <c r="P204" s="252"/>
      <c r="Q204" s="252"/>
      <c r="R204" s="252"/>
      <c r="S204" s="180"/>
      <c r="T204" s="180"/>
      <c r="U204" s="179"/>
      <c r="V204" s="179"/>
      <c r="W204" s="179"/>
      <c r="X204" s="179"/>
      <c r="Y204" s="179"/>
      <c r="Z204" s="180"/>
      <c r="AA204" s="180"/>
      <c r="AB204" s="228"/>
      <c r="AC204" s="228"/>
      <c r="AD204" s="228"/>
      <c r="AE204" s="180"/>
      <c r="AF204" s="228"/>
      <c r="AG204" s="253"/>
      <c r="AH204" s="179"/>
      <c r="AI204" s="228"/>
      <c r="AJ204" s="162"/>
      <c r="AK204" s="162"/>
      <c r="AL204" s="195"/>
      <c r="AM204" s="246">
        <f t="shared" si="3"/>
        <v>0</v>
      </c>
      <c r="AN204" s="250"/>
    </row>
    <row r="205" spans="1:64" s="327" customFormat="1" ht="17.100000000000001" customHeight="1" x14ac:dyDescent="0.25">
      <c r="A205" s="339"/>
      <c r="B205" s="299"/>
      <c r="C205" s="841" t="s">
        <v>3574</v>
      </c>
      <c r="D205" s="842"/>
      <c r="E205" s="842"/>
      <c r="F205" s="842"/>
      <c r="G205" s="842"/>
      <c r="H205" s="842"/>
      <c r="I205" s="842"/>
      <c r="J205" s="842"/>
      <c r="K205" s="842"/>
      <c r="L205" s="842"/>
      <c r="M205" s="842"/>
      <c r="N205" s="842"/>
      <c r="O205" s="842"/>
      <c r="P205" s="842"/>
      <c r="Q205" s="432"/>
      <c r="R205" s="432"/>
      <c r="S205" s="446"/>
      <c r="T205" s="431"/>
      <c r="U205" s="827" t="s">
        <v>1821</v>
      </c>
      <c r="V205" s="827"/>
      <c r="W205" s="827"/>
      <c r="X205" s="827"/>
      <c r="Y205" s="827"/>
      <c r="Z205" s="827"/>
      <c r="AA205" s="827"/>
      <c r="AB205" s="827"/>
      <c r="AC205" s="827"/>
      <c r="AD205" s="827"/>
      <c r="AE205" s="827"/>
      <c r="AF205" s="827"/>
      <c r="AG205" s="827"/>
      <c r="AH205" s="828"/>
      <c r="AI205" s="854" t="s">
        <v>1855</v>
      </c>
      <c r="AJ205" s="855"/>
      <c r="AK205" s="299"/>
      <c r="AL205" s="339"/>
      <c r="AM205" s="448">
        <f t="shared" si="3"/>
        <v>0</v>
      </c>
      <c r="AN205" s="452"/>
    </row>
    <row r="206" spans="1:64" ht="3.95" customHeight="1" x14ac:dyDescent="0.25">
      <c r="A206" s="195"/>
      <c r="B206" s="162"/>
      <c r="C206" s="162"/>
      <c r="D206" s="228"/>
      <c r="E206" s="179"/>
      <c r="F206" s="228"/>
      <c r="G206" s="228"/>
      <c r="H206" s="228"/>
      <c r="I206" s="228"/>
      <c r="J206" s="228"/>
      <c r="K206" s="228"/>
      <c r="L206" s="179"/>
      <c r="M206" s="179"/>
      <c r="N206" s="179"/>
      <c r="O206" s="180"/>
      <c r="P206" s="252"/>
      <c r="Q206" s="252"/>
      <c r="R206" s="252"/>
      <c r="S206" s="180"/>
      <c r="T206" s="180"/>
      <c r="U206" s="179"/>
      <c r="V206" s="179"/>
      <c r="W206" s="179"/>
      <c r="X206" s="179"/>
      <c r="Y206" s="179"/>
      <c r="Z206" s="180"/>
      <c r="AA206" s="180"/>
      <c r="AB206" s="228"/>
      <c r="AC206" s="228"/>
      <c r="AD206" s="228"/>
      <c r="AE206" s="180"/>
      <c r="AF206" s="228"/>
      <c r="AG206" s="253"/>
      <c r="AH206" s="179"/>
      <c r="AI206" s="228"/>
      <c r="AJ206" s="162"/>
      <c r="AK206" s="162"/>
      <c r="AL206" s="195"/>
      <c r="AM206" s="246">
        <f t="shared" si="3"/>
        <v>0</v>
      </c>
      <c r="AN206" s="250"/>
    </row>
    <row r="207" spans="1:64" ht="15" customHeight="1" x14ac:dyDescent="0.25">
      <c r="A207" s="195"/>
      <c r="B207" s="162"/>
      <c r="C207" s="162"/>
      <c r="D207" s="463" t="s">
        <v>1692</v>
      </c>
      <c r="E207" s="176"/>
      <c r="F207" s="727" t="s">
        <v>3817</v>
      </c>
      <c r="G207" s="728"/>
      <c r="H207" s="728"/>
      <c r="I207" s="728"/>
      <c r="J207" s="728"/>
      <c r="K207" s="729"/>
      <c r="L207" s="176"/>
      <c r="M207" s="845" t="s">
        <v>3577</v>
      </c>
      <c r="N207" s="849"/>
      <c r="O207" s="849"/>
      <c r="P207" s="849"/>
      <c r="Q207" s="849"/>
      <c r="R207" s="849"/>
      <c r="S207" s="848"/>
      <c r="T207" s="162"/>
      <c r="U207" s="889" t="s">
        <v>3891</v>
      </c>
      <c r="V207" s="890"/>
      <c r="W207" s="891"/>
      <c r="X207" s="496"/>
      <c r="Y207" s="816" t="s">
        <v>3820</v>
      </c>
      <c r="Z207" s="817"/>
      <c r="AA207" s="817"/>
      <c r="AB207" s="817"/>
      <c r="AC207" s="817"/>
      <c r="AD207" s="817"/>
      <c r="AE207" s="817"/>
      <c r="AF207" s="817"/>
      <c r="AG207" s="818"/>
      <c r="AH207" s="485"/>
      <c r="AI207" s="463" t="s">
        <v>1698</v>
      </c>
      <c r="AJ207" s="162"/>
      <c r="AK207" s="162"/>
      <c r="AL207" s="195"/>
      <c r="AM207" s="502">
        <f t="shared" si="3"/>
        <v>0</v>
      </c>
      <c r="AN207" s="250"/>
    </row>
    <row r="208" spans="1:64" ht="15" customHeight="1" x14ac:dyDescent="0.25">
      <c r="A208" s="195"/>
      <c r="B208" s="162"/>
      <c r="C208" s="162"/>
      <c r="D208" s="464" t="s">
        <v>792</v>
      </c>
      <c r="E208" s="176"/>
      <c r="F208" s="730" t="s">
        <v>3816</v>
      </c>
      <c r="G208" s="731"/>
      <c r="H208" s="731"/>
      <c r="I208" s="731"/>
      <c r="J208" s="731"/>
      <c r="K208" s="732"/>
      <c r="L208" s="176"/>
      <c r="M208" s="838" t="s">
        <v>4690</v>
      </c>
      <c r="N208" s="839"/>
      <c r="O208" s="839"/>
      <c r="P208" s="839"/>
      <c r="Q208" s="839"/>
      <c r="R208" s="839"/>
      <c r="S208" s="840"/>
      <c r="T208" s="162"/>
      <c r="U208" s="885" t="s">
        <v>3872</v>
      </c>
      <c r="V208" s="886"/>
      <c r="W208" s="887"/>
      <c r="X208" s="496"/>
      <c r="Y208" s="775" t="s">
        <v>3818</v>
      </c>
      <c r="Z208" s="776"/>
      <c r="AA208" s="776"/>
      <c r="AB208" s="776"/>
      <c r="AC208" s="776"/>
      <c r="AD208" s="776"/>
      <c r="AE208" s="776"/>
      <c r="AF208" s="776"/>
      <c r="AG208" s="777"/>
      <c r="AH208" s="485"/>
      <c r="AI208" s="464" t="s">
        <v>794</v>
      </c>
      <c r="AJ208" s="162"/>
      <c r="AK208" s="162"/>
      <c r="AL208" s="195"/>
      <c r="AM208" s="502">
        <f t="shared" si="3"/>
        <v>0</v>
      </c>
      <c r="AN208" s="250"/>
    </row>
    <row r="209" spans="1:65" ht="3.95" customHeight="1" x14ac:dyDescent="0.25">
      <c r="A209" s="195"/>
      <c r="B209" s="162"/>
      <c r="C209" s="162"/>
      <c r="D209" s="228"/>
      <c r="E209" s="179"/>
      <c r="F209" s="228"/>
      <c r="G209" s="228"/>
      <c r="H209" s="228"/>
      <c r="I209" s="228"/>
      <c r="J209" s="228"/>
      <c r="K209" s="228"/>
      <c r="L209" s="179"/>
      <c r="M209" s="179"/>
      <c r="N209" s="179"/>
      <c r="O209" s="180"/>
      <c r="P209" s="252"/>
      <c r="Q209" s="252"/>
      <c r="R209" s="252"/>
      <c r="S209" s="180"/>
      <c r="T209" s="180"/>
      <c r="U209" s="179"/>
      <c r="V209" s="179"/>
      <c r="W209" s="179"/>
      <c r="X209" s="179"/>
      <c r="Y209" s="179"/>
      <c r="Z209" s="180"/>
      <c r="AA209" s="180"/>
      <c r="AB209" s="228"/>
      <c r="AC209" s="228"/>
      <c r="AD209" s="228"/>
      <c r="AE209" s="180"/>
      <c r="AF209" s="228"/>
      <c r="AG209" s="253"/>
      <c r="AH209" s="179"/>
      <c r="AI209" s="228"/>
      <c r="AJ209" s="162"/>
      <c r="AK209" s="162"/>
      <c r="AL209" s="195"/>
      <c r="AM209" s="246">
        <f t="shared" si="3"/>
        <v>0</v>
      </c>
      <c r="AN209" s="250"/>
    </row>
    <row r="210" spans="1:65" ht="17.100000000000001" customHeight="1" x14ac:dyDescent="0.25">
      <c r="A210" s="195"/>
      <c r="B210" s="162"/>
      <c r="C210" s="162"/>
      <c r="D210" s="185">
        <v>1</v>
      </c>
      <c r="E210" s="371" t="s">
        <v>3752</v>
      </c>
      <c r="F210" s="739"/>
      <c r="G210" s="741"/>
      <c r="H210" s="741"/>
      <c r="I210" s="741"/>
      <c r="J210" s="741"/>
      <c r="K210" s="740"/>
      <c r="L210" s="369" t="s">
        <v>3752</v>
      </c>
      <c r="M210" s="739"/>
      <c r="N210" s="741"/>
      <c r="O210" s="741"/>
      <c r="P210" s="741"/>
      <c r="Q210" s="741"/>
      <c r="R210" s="741"/>
      <c r="S210" s="740"/>
      <c r="T210" s="401" t="s">
        <v>3752</v>
      </c>
      <c r="U210" s="399"/>
      <c r="V210" s="888"/>
      <c r="W210" s="830"/>
      <c r="X210" s="237" t="s">
        <v>3752</v>
      </c>
      <c r="Y210" s="739"/>
      <c r="Z210" s="741"/>
      <c r="AA210" s="741"/>
      <c r="AB210" s="741"/>
      <c r="AC210" s="741"/>
      <c r="AD210" s="741"/>
      <c r="AE210" s="741"/>
      <c r="AF210" s="741"/>
      <c r="AG210" s="740"/>
      <c r="AH210" s="174"/>
      <c r="AI210" s="633" t="str">
        <f>IF(AND(F210&lt;&gt;"",M210&lt;&gt;""),10,"")</f>
        <v/>
      </c>
      <c r="AJ210" s="162"/>
      <c r="AK210" s="162"/>
      <c r="AL210" s="195"/>
      <c r="AM210" s="246" t="str">
        <f t="shared" si="3"/>
        <v/>
      </c>
      <c r="AN210" s="250"/>
    </row>
    <row r="211" spans="1:65" ht="17.100000000000001" customHeight="1" x14ac:dyDescent="0.25">
      <c r="A211" s="195"/>
      <c r="B211" s="162"/>
      <c r="C211" s="162"/>
      <c r="D211" s="185">
        <v>2</v>
      </c>
      <c r="E211" s="371" t="s">
        <v>3752</v>
      </c>
      <c r="F211" s="739"/>
      <c r="G211" s="741"/>
      <c r="H211" s="741"/>
      <c r="I211" s="741"/>
      <c r="J211" s="741"/>
      <c r="K211" s="740"/>
      <c r="L211" s="369" t="s">
        <v>3752</v>
      </c>
      <c r="M211" s="739"/>
      <c r="N211" s="741"/>
      <c r="O211" s="741"/>
      <c r="P211" s="741"/>
      <c r="Q211" s="741"/>
      <c r="R211" s="741"/>
      <c r="S211" s="740"/>
      <c r="T211" s="401" t="s">
        <v>3752</v>
      </c>
      <c r="U211" s="402"/>
      <c r="V211" s="837"/>
      <c r="W211" s="830"/>
      <c r="X211" s="237" t="s">
        <v>3752</v>
      </c>
      <c r="Y211" s="739"/>
      <c r="Z211" s="741"/>
      <c r="AA211" s="741"/>
      <c r="AB211" s="741"/>
      <c r="AC211" s="741"/>
      <c r="AD211" s="741"/>
      <c r="AE211" s="741"/>
      <c r="AF211" s="741"/>
      <c r="AG211" s="740"/>
      <c r="AH211" s="174"/>
      <c r="AI211" s="633" t="str">
        <f>IF(AND(F211&lt;&gt;"",M211&lt;&gt;""),10,"")</f>
        <v/>
      </c>
      <c r="AJ211" s="162"/>
      <c r="AK211" s="162"/>
      <c r="AL211" s="195"/>
      <c r="AM211" s="246" t="str">
        <f t="shared" si="3"/>
        <v/>
      </c>
      <c r="AN211" s="250"/>
    </row>
    <row r="212" spans="1:65" ht="17.100000000000001" customHeight="1" x14ac:dyDescent="0.25">
      <c r="A212" s="195"/>
      <c r="B212" s="162"/>
      <c r="C212" s="162"/>
      <c r="D212" s="185">
        <v>3</v>
      </c>
      <c r="E212" s="371" t="s">
        <v>3752</v>
      </c>
      <c r="F212" s="739"/>
      <c r="G212" s="741"/>
      <c r="H212" s="741"/>
      <c r="I212" s="741"/>
      <c r="J212" s="741"/>
      <c r="K212" s="740"/>
      <c r="L212" s="369" t="s">
        <v>3752</v>
      </c>
      <c r="M212" s="739"/>
      <c r="N212" s="741"/>
      <c r="O212" s="741"/>
      <c r="P212" s="741"/>
      <c r="Q212" s="741"/>
      <c r="R212" s="741"/>
      <c r="S212" s="740"/>
      <c r="T212" s="401" t="s">
        <v>3752</v>
      </c>
      <c r="U212" s="402"/>
      <c r="V212" s="837"/>
      <c r="W212" s="830"/>
      <c r="X212" s="237" t="s">
        <v>3752</v>
      </c>
      <c r="Y212" s="739"/>
      <c r="Z212" s="741"/>
      <c r="AA212" s="741"/>
      <c r="AB212" s="741"/>
      <c r="AC212" s="741"/>
      <c r="AD212" s="741"/>
      <c r="AE212" s="741"/>
      <c r="AF212" s="741"/>
      <c r="AG212" s="740"/>
      <c r="AH212" s="174"/>
      <c r="AI212" s="633" t="str">
        <f>IF(AND(F212&lt;&gt;"",M212&lt;&gt;""),10,"")</f>
        <v/>
      </c>
      <c r="AJ212" s="162"/>
      <c r="AK212" s="162"/>
      <c r="AL212" s="195"/>
      <c r="AM212" s="246" t="str">
        <f t="shared" si="3"/>
        <v/>
      </c>
      <c r="AN212" s="250"/>
      <c r="BM212" s="398">
        <v>23</v>
      </c>
    </row>
    <row r="213" spans="1:65" ht="3.95" customHeight="1" x14ac:dyDescent="0.25">
      <c r="A213" s="195"/>
      <c r="B213" s="162"/>
      <c r="C213" s="162"/>
      <c r="D213" s="228"/>
      <c r="E213" s="179"/>
      <c r="F213" s="307"/>
      <c r="G213" s="307"/>
      <c r="H213" s="307"/>
      <c r="I213" s="307"/>
      <c r="J213" s="307"/>
      <c r="K213" s="307"/>
      <c r="L213" s="106"/>
      <c r="M213" s="308"/>
      <c r="N213" s="308"/>
      <c r="O213" s="308"/>
      <c r="P213" s="308"/>
      <c r="Q213" s="308"/>
      <c r="R213" s="308"/>
      <c r="S213" s="308"/>
      <c r="T213" s="105"/>
      <c r="U213" s="105"/>
      <c r="V213" s="105"/>
      <c r="W213" s="105"/>
      <c r="X213" s="105"/>
      <c r="Y213" s="308"/>
      <c r="Z213" s="308"/>
      <c r="AA213" s="308"/>
      <c r="AB213" s="308"/>
      <c r="AC213" s="308"/>
      <c r="AD213" s="308"/>
      <c r="AE213" s="308"/>
      <c r="AF213" s="308"/>
      <c r="AG213" s="308"/>
      <c r="AH213" s="179"/>
      <c r="AI213" s="228"/>
      <c r="AJ213" s="162"/>
      <c r="AK213" s="162"/>
      <c r="AL213" s="195"/>
      <c r="AM213" s="246">
        <f t="shared" si="3"/>
        <v>0</v>
      </c>
      <c r="AN213" s="250"/>
    </row>
    <row r="214" spans="1:65" s="327" customFormat="1" ht="17.100000000000001" customHeight="1" x14ac:dyDescent="0.25">
      <c r="A214" s="339"/>
      <c r="B214" s="299"/>
      <c r="C214" s="841" t="s">
        <v>4692</v>
      </c>
      <c r="D214" s="842"/>
      <c r="E214" s="842"/>
      <c r="F214" s="842"/>
      <c r="G214" s="842"/>
      <c r="H214" s="842"/>
      <c r="I214" s="842"/>
      <c r="J214" s="842"/>
      <c r="K214" s="842"/>
      <c r="L214" s="842"/>
      <c r="M214" s="842"/>
      <c r="N214" s="842"/>
      <c r="O214" s="842"/>
      <c r="P214" s="842"/>
      <c r="Q214" s="432"/>
      <c r="R214" s="432"/>
      <c r="S214" s="446"/>
      <c r="T214" s="431"/>
      <c r="U214" s="827" t="s">
        <v>3781</v>
      </c>
      <c r="V214" s="827"/>
      <c r="W214" s="827"/>
      <c r="X214" s="827"/>
      <c r="Y214" s="827"/>
      <c r="Z214" s="827"/>
      <c r="AA214" s="827"/>
      <c r="AB214" s="827"/>
      <c r="AC214" s="827"/>
      <c r="AD214" s="827"/>
      <c r="AE214" s="827"/>
      <c r="AF214" s="827"/>
      <c r="AG214" s="827"/>
      <c r="AH214" s="828"/>
      <c r="AI214" s="854" t="s">
        <v>1855</v>
      </c>
      <c r="AJ214" s="855"/>
      <c r="AK214" s="299"/>
      <c r="AL214" s="455"/>
      <c r="AM214" s="448">
        <f t="shared" si="3"/>
        <v>0</v>
      </c>
    </row>
    <row r="215" spans="1:65" ht="3.95" customHeight="1" x14ac:dyDescent="0.25">
      <c r="A215" s="195"/>
      <c r="B215" s="162"/>
      <c r="C215" s="162"/>
      <c r="D215" s="228"/>
      <c r="E215" s="179"/>
      <c r="F215" s="228"/>
      <c r="G215" s="228"/>
      <c r="H215" s="228"/>
      <c r="I215" s="228"/>
      <c r="J215" s="228"/>
      <c r="K215" s="228"/>
      <c r="L215" s="179"/>
      <c r="M215" s="179"/>
      <c r="N215" s="179"/>
      <c r="O215" s="180"/>
      <c r="P215" s="252"/>
      <c r="Q215" s="252"/>
      <c r="R215" s="252"/>
      <c r="S215" s="180"/>
      <c r="T215" s="180"/>
      <c r="U215" s="179"/>
      <c r="V215" s="179"/>
      <c r="W215" s="179"/>
      <c r="X215" s="179"/>
      <c r="Y215" s="179"/>
      <c r="Z215" s="180"/>
      <c r="AA215" s="180"/>
      <c r="AB215" s="228"/>
      <c r="AC215" s="228"/>
      <c r="AD215" s="228"/>
      <c r="AE215" s="180"/>
      <c r="AF215" s="228"/>
      <c r="AG215" s="253"/>
      <c r="AH215" s="179"/>
      <c r="AI215" s="228"/>
      <c r="AJ215" s="162"/>
      <c r="AK215" s="162"/>
      <c r="AL215" s="195"/>
      <c r="AM215" s="246">
        <f t="shared" si="3"/>
        <v>0</v>
      </c>
      <c r="AN215" s="250"/>
    </row>
    <row r="216" spans="1:65" ht="15" customHeight="1" x14ac:dyDescent="0.25">
      <c r="A216" s="195"/>
      <c r="B216" s="162"/>
      <c r="C216" s="162"/>
      <c r="D216" s="463" t="s">
        <v>1692</v>
      </c>
      <c r="E216" s="176"/>
      <c r="F216" s="727" t="s">
        <v>3817</v>
      </c>
      <c r="G216" s="728"/>
      <c r="H216" s="728"/>
      <c r="I216" s="728"/>
      <c r="J216" s="728"/>
      <c r="K216" s="729"/>
      <c r="L216" s="176"/>
      <c r="M216" s="845" t="s">
        <v>3577</v>
      </c>
      <c r="N216" s="849"/>
      <c r="O216" s="849"/>
      <c r="P216" s="849"/>
      <c r="Q216" s="849"/>
      <c r="R216" s="849"/>
      <c r="S216" s="848"/>
      <c r="T216" s="162"/>
      <c r="U216" s="889" t="s">
        <v>3891</v>
      </c>
      <c r="V216" s="890"/>
      <c r="W216" s="891"/>
      <c r="X216" s="496"/>
      <c r="Y216" s="816" t="s">
        <v>3820</v>
      </c>
      <c r="Z216" s="817"/>
      <c r="AA216" s="817"/>
      <c r="AB216" s="817"/>
      <c r="AC216" s="817"/>
      <c r="AD216" s="817"/>
      <c r="AE216" s="817"/>
      <c r="AF216" s="817"/>
      <c r="AG216" s="818"/>
      <c r="AH216" s="485"/>
      <c r="AI216" s="463" t="s">
        <v>1698</v>
      </c>
      <c r="AJ216" s="162"/>
      <c r="AK216" s="162"/>
      <c r="AL216" s="195"/>
      <c r="AM216" s="502">
        <f t="shared" si="3"/>
        <v>0</v>
      </c>
      <c r="AN216" s="250"/>
    </row>
    <row r="217" spans="1:65" ht="15" customHeight="1" x14ac:dyDescent="0.25">
      <c r="A217" s="195"/>
      <c r="B217" s="162"/>
      <c r="C217" s="162"/>
      <c r="D217" s="464" t="s">
        <v>792</v>
      </c>
      <c r="E217" s="176"/>
      <c r="F217" s="730" t="s">
        <v>3816</v>
      </c>
      <c r="G217" s="731"/>
      <c r="H217" s="731"/>
      <c r="I217" s="731"/>
      <c r="J217" s="731"/>
      <c r="K217" s="732"/>
      <c r="L217" s="176"/>
      <c r="M217" s="838" t="s">
        <v>4690</v>
      </c>
      <c r="N217" s="839"/>
      <c r="O217" s="839"/>
      <c r="P217" s="839"/>
      <c r="Q217" s="839"/>
      <c r="R217" s="839"/>
      <c r="S217" s="840"/>
      <c r="T217" s="162"/>
      <c r="U217" s="885" t="s">
        <v>3872</v>
      </c>
      <c r="V217" s="886"/>
      <c r="W217" s="887"/>
      <c r="X217" s="496"/>
      <c r="Y217" s="775" t="s">
        <v>3818</v>
      </c>
      <c r="Z217" s="776"/>
      <c r="AA217" s="776"/>
      <c r="AB217" s="776"/>
      <c r="AC217" s="776"/>
      <c r="AD217" s="776"/>
      <c r="AE217" s="776"/>
      <c r="AF217" s="776"/>
      <c r="AG217" s="777"/>
      <c r="AH217" s="485"/>
      <c r="AI217" s="464" t="s">
        <v>794</v>
      </c>
      <c r="AJ217" s="162"/>
      <c r="AK217" s="162"/>
      <c r="AL217" s="195"/>
      <c r="AM217" s="502">
        <f t="shared" si="3"/>
        <v>0</v>
      </c>
      <c r="AN217" s="250"/>
    </row>
    <row r="218" spans="1:65" ht="3.95" customHeight="1" x14ac:dyDescent="0.25">
      <c r="A218" s="195"/>
      <c r="B218" s="162"/>
      <c r="C218" s="162"/>
      <c r="D218" s="228"/>
      <c r="E218" s="179"/>
      <c r="F218" s="228"/>
      <c r="G218" s="228"/>
      <c r="H218" s="228"/>
      <c r="I218" s="228"/>
      <c r="J218" s="228"/>
      <c r="K218" s="228"/>
      <c r="L218" s="179"/>
      <c r="M218" s="179"/>
      <c r="N218" s="179"/>
      <c r="O218" s="180"/>
      <c r="P218" s="252"/>
      <c r="Q218" s="252"/>
      <c r="R218" s="252"/>
      <c r="S218" s="180"/>
      <c r="T218" s="180"/>
      <c r="U218" s="179"/>
      <c r="V218" s="179"/>
      <c r="W218" s="179"/>
      <c r="X218" s="179"/>
      <c r="Y218" s="179"/>
      <c r="Z218" s="180"/>
      <c r="AA218" s="180"/>
      <c r="AB218" s="228"/>
      <c r="AC218" s="228"/>
      <c r="AD218" s="228"/>
      <c r="AE218" s="180"/>
      <c r="AF218" s="228"/>
      <c r="AG218" s="253"/>
      <c r="AH218" s="179"/>
      <c r="AI218" s="228"/>
      <c r="AJ218" s="162"/>
      <c r="AK218" s="162"/>
      <c r="AL218" s="195"/>
      <c r="AM218" s="246">
        <f t="shared" si="3"/>
        <v>0</v>
      </c>
      <c r="AN218" s="250"/>
    </row>
    <row r="219" spans="1:65" ht="17.100000000000001" customHeight="1" x14ac:dyDescent="0.25">
      <c r="A219" s="195"/>
      <c r="B219" s="162"/>
      <c r="C219" s="162"/>
      <c r="D219" s="306">
        <v>1</v>
      </c>
      <c r="E219" s="371" t="s">
        <v>3752</v>
      </c>
      <c r="F219" s="739"/>
      <c r="G219" s="741"/>
      <c r="H219" s="741"/>
      <c r="I219" s="741"/>
      <c r="J219" s="741"/>
      <c r="K219" s="740"/>
      <c r="L219" s="369" t="s">
        <v>3752</v>
      </c>
      <c r="M219" s="739"/>
      <c r="N219" s="741"/>
      <c r="O219" s="741"/>
      <c r="P219" s="741"/>
      <c r="Q219" s="741"/>
      <c r="R219" s="741"/>
      <c r="S219" s="740"/>
      <c r="T219" s="401" t="s">
        <v>3752</v>
      </c>
      <c r="U219" s="399"/>
      <c r="V219" s="888"/>
      <c r="W219" s="830"/>
      <c r="X219" s="237" t="s">
        <v>3752</v>
      </c>
      <c r="Y219" s="739"/>
      <c r="Z219" s="741"/>
      <c r="AA219" s="741"/>
      <c r="AB219" s="741"/>
      <c r="AC219" s="741"/>
      <c r="AD219" s="741"/>
      <c r="AE219" s="741"/>
      <c r="AF219" s="741"/>
      <c r="AG219" s="740"/>
      <c r="AH219" s="174"/>
      <c r="AI219" s="633" t="str">
        <f>IF(AND(F219&lt;&gt;"",M219&lt;&gt;""),10,"")</f>
        <v/>
      </c>
      <c r="AJ219" s="162"/>
      <c r="AK219" s="162"/>
      <c r="AL219" s="195"/>
      <c r="AM219" s="246" t="str">
        <f t="shared" si="3"/>
        <v/>
      </c>
      <c r="AN219" s="250"/>
    </row>
    <row r="220" spans="1:65" ht="17.100000000000001" customHeight="1" x14ac:dyDescent="0.25">
      <c r="A220" s="195"/>
      <c r="B220" s="162"/>
      <c r="C220" s="162"/>
      <c r="D220" s="306">
        <v>2</v>
      </c>
      <c r="E220" s="371" t="s">
        <v>3752</v>
      </c>
      <c r="F220" s="739"/>
      <c r="G220" s="741"/>
      <c r="H220" s="741"/>
      <c r="I220" s="741"/>
      <c r="J220" s="741"/>
      <c r="K220" s="740"/>
      <c r="L220" s="369" t="s">
        <v>3752</v>
      </c>
      <c r="M220" s="739"/>
      <c r="N220" s="741"/>
      <c r="O220" s="741"/>
      <c r="P220" s="741"/>
      <c r="Q220" s="741"/>
      <c r="R220" s="741"/>
      <c r="S220" s="740"/>
      <c r="T220" s="401" t="s">
        <v>3752</v>
      </c>
      <c r="U220" s="402"/>
      <c r="V220" s="837"/>
      <c r="W220" s="830"/>
      <c r="X220" s="237" t="s">
        <v>3752</v>
      </c>
      <c r="Y220" s="739"/>
      <c r="Z220" s="741"/>
      <c r="AA220" s="741"/>
      <c r="AB220" s="741"/>
      <c r="AC220" s="741"/>
      <c r="AD220" s="741"/>
      <c r="AE220" s="741"/>
      <c r="AF220" s="741"/>
      <c r="AG220" s="740"/>
      <c r="AH220" s="174"/>
      <c r="AI220" s="633" t="str">
        <f>IF(AND(F220&lt;&gt;"",M220&lt;&gt;""),10,"")</f>
        <v/>
      </c>
      <c r="AJ220" s="162"/>
      <c r="AK220" s="162"/>
      <c r="AL220" s="195"/>
      <c r="AM220" s="246" t="str">
        <f t="shared" si="3"/>
        <v/>
      </c>
      <c r="AN220" s="250"/>
    </row>
    <row r="221" spans="1:65" ht="17.100000000000001" customHeight="1" x14ac:dyDescent="0.25">
      <c r="A221" s="195"/>
      <c r="B221" s="162"/>
      <c r="C221" s="162"/>
      <c r="D221" s="306">
        <v>3</v>
      </c>
      <c r="E221" s="371" t="s">
        <v>3752</v>
      </c>
      <c r="F221" s="739"/>
      <c r="G221" s="741"/>
      <c r="H221" s="741"/>
      <c r="I221" s="741"/>
      <c r="J221" s="741"/>
      <c r="K221" s="740"/>
      <c r="L221" s="369" t="s">
        <v>3752</v>
      </c>
      <c r="M221" s="739"/>
      <c r="N221" s="741"/>
      <c r="O221" s="741"/>
      <c r="P221" s="741"/>
      <c r="Q221" s="741"/>
      <c r="R221" s="741"/>
      <c r="S221" s="740"/>
      <c r="T221" s="401" t="s">
        <v>3752</v>
      </c>
      <c r="U221" s="402"/>
      <c r="V221" s="837"/>
      <c r="W221" s="830"/>
      <c r="X221" s="237" t="s">
        <v>3752</v>
      </c>
      <c r="Y221" s="739"/>
      <c r="Z221" s="741"/>
      <c r="AA221" s="741"/>
      <c r="AB221" s="741"/>
      <c r="AC221" s="741"/>
      <c r="AD221" s="741"/>
      <c r="AE221" s="741"/>
      <c r="AF221" s="741"/>
      <c r="AG221" s="740"/>
      <c r="AH221" s="174"/>
      <c r="AI221" s="633" t="str">
        <f>IF(AND(F221&lt;&gt;"",M221&lt;&gt;""),10,"")</f>
        <v/>
      </c>
      <c r="AJ221" s="162"/>
      <c r="AK221" s="162"/>
      <c r="AL221" s="195"/>
      <c r="AM221" s="246" t="str">
        <f t="shared" si="3"/>
        <v/>
      </c>
      <c r="AN221" s="398" t="s">
        <v>3950</v>
      </c>
    </row>
    <row r="222" spans="1:65" ht="3.95" customHeight="1" x14ac:dyDescent="0.25">
      <c r="A222" s="195"/>
      <c r="B222" s="162"/>
      <c r="C222" s="162"/>
      <c r="D222" s="228"/>
      <c r="E222" s="179"/>
      <c r="F222" s="307"/>
      <c r="G222" s="307"/>
      <c r="H222" s="307"/>
      <c r="I222" s="307"/>
      <c r="J222" s="307"/>
      <c r="K222" s="307"/>
      <c r="L222" s="106"/>
      <c r="M222" s="308"/>
      <c r="N222" s="308"/>
      <c r="O222" s="308"/>
      <c r="P222" s="308"/>
      <c r="Q222" s="308"/>
      <c r="R222" s="308"/>
      <c r="S222" s="308"/>
      <c r="T222" s="105"/>
      <c r="U222" s="105"/>
      <c r="V222" s="105"/>
      <c r="W222" s="105"/>
      <c r="X222" s="105"/>
      <c r="Y222" s="308"/>
      <c r="Z222" s="308"/>
      <c r="AA222" s="308"/>
      <c r="AB222" s="308"/>
      <c r="AC222" s="308"/>
      <c r="AD222" s="308"/>
      <c r="AE222" s="308"/>
      <c r="AF222" s="308"/>
      <c r="AG222" s="308"/>
      <c r="AH222" s="179"/>
      <c r="AI222" s="228"/>
      <c r="AJ222" s="162"/>
      <c r="AK222" s="162"/>
      <c r="AL222" s="195"/>
      <c r="AM222" s="246">
        <f t="shared" si="3"/>
        <v>0</v>
      </c>
      <c r="AN222" s="250"/>
    </row>
    <row r="223" spans="1:65" s="327" customFormat="1" ht="17.100000000000001" customHeight="1" x14ac:dyDescent="0.25">
      <c r="A223" s="339"/>
      <c r="B223" s="299"/>
      <c r="C223" s="841" t="s">
        <v>4691</v>
      </c>
      <c r="D223" s="842"/>
      <c r="E223" s="842"/>
      <c r="F223" s="842"/>
      <c r="G223" s="842"/>
      <c r="H223" s="842"/>
      <c r="I223" s="842"/>
      <c r="J223" s="842"/>
      <c r="K223" s="842"/>
      <c r="L223" s="842"/>
      <c r="M223" s="842"/>
      <c r="N223" s="842"/>
      <c r="O223" s="842"/>
      <c r="P223" s="842"/>
      <c r="Q223" s="432"/>
      <c r="R223" s="432"/>
      <c r="S223" s="446"/>
      <c r="T223" s="431"/>
      <c r="U223" s="827" t="s">
        <v>3780</v>
      </c>
      <c r="V223" s="827"/>
      <c r="W223" s="827"/>
      <c r="X223" s="827"/>
      <c r="Y223" s="827"/>
      <c r="Z223" s="827"/>
      <c r="AA223" s="827"/>
      <c r="AB223" s="827"/>
      <c r="AC223" s="827"/>
      <c r="AD223" s="827"/>
      <c r="AE223" s="827"/>
      <c r="AF223" s="827"/>
      <c r="AG223" s="827"/>
      <c r="AH223" s="828"/>
      <c r="AI223" s="854" t="s">
        <v>3779</v>
      </c>
      <c r="AJ223" s="855"/>
      <c r="AK223" s="299"/>
      <c r="AL223" s="455"/>
      <c r="AM223" s="448">
        <f t="shared" si="3"/>
        <v>0</v>
      </c>
      <c r="AN223" s="452"/>
    </row>
    <row r="224" spans="1:65" ht="3.95" customHeight="1" x14ac:dyDescent="0.25">
      <c r="A224" s="195"/>
      <c r="B224" s="162"/>
      <c r="C224" s="162"/>
      <c r="D224" s="228"/>
      <c r="E224" s="179"/>
      <c r="F224" s="228"/>
      <c r="G224" s="228"/>
      <c r="H224" s="228"/>
      <c r="I224" s="228"/>
      <c r="J224" s="228"/>
      <c r="K224" s="228"/>
      <c r="L224" s="179"/>
      <c r="M224" s="179"/>
      <c r="N224" s="179"/>
      <c r="O224" s="180"/>
      <c r="P224" s="252"/>
      <c r="Q224" s="252"/>
      <c r="R224" s="252"/>
      <c r="S224" s="180"/>
      <c r="T224" s="180"/>
      <c r="U224" s="179"/>
      <c r="V224" s="179"/>
      <c r="W224" s="179"/>
      <c r="X224" s="179"/>
      <c r="Y224" s="179"/>
      <c r="Z224" s="180"/>
      <c r="AA224" s="180"/>
      <c r="AB224" s="228"/>
      <c r="AC224" s="228"/>
      <c r="AD224" s="228"/>
      <c r="AE224" s="180"/>
      <c r="AF224" s="228"/>
      <c r="AG224" s="253"/>
      <c r="AH224" s="179"/>
      <c r="AI224" s="228"/>
      <c r="AJ224" s="162"/>
      <c r="AK224" s="162"/>
      <c r="AL224" s="195"/>
      <c r="AM224" s="246">
        <f t="shared" si="3"/>
        <v>0</v>
      </c>
      <c r="AN224" s="250"/>
    </row>
    <row r="225" spans="1:41" ht="15" customHeight="1" x14ac:dyDescent="0.25">
      <c r="A225" s="195"/>
      <c r="B225" s="162"/>
      <c r="C225" s="162"/>
      <c r="D225" s="463" t="s">
        <v>1692</v>
      </c>
      <c r="E225" s="176"/>
      <c r="F225" s="727" t="s">
        <v>3817</v>
      </c>
      <c r="G225" s="728"/>
      <c r="H225" s="728"/>
      <c r="I225" s="728"/>
      <c r="J225" s="728"/>
      <c r="K225" s="729"/>
      <c r="L225" s="176"/>
      <c r="M225" s="845" t="s">
        <v>3577</v>
      </c>
      <c r="N225" s="849"/>
      <c r="O225" s="849"/>
      <c r="P225" s="849"/>
      <c r="Q225" s="849"/>
      <c r="R225" s="849"/>
      <c r="S225" s="848"/>
      <c r="T225" s="162"/>
      <c r="U225" s="889" t="s">
        <v>3891</v>
      </c>
      <c r="V225" s="890"/>
      <c r="W225" s="891"/>
      <c r="X225" s="496"/>
      <c r="Y225" s="816" t="s">
        <v>3820</v>
      </c>
      <c r="Z225" s="817"/>
      <c r="AA225" s="817"/>
      <c r="AB225" s="817"/>
      <c r="AC225" s="817"/>
      <c r="AD225" s="817"/>
      <c r="AE225" s="817"/>
      <c r="AF225" s="817"/>
      <c r="AG225" s="818"/>
      <c r="AH225" s="485"/>
      <c r="AI225" s="463" t="s">
        <v>1698</v>
      </c>
      <c r="AJ225" s="162"/>
      <c r="AK225" s="162"/>
      <c r="AL225" s="195"/>
      <c r="AM225" s="502">
        <f t="shared" si="3"/>
        <v>0</v>
      </c>
      <c r="AN225" s="250"/>
    </row>
    <row r="226" spans="1:41" ht="15" customHeight="1" x14ac:dyDescent="0.25">
      <c r="A226" s="195"/>
      <c r="B226" s="162"/>
      <c r="C226" s="162"/>
      <c r="D226" s="464" t="s">
        <v>792</v>
      </c>
      <c r="E226" s="176"/>
      <c r="F226" s="730" t="s">
        <v>3816</v>
      </c>
      <c r="G226" s="731"/>
      <c r="H226" s="731"/>
      <c r="I226" s="731"/>
      <c r="J226" s="731"/>
      <c r="K226" s="732"/>
      <c r="L226" s="176"/>
      <c r="M226" s="838" t="s">
        <v>4690</v>
      </c>
      <c r="N226" s="839"/>
      <c r="O226" s="839"/>
      <c r="P226" s="839"/>
      <c r="Q226" s="839"/>
      <c r="R226" s="839"/>
      <c r="S226" s="840"/>
      <c r="T226" s="162"/>
      <c r="U226" s="885" t="s">
        <v>3872</v>
      </c>
      <c r="V226" s="886"/>
      <c r="W226" s="887"/>
      <c r="X226" s="496"/>
      <c r="Y226" s="775" t="s">
        <v>3818</v>
      </c>
      <c r="Z226" s="776"/>
      <c r="AA226" s="776"/>
      <c r="AB226" s="776"/>
      <c r="AC226" s="776"/>
      <c r="AD226" s="776"/>
      <c r="AE226" s="776"/>
      <c r="AF226" s="776"/>
      <c r="AG226" s="777"/>
      <c r="AH226" s="485"/>
      <c r="AI226" s="464" t="s">
        <v>794</v>
      </c>
      <c r="AJ226" s="162"/>
      <c r="AK226" s="162"/>
      <c r="AL226" s="195"/>
      <c r="AM226" s="502">
        <f t="shared" si="3"/>
        <v>0</v>
      </c>
      <c r="AN226" s="250"/>
    </row>
    <row r="227" spans="1:41" ht="3.95" customHeight="1" x14ac:dyDescent="0.25">
      <c r="A227" s="195"/>
      <c r="B227" s="162"/>
      <c r="C227" s="162"/>
      <c r="D227" s="228"/>
      <c r="E227" s="179"/>
      <c r="F227" s="228"/>
      <c r="G227" s="228"/>
      <c r="H227" s="228"/>
      <c r="I227" s="228"/>
      <c r="J227" s="228"/>
      <c r="K227" s="228"/>
      <c r="L227" s="179"/>
      <c r="M227" s="179"/>
      <c r="N227" s="179"/>
      <c r="O227" s="180"/>
      <c r="P227" s="252"/>
      <c r="Q227" s="252"/>
      <c r="R227" s="252"/>
      <c r="S227" s="180"/>
      <c r="T227" s="180"/>
      <c r="U227" s="179"/>
      <c r="V227" s="179"/>
      <c r="W227" s="179"/>
      <c r="X227" s="179"/>
      <c r="Y227" s="179"/>
      <c r="Z227" s="180"/>
      <c r="AA227" s="180"/>
      <c r="AB227" s="228"/>
      <c r="AC227" s="228"/>
      <c r="AD227" s="228"/>
      <c r="AE227" s="180"/>
      <c r="AF227" s="228"/>
      <c r="AG227" s="253"/>
      <c r="AH227" s="179"/>
      <c r="AI227" s="228"/>
      <c r="AJ227" s="162"/>
      <c r="AK227" s="162"/>
      <c r="AL227" s="195"/>
      <c r="AM227" s="246">
        <f t="shared" si="3"/>
        <v>0</v>
      </c>
      <c r="AN227" s="250"/>
    </row>
    <row r="228" spans="1:41" ht="17.100000000000001" customHeight="1" x14ac:dyDescent="0.25">
      <c r="A228" s="195"/>
      <c r="B228" s="162"/>
      <c r="C228" s="162"/>
      <c r="D228" s="306">
        <v>1</v>
      </c>
      <c r="E228" s="371" t="s">
        <v>3752</v>
      </c>
      <c r="F228" s="739"/>
      <c r="G228" s="741"/>
      <c r="H228" s="741"/>
      <c r="I228" s="741"/>
      <c r="J228" s="741"/>
      <c r="K228" s="740"/>
      <c r="L228" s="369" t="s">
        <v>3752</v>
      </c>
      <c r="M228" s="739"/>
      <c r="N228" s="741"/>
      <c r="O228" s="741"/>
      <c r="P228" s="741"/>
      <c r="Q228" s="741"/>
      <c r="R228" s="741"/>
      <c r="S228" s="740"/>
      <c r="T228" s="401" t="s">
        <v>3752</v>
      </c>
      <c r="U228" s="399"/>
      <c r="V228" s="888"/>
      <c r="W228" s="830"/>
      <c r="X228" s="237" t="s">
        <v>3752</v>
      </c>
      <c r="Y228" s="739"/>
      <c r="Z228" s="741"/>
      <c r="AA228" s="741"/>
      <c r="AB228" s="741"/>
      <c r="AC228" s="741"/>
      <c r="AD228" s="741"/>
      <c r="AE228" s="741"/>
      <c r="AF228" s="741"/>
      <c r="AG228" s="740"/>
      <c r="AH228" s="174"/>
      <c r="AI228" s="633" t="str">
        <f>IF(AND(F228&lt;&gt;"",M228&lt;&gt;""),7,"")</f>
        <v/>
      </c>
      <c r="AJ228" s="162"/>
      <c r="AK228" s="162"/>
      <c r="AL228" s="195"/>
      <c r="AM228" s="246" t="str">
        <f t="shared" si="3"/>
        <v/>
      </c>
      <c r="AN228" s="250"/>
    </row>
    <row r="229" spans="1:41" ht="17.100000000000001" customHeight="1" x14ac:dyDescent="0.25">
      <c r="A229" s="195"/>
      <c r="B229" s="162"/>
      <c r="C229" s="162"/>
      <c r="D229" s="306">
        <v>2</v>
      </c>
      <c r="E229" s="371" t="s">
        <v>3752</v>
      </c>
      <c r="F229" s="739"/>
      <c r="G229" s="741"/>
      <c r="H229" s="741"/>
      <c r="I229" s="741"/>
      <c r="J229" s="741"/>
      <c r="K229" s="740"/>
      <c r="L229" s="369" t="s">
        <v>3752</v>
      </c>
      <c r="M229" s="739"/>
      <c r="N229" s="741"/>
      <c r="O229" s="741"/>
      <c r="P229" s="741"/>
      <c r="Q229" s="741"/>
      <c r="R229" s="741"/>
      <c r="S229" s="740"/>
      <c r="T229" s="401" t="s">
        <v>3752</v>
      </c>
      <c r="U229" s="402"/>
      <c r="V229" s="837"/>
      <c r="W229" s="830"/>
      <c r="X229" s="237" t="s">
        <v>3752</v>
      </c>
      <c r="Y229" s="739"/>
      <c r="Z229" s="741"/>
      <c r="AA229" s="741"/>
      <c r="AB229" s="741"/>
      <c r="AC229" s="741"/>
      <c r="AD229" s="741"/>
      <c r="AE229" s="741"/>
      <c r="AF229" s="741"/>
      <c r="AG229" s="740"/>
      <c r="AH229" s="174"/>
      <c r="AI229" s="633" t="str">
        <f>IF(AND(F229&lt;&gt;"",M229&lt;&gt;""),7,"")</f>
        <v/>
      </c>
      <c r="AJ229" s="162"/>
      <c r="AK229" s="162"/>
      <c r="AL229" s="195"/>
      <c r="AM229" s="246" t="str">
        <f t="shared" si="3"/>
        <v/>
      </c>
      <c r="AN229" s="250"/>
    </row>
    <row r="230" spans="1:41" ht="17.100000000000001" customHeight="1" x14ac:dyDescent="0.25">
      <c r="A230" s="195"/>
      <c r="B230" s="162"/>
      <c r="C230" s="162"/>
      <c r="D230" s="306">
        <v>3</v>
      </c>
      <c r="E230" s="371" t="s">
        <v>3752</v>
      </c>
      <c r="F230" s="739"/>
      <c r="G230" s="741"/>
      <c r="H230" s="741"/>
      <c r="I230" s="741"/>
      <c r="J230" s="741"/>
      <c r="K230" s="740"/>
      <c r="L230" s="369" t="s">
        <v>3752</v>
      </c>
      <c r="M230" s="739"/>
      <c r="N230" s="741"/>
      <c r="O230" s="741"/>
      <c r="P230" s="741"/>
      <c r="Q230" s="741"/>
      <c r="R230" s="741"/>
      <c r="S230" s="740"/>
      <c r="T230" s="401" t="s">
        <v>3752</v>
      </c>
      <c r="U230" s="402"/>
      <c r="V230" s="837"/>
      <c r="W230" s="830"/>
      <c r="X230" s="237" t="s">
        <v>3752</v>
      </c>
      <c r="Y230" s="739"/>
      <c r="Z230" s="741"/>
      <c r="AA230" s="741"/>
      <c r="AB230" s="741"/>
      <c r="AC230" s="741"/>
      <c r="AD230" s="741"/>
      <c r="AE230" s="741"/>
      <c r="AF230" s="741"/>
      <c r="AG230" s="740"/>
      <c r="AH230" s="174"/>
      <c r="AI230" s="633" t="str">
        <f>IF(AND(F230&lt;&gt;"",M230&lt;&gt;""),7,"")</f>
        <v/>
      </c>
      <c r="AJ230" s="162"/>
      <c r="AK230" s="162"/>
      <c r="AL230" s="195"/>
      <c r="AM230" s="246" t="str">
        <f t="shared" si="3"/>
        <v/>
      </c>
      <c r="AN230" s="250"/>
      <c r="AO230" s="398" t="s">
        <v>3950</v>
      </c>
    </row>
    <row r="231" spans="1:41" ht="3.75" customHeight="1" x14ac:dyDescent="0.25">
      <c r="A231" s="195"/>
      <c r="B231" s="162"/>
      <c r="C231" s="162"/>
      <c r="D231" s="228"/>
      <c r="E231" s="179"/>
      <c r="F231" s="228"/>
      <c r="G231" s="228"/>
      <c r="H231" s="228"/>
      <c r="I231" s="228"/>
      <c r="J231" s="228"/>
      <c r="K231" s="228"/>
      <c r="L231" s="179"/>
      <c r="M231" s="179"/>
      <c r="N231" s="179"/>
      <c r="O231" s="180"/>
      <c r="P231" s="252"/>
      <c r="Q231" s="252"/>
      <c r="R231" s="252"/>
      <c r="S231" s="180"/>
      <c r="T231" s="180"/>
      <c r="U231" s="179"/>
      <c r="V231" s="179"/>
      <c r="W231" s="179"/>
      <c r="X231" s="179"/>
      <c r="Y231" s="179"/>
      <c r="Z231" s="180"/>
      <c r="AA231" s="180"/>
      <c r="AB231" s="228"/>
      <c r="AC231" s="228"/>
      <c r="AD231" s="228"/>
      <c r="AE231" s="180"/>
      <c r="AF231" s="228"/>
      <c r="AG231" s="253"/>
      <c r="AH231" s="179"/>
      <c r="AI231" s="228"/>
      <c r="AJ231" s="162"/>
      <c r="AK231" s="162"/>
      <c r="AL231" s="195"/>
      <c r="AM231" s="246">
        <f t="shared" si="3"/>
        <v>0</v>
      </c>
      <c r="AN231" s="250"/>
    </row>
    <row r="232" spans="1:41" ht="18" customHeight="1" x14ac:dyDescent="0.25">
      <c r="A232" s="195"/>
      <c r="B232" s="162"/>
      <c r="C232" s="843" t="s">
        <v>3591</v>
      </c>
      <c r="D232" s="844"/>
      <c r="E232" s="844"/>
      <c r="F232" s="844"/>
      <c r="G232" s="844"/>
      <c r="H232" s="844"/>
      <c r="I232" s="844"/>
      <c r="J232" s="844"/>
      <c r="K232" s="844"/>
      <c r="L232" s="844"/>
      <c r="M232" s="844"/>
      <c r="N232" s="844"/>
      <c r="O232" s="844"/>
      <c r="P232" s="844"/>
      <c r="Q232" s="844"/>
      <c r="R232" s="844"/>
      <c r="S232" s="844"/>
      <c r="T232" s="856" t="s">
        <v>3594</v>
      </c>
      <c r="U232" s="856"/>
      <c r="V232" s="856"/>
      <c r="W232" s="856"/>
      <c r="X232" s="856"/>
      <c r="Y232" s="856"/>
      <c r="Z232" s="856"/>
      <c r="AA232" s="856"/>
      <c r="AB232" s="856"/>
      <c r="AC232" s="856"/>
      <c r="AD232" s="856"/>
      <c r="AE232" s="856"/>
      <c r="AF232" s="856"/>
      <c r="AG232" s="856"/>
      <c r="AH232" s="856"/>
      <c r="AI232" s="856"/>
      <c r="AJ232" s="857"/>
      <c r="AK232" s="162"/>
      <c r="AL232" s="195"/>
      <c r="AM232" s="246">
        <f t="shared" si="3"/>
        <v>0</v>
      </c>
      <c r="AN232" s="250"/>
    </row>
    <row r="233" spans="1:41" ht="3.95" customHeight="1" x14ac:dyDescent="0.25">
      <c r="A233" s="195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95"/>
      <c r="AM233" s="246">
        <f t="shared" si="3"/>
        <v>0</v>
      </c>
      <c r="AN233" s="250"/>
    </row>
    <row r="234" spans="1:41" s="327" customFormat="1" ht="17.100000000000001" customHeight="1" x14ac:dyDescent="0.25">
      <c r="A234" s="339"/>
      <c r="B234" s="299"/>
      <c r="C234" s="841" t="s">
        <v>3509</v>
      </c>
      <c r="D234" s="842"/>
      <c r="E234" s="842"/>
      <c r="F234" s="842"/>
      <c r="G234" s="842"/>
      <c r="H234" s="842"/>
      <c r="I234" s="842"/>
      <c r="J234" s="842"/>
      <c r="K234" s="842"/>
      <c r="L234" s="842"/>
      <c r="M234" s="842"/>
      <c r="N234" s="842"/>
      <c r="O234" s="842"/>
      <c r="P234" s="842"/>
      <c r="Q234" s="456" t="s">
        <v>1704</v>
      </c>
      <c r="R234" s="432"/>
      <c r="S234" s="446"/>
      <c r="T234" s="431"/>
      <c r="U234" s="827" t="s">
        <v>1787</v>
      </c>
      <c r="V234" s="827"/>
      <c r="W234" s="827"/>
      <c r="X234" s="827"/>
      <c r="Y234" s="827"/>
      <c r="Z234" s="827"/>
      <c r="AA234" s="827"/>
      <c r="AB234" s="827"/>
      <c r="AC234" s="827"/>
      <c r="AD234" s="827"/>
      <c r="AE234" s="827"/>
      <c r="AF234" s="827"/>
      <c r="AG234" s="827"/>
      <c r="AH234" s="828"/>
      <c r="AI234" s="854" t="s">
        <v>1854</v>
      </c>
      <c r="AJ234" s="855"/>
      <c r="AK234" s="299"/>
      <c r="AL234" s="339"/>
      <c r="AM234" s="448">
        <f t="shared" si="3"/>
        <v>0</v>
      </c>
      <c r="AN234" s="452"/>
    </row>
    <row r="235" spans="1:41" ht="5.0999999999999996" customHeight="1" x14ac:dyDescent="0.25">
      <c r="A235" s="195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95"/>
      <c r="AM235" s="246">
        <f t="shared" si="3"/>
        <v>0</v>
      </c>
      <c r="AN235" s="250"/>
    </row>
    <row r="236" spans="1:41" ht="15" customHeight="1" x14ac:dyDescent="0.25">
      <c r="A236" s="195"/>
      <c r="B236" s="162"/>
      <c r="C236" s="162"/>
      <c r="D236" s="463" t="s">
        <v>1692</v>
      </c>
      <c r="E236" s="176"/>
      <c r="F236" s="463" t="s">
        <v>3787</v>
      </c>
      <c r="G236" s="176"/>
      <c r="H236" s="845" t="s">
        <v>3952</v>
      </c>
      <c r="I236" s="848"/>
      <c r="J236" s="176"/>
      <c r="K236" s="484" t="s">
        <v>3953</v>
      </c>
      <c r="L236" s="497"/>
      <c r="M236" s="845" t="s">
        <v>1799</v>
      </c>
      <c r="N236" s="849"/>
      <c r="O236" s="849"/>
      <c r="P236" s="849"/>
      <c r="Q236" s="848"/>
      <c r="R236" s="485"/>
      <c r="S236" s="484" t="s">
        <v>1992</v>
      </c>
      <c r="T236" s="496"/>
      <c r="U236" s="486" t="s">
        <v>1798</v>
      </c>
      <c r="V236" s="485"/>
      <c r="W236" s="816" t="s">
        <v>3822</v>
      </c>
      <c r="X236" s="817"/>
      <c r="Y236" s="817"/>
      <c r="Z236" s="817"/>
      <c r="AA236" s="817"/>
      <c r="AB236" s="817"/>
      <c r="AC236" s="818"/>
      <c r="AD236" s="485"/>
      <c r="AE236" s="486" t="s">
        <v>1870</v>
      </c>
      <c r="AF236" s="485"/>
      <c r="AG236" s="486" t="s">
        <v>1996</v>
      </c>
      <c r="AH236" s="485"/>
      <c r="AI236" s="463" t="s">
        <v>1698</v>
      </c>
      <c r="AJ236" s="162"/>
      <c r="AK236" s="162"/>
      <c r="AL236" s="195"/>
      <c r="AM236" s="502">
        <f t="shared" si="3"/>
        <v>0</v>
      </c>
      <c r="AN236" s="250"/>
    </row>
    <row r="237" spans="1:41" s="178" customFormat="1" ht="15" customHeight="1" x14ac:dyDescent="0.25">
      <c r="A237" s="226"/>
      <c r="B237" s="176"/>
      <c r="C237" s="176"/>
      <c r="D237" s="464" t="s">
        <v>792</v>
      </c>
      <c r="E237" s="176"/>
      <c r="F237" s="464" t="s">
        <v>801</v>
      </c>
      <c r="G237" s="176"/>
      <c r="H237" s="838" t="s">
        <v>3788</v>
      </c>
      <c r="I237" s="840"/>
      <c r="J237" s="176"/>
      <c r="K237" s="492" t="s">
        <v>52906</v>
      </c>
      <c r="L237" s="497"/>
      <c r="M237" s="838" t="s">
        <v>802</v>
      </c>
      <c r="N237" s="839"/>
      <c r="O237" s="839"/>
      <c r="P237" s="839"/>
      <c r="Q237" s="840"/>
      <c r="R237" s="485"/>
      <c r="S237" s="492" t="s">
        <v>1991</v>
      </c>
      <c r="T237" s="496"/>
      <c r="U237" s="493" t="s">
        <v>803</v>
      </c>
      <c r="V237" s="485"/>
      <c r="W237" s="775" t="s">
        <v>3821</v>
      </c>
      <c r="X237" s="776"/>
      <c r="Y237" s="776"/>
      <c r="Z237" s="776"/>
      <c r="AA237" s="776"/>
      <c r="AB237" s="776"/>
      <c r="AC237" s="777"/>
      <c r="AD237" s="485"/>
      <c r="AE237" s="493" t="s">
        <v>3513</v>
      </c>
      <c r="AF237" s="485"/>
      <c r="AG237" s="493" t="s">
        <v>1690</v>
      </c>
      <c r="AH237" s="485"/>
      <c r="AI237" s="464" t="s">
        <v>794</v>
      </c>
      <c r="AJ237" s="176"/>
      <c r="AK237" s="176"/>
      <c r="AL237" s="226"/>
      <c r="AM237" s="502">
        <f t="shared" si="3"/>
        <v>0</v>
      </c>
      <c r="AN237" s="250"/>
    </row>
    <row r="238" spans="1:41" ht="3.95" customHeight="1" x14ac:dyDescent="0.25">
      <c r="A238" s="195"/>
      <c r="B238" s="162"/>
      <c r="C238" s="158"/>
      <c r="D238" s="166"/>
      <c r="E238" s="166"/>
      <c r="F238" s="166"/>
      <c r="G238" s="200"/>
      <c r="H238" s="166"/>
      <c r="I238" s="166"/>
      <c r="J238" s="200"/>
      <c r="K238" s="169"/>
      <c r="L238" s="227"/>
      <c r="M238" s="227"/>
      <c r="N238" s="227"/>
      <c r="O238" s="158"/>
      <c r="P238" s="158"/>
      <c r="Q238" s="158"/>
      <c r="R238" s="158"/>
      <c r="S238" s="158"/>
      <c r="T238" s="220"/>
      <c r="U238" s="158"/>
      <c r="V238" s="158"/>
      <c r="W238" s="158"/>
      <c r="X238" s="158"/>
      <c r="Y238" s="158"/>
      <c r="Z238" s="158"/>
      <c r="AA238" s="158"/>
      <c r="AB238" s="162"/>
      <c r="AC238" s="162"/>
      <c r="AD238" s="206"/>
      <c r="AE238" s="158"/>
      <c r="AF238" s="206"/>
      <c r="AG238" s="158"/>
      <c r="AH238" s="158"/>
      <c r="AI238" s="158"/>
      <c r="AJ238" s="158"/>
      <c r="AK238" s="162"/>
      <c r="AL238" s="195"/>
      <c r="AM238" s="246">
        <f t="shared" si="3"/>
        <v>0</v>
      </c>
      <c r="AN238" s="250"/>
    </row>
    <row r="239" spans="1:41" ht="17.100000000000001" customHeight="1" x14ac:dyDescent="0.25">
      <c r="A239" s="195"/>
      <c r="B239" s="162"/>
      <c r="C239" s="162"/>
      <c r="D239" s="185">
        <v>1</v>
      </c>
      <c r="E239" s="371" t="s">
        <v>3752</v>
      </c>
      <c r="F239" s="404"/>
      <c r="G239" s="400" t="s">
        <v>93</v>
      </c>
      <c r="H239" s="829"/>
      <c r="I239" s="830"/>
      <c r="J239" s="400" t="s">
        <v>93</v>
      </c>
      <c r="K239" s="527"/>
      <c r="L239" s="400" t="s">
        <v>93</v>
      </c>
      <c r="M239" s="739"/>
      <c r="N239" s="741"/>
      <c r="O239" s="741"/>
      <c r="P239" s="741"/>
      <c r="Q239" s="740"/>
      <c r="R239" s="400" t="s">
        <v>93</v>
      </c>
      <c r="S239" s="525"/>
      <c r="T239" s="400" t="s">
        <v>93</v>
      </c>
      <c r="U239" s="290"/>
      <c r="V239" s="400" t="s">
        <v>93</v>
      </c>
      <c r="W239" s="739"/>
      <c r="X239" s="741"/>
      <c r="Y239" s="741"/>
      <c r="Z239" s="741"/>
      <c r="AA239" s="741"/>
      <c r="AB239" s="741"/>
      <c r="AC239" s="740"/>
      <c r="AD239" s="400" t="s">
        <v>93</v>
      </c>
      <c r="AE239" s="285"/>
      <c r="AF239" s="400" t="s">
        <v>93</v>
      </c>
      <c r="AG239" s="245" t="str">
        <f>IF(AE239="","",IF(AE239="Responsable",1,0.5))</f>
        <v/>
      </c>
      <c r="AH239" s="400" t="s">
        <v>93</v>
      </c>
      <c r="AI239" s="633" t="str">
        <f>IF(AG239="","",AG239*24)</f>
        <v/>
      </c>
      <c r="AJ239" s="162"/>
      <c r="AK239" s="162"/>
      <c r="AL239" s="195"/>
      <c r="AM239" s="246" t="str">
        <f t="shared" si="3"/>
        <v/>
      </c>
      <c r="AN239" s="250"/>
    </row>
    <row r="240" spans="1:41" ht="17.100000000000001" customHeight="1" x14ac:dyDescent="0.25">
      <c r="A240" s="195"/>
      <c r="B240" s="162"/>
      <c r="C240" s="162"/>
      <c r="D240" s="185">
        <v>2</v>
      </c>
      <c r="E240" s="371" t="s">
        <v>3752</v>
      </c>
      <c r="F240" s="404"/>
      <c r="G240" s="400" t="s">
        <v>93</v>
      </c>
      <c r="H240" s="829"/>
      <c r="I240" s="830"/>
      <c r="J240" s="400" t="s">
        <v>93</v>
      </c>
      <c r="K240" s="527"/>
      <c r="L240" s="400" t="s">
        <v>93</v>
      </c>
      <c r="M240" s="739"/>
      <c r="N240" s="741"/>
      <c r="O240" s="741"/>
      <c r="P240" s="741"/>
      <c r="Q240" s="740"/>
      <c r="R240" s="400" t="s">
        <v>93</v>
      </c>
      <c r="S240" s="525"/>
      <c r="T240" s="400" t="s">
        <v>93</v>
      </c>
      <c r="U240" s="290"/>
      <c r="V240" s="400" t="s">
        <v>93</v>
      </c>
      <c r="W240" s="739"/>
      <c r="X240" s="741"/>
      <c r="Y240" s="741"/>
      <c r="Z240" s="741"/>
      <c r="AA240" s="741"/>
      <c r="AB240" s="741"/>
      <c r="AC240" s="740"/>
      <c r="AD240" s="400" t="s">
        <v>93</v>
      </c>
      <c r="AE240" s="285"/>
      <c r="AF240" s="400" t="s">
        <v>93</v>
      </c>
      <c r="AG240" s="245" t="str">
        <f t="shared" ref="AG240:AG241" si="4">IF(AE240="","",IF(AE240="Responsable",1,0.5))</f>
        <v/>
      </c>
      <c r="AH240" s="400" t="s">
        <v>93</v>
      </c>
      <c r="AI240" s="633" t="str">
        <f>IF(AG240="","",AG240*24)</f>
        <v/>
      </c>
      <c r="AJ240" s="162"/>
      <c r="AK240" s="162"/>
      <c r="AL240" s="195"/>
      <c r="AM240" s="246" t="str">
        <f t="shared" si="3"/>
        <v/>
      </c>
      <c r="AN240" s="250"/>
    </row>
    <row r="241" spans="1:67" ht="17.100000000000001" customHeight="1" x14ac:dyDescent="0.25">
      <c r="A241" s="195"/>
      <c r="B241" s="162"/>
      <c r="C241" s="162"/>
      <c r="D241" s="185">
        <v>3</v>
      </c>
      <c r="E241" s="371" t="s">
        <v>3752</v>
      </c>
      <c r="F241" s="404"/>
      <c r="G241" s="400" t="s">
        <v>93</v>
      </c>
      <c r="H241" s="829"/>
      <c r="I241" s="830"/>
      <c r="J241" s="400" t="s">
        <v>93</v>
      </c>
      <c r="K241" s="527"/>
      <c r="L241" s="400" t="s">
        <v>93</v>
      </c>
      <c r="M241" s="739"/>
      <c r="N241" s="741"/>
      <c r="O241" s="741"/>
      <c r="P241" s="741"/>
      <c r="Q241" s="740"/>
      <c r="R241" s="400" t="s">
        <v>93</v>
      </c>
      <c r="S241" s="525"/>
      <c r="T241" s="400" t="s">
        <v>93</v>
      </c>
      <c r="U241" s="290"/>
      <c r="V241" s="400" t="s">
        <v>93</v>
      </c>
      <c r="W241" s="739"/>
      <c r="X241" s="741"/>
      <c r="Y241" s="741"/>
      <c r="Z241" s="741"/>
      <c r="AA241" s="741"/>
      <c r="AB241" s="741"/>
      <c r="AC241" s="740"/>
      <c r="AD241" s="400" t="s">
        <v>93</v>
      </c>
      <c r="AE241" s="285"/>
      <c r="AF241" s="400" t="s">
        <v>93</v>
      </c>
      <c r="AG241" s="245" t="str">
        <f t="shared" si="4"/>
        <v/>
      </c>
      <c r="AH241" s="400" t="s">
        <v>93</v>
      </c>
      <c r="AI241" s="633" t="str">
        <f>IF(AG241="","",AG241*24)</f>
        <v/>
      </c>
      <c r="AJ241" s="162"/>
      <c r="AK241" s="162"/>
      <c r="AL241" s="195"/>
      <c r="AM241" s="246" t="str">
        <f t="shared" si="3"/>
        <v/>
      </c>
      <c r="AN241" s="250"/>
      <c r="BN241" s="398">
        <v>24</v>
      </c>
    </row>
    <row r="242" spans="1:67" ht="3.95" customHeight="1" x14ac:dyDescent="0.25">
      <c r="A242" s="195"/>
      <c r="B242" s="162"/>
      <c r="C242" s="162"/>
      <c r="D242" s="162"/>
      <c r="E242" s="162"/>
      <c r="F242" s="162"/>
      <c r="G242" s="400" t="s">
        <v>93</v>
      </c>
      <c r="H242" s="162"/>
      <c r="I242" s="162"/>
      <c r="J242" s="400" t="s">
        <v>93</v>
      </c>
      <c r="K242" s="162"/>
      <c r="L242" s="400" t="s">
        <v>93</v>
      </c>
      <c r="M242" s="162"/>
      <c r="N242" s="162"/>
      <c r="O242" s="162"/>
      <c r="P242" s="162"/>
      <c r="Q242" s="162"/>
      <c r="R242" s="400" t="s">
        <v>93</v>
      </c>
      <c r="S242" s="162"/>
      <c r="T242" s="400" t="s">
        <v>93</v>
      </c>
      <c r="U242" s="162"/>
      <c r="V242" s="400" t="s">
        <v>93</v>
      </c>
      <c r="W242" s="162"/>
      <c r="X242" s="162"/>
      <c r="Y242" s="162"/>
      <c r="Z242" s="162"/>
      <c r="AA242" s="162"/>
      <c r="AB242" s="162"/>
      <c r="AC242" s="162"/>
      <c r="AD242" s="400" t="s">
        <v>93</v>
      </c>
      <c r="AE242" s="162"/>
      <c r="AF242" s="400" t="s">
        <v>93</v>
      </c>
      <c r="AG242" s="162"/>
      <c r="AH242" s="400" t="s">
        <v>93</v>
      </c>
      <c r="AI242" s="162"/>
      <c r="AJ242" s="162"/>
      <c r="AK242" s="162"/>
      <c r="AL242" s="195"/>
      <c r="AM242" s="246">
        <f t="shared" si="3"/>
        <v>0</v>
      </c>
      <c r="AN242" s="250"/>
    </row>
    <row r="243" spans="1:67" s="327" customFormat="1" ht="17.100000000000001" customHeight="1" x14ac:dyDescent="0.25">
      <c r="A243" s="339"/>
      <c r="B243" s="299"/>
      <c r="C243" s="841" t="s">
        <v>3510</v>
      </c>
      <c r="D243" s="842"/>
      <c r="E243" s="842"/>
      <c r="F243" s="842"/>
      <c r="G243" s="842"/>
      <c r="H243" s="842"/>
      <c r="I243" s="842"/>
      <c r="J243" s="842"/>
      <c r="K243" s="842"/>
      <c r="L243" s="842"/>
      <c r="M243" s="842"/>
      <c r="N243" s="842"/>
      <c r="O243" s="842"/>
      <c r="P243" s="842"/>
      <c r="Q243" s="456" t="s">
        <v>1705</v>
      </c>
      <c r="R243" s="432"/>
      <c r="S243" s="446"/>
      <c r="T243" s="431"/>
      <c r="U243" s="827" t="s">
        <v>1788</v>
      </c>
      <c r="V243" s="827"/>
      <c r="W243" s="827"/>
      <c r="X243" s="827"/>
      <c r="Y243" s="827"/>
      <c r="Z243" s="827"/>
      <c r="AA243" s="827"/>
      <c r="AB243" s="827"/>
      <c r="AC243" s="827"/>
      <c r="AD243" s="827"/>
      <c r="AE243" s="827"/>
      <c r="AF243" s="827"/>
      <c r="AG243" s="827"/>
      <c r="AH243" s="828"/>
      <c r="AI243" s="854" t="s">
        <v>1851</v>
      </c>
      <c r="AJ243" s="855"/>
      <c r="AK243" s="299"/>
      <c r="AL243" s="339"/>
      <c r="AM243" s="448">
        <f t="shared" si="3"/>
        <v>0</v>
      </c>
      <c r="AN243" s="452"/>
    </row>
    <row r="244" spans="1:67" ht="3.95" customHeight="1" x14ac:dyDescent="0.25">
      <c r="A244" s="195"/>
      <c r="B244" s="162"/>
      <c r="C244" s="158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62"/>
      <c r="AL244" s="195"/>
      <c r="AM244" s="246">
        <f t="shared" si="3"/>
        <v>0</v>
      </c>
      <c r="AN244" s="250"/>
    </row>
    <row r="245" spans="1:67" ht="15" customHeight="1" x14ac:dyDescent="0.25">
      <c r="A245" s="195"/>
      <c r="B245" s="162"/>
      <c r="C245" s="158"/>
      <c r="D245" s="463" t="s">
        <v>1692</v>
      </c>
      <c r="E245" s="176"/>
      <c r="F245" s="463" t="s">
        <v>3787</v>
      </c>
      <c r="G245" s="176"/>
      <c r="H245" s="845" t="s">
        <v>3952</v>
      </c>
      <c r="I245" s="848"/>
      <c r="J245" s="176"/>
      <c r="K245" s="484" t="s">
        <v>3953</v>
      </c>
      <c r="L245" s="497"/>
      <c r="M245" s="845" t="s">
        <v>1799</v>
      </c>
      <c r="N245" s="849"/>
      <c r="O245" s="849"/>
      <c r="P245" s="849"/>
      <c r="Q245" s="848"/>
      <c r="R245" s="485"/>
      <c r="S245" s="484" t="s">
        <v>1992</v>
      </c>
      <c r="T245" s="496"/>
      <c r="U245" s="486" t="s">
        <v>1798</v>
      </c>
      <c r="V245" s="485"/>
      <c r="W245" s="816" t="s">
        <v>3822</v>
      </c>
      <c r="X245" s="817"/>
      <c r="Y245" s="817"/>
      <c r="Z245" s="817"/>
      <c r="AA245" s="817"/>
      <c r="AB245" s="817"/>
      <c r="AC245" s="818"/>
      <c r="AD245" s="485"/>
      <c r="AE245" s="486" t="s">
        <v>1870</v>
      </c>
      <c r="AF245" s="485"/>
      <c r="AG245" s="486" t="s">
        <v>1996</v>
      </c>
      <c r="AH245" s="485"/>
      <c r="AI245" s="463" t="s">
        <v>1698</v>
      </c>
      <c r="AJ245" s="158"/>
      <c r="AK245" s="162"/>
      <c r="AL245" s="195"/>
      <c r="AM245" s="502">
        <f t="shared" si="3"/>
        <v>0</v>
      </c>
      <c r="AN245" s="250"/>
    </row>
    <row r="246" spans="1:67" ht="15" customHeight="1" x14ac:dyDescent="0.25">
      <c r="A246" s="195"/>
      <c r="B246" s="162"/>
      <c r="C246" s="158"/>
      <c r="D246" s="464" t="s">
        <v>792</v>
      </c>
      <c r="E246" s="176"/>
      <c r="F246" s="464" t="s">
        <v>801</v>
      </c>
      <c r="G246" s="176"/>
      <c r="H246" s="838" t="s">
        <v>3788</v>
      </c>
      <c r="I246" s="840"/>
      <c r="J246" s="176"/>
      <c r="K246" s="697" t="s">
        <v>52906</v>
      </c>
      <c r="L246" s="497"/>
      <c r="M246" s="838" t="s">
        <v>802</v>
      </c>
      <c r="N246" s="839"/>
      <c r="O246" s="839"/>
      <c r="P246" s="839"/>
      <c r="Q246" s="840"/>
      <c r="R246" s="485"/>
      <c r="S246" s="492" t="s">
        <v>1991</v>
      </c>
      <c r="T246" s="496"/>
      <c r="U246" s="493" t="s">
        <v>803</v>
      </c>
      <c r="V246" s="485"/>
      <c r="W246" s="775" t="s">
        <v>3821</v>
      </c>
      <c r="X246" s="776"/>
      <c r="Y246" s="776"/>
      <c r="Z246" s="776"/>
      <c r="AA246" s="776"/>
      <c r="AB246" s="776"/>
      <c r="AC246" s="777"/>
      <c r="AD246" s="485"/>
      <c r="AE246" s="493" t="s">
        <v>3513</v>
      </c>
      <c r="AF246" s="485"/>
      <c r="AG246" s="493" t="s">
        <v>1690</v>
      </c>
      <c r="AH246" s="485"/>
      <c r="AI246" s="464" t="s">
        <v>794</v>
      </c>
      <c r="AJ246" s="158"/>
      <c r="AK246" s="162"/>
      <c r="AL246" s="195"/>
      <c r="AM246" s="502">
        <f t="shared" si="3"/>
        <v>0</v>
      </c>
      <c r="AN246" s="250"/>
    </row>
    <row r="247" spans="1:67" ht="3.95" customHeight="1" x14ac:dyDescent="0.25">
      <c r="A247" s="195"/>
      <c r="B247" s="162"/>
      <c r="C247" s="158"/>
      <c r="D247" s="166"/>
      <c r="E247" s="166"/>
      <c r="F247" s="166"/>
      <c r="G247" s="200"/>
      <c r="H247" s="166"/>
      <c r="I247" s="166"/>
      <c r="J247" s="166"/>
      <c r="K247" s="169"/>
      <c r="L247" s="166"/>
      <c r="M247" s="166"/>
      <c r="N247" s="166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62"/>
      <c r="AL247" s="195"/>
      <c r="AM247" s="246">
        <f t="shared" si="3"/>
        <v>0</v>
      </c>
      <c r="AN247" s="250"/>
    </row>
    <row r="248" spans="1:67" ht="17.100000000000001" customHeight="1" x14ac:dyDescent="0.25">
      <c r="A248" s="195"/>
      <c r="B248" s="162"/>
      <c r="C248" s="162"/>
      <c r="D248" s="185">
        <v>1</v>
      </c>
      <c r="E248" s="371" t="s">
        <v>3752</v>
      </c>
      <c r="F248" s="630"/>
      <c r="G248" s="400" t="s">
        <v>93</v>
      </c>
      <c r="H248" s="829"/>
      <c r="I248" s="830"/>
      <c r="J248" s="400" t="s">
        <v>93</v>
      </c>
      <c r="K248" s="632"/>
      <c r="L248" s="400" t="s">
        <v>93</v>
      </c>
      <c r="M248" s="739"/>
      <c r="N248" s="741"/>
      <c r="O248" s="741"/>
      <c r="P248" s="741"/>
      <c r="Q248" s="740"/>
      <c r="R248" s="400" t="s">
        <v>93</v>
      </c>
      <c r="S248" s="630"/>
      <c r="T248" s="400" t="s">
        <v>93</v>
      </c>
      <c r="U248" s="631"/>
      <c r="V248" s="400" t="s">
        <v>93</v>
      </c>
      <c r="W248" s="739"/>
      <c r="X248" s="741"/>
      <c r="Y248" s="741"/>
      <c r="Z248" s="741"/>
      <c r="AA248" s="741"/>
      <c r="AB248" s="741"/>
      <c r="AC248" s="740"/>
      <c r="AD248" s="400" t="s">
        <v>93</v>
      </c>
      <c r="AE248" s="285"/>
      <c r="AF248" s="206"/>
      <c r="AG248" s="245" t="str">
        <f>IF(AE248="","",IF(AE248="Responsable",1,0.5))</f>
        <v/>
      </c>
      <c r="AH248" s="200"/>
      <c r="AI248" s="633" t="str">
        <f>IF(AG248="","",AG248*20)</f>
        <v/>
      </c>
      <c r="AJ248" s="162"/>
      <c r="AK248" s="162"/>
      <c r="AL248" s="195"/>
      <c r="AM248" s="246" t="str">
        <f t="shared" si="3"/>
        <v/>
      </c>
      <c r="AN248" s="250"/>
    </row>
    <row r="249" spans="1:67" ht="17.100000000000001" customHeight="1" x14ac:dyDescent="0.25">
      <c r="A249" s="195"/>
      <c r="B249" s="162"/>
      <c r="C249" s="162"/>
      <c r="D249" s="185">
        <v>2</v>
      </c>
      <c r="E249" s="371" t="s">
        <v>3752</v>
      </c>
      <c r="F249" s="630"/>
      <c r="G249" s="400" t="s">
        <v>93</v>
      </c>
      <c r="H249" s="829"/>
      <c r="I249" s="830"/>
      <c r="J249" s="400" t="s">
        <v>93</v>
      </c>
      <c r="K249" s="632"/>
      <c r="L249" s="400" t="s">
        <v>93</v>
      </c>
      <c r="M249" s="739"/>
      <c r="N249" s="741"/>
      <c r="O249" s="741"/>
      <c r="P249" s="741"/>
      <c r="Q249" s="740"/>
      <c r="R249" s="400" t="s">
        <v>93</v>
      </c>
      <c r="S249" s="630"/>
      <c r="T249" s="400" t="s">
        <v>93</v>
      </c>
      <c r="U249" s="631"/>
      <c r="V249" s="400" t="s">
        <v>93</v>
      </c>
      <c r="W249" s="739"/>
      <c r="X249" s="741"/>
      <c r="Y249" s="741"/>
      <c r="Z249" s="741"/>
      <c r="AA249" s="741"/>
      <c r="AB249" s="741"/>
      <c r="AC249" s="740"/>
      <c r="AD249" s="400" t="s">
        <v>93</v>
      </c>
      <c r="AE249" s="285"/>
      <c r="AF249" s="206"/>
      <c r="AG249" s="245" t="str">
        <f t="shared" ref="AG249:AG250" si="5">IF(AE249="","",IF(AE249="Responsable",1,0.5))</f>
        <v/>
      </c>
      <c r="AH249" s="200"/>
      <c r="AI249" s="633" t="str">
        <f>IF(AG249="","",AG249*20)</f>
        <v/>
      </c>
      <c r="AJ249" s="162"/>
      <c r="AK249" s="162"/>
      <c r="AL249" s="195"/>
      <c r="AM249" s="246" t="str">
        <f t="shared" si="3"/>
        <v/>
      </c>
      <c r="AN249" s="250"/>
    </row>
    <row r="250" spans="1:67" ht="17.100000000000001" customHeight="1" x14ac:dyDescent="0.25">
      <c r="A250" s="195"/>
      <c r="B250" s="162"/>
      <c r="C250" s="162"/>
      <c r="D250" s="185">
        <v>3</v>
      </c>
      <c r="E250" s="371" t="s">
        <v>3752</v>
      </c>
      <c r="F250" s="630"/>
      <c r="G250" s="400" t="s">
        <v>93</v>
      </c>
      <c r="H250" s="829"/>
      <c r="I250" s="830"/>
      <c r="J250" s="400" t="s">
        <v>93</v>
      </c>
      <c r="K250" s="632"/>
      <c r="L250" s="400" t="s">
        <v>93</v>
      </c>
      <c r="M250" s="739"/>
      <c r="N250" s="741"/>
      <c r="O250" s="741"/>
      <c r="P250" s="741"/>
      <c r="Q250" s="740"/>
      <c r="R250" s="400" t="s">
        <v>93</v>
      </c>
      <c r="S250" s="630"/>
      <c r="T250" s="400" t="s">
        <v>93</v>
      </c>
      <c r="U250" s="631"/>
      <c r="V250" s="400" t="s">
        <v>93</v>
      </c>
      <c r="W250" s="739"/>
      <c r="X250" s="741"/>
      <c r="Y250" s="741"/>
      <c r="Z250" s="741"/>
      <c r="AA250" s="741"/>
      <c r="AB250" s="741"/>
      <c r="AC250" s="740"/>
      <c r="AD250" s="400" t="s">
        <v>93</v>
      </c>
      <c r="AE250" s="285"/>
      <c r="AF250" s="206"/>
      <c r="AG250" s="245" t="str">
        <f t="shared" si="5"/>
        <v/>
      </c>
      <c r="AH250" s="200"/>
      <c r="AI250" s="633" t="str">
        <f>IF(AG250="","",AG250*20)</f>
        <v/>
      </c>
      <c r="AJ250" s="162"/>
      <c r="AK250" s="162"/>
      <c r="AL250" s="195"/>
      <c r="AM250" s="246" t="str">
        <f t="shared" si="3"/>
        <v/>
      </c>
      <c r="AN250" s="250"/>
      <c r="BO250" s="398">
        <v>25</v>
      </c>
    </row>
    <row r="251" spans="1:67" ht="3.95" customHeight="1" x14ac:dyDescent="0.25">
      <c r="A251" s="195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162"/>
      <c r="AG251" s="162"/>
      <c r="AH251" s="162"/>
      <c r="AI251" s="162"/>
      <c r="AJ251" s="162"/>
      <c r="AK251" s="162"/>
      <c r="AL251" s="195"/>
      <c r="AM251" s="246">
        <f t="shared" si="3"/>
        <v>0</v>
      </c>
      <c r="AN251" s="250"/>
    </row>
    <row r="252" spans="1:67" s="327" customFormat="1" ht="17.100000000000001" customHeight="1" x14ac:dyDescent="0.25">
      <c r="A252" s="339"/>
      <c r="B252" s="299"/>
      <c r="C252" s="841" t="s">
        <v>3511</v>
      </c>
      <c r="D252" s="842"/>
      <c r="E252" s="842"/>
      <c r="F252" s="842"/>
      <c r="G252" s="842"/>
      <c r="H252" s="842"/>
      <c r="I252" s="842"/>
      <c r="J252" s="842"/>
      <c r="K252" s="842"/>
      <c r="L252" s="842"/>
      <c r="M252" s="842"/>
      <c r="N252" s="842"/>
      <c r="O252" s="842"/>
      <c r="P252" s="842"/>
      <c r="Q252" s="456" t="s">
        <v>1706</v>
      </c>
      <c r="R252" s="432"/>
      <c r="S252" s="446"/>
      <c r="T252" s="431"/>
      <c r="U252" s="827" t="s">
        <v>1789</v>
      </c>
      <c r="V252" s="827"/>
      <c r="W252" s="827"/>
      <c r="X252" s="827"/>
      <c r="Y252" s="827"/>
      <c r="Z252" s="827"/>
      <c r="AA252" s="827"/>
      <c r="AB252" s="827"/>
      <c r="AC252" s="827"/>
      <c r="AD252" s="827"/>
      <c r="AE252" s="827"/>
      <c r="AF252" s="827"/>
      <c r="AG252" s="827"/>
      <c r="AH252" s="828"/>
      <c r="AI252" s="854" t="s">
        <v>1871</v>
      </c>
      <c r="AJ252" s="855"/>
      <c r="AK252" s="299"/>
      <c r="AL252" s="339"/>
      <c r="AM252" s="448">
        <f t="shared" si="3"/>
        <v>0</v>
      </c>
      <c r="AN252" s="452"/>
    </row>
    <row r="253" spans="1:67" ht="3.95" customHeight="1" x14ac:dyDescent="0.25">
      <c r="A253" s="195"/>
      <c r="B253" s="162"/>
      <c r="C253" s="162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  <c r="AA253" s="162"/>
      <c r="AB253" s="162"/>
      <c r="AC253" s="162"/>
      <c r="AD253" s="162"/>
      <c r="AE253" s="162"/>
      <c r="AF253" s="162"/>
      <c r="AG253" s="162"/>
      <c r="AH253" s="162"/>
      <c r="AI253" s="162"/>
      <c r="AJ253" s="162"/>
      <c r="AK253" s="162"/>
      <c r="AL253" s="195"/>
      <c r="AM253" s="246">
        <f t="shared" si="3"/>
        <v>0</v>
      </c>
      <c r="AN253" s="250"/>
    </row>
    <row r="254" spans="1:67" ht="15" customHeight="1" x14ac:dyDescent="0.25">
      <c r="A254" s="195"/>
      <c r="B254" s="162"/>
      <c r="C254" s="162"/>
      <c r="D254" s="463" t="s">
        <v>1692</v>
      </c>
      <c r="E254" s="176"/>
      <c r="F254" s="463" t="s">
        <v>3807</v>
      </c>
      <c r="G254" s="176"/>
      <c r="H254" s="845" t="s">
        <v>3952</v>
      </c>
      <c r="I254" s="848"/>
      <c r="J254" s="176"/>
      <c r="K254" s="484" t="s">
        <v>3953</v>
      </c>
      <c r="L254" s="497"/>
      <c r="M254" s="845" t="s">
        <v>1799</v>
      </c>
      <c r="N254" s="849"/>
      <c r="O254" s="849"/>
      <c r="P254" s="849"/>
      <c r="Q254" s="848"/>
      <c r="R254" s="485"/>
      <c r="S254" s="484" t="s">
        <v>1992</v>
      </c>
      <c r="T254" s="496"/>
      <c r="U254" s="486" t="s">
        <v>1798</v>
      </c>
      <c r="V254" s="485"/>
      <c r="W254" s="816" t="s">
        <v>3822</v>
      </c>
      <c r="X254" s="817"/>
      <c r="Y254" s="817"/>
      <c r="Z254" s="817"/>
      <c r="AA254" s="817"/>
      <c r="AB254" s="817"/>
      <c r="AC254" s="818"/>
      <c r="AD254" s="485"/>
      <c r="AE254" s="486" t="s">
        <v>1870</v>
      </c>
      <c r="AF254" s="485"/>
      <c r="AG254" s="486" t="s">
        <v>1996</v>
      </c>
      <c r="AH254" s="485"/>
      <c r="AI254" s="463" t="s">
        <v>1698</v>
      </c>
      <c r="AJ254" s="162"/>
      <c r="AK254" s="162"/>
      <c r="AL254" s="195"/>
      <c r="AM254" s="502">
        <f t="shared" si="3"/>
        <v>0</v>
      </c>
      <c r="AN254" s="250"/>
    </row>
    <row r="255" spans="1:67" ht="15" customHeight="1" x14ac:dyDescent="0.25">
      <c r="A255" s="195"/>
      <c r="B255" s="162"/>
      <c r="C255" s="162"/>
      <c r="D255" s="464" t="s">
        <v>792</v>
      </c>
      <c r="E255" s="176"/>
      <c r="F255" s="464" t="s">
        <v>801</v>
      </c>
      <c r="G255" s="176"/>
      <c r="H255" s="838" t="s">
        <v>3788</v>
      </c>
      <c r="I255" s="840"/>
      <c r="J255" s="176"/>
      <c r="K255" s="697" t="s">
        <v>52906</v>
      </c>
      <c r="L255" s="497"/>
      <c r="M255" s="838" t="s">
        <v>802</v>
      </c>
      <c r="N255" s="839"/>
      <c r="O255" s="839"/>
      <c r="P255" s="839"/>
      <c r="Q255" s="840"/>
      <c r="R255" s="485"/>
      <c r="S255" s="492" t="s">
        <v>1991</v>
      </c>
      <c r="T255" s="496"/>
      <c r="U255" s="493" t="s">
        <v>803</v>
      </c>
      <c r="V255" s="485"/>
      <c r="W255" s="775" t="s">
        <v>3821</v>
      </c>
      <c r="X255" s="776"/>
      <c r="Y255" s="776"/>
      <c r="Z255" s="776"/>
      <c r="AA255" s="776"/>
      <c r="AB255" s="776"/>
      <c r="AC255" s="777"/>
      <c r="AD255" s="485"/>
      <c r="AE255" s="493" t="s">
        <v>3513</v>
      </c>
      <c r="AF255" s="485"/>
      <c r="AG255" s="493" t="s">
        <v>1690</v>
      </c>
      <c r="AH255" s="485"/>
      <c r="AI255" s="464" t="s">
        <v>794</v>
      </c>
      <c r="AJ255" s="162"/>
      <c r="AK255" s="162"/>
      <c r="AL255" s="195"/>
      <c r="AM255" s="502">
        <f t="shared" si="3"/>
        <v>0</v>
      </c>
      <c r="AN255" s="250"/>
    </row>
    <row r="256" spans="1:67" ht="3.95" customHeight="1" x14ac:dyDescent="0.25">
      <c r="A256" s="195"/>
      <c r="B256" s="162"/>
      <c r="C256" s="162"/>
      <c r="D256" s="162"/>
      <c r="E256" s="162"/>
      <c r="F256" s="162"/>
      <c r="G256" s="200"/>
      <c r="H256" s="166"/>
      <c r="I256" s="166"/>
      <c r="J256" s="162"/>
      <c r="K256" s="169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95"/>
      <c r="AM256" s="246">
        <f t="shared" si="3"/>
        <v>0</v>
      </c>
      <c r="AN256" s="250"/>
    </row>
    <row r="257" spans="1:69" ht="17.100000000000001" customHeight="1" x14ac:dyDescent="0.25">
      <c r="A257" s="195"/>
      <c r="B257" s="162"/>
      <c r="C257" s="162"/>
      <c r="D257" s="185">
        <v>1</v>
      </c>
      <c r="E257" s="371" t="s">
        <v>3752</v>
      </c>
      <c r="F257" s="630"/>
      <c r="G257" s="400" t="s">
        <v>93</v>
      </c>
      <c r="H257" s="829"/>
      <c r="I257" s="830"/>
      <c r="J257" s="400" t="s">
        <v>93</v>
      </c>
      <c r="K257" s="632"/>
      <c r="L257" s="400" t="s">
        <v>93</v>
      </c>
      <c r="M257" s="739"/>
      <c r="N257" s="741"/>
      <c r="O257" s="741"/>
      <c r="P257" s="741"/>
      <c r="Q257" s="740"/>
      <c r="R257" s="400" t="s">
        <v>93</v>
      </c>
      <c r="S257" s="630"/>
      <c r="T257" s="400" t="s">
        <v>93</v>
      </c>
      <c r="U257" s="631"/>
      <c r="V257" s="400" t="s">
        <v>93</v>
      </c>
      <c r="W257" s="739"/>
      <c r="X257" s="741"/>
      <c r="Y257" s="741"/>
      <c r="Z257" s="741"/>
      <c r="AA257" s="741"/>
      <c r="AB257" s="741"/>
      <c r="AC257" s="740"/>
      <c r="AD257" s="400" t="s">
        <v>93</v>
      </c>
      <c r="AE257" s="285"/>
      <c r="AF257" s="206"/>
      <c r="AG257" s="245" t="str">
        <f>IF(AE257="","",IF(AE257="Responsable",1,0.5))</f>
        <v/>
      </c>
      <c r="AH257" s="200"/>
      <c r="AI257" s="633" t="str">
        <f>IF(AG257="","",AG257*16)</f>
        <v/>
      </c>
      <c r="AJ257" s="162"/>
      <c r="AK257" s="162"/>
      <c r="AL257" s="195"/>
      <c r="AM257" s="246" t="str">
        <f t="shared" si="3"/>
        <v/>
      </c>
      <c r="AN257" s="250"/>
    </row>
    <row r="258" spans="1:69" ht="17.100000000000001" customHeight="1" x14ac:dyDescent="0.25">
      <c r="A258" s="195"/>
      <c r="B258" s="162"/>
      <c r="C258" s="162"/>
      <c r="D258" s="185">
        <v>2</v>
      </c>
      <c r="E258" s="371" t="s">
        <v>3752</v>
      </c>
      <c r="F258" s="630"/>
      <c r="G258" s="400" t="s">
        <v>93</v>
      </c>
      <c r="H258" s="829"/>
      <c r="I258" s="830"/>
      <c r="J258" s="400" t="s">
        <v>93</v>
      </c>
      <c r="K258" s="632"/>
      <c r="L258" s="400" t="s">
        <v>93</v>
      </c>
      <c r="M258" s="739"/>
      <c r="N258" s="741"/>
      <c r="O258" s="741"/>
      <c r="P258" s="741"/>
      <c r="Q258" s="740"/>
      <c r="R258" s="400" t="s">
        <v>93</v>
      </c>
      <c r="S258" s="630"/>
      <c r="T258" s="400" t="s">
        <v>93</v>
      </c>
      <c r="U258" s="631"/>
      <c r="V258" s="400" t="s">
        <v>93</v>
      </c>
      <c r="W258" s="739"/>
      <c r="X258" s="741"/>
      <c r="Y258" s="741"/>
      <c r="Z258" s="741"/>
      <c r="AA258" s="741"/>
      <c r="AB258" s="741"/>
      <c r="AC258" s="740"/>
      <c r="AD258" s="400" t="s">
        <v>93</v>
      </c>
      <c r="AE258" s="285"/>
      <c r="AF258" s="206"/>
      <c r="AG258" s="245" t="str">
        <f t="shared" ref="AG258:AG259" si="6">IF(AE258="","",IF(AE258="Responsable",1,0.5))</f>
        <v/>
      </c>
      <c r="AH258" s="200"/>
      <c r="AI258" s="633" t="str">
        <f>IF(AG258="","",AG258*16)</f>
        <v/>
      </c>
      <c r="AJ258" s="162"/>
      <c r="AK258" s="162"/>
      <c r="AL258" s="195"/>
      <c r="AM258" s="246" t="str">
        <f t="shared" si="3"/>
        <v/>
      </c>
      <c r="AN258" s="250"/>
    </row>
    <row r="259" spans="1:69" ht="17.100000000000001" customHeight="1" x14ac:dyDescent="0.25">
      <c r="A259" s="195"/>
      <c r="B259" s="162"/>
      <c r="C259" s="162"/>
      <c r="D259" s="185">
        <v>3</v>
      </c>
      <c r="E259" s="371" t="s">
        <v>3752</v>
      </c>
      <c r="F259" s="630"/>
      <c r="G259" s="400" t="s">
        <v>93</v>
      </c>
      <c r="H259" s="829"/>
      <c r="I259" s="830"/>
      <c r="J259" s="400" t="s">
        <v>93</v>
      </c>
      <c r="K259" s="632"/>
      <c r="L259" s="400" t="s">
        <v>93</v>
      </c>
      <c r="M259" s="739"/>
      <c r="N259" s="741"/>
      <c r="O259" s="741"/>
      <c r="P259" s="741"/>
      <c r="Q259" s="740"/>
      <c r="R259" s="400" t="s">
        <v>93</v>
      </c>
      <c r="S259" s="630"/>
      <c r="T259" s="400" t="s">
        <v>93</v>
      </c>
      <c r="U259" s="631"/>
      <c r="V259" s="400" t="s">
        <v>93</v>
      </c>
      <c r="W259" s="739"/>
      <c r="X259" s="741"/>
      <c r="Y259" s="741"/>
      <c r="Z259" s="741"/>
      <c r="AA259" s="741"/>
      <c r="AB259" s="741"/>
      <c r="AC259" s="740"/>
      <c r="AD259" s="400" t="s">
        <v>93</v>
      </c>
      <c r="AE259" s="285"/>
      <c r="AF259" s="206"/>
      <c r="AG259" s="245" t="str">
        <f t="shared" si="6"/>
        <v/>
      </c>
      <c r="AH259" s="200"/>
      <c r="AI259" s="633" t="str">
        <f>IF(AG259="","",AG259*16)</f>
        <v/>
      </c>
      <c r="AJ259" s="162"/>
      <c r="AK259" s="162"/>
      <c r="AL259" s="195"/>
      <c r="AM259" s="246" t="str">
        <f t="shared" si="3"/>
        <v/>
      </c>
      <c r="AN259" s="250"/>
      <c r="BP259" s="398">
        <v>26</v>
      </c>
    </row>
    <row r="260" spans="1:69" ht="3.95" customHeight="1" x14ac:dyDescent="0.25">
      <c r="A260" s="195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8"/>
      <c r="N260" s="168"/>
      <c r="O260" s="168"/>
      <c r="P260" s="168"/>
      <c r="Q260" s="168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95"/>
      <c r="AM260" s="246">
        <f t="shared" si="3"/>
        <v>0</v>
      </c>
      <c r="AN260" s="250"/>
    </row>
    <row r="261" spans="1:69" s="327" customFormat="1" ht="17.100000000000001" customHeight="1" x14ac:dyDescent="0.25">
      <c r="A261" s="339"/>
      <c r="B261" s="299"/>
      <c r="C261" s="841" t="s">
        <v>3512</v>
      </c>
      <c r="D261" s="842"/>
      <c r="E261" s="842"/>
      <c r="F261" s="842"/>
      <c r="G261" s="842"/>
      <c r="H261" s="842"/>
      <c r="I261" s="842"/>
      <c r="J261" s="842"/>
      <c r="K261" s="842"/>
      <c r="L261" s="842"/>
      <c r="M261" s="842"/>
      <c r="N261" s="842"/>
      <c r="O261" s="842"/>
      <c r="P261" s="842"/>
      <c r="Q261" s="456" t="s">
        <v>1707</v>
      </c>
      <c r="R261" s="432"/>
      <c r="S261" s="446"/>
      <c r="T261" s="431"/>
      <c r="U261" s="827" t="s">
        <v>1790</v>
      </c>
      <c r="V261" s="827"/>
      <c r="W261" s="827"/>
      <c r="X261" s="827"/>
      <c r="Y261" s="827"/>
      <c r="Z261" s="827"/>
      <c r="AA261" s="827"/>
      <c r="AB261" s="827"/>
      <c r="AC261" s="827"/>
      <c r="AD261" s="827"/>
      <c r="AE261" s="827"/>
      <c r="AF261" s="827"/>
      <c r="AG261" s="827"/>
      <c r="AH261" s="828"/>
      <c r="AI261" s="854" t="s">
        <v>1844</v>
      </c>
      <c r="AJ261" s="855"/>
      <c r="AK261" s="299"/>
      <c r="AL261" s="339"/>
      <c r="AM261" s="448">
        <f t="shared" si="3"/>
        <v>0</v>
      </c>
      <c r="AN261" s="452"/>
    </row>
    <row r="262" spans="1:69" ht="3.95" customHeight="1" x14ac:dyDescent="0.25">
      <c r="A262" s="195"/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95"/>
      <c r="AM262" s="246">
        <f t="shared" si="3"/>
        <v>0</v>
      </c>
      <c r="AN262" s="250"/>
    </row>
    <row r="263" spans="1:69" ht="15" customHeight="1" x14ac:dyDescent="0.25">
      <c r="A263" s="195"/>
      <c r="B263" s="162"/>
      <c r="C263" s="162"/>
      <c r="D263" s="463" t="s">
        <v>1692</v>
      </c>
      <c r="E263" s="176"/>
      <c r="F263" s="463" t="s">
        <v>3807</v>
      </c>
      <c r="H263" s="845" t="s">
        <v>3952</v>
      </c>
      <c r="I263" s="848"/>
      <c r="J263" s="176"/>
      <c r="K263" s="484" t="s">
        <v>3953</v>
      </c>
      <c r="L263" s="497"/>
      <c r="M263" s="845" t="s">
        <v>1799</v>
      </c>
      <c r="N263" s="849"/>
      <c r="O263" s="849"/>
      <c r="P263" s="849"/>
      <c r="Q263" s="848"/>
      <c r="R263" s="485"/>
      <c r="S263" s="484" t="s">
        <v>1992</v>
      </c>
      <c r="T263" s="496"/>
      <c r="U263" s="486" t="s">
        <v>1798</v>
      </c>
      <c r="V263" s="485"/>
      <c r="W263" s="816" t="s">
        <v>3822</v>
      </c>
      <c r="X263" s="817"/>
      <c r="Y263" s="817"/>
      <c r="Z263" s="817"/>
      <c r="AA263" s="817"/>
      <c r="AB263" s="817"/>
      <c r="AC263" s="818"/>
      <c r="AD263" s="485"/>
      <c r="AE263" s="486" t="s">
        <v>1870</v>
      </c>
      <c r="AF263" s="485"/>
      <c r="AG263" s="486" t="s">
        <v>1996</v>
      </c>
      <c r="AH263" s="485"/>
      <c r="AI263" s="463" t="s">
        <v>1698</v>
      </c>
      <c r="AJ263" s="162"/>
      <c r="AK263" s="162"/>
      <c r="AL263" s="195"/>
      <c r="AM263" s="502">
        <f t="shared" si="3"/>
        <v>0</v>
      </c>
      <c r="AN263" s="250"/>
    </row>
    <row r="264" spans="1:69" ht="15" customHeight="1" x14ac:dyDescent="0.25">
      <c r="A264" s="195"/>
      <c r="B264" s="162"/>
      <c r="C264" s="162"/>
      <c r="D264" s="464" t="s">
        <v>792</v>
      </c>
      <c r="E264" s="176"/>
      <c r="F264" s="464" t="s">
        <v>801</v>
      </c>
      <c r="H264" s="838" t="s">
        <v>3788</v>
      </c>
      <c r="I264" s="840"/>
      <c r="J264" s="176"/>
      <c r="K264" s="697" t="s">
        <v>52906</v>
      </c>
      <c r="L264" s="497"/>
      <c r="M264" s="838" t="s">
        <v>802</v>
      </c>
      <c r="N264" s="839"/>
      <c r="O264" s="839"/>
      <c r="P264" s="839"/>
      <c r="Q264" s="840"/>
      <c r="R264" s="485"/>
      <c r="S264" s="492" t="s">
        <v>1991</v>
      </c>
      <c r="T264" s="496"/>
      <c r="U264" s="493" t="s">
        <v>803</v>
      </c>
      <c r="V264" s="485"/>
      <c r="W264" s="775" t="s">
        <v>3821</v>
      </c>
      <c r="X264" s="776"/>
      <c r="Y264" s="776"/>
      <c r="Z264" s="776"/>
      <c r="AA264" s="776"/>
      <c r="AB264" s="776"/>
      <c r="AC264" s="777"/>
      <c r="AD264" s="485"/>
      <c r="AE264" s="493" t="s">
        <v>3513</v>
      </c>
      <c r="AF264" s="485"/>
      <c r="AG264" s="493" t="s">
        <v>1690</v>
      </c>
      <c r="AH264" s="485"/>
      <c r="AI264" s="464" t="s">
        <v>794</v>
      </c>
      <c r="AJ264" s="162"/>
      <c r="AK264" s="162"/>
      <c r="AL264" s="195"/>
      <c r="AM264" s="502">
        <f t="shared" si="3"/>
        <v>0</v>
      </c>
      <c r="AN264" s="250"/>
    </row>
    <row r="265" spans="1:69" ht="3.95" customHeight="1" x14ac:dyDescent="0.25">
      <c r="A265" s="195"/>
      <c r="B265" s="162"/>
      <c r="C265" s="162"/>
      <c r="D265" s="162"/>
      <c r="E265" s="162"/>
      <c r="F265" s="162"/>
      <c r="H265" s="166"/>
      <c r="I265" s="166"/>
      <c r="J265" s="162"/>
      <c r="K265" s="169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95"/>
      <c r="AM265" s="246">
        <f t="shared" ref="AM265:AM328" si="7">IF(OR(AI265="Valeur",AI265="القيمة"),0,IF(ISERROR(SEARCH("/",AI265)),AI265,0))</f>
        <v>0</v>
      </c>
      <c r="AN265" s="250"/>
    </row>
    <row r="266" spans="1:69" ht="17.100000000000001" customHeight="1" x14ac:dyDescent="0.25">
      <c r="A266" s="195"/>
      <c r="B266" s="162"/>
      <c r="C266" s="162"/>
      <c r="D266" s="185">
        <v>1</v>
      </c>
      <c r="E266" s="371" t="s">
        <v>3752</v>
      </c>
      <c r="F266" s="630"/>
      <c r="G266" s="400" t="s">
        <v>93</v>
      </c>
      <c r="H266" s="829"/>
      <c r="I266" s="830"/>
      <c r="J266" s="400" t="s">
        <v>93</v>
      </c>
      <c r="K266" s="632"/>
      <c r="L266" s="400" t="s">
        <v>93</v>
      </c>
      <c r="M266" s="739"/>
      <c r="N266" s="741"/>
      <c r="O266" s="741"/>
      <c r="P266" s="741"/>
      <c r="Q266" s="740"/>
      <c r="R266" s="400" t="s">
        <v>93</v>
      </c>
      <c r="S266" s="630"/>
      <c r="T266" s="400" t="s">
        <v>93</v>
      </c>
      <c r="U266" s="631"/>
      <c r="V266" s="400" t="s">
        <v>93</v>
      </c>
      <c r="W266" s="739"/>
      <c r="X266" s="741"/>
      <c r="Y266" s="741"/>
      <c r="Z266" s="741"/>
      <c r="AA266" s="741"/>
      <c r="AB266" s="741"/>
      <c r="AC266" s="740"/>
      <c r="AD266" s="400" t="s">
        <v>93</v>
      </c>
      <c r="AE266" s="405"/>
      <c r="AF266" s="206"/>
      <c r="AG266" s="245" t="str">
        <f>IF(AE266="","",IF(AE266="Responsable",1,0.5))</f>
        <v/>
      </c>
      <c r="AH266" s="200"/>
      <c r="AI266" s="633" t="str">
        <f>IF(AG266="","",AG266*12)</f>
        <v/>
      </c>
      <c r="AJ266" s="162"/>
      <c r="AK266" s="162"/>
      <c r="AL266" s="195"/>
      <c r="AM266" s="246" t="str">
        <f t="shared" si="7"/>
        <v/>
      </c>
      <c r="AN266" s="250"/>
    </row>
    <row r="267" spans="1:69" ht="17.100000000000001" customHeight="1" x14ac:dyDescent="0.25">
      <c r="A267" s="195"/>
      <c r="B267" s="162"/>
      <c r="C267" s="162"/>
      <c r="D267" s="185">
        <v>2</v>
      </c>
      <c r="E267" s="371" t="s">
        <v>3752</v>
      </c>
      <c r="F267" s="630"/>
      <c r="G267" s="400" t="s">
        <v>93</v>
      </c>
      <c r="H267" s="829"/>
      <c r="I267" s="830"/>
      <c r="J267" s="400" t="s">
        <v>93</v>
      </c>
      <c r="K267" s="632"/>
      <c r="L267" s="400" t="s">
        <v>93</v>
      </c>
      <c r="M267" s="739"/>
      <c r="N267" s="741"/>
      <c r="O267" s="741"/>
      <c r="P267" s="741"/>
      <c r="Q267" s="740"/>
      <c r="R267" s="400" t="s">
        <v>93</v>
      </c>
      <c r="S267" s="630"/>
      <c r="T267" s="400" t="s">
        <v>93</v>
      </c>
      <c r="U267" s="631"/>
      <c r="V267" s="400" t="s">
        <v>93</v>
      </c>
      <c r="W267" s="739"/>
      <c r="X267" s="741"/>
      <c r="Y267" s="741"/>
      <c r="Z267" s="741"/>
      <c r="AA267" s="741"/>
      <c r="AB267" s="741"/>
      <c r="AC267" s="740"/>
      <c r="AD267" s="400" t="s">
        <v>93</v>
      </c>
      <c r="AE267" s="405"/>
      <c r="AF267" s="206"/>
      <c r="AG267" s="245" t="str">
        <f t="shared" ref="AG267:AG268" si="8">IF(AE267="","",IF(AE267="Responsable",1,0.5))</f>
        <v/>
      </c>
      <c r="AH267" s="200"/>
      <c r="AI267" s="633" t="str">
        <f>IF(AG267="","",AG267*12)</f>
        <v/>
      </c>
      <c r="AJ267" s="162"/>
      <c r="AK267" s="162"/>
      <c r="AL267" s="195"/>
      <c r="AM267" s="246" t="str">
        <f t="shared" si="7"/>
        <v/>
      </c>
      <c r="AN267" s="250"/>
    </row>
    <row r="268" spans="1:69" ht="17.100000000000001" customHeight="1" x14ac:dyDescent="0.25">
      <c r="A268" s="195"/>
      <c r="B268" s="162"/>
      <c r="C268" s="162"/>
      <c r="D268" s="185">
        <v>3</v>
      </c>
      <c r="E268" s="371" t="s">
        <v>3752</v>
      </c>
      <c r="F268" s="630"/>
      <c r="G268" s="400" t="s">
        <v>93</v>
      </c>
      <c r="H268" s="829"/>
      <c r="I268" s="830"/>
      <c r="J268" s="400" t="s">
        <v>93</v>
      </c>
      <c r="K268" s="632"/>
      <c r="L268" s="400" t="s">
        <v>93</v>
      </c>
      <c r="M268" s="739"/>
      <c r="N268" s="741"/>
      <c r="O268" s="741"/>
      <c r="P268" s="741"/>
      <c r="Q268" s="740"/>
      <c r="R268" s="400" t="s">
        <v>93</v>
      </c>
      <c r="S268" s="630"/>
      <c r="T268" s="400" t="s">
        <v>93</v>
      </c>
      <c r="U268" s="631"/>
      <c r="V268" s="400" t="s">
        <v>93</v>
      </c>
      <c r="W268" s="739"/>
      <c r="X268" s="741"/>
      <c r="Y268" s="741"/>
      <c r="Z268" s="741"/>
      <c r="AA268" s="741"/>
      <c r="AB268" s="741"/>
      <c r="AC268" s="740"/>
      <c r="AD268" s="400" t="s">
        <v>93</v>
      </c>
      <c r="AE268" s="405"/>
      <c r="AF268" s="206"/>
      <c r="AG268" s="245" t="str">
        <f t="shared" si="8"/>
        <v/>
      </c>
      <c r="AH268" s="200"/>
      <c r="AI268" s="633" t="str">
        <f>IF(AG268="","",AG268*12)</f>
        <v/>
      </c>
      <c r="AJ268" s="162"/>
      <c r="AK268" s="162"/>
      <c r="AL268" s="195"/>
      <c r="AM268" s="246" t="str">
        <f t="shared" si="7"/>
        <v/>
      </c>
      <c r="AN268" s="250"/>
      <c r="BQ268" s="398">
        <v>27</v>
      </c>
    </row>
    <row r="269" spans="1:69" ht="3.95" customHeight="1" x14ac:dyDescent="0.25">
      <c r="A269" s="195"/>
      <c r="B269" s="162"/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  <c r="AE269" s="162"/>
      <c r="AF269" s="162"/>
      <c r="AG269" s="162"/>
      <c r="AH269" s="162"/>
      <c r="AI269" s="162"/>
      <c r="AJ269" s="162"/>
      <c r="AK269" s="162"/>
      <c r="AL269" s="195"/>
      <c r="AM269" s="246">
        <f t="shared" si="7"/>
        <v>0</v>
      </c>
      <c r="AN269" s="250"/>
    </row>
    <row r="270" spans="1:69" s="327" customFormat="1" ht="17.100000000000001" customHeight="1" x14ac:dyDescent="0.25">
      <c r="A270" s="339"/>
      <c r="B270" s="299"/>
      <c r="C270" s="841" t="s">
        <v>4693</v>
      </c>
      <c r="D270" s="842"/>
      <c r="E270" s="842"/>
      <c r="F270" s="842"/>
      <c r="G270" s="842"/>
      <c r="H270" s="842"/>
      <c r="I270" s="842"/>
      <c r="J270" s="842"/>
      <c r="K270" s="842"/>
      <c r="L270" s="842"/>
      <c r="M270" s="842"/>
      <c r="N270" s="842"/>
      <c r="O270" s="842"/>
      <c r="P270" s="842"/>
      <c r="Q270" s="456" t="s">
        <v>1792</v>
      </c>
      <c r="R270" s="432"/>
      <c r="S270" s="446"/>
      <c r="T270" s="431"/>
      <c r="U270" s="827" t="s">
        <v>1791</v>
      </c>
      <c r="V270" s="827"/>
      <c r="W270" s="827"/>
      <c r="X270" s="827"/>
      <c r="Y270" s="827"/>
      <c r="Z270" s="827"/>
      <c r="AA270" s="827"/>
      <c r="AB270" s="827"/>
      <c r="AC270" s="827"/>
      <c r="AD270" s="827"/>
      <c r="AE270" s="827"/>
      <c r="AF270" s="827"/>
      <c r="AG270" s="827"/>
      <c r="AH270" s="828"/>
      <c r="AI270" s="854" t="s">
        <v>1867</v>
      </c>
      <c r="AJ270" s="855"/>
      <c r="AK270" s="299"/>
      <c r="AL270" s="339"/>
      <c r="AM270" s="448">
        <f t="shared" si="7"/>
        <v>0</v>
      </c>
      <c r="AN270" s="452"/>
    </row>
    <row r="271" spans="1:69" ht="3.95" customHeight="1" x14ac:dyDescent="0.25">
      <c r="A271" s="195"/>
      <c r="B271" s="162"/>
      <c r="C271" s="162"/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  <c r="AA271" s="162"/>
      <c r="AB271" s="162"/>
      <c r="AC271" s="162"/>
      <c r="AD271" s="162"/>
      <c r="AE271" s="162"/>
      <c r="AF271" s="162"/>
      <c r="AG271" s="162"/>
      <c r="AH271" s="162"/>
      <c r="AI271" s="162"/>
      <c r="AJ271" s="162"/>
      <c r="AK271" s="162"/>
      <c r="AL271" s="195"/>
      <c r="AM271" s="246">
        <f t="shared" si="7"/>
        <v>0</v>
      </c>
      <c r="AN271" s="250"/>
    </row>
    <row r="272" spans="1:69" ht="15" customHeight="1" x14ac:dyDescent="0.25">
      <c r="A272" s="195"/>
      <c r="B272" s="162"/>
      <c r="C272" s="162"/>
      <c r="D272" s="463" t="s">
        <v>1692</v>
      </c>
      <c r="E272" s="176"/>
      <c r="F272" s="463" t="s">
        <v>3807</v>
      </c>
      <c r="H272" s="845" t="s">
        <v>3952</v>
      </c>
      <c r="I272" s="848"/>
      <c r="J272" s="176"/>
      <c r="K272" s="484" t="s">
        <v>3953</v>
      </c>
      <c r="L272" s="497"/>
      <c r="M272" s="845" t="s">
        <v>1799</v>
      </c>
      <c r="N272" s="849"/>
      <c r="O272" s="849"/>
      <c r="P272" s="849"/>
      <c r="Q272" s="848"/>
      <c r="R272" s="485"/>
      <c r="S272" s="484" t="s">
        <v>1992</v>
      </c>
      <c r="T272" s="496"/>
      <c r="U272" s="486" t="s">
        <v>1798</v>
      </c>
      <c r="V272" s="485"/>
      <c r="W272" s="816" t="s">
        <v>3822</v>
      </c>
      <c r="X272" s="817"/>
      <c r="Y272" s="817"/>
      <c r="Z272" s="817"/>
      <c r="AA272" s="817"/>
      <c r="AB272" s="817"/>
      <c r="AC272" s="818"/>
      <c r="AD272" s="485"/>
      <c r="AE272" s="486" t="s">
        <v>1870</v>
      </c>
      <c r="AF272" s="485"/>
      <c r="AG272" s="486" t="s">
        <v>1996</v>
      </c>
      <c r="AH272" s="485"/>
      <c r="AI272" s="463" t="s">
        <v>1698</v>
      </c>
      <c r="AJ272" s="162"/>
      <c r="AK272" s="162"/>
      <c r="AL272" s="195"/>
      <c r="AM272" s="502">
        <f t="shared" si="7"/>
        <v>0</v>
      </c>
      <c r="AN272" s="250"/>
    </row>
    <row r="273" spans="1:71" ht="15" customHeight="1" x14ac:dyDescent="0.25">
      <c r="A273" s="195"/>
      <c r="B273" s="162"/>
      <c r="C273" s="162"/>
      <c r="D273" s="464" t="s">
        <v>792</v>
      </c>
      <c r="E273" s="176"/>
      <c r="F273" s="464" t="s">
        <v>801</v>
      </c>
      <c r="H273" s="838" t="s">
        <v>3788</v>
      </c>
      <c r="I273" s="840"/>
      <c r="J273" s="176"/>
      <c r="K273" s="697" t="s">
        <v>52906</v>
      </c>
      <c r="L273" s="497"/>
      <c r="M273" s="838" t="s">
        <v>802</v>
      </c>
      <c r="N273" s="839"/>
      <c r="O273" s="839"/>
      <c r="P273" s="839"/>
      <c r="Q273" s="840"/>
      <c r="R273" s="485"/>
      <c r="S273" s="492" t="s">
        <v>1991</v>
      </c>
      <c r="T273" s="496"/>
      <c r="U273" s="493" t="s">
        <v>803</v>
      </c>
      <c r="V273" s="485"/>
      <c r="W273" s="775" t="s">
        <v>3821</v>
      </c>
      <c r="X273" s="776"/>
      <c r="Y273" s="776"/>
      <c r="Z273" s="776"/>
      <c r="AA273" s="776"/>
      <c r="AB273" s="776"/>
      <c r="AC273" s="777"/>
      <c r="AD273" s="485"/>
      <c r="AE273" s="493" t="s">
        <v>3513</v>
      </c>
      <c r="AF273" s="485"/>
      <c r="AG273" s="493" t="s">
        <v>1690</v>
      </c>
      <c r="AH273" s="485"/>
      <c r="AI273" s="464" t="s">
        <v>794</v>
      </c>
      <c r="AJ273" s="162"/>
      <c r="AK273" s="162"/>
      <c r="AL273" s="195"/>
      <c r="AM273" s="502">
        <f t="shared" si="7"/>
        <v>0</v>
      </c>
      <c r="AN273" s="250"/>
    </row>
    <row r="274" spans="1:71" ht="3.95" customHeight="1" x14ac:dyDescent="0.25">
      <c r="A274" s="195"/>
      <c r="B274" s="162"/>
      <c r="C274" s="162"/>
      <c r="D274" s="162"/>
      <c r="E274" s="162"/>
      <c r="F274" s="162"/>
      <c r="H274" s="166"/>
      <c r="I274" s="166"/>
      <c r="J274" s="162"/>
      <c r="K274" s="169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  <c r="AA274" s="162"/>
      <c r="AB274" s="162"/>
      <c r="AC274" s="162"/>
      <c r="AD274" s="162"/>
      <c r="AE274" s="162"/>
      <c r="AF274" s="162"/>
      <c r="AG274" s="162"/>
      <c r="AH274" s="162"/>
      <c r="AI274" s="162"/>
      <c r="AJ274" s="162"/>
      <c r="AK274" s="162"/>
      <c r="AL274" s="195"/>
      <c r="AM274" s="246">
        <f t="shared" si="7"/>
        <v>0</v>
      </c>
      <c r="AN274" s="250"/>
    </row>
    <row r="275" spans="1:71" ht="17.100000000000001" customHeight="1" x14ac:dyDescent="0.25">
      <c r="A275" s="195"/>
      <c r="B275" s="162"/>
      <c r="C275" s="162"/>
      <c r="D275" s="185">
        <v>1</v>
      </c>
      <c r="E275" s="371" t="s">
        <v>3752</v>
      </c>
      <c r="F275" s="630"/>
      <c r="G275" s="400" t="s">
        <v>93</v>
      </c>
      <c r="H275" s="829"/>
      <c r="I275" s="830"/>
      <c r="J275" s="400" t="s">
        <v>93</v>
      </c>
      <c r="K275" s="632"/>
      <c r="L275" s="400" t="s">
        <v>93</v>
      </c>
      <c r="M275" s="739"/>
      <c r="N275" s="741"/>
      <c r="O275" s="741"/>
      <c r="P275" s="741"/>
      <c r="Q275" s="740"/>
      <c r="R275" s="400" t="s">
        <v>93</v>
      </c>
      <c r="S275" s="630"/>
      <c r="T275" s="400" t="s">
        <v>93</v>
      </c>
      <c r="U275" s="631"/>
      <c r="V275" s="400" t="s">
        <v>93</v>
      </c>
      <c r="W275" s="739"/>
      <c r="X275" s="741"/>
      <c r="Y275" s="741"/>
      <c r="Z275" s="741"/>
      <c r="AA275" s="741"/>
      <c r="AB275" s="741"/>
      <c r="AC275" s="740"/>
      <c r="AD275" s="400" t="s">
        <v>93</v>
      </c>
      <c r="AE275" s="405"/>
      <c r="AF275" s="206"/>
      <c r="AG275" s="245" t="str">
        <f>IF(AE275="","",IF(AE275="Responsable",1,0.5))</f>
        <v/>
      </c>
      <c r="AH275" s="200"/>
      <c r="AI275" s="633" t="str">
        <f>IF(AG275="","",AG275*8)</f>
        <v/>
      </c>
      <c r="AJ275" s="162"/>
      <c r="AK275" s="162"/>
      <c r="AL275" s="195"/>
      <c r="AM275" s="246" t="str">
        <f t="shared" si="7"/>
        <v/>
      </c>
      <c r="AN275" s="250"/>
    </row>
    <row r="276" spans="1:71" ht="17.100000000000001" customHeight="1" x14ac:dyDescent="0.25">
      <c r="A276" s="195"/>
      <c r="B276" s="162"/>
      <c r="C276" s="162"/>
      <c r="D276" s="185">
        <v>2</v>
      </c>
      <c r="E276" s="371" t="s">
        <v>3752</v>
      </c>
      <c r="F276" s="630"/>
      <c r="G276" s="400" t="s">
        <v>93</v>
      </c>
      <c r="H276" s="829"/>
      <c r="I276" s="830"/>
      <c r="J276" s="400" t="s">
        <v>93</v>
      </c>
      <c r="K276" s="632"/>
      <c r="L276" s="400" t="s">
        <v>93</v>
      </c>
      <c r="M276" s="739"/>
      <c r="N276" s="741"/>
      <c r="O276" s="741"/>
      <c r="P276" s="741"/>
      <c r="Q276" s="740"/>
      <c r="R276" s="400" t="s">
        <v>93</v>
      </c>
      <c r="S276" s="630"/>
      <c r="T276" s="400" t="s">
        <v>93</v>
      </c>
      <c r="U276" s="631"/>
      <c r="V276" s="400" t="s">
        <v>93</v>
      </c>
      <c r="W276" s="739"/>
      <c r="X276" s="741"/>
      <c r="Y276" s="741"/>
      <c r="Z276" s="741"/>
      <c r="AA276" s="741"/>
      <c r="AB276" s="741"/>
      <c r="AC276" s="740"/>
      <c r="AD276" s="400" t="s">
        <v>93</v>
      </c>
      <c r="AE276" s="405"/>
      <c r="AF276" s="206"/>
      <c r="AG276" s="245" t="str">
        <f t="shared" ref="AG276:AG277" si="9">IF(AE276="","",IF(AE276="Responsable",1,0.5))</f>
        <v/>
      </c>
      <c r="AH276" s="200"/>
      <c r="AI276" s="633" t="str">
        <f>IF(AG276="","",AG276*8)</f>
        <v/>
      </c>
      <c r="AJ276" s="162"/>
      <c r="AK276" s="162"/>
      <c r="AL276" s="195"/>
      <c r="AM276" s="246" t="str">
        <f t="shared" si="7"/>
        <v/>
      </c>
      <c r="AN276" s="250"/>
    </row>
    <row r="277" spans="1:71" ht="17.100000000000001" customHeight="1" x14ac:dyDescent="0.25">
      <c r="A277" s="195"/>
      <c r="B277" s="162"/>
      <c r="C277" s="162"/>
      <c r="D277" s="185">
        <v>3</v>
      </c>
      <c r="E277" s="371" t="s">
        <v>3752</v>
      </c>
      <c r="F277" s="630"/>
      <c r="G277" s="400" t="s">
        <v>93</v>
      </c>
      <c r="H277" s="829"/>
      <c r="I277" s="830"/>
      <c r="J277" s="400" t="s">
        <v>93</v>
      </c>
      <c r="K277" s="632"/>
      <c r="L277" s="400" t="s">
        <v>93</v>
      </c>
      <c r="M277" s="739"/>
      <c r="N277" s="741"/>
      <c r="O277" s="741"/>
      <c r="P277" s="741"/>
      <c r="Q277" s="740"/>
      <c r="R277" s="400" t="s">
        <v>93</v>
      </c>
      <c r="S277" s="630"/>
      <c r="T277" s="400" t="s">
        <v>93</v>
      </c>
      <c r="U277" s="631"/>
      <c r="V277" s="400" t="s">
        <v>93</v>
      </c>
      <c r="W277" s="739"/>
      <c r="X277" s="741"/>
      <c r="Y277" s="741"/>
      <c r="Z277" s="741"/>
      <c r="AA277" s="741"/>
      <c r="AB277" s="741"/>
      <c r="AC277" s="740"/>
      <c r="AD277" s="400" t="s">
        <v>93</v>
      </c>
      <c r="AE277" s="405"/>
      <c r="AF277" s="206"/>
      <c r="AG277" s="245" t="str">
        <f t="shared" si="9"/>
        <v/>
      </c>
      <c r="AH277" s="200"/>
      <c r="AI277" s="633" t="str">
        <f>IF(AG277="","",AG277*8)</f>
        <v/>
      </c>
      <c r="AJ277" s="162"/>
      <c r="AK277" s="162"/>
      <c r="AL277" s="195"/>
      <c r="AM277" s="246" t="str">
        <f t="shared" si="7"/>
        <v/>
      </c>
      <c r="AN277" s="250"/>
      <c r="BR277" s="398">
        <v>28</v>
      </c>
    </row>
    <row r="278" spans="1:71" ht="3.95" customHeight="1" x14ac:dyDescent="0.25">
      <c r="A278" s="195"/>
      <c r="B278" s="162"/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95"/>
      <c r="AM278" s="246">
        <f t="shared" si="7"/>
        <v>0</v>
      </c>
      <c r="AN278" s="250"/>
    </row>
    <row r="279" spans="1:71" s="327" customFormat="1" ht="17.100000000000001" customHeight="1" x14ac:dyDescent="0.25">
      <c r="A279" s="339"/>
      <c r="B279" s="299"/>
      <c r="C279" s="841" t="s">
        <v>3569</v>
      </c>
      <c r="D279" s="842"/>
      <c r="E279" s="842"/>
      <c r="F279" s="842"/>
      <c r="G279" s="842"/>
      <c r="H279" s="842"/>
      <c r="I279" s="842"/>
      <c r="J279" s="842"/>
      <c r="K279" s="842"/>
      <c r="L279" s="842"/>
      <c r="M279" s="842"/>
      <c r="N279" s="842"/>
      <c r="O279" s="842"/>
      <c r="P279" s="842"/>
      <c r="Q279" s="456" t="s">
        <v>1793</v>
      </c>
      <c r="R279" s="432"/>
      <c r="S279" s="446"/>
      <c r="T279" s="431"/>
      <c r="U279" s="827" t="s">
        <v>3570</v>
      </c>
      <c r="V279" s="827"/>
      <c r="W279" s="827"/>
      <c r="X279" s="827"/>
      <c r="Y279" s="827"/>
      <c r="Z279" s="827"/>
      <c r="AA279" s="827"/>
      <c r="AB279" s="827"/>
      <c r="AC279" s="827"/>
      <c r="AD279" s="827"/>
      <c r="AE279" s="827"/>
      <c r="AF279" s="827"/>
      <c r="AG279" s="827"/>
      <c r="AH279" s="828"/>
      <c r="AI279" s="854" t="s">
        <v>1852</v>
      </c>
      <c r="AJ279" s="855"/>
      <c r="AK279" s="299"/>
      <c r="AL279" s="339"/>
      <c r="AM279" s="448">
        <f t="shared" si="7"/>
        <v>0</v>
      </c>
      <c r="AN279" s="452"/>
    </row>
    <row r="280" spans="1:71" ht="3.95" customHeight="1" x14ac:dyDescent="0.25">
      <c r="A280" s="195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95"/>
      <c r="AM280" s="246">
        <f t="shared" si="7"/>
        <v>0</v>
      </c>
      <c r="AN280" s="250"/>
    </row>
    <row r="281" spans="1:71" ht="15" customHeight="1" x14ac:dyDescent="0.25">
      <c r="A281" s="195"/>
      <c r="B281" s="162"/>
      <c r="C281" s="162"/>
      <c r="D281" s="463" t="s">
        <v>1692</v>
      </c>
      <c r="E281" s="176"/>
      <c r="F281" s="463" t="s">
        <v>3807</v>
      </c>
      <c r="H281" s="845" t="s">
        <v>3952</v>
      </c>
      <c r="I281" s="848"/>
      <c r="J281" s="176"/>
      <c r="K281" s="484" t="s">
        <v>3953</v>
      </c>
      <c r="L281" s="497"/>
      <c r="M281" s="845" t="s">
        <v>1799</v>
      </c>
      <c r="N281" s="849"/>
      <c r="O281" s="849"/>
      <c r="P281" s="849"/>
      <c r="Q281" s="848"/>
      <c r="R281" s="485"/>
      <c r="S281" s="484" t="s">
        <v>1992</v>
      </c>
      <c r="T281" s="496"/>
      <c r="U281" s="486" t="s">
        <v>1798</v>
      </c>
      <c r="V281" s="485"/>
      <c r="W281" s="816" t="s">
        <v>3822</v>
      </c>
      <c r="X281" s="817"/>
      <c r="Y281" s="817"/>
      <c r="Z281" s="817"/>
      <c r="AA281" s="817"/>
      <c r="AB281" s="817"/>
      <c r="AC281" s="818"/>
      <c r="AD281" s="485"/>
      <c r="AE281" s="486" t="s">
        <v>1870</v>
      </c>
      <c r="AF281" s="485"/>
      <c r="AG281" s="486" t="s">
        <v>1996</v>
      </c>
      <c r="AH281" s="485"/>
      <c r="AI281" s="463" t="s">
        <v>1698</v>
      </c>
      <c r="AJ281" s="162"/>
      <c r="AK281" s="162"/>
      <c r="AL281" s="195"/>
      <c r="AM281" s="502">
        <f t="shared" si="7"/>
        <v>0</v>
      </c>
      <c r="AN281" s="250"/>
    </row>
    <row r="282" spans="1:71" ht="15" customHeight="1" x14ac:dyDescent="0.25">
      <c r="A282" s="195"/>
      <c r="B282" s="162"/>
      <c r="C282" s="162"/>
      <c r="D282" s="464" t="s">
        <v>792</v>
      </c>
      <c r="E282" s="176"/>
      <c r="F282" s="464" t="s">
        <v>801</v>
      </c>
      <c r="H282" s="838" t="s">
        <v>3788</v>
      </c>
      <c r="I282" s="840"/>
      <c r="J282" s="176"/>
      <c r="K282" s="697" t="s">
        <v>52906</v>
      </c>
      <c r="L282" s="497"/>
      <c r="M282" s="838" t="s">
        <v>802</v>
      </c>
      <c r="N282" s="839"/>
      <c r="O282" s="839"/>
      <c r="P282" s="839"/>
      <c r="Q282" s="840"/>
      <c r="R282" s="485"/>
      <c r="S282" s="492" t="s">
        <v>1991</v>
      </c>
      <c r="T282" s="496"/>
      <c r="U282" s="493" t="s">
        <v>803</v>
      </c>
      <c r="V282" s="485"/>
      <c r="W282" s="775" t="s">
        <v>3821</v>
      </c>
      <c r="X282" s="776"/>
      <c r="Y282" s="776"/>
      <c r="Z282" s="776"/>
      <c r="AA282" s="776"/>
      <c r="AB282" s="776"/>
      <c r="AC282" s="777"/>
      <c r="AD282" s="485"/>
      <c r="AE282" s="493" t="s">
        <v>3513</v>
      </c>
      <c r="AF282" s="485"/>
      <c r="AG282" s="493" t="s">
        <v>1690</v>
      </c>
      <c r="AH282" s="485"/>
      <c r="AI282" s="464" t="s">
        <v>794</v>
      </c>
      <c r="AJ282" s="162"/>
      <c r="AK282" s="162"/>
      <c r="AL282" s="195"/>
      <c r="AM282" s="502">
        <f t="shared" si="7"/>
        <v>0</v>
      </c>
      <c r="AN282" s="250"/>
    </row>
    <row r="283" spans="1:71" ht="3.95" customHeight="1" x14ac:dyDescent="0.25">
      <c r="A283" s="195"/>
      <c r="B283" s="162"/>
      <c r="C283" s="162"/>
      <c r="D283" s="162"/>
      <c r="E283" s="162"/>
      <c r="F283" s="162"/>
      <c r="H283" s="166"/>
      <c r="I283" s="166"/>
      <c r="J283" s="162"/>
      <c r="K283" s="169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95"/>
      <c r="AM283" s="246">
        <f t="shared" si="7"/>
        <v>0</v>
      </c>
      <c r="AN283" s="250"/>
    </row>
    <row r="284" spans="1:71" ht="17.100000000000001" customHeight="1" x14ac:dyDescent="0.25">
      <c r="A284" s="195"/>
      <c r="B284" s="162"/>
      <c r="C284" s="162"/>
      <c r="D284" s="185">
        <v>1</v>
      </c>
      <c r="E284" s="371" t="s">
        <v>3752</v>
      </c>
      <c r="F284" s="630"/>
      <c r="G284" s="400" t="s">
        <v>93</v>
      </c>
      <c r="H284" s="829"/>
      <c r="I284" s="830"/>
      <c r="J284" s="400" t="s">
        <v>93</v>
      </c>
      <c r="K284" s="632"/>
      <c r="L284" s="400" t="s">
        <v>93</v>
      </c>
      <c r="M284" s="739"/>
      <c r="N284" s="741"/>
      <c r="O284" s="741"/>
      <c r="P284" s="741"/>
      <c r="Q284" s="740"/>
      <c r="R284" s="400" t="s">
        <v>93</v>
      </c>
      <c r="S284" s="630"/>
      <c r="T284" s="400" t="s">
        <v>93</v>
      </c>
      <c r="U284" s="631"/>
      <c r="V284" s="400" t="s">
        <v>93</v>
      </c>
      <c r="W284" s="739"/>
      <c r="X284" s="741"/>
      <c r="Y284" s="741"/>
      <c r="Z284" s="741"/>
      <c r="AA284" s="741"/>
      <c r="AB284" s="741"/>
      <c r="AC284" s="740"/>
      <c r="AD284" s="400" t="s">
        <v>93</v>
      </c>
      <c r="AE284" s="405"/>
      <c r="AF284" s="206"/>
      <c r="AG284" s="245" t="str">
        <f>IF(AE284="","",IF(AE284="Responsable",1,0.5))</f>
        <v/>
      </c>
      <c r="AH284" s="174"/>
      <c r="AI284" s="633" t="str">
        <f>IF(AG284="","",AG284*15)</f>
        <v/>
      </c>
      <c r="AJ284" s="162"/>
      <c r="AK284" s="162"/>
      <c r="AL284" s="195"/>
      <c r="AM284" s="246" t="str">
        <f t="shared" si="7"/>
        <v/>
      </c>
      <c r="AN284" s="250"/>
    </row>
    <row r="285" spans="1:71" ht="17.100000000000001" customHeight="1" x14ac:dyDescent="0.25">
      <c r="A285" s="195"/>
      <c r="B285" s="162"/>
      <c r="C285" s="162"/>
      <c r="D285" s="185">
        <v>2</v>
      </c>
      <c r="E285" s="371" t="s">
        <v>3752</v>
      </c>
      <c r="F285" s="630"/>
      <c r="G285" s="400" t="s">
        <v>93</v>
      </c>
      <c r="H285" s="829"/>
      <c r="I285" s="830"/>
      <c r="J285" s="400" t="s">
        <v>93</v>
      </c>
      <c r="K285" s="632"/>
      <c r="L285" s="400" t="s">
        <v>93</v>
      </c>
      <c r="M285" s="739"/>
      <c r="N285" s="741"/>
      <c r="O285" s="741"/>
      <c r="P285" s="741"/>
      <c r="Q285" s="740"/>
      <c r="R285" s="400" t="s">
        <v>93</v>
      </c>
      <c r="S285" s="630"/>
      <c r="T285" s="400" t="s">
        <v>93</v>
      </c>
      <c r="U285" s="631"/>
      <c r="V285" s="400" t="s">
        <v>93</v>
      </c>
      <c r="W285" s="739"/>
      <c r="X285" s="741"/>
      <c r="Y285" s="741"/>
      <c r="Z285" s="741"/>
      <c r="AA285" s="741"/>
      <c r="AB285" s="741"/>
      <c r="AC285" s="740"/>
      <c r="AD285" s="400" t="s">
        <v>93</v>
      </c>
      <c r="AE285" s="405"/>
      <c r="AF285" s="206"/>
      <c r="AG285" s="245" t="str">
        <f t="shared" ref="AG285:AG286" si="10">IF(AE285="","",IF(AE285="Responsable",1,0.5))</f>
        <v/>
      </c>
      <c r="AH285" s="174"/>
      <c r="AI285" s="633" t="str">
        <f>IF(AG285="","",AG285*15)</f>
        <v/>
      </c>
      <c r="AJ285" s="162"/>
      <c r="AK285" s="162"/>
      <c r="AL285" s="195"/>
      <c r="AM285" s="246" t="str">
        <f t="shared" si="7"/>
        <v/>
      </c>
      <c r="AN285" s="250"/>
    </row>
    <row r="286" spans="1:71" ht="17.100000000000001" customHeight="1" x14ac:dyDescent="0.25">
      <c r="A286" s="195"/>
      <c r="B286" s="162"/>
      <c r="C286" s="162"/>
      <c r="D286" s="185">
        <v>3</v>
      </c>
      <c r="E286" s="371" t="s">
        <v>3752</v>
      </c>
      <c r="F286" s="630"/>
      <c r="G286" s="400" t="s">
        <v>93</v>
      </c>
      <c r="H286" s="829"/>
      <c r="I286" s="830"/>
      <c r="J286" s="400" t="s">
        <v>93</v>
      </c>
      <c r="K286" s="632"/>
      <c r="L286" s="400" t="s">
        <v>93</v>
      </c>
      <c r="M286" s="739"/>
      <c r="N286" s="741"/>
      <c r="O286" s="741"/>
      <c r="P286" s="741"/>
      <c r="Q286" s="740"/>
      <c r="R286" s="400" t="s">
        <v>93</v>
      </c>
      <c r="S286" s="630"/>
      <c r="T286" s="400" t="s">
        <v>93</v>
      </c>
      <c r="U286" s="631"/>
      <c r="V286" s="400" t="s">
        <v>93</v>
      </c>
      <c r="W286" s="739"/>
      <c r="X286" s="741"/>
      <c r="Y286" s="741"/>
      <c r="Z286" s="741"/>
      <c r="AA286" s="741"/>
      <c r="AB286" s="741"/>
      <c r="AC286" s="740"/>
      <c r="AD286" s="400" t="s">
        <v>93</v>
      </c>
      <c r="AE286" s="405"/>
      <c r="AF286" s="206"/>
      <c r="AG286" s="245" t="str">
        <f t="shared" si="10"/>
        <v/>
      </c>
      <c r="AH286" s="174"/>
      <c r="AI286" s="633" t="str">
        <f>IF(AG286="","",AG286*15)</f>
        <v/>
      </c>
      <c r="AJ286" s="162"/>
      <c r="AK286" s="162"/>
      <c r="AL286" s="195"/>
      <c r="AM286" s="246" t="str">
        <f t="shared" si="7"/>
        <v/>
      </c>
      <c r="AN286" s="250"/>
      <c r="BS286" s="398">
        <v>29</v>
      </c>
    </row>
    <row r="287" spans="1:71" ht="3.95" customHeight="1" x14ac:dyDescent="0.25">
      <c r="A287" s="195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162"/>
      <c r="AJ287" s="162"/>
      <c r="AK287" s="162"/>
      <c r="AL287" s="195"/>
      <c r="AM287" s="246">
        <f t="shared" si="7"/>
        <v>0</v>
      </c>
      <c r="AN287" s="250"/>
    </row>
    <row r="288" spans="1:71" s="327" customFormat="1" ht="17.100000000000001" customHeight="1" x14ac:dyDescent="0.25">
      <c r="A288" s="339"/>
      <c r="B288" s="299"/>
      <c r="C288" s="841" t="s">
        <v>4694</v>
      </c>
      <c r="D288" s="842"/>
      <c r="E288" s="842"/>
      <c r="F288" s="842"/>
      <c r="G288" s="842"/>
      <c r="H288" s="842"/>
      <c r="I288" s="842"/>
      <c r="J288" s="842"/>
      <c r="K288" s="842"/>
      <c r="L288" s="842"/>
      <c r="M288" s="842"/>
      <c r="N288" s="842"/>
      <c r="O288" s="842"/>
      <c r="P288" s="842"/>
      <c r="Q288" s="456" t="s">
        <v>1794</v>
      </c>
      <c r="R288" s="432"/>
      <c r="S288" s="446"/>
      <c r="T288" s="431"/>
      <c r="U288" s="827" t="s">
        <v>3571</v>
      </c>
      <c r="V288" s="827"/>
      <c r="W288" s="827"/>
      <c r="X288" s="827"/>
      <c r="Y288" s="827"/>
      <c r="Z288" s="827"/>
      <c r="AA288" s="827"/>
      <c r="AB288" s="827"/>
      <c r="AC288" s="827"/>
      <c r="AD288" s="827"/>
      <c r="AE288" s="827"/>
      <c r="AF288" s="827"/>
      <c r="AG288" s="827"/>
      <c r="AH288" s="828"/>
      <c r="AI288" s="854" t="s">
        <v>1852</v>
      </c>
      <c r="AJ288" s="855"/>
      <c r="AK288" s="299"/>
      <c r="AL288" s="339"/>
      <c r="AM288" s="448">
        <f t="shared" si="7"/>
        <v>0</v>
      </c>
      <c r="AN288" s="452"/>
    </row>
    <row r="289" spans="1:73" ht="3.95" customHeight="1" x14ac:dyDescent="0.25">
      <c r="A289" s="195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  <c r="AA289" s="162"/>
      <c r="AB289" s="162"/>
      <c r="AC289" s="162"/>
      <c r="AD289" s="162"/>
      <c r="AE289" s="162"/>
      <c r="AF289" s="162"/>
      <c r="AG289" s="162"/>
      <c r="AH289" s="162"/>
      <c r="AI289" s="162"/>
      <c r="AJ289" s="162"/>
      <c r="AK289" s="162"/>
      <c r="AL289" s="195"/>
      <c r="AM289" s="246">
        <f t="shared" si="7"/>
        <v>0</v>
      </c>
      <c r="AN289" s="250"/>
    </row>
    <row r="290" spans="1:73" ht="15" customHeight="1" x14ac:dyDescent="0.25">
      <c r="A290" s="195"/>
      <c r="B290" s="162"/>
      <c r="C290" s="162"/>
      <c r="D290" s="463" t="s">
        <v>1692</v>
      </c>
      <c r="E290" s="176"/>
      <c r="F290" s="463" t="s">
        <v>3807</v>
      </c>
      <c r="H290" s="845" t="s">
        <v>3952</v>
      </c>
      <c r="I290" s="848"/>
      <c r="J290" s="176"/>
      <c r="K290" s="484" t="s">
        <v>3953</v>
      </c>
      <c r="L290" s="497"/>
      <c r="M290" s="845" t="s">
        <v>1799</v>
      </c>
      <c r="N290" s="849"/>
      <c r="O290" s="849"/>
      <c r="P290" s="849"/>
      <c r="Q290" s="848"/>
      <c r="R290" s="485"/>
      <c r="S290" s="484" t="s">
        <v>1992</v>
      </c>
      <c r="T290" s="496"/>
      <c r="U290" s="486" t="s">
        <v>1798</v>
      </c>
      <c r="V290" s="485"/>
      <c r="W290" s="816" t="s">
        <v>3822</v>
      </c>
      <c r="X290" s="817"/>
      <c r="Y290" s="817"/>
      <c r="Z290" s="817"/>
      <c r="AA290" s="817"/>
      <c r="AB290" s="817"/>
      <c r="AC290" s="818"/>
      <c r="AD290" s="485"/>
      <c r="AE290" s="486" t="s">
        <v>1870</v>
      </c>
      <c r="AF290" s="485"/>
      <c r="AG290" s="486" t="s">
        <v>1996</v>
      </c>
      <c r="AH290" s="485"/>
      <c r="AI290" s="463" t="s">
        <v>1698</v>
      </c>
      <c r="AJ290" s="162"/>
      <c r="AK290" s="162"/>
      <c r="AL290" s="195"/>
      <c r="AM290" s="502">
        <f t="shared" si="7"/>
        <v>0</v>
      </c>
      <c r="AN290" s="250"/>
    </row>
    <row r="291" spans="1:73" ht="15" customHeight="1" x14ac:dyDescent="0.25">
      <c r="A291" s="195"/>
      <c r="B291" s="162"/>
      <c r="C291" s="162"/>
      <c r="D291" s="464" t="s">
        <v>792</v>
      </c>
      <c r="E291" s="176"/>
      <c r="F291" s="464" t="s">
        <v>801</v>
      </c>
      <c r="H291" s="838" t="s">
        <v>3788</v>
      </c>
      <c r="I291" s="840"/>
      <c r="J291" s="176"/>
      <c r="K291" s="697" t="s">
        <v>52906</v>
      </c>
      <c r="L291" s="497"/>
      <c r="M291" s="838" t="s">
        <v>802</v>
      </c>
      <c r="N291" s="839"/>
      <c r="O291" s="839"/>
      <c r="P291" s="839"/>
      <c r="Q291" s="840"/>
      <c r="R291" s="485"/>
      <c r="S291" s="492" t="s">
        <v>1991</v>
      </c>
      <c r="T291" s="496"/>
      <c r="U291" s="493" t="s">
        <v>803</v>
      </c>
      <c r="V291" s="485"/>
      <c r="W291" s="775" t="s">
        <v>3821</v>
      </c>
      <c r="X291" s="776"/>
      <c r="Y291" s="776"/>
      <c r="Z291" s="776"/>
      <c r="AA291" s="776"/>
      <c r="AB291" s="776"/>
      <c r="AC291" s="777"/>
      <c r="AD291" s="485"/>
      <c r="AE291" s="493" t="s">
        <v>3513</v>
      </c>
      <c r="AF291" s="485"/>
      <c r="AG291" s="493" t="s">
        <v>1690</v>
      </c>
      <c r="AH291" s="485"/>
      <c r="AI291" s="464" t="s">
        <v>794</v>
      </c>
      <c r="AJ291" s="162"/>
      <c r="AK291" s="162"/>
      <c r="AL291" s="195"/>
      <c r="AM291" s="502">
        <f t="shared" si="7"/>
        <v>0</v>
      </c>
      <c r="AN291" s="250"/>
    </row>
    <row r="292" spans="1:73" ht="3.95" customHeight="1" x14ac:dyDescent="0.25">
      <c r="A292" s="195"/>
      <c r="B292" s="162"/>
      <c r="C292" s="162"/>
      <c r="D292" s="162"/>
      <c r="E292" s="162"/>
      <c r="F292" s="162"/>
      <c r="H292" s="166"/>
      <c r="I292" s="166"/>
      <c r="J292" s="162"/>
      <c r="K292" s="169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162"/>
      <c r="AB292" s="162"/>
      <c r="AC292" s="162"/>
      <c r="AD292" s="162"/>
      <c r="AE292" s="162"/>
      <c r="AF292" s="162"/>
      <c r="AG292" s="162"/>
      <c r="AH292" s="162"/>
      <c r="AI292" s="162"/>
      <c r="AJ292" s="162"/>
      <c r="AK292" s="162"/>
      <c r="AL292" s="195"/>
      <c r="AM292" s="246">
        <f t="shared" si="7"/>
        <v>0</v>
      </c>
      <c r="AN292" s="250"/>
    </row>
    <row r="293" spans="1:73" ht="17.100000000000001" customHeight="1" x14ac:dyDescent="0.25">
      <c r="A293" s="195"/>
      <c r="B293" s="162"/>
      <c r="C293" s="162"/>
      <c r="D293" s="185">
        <v>1</v>
      </c>
      <c r="E293" s="371" t="s">
        <v>3752</v>
      </c>
      <c r="F293" s="630"/>
      <c r="G293" s="400" t="s">
        <v>93</v>
      </c>
      <c r="H293" s="829"/>
      <c r="I293" s="830"/>
      <c r="J293" s="400" t="s">
        <v>93</v>
      </c>
      <c r="K293" s="632"/>
      <c r="L293" s="400" t="s">
        <v>93</v>
      </c>
      <c r="M293" s="739"/>
      <c r="N293" s="741"/>
      <c r="O293" s="741"/>
      <c r="P293" s="741"/>
      <c r="Q293" s="740"/>
      <c r="R293" s="400" t="s">
        <v>93</v>
      </c>
      <c r="S293" s="630"/>
      <c r="T293" s="400" t="s">
        <v>93</v>
      </c>
      <c r="U293" s="631"/>
      <c r="V293" s="400" t="s">
        <v>93</v>
      </c>
      <c r="W293" s="739"/>
      <c r="X293" s="741"/>
      <c r="Y293" s="741"/>
      <c r="Z293" s="741"/>
      <c r="AA293" s="741"/>
      <c r="AB293" s="741"/>
      <c r="AC293" s="740"/>
      <c r="AD293" s="400" t="s">
        <v>93</v>
      </c>
      <c r="AE293" s="405"/>
      <c r="AF293" s="206"/>
      <c r="AG293" s="245" t="str">
        <f>IF(AE293="","",IF(AE293="Responsable",1,0.5))</f>
        <v/>
      </c>
      <c r="AH293" s="200"/>
      <c r="AI293" s="633" t="str">
        <f>IF(AG293="","",AG293*15)</f>
        <v/>
      </c>
      <c r="AJ293" s="162"/>
      <c r="AK293" s="162"/>
      <c r="AL293" s="195"/>
      <c r="AM293" s="246" t="str">
        <f t="shared" si="7"/>
        <v/>
      </c>
      <c r="AN293" s="250"/>
    </row>
    <row r="294" spans="1:73" ht="17.100000000000001" customHeight="1" x14ac:dyDescent="0.25">
      <c r="A294" s="195"/>
      <c r="B294" s="162"/>
      <c r="C294" s="162"/>
      <c r="D294" s="185">
        <v>2</v>
      </c>
      <c r="E294" s="371" t="s">
        <v>3752</v>
      </c>
      <c r="F294" s="630"/>
      <c r="G294" s="400" t="s">
        <v>93</v>
      </c>
      <c r="H294" s="829"/>
      <c r="I294" s="830"/>
      <c r="J294" s="400" t="s">
        <v>93</v>
      </c>
      <c r="K294" s="632"/>
      <c r="L294" s="400" t="s">
        <v>93</v>
      </c>
      <c r="M294" s="739"/>
      <c r="N294" s="741"/>
      <c r="O294" s="741"/>
      <c r="P294" s="741"/>
      <c r="Q294" s="740"/>
      <c r="R294" s="400" t="s">
        <v>93</v>
      </c>
      <c r="S294" s="630"/>
      <c r="T294" s="400" t="s">
        <v>93</v>
      </c>
      <c r="U294" s="631"/>
      <c r="V294" s="400" t="s">
        <v>93</v>
      </c>
      <c r="W294" s="739"/>
      <c r="X294" s="741"/>
      <c r="Y294" s="741"/>
      <c r="Z294" s="741"/>
      <c r="AA294" s="741"/>
      <c r="AB294" s="741"/>
      <c r="AC294" s="740"/>
      <c r="AD294" s="400" t="s">
        <v>93</v>
      </c>
      <c r="AE294" s="405"/>
      <c r="AF294" s="206"/>
      <c r="AG294" s="245" t="str">
        <f t="shared" ref="AG294:AG295" si="11">IF(AE294="","",IF(AE294="Responsable",1,0.5))</f>
        <v/>
      </c>
      <c r="AH294" s="200"/>
      <c r="AI294" s="633" t="str">
        <f>IF(AG294="","",AG294*15)</f>
        <v/>
      </c>
      <c r="AJ294" s="162"/>
      <c r="AK294" s="162"/>
      <c r="AL294" s="195"/>
      <c r="AM294" s="246" t="str">
        <f t="shared" si="7"/>
        <v/>
      </c>
      <c r="AN294" s="250"/>
    </row>
    <row r="295" spans="1:73" ht="17.100000000000001" customHeight="1" x14ac:dyDescent="0.25">
      <c r="A295" s="195"/>
      <c r="B295" s="162"/>
      <c r="C295" s="162"/>
      <c r="D295" s="185">
        <v>3</v>
      </c>
      <c r="E295" s="371" t="s">
        <v>3752</v>
      </c>
      <c r="F295" s="630"/>
      <c r="G295" s="400" t="s">
        <v>93</v>
      </c>
      <c r="H295" s="829"/>
      <c r="I295" s="830"/>
      <c r="J295" s="400" t="s">
        <v>93</v>
      </c>
      <c r="K295" s="632"/>
      <c r="L295" s="400" t="s">
        <v>93</v>
      </c>
      <c r="M295" s="739"/>
      <c r="N295" s="741"/>
      <c r="O295" s="741"/>
      <c r="P295" s="741"/>
      <c r="Q295" s="740"/>
      <c r="R295" s="400" t="s">
        <v>93</v>
      </c>
      <c r="S295" s="630"/>
      <c r="T295" s="400" t="s">
        <v>93</v>
      </c>
      <c r="U295" s="631"/>
      <c r="V295" s="400" t="s">
        <v>93</v>
      </c>
      <c r="W295" s="739"/>
      <c r="X295" s="741"/>
      <c r="Y295" s="741"/>
      <c r="Z295" s="741"/>
      <c r="AA295" s="741"/>
      <c r="AB295" s="741"/>
      <c r="AC295" s="740"/>
      <c r="AD295" s="400" t="s">
        <v>93</v>
      </c>
      <c r="AE295" s="405"/>
      <c r="AF295" s="206"/>
      <c r="AG295" s="245" t="str">
        <f t="shared" si="11"/>
        <v/>
      </c>
      <c r="AH295" s="200"/>
      <c r="AI295" s="633" t="str">
        <f>IF(AG295="","",AG295*15)</f>
        <v/>
      </c>
      <c r="AJ295" s="162"/>
      <c r="AK295" s="162"/>
      <c r="AL295" s="195"/>
      <c r="AM295" s="246" t="str">
        <f t="shared" si="7"/>
        <v/>
      </c>
      <c r="AN295" s="250"/>
      <c r="BT295" s="398">
        <v>30</v>
      </c>
    </row>
    <row r="296" spans="1:73" ht="3.95" customHeight="1" x14ac:dyDescent="0.25">
      <c r="A296" s="195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  <c r="AK296" s="162"/>
      <c r="AL296" s="195"/>
      <c r="AM296" s="246">
        <f t="shared" si="7"/>
        <v>0</v>
      </c>
      <c r="AN296" s="250"/>
    </row>
    <row r="297" spans="1:73" s="327" customFormat="1" ht="17.100000000000001" customHeight="1" x14ac:dyDescent="0.25">
      <c r="A297" s="339"/>
      <c r="B297" s="299"/>
      <c r="C297" s="841" t="s">
        <v>4695</v>
      </c>
      <c r="D297" s="842"/>
      <c r="E297" s="842"/>
      <c r="F297" s="842"/>
      <c r="G297" s="842"/>
      <c r="H297" s="842"/>
      <c r="I297" s="842"/>
      <c r="J297" s="842"/>
      <c r="K297" s="842"/>
      <c r="L297" s="842"/>
      <c r="M297" s="842"/>
      <c r="N297" s="842"/>
      <c r="O297" s="842"/>
      <c r="P297" s="842"/>
      <c r="Q297" s="456" t="s">
        <v>1795</v>
      </c>
      <c r="R297" s="432"/>
      <c r="S297" s="446"/>
      <c r="T297" s="431"/>
      <c r="U297" s="827" t="s">
        <v>3580</v>
      </c>
      <c r="V297" s="827"/>
      <c r="W297" s="827"/>
      <c r="X297" s="827"/>
      <c r="Y297" s="827"/>
      <c r="Z297" s="827"/>
      <c r="AA297" s="827"/>
      <c r="AB297" s="827"/>
      <c r="AC297" s="827"/>
      <c r="AD297" s="827"/>
      <c r="AE297" s="827"/>
      <c r="AF297" s="827"/>
      <c r="AG297" s="827"/>
      <c r="AH297" s="828"/>
      <c r="AI297" s="854" t="s">
        <v>1845</v>
      </c>
      <c r="AJ297" s="855"/>
      <c r="AK297" s="299"/>
      <c r="AL297" s="339"/>
      <c r="AM297" s="448">
        <f t="shared" si="7"/>
        <v>0</v>
      </c>
      <c r="AN297" s="452"/>
    </row>
    <row r="298" spans="1:73" ht="3.95" customHeight="1" x14ac:dyDescent="0.25">
      <c r="A298" s="195"/>
      <c r="B298" s="162"/>
      <c r="C298" s="162"/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95"/>
      <c r="AM298" s="246">
        <f t="shared" si="7"/>
        <v>0</v>
      </c>
      <c r="AN298" s="250"/>
    </row>
    <row r="299" spans="1:73" ht="15" customHeight="1" x14ac:dyDescent="0.25">
      <c r="A299" s="195"/>
      <c r="B299" s="162"/>
      <c r="C299" s="162"/>
      <c r="D299" s="463" t="s">
        <v>1692</v>
      </c>
      <c r="E299" s="176"/>
      <c r="F299" s="463" t="s">
        <v>3807</v>
      </c>
      <c r="H299" s="845" t="s">
        <v>3952</v>
      </c>
      <c r="I299" s="848"/>
      <c r="J299" s="176"/>
      <c r="K299" s="484" t="s">
        <v>3953</v>
      </c>
      <c r="L299" s="497"/>
      <c r="M299" s="845" t="s">
        <v>1799</v>
      </c>
      <c r="N299" s="849"/>
      <c r="O299" s="849"/>
      <c r="P299" s="849"/>
      <c r="Q299" s="848"/>
      <c r="R299" s="485"/>
      <c r="S299" s="484" t="s">
        <v>1992</v>
      </c>
      <c r="T299" s="496"/>
      <c r="U299" s="486" t="s">
        <v>1798</v>
      </c>
      <c r="V299" s="485"/>
      <c r="W299" s="816" t="s">
        <v>3822</v>
      </c>
      <c r="X299" s="817"/>
      <c r="Y299" s="817"/>
      <c r="Z299" s="817"/>
      <c r="AA299" s="817"/>
      <c r="AB299" s="817"/>
      <c r="AC299" s="818"/>
      <c r="AD299" s="485"/>
      <c r="AE299" s="486" t="s">
        <v>1870</v>
      </c>
      <c r="AF299" s="485"/>
      <c r="AG299" s="486" t="s">
        <v>1996</v>
      </c>
      <c r="AH299" s="485"/>
      <c r="AI299" s="463" t="s">
        <v>1698</v>
      </c>
      <c r="AJ299" s="162"/>
      <c r="AK299" s="162"/>
      <c r="AL299" s="195"/>
      <c r="AM299" s="502">
        <f t="shared" si="7"/>
        <v>0</v>
      </c>
      <c r="AN299" s="250"/>
    </row>
    <row r="300" spans="1:73" ht="15" customHeight="1" x14ac:dyDescent="0.25">
      <c r="A300" s="195"/>
      <c r="B300" s="162"/>
      <c r="C300" s="162"/>
      <c r="D300" s="464" t="s">
        <v>792</v>
      </c>
      <c r="E300" s="176"/>
      <c r="F300" s="464" t="s">
        <v>801</v>
      </c>
      <c r="H300" s="838" t="s">
        <v>3788</v>
      </c>
      <c r="I300" s="840"/>
      <c r="J300" s="176"/>
      <c r="K300" s="697" t="s">
        <v>52906</v>
      </c>
      <c r="L300" s="497"/>
      <c r="M300" s="838" t="s">
        <v>802</v>
      </c>
      <c r="N300" s="839"/>
      <c r="O300" s="839"/>
      <c r="P300" s="839"/>
      <c r="Q300" s="840"/>
      <c r="R300" s="485"/>
      <c r="S300" s="492" t="s">
        <v>1991</v>
      </c>
      <c r="T300" s="496"/>
      <c r="U300" s="493" t="s">
        <v>803</v>
      </c>
      <c r="V300" s="485"/>
      <c r="W300" s="775" t="s">
        <v>3821</v>
      </c>
      <c r="X300" s="776"/>
      <c r="Y300" s="776"/>
      <c r="Z300" s="776"/>
      <c r="AA300" s="776"/>
      <c r="AB300" s="776"/>
      <c r="AC300" s="777"/>
      <c r="AD300" s="485"/>
      <c r="AE300" s="493" t="s">
        <v>3513</v>
      </c>
      <c r="AF300" s="485"/>
      <c r="AG300" s="493" t="s">
        <v>1690</v>
      </c>
      <c r="AH300" s="485"/>
      <c r="AI300" s="464" t="s">
        <v>794</v>
      </c>
      <c r="AJ300" s="162"/>
      <c r="AK300" s="162"/>
      <c r="AL300" s="195"/>
      <c r="AM300" s="502">
        <f t="shared" si="7"/>
        <v>0</v>
      </c>
      <c r="AN300" s="250"/>
    </row>
    <row r="301" spans="1:73" ht="3.95" customHeight="1" x14ac:dyDescent="0.25">
      <c r="A301" s="195"/>
      <c r="B301" s="162"/>
      <c r="C301" s="162"/>
      <c r="D301" s="162"/>
      <c r="E301" s="162"/>
      <c r="F301" s="162"/>
      <c r="H301" s="166"/>
      <c r="I301" s="166"/>
      <c r="J301" s="162"/>
      <c r="K301" s="169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95"/>
      <c r="AM301" s="246">
        <f t="shared" si="7"/>
        <v>0</v>
      </c>
      <c r="AN301" s="250"/>
    </row>
    <row r="302" spans="1:73" ht="17.100000000000001" customHeight="1" x14ac:dyDescent="0.25">
      <c r="A302" s="195"/>
      <c r="B302" s="162"/>
      <c r="C302" s="162"/>
      <c r="D302" s="185">
        <v>1</v>
      </c>
      <c r="E302" s="371" t="s">
        <v>3752</v>
      </c>
      <c r="F302" s="630"/>
      <c r="G302" s="400" t="s">
        <v>93</v>
      </c>
      <c r="H302" s="829"/>
      <c r="I302" s="830"/>
      <c r="J302" s="400" t="s">
        <v>93</v>
      </c>
      <c r="K302" s="632"/>
      <c r="L302" s="400" t="s">
        <v>93</v>
      </c>
      <c r="M302" s="739"/>
      <c r="N302" s="741"/>
      <c r="O302" s="741"/>
      <c r="P302" s="741"/>
      <c r="Q302" s="740"/>
      <c r="R302" s="400" t="s">
        <v>93</v>
      </c>
      <c r="S302" s="630"/>
      <c r="T302" s="400" t="s">
        <v>93</v>
      </c>
      <c r="U302" s="631"/>
      <c r="V302" s="400" t="s">
        <v>93</v>
      </c>
      <c r="W302" s="739"/>
      <c r="X302" s="741"/>
      <c r="Y302" s="741"/>
      <c r="Z302" s="741"/>
      <c r="AA302" s="741"/>
      <c r="AB302" s="741"/>
      <c r="AC302" s="740"/>
      <c r="AD302" s="400" t="s">
        <v>93</v>
      </c>
      <c r="AE302" s="405"/>
      <c r="AF302" s="206"/>
      <c r="AG302" s="245" t="str">
        <f>IF(AE302="","",IF(AE302="Responsable",1,0.5))</f>
        <v/>
      </c>
      <c r="AH302" s="200"/>
      <c r="AI302" s="633" t="str">
        <f>IF(AG302="","",AG302*6)</f>
        <v/>
      </c>
      <c r="AJ302" s="162"/>
      <c r="AK302" s="162"/>
      <c r="AL302" s="195"/>
      <c r="AM302" s="246" t="str">
        <f t="shared" si="7"/>
        <v/>
      </c>
      <c r="AN302" s="250"/>
    </row>
    <row r="303" spans="1:73" ht="17.100000000000001" customHeight="1" x14ac:dyDescent="0.25">
      <c r="A303" s="195"/>
      <c r="B303" s="162"/>
      <c r="C303" s="162"/>
      <c r="D303" s="185">
        <v>2</v>
      </c>
      <c r="E303" s="371" t="s">
        <v>3752</v>
      </c>
      <c r="F303" s="630"/>
      <c r="G303" s="400" t="s">
        <v>93</v>
      </c>
      <c r="H303" s="829"/>
      <c r="I303" s="830"/>
      <c r="J303" s="400" t="s">
        <v>93</v>
      </c>
      <c r="K303" s="632"/>
      <c r="L303" s="400" t="s">
        <v>93</v>
      </c>
      <c r="M303" s="739"/>
      <c r="N303" s="741"/>
      <c r="O303" s="741"/>
      <c r="P303" s="741"/>
      <c r="Q303" s="740"/>
      <c r="R303" s="400" t="s">
        <v>93</v>
      </c>
      <c r="S303" s="630"/>
      <c r="T303" s="400" t="s">
        <v>93</v>
      </c>
      <c r="U303" s="631"/>
      <c r="V303" s="400" t="s">
        <v>93</v>
      </c>
      <c r="W303" s="739"/>
      <c r="X303" s="741"/>
      <c r="Y303" s="741"/>
      <c r="Z303" s="741"/>
      <c r="AA303" s="741"/>
      <c r="AB303" s="741"/>
      <c r="AC303" s="740"/>
      <c r="AD303" s="400" t="s">
        <v>93</v>
      </c>
      <c r="AE303" s="405"/>
      <c r="AF303" s="206"/>
      <c r="AG303" s="245" t="str">
        <f t="shared" ref="AG303:AG304" si="12">IF(AE303="","",IF(AE303="Responsable",1,0.5))</f>
        <v/>
      </c>
      <c r="AH303" s="200"/>
      <c r="AI303" s="633" t="str">
        <f>IF(AG303="","",AG303*6)</f>
        <v/>
      </c>
      <c r="AJ303" s="162"/>
      <c r="AK303" s="162"/>
      <c r="AL303" s="195"/>
      <c r="AM303" s="246" t="str">
        <f t="shared" si="7"/>
        <v/>
      </c>
      <c r="AN303" s="250"/>
    </row>
    <row r="304" spans="1:73" ht="17.100000000000001" customHeight="1" x14ac:dyDescent="0.25">
      <c r="A304" s="195"/>
      <c r="B304" s="162"/>
      <c r="C304" s="162"/>
      <c r="D304" s="185">
        <v>3</v>
      </c>
      <c r="E304" s="371" t="s">
        <v>3752</v>
      </c>
      <c r="F304" s="630"/>
      <c r="G304" s="400" t="s">
        <v>93</v>
      </c>
      <c r="H304" s="829"/>
      <c r="I304" s="830"/>
      <c r="J304" s="400" t="s">
        <v>93</v>
      </c>
      <c r="K304" s="632"/>
      <c r="L304" s="400" t="s">
        <v>93</v>
      </c>
      <c r="M304" s="739"/>
      <c r="N304" s="741"/>
      <c r="O304" s="741"/>
      <c r="P304" s="741"/>
      <c r="Q304" s="740"/>
      <c r="R304" s="400" t="s">
        <v>93</v>
      </c>
      <c r="S304" s="630"/>
      <c r="T304" s="400" t="s">
        <v>93</v>
      </c>
      <c r="U304" s="631"/>
      <c r="V304" s="400" t="s">
        <v>93</v>
      </c>
      <c r="W304" s="739"/>
      <c r="X304" s="741"/>
      <c r="Y304" s="741"/>
      <c r="Z304" s="741"/>
      <c r="AA304" s="741"/>
      <c r="AB304" s="741"/>
      <c r="AC304" s="740"/>
      <c r="AD304" s="400" t="s">
        <v>93</v>
      </c>
      <c r="AE304" s="405"/>
      <c r="AF304" s="206"/>
      <c r="AG304" s="245" t="str">
        <f t="shared" si="12"/>
        <v/>
      </c>
      <c r="AH304" s="200"/>
      <c r="AI304" s="633" t="str">
        <f>IF(AG304="","",AG304*6)</f>
        <v/>
      </c>
      <c r="AJ304" s="162"/>
      <c r="AK304" s="162"/>
      <c r="AL304" s="195"/>
      <c r="AM304" s="246" t="str">
        <f t="shared" si="7"/>
        <v/>
      </c>
      <c r="AN304" s="250"/>
      <c r="BU304" s="132">
        <v>31</v>
      </c>
    </row>
    <row r="305" spans="1:74" ht="3.95" customHeight="1" x14ac:dyDescent="0.25">
      <c r="A305" s="195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  <c r="AA305" s="162"/>
      <c r="AB305" s="162"/>
      <c r="AC305" s="162"/>
      <c r="AD305" s="162"/>
      <c r="AE305" s="162"/>
      <c r="AF305" s="162"/>
      <c r="AG305" s="162"/>
      <c r="AH305" s="162"/>
      <c r="AI305" s="162"/>
      <c r="AJ305" s="162"/>
      <c r="AK305" s="162"/>
      <c r="AL305" s="195"/>
      <c r="AM305" s="246">
        <f t="shared" si="7"/>
        <v>0</v>
      </c>
      <c r="AN305" s="250"/>
    </row>
    <row r="306" spans="1:74" ht="18" customHeight="1" x14ac:dyDescent="0.25">
      <c r="A306" s="195"/>
      <c r="B306" s="162"/>
      <c r="C306" s="882" t="s">
        <v>3592</v>
      </c>
      <c r="D306" s="883"/>
      <c r="E306" s="883"/>
      <c r="F306" s="883"/>
      <c r="G306" s="883"/>
      <c r="H306" s="883"/>
      <c r="I306" s="883"/>
      <c r="J306" s="883"/>
      <c r="K306" s="883"/>
      <c r="L306" s="883"/>
      <c r="M306" s="883"/>
      <c r="N306" s="883"/>
      <c r="O306" s="883"/>
      <c r="P306" s="883"/>
      <c r="Q306" s="883"/>
      <c r="R306" s="883"/>
      <c r="S306" s="883"/>
      <c r="T306" s="856" t="s">
        <v>3595</v>
      </c>
      <c r="U306" s="856"/>
      <c r="V306" s="856"/>
      <c r="W306" s="856"/>
      <c r="X306" s="856"/>
      <c r="Y306" s="856"/>
      <c r="Z306" s="856"/>
      <c r="AA306" s="856"/>
      <c r="AB306" s="856"/>
      <c r="AC306" s="856"/>
      <c r="AD306" s="856"/>
      <c r="AE306" s="856"/>
      <c r="AF306" s="856"/>
      <c r="AG306" s="856"/>
      <c r="AH306" s="856"/>
      <c r="AI306" s="856"/>
      <c r="AJ306" s="857"/>
      <c r="AK306" s="162"/>
      <c r="AL306" s="195"/>
      <c r="AM306" s="246">
        <f t="shared" si="7"/>
        <v>0</v>
      </c>
      <c r="AN306" s="250"/>
    </row>
    <row r="307" spans="1:74" ht="3.95" customHeight="1" x14ac:dyDescent="0.25">
      <c r="A307" s="195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  <c r="AA307" s="162"/>
      <c r="AB307" s="162"/>
      <c r="AC307" s="162"/>
      <c r="AD307" s="162"/>
      <c r="AE307" s="162"/>
      <c r="AF307" s="162"/>
      <c r="AG307" s="162"/>
      <c r="AH307" s="162"/>
      <c r="AI307" s="162"/>
      <c r="AJ307" s="162"/>
      <c r="AK307" s="162"/>
      <c r="AL307" s="195"/>
      <c r="AM307" s="246">
        <f t="shared" si="7"/>
        <v>0</v>
      </c>
      <c r="AN307" s="250"/>
    </row>
    <row r="308" spans="1:74" s="327" customFormat="1" ht="17.100000000000001" customHeight="1" x14ac:dyDescent="0.25">
      <c r="A308" s="339"/>
      <c r="B308" s="299"/>
      <c r="C308" s="841" t="s">
        <v>1796</v>
      </c>
      <c r="D308" s="842"/>
      <c r="E308" s="842"/>
      <c r="F308" s="842"/>
      <c r="G308" s="842"/>
      <c r="H308" s="842"/>
      <c r="I308" s="842"/>
      <c r="J308" s="842"/>
      <c r="K308" s="842"/>
      <c r="L308" s="842"/>
      <c r="M308" s="842"/>
      <c r="N308" s="842"/>
      <c r="O308" s="842"/>
      <c r="P308" s="842"/>
      <c r="Q308" s="456" t="s">
        <v>1765</v>
      </c>
      <c r="R308" s="432"/>
      <c r="S308" s="446"/>
      <c r="T308" s="431"/>
      <c r="U308" s="827" t="s">
        <v>1800</v>
      </c>
      <c r="V308" s="827"/>
      <c r="W308" s="827"/>
      <c r="X308" s="827"/>
      <c r="Y308" s="827"/>
      <c r="Z308" s="827"/>
      <c r="AA308" s="827"/>
      <c r="AB308" s="827"/>
      <c r="AC308" s="827"/>
      <c r="AD308" s="827"/>
      <c r="AE308" s="827"/>
      <c r="AF308" s="827"/>
      <c r="AG308" s="827"/>
      <c r="AH308" s="828"/>
      <c r="AI308" s="854" t="s">
        <v>1846</v>
      </c>
      <c r="AJ308" s="855"/>
      <c r="AK308" s="299"/>
      <c r="AL308" s="339"/>
      <c r="AM308" s="448">
        <f t="shared" si="7"/>
        <v>0</v>
      </c>
      <c r="AN308" s="452"/>
    </row>
    <row r="309" spans="1:74" ht="3.95" customHeight="1" x14ac:dyDescent="0.25">
      <c r="A309" s="195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  <c r="AA309" s="162"/>
      <c r="AB309" s="162"/>
      <c r="AC309" s="162"/>
      <c r="AD309" s="162"/>
      <c r="AE309" s="162"/>
      <c r="AF309" s="162"/>
      <c r="AG309" s="162"/>
      <c r="AH309" s="162"/>
      <c r="AI309" s="162"/>
      <c r="AJ309" s="162"/>
      <c r="AK309" s="162"/>
      <c r="AL309" s="195"/>
      <c r="AM309" s="246">
        <f t="shared" si="7"/>
        <v>0</v>
      </c>
      <c r="AN309" s="250"/>
    </row>
    <row r="310" spans="1:74" ht="15" customHeight="1" x14ac:dyDescent="0.25">
      <c r="A310" s="195"/>
      <c r="B310" s="162"/>
      <c r="C310" s="162"/>
      <c r="D310" s="463" t="s">
        <v>1692</v>
      </c>
      <c r="E310" s="176"/>
      <c r="F310" s="727" t="s">
        <v>1768</v>
      </c>
      <c r="G310" s="728"/>
      <c r="H310" s="728"/>
      <c r="I310" s="728"/>
      <c r="J310" s="728"/>
      <c r="K310" s="728"/>
      <c r="L310" s="728"/>
      <c r="M310" s="729"/>
      <c r="N310" s="162"/>
      <c r="O310" s="484" t="s">
        <v>1803</v>
      </c>
      <c r="P310" s="497"/>
      <c r="Q310" s="463" t="s">
        <v>3736</v>
      </c>
      <c r="R310" s="485"/>
      <c r="S310" s="821" t="s">
        <v>1992</v>
      </c>
      <c r="T310" s="822"/>
      <c r="U310" s="823"/>
      <c r="V310" s="485"/>
      <c r="W310" s="816" t="s">
        <v>3823</v>
      </c>
      <c r="X310" s="817"/>
      <c r="Y310" s="817"/>
      <c r="Z310" s="818"/>
      <c r="AA310" s="158"/>
      <c r="AB310" s="816" t="s">
        <v>3954</v>
      </c>
      <c r="AC310" s="817"/>
      <c r="AD310" s="817"/>
      <c r="AE310" s="818"/>
      <c r="AF310" s="496"/>
      <c r="AG310" s="486" t="s">
        <v>1996</v>
      </c>
      <c r="AH310" s="485"/>
      <c r="AI310" s="463" t="s">
        <v>1698</v>
      </c>
      <c r="AJ310" s="162"/>
      <c r="AK310" s="162"/>
      <c r="AL310" s="195"/>
      <c r="AM310" s="502">
        <f t="shared" si="7"/>
        <v>0</v>
      </c>
      <c r="AN310" s="250"/>
    </row>
    <row r="311" spans="1:74" s="178" customFormat="1" ht="15" customHeight="1" x14ac:dyDescent="0.25">
      <c r="A311" s="226"/>
      <c r="B311" s="176"/>
      <c r="C311" s="176"/>
      <c r="D311" s="464" t="s">
        <v>792</v>
      </c>
      <c r="E311" s="176"/>
      <c r="F311" s="730" t="s">
        <v>799</v>
      </c>
      <c r="G311" s="731"/>
      <c r="H311" s="731"/>
      <c r="I311" s="731"/>
      <c r="J311" s="731"/>
      <c r="K311" s="731"/>
      <c r="L311" s="731"/>
      <c r="M311" s="732"/>
      <c r="N311" s="162"/>
      <c r="O311" s="492" t="s">
        <v>804</v>
      </c>
      <c r="P311" s="497"/>
      <c r="Q311" s="464" t="s">
        <v>3733</v>
      </c>
      <c r="R311" s="485"/>
      <c r="S311" s="824" t="s">
        <v>1991</v>
      </c>
      <c r="T311" s="825"/>
      <c r="U311" s="826"/>
      <c r="V311" s="485"/>
      <c r="W311" s="775" t="s">
        <v>3579</v>
      </c>
      <c r="X311" s="776"/>
      <c r="Y311" s="776"/>
      <c r="Z311" s="777"/>
      <c r="AA311" s="158"/>
      <c r="AB311" s="775" t="s">
        <v>1802</v>
      </c>
      <c r="AC311" s="776"/>
      <c r="AD311" s="776"/>
      <c r="AE311" s="777"/>
      <c r="AF311" s="496"/>
      <c r="AG311" s="493" t="s">
        <v>793</v>
      </c>
      <c r="AH311" s="485"/>
      <c r="AI311" s="464" t="s">
        <v>794</v>
      </c>
      <c r="AJ311" s="176"/>
      <c r="AK311" s="176"/>
      <c r="AL311" s="195"/>
      <c r="AM311" s="502">
        <f t="shared" si="7"/>
        <v>0</v>
      </c>
      <c r="AN311" s="250"/>
    </row>
    <row r="312" spans="1:74" ht="3.95" customHeight="1" x14ac:dyDescent="0.25">
      <c r="A312" s="195"/>
      <c r="B312" s="162"/>
      <c r="C312" s="158"/>
      <c r="D312" s="166"/>
      <c r="E312" s="166"/>
      <c r="F312" s="166"/>
      <c r="G312" s="166"/>
      <c r="H312" s="166"/>
      <c r="I312" s="166"/>
      <c r="J312" s="166"/>
      <c r="K312" s="166"/>
      <c r="L312" s="213"/>
      <c r="M312" s="213"/>
      <c r="N312" s="213"/>
      <c r="O312" s="158"/>
      <c r="P312" s="497"/>
      <c r="Q312" s="169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  <c r="AB312" s="158"/>
      <c r="AC312" s="158"/>
      <c r="AD312" s="158"/>
      <c r="AE312" s="158"/>
      <c r="AF312" s="220"/>
      <c r="AG312" s="158"/>
      <c r="AH312" s="158"/>
      <c r="AI312" s="158"/>
      <c r="AJ312" s="158"/>
      <c r="AK312" s="162"/>
      <c r="AL312" s="195"/>
      <c r="AM312" s="246">
        <f t="shared" si="7"/>
        <v>0</v>
      </c>
      <c r="AN312" s="250"/>
    </row>
    <row r="313" spans="1:74" ht="17.100000000000001" customHeight="1" x14ac:dyDescent="0.25">
      <c r="A313" s="195"/>
      <c r="B313" s="162"/>
      <c r="C313" s="162"/>
      <c r="D313" s="185">
        <v>1</v>
      </c>
      <c r="E313" s="174" t="s">
        <v>3752</v>
      </c>
      <c r="F313" s="765"/>
      <c r="G313" s="765"/>
      <c r="H313" s="765"/>
      <c r="I313" s="765"/>
      <c r="J313" s="765"/>
      <c r="K313" s="765"/>
      <c r="L313" s="765"/>
      <c r="M313" s="765"/>
      <c r="N313" s="401" t="s">
        <v>3752</v>
      </c>
      <c r="O313" s="632"/>
      <c r="P313" s="634" t="s">
        <v>3752</v>
      </c>
      <c r="Q313" s="406"/>
      <c r="R313" s="369" t="s">
        <v>3752</v>
      </c>
      <c r="S313" s="765"/>
      <c r="T313" s="765"/>
      <c r="U313" s="765"/>
      <c r="V313" s="190"/>
      <c r="W313" s="829"/>
      <c r="X313" s="837"/>
      <c r="Y313" s="837"/>
      <c r="Z313" s="830"/>
      <c r="AA313" s="104"/>
      <c r="AB313" s="881"/>
      <c r="AC313" s="881"/>
      <c r="AD313" s="881"/>
      <c r="AE313" s="881"/>
      <c r="AF313" s="206"/>
      <c r="AG313" s="245" t="str">
        <f>IF(OR(W313="",AB313=""),"",IF(W313="Comité d'organisation",IF(AB313="Membre",0.5*0.75,0.75*1),IF(AB313="Membre",0.5*1,1*1)))</f>
        <v/>
      </c>
      <c r="AH313" s="200"/>
      <c r="AI313" s="633" t="str">
        <f>IF(AG313="","",AG313*40)</f>
        <v/>
      </c>
      <c r="AJ313" s="162"/>
      <c r="AK313" s="162"/>
      <c r="AL313" s="195"/>
      <c r="AM313" s="246" t="str">
        <f t="shared" si="7"/>
        <v/>
      </c>
      <c r="AN313" s="250"/>
    </row>
    <row r="314" spans="1:74" ht="17.100000000000001" customHeight="1" x14ac:dyDescent="0.25">
      <c r="A314" s="195"/>
      <c r="B314" s="162"/>
      <c r="C314" s="162"/>
      <c r="D314" s="185">
        <v>2</v>
      </c>
      <c r="E314" s="174" t="s">
        <v>3752</v>
      </c>
      <c r="F314" s="765"/>
      <c r="G314" s="765"/>
      <c r="H314" s="765"/>
      <c r="I314" s="765"/>
      <c r="J314" s="765"/>
      <c r="K314" s="765"/>
      <c r="L314" s="765"/>
      <c r="M314" s="765"/>
      <c r="N314" s="401" t="s">
        <v>3752</v>
      </c>
      <c r="O314" s="632"/>
      <c r="P314" s="634" t="s">
        <v>3752</v>
      </c>
      <c r="Q314" s="406"/>
      <c r="R314" s="369" t="s">
        <v>3752</v>
      </c>
      <c r="S314" s="765"/>
      <c r="T314" s="765"/>
      <c r="U314" s="765"/>
      <c r="V314" s="190"/>
      <c r="W314" s="829"/>
      <c r="X314" s="837"/>
      <c r="Y314" s="837"/>
      <c r="Z314" s="830"/>
      <c r="AA314" s="104"/>
      <c r="AB314" s="881"/>
      <c r="AC314" s="881"/>
      <c r="AD314" s="881"/>
      <c r="AE314" s="881"/>
      <c r="AF314" s="206"/>
      <c r="AG314" s="245" t="str">
        <f>IF(OR(W314="",AB314=""),"",IF(W314="Comité d'organisation",IF(AB314="Membre",0.5*0.75,0.75*1),IF(AB314="Membre",0.5*1,1*1)))</f>
        <v/>
      </c>
      <c r="AH314" s="200"/>
      <c r="AI314" s="633" t="str">
        <f>IF(AG314="","",AG314*40)</f>
        <v/>
      </c>
      <c r="AJ314" s="162"/>
      <c r="AK314" s="162"/>
      <c r="AL314" s="195"/>
      <c r="AM314" s="246" t="str">
        <f t="shared" si="7"/>
        <v/>
      </c>
      <c r="AN314" s="250"/>
    </row>
    <row r="315" spans="1:74" ht="17.100000000000001" customHeight="1" x14ac:dyDescent="0.25">
      <c r="A315" s="195"/>
      <c r="B315" s="162"/>
      <c r="C315" s="162"/>
      <c r="D315" s="185">
        <v>3</v>
      </c>
      <c r="E315" s="174" t="s">
        <v>3752</v>
      </c>
      <c r="F315" s="765"/>
      <c r="G315" s="765"/>
      <c r="H315" s="765"/>
      <c r="I315" s="765"/>
      <c r="J315" s="765"/>
      <c r="K315" s="765"/>
      <c r="L315" s="765"/>
      <c r="M315" s="765"/>
      <c r="N315" s="401" t="s">
        <v>3752</v>
      </c>
      <c r="O315" s="632"/>
      <c r="P315" s="634" t="s">
        <v>3752</v>
      </c>
      <c r="Q315" s="406"/>
      <c r="R315" s="369" t="s">
        <v>3752</v>
      </c>
      <c r="S315" s="765"/>
      <c r="T315" s="765"/>
      <c r="U315" s="765"/>
      <c r="V315" s="190"/>
      <c r="W315" s="829"/>
      <c r="X315" s="837"/>
      <c r="Y315" s="837"/>
      <c r="Z315" s="830"/>
      <c r="AA315" s="104"/>
      <c r="AB315" s="881"/>
      <c r="AC315" s="881"/>
      <c r="AD315" s="881"/>
      <c r="AE315" s="881"/>
      <c r="AF315" s="206"/>
      <c r="AG315" s="245" t="str">
        <f>IF(OR(W315="",AB315=""),"",IF(W315="Comité d'organisation",IF(AB315="Membre",0.5*0.75,0.75*1),IF(AB315="Membre",0.5*1,1*1)))</f>
        <v/>
      </c>
      <c r="AH315" s="200"/>
      <c r="AI315" s="633" t="str">
        <f>IF(AG315="","",AG315*40)</f>
        <v/>
      </c>
      <c r="AJ315" s="162"/>
      <c r="AK315" s="162"/>
      <c r="AL315" s="195"/>
      <c r="AM315" s="246" t="str">
        <f t="shared" si="7"/>
        <v/>
      </c>
      <c r="AN315" s="250"/>
      <c r="BV315" s="132">
        <v>32</v>
      </c>
    </row>
    <row r="316" spans="1:74" ht="3.95" customHeight="1" x14ac:dyDescent="0.25">
      <c r="A316" s="195"/>
      <c r="B316" s="162"/>
      <c r="C316" s="162"/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497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  <c r="AA316" s="162"/>
      <c r="AB316" s="162"/>
      <c r="AC316" s="162"/>
      <c r="AD316" s="162"/>
      <c r="AE316" s="162"/>
      <c r="AF316" s="162"/>
      <c r="AG316" s="162"/>
      <c r="AH316" s="162"/>
      <c r="AI316" s="162"/>
      <c r="AJ316" s="162"/>
      <c r="AK316" s="162"/>
      <c r="AL316" s="195"/>
      <c r="AM316" s="246">
        <f t="shared" si="7"/>
        <v>0</v>
      </c>
      <c r="AN316" s="250"/>
    </row>
    <row r="317" spans="1:74" s="327" customFormat="1" ht="17.100000000000001" customHeight="1" x14ac:dyDescent="0.25">
      <c r="A317" s="339"/>
      <c r="B317" s="299"/>
      <c r="C317" s="841" t="s">
        <v>1797</v>
      </c>
      <c r="D317" s="842"/>
      <c r="E317" s="842"/>
      <c r="F317" s="842"/>
      <c r="G317" s="842"/>
      <c r="H317" s="842"/>
      <c r="I317" s="842"/>
      <c r="J317" s="842"/>
      <c r="K317" s="842"/>
      <c r="L317" s="842"/>
      <c r="M317" s="842"/>
      <c r="N317" s="842"/>
      <c r="O317" s="842"/>
      <c r="P317" s="842"/>
      <c r="Q317" s="456" t="s">
        <v>1699</v>
      </c>
      <c r="R317" s="432"/>
      <c r="S317" s="446"/>
      <c r="T317" s="431"/>
      <c r="U317" s="827" t="s">
        <v>1801</v>
      </c>
      <c r="V317" s="827"/>
      <c r="W317" s="827"/>
      <c r="X317" s="827"/>
      <c r="Y317" s="827"/>
      <c r="Z317" s="827"/>
      <c r="AA317" s="827"/>
      <c r="AB317" s="827"/>
      <c r="AC317" s="827"/>
      <c r="AD317" s="827"/>
      <c r="AE317" s="827"/>
      <c r="AF317" s="827"/>
      <c r="AG317" s="827"/>
      <c r="AH317" s="828"/>
      <c r="AI317" s="854" t="s">
        <v>1851</v>
      </c>
      <c r="AJ317" s="855"/>
      <c r="AK317" s="299"/>
      <c r="AL317" s="339"/>
      <c r="AM317" s="448">
        <f t="shared" si="7"/>
        <v>0</v>
      </c>
      <c r="AN317" s="452"/>
    </row>
    <row r="318" spans="1:74" ht="3.95" customHeight="1" x14ac:dyDescent="0.25">
      <c r="A318" s="195"/>
      <c r="B318" s="162"/>
      <c r="C318" s="158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62"/>
      <c r="AL318" s="195"/>
      <c r="AM318" s="246">
        <f t="shared" si="7"/>
        <v>0</v>
      </c>
      <c r="AN318" s="250"/>
    </row>
    <row r="319" spans="1:74" ht="15" customHeight="1" x14ac:dyDescent="0.25">
      <c r="A319" s="195"/>
      <c r="B319" s="162"/>
      <c r="C319" s="158"/>
      <c r="D319" s="463" t="s">
        <v>1692</v>
      </c>
      <c r="E319" s="176"/>
      <c r="F319" s="727" t="s">
        <v>1768</v>
      </c>
      <c r="G319" s="728"/>
      <c r="H319" s="728"/>
      <c r="I319" s="728"/>
      <c r="J319" s="728"/>
      <c r="K319" s="728"/>
      <c r="L319" s="728"/>
      <c r="M319" s="729"/>
      <c r="N319" s="162"/>
      <c r="O319" s="484" t="s">
        <v>1803</v>
      </c>
      <c r="P319" s="497"/>
      <c r="Q319" s="463" t="s">
        <v>3736</v>
      </c>
      <c r="R319" s="485"/>
      <c r="S319" s="821" t="s">
        <v>1992</v>
      </c>
      <c r="T319" s="822"/>
      <c r="U319" s="823"/>
      <c r="V319" s="485"/>
      <c r="W319" s="816" t="s">
        <v>3823</v>
      </c>
      <c r="X319" s="817"/>
      <c r="Y319" s="817"/>
      <c r="Z319" s="818"/>
      <c r="AA319" s="158"/>
      <c r="AB319" s="816" t="s">
        <v>1750</v>
      </c>
      <c r="AC319" s="817"/>
      <c r="AD319" s="817"/>
      <c r="AE319" s="818"/>
      <c r="AF319" s="496"/>
      <c r="AG319" s="486" t="s">
        <v>1996</v>
      </c>
      <c r="AH319" s="485"/>
      <c r="AI319" s="463" t="s">
        <v>1698</v>
      </c>
      <c r="AJ319" s="158"/>
      <c r="AK319" s="162"/>
      <c r="AL319" s="195"/>
      <c r="AM319" s="502">
        <f t="shared" si="7"/>
        <v>0</v>
      </c>
      <c r="AN319" s="250"/>
    </row>
    <row r="320" spans="1:74" ht="15" customHeight="1" x14ac:dyDescent="0.25">
      <c r="A320" s="195"/>
      <c r="B320" s="162"/>
      <c r="C320" s="158"/>
      <c r="D320" s="464" t="s">
        <v>792</v>
      </c>
      <c r="E320" s="176"/>
      <c r="F320" s="730" t="s">
        <v>799</v>
      </c>
      <c r="G320" s="731"/>
      <c r="H320" s="731"/>
      <c r="I320" s="731"/>
      <c r="J320" s="731"/>
      <c r="K320" s="731"/>
      <c r="L320" s="731"/>
      <c r="M320" s="732"/>
      <c r="N320" s="162"/>
      <c r="O320" s="492" t="s">
        <v>804</v>
      </c>
      <c r="P320" s="497"/>
      <c r="Q320" s="464" t="s">
        <v>3733</v>
      </c>
      <c r="R320" s="485"/>
      <c r="S320" s="824" t="s">
        <v>1991</v>
      </c>
      <c r="T320" s="825"/>
      <c r="U320" s="826"/>
      <c r="V320" s="485"/>
      <c r="W320" s="775" t="s">
        <v>3579</v>
      </c>
      <c r="X320" s="776"/>
      <c r="Y320" s="776"/>
      <c r="Z320" s="777"/>
      <c r="AA320" s="158"/>
      <c r="AB320" s="775" t="s">
        <v>1802</v>
      </c>
      <c r="AC320" s="776"/>
      <c r="AD320" s="776"/>
      <c r="AE320" s="777"/>
      <c r="AF320" s="496"/>
      <c r="AG320" s="493" t="s">
        <v>793</v>
      </c>
      <c r="AH320" s="485"/>
      <c r="AI320" s="464" t="s">
        <v>794</v>
      </c>
      <c r="AJ320" s="158"/>
      <c r="AK320" s="162"/>
      <c r="AL320" s="195"/>
      <c r="AM320" s="502">
        <f t="shared" si="7"/>
        <v>0</v>
      </c>
      <c r="AN320" s="250"/>
    </row>
    <row r="321" spans="1:76" ht="3.95" customHeight="1" x14ac:dyDescent="0.25">
      <c r="A321" s="195"/>
      <c r="B321" s="162"/>
      <c r="C321" s="158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62"/>
      <c r="AL321" s="195"/>
      <c r="AM321" s="246">
        <f t="shared" si="7"/>
        <v>0</v>
      </c>
      <c r="AN321" s="250"/>
    </row>
    <row r="322" spans="1:76" ht="17.100000000000001" customHeight="1" x14ac:dyDescent="0.25">
      <c r="A322" s="195"/>
      <c r="B322" s="162"/>
      <c r="C322" s="162"/>
      <c r="D322" s="185">
        <v>1</v>
      </c>
      <c r="E322" s="174" t="s">
        <v>3752</v>
      </c>
      <c r="F322" s="765"/>
      <c r="G322" s="765"/>
      <c r="H322" s="765"/>
      <c r="I322" s="765"/>
      <c r="J322" s="765"/>
      <c r="K322" s="765"/>
      <c r="L322" s="765"/>
      <c r="M322" s="765"/>
      <c r="N322" s="401" t="s">
        <v>3752</v>
      </c>
      <c r="O322" s="632"/>
      <c r="P322" s="634" t="s">
        <v>3752</v>
      </c>
      <c r="Q322" s="632"/>
      <c r="R322" s="369" t="s">
        <v>3752</v>
      </c>
      <c r="S322" s="765"/>
      <c r="T322" s="765"/>
      <c r="U322" s="765"/>
      <c r="V322" s="190"/>
      <c r="W322" s="829"/>
      <c r="X322" s="837"/>
      <c r="Y322" s="837"/>
      <c r="Z322" s="830"/>
      <c r="AA322" s="104"/>
      <c r="AB322" s="881"/>
      <c r="AC322" s="881"/>
      <c r="AD322" s="881"/>
      <c r="AE322" s="881"/>
      <c r="AF322" s="206"/>
      <c r="AG322" s="245" t="str">
        <f>IF(OR(W322="",AB322=""),"",IF(W322="Comité d'organisation",IF(AB322="Membre",0.5*0.75,0.75*1),IF(AB322="Membre",0.5*1,1*1)))</f>
        <v/>
      </c>
      <c r="AH322" s="200"/>
      <c r="AI322" s="633" t="str">
        <f>IF(AG322="","",AG322*20)</f>
        <v/>
      </c>
      <c r="AJ322" s="162"/>
      <c r="AK322" s="162"/>
      <c r="AL322" s="195"/>
      <c r="AM322" s="246" t="str">
        <f t="shared" si="7"/>
        <v/>
      </c>
      <c r="AN322" s="250"/>
    </row>
    <row r="323" spans="1:76" ht="17.100000000000001" customHeight="1" x14ac:dyDescent="0.25">
      <c r="A323" s="195"/>
      <c r="B323" s="162"/>
      <c r="C323" s="162"/>
      <c r="D323" s="185">
        <v>2</v>
      </c>
      <c r="E323" s="174" t="s">
        <v>3752</v>
      </c>
      <c r="F323" s="765"/>
      <c r="G323" s="765"/>
      <c r="H323" s="765"/>
      <c r="I323" s="765"/>
      <c r="J323" s="765"/>
      <c r="K323" s="765"/>
      <c r="L323" s="765"/>
      <c r="M323" s="765"/>
      <c r="N323" s="401" t="s">
        <v>3752</v>
      </c>
      <c r="O323" s="632"/>
      <c r="P323" s="634" t="s">
        <v>3752</v>
      </c>
      <c r="Q323" s="632"/>
      <c r="R323" s="369" t="s">
        <v>3752</v>
      </c>
      <c r="S323" s="765"/>
      <c r="T323" s="765"/>
      <c r="U323" s="765"/>
      <c r="V323" s="190"/>
      <c r="W323" s="829"/>
      <c r="X323" s="837"/>
      <c r="Y323" s="837"/>
      <c r="Z323" s="830"/>
      <c r="AA323" s="104"/>
      <c r="AB323" s="881"/>
      <c r="AC323" s="881"/>
      <c r="AD323" s="881"/>
      <c r="AE323" s="881"/>
      <c r="AF323" s="206"/>
      <c r="AG323" s="245" t="str">
        <f>IF(OR(W323="",AB323=""),"",IF(W323="Comité d'organisation",IF(AB323="Membre",0.5*0.75,0.75*1),IF(AB323="Membre",0.5*1,1*1)))</f>
        <v/>
      </c>
      <c r="AH323" s="200"/>
      <c r="AI323" s="633" t="str">
        <f>IF(AG323="","",AG323*20)</f>
        <v/>
      </c>
      <c r="AJ323" s="162"/>
      <c r="AK323" s="162"/>
      <c r="AL323" s="195"/>
      <c r="AM323" s="246" t="str">
        <f t="shared" si="7"/>
        <v/>
      </c>
      <c r="AN323" s="250"/>
    </row>
    <row r="324" spans="1:76" ht="17.100000000000001" customHeight="1" x14ac:dyDescent="0.25">
      <c r="A324" s="195"/>
      <c r="B324" s="162"/>
      <c r="C324" s="162"/>
      <c r="D324" s="185">
        <v>3</v>
      </c>
      <c r="E324" s="174" t="s">
        <v>3752</v>
      </c>
      <c r="F324" s="765"/>
      <c r="G324" s="765"/>
      <c r="H324" s="765"/>
      <c r="I324" s="765"/>
      <c r="J324" s="765"/>
      <c r="K324" s="765"/>
      <c r="L324" s="765"/>
      <c r="M324" s="765"/>
      <c r="N324" s="401" t="s">
        <v>3752</v>
      </c>
      <c r="O324" s="632"/>
      <c r="P324" s="634" t="s">
        <v>3752</v>
      </c>
      <c r="Q324" s="632"/>
      <c r="R324" s="369" t="s">
        <v>3752</v>
      </c>
      <c r="S324" s="765"/>
      <c r="T324" s="765"/>
      <c r="U324" s="765"/>
      <c r="V324" s="190"/>
      <c r="W324" s="829"/>
      <c r="X324" s="837"/>
      <c r="Y324" s="837"/>
      <c r="Z324" s="830"/>
      <c r="AA324" s="104"/>
      <c r="AB324" s="881"/>
      <c r="AC324" s="881"/>
      <c r="AD324" s="881"/>
      <c r="AE324" s="881"/>
      <c r="AF324" s="206"/>
      <c r="AG324" s="245" t="str">
        <f>IF(OR(W324="",AB324=""),"",IF(W324="Comité d'organisation",IF(AB324="Membre",0.5*0.75,0.75*1),IF(AB324="Membre",0.5*1,1*1)))</f>
        <v/>
      </c>
      <c r="AH324" s="200"/>
      <c r="AI324" s="633" t="str">
        <f>IF(AG324="","",AG324*20)</f>
        <v/>
      </c>
      <c r="AJ324" s="162"/>
      <c r="AK324" s="162"/>
      <c r="AL324" s="195"/>
      <c r="AM324" s="246" t="str">
        <f t="shared" si="7"/>
        <v/>
      </c>
      <c r="AN324" s="250"/>
      <c r="BW324" s="132">
        <v>33</v>
      </c>
    </row>
    <row r="325" spans="1:76" ht="3.95" customHeight="1" x14ac:dyDescent="0.25">
      <c r="A325" s="195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95"/>
      <c r="AM325" s="246">
        <f t="shared" si="7"/>
        <v>0</v>
      </c>
      <c r="AN325" s="250"/>
    </row>
    <row r="326" spans="1:76" s="327" customFormat="1" ht="17.100000000000001" customHeight="1" x14ac:dyDescent="0.25">
      <c r="A326" s="339"/>
      <c r="B326" s="299"/>
      <c r="C326" s="841" t="s">
        <v>1804</v>
      </c>
      <c r="D326" s="842"/>
      <c r="E326" s="842"/>
      <c r="F326" s="842"/>
      <c r="G326" s="842"/>
      <c r="H326" s="842"/>
      <c r="I326" s="842"/>
      <c r="J326" s="842"/>
      <c r="K326" s="842"/>
      <c r="L326" s="842"/>
      <c r="M326" s="842"/>
      <c r="N326" s="842"/>
      <c r="O326" s="842"/>
      <c r="P326" s="842"/>
      <c r="Q326" s="456" t="s">
        <v>1806</v>
      </c>
      <c r="R326" s="432"/>
      <c r="S326" s="446"/>
      <c r="T326" s="431"/>
      <c r="U326" s="827" t="s">
        <v>1808</v>
      </c>
      <c r="V326" s="827"/>
      <c r="W326" s="827"/>
      <c r="X326" s="827"/>
      <c r="Y326" s="827"/>
      <c r="Z326" s="827"/>
      <c r="AA326" s="827"/>
      <c r="AB326" s="827"/>
      <c r="AC326" s="827"/>
      <c r="AD326" s="827"/>
      <c r="AE326" s="827"/>
      <c r="AF326" s="827"/>
      <c r="AG326" s="827"/>
      <c r="AH326" s="828"/>
      <c r="AI326" s="854" t="s">
        <v>1854</v>
      </c>
      <c r="AJ326" s="855"/>
      <c r="AK326" s="299"/>
      <c r="AL326" s="339"/>
      <c r="AM326" s="448">
        <f t="shared" si="7"/>
        <v>0</v>
      </c>
      <c r="AN326" s="452"/>
    </row>
    <row r="327" spans="1:76" ht="3.95" customHeight="1" x14ac:dyDescent="0.25">
      <c r="A327" s="195"/>
      <c r="B327" s="162"/>
      <c r="C327" s="158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  <c r="AB327" s="158"/>
      <c r="AC327" s="158"/>
      <c r="AD327" s="158"/>
      <c r="AE327" s="158"/>
      <c r="AF327" s="158"/>
      <c r="AG327" s="158"/>
      <c r="AH327" s="158"/>
      <c r="AI327" s="158"/>
      <c r="AJ327" s="158"/>
      <c r="AK327" s="162"/>
      <c r="AL327" s="195"/>
      <c r="AM327" s="246">
        <f t="shared" si="7"/>
        <v>0</v>
      </c>
      <c r="AN327" s="250"/>
    </row>
    <row r="328" spans="1:76" ht="15" customHeight="1" x14ac:dyDescent="0.25">
      <c r="A328" s="195"/>
      <c r="B328" s="162"/>
      <c r="C328" s="158"/>
      <c r="D328" s="463" t="s">
        <v>1692</v>
      </c>
      <c r="E328" s="176"/>
      <c r="F328" s="727" t="s">
        <v>1768</v>
      </c>
      <c r="G328" s="728"/>
      <c r="H328" s="728"/>
      <c r="I328" s="728"/>
      <c r="J328" s="728"/>
      <c r="K328" s="728"/>
      <c r="L328" s="728"/>
      <c r="M328" s="729"/>
      <c r="N328" s="162"/>
      <c r="O328" s="484" t="s">
        <v>1803</v>
      </c>
      <c r="P328" s="497"/>
      <c r="Q328" s="463" t="s">
        <v>3736</v>
      </c>
      <c r="R328" s="485"/>
      <c r="S328" s="821" t="s">
        <v>1992</v>
      </c>
      <c r="T328" s="822"/>
      <c r="U328" s="823"/>
      <c r="V328" s="485"/>
      <c r="W328" s="816" t="s">
        <v>3823</v>
      </c>
      <c r="X328" s="817"/>
      <c r="Y328" s="817"/>
      <c r="Z328" s="818"/>
      <c r="AA328" s="158"/>
      <c r="AB328" s="816" t="s">
        <v>1750</v>
      </c>
      <c r="AC328" s="817"/>
      <c r="AD328" s="817"/>
      <c r="AE328" s="818"/>
      <c r="AF328" s="496"/>
      <c r="AG328" s="486" t="s">
        <v>1996</v>
      </c>
      <c r="AH328" s="485"/>
      <c r="AI328" s="463" t="s">
        <v>1698</v>
      </c>
      <c r="AJ328" s="158"/>
      <c r="AK328" s="162"/>
      <c r="AL328" s="195"/>
      <c r="AM328" s="502">
        <f t="shared" si="7"/>
        <v>0</v>
      </c>
      <c r="AN328" s="250"/>
    </row>
    <row r="329" spans="1:76" ht="15" customHeight="1" x14ac:dyDescent="0.25">
      <c r="A329" s="195"/>
      <c r="B329" s="162"/>
      <c r="C329" s="158"/>
      <c r="D329" s="464" t="s">
        <v>792</v>
      </c>
      <c r="E329" s="176"/>
      <c r="F329" s="730" t="s">
        <v>799</v>
      </c>
      <c r="G329" s="731"/>
      <c r="H329" s="731"/>
      <c r="I329" s="731"/>
      <c r="J329" s="731"/>
      <c r="K329" s="731"/>
      <c r="L329" s="731"/>
      <c r="M329" s="732"/>
      <c r="N329" s="162"/>
      <c r="O329" s="492" t="s">
        <v>804</v>
      </c>
      <c r="P329" s="497"/>
      <c r="Q329" s="464" t="s">
        <v>3733</v>
      </c>
      <c r="R329" s="485"/>
      <c r="S329" s="824" t="s">
        <v>1991</v>
      </c>
      <c r="T329" s="825"/>
      <c r="U329" s="826"/>
      <c r="V329" s="485"/>
      <c r="W329" s="775" t="s">
        <v>3579</v>
      </c>
      <c r="X329" s="776"/>
      <c r="Y329" s="776"/>
      <c r="Z329" s="777"/>
      <c r="AA329" s="158"/>
      <c r="AB329" s="775" t="s">
        <v>1802</v>
      </c>
      <c r="AC329" s="776"/>
      <c r="AD329" s="776"/>
      <c r="AE329" s="777"/>
      <c r="AF329" s="496"/>
      <c r="AG329" s="493" t="s">
        <v>793</v>
      </c>
      <c r="AH329" s="485"/>
      <c r="AI329" s="464" t="s">
        <v>794</v>
      </c>
      <c r="AJ329" s="158"/>
      <c r="AK329" s="162"/>
      <c r="AL329" s="195"/>
      <c r="AM329" s="502">
        <f t="shared" ref="AM329:AM392" si="13">IF(OR(AI329="Valeur",AI329="القيمة"),0,IF(ISERROR(SEARCH("/",AI329)),AI329,0))</f>
        <v>0</v>
      </c>
      <c r="AN329" s="250"/>
    </row>
    <row r="330" spans="1:76" ht="3.95" customHeight="1" x14ac:dyDescent="0.25">
      <c r="A330" s="195"/>
      <c r="B330" s="162"/>
      <c r="C330" s="158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62"/>
      <c r="AL330" s="195"/>
      <c r="AM330" s="246">
        <f t="shared" si="13"/>
        <v>0</v>
      </c>
      <c r="AN330" s="250"/>
    </row>
    <row r="331" spans="1:76" ht="17.100000000000001" customHeight="1" x14ac:dyDescent="0.25">
      <c r="A331" s="195"/>
      <c r="B331" s="162"/>
      <c r="C331" s="162"/>
      <c r="D331" s="185">
        <v>1</v>
      </c>
      <c r="E331" s="174" t="s">
        <v>3752</v>
      </c>
      <c r="F331" s="765"/>
      <c r="G331" s="765"/>
      <c r="H331" s="765"/>
      <c r="I331" s="765"/>
      <c r="J331" s="765"/>
      <c r="K331" s="765"/>
      <c r="L331" s="765"/>
      <c r="M331" s="765"/>
      <c r="N331" s="401" t="s">
        <v>3752</v>
      </c>
      <c r="O331" s="632"/>
      <c r="P331" s="634" t="s">
        <v>3752</v>
      </c>
      <c r="Q331" s="632"/>
      <c r="R331" s="369" t="s">
        <v>3752</v>
      </c>
      <c r="S331" s="765"/>
      <c r="T331" s="765"/>
      <c r="U331" s="765"/>
      <c r="V331" s="190"/>
      <c r="W331" s="829"/>
      <c r="X331" s="837"/>
      <c r="Y331" s="837"/>
      <c r="Z331" s="830"/>
      <c r="AA331" s="104"/>
      <c r="AB331" s="881"/>
      <c r="AC331" s="881"/>
      <c r="AD331" s="881"/>
      <c r="AE331" s="881"/>
      <c r="AF331" s="206"/>
      <c r="AG331" s="245" t="str">
        <f>IF(OR(W331="",AB331=""),"",IF(W331="Comité d'organisation",IF(AB331="Membre",0.5*0.75,0.75*1),IF(AB331="Membre",0.5*1,1*1)))</f>
        <v/>
      </c>
      <c r="AH331" s="200"/>
      <c r="AI331" s="633" t="str">
        <f>IF(AG331="","",AG331*24)</f>
        <v/>
      </c>
      <c r="AJ331" s="162"/>
      <c r="AK331" s="162"/>
      <c r="AL331" s="195"/>
      <c r="AM331" s="246" t="str">
        <f t="shared" si="13"/>
        <v/>
      </c>
      <c r="AN331" s="250"/>
    </row>
    <row r="332" spans="1:76" ht="17.100000000000001" customHeight="1" x14ac:dyDescent="0.25">
      <c r="A332" s="195"/>
      <c r="B332" s="162"/>
      <c r="C332" s="162"/>
      <c r="D332" s="185">
        <v>2</v>
      </c>
      <c r="E332" s="174" t="s">
        <v>3752</v>
      </c>
      <c r="F332" s="765"/>
      <c r="G332" s="765"/>
      <c r="H332" s="765"/>
      <c r="I332" s="765"/>
      <c r="J332" s="765"/>
      <c r="K332" s="765"/>
      <c r="L332" s="765"/>
      <c r="M332" s="765"/>
      <c r="N332" s="401" t="s">
        <v>3752</v>
      </c>
      <c r="O332" s="632"/>
      <c r="P332" s="634" t="s">
        <v>3752</v>
      </c>
      <c r="Q332" s="632"/>
      <c r="R332" s="369" t="s">
        <v>3752</v>
      </c>
      <c r="S332" s="765"/>
      <c r="T332" s="765"/>
      <c r="U332" s="765"/>
      <c r="V332" s="190"/>
      <c r="W332" s="829"/>
      <c r="X332" s="837"/>
      <c r="Y332" s="837"/>
      <c r="Z332" s="830"/>
      <c r="AA332" s="104"/>
      <c r="AB332" s="881"/>
      <c r="AC332" s="881"/>
      <c r="AD332" s="881"/>
      <c r="AE332" s="881"/>
      <c r="AF332" s="206"/>
      <c r="AG332" s="245" t="str">
        <f>IF(OR(W332="",AB332=""),"",IF(W332="Comité d'organisation",IF(AB332="Membre",0.5*0.75,0.75*1),IF(AB332="Membre",0.5*1,1*1)))</f>
        <v/>
      </c>
      <c r="AH332" s="200"/>
      <c r="AI332" s="633" t="str">
        <f>IF(AG332="","",AG332*24)</f>
        <v/>
      </c>
      <c r="AJ332" s="162"/>
      <c r="AK332" s="162"/>
      <c r="AL332" s="195"/>
      <c r="AM332" s="246" t="str">
        <f t="shared" si="13"/>
        <v/>
      </c>
      <c r="AN332" s="250"/>
    </row>
    <row r="333" spans="1:76" ht="17.100000000000001" customHeight="1" x14ac:dyDescent="0.25">
      <c r="A333" s="195"/>
      <c r="B333" s="162"/>
      <c r="C333" s="162"/>
      <c r="D333" s="185">
        <v>3</v>
      </c>
      <c r="E333" s="174" t="s">
        <v>3752</v>
      </c>
      <c r="F333" s="765"/>
      <c r="G333" s="765"/>
      <c r="H333" s="765"/>
      <c r="I333" s="765"/>
      <c r="J333" s="765"/>
      <c r="K333" s="765"/>
      <c r="L333" s="765"/>
      <c r="M333" s="765"/>
      <c r="N333" s="401" t="s">
        <v>3752</v>
      </c>
      <c r="O333" s="632"/>
      <c r="P333" s="634" t="s">
        <v>3752</v>
      </c>
      <c r="Q333" s="632"/>
      <c r="R333" s="369" t="s">
        <v>3752</v>
      </c>
      <c r="S333" s="765"/>
      <c r="T333" s="765"/>
      <c r="U333" s="765"/>
      <c r="V333" s="190"/>
      <c r="W333" s="829"/>
      <c r="X333" s="837"/>
      <c r="Y333" s="837"/>
      <c r="Z333" s="830"/>
      <c r="AA333" s="104"/>
      <c r="AB333" s="881"/>
      <c r="AC333" s="881"/>
      <c r="AD333" s="881"/>
      <c r="AE333" s="881"/>
      <c r="AF333" s="206"/>
      <c r="AG333" s="245" t="str">
        <f>IF(OR(W333="",AB333=""),"",IF(W333="Comité d'organisation",IF(AB333="Membre",0.5*0.75,0.75*1),IF(AB333="Membre",0.5*1,1*1)))</f>
        <v/>
      </c>
      <c r="AH333" s="200"/>
      <c r="AI333" s="633" t="str">
        <f>IF(AG333="","",AG333*24)</f>
        <v/>
      </c>
      <c r="AJ333" s="162"/>
      <c r="AK333" s="162"/>
      <c r="AL333" s="195"/>
      <c r="AM333" s="246" t="str">
        <f t="shared" si="13"/>
        <v/>
      </c>
      <c r="AN333" s="250"/>
      <c r="BX333" s="132">
        <v>34</v>
      </c>
    </row>
    <row r="334" spans="1:76" ht="3.95" customHeight="1" x14ac:dyDescent="0.25">
      <c r="A334" s="195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95"/>
      <c r="AM334" s="246">
        <f t="shared" si="13"/>
        <v>0</v>
      </c>
      <c r="AN334" s="250"/>
    </row>
    <row r="335" spans="1:76" s="327" customFormat="1" ht="17.100000000000001" customHeight="1" x14ac:dyDescent="0.25">
      <c r="A335" s="339"/>
      <c r="B335" s="299"/>
      <c r="C335" s="841" t="s">
        <v>3514</v>
      </c>
      <c r="D335" s="842"/>
      <c r="E335" s="842"/>
      <c r="F335" s="842"/>
      <c r="G335" s="842"/>
      <c r="H335" s="842"/>
      <c r="I335" s="842"/>
      <c r="J335" s="842"/>
      <c r="K335" s="842"/>
      <c r="L335" s="842"/>
      <c r="M335" s="842"/>
      <c r="N335" s="842"/>
      <c r="O335" s="842"/>
      <c r="P335" s="842"/>
      <c r="Q335" s="456" t="s">
        <v>1807</v>
      </c>
      <c r="R335" s="432"/>
      <c r="S335" s="446"/>
      <c r="T335" s="431"/>
      <c r="U335" s="827" t="s">
        <v>1809</v>
      </c>
      <c r="V335" s="827"/>
      <c r="W335" s="827"/>
      <c r="X335" s="827"/>
      <c r="Y335" s="827"/>
      <c r="Z335" s="827"/>
      <c r="AA335" s="827"/>
      <c r="AB335" s="827"/>
      <c r="AC335" s="827"/>
      <c r="AD335" s="827"/>
      <c r="AE335" s="827"/>
      <c r="AF335" s="827"/>
      <c r="AG335" s="827"/>
      <c r="AH335" s="828"/>
      <c r="AI335" s="854" t="s">
        <v>1852</v>
      </c>
      <c r="AJ335" s="855"/>
      <c r="AK335" s="299"/>
      <c r="AL335" s="339"/>
      <c r="AM335" s="448">
        <f t="shared" si="13"/>
        <v>0</v>
      </c>
      <c r="AN335" s="452"/>
    </row>
    <row r="336" spans="1:76" ht="3.95" customHeight="1" x14ac:dyDescent="0.25">
      <c r="A336" s="195"/>
      <c r="B336" s="162"/>
      <c r="C336" s="158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62"/>
      <c r="AL336" s="195"/>
      <c r="AM336" s="246">
        <f t="shared" si="13"/>
        <v>0</v>
      </c>
      <c r="AN336" s="250"/>
    </row>
    <row r="337" spans="1:78" ht="15" customHeight="1" x14ac:dyDescent="0.25">
      <c r="A337" s="195"/>
      <c r="B337" s="162"/>
      <c r="C337" s="158"/>
      <c r="D337" s="463" t="s">
        <v>1692</v>
      </c>
      <c r="E337" s="176"/>
      <c r="F337" s="727" t="s">
        <v>1768</v>
      </c>
      <c r="G337" s="728"/>
      <c r="H337" s="728"/>
      <c r="I337" s="728"/>
      <c r="J337" s="728"/>
      <c r="K337" s="728"/>
      <c r="L337" s="728"/>
      <c r="M337" s="729"/>
      <c r="N337" s="162"/>
      <c r="O337" s="484" t="s">
        <v>1803</v>
      </c>
      <c r="P337" s="497"/>
      <c r="Q337" s="463" t="s">
        <v>3736</v>
      </c>
      <c r="R337" s="485"/>
      <c r="S337" s="821" t="s">
        <v>1992</v>
      </c>
      <c r="T337" s="822"/>
      <c r="U337" s="823"/>
      <c r="V337" s="485"/>
      <c r="W337" s="816" t="s">
        <v>3823</v>
      </c>
      <c r="X337" s="817"/>
      <c r="Y337" s="817"/>
      <c r="Z337" s="818"/>
      <c r="AA337" s="158"/>
      <c r="AB337" s="816" t="s">
        <v>1750</v>
      </c>
      <c r="AC337" s="817"/>
      <c r="AD337" s="817"/>
      <c r="AE337" s="818"/>
      <c r="AF337" s="496"/>
      <c r="AG337" s="486" t="s">
        <v>1996</v>
      </c>
      <c r="AH337" s="485"/>
      <c r="AI337" s="463" t="s">
        <v>1698</v>
      </c>
      <c r="AJ337" s="158"/>
      <c r="AK337" s="162"/>
      <c r="AL337" s="195"/>
      <c r="AM337" s="502">
        <f t="shared" si="13"/>
        <v>0</v>
      </c>
      <c r="AN337" s="250"/>
    </row>
    <row r="338" spans="1:78" ht="15" customHeight="1" x14ac:dyDescent="0.25">
      <c r="A338" s="195"/>
      <c r="B338" s="162"/>
      <c r="C338" s="158"/>
      <c r="D338" s="464" t="s">
        <v>792</v>
      </c>
      <c r="E338" s="176"/>
      <c r="F338" s="730" t="s">
        <v>799</v>
      </c>
      <c r="G338" s="731"/>
      <c r="H338" s="731"/>
      <c r="I338" s="731"/>
      <c r="J338" s="731"/>
      <c r="K338" s="731"/>
      <c r="L338" s="731"/>
      <c r="M338" s="732"/>
      <c r="N338" s="162"/>
      <c r="O338" s="492" t="s">
        <v>804</v>
      </c>
      <c r="P338" s="497"/>
      <c r="Q338" s="464" t="s">
        <v>3733</v>
      </c>
      <c r="R338" s="485"/>
      <c r="S338" s="824" t="s">
        <v>1991</v>
      </c>
      <c r="T338" s="825"/>
      <c r="U338" s="826"/>
      <c r="V338" s="485"/>
      <c r="W338" s="775" t="s">
        <v>3579</v>
      </c>
      <c r="X338" s="776"/>
      <c r="Y338" s="776"/>
      <c r="Z338" s="777"/>
      <c r="AA338" s="158"/>
      <c r="AB338" s="775" t="s">
        <v>1802</v>
      </c>
      <c r="AC338" s="776"/>
      <c r="AD338" s="776"/>
      <c r="AE338" s="777"/>
      <c r="AF338" s="496"/>
      <c r="AG338" s="493" t="s">
        <v>793</v>
      </c>
      <c r="AH338" s="485"/>
      <c r="AI338" s="464" t="s">
        <v>794</v>
      </c>
      <c r="AJ338" s="158"/>
      <c r="AK338" s="162"/>
      <c r="AL338" s="195"/>
      <c r="AM338" s="502">
        <f t="shared" si="13"/>
        <v>0</v>
      </c>
      <c r="AN338" s="250"/>
    </row>
    <row r="339" spans="1:78" ht="3.95" customHeight="1" x14ac:dyDescent="0.25">
      <c r="A339" s="195"/>
      <c r="B339" s="162"/>
      <c r="C339" s="158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62"/>
      <c r="AL339" s="195"/>
      <c r="AM339" s="246">
        <f t="shared" si="13"/>
        <v>0</v>
      </c>
      <c r="AN339" s="250"/>
    </row>
    <row r="340" spans="1:78" ht="17.100000000000001" customHeight="1" x14ac:dyDescent="0.25">
      <c r="A340" s="195"/>
      <c r="B340" s="162"/>
      <c r="C340" s="162"/>
      <c r="D340" s="185">
        <v>1</v>
      </c>
      <c r="E340" s="174" t="s">
        <v>3752</v>
      </c>
      <c r="F340" s="765"/>
      <c r="G340" s="765"/>
      <c r="H340" s="765"/>
      <c r="I340" s="765"/>
      <c r="J340" s="765"/>
      <c r="K340" s="765"/>
      <c r="L340" s="765"/>
      <c r="M340" s="765"/>
      <c r="N340" s="401" t="s">
        <v>3752</v>
      </c>
      <c r="O340" s="632"/>
      <c r="P340" s="634" t="s">
        <v>3752</v>
      </c>
      <c r="Q340" s="632"/>
      <c r="R340" s="369" t="s">
        <v>3752</v>
      </c>
      <c r="S340" s="765"/>
      <c r="T340" s="765"/>
      <c r="U340" s="765"/>
      <c r="V340" s="190"/>
      <c r="W340" s="829"/>
      <c r="X340" s="837"/>
      <c r="Y340" s="837"/>
      <c r="Z340" s="830"/>
      <c r="AA340" s="104"/>
      <c r="AB340" s="881"/>
      <c r="AC340" s="881"/>
      <c r="AD340" s="881"/>
      <c r="AE340" s="881"/>
      <c r="AF340" s="206"/>
      <c r="AG340" s="245" t="str">
        <f>IF(OR(W340="",AB340=""),"",IF(W340="Comité d'organisation",IF(AB340="Membre",0.5*0.75,0.75*1),IF(AB340="Membre",0.5*1,1*1)))</f>
        <v/>
      </c>
      <c r="AH340" s="200"/>
      <c r="AI340" s="633" t="str">
        <f>IF(AG340="","",AG340*15)</f>
        <v/>
      </c>
      <c r="AJ340" s="162"/>
      <c r="AK340" s="162"/>
      <c r="AL340" s="195"/>
      <c r="AM340" s="246" t="str">
        <f t="shared" si="13"/>
        <v/>
      </c>
      <c r="AN340" s="250"/>
    </row>
    <row r="341" spans="1:78" ht="17.100000000000001" customHeight="1" x14ac:dyDescent="0.25">
      <c r="A341" s="195"/>
      <c r="B341" s="162"/>
      <c r="C341" s="162"/>
      <c r="D341" s="185">
        <v>2</v>
      </c>
      <c r="E341" s="174" t="s">
        <v>3752</v>
      </c>
      <c r="F341" s="765"/>
      <c r="G341" s="765"/>
      <c r="H341" s="765"/>
      <c r="I341" s="765"/>
      <c r="J341" s="765"/>
      <c r="K341" s="765"/>
      <c r="L341" s="765"/>
      <c r="M341" s="765"/>
      <c r="N341" s="401" t="s">
        <v>3752</v>
      </c>
      <c r="O341" s="632"/>
      <c r="P341" s="634" t="s">
        <v>3752</v>
      </c>
      <c r="Q341" s="632"/>
      <c r="R341" s="369" t="s">
        <v>3752</v>
      </c>
      <c r="S341" s="765"/>
      <c r="T341" s="765"/>
      <c r="U341" s="765"/>
      <c r="V341" s="190"/>
      <c r="W341" s="829"/>
      <c r="X341" s="837"/>
      <c r="Y341" s="837"/>
      <c r="Z341" s="830"/>
      <c r="AA341" s="104"/>
      <c r="AB341" s="881"/>
      <c r="AC341" s="881"/>
      <c r="AD341" s="881"/>
      <c r="AE341" s="881"/>
      <c r="AF341" s="206"/>
      <c r="AG341" s="245" t="str">
        <f>IF(OR(W341="",AB341=""),"",IF(W341="Comité d'organisation",IF(AB341="Membre",0.5*0.75,0.75*1),IF(AB341="Membre",0.5*1,1*1)))</f>
        <v/>
      </c>
      <c r="AH341" s="200"/>
      <c r="AI341" s="633" t="str">
        <f>IF(AG341="","",AG341*15)</f>
        <v/>
      </c>
      <c r="AJ341" s="162"/>
      <c r="AK341" s="162"/>
      <c r="AL341" s="195"/>
      <c r="AM341" s="246" t="str">
        <f t="shared" si="13"/>
        <v/>
      </c>
      <c r="AN341" s="250"/>
    </row>
    <row r="342" spans="1:78" ht="17.100000000000001" customHeight="1" x14ac:dyDescent="0.25">
      <c r="A342" s="195"/>
      <c r="B342" s="162"/>
      <c r="C342" s="162"/>
      <c r="D342" s="185">
        <v>3</v>
      </c>
      <c r="E342" s="174" t="s">
        <v>3752</v>
      </c>
      <c r="F342" s="765"/>
      <c r="G342" s="765"/>
      <c r="H342" s="765"/>
      <c r="I342" s="765"/>
      <c r="J342" s="765"/>
      <c r="K342" s="765"/>
      <c r="L342" s="765"/>
      <c r="M342" s="765"/>
      <c r="N342" s="401" t="s">
        <v>3752</v>
      </c>
      <c r="O342" s="632"/>
      <c r="P342" s="634" t="s">
        <v>3752</v>
      </c>
      <c r="Q342" s="632"/>
      <c r="R342" s="369" t="s">
        <v>3752</v>
      </c>
      <c r="S342" s="765"/>
      <c r="T342" s="765"/>
      <c r="U342" s="765"/>
      <c r="V342" s="190"/>
      <c r="W342" s="829"/>
      <c r="X342" s="837"/>
      <c r="Y342" s="837"/>
      <c r="Z342" s="830"/>
      <c r="AA342" s="104"/>
      <c r="AB342" s="881"/>
      <c r="AC342" s="881"/>
      <c r="AD342" s="881"/>
      <c r="AE342" s="881"/>
      <c r="AF342" s="206"/>
      <c r="AG342" s="245" t="str">
        <f>IF(OR(W342="",AB342=""),"",IF(W342="Comité d'organisation",IF(AB342="Membre",0.5*0.75,0.75*1),IF(AB342="Membre",0.5*1,1*1)))</f>
        <v/>
      </c>
      <c r="AH342" s="200"/>
      <c r="AI342" s="633" t="str">
        <f>IF(AG342="","",AG342*15)</f>
        <v/>
      </c>
      <c r="AJ342" s="162"/>
      <c r="AK342" s="162"/>
      <c r="AL342" s="195"/>
      <c r="AM342" s="246" t="str">
        <f t="shared" si="13"/>
        <v/>
      </c>
      <c r="AN342" s="250"/>
      <c r="BY342" s="132">
        <v>35</v>
      </c>
    </row>
    <row r="343" spans="1:78" ht="3.95" customHeight="1" x14ac:dyDescent="0.25">
      <c r="A343" s="195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2"/>
      <c r="AD343" s="162"/>
      <c r="AE343" s="162"/>
      <c r="AF343" s="162"/>
      <c r="AG343" s="162"/>
      <c r="AH343" s="162"/>
      <c r="AI343" s="162"/>
      <c r="AJ343" s="162"/>
      <c r="AK343" s="162"/>
      <c r="AL343" s="195"/>
      <c r="AM343" s="246">
        <f t="shared" si="13"/>
        <v>0</v>
      </c>
      <c r="AN343" s="250"/>
    </row>
    <row r="344" spans="1:78" s="327" customFormat="1" ht="17.100000000000001" customHeight="1" x14ac:dyDescent="0.25">
      <c r="A344" s="339"/>
      <c r="B344" s="299"/>
      <c r="C344" s="841" t="s">
        <v>1805</v>
      </c>
      <c r="D344" s="842"/>
      <c r="E344" s="842"/>
      <c r="F344" s="842"/>
      <c r="G344" s="842"/>
      <c r="H344" s="842"/>
      <c r="I344" s="842"/>
      <c r="J344" s="842"/>
      <c r="K344" s="842"/>
      <c r="L344" s="842"/>
      <c r="M344" s="842"/>
      <c r="N344" s="842"/>
      <c r="O344" s="842"/>
      <c r="P344" s="842"/>
      <c r="Q344" s="456" t="s">
        <v>1707</v>
      </c>
      <c r="R344" s="432"/>
      <c r="S344" s="446"/>
      <c r="T344" s="431"/>
      <c r="U344" s="827" t="s">
        <v>3581</v>
      </c>
      <c r="V344" s="827"/>
      <c r="W344" s="827"/>
      <c r="X344" s="827"/>
      <c r="Y344" s="827"/>
      <c r="Z344" s="827"/>
      <c r="AA344" s="827"/>
      <c r="AB344" s="827"/>
      <c r="AC344" s="827"/>
      <c r="AD344" s="827"/>
      <c r="AE344" s="827"/>
      <c r="AF344" s="827"/>
      <c r="AG344" s="827"/>
      <c r="AH344" s="828"/>
      <c r="AI344" s="854" t="s">
        <v>1844</v>
      </c>
      <c r="AJ344" s="855"/>
      <c r="AK344" s="299"/>
      <c r="AL344" s="339"/>
      <c r="AM344" s="448">
        <f t="shared" si="13"/>
        <v>0</v>
      </c>
      <c r="AN344" s="452"/>
    </row>
    <row r="345" spans="1:78" ht="3.95" customHeight="1" x14ac:dyDescent="0.25">
      <c r="A345" s="195"/>
      <c r="B345" s="162"/>
      <c r="C345" s="158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62"/>
      <c r="AL345" s="195"/>
      <c r="AM345" s="246">
        <f t="shared" si="13"/>
        <v>0</v>
      </c>
      <c r="AN345" s="250"/>
    </row>
    <row r="346" spans="1:78" ht="15" customHeight="1" x14ac:dyDescent="0.25">
      <c r="A346" s="195"/>
      <c r="B346" s="162"/>
      <c r="C346" s="158"/>
      <c r="D346" s="463" t="s">
        <v>1692</v>
      </c>
      <c r="E346" s="176"/>
      <c r="F346" s="727" t="s">
        <v>1768</v>
      </c>
      <c r="G346" s="728"/>
      <c r="H346" s="728"/>
      <c r="I346" s="728"/>
      <c r="J346" s="728"/>
      <c r="K346" s="728"/>
      <c r="L346" s="728"/>
      <c r="M346" s="729"/>
      <c r="N346" s="162"/>
      <c r="O346" s="484" t="s">
        <v>1803</v>
      </c>
      <c r="P346" s="497"/>
      <c r="Q346" s="463" t="s">
        <v>3736</v>
      </c>
      <c r="R346" s="485"/>
      <c r="S346" s="821" t="s">
        <v>1992</v>
      </c>
      <c r="T346" s="822"/>
      <c r="U346" s="823"/>
      <c r="V346" s="485"/>
      <c r="W346" s="816" t="s">
        <v>3823</v>
      </c>
      <c r="X346" s="817"/>
      <c r="Y346" s="817"/>
      <c r="Z346" s="818"/>
      <c r="AA346" s="158"/>
      <c r="AB346" s="816" t="s">
        <v>1750</v>
      </c>
      <c r="AC346" s="817"/>
      <c r="AD346" s="817"/>
      <c r="AE346" s="818"/>
      <c r="AF346" s="496"/>
      <c r="AG346" s="486" t="s">
        <v>1996</v>
      </c>
      <c r="AH346" s="485"/>
      <c r="AI346" s="463" t="s">
        <v>1698</v>
      </c>
      <c r="AJ346" s="158"/>
      <c r="AK346" s="162"/>
      <c r="AL346" s="195"/>
      <c r="AM346" s="502">
        <f t="shared" si="13"/>
        <v>0</v>
      </c>
      <c r="AN346" s="250"/>
    </row>
    <row r="347" spans="1:78" ht="15" customHeight="1" x14ac:dyDescent="0.25">
      <c r="A347" s="195"/>
      <c r="B347" s="162"/>
      <c r="C347" s="158"/>
      <c r="D347" s="464" t="s">
        <v>792</v>
      </c>
      <c r="E347" s="176"/>
      <c r="F347" s="730" t="s">
        <v>799</v>
      </c>
      <c r="G347" s="731"/>
      <c r="H347" s="731"/>
      <c r="I347" s="731"/>
      <c r="J347" s="731"/>
      <c r="K347" s="731"/>
      <c r="L347" s="731"/>
      <c r="M347" s="732"/>
      <c r="N347" s="162"/>
      <c r="O347" s="492" t="s">
        <v>804</v>
      </c>
      <c r="P347" s="497"/>
      <c r="Q347" s="464" t="s">
        <v>3733</v>
      </c>
      <c r="R347" s="485"/>
      <c r="S347" s="824" t="s">
        <v>1991</v>
      </c>
      <c r="T347" s="825"/>
      <c r="U347" s="826"/>
      <c r="V347" s="485"/>
      <c r="W347" s="775" t="s">
        <v>3579</v>
      </c>
      <c r="X347" s="776"/>
      <c r="Y347" s="776"/>
      <c r="Z347" s="777"/>
      <c r="AA347" s="158"/>
      <c r="AB347" s="775" t="s">
        <v>1802</v>
      </c>
      <c r="AC347" s="776"/>
      <c r="AD347" s="776"/>
      <c r="AE347" s="777"/>
      <c r="AF347" s="496"/>
      <c r="AG347" s="493" t="s">
        <v>793</v>
      </c>
      <c r="AH347" s="485"/>
      <c r="AI347" s="464" t="s">
        <v>794</v>
      </c>
      <c r="AJ347" s="158"/>
      <c r="AK347" s="162"/>
      <c r="AL347" s="195"/>
      <c r="AM347" s="502">
        <f t="shared" si="13"/>
        <v>0</v>
      </c>
      <c r="AN347" s="250"/>
    </row>
    <row r="348" spans="1:78" ht="3.95" customHeight="1" x14ac:dyDescent="0.25">
      <c r="A348" s="195"/>
      <c r="B348" s="162"/>
      <c r="C348" s="158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62"/>
      <c r="AL348" s="195"/>
      <c r="AM348" s="246">
        <f t="shared" si="13"/>
        <v>0</v>
      </c>
      <c r="AN348" s="250"/>
    </row>
    <row r="349" spans="1:78" ht="17.100000000000001" customHeight="1" x14ac:dyDescent="0.25">
      <c r="A349" s="195"/>
      <c r="B349" s="162"/>
      <c r="C349" s="162"/>
      <c r="D349" s="185">
        <v>1</v>
      </c>
      <c r="E349" s="174" t="s">
        <v>3752</v>
      </c>
      <c r="F349" s="765"/>
      <c r="G349" s="765"/>
      <c r="H349" s="765"/>
      <c r="I349" s="765"/>
      <c r="J349" s="765"/>
      <c r="K349" s="765"/>
      <c r="L349" s="765"/>
      <c r="M349" s="765"/>
      <c r="N349" s="401" t="s">
        <v>3752</v>
      </c>
      <c r="O349" s="632"/>
      <c r="P349" s="634" t="s">
        <v>3752</v>
      </c>
      <c r="Q349" s="632"/>
      <c r="R349" s="369" t="s">
        <v>3752</v>
      </c>
      <c r="S349" s="765"/>
      <c r="T349" s="765"/>
      <c r="U349" s="765"/>
      <c r="V349" s="190"/>
      <c r="W349" s="829"/>
      <c r="X349" s="837"/>
      <c r="Y349" s="837"/>
      <c r="Z349" s="830"/>
      <c r="AA349" s="104"/>
      <c r="AB349" s="881"/>
      <c r="AC349" s="881"/>
      <c r="AD349" s="881"/>
      <c r="AE349" s="881"/>
      <c r="AF349" s="206"/>
      <c r="AG349" s="245" t="str">
        <f>IF(OR(W349="",AB349=""),"",IF(W349="Comité d'organisation",IF(AB349="Membre",0.5*0.75,0.75*1),IF(AB349="Membre",0.5*1,1*1)))</f>
        <v/>
      </c>
      <c r="AH349" s="200"/>
      <c r="AI349" s="633" t="str">
        <f>IF(AG349="","",AG349*12)</f>
        <v/>
      </c>
      <c r="AJ349" s="162"/>
      <c r="AK349" s="162"/>
      <c r="AL349" s="195"/>
      <c r="AM349" s="246" t="str">
        <f t="shared" si="13"/>
        <v/>
      </c>
      <c r="AN349" s="250"/>
    </row>
    <row r="350" spans="1:78" ht="17.100000000000001" customHeight="1" x14ac:dyDescent="0.25">
      <c r="A350" s="195"/>
      <c r="B350" s="162"/>
      <c r="C350" s="162"/>
      <c r="D350" s="185">
        <v>2</v>
      </c>
      <c r="E350" s="174" t="s">
        <v>3752</v>
      </c>
      <c r="F350" s="765"/>
      <c r="G350" s="765"/>
      <c r="H350" s="765"/>
      <c r="I350" s="765"/>
      <c r="J350" s="765"/>
      <c r="K350" s="765"/>
      <c r="L350" s="765"/>
      <c r="M350" s="765"/>
      <c r="N350" s="401" t="s">
        <v>3752</v>
      </c>
      <c r="O350" s="632"/>
      <c r="P350" s="634" t="s">
        <v>3752</v>
      </c>
      <c r="Q350" s="632"/>
      <c r="R350" s="369" t="s">
        <v>3752</v>
      </c>
      <c r="S350" s="765"/>
      <c r="T350" s="765"/>
      <c r="U350" s="765"/>
      <c r="V350" s="190"/>
      <c r="W350" s="829"/>
      <c r="X350" s="837"/>
      <c r="Y350" s="837"/>
      <c r="Z350" s="830"/>
      <c r="AA350" s="104"/>
      <c r="AB350" s="881"/>
      <c r="AC350" s="881"/>
      <c r="AD350" s="881"/>
      <c r="AE350" s="881"/>
      <c r="AF350" s="206"/>
      <c r="AG350" s="245" t="str">
        <f>IF(OR(W350="",AB350=""),"",IF(W350="Comité d'organisation",IF(AB350="Membre",0.5*0.75,0.75*1),IF(AB350="Membre",0.5*1,1*1)))</f>
        <v/>
      </c>
      <c r="AH350" s="200"/>
      <c r="AI350" s="633" t="str">
        <f>IF(AG350="","",AG350*12)</f>
        <v/>
      </c>
      <c r="AJ350" s="162"/>
      <c r="AK350" s="162"/>
      <c r="AL350" s="195"/>
      <c r="AM350" s="246" t="str">
        <f t="shared" si="13"/>
        <v/>
      </c>
      <c r="AN350" s="250"/>
    </row>
    <row r="351" spans="1:78" ht="17.100000000000001" customHeight="1" x14ac:dyDescent="0.25">
      <c r="A351" s="195"/>
      <c r="B351" s="162"/>
      <c r="C351" s="162"/>
      <c r="D351" s="185">
        <v>3</v>
      </c>
      <c r="E351" s="174" t="s">
        <v>3752</v>
      </c>
      <c r="F351" s="765"/>
      <c r="G351" s="765"/>
      <c r="H351" s="765"/>
      <c r="I351" s="765"/>
      <c r="J351" s="765"/>
      <c r="K351" s="765"/>
      <c r="L351" s="765"/>
      <c r="M351" s="765"/>
      <c r="N351" s="401" t="s">
        <v>3752</v>
      </c>
      <c r="O351" s="632"/>
      <c r="P351" s="634" t="s">
        <v>3752</v>
      </c>
      <c r="Q351" s="632"/>
      <c r="R351" s="369" t="s">
        <v>3752</v>
      </c>
      <c r="S351" s="765"/>
      <c r="T351" s="765"/>
      <c r="U351" s="765"/>
      <c r="V351" s="190"/>
      <c r="W351" s="829"/>
      <c r="X351" s="837"/>
      <c r="Y351" s="837"/>
      <c r="Z351" s="830"/>
      <c r="AA351" s="104"/>
      <c r="AB351" s="881"/>
      <c r="AC351" s="881"/>
      <c r="AD351" s="881"/>
      <c r="AE351" s="881"/>
      <c r="AF351" s="206"/>
      <c r="AG351" s="245" t="str">
        <f>IF(OR(W351="",AB351=""),"",IF(W351="Comité d'organisation",IF(AB351="Membre",0.5*0.75,0.75*1),IF(AB351="Membre",0.5*1,1*1)))</f>
        <v/>
      </c>
      <c r="AH351" s="200"/>
      <c r="AI351" s="633" t="str">
        <f>IF(AG351="","",AG351*12)</f>
        <v/>
      </c>
      <c r="AJ351" s="162"/>
      <c r="AK351" s="162"/>
      <c r="AL351" s="195"/>
      <c r="AM351" s="246" t="str">
        <f t="shared" si="13"/>
        <v/>
      </c>
      <c r="AN351" s="250"/>
      <c r="BZ351" s="132">
        <v>36</v>
      </c>
    </row>
    <row r="352" spans="1:78" ht="3.95" customHeight="1" x14ac:dyDescent="0.25">
      <c r="A352" s="195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2"/>
      <c r="AD352" s="162"/>
      <c r="AE352" s="162"/>
      <c r="AF352" s="162"/>
      <c r="AG352" s="162"/>
      <c r="AH352" s="162"/>
      <c r="AI352" s="162"/>
      <c r="AJ352" s="162"/>
      <c r="AK352" s="162"/>
      <c r="AL352" s="195"/>
      <c r="AM352" s="246">
        <f t="shared" si="13"/>
        <v>0</v>
      </c>
      <c r="AN352" s="250"/>
    </row>
    <row r="353" spans="1:79" s="327" customFormat="1" ht="17.100000000000001" customHeight="1" x14ac:dyDescent="0.25">
      <c r="A353" s="339"/>
      <c r="B353" s="299"/>
      <c r="C353" s="841" t="s">
        <v>4696</v>
      </c>
      <c r="D353" s="842"/>
      <c r="E353" s="842"/>
      <c r="F353" s="842"/>
      <c r="G353" s="842"/>
      <c r="H353" s="842"/>
      <c r="I353" s="842"/>
      <c r="J353" s="842"/>
      <c r="K353" s="842"/>
      <c r="L353" s="842"/>
      <c r="M353" s="842"/>
      <c r="N353" s="842"/>
      <c r="O353" s="842"/>
      <c r="P353" s="842"/>
      <c r="Q353" s="456" t="s">
        <v>1708</v>
      </c>
      <c r="R353" s="432"/>
      <c r="S353" s="446"/>
      <c r="T353" s="431"/>
      <c r="U353" s="827" t="s">
        <v>4697</v>
      </c>
      <c r="V353" s="827"/>
      <c r="W353" s="827"/>
      <c r="X353" s="827"/>
      <c r="Y353" s="827"/>
      <c r="Z353" s="827"/>
      <c r="AA353" s="827"/>
      <c r="AB353" s="827"/>
      <c r="AC353" s="827"/>
      <c r="AD353" s="827"/>
      <c r="AE353" s="827"/>
      <c r="AF353" s="827"/>
      <c r="AG353" s="827"/>
      <c r="AH353" s="828"/>
      <c r="AI353" s="854" t="s">
        <v>1855</v>
      </c>
      <c r="AJ353" s="855"/>
      <c r="AK353" s="299"/>
      <c r="AL353" s="339"/>
      <c r="AM353" s="448">
        <f t="shared" si="13"/>
        <v>0</v>
      </c>
      <c r="AN353" s="452"/>
    </row>
    <row r="354" spans="1:79" ht="3.95" customHeight="1" x14ac:dyDescent="0.25">
      <c r="A354" s="195"/>
      <c r="B354" s="162"/>
      <c r="C354" s="158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62"/>
      <c r="AL354" s="195"/>
      <c r="AM354" s="246">
        <f t="shared" si="13"/>
        <v>0</v>
      </c>
      <c r="AN354" s="250"/>
    </row>
    <row r="355" spans="1:79" ht="15" customHeight="1" x14ac:dyDescent="0.25">
      <c r="A355" s="195"/>
      <c r="B355" s="162"/>
      <c r="C355" s="158"/>
      <c r="D355" s="463" t="s">
        <v>1692</v>
      </c>
      <c r="E355" s="176"/>
      <c r="F355" s="727" t="s">
        <v>1768</v>
      </c>
      <c r="G355" s="728"/>
      <c r="H355" s="728"/>
      <c r="I355" s="728"/>
      <c r="J355" s="728"/>
      <c r="K355" s="728"/>
      <c r="L355" s="728"/>
      <c r="M355" s="729"/>
      <c r="N355" s="162"/>
      <c r="O355" s="484" t="s">
        <v>1803</v>
      </c>
      <c r="P355" s="497"/>
      <c r="Q355" s="463" t="s">
        <v>3736</v>
      </c>
      <c r="R355" s="485"/>
      <c r="S355" s="821" t="s">
        <v>1992</v>
      </c>
      <c r="T355" s="822"/>
      <c r="U355" s="823"/>
      <c r="V355" s="485"/>
      <c r="W355" s="816" t="s">
        <v>3823</v>
      </c>
      <c r="X355" s="817"/>
      <c r="Y355" s="817"/>
      <c r="Z355" s="818"/>
      <c r="AA355" s="158"/>
      <c r="AB355" s="816" t="s">
        <v>1750</v>
      </c>
      <c r="AC355" s="817"/>
      <c r="AD355" s="817"/>
      <c r="AE355" s="818"/>
      <c r="AF355" s="496"/>
      <c r="AG355" s="486" t="s">
        <v>1996</v>
      </c>
      <c r="AH355" s="485"/>
      <c r="AI355" s="463" t="s">
        <v>1698</v>
      </c>
      <c r="AJ355" s="158"/>
      <c r="AK355" s="162"/>
      <c r="AL355" s="195"/>
      <c r="AM355" s="502">
        <f t="shared" si="13"/>
        <v>0</v>
      </c>
      <c r="AN355" s="250"/>
    </row>
    <row r="356" spans="1:79" ht="15" customHeight="1" x14ac:dyDescent="0.25">
      <c r="A356" s="195"/>
      <c r="B356" s="162"/>
      <c r="C356" s="158"/>
      <c r="D356" s="464" t="s">
        <v>792</v>
      </c>
      <c r="E356" s="176"/>
      <c r="F356" s="730" t="s">
        <v>799</v>
      </c>
      <c r="G356" s="731"/>
      <c r="H356" s="731"/>
      <c r="I356" s="731"/>
      <c r="J356" s="731"/>
      <c r="K356" s="731"/>
      <c r="L356" s="731"/>
      <c r="M356" s="732"/>
      <c r="N356" s="162"/>
      <c r="O356" s="492" t="s">
        <v>804</v>
      </c>
      <c r="P356" s="497"/>
      <c r="Q356" s="464" t="s">
        <v>3733</v>
      </c>
      <c r="R356" s="485"/>
      <c r="S356" s="824" t="s">
        <v>1991</v>
      </c>
      <c r="T356" s="825"/>
      <c r="U356" s="826"/>
      <c r="V356" s="485"/>
      <c r="W356" s="775" t="s">
        <v>3579</v>
      </c>
      <c r="X356" s="776"/>
      <c r="Y356" s="776"/>
      <c r="Z356" s="777"/>
      <c r="AA356" s="158"/>
      <c r="AB356" s="775" t="s">
        <v>1802</v>
      </c>
      <c r="AC356" s="776"/>
      <c r="AD356" s="776"/>
      <c r="AE356" s="777"/>
      <c r="AF356" s="496"/>
      <c r="AG356" s="493" t="s">
        <v>793</v>
      </c>
      <c r="AH356" s="485"/>
      <c r="AI356" s="464" t="s">
        <v>794</v>
      </c>
      <c r="AJ356" s="158"/>
      <c r="AK356" s="162"/>
      <c r="AL356" s="195"/>
      <c r="AM356" s="502">
        <f t="shared" si="13"/>
        <v>0</v>
      </c>
      <c r="AN356" s="250"/>
    </row>
    <row r="357" spans="1:79" ht="3.95" customHeight="1" x14ac:dyDescent="0.25">
      <c r="A357" s="195"/>
      <c r="B357" s="162"/>
      <c r="C357" s="158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62"/>
      <c r="AL357" s="195"/>
      <c r="AM357" s="246">
        <f t="shared" si="13"/>
        <v>0</v>
      </c>
      <c r="AN357" s="250"/>
    </row>
    <row r="358" spans="1:79" ht="17.100000000000001" customHeight="1" x14ac:dyDescent="0.25">
      <c r="A358" s="195"/>
      <c r="B358" s="162"/>
      <c r="C358" s="162"/>
      <c r="D358" s="185">
        <v>1</v>
      </c>
      <c r="E358" s="174" t="s">
        <v>3752</v>
      </c>
      <c r="F358" s="765"/>
      <c r="G358" s="765"/>
      <c r="H358" s="765"/>
      <c r="I358" s="765"/>
      <c r="J358" s="765"/>
      <c r="K358" s="765"/>
      <c r="L358" s="765"/>
      <c r="M358" s="765"/>
      <c r="N358" s="401" t="s">
        <v>3752</v>
      </c>
      <c r="O358" s="632"/>
      <c r="P358" s="634" t="s">
        <v>3752</v>
      </c>
      <c r="Q358" s="632"/>
      <c r="R358" s="369" t="s">
        <v>3752</v>
      </c>
      <c r="S358" s="765"/>
      <c r="T358" s="765"/>
      <c r="U358" s="765"/>
      <c r="V358" s="190"/>
      <c r="W358" s="829"/>
      <c r="X358" s="837"/>
      <c r="Y358" s="837"/>
      <c r="Z358" s="830"/>
      <c r="AA358" s="104"/>
      <c r="AB358" s="881"/>
      <c r="AC358" s="881"/>
      <c r="AD358" s="881"/>
      <c r="AE358" s="881"/>
      <c r="AF358" s="206"/>
      <c r="AG358" s="245" t="str">
        <f>IF(OR(W358="",AB358=""),"",IF(W358="Comité d'organisation",IF(AB358="Membre",0.5*0.75,0.75*1),IF(AB358="Membre",0.5*1,1*1)))</f>
        <v/>
      </c>
      <c r="AH358" s="200"/>
      <c r="AI358" s="633" t="str">
        <f>IF(AG358="","",AG358*10)</f>
        <v/>
      </c>
      <c r="AJ358" s="162"/>
      <c r="AK358" s="162"/>
      <c r="AL358" s="195"/>
      <c r="AM358" s="246" t="str">
        <f t="shared" si="13"/>
        <v/>
      </c>
      <c r="AN358" s="250"/>
    </row>
    <row r="359" spans="1:79" ht="17.100000000000001" customHeight="1" x14ac:dyDescent="0.25">
      <c r="A359" s="195"/>
      <c r="B359" s="162"/>
      <c r="C359" s="162"/>
      <c r="D359" s="185">
        <v>2</v>
      </c>
      <c r="E359" s="174" t="s">
        <v>3752</v>
      </c>
      <c r="F359" s="765"/>
      <c r="G359" s="765"/>
      <c r="H359" s="765"/>
      <c r="I359" s="765"/>
      <c r="J359" s="765"/>
      <c r="K359" s="765"/>
      <c r="L359" s="765"/>
      <c r="M359" s="765"/>
      <c r="N359" s="401" t="s">
        <v>3752</v>
      </c>
      <c r="O359" s="632"/>
      <c r="P359" s="634" t="s">
        <v>3752</v>
      </c>
      <c r="Q359" s="632"/>
      <c r="R359" s="369" t="s">
        <v>3752</v>
      </c>
      <c r="S359" s="765"/>
      <c r="T359" s="765"/>
      <c r="U359" s="765"/>
      <c r="V359" s="190"/>
      <c r="W359" s="829"/>
      <c r="X359" s="837"/>
      <c r="Y359" s="837"/>
      <c r="Z359" s="830"/>
      <c r="AA359" s="104"/>
      <c r="AB359" s="881"/>
      <c r="AC359" s="881"/>
      <c r="AD359" s="881"/>
      <c r="AE359" s="881"/>
      <c r="AF359" s="206"/>
      <c r="AG359" s="245" t="str">
        <f>IF(OR(W359="",AB359=""),"",IF(W359="Comité d'organisation",IF(AB359="Membre",0.5*0.75,0.75*1),IF(AB359="Membre",0.5*1,1*1)))</f>
        <v/>
      </c>
      <c r="AH359" s="200"/>
      <c r="AI359" s="633" t="str">
        <f>IF(AG359="","",AG359*10)</f>
        <v/>
      </c>
      <c r="AJ359" s="162"/>
      <c r="AK359" s="162"/>
      <c r="AL359" s="195"/>
      <c r="AM359" s="246" t="str">
        <f t="shared" si="13"/>
        <v/>
      </c>
      <c r="AN359" s="250"/>
    </row>
    <row r="360" spans="1:79" ht="17.100000000000001" customHeight="1" x14ac:dyDescent="0.25">
      <c r="A360" s="195"/>
      <c r="B360" s="162"/>
      <c r="C360" s="162"/>
      <c r="D360" s="185">
        <v>3</v>
      </c>
      <c r="E360" s="174" t="s">
        <v>3752</v>
      </c>
      <c r="F360" s="765"/>
      <c r="G360" s="765"/>
      <c r="H360" s="765"/>
      <c r="I360" s="765"/>
      <c r="J360" s="765"/>
      <c r="K360" s="765"/>
      <c r="L360" s="765"/>
      <c r="M360" s="765"/>
      <c r="N360" s="401" t="s">
        <v>3752</v>
      </c>
      <c r="O360" s="632"/>
      <c r="P360" s="634" t="s">
        <v>3752</v>
      </c>
      <c r="Q360" s="632"/>
      <c r="R360" s="369" t="s">
        <v>3752</v>
      </c>
      <c r="S360" s="765"/>
      <c r="T360" s="765"/>
      <c r="U360" s="765"/>
      <c r="V360" s="190"/>
      <c r="W360" s="829"/>
      <c r="X360" s="837"/>
      <c r="Y360" s="837"/>
      <c r="Z360" s="830"/>
      <c r="AA360" s="104"/>
      <c r="AB360" s="881"/>
      <c r="AC360" s="881"/>
      <c r="AD360" s="881"/>
      <c r="AE360" s="881"/>
      <c r="AF360" s="206"/>
      <c r="AG360" s="245" t="str">
        <f>IF(OR(W360="",AB360=""),"",IF(W360="Comité d'organisation",IF(AB360="Membre",0.5*0.75,0.75*1),IF(AB360="Membre",0.5*1,1*1)))</f>
        <v/>
      </c>
      <c r="AH360" s="200"/>
      <c r="AI360" s="633" t="str">
        <f>IF(AG360="","",AG360*10)</f>
        <v/>
      </c>
      <c r="AJ360" s="162"/>
      <c r="AK360" s="162"/>
      <c r="AL360" s="195"/>
      <c r="AM360" s="246" t="str">
        <f t="shared" si="13"/>
        <v/>
      </c>
      <c r="AN360" s="250"/>
      <c r="CA360" s="132">
        <v>37</v>
      </c>
    </row>
    <row r="361" spans="1:79" ht="3.95" customHeight="1" x14ac:dyDescent="0.25">
      <c r="A361" s="195"/>
      <c r="B361" s="162"/>
      <c r="C361" s="162"/>
      <c r="D361" s="169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6"/>
      <c r="AD361" s="166"/>
      <c r="AE361" s="166"/>
      <c r="AF361" s="166"/>
      <c r="AG361" s="166"/>
      <c r="AH361" s="166"/>
      <c r="AI361" s="166"/>
      <c r="AJ361" s="162"/>
      <c r="AK361" s="162"/>
      <c r="AL361" s="195"/>
      <c r="AM361" s="246">
        <f t="shared" si="13"/>
        <v>0</v>
      </c>
      <c r="AN361" s="250"/>
    </row>
    <row r="362" spans="1:79" ht="18" customHeight="1" x14ac:dyDescent="0.25">
      <c r="A362" s="195"/>
      <c r="B362" s="162"/>
      <c r="C362" s="882" t="s">
        <v>3760</v>
      </c>
      <c r="D362" s="883"/>
      <c r="E362" s="883"/>
      <c r="F362" s="883"/>
      <c r="G362" s="883"/>
      <c r="H362" s="883"/>
      <c r="I362" s="883"/>
      <c r="J362" s="883"/>
      <c r="K362" s="883"/>
      <c r="L362" s="883"/>
      <c r="M362" s="883"/>
      <c r="N362" s="883"/>
      <c r="O362" s="883"/>
      <c r="P362" s="883"/>
      <c r="Q362" s="883"/>
      <c r="R362" s="883"/>
      <c r="S362" s="883"/>
      <c r="T362" s="856" t="s">
        <v>1881</v>
      </c>
      <c r="U362" s="856"/>
      <c r="V362" s="856"/>
      <c r="W362" s="856"/>
      <c r="X362" s="856"/>
      <c r="Y362" s="856"/>
      <c r="Z362" s="856"/>
      <c r="AA362" s="856"/>
      <c r="AB362" s="856"/>
      <c r="AC362" s="856"/>
      <c r="AD362" s="856"/>
      <c r="AE362" s="856"/>
      <c r="AF362" s="856"/>
      <c r="AG362" s="856"/>
      <c r="AH362" s="856"/>
      <c r="AI362" s="856"/>
      <c r="AJ362" s="857"/>
      <c r="AK362" s="162"/>
      <c r="AL362" s="195"/>
      <c r="AM362" s="246">
        <f t="shared" si="13"/>
        <v>0</v>
      </c>
      <c r="AN362" s="250"/>
    </row>
    <row r="363" spans="1:79" ht="3.95" customHeight="1" x14ac:dyDescent="0.25">
      <c r="A363" s="195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95"/>
      <c r="AM363" s="246">
        <f t="shared" si="13"/>
        <v>0</v>
      </c>
      <c r="AN363" s="250"/>
    </row>
    <row r="364" spans="1:79" s="327" customFormat="1" ht="17.100000000000001" customHeight="1" x14ac:dyDescent="0.25">
      <c r="A364" s="339"/>
      <c r="B364" s="299"/>
      <c r="C364" s="841" t="s">
        <v>1810</v>
      </c>
      <c r="D364" s="842"/>
      <c r="E364" s="842"/>
      <c r="F364" s="842"/>
      <c r="G364" s="842"/>
      <c r="H364" s="842"/>
      <c r="I364" s="842"/>
      <c r="J364" s="842"/>
      <c r="K364" s="842"/>
      <c r="L364" s="842"/>
      <c r="M364" s="842"/>
      <c r="N364" s="842"/>
      <c r="O364" s="842"/>
      <c r="P364" s="842"/>
      <c r="Q364" s="432"/>
      <c r="R364" s="432"/>
      <c r="S364" s="431"/>
      <c r="T364" s="431"/>
      <c r="U364" s="827" t="s">
        <v>1814</v>
      </c>
      <c r="V364" s="827"/>
      <c r="W364" s="827"/>
      <c r="X364" s="827"/>
      <c r="Y364" s="827"/>
      <c r="Z364" s="827"/>
      <c r="AA364" s="827"/>
      <c r="AB364" s="827"/>
      <c r="AC364" s="827"/>
      <c r="AD364" s="827"/>
      <c r="AE364" s="827"/>
      <c r="AF364" s="827"/>
      <c r="AG364" s="827"/>
      <c r="AH364" s="828"/>
      <c r="AI364" s="854" t="s">
        <v>1872</v>
      </c>
      <c r="AJ364" s="855"/>
      <c r="AK364" s="299"/>
      <c r="AL364" s="339"/>
      <c r="AM364" s="448">
        <f t="shared" si="13"/>
        <v>0</v>
      </c>
      <c r="AN364" s="452"/>
    </row>
    <row r="365" spans="1:79" ht="3.95" customHeight="1" x14ac:dyDescent="0.25">
      <c r="A365" s="195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95"/>
      <c r="AM365" s="246">
        <f t="shared" si="13"/>
        <v>0</v>
      </c>
      <c r="AN365" s="250"/>
    </row>
    <row r="366" spans="1:79" ht="15" customHeight="1" x14ac:dyDescent="0.25">
      <c r="A366" s="195"/>
      <c r="B366" s="162"/>
      <c r="C366" s="162"/>
      <c r="D366" s="463" t="s">
        <v>1692</v>
      </c>
      <c r="E366" s="176"/>
      <c r="F366" s="463" t="s">
        <v>3786</v>
      </c>
      <c r="G366" s="176"/>
      <c r="H366" s="727" t="s">
        <v>1878</v>
      </c>
      <c r="I366" s="729"/>
      <c r="J366" s="162"/>
      <c r="K366" s="727" t="s">
        <v>3899</v>
      </c>
      <c r="L366" s="728"/>
      <c r="M366" s="729"/>
      <c r="N366" s="162"/>
      <c r="O366" s="463" t="s">
        <v>3897</v>
      </c>
      <c r="P366" s="162"/>
      <c r="Q366" s="463" t="s">
        <v>3583</v>
      </c>
      <c r="R366" s="162"/>
      <c r="S366" s="463" t="s">
        <v>3584</v>
      </c>
      <c r="T366" s="162"/>
      <c r="U366" s="463" t="s">
        <v>3588</v>
      </c>
      <c r="V366" s="176"/>
      <c r="W366" s="727" t="s">
        <v>1693</v>
      </c>
      <c r="X366" s="728"/>
      <c r="Y366" s="728"/>
      <c r="Z366" s="729"/>
      <c r="AA366" s="162"/>
      <c r="AB366" s="727" t="s">
        <v>3589</v>
      </c>
      <c r="AC366" s="729"/>
      <c r="AD366" s="162"/>
      <c r="AE366" s="727" t="s">
        <v>1693</v>
      </c>
      <c r="AF366" s="728"/>
      <c r="AG366" s="729"/>
      <c r="AH366" s="485"/>
      <c r="AI366" s="463" t="s">
        <v>1698</v>
      </c>
      <c r="AJ366" s="162"/>
      <c r="AK366" s="162"/>
      <c r="AL366" s="195"/>
      <c r="AM366" s="502">
        <f t="shared" si="13"/>
        <v>0</v>
      </c>
      <c r="AN366" s="250"/>
    </row>
    <row r="367" spans="1:79" ht="15" customHeight="1" x14ac:dyDescent="0.25">
      <c r="A367" s="195"/>
      <c r="B367" s="162"/>
      <c r="C367" s="176"/>
      <c r="D367" s="464" t="s">
        <v>792</v>
      </c>
      <c r="E367" s="176"/>
      <c r="F367" s="464" t="s">
        <v>3808</v>
      </c>
      <c r="G367" s="176"/>
      <c r="H367" s="730" t="s">
        <v>1877</v>
      </c>
      <c r="I367" s="732"/>
      <c r="J367" s="162"/>
      <c r="K367" s="730" t="s">
        <v>3898</v>
      </c>
      <c r="L367" s="731"/>
      <c r="M367" s="732"/>
      <c r="N367" s="162"/>
      <c r="O367" s="464" t="s">
        <v>3896</v>
      </c>
      <c r="P367" s="162"/>
      <c r="Q367" s="464" t="s">
        <v>3947</v>
      </c>
      <c r="R367" s="162"/>
      <c r="S367" s="464" t="s">
        <v>3585</v>
      </c>
      <c r="T367" s="162"/>
      <c r="U367" s="464" t="s">
        <v>3586</v>
      </c>
      <c r="V367" s="176"/>
      <c r="W367" s="730" t="s">
        <v>3824</v>
      </c>
      <c r="X367" s="731"/>
      <c r="Y367" s="731"/>
      <c r="Z367" s="732"/>
      <c r="AA367" s="162"/>
      <c r="AB367" s="187" t="s">
        <v>3587</v>
      </c>
      <c r="AC367" s="188"/>
      <c r="AD367" s="162"/>
      <c r="AE367" s="730" t="s">
        <v>3824</v>
      </c>
      <c r="AF367" s="731"/>
      <c r="AG367" s="732"/>
      <c r="AH367" s="485"/>
      <c r="AI367" s="464" t="s">
        <v>794</v>
      </c>
      <c r="AJ367" s="176"/>
      <c r="AK367" s="162"/>
      <c r="AL367" s="195"/>
      <c r="AM367" s="502">
        <f t="shared" si="13"/>
        <v>0</v>
      </c>
      <c r="AN367" s="250"/>
    </row>
    <row r="368" spans="1:79" ht="3.95" customHeight="1" x14ac:dyDescent="0.25">
      <c r="A368" s="195"/>
      <c r="B368" s="162"/>
      <c r="C368" s="158"/>
      <c r="D368" s="166"/>
      <c r="E368" s="166"/>
      <c r="F368" s="166"/>
      <c r="G368" s="200"/>
      <c r="H368" s="166"/>
      <c r="I368" s="166"/>
      <c r="J368" s="213"/>
      <c r="K368" s="166"/>
      <c r="L368" s="166"/>
      <c r="M368" s="166"/>
      <c r="N368" s="166"/>
      <c r="O368" s="158"/>
      <c r="P368" s="213"/>
      <c r="Q368" s="158"/>
      <c r="R368" s="213"/>
      <c r="S368" s="158"/>
      <c r="T368" s="213"/>
      <c r="U368" s="158"/>
      <c r="V368" s="213"/>
      <c r="W368" s="158"/>
      <c r="X368" s="158"/>
      <c r="Y368" s="158"/>
      <c r="Z368" s="158"/>
      <c r="AA368" s="213"/>
      <c r="AB368" s="158"/>
      <c r="AC368" s="158"/>
      <c r="AD368" s="213"/>
      <c r="AE368" s="158"/>
      <c r="AF368" s="158"/>
      <c r="AG368" s="158"/>
      <c r="AH368" s="158"/>
      <c r="AI368" s="158"/>
      <c r="AJ368" s="158"/>
      <c r="AK368" s="162"/>
      <c r="AL368" s="195"/>
      <c r="AM368" s="246">
        <f t="shared" si="13"/>
        <v>0</v>
      </c>
      <c r="AN368" s="250"/>
    </row>
    <row r="369" spans="1:81" ht="17.100000000000001" customHeight="1" x14ac:dyDescent="0.25">
      <c r="A369" s="195"/>
      <c r="B369" s="162"/>
      <c r="C369" s="162"/>
      <c r="D369" s="185">
        <v>1</v>
      </c>
      <c r="E369" s="371" t="s">
        <v>3752</v>
      </c>
      <c r="F369" s="294"/>
      <c r="G369" s="201" t="s">
        <v>3752</v>
      </c>
      <c r="H369" s="739"/>
      <c r="I369" s="740"/>
      <c r="J369" s="213" t="s">
        <v>3752</v>
      </c>
      <c r="K369" s="765"/>
      <c r="L369" s="765"/>
      <c r="M369" s="765"/>
      <c r="N369" s="369" t="s">
        <v>3752</v>
      </c>
      <c r="O369" s="294"/>
      <c r="P369" s="401" t="s">
        <v>3752</v>
      </c>
      <c r="Q369" s="295"/>
      <c r="R369" s="401" t="s">
        <v>3752</v>
      </c>
      <c r="S369" s="294"/>
      <c r="T369" s="401" t="s">
        <v>3752</v>
      </c>
      <c r="U369" s="295"/>
      <c r="V369" s="401" t="s">
        <v>3752</v>
      </c>
      <c r="W369" s="829"/>
      <c r="X369" s="837"/>
      <c r="Y369" s="837"/>
      <c r="Z369" s="830"/>
      <c r="AA369" s="401" t="s">
        <v>3752</v>
      </c>
      <c r="AB369" s="881"/>
      <c r="AC369" s="881"/>
      <c r="AD369" s="401" t="s">
        <v>3752</v>
      </c>
      <c r="AE369" s="765"/>
      <c r="AF369" s="765"/>
      <c r="AG369" s="765"/>
      <c r="AH369" s="401" t="s">
        <v>3752</v>
      </c>
      <c r="AI369" s="633" t="str">
        <f>IF(OR(F369="",H369=""),"",3+3*U369+1*AB369)</f>
        <v/>
      </c>
      <c r="AJ369" s="162"/>
      <c r="AK369" s="162"/>
      <c r="AL369" s="195"/>
      <c r="AM369" s="246" t="str">
        <f t="shared" si="13"/>
        <v/>
      </c>
      <c r="AN369" s="250"/>
    </row>
    <row r="370" spans="1:81" ht="17.100000000000001" customHeight="1" x14ac:dyDescent="0.25">
      <c r="A370" s="195"/>
      <c r="B370" s="162"/>
      <c r="C370" s="162"/>
      <c r="D370" s="185">
        <v>2</v>
      </c>
      <c r="E370" s="371" t="s">
        <v>3752</v>
      </c>
      <c r="F370" s="294"/>
      <c r="G370" s="201" t="s">
        <v>3752</v>
      </c>
      <c r="H370" s="739"/>
      <c r="I370" s="740"/>
      <c r="J370" s="213" t="s">
        <v>3752</v>
      </c>
      <c r="K370" s="765"/>
      <c r="L370" s="765"/>
      <c r="M370" s="765"/>
      <c r="N370" s="369" t="s">
        <v>3752</v>
      </c>
      <c r="O370" s="294"/>
      <c r="P370" s="401" t="s">
        <v>3752</v>
      </c>
      <c r="Q370" s="295"/>
      <c r="R370" s="401" t="s">
        <v>3752</v>
      </c>
      <c r="S370" s="294"/>
      <c r="T370" s="401" t="s">
        <v>3752</v>
      </c>
      <c r="U370" s="295"/>
      <c r="V370" s="401" t="s">
        <v>3752</v>
      </c>
      <c r="W370" s="829"/>
      <c r="X370" s="837"/>
      <c r="Y370" s="837"/>
      <c r="Z370" s="830"/>
      <c r="AA370" s="401" t="s">
        <v>3752</v>
      </c>
      <c r="AB370" s="881"/>
      <c r="AC370" s="881"/>
      <c r="AD370" s="401" t="s">
        <v>3752</v>
      </c>
      <c r="AE370" s="765"/>
      <c r="AF370" s="765"/>
      <c r="AG370" s="765"/>
      <c r="AH370" s="401" t="s">
        <v>3752</v>
      </c>
      <c r="AI370" s="633" t="str">
        <f>IF(OR(F370="",H370=""),"",3+3*U370+1*AB370)</f>
        <v/>
      </c>
      <c r="AJ370" s="162"/>
      <c r="AK370" s="162"/>
      <c r="AL370" s="195"/>
      <c r="AM370" s="246" t="str">
        <f t="shared" si="13"/>
        <v/>
      </c>
      <c r="AN370" s="250"/>
    </row>
    <row r="371" spans="1:81" ht="17.100000000000001" customHeight="1" x14ac:dyDescent="0.25">
      <c r="A371" s="195"/>
      <c r="B371" s="162"/>
      <c r="C371" s="162"/>
      <c r="D371" s="185">
        <v>3</v>
      </c>
      <c r="E371" s="371" t="s">
        <v>3752</v>
      </c>
      <c r="F371" s="294"/>
      <c r="G371" s="201" t="s">
        <v>3752</v>
      </c>
      <c r="H371" s="739"/>
      <c r="I371" s="740"/>
      <c r="J371" s="213" t="s">
        <v>3752</v>
      </c>
      <c r="K371" s="765"/>
      <c r="L371" s="765"/>
      <c r="M371" s="765"/>
      <c r="N371" s="369" t="s">
        <v>3752</v>
      </c>
      <c r="O371" s="294"/>
      <c r="P371" s="401" t="s">
        <v>3752</v>
      </c>
      <c r="Q371" s="295"/>
      <c r="R371" s="401" t="s">
        <v>3752</v>
      </c>
      <c r="S371" s="294"/>
      <c r="T371" s="401" t="s">
        <v>3752</v>
      </c>
      <c r="U371" s="295"/>
      <c r="V371" s="401" t="s">
        <v>3752</v>
      </c>
      <c r="W371" s="829"/>
      <c r="X371" s="837"/>
      <c r="Y371" s="837"/>
      <c r="Z371" s="830"/>
      <c r="AA371" s="401" t="s">
        <v>3752</v>
      </c>
      <c r="AB371" s="881"/>
      <c r="AC371" s="881"/>
      <c r="AD371" s="401" t="s">
        <v>3752</v>
      </c>
      <c r="AE371" s="765"/>
      <c r="AF371" s="765"/>
      <c r="AG371" s="765"/>
      <c r="AH371" s="401" t="s">
        <v>3752</v>
      </c>
      <c r="AI371" s="633" t="str">
        <f>IF(OR(F371="",H371=""),"",3+3*U371+1*AB371)</f>
        <v/>
      </c>
      <c r="AJ371" s="162"/>
      <c r="AK371" s="162"/>
      <c r="AL371" s="195"/>
      <c r="AM371" s="246" t="str">
        <f t="shared" si="13"/>
        <v/>
      </c>
      <c r="AN371" s="250"/>
      <c r="CB371" s="132">
        <v>38</v>
      </c>
    </row>
    <row r="372" spans="1:81" ht="3.95" customHeight="1" x14ac:dyDescent="0.25">
      <c r="A372" s="195"/>
      <c r="B372" s="162"/>
      <c r="C372" s="162"/>
      <c r="D372" s="162"/>
      <c r="E372" s="162"/>
      <c r="F372" s="189"/>
      <c r="G372" s="189"/>
      <c r="H372" s="189"/>
      <c r="I372" s="189"/>
      <c r="J372" s="189"/>
      <c r="K372" s="189"/>
      <c r="L372" s="189"/>
      <c r="M372" s="189"/>
      <c r="N372" s="40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62"/>
      <c r="AI372" s="162"/>
      <c r="AJ372" s="162"/>
      <c r="AK372" s="162"/>
      <c r="AL372" s="195"/>
      <c r="AM372" s="246">
        <f t="shared" si="13"/>
        <v>0</v>
      </c>
      <c r="AN372" s="250"/>
    </row>
    <row r="373" spans="1:81" s="327" customFormat="1" ht="17.100000000000001" customHeight="1" x14ac:dyDescent="0.25">
      <c r="A373" s="339"/>
      <c r="B373" s="299"/>
      <c r="C373" s="841" t="s">
        <v>1811</v>
      </c>
      <c r="D373" s="842"/>
      <c r="E373" s="842"/>
      <c r="F373" s="842"/>
      <c r="G373" s="842"/>
      <c r="H373" s="842"/>
      <c r="I373" s="842"/>
      <c r="J373" s="842"/>
      <c r="K373" s="842"/>
      <c r="L373" s="842"/>
      <c r="M373" s="842"/>
      <c r="N373" s="842"/>
      <c r="O373" s="842"/>
      <c r="P373" s="842"/>
      <c r="Q373" s="432"/>
      <c r="R373" s="432"/>
      <c r="S373" s="431"/>
      <c r="T373" s="431"/>
      <c r="U373" s="827" t="s">
        <v>1815</v>
      </c>
      <c r="V373" s="827"/>
      <c r="W373" s="827"/>
      <c r="X373" s="827"/>
      <c r="Y373" s="827"/>
      <c r="Z373" s="827"/>
      <c r="AA373" s="827"/>
      <c r="AB373" s="827"/>
      <c r="AC373" s="827"/>
      <c r="AD373" s="827"/>
      <c r="AE373" s="827"/>
      <c r="AF373" s="827"/>
      <c r="AG373" s="827"/>
      <c r="AH373" s="828"/>
      <c r="AI373" s="854" t="s">
        <v>1879</v>
      </c>
      <c r="AJ373" s="855"/>
      <c r="AK373" s="299"/>
      <c r="AL373" s="339"/>
      <c r="AM373" s="448">
        <f t="shared" si="13"/>
        <v>0</v>
      </c>
      <c r="AN373" s="452"/>
    </row>
    <row r="374" spans="1:81" ht="3.95" customHeight="1" x14ac:dyDescent="0.25">
      <c r="A374" s="195"/>
      <c r="B374" s="162"/>
      <c r="C374" s="158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62"/>
      <c r="AL374" s="195"/>
      <c r="AM374" s="246">
        <f t="shared" si="13"/>
        <v>0</v>
      </c>
      <c r="AN374" s="250"/>
    </row>
    <row r="375" spans="1:81" ht="15" customHeight="1" x14ac:dyDescent="0.25">
      <c r="A375" s="195"/>
      <c r="B375" s="162"/>
      <c r="C375" s="158"/>
      <c r="D375" s="463" t="s">
        <v>1692</v>
      </c>
      <c r="E375" s="176"/>
      <c r="F375" s="463" t="s">
        <v>3786</v>
      </c>
      <c r="G375" s="176"/>
      <c r="H375" s="727" t="s">
        <v>1878</v>
      </c>
      <c r="I375" s="729"/>
      <c r="J375" s="162"/>
      <c r="K375" s="727" t="s">
        <v>3782</v>
      </c>
      <c r="L375" s="728"/>
      <c r="M375" s="729"/>
      <c r="N375" s="162"/>
      <c r="O375" s="463" t="s">
        <v>3897</v>
      </c>
      <c r="P375" s="162"/>
      <c r="Q375" s="463" t="s">
        <v>3583</v>
      </c>
      <c r="R375" s="162"/>
      <c r="S375" s="463" t="s">
        <v>3584</v>
      </c>
      <c r="T375" s="162"/>
      <c r="U375" s="463" t="s">
        <v>3588</v>
      </c>
      <c r="V375" s="176"/>
      <c r="W375" s="727" t="s">
        <v>1693</v>
      </c>
      <c r="X375" s="728"/>
      <c r="Y375" s="728"/>
      <c r="Z375" s="729"/>
      <c r="AA375" s="162"/>
      <c r="AB375" s="727" t="s">
        <v>3589</v>
      </c>
      <c r="AC375" s="729"/>
      <c r="AD375" s="162"/>
      <c r="AE375" s="727" t="s">
        <v>1693</v>
      </c>
      <c r="AF375" s="728"/>
      <c r="AG375" s="729"/>
      <c r="AH375" s="485"/>
      <c r="AI375" s="463" t="s">
        <v>1698</v>
      </c>
      <c r="AJ375" s="158"/>
      <c r="AK375" s="162"/>
      <c r="AL375" s="195"/>
      <c r="AM375" s="502">
        <f t="shared" si="13"/>
        <v>0</v>
      </c>
      <c r="AN375" s="250"/>
    </row>
    <row r="376" spans="1:81" ht="15" customHeight="1" x14ac:dyDescent="0.25">
      <c r="A376" s="195"/>
      <c r="B376" s="162"/>
      <c r="C376" s="158"/>
      <c r="D376" s="464" t="s">
        <v>792</v>
      </c>
      <c r="E376" s="176"/>
      <c r="F376" s="464" t="s">
        <v>3808</v>
      </c>
      <c r="G376" s="176"/>
      <c r="H376" s="730" t="s">
        <v>1877</v>
      </c>
      <c r="I376" s="732"/>
      <c r="J376" s="162"/>
      <c r="K376" s="730" t="s">
        <v>3785</v>
      </c>
      <c r="L376" s="731"/>
      <c r="M376" s="732"/>
      <c r="N376" s="162"/>
      <c r="O376" s="464" t="s">
        <v>3896</v>
      </c>
      <c r="P376" s="162"/>
      <c r="Q376" s="464" t="s">
        <v>3947</v>
      </c>
      <c r="R376" s="162"/>
      <c r="S376" s="464" t="s">
        <v>3585</v>
      </c>
      <c r="T376" s="162"/>
      <c r="U376" s="464" t="s">
        <v>3586</v>
      </c>
      <c r="V376" s="176"/>
      <c r="W376" s="730" t="s">
        <v>3824</v>
      </c>
      <c r="X376" s="731"/>
      <c r="Y376" s="731"/>
      <c r="Z376" s="732"/>
      <c r="AA376" s="162"/>
      <c r="AB376" s="187" t="s">
        <v>3587</v>
      </c>
      <c r="AC376" s="188"/>
      <c r="AD376" s="162"/>
      <c r="AE376" s="730" t="s">
        <v>3824</v>
      </c>
      <c r="AF376" s="731"/>
      <c r="AG376" s="732"/>
      <c r="AH376" s="485"/>
      <c r="AI376" s="464" t="s">
        <v>794</v>
      </c>
      <c r="AJ376" s="158"/>
      <c r="AK376" s="162"/>
      <c r="AL376" s="195"/>
      <c r="AM376" s="502">
        <f t="shared" si="13"/>
        <v>0</v>
      </c>
      <c r="AN376" s="250"/>
    </row>
    <row r="377" spans="1:81" ht="3.95" customHeight="1" x14ac:dyDescent="0.25">
      <c r="A377" s="195"/>
      <c r="B377" s="162"/>
      <c r="C377" s="158"/>
      <c r="D377" s="166"/>
      <c r="E377" s="166"/>
      <c r="F377" s="166"/>
      <c r="G377" s="200"/>
      <c r="H377" s="166"/>
      <c r="I377" s="166"/>
      <c r="J377" s="166"/>
      <c r="K377" s="166"/>
      <c r="L377" s="166"/>
      <c r="M377" s="166"/>
      <c r="N377" s="166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62"/>
      <c r="AL377" s="195"/>
      <c r="AM377" s="246">
        <f t="shared" si="13"/>
        <v>0</v>
      </c>
      <c r="AN377" s="250"/>
    </row>
    <row r="378" spans="1:81" ht="17.100000000000001" customHeight="1" x14ac:dyDescent="0.25">
      <c r="A378" s="195"/>
      <c r="B378" s="162"/>
      <c r="C378" s="162"/>
      <c r="D378" s="185">
        <v>1</v>
      </c>
      <c r="E378" s="371" t="s">
        <v>3752</v>
      </c>
      <c r="F378" s="294"/>
      <c r="G378" s="201" t="s">
        <v>3752</v>
      </c>
      <c r="H378" s="739"/>
      <c r="I378" s="740"/>
      <c r="J378" s="213" t="s">
        <v>3752</v>
      </c>
      <c r="K378" s="765"/>
      <c r="L378" s="765"/>
      <c r="M378" s="765"/>
      <c r="N378" s="369" t="s">
        <v>3752</v>
      </c>
      <c r="O378" s="294"/>
      <c r="P378" s="401" t="s">
        <v>3752</v>
      </c>
      <c r="Q378" s="295"/>
      <c r="R378" s="401" t="s">
        <v>3752</v>
      </c>
      <c r="S378" s="294"/>
      <c r="T378" s="401" t="s">
        <v>3752</v>
      </c>
      <c r="U378" s="295"/>
      <c r="V378" s="401" t="s">
        <v>3752</v>
      </c>
      <c r="W378" s="829"/>
      <c r="X378" s="837"/>
      <c r="Y378" s="837"/>
      <c r="Z378" s="830"/>
      <c r="AA378" s="401" t="s">
        <v>3752</v>
      </c>
      <c r="AB378" s="881"/>
      <c r="AC378" s="881"/>
      <c r="AD378" s="401" t="s">
        <v>3752</v>
      </c>
      <c r="AE378" s="765"/>
      <c r="AF378" s="765"/>
      <c r="AG378" s="765"/>
      <c r="AH378" s="401" t="s">
        <v>3752</v>
      </c>
      <c r="AI378" s="633" t="str">
        <f>IF(OR(F378="",H378=""),"",5+3*U378+1*AB378)</f>
        <v/>
      </c>
      <c r="AJ378" s="162"/>
      <c r="AK378" s="162"/>
      <c r="AL378" s="195"/>
      <c r="AM378" s="246" t="str">
        <f t="shared" si="13"/>
        <v/>
      </c>
      <c r="AN378" s="250"/>
    </row>
    <row r="379" spans="1:81" ht="17.100000000000001" customHeight="1" x14ac:dyDescent="0.25">
      <c r="A379" s="195"/>
      <c r="B379" s="162"/>
      <c r="C379" s="162"/>
      <c r="D379" s="185">
        <v>2</v>
      </c>
      <c r="E379" s="371" t="s">
        <v>3752</v>
      </c>
      <c r="F379" s="294"/>
      <c r="G379" s="201" t="s">
        <v>3752</v>
      </c>
      <c r="H379" s="739"/>
      <c r="I379" s="740"/>
      <c r="J379" s="213" t="s">
        <v>3752</v>
      </c>
      <c r="K379" s="765"/>
      <c r="L379" s="765"/>
      <c r="M379" s="765"/>
      <c r="N379" s="369" t="s">
        <v>3752</v>
      </c>
      <c r="O379" s="294"/>
      <c r="P379" s="401" t="s">
        <v>3752</v>
      </c>
      <c r="Q379" s="295"/>
      <c r="R379" s="401" t="s">
        <v>3752</v>
      </c>
      <c r="S379" s="294"/>
      <c r="T379" s="401" t="s">
        <v>3752</v>
      </c>
      <c r="U379" s="295"/>
      <c r="V379" s="401" t="s">
        <v>3752</v>
      </c>
      <c r="W379" s="829"/>
      <c r="X379" s="837"/>
      <c r="Y379" s="837"/>
      <c r="Z379" s="830"/>
      <c r="AA379" s="401" t="s">
        <v>3752</v>
      </c>
      <c r="AB379" s="881"/>
      <c r="AC379" s="881"/>
      <c r="AD379" s="401" t="s">
        <v>3752</v>
      </c>
      <c r="AE379" s="765"/>
      <c r="AF379" s="765"/>
      <c r="AG379" s="765"/>
      <c r="AH379" s="401" t="s">
        <v>3752</v>
      </c>
      <c r="AI379" s="633" t="str">
        <f>IF(OR(F379="",H379=""),"",5+3*U379+1*AB379)</f>
        <v/>
      </c>
      <c r="AJ379" s="162"/>
      <c r="AK379" s="162"/>
      <c r="AL379" s="195"/>
      <c r="AM379" s="246" t="str">
        <f t="shared" si="13"/>
        <v/>
      </c>
      <c r="AN379" s="250"/>
    </row>
    <row r="380" spans="1:81" ht="17.100000000000001" customHeight="1" x14ac:dyDescent="0.25">
      <c r="A380" s="195"/>
      <c r="B380" s="162"/>
      <c r="C380" s="162"/>
      <c r="D380" s="185">
        <v>3</v>
      </c>
      <c r="E380" s="371" t="s">
        <v>3752</v>
      </c>
      <c r="F380" s="294"/>
      <c r="G380" s="201" t="s">
        <v>3752</v>
      </c>
      <c r="H380" s="739"/>
      <c r="I380" s="740"/>
      <c r="J380" s="213" t="s">
        <v>3752</v>
      </c>
      <c r="K380" s="765"/>
      <c r="L380" s="765"/>
      <c r="M380" s="765"/>
      <c r="N380" s="369" t="s">
        <v>3752</v>
      </c>
      <c r="O380" s="294"/>
      <c r="P380" s="401" t="s">
        <v>3752</v>
      </c>
      <c r="Q380" s="295"/>
      <c r="R380" s="401" t="s">
        <v>3752</v>
      </c>
      <c r="S380" s="294"/>
      <c r="T380" s="401" t="s">
        <v>3752</v>
      </c>
      <c r="U380" s="295"/>
      <c r="V380" s="401" t="s">
        <v>3752</v>
      </c>
      <c r="W380" s="829"/>
      <c r="X380" s="837"/>
      <c r="Y380" s="837"/>
      <c r="Z380" s="830"/>
      <c r="AA380" s="401" t="s">
        <v>3752</v>
      </c>
      <c r="AB380" s="881"/>
      <c r="AC380" s="881"/>
      <c r="AD380" s="401" t="s">
        <v>3752</v>
      </c>
      <c r="AE380" s="765"/>
      <c r="AF380" s="765"/>
      <c r="AG380" s="765"/>
      <c r="AH380" s="401" t="s">
        <v>3752</v>
      </c>
      <c r="AI380" s="633" t="str">
        <f>IF(OR(F380="",H380=""),"",5+3*U380+1*AB380)</f>
        <v/>
      </c>
      <c r="AJ380" s="162"/>
      <c r="AK380" s="162"/>
      <c r="AL380" s="195"/>
      <c r="AM380" s="246" t="str">
        <f t="shared" si="13"/>
        <v/>
      </c>
      <c r="AN380" s="250"/>
      <c r="CC380" s="132">
        <v>39</v>
      </c>
    </row>
    <row r="381" spans="1:81" ht="3.95" customHeight="1" x14ac:dyDescent="0.25">
      <c r="A381" s="195"/>
      <c r="B381" s="162"/>
      <c r="C381" s="162"/>
      <c r="D381" s="162"/>
      <c r="E381" s="162"/>
      <c r="F381" s="189"/>
      <c r="G381" s="189"/>
      <c r="H381" s="189"/>
      <c r="I381" s="189"/>
      <c r="J381" s="189"/>
      <c r="K381" s="189"/>
      <c r="L381" s="189"/>
      <c r="M381" s="189"/>
      <c r="N381" s="40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62"/>
      <c r="AI381" s="162"/>
      <c r="AJ381" s="162"/>
      <c r="AK381" s="162"/>
      <c r="AL381" s="195"/>
      <c r="AM381" s="246">
        <f t="shared" si="13"/>
        <v>0</v>
      </c>
      <c r="AN381" s="250"/>
    </row>
    <row r="382" spans="1:81" s="327" customFormat="1" ht="17.100000000000001" customHeight="1" x14ac:dyDescent="0.25">
      <c r="A382" s="339"/>
      <c r="B382" s="299"/>
      <c r="C382" s="841" t="s">
        <v>1812</v>
      </c>
      <c r="D382" s="842"/>
      <c r="E382" s="842"/>
      <c r="F382" s="842"/>
      <c r="G382" s="842"/>
      <c r="H382" s="842"/>
      <c r="I382" s="842"/>
      <c r="J382" s="842"/>
      <c r="K382" s="842"/>
      <c r="L382" s="842"/>
      <c r="M382" s="842"/>
      <c r="N382" s="842"/>
      <c r="O382" s="842"/>
      <c r="P382" s="842"/>
      <c r="Q382" s="432"/>
      <c r="R382" s="432"/>
      <c r="S382" s="431"/>
      <c r="T382" s="431"/>
      <c r="U382" s="827" t="s">
        <v>1816</v>
      </c>
      <c r="V382" s="827"/>
      <c r="W382" s="827"/>
      <c r="X382" s="827"/>
      <c r="Y382" s="827"/>
      <c r="Z382" s="827"/>
      <c r="AA382" s="827"/>
      <c r="AB382" s="827"/>
      <c r="AC382" s="827"/>
      <c r="AD382" s="827"/>
      <c r="AE382" s="827"/>
      <c r="AF382" s="827"/>
      <c r="AG382" s="827"/>
      <c r="AH382" s="828"/>
      <c r="AI382" s="854" t="s">
        <v>1852</v>
      </c>
      <c r="AJ382" s="855"/>
      <c r="AK382" s="299"/>
      <c r="AL382" s="339"/>
      <c r="AM382" s="448">
        <f t="shared" si="13"/>
        <v>0</v>
      </c>
      <c r="AN382" s="452"/>
    </row>
    <row r="383" spans="1:81" ht="3.95" customHeight="1" x14ac:dyDescent="0.25">
      <c r="A383" s="195"/>
      <c r="B383" s="162"/>
      <c r="C383" s="158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62"/>
      <c r="AL383" s="195"/>
      <c r="AM383" s="246">
        <f t="shared" si="13"/>
        <v>0</v>
      </c>
      <c r="AN383" s="250"/>
    </row>
    <row r="384" spans="1:81" ht="15" customHeight="1" x14ac:dyDescent="0.25">
      <c r="A384" s="195"/>
      <c r="B384" s="162"/>
      <c r="C384" s="158"/>
      <c r="D384" s="463" t="s">
        <v>1692</v>
      </c>
      <c r="E384" s="176"/>
      <c r="F384" s="463" t="s">
        <v>3786</v>
      </c>
      <c r="G384" s="176"/>
      <c r="H384" s="727" t="s">
        <v>3903</v>
      </c>
      <c r="I384" s="729"/>
      <c r="J384" s="162"/>
      <c r="K384" s="727" t="s">
        <v>3783</v>
      </c>
      <c r="L384" s="728"/>
      <c r="M384" s="729"/>
      <c r="N384" s="162"/>
      <c r="O384" s="463" t="s">
        <v>3901</v>
      </c>
      <c r="P384" s="162"/>
      <c r="Q384" s="463" t="s">
        <v>3583</v>
      </c>
      <c r="R384" s="162"/>
      <c r="S384" s="463" t="s">
        <v>3584</v>
      </c>
      <c r="T384" s="162"/>
      <c r="U384" s="463" t="s">
        <v>3588</v>
      </c>
      <c r="V384" s="176"/>
      <c r="W384" s="727" t="s">
        <v>1693</v>
      </c>
      <c r="X384" s="728"/>
      <c r="Y384" s="728"/>
      <c r="Z384" s="729"/>
      <c r="AA384" s="162"/>
      <c r="AB384" s="727" t="s">
        <v>3589</v>
      </c>
      <c r="AC384" s="729"/>
      <c r="AD384" s="162"/>
      <c r="AE384" s="727" t="s">
        <v>1693</v>
      </c>
      <c r="AF384" s="728"/>
      <c r="AG384" s="729"/>
      <c r="AH384" s="485"/>
      <c r="AI384" s="463" t="s">
        <v>1698</v>
      </c>
      <c r="AJ384" s="158"/>
      <c r="AK384" s="162"/>
      <c r="AL384" s="195"/>
      <c r="AM384" s="502">
        <f t="shared" si="13"/>
        <v>0</v>
      </c>
      <c r="AN384" s="250"/>
    </row>
    <row r="385" spans="1:83" ht="15" customHeight="1" x14ac:dyDescent="0.25">
      <c r="A385" s="195"/>
      <c r="B385" s="162"/>
      <c r="C385" s="158"/>
      <c r="D385" s="464" t="s">
        <v>792</v>
      </c>
      <c r="E385" s="176"/>
      <c r="F385" s="464" t="s">
        <v>3808</v>
      </c>
      <c r="G385" s="176"/>
      <c r="H385" s="730" t="s">
        <v>3902</v>
      </c>
      <c r="I385" s="732"/>
      <c r="J385" s="162"/>
      <c r="K385" s="730" t="s">
        <v>3784</v>
      </c>
      <c r="L385" s="731"/>
      <c r="M385" s="732"/>
      <c r="N385" s="162"/>
      <c r="O385" s="464" t="s">
        <v>3900</v>
      </c>
      <c r="P385" s="162"/>
      <c r="Q385" s="464" t="s">
        <v>3947</v>
      </c>
      <c r="R385" s="162"/>
      <c r="S385" s="464" t="s">
        <v>3585</v>
      </c>
      <c r="T385" s="162"/>
      <c r="U385" s="464" t="s">
        <v>3586</v>
      </c>
      <c r="V385" s="176"/>
      <c r="W385" s="730" t="s">
        <v>3824</v>
      </c>
      <c r="X385" s="731"/>
      <c r="Y385" s="731"/>
      <c r="Z385" s="732"/>
      <c r="AA385" s="162"/>
      <c r="AB385" s="187" t="s">
        <v>3587</v>
      </c>
      <c r="AC385" s="188"/>
      <c r="AD385" s="162"/>
      <c r="AE385" s="730" t="s">
        <v>3824</v>
      </c>
      <c r="AF385" s="731"/>
      <c r="AG385" s="732"/>
      <c r="AH385" s="485"/>
      <c r="AI385" s="464" t="s">
        <v>794</v>
      </c>
      <c r="AJ385" s="158"/>
      <c r="AK385" s="162"/>
      <c r="AL385" s="195"/>
      <c r="AM385" s="502">
        <f t="shared" si="13"/>
        <v>0</v>
      </c>
      <c r="AN385" s="250"/>
    </row>
    <row r="386" spans="1:83" ht="3.95" customHeight="1" x14ac:dyDescent="0.25">
      <c r="A386" s="195"/>
      <c r="B386" s="162"/>
      <c r="C386" s="158"/>
      <c r="D386" s="166"/>
      <c r="E386" s="166"/>
      <c r="F386" s="166"/>
      <c r="G386" s="200"/>
      <c r="H386" s="166"/>
      <c r="I386" s="166"/>
      <c r="J386" s="166"/>
      <c r="K386" s="166"/>
      <c r="L386" s="166"/>
      <c r="M386" s="166"/>
      <c r="N386" s="166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62"/>
      <c r="AL386" s="195"/>
      <c r="AM386" s="246">
        <f t="shared" si="13"/>
        <v>0</v>
      </c>
      <c r="AN386" s="250"/>
    </row>
    <row r="387" spans="1:83" ht="17.100000000000001" customHeight="1" x14ac:dyDescent="0.25">
      <c r="A387" s="195"/>
      <c r="B387" s="162"/>
      <c r="C387" s="162"/>
      <c r="D387" s="185">
        <v>1</v>
      </c>
      <c r="E387" s="371" t="s">
        <v>3752</v>
      </c>
      <c r="F387" s="294"/>
      <c r="G387" s="201" t="s">
        <v>3752</v>
      </c>
      <c r="H387" s="739"/>
      <c r="I387" s="740"/>
      <c r="J387" s="213" t="s">
        <v>3752</v>
      </c>
      <c r="K387" s="765"/>
      <c r="L387" s="765"/>
      <c r="M387" s="765"/>
      <c r="N387" s="369" t="s">
        <v>3752</v>
      </c>
      <c r="O387" s="294"/>
      <c r="P387" s="401" t="s">
        <v>3752</v>
      </c>
      <c r="Q387" s="295"/>
      <c r="R387" s="401" t="s">
        <v>3752</v>
      </c>
      <c r="S387" s="294"/>
      <c r="T387" s="401" t="s">
        <v>3752</v>
      </c>
      <c r="U387" s="408"/>
      <c r="V387" s="401" t="s">
        <v>3752</v>
      </c>
      <c r="W387" s="829"/>
      <c r="X387" s="837"/>
      <c r="Y387" s="837"/>
      <c r="Z387" s="830"/>
      <c r="AA387" s="401" t="s">
        <v>3752</v>
      </c>
      <c r="AB387" s="892"/>
      <c r="AC387" s="893"/>
      <c r="AD387" s="401" t="s">
        <v>3752</v>
      </c>
      <c r="AE387" s="739"/>
      <c r="AF387" s="741"/>
      <c r="AG387" s="740"/>
      <c r="AH387" s="401" t="s">
        <v>3752</v>
      </c>
      <c r="AI387" s="633" t="str">
        <f>IF(OR(F387="",H387=""),"",15+3*U387+1*AB387)</f>
        <v/>
      </c>
      <c r="AJ387" s="162"/>
      <c r="AK387" s="162"/>
      <c r="AL387" s="195"/>
      <c r="AM387" s="246" t="str">
        <f t="shared" si="13"/>
        <v/>
      </c>
      <c r="AN387" s="250"/>
    </row>
    <row r="388" spans="1:83" ht="17.100000000000001" customHeight="1" x14ac:dyDescent="0.25">
      <c r="A388" s="195"/>
      <c r="B388" s="162"/>
      <c r="C388" s="162"/>
      <c r="D388" s="185">
        <v>2</v>
      </c>
      <c r="E388" s="371" t="s">
        <v>3752</v>
      </c>
      <c r="F388" s="294"/>
      <c r="G388" s="201" t="s">
        <v>3752</v>
      </c>
      <c r="H388" s="739"/>
      <c r="I388" s="740"/>
      <c r="J388" s="213" t="s">
        <v>3752</v>
      </c>
      <c r="K388" s="765"/>
      <c r="L388" s="765"/>
      <c r="M388" s="765"/>
      <c r="N388" s="369" t="s">
        <v>3752</v>
      </c>
      <c r="O388" s="294"/>
      <c r="P388" s="401" t="s">
        <v>3752</v>
      </c>
      <c r="Q388" s="295"/>
      <c r="R388" s="401" t="s">
        <v>3752</v>
      </c>
      <c r="S388" s="294"/>
      <c r="T388" s="401" t="s">
        <v>3752</v>
      </c>
      <c r="U388" s="295"/>
      <c r="V388" s="401" t="s">
        <v>3752</v>
      </c>
      <c r="W388" s="829"/>
      <c r="X388" s="837"/>
      <c r="Y388" s="837"/>
      <c r="Z388" s="830"/>
      <c r="AA388" s="401" t="s">
        <v>3752</v>
      </c>
      <c r="AB388" s="884"/>
      <c r="AC388" s="884"/>
      <c r="AD388" s="401" t="s">
        <v>3752</v>
      </c>
      <c r="AE388" s="765"/>
      <c r="AF388" s="765"/>
      <c r="AG388" s="765"/>
      <c r="AH388" s="401" t="s">
        <v>3752</v>
      </c>
      <c r="AI388" s="633" t="str">
        <f>IF(OR(F388="",H388=""),"",15+3*U388+1*AB388)</f>
        <v/>
      </c>
      <c r="AJ388" s="162"/>
      <c r="AK388" s="162"/>
      <c r="AL388" s="195"/>
      <c r="AM388" s="246" t="str">
        <f t="shared" si="13"/>
        <v/>
      </c>
      <c r="AN388" s="250"/>
    </row>
    <row r="389" spans="1:83" ht="17.100000000000001" customHeight="1" x14ac:dyDescent="0.25">
      <c r="A389" s="195"/>
      <c r="B389" s="162"/>
      <c r="C389" s="162"/>
      <c r="D389" s="185">
        <v>3</v>
      </c>
      <c r="E389" s="371" t="s">
        <v>3752</v>
      </c>
      <c r="F389" s="294"/>
      <c r="G389" s="201" t="s">
        <v>3752</v>
      </c>
      <c r="H389" s="739"/>
      <c r="I389" s="740"/>
      <c r="J389" s="213" t="s">
        <v>3752</v>
      </c>
      <c r="K389" s="765"/>
      <c r="L389" s="765"/>
      <c r="M389" s="765"/>
      <c r="N389" s="369" t="s">
        <v>3752</v>
      </c>
      <c r="O389" s="294"/>
      <c r="P389" s="401" t="s">
        <v>3752</v>
      </c>
      <c r="Q389" s="295"/>
      <c r="R389" s="401" t="s">
        <v>3752</v>
      </c>
      <c r="S389" s="294"/>
      <c r="T389" s="401" t="s">
        <v>3752</v>
      </c>
      <c r="U389" s="295"/>
      <c r="V389" s="401" t="s">
        <v>3752</v>
      </c>
      <c r="W389" s="829"/>
      <c r="X389" s="837"/>
      <c r="Y389" s="837"/>
      <c r="Z389" s="830"/>
      <c r="AA389" s="401" t="s">
        <v>3752</v>
      </c>
      <c r="AB389" s="884"/>
      <c r="AC389" s="884"/>
      <c r="AD389" s="401" t="s">
        <v>3752</v>
      </c>
      <c r="AE389" s="765"/>
      <c r="AF389" s="765"/>
      <c r="AG389" s="765"/>
      <c r="AH389" s="401" t="s">
        <v>3752</v>
      </c>
      <c r="AI389" s="633" t="str">
        <f>IF(OR(F389="",H389=""),"",15+3*U389+1*AB389)</f>
        <v/>
      </c>
      <c r="AJ389" s="162"/>
      <c r="AK389" s="162"/>
      <c r="AL389" s="195"/>
      <c r="AM389" s="246" t="str">
        <f t="shared" si="13"/>
        <v/>
      </c>
      <c r="AN389" s="250"/>
      <c r="CD389" s="132">
        <v>40</v>
      </c>
    </row>
    <row r="390" spans="1:83" ht="3.95" customHeight="1" x14ac:dyDescent="0.25">
      <c r="A390" s="195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409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95"/>
      <c r="AM390" s="246">
        <f t="shared" si="13"/>
        <v>0</v>
      </c>
      <c r="AN390" s="250"/>
    </row>
    <row r="391" spans="1:83" s="327" customFormat="1" ht="17.100000000000001" customHeight="1" x14ac:dyDescent="0.25">
      <c r="A391" s="339"/>
      <c r="B391" s="299"/>
      <c r="C391" s="841" t="s">
        <v>1813</v>
      </c>
      <c r="D391" s="842"/>
      <c r="E391" s="842"/>
      <c r="F391" s="842"/>
      <c r="G391" s="842"/>
      <c r="H391" s="842"/>
      <c r="I391" s="842"/>
      <c r="J391" s="842"/>
      <c r="K391" s="842"/>
      <c r="L391" s="842"/>
      <c r="M391" s="842"/>
      <c r="N391" s="842"/>
      <c r="O391" s="842"/>
      <c r="P391" s="842"/>
      <c r="Q391" s="432"/>
      <c r="R391" s="432"/>
      <c r="S391" s="431"/>
      <c r="T391" s="431"/>
      <c r="U391" s="827" t="s">
        <v>1817</v>
      </c>
      <c r="V391" s="827"/>
      <c r="W391" s="827"/>
      <c r="X391" s="827"/>
      <c r="Y391" s="827"/>
      <c r="Z391" s="827"/>
      <c r="AA391" s="827"/>
      <c r="AB391" s="827"/>
      <c r="AC391" s="827"/>
      <c r="AD391" s="827"/>
      <c r="AE391" s="827"/>
      <c r="AF391" s="827"/>
      <c r="AG391" s="827"/>
      <c r="AH391" s="828"/>
      <c r="AI391" s="854" t="s">
        <v>1852</v>
      </c>
      <c r="AJ391" s="855"/>
      <c r="AK391" s="299"/>
      <c r="AL391" s="339"/>
      <c r="AM391" s="448">
        <f t="shared" si="13"/>
        <v>0</v>
      </c>
      <c r="AN391" s="452"/>
    </row>
    <row r="392" spans="1:83" ht="3.95" customHeight="1" x14ac:dyDescent="0.25">
      <c r="A392" s="195"/>
      <c r="B392" s="162"/>
      <c r="C392" s="158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62"/>
      <c r="AL392" s="195"/>
      <c r="AM392" s="246">
        <f t="shared" si="13"/>
        <v>0</v>
      </c>
      <c r="AN392" s="250"/>
    </row>
    <row r="393" spans="1:83" ht="15" customHeight="1" x14ac:dyDescent="0.25">
      <c r="A393" s="195"/>
      <c r="B393" s="162"/>
      <c r="C393" s="158"/>
      <c r="D393" s="463" t="s">
        <v>1692</v>
      </c>
      <c r="E393" s="176"/>
      <c r="F393" s="463" t="s">
        <v>3786</v>
      </c>
      <c r="G393" s="176"/>
      <c r="H393" s="727" t="s">
        <v>3905</v>
      </c>
      <c r="I393" s="729"/>
      <c r="J393" s="162"/>
      <c r="K393" s="727" t="s">
        <v>3783</v>
      </c>
      <c r="L393" s="728"/>
      <c r="M393" s="729"/>
      <c r="N393" s="162"/>
      <c r="O393" s="463" t="s">
        <v>3901</v>
      </c>
      <c r="P393" s="162"/>
      <c r="Q393" s="463" t="s">
        <v>3583</v>
      </c>
      <c r="R393" s="162"/>
      <c r="S393" s="463" t="s">
        <v>3584</v>
      </c>
      <c r="T393" s="162"/>
      <c r="U393" s="463" t="s">
        <v>3588</v>
      </c>
      <c r="V393" s="176"/>
      <c r="W393" s="727" t="s">
        <v>1693</v>
      </c>
      <c r="X393" s="728"/>
      <c r="Y393" s="728"/>
      <c r="Z393" s="729"/>
      <c r="AA393" s="162"/>
      <c r="AB393" s="727" t="s">
        <v>3589</v>
      </c>
      <c r="AC393" s="729"/>
      <c r="AD393" s="162"/>
      <c r="AE393" s="727" t="s">
        <v>1693</v>
      </c>
      <c r="AF393" s="728"/>
      <c r="AG393" s="729"/>
      <c r="AH393" s="485"/>
      <c r="AI393" s="463" t="s">
        <v>1698</v>
      </c>
      <c r="AJ393" s="158"/>
      <c r="AK393" s="162"/>
      <c r="AL393" s="195"/>
      <c r="AM393" s="502">
        <f t="shared" ref="AM393:AM456" si="14">IF(OR(AI393="Valeur",AI393="القيمة"),0,IF(ISERROR(SEARCH("/",AI393)),AI393,0))</f>
        <v>0</v>
      </c>
      <c r="AN393" s="250"/>
    </row>
    <row r="394" spans="1:83" ht="15" customHeight="1" x14ac:dyDescent="0.25">
      <c r="A394" s="195"/>
      <c r="B394" s="162"/>
      <c r="C394" s="158"/>
      <c r="D394" s="464" t="s">
        <v>792</v>
      </c>
      <c r="E394" s="176"/>
      <c r="F394" s="464" t="s">
        <v>3808</v>
      </c>
      <c r="G394" s="176"/>
      <c r="H394" s="730" t="s">
        <v>3904</v>
      </c>
      <c r="I394" s="732"/>
      <c r="J394" s="162"/>
      <c r="K394" s="730" t="s">
        <v>3784</v>
      </c>
      <c r="L394" s="731"/>
      <c r="M394" s="732"/>
      <c r="N394" s="162"/>
      <c r="O394" s="464" t="s">
        <v>3900</v>
      </c>
      <c r="P394" s="162"/>
      <c r="Q394" s="464" t="s">
        <v>3947</v>
      </c>
      <c r="R394" s="162"/>
      <c r="S394" s="464" t="s">
        <v>3585</v>
      </c>
      <c r="T394" s="162"/>
      <c r="U394" s="464" t="s">
        <v>3586</v>
      </c>
      <c r="V394" s="176"/>
      <c r="W394" s="730" t="s">
        <v>3824</v>
      </c>
      <c r="X394" s="731"/>
      <c r="Y394" s="731"/>
      <c r="Z394" s="732"/>
      <c r="AA394" s="162"/>
      <c r="AB394" s="187" t="s">
        <v>3587</v>
      </c>
      <c r="AC394" s="188"/>
      <c r="AD394" s="162"/>
      <c r="AE394" s="730" t="s">
        <v>3824</v>
      </c>
      <c r="AF394" s="731"/>
      <c r="AG394" s="732"/>
      <c r="AH394" s="485"/>
      <c r="AI394" s="464" t="s">
        <v>794</v>
      </c>
      <c r="AJ394" s="158"/>
      <c r="AK394" s="162"/>
      <c r="AL394" s="195"/>
      <c r="AM394" s="502">
        <f t="shared" si="14"/>
        <v>0</v>
      </c>
      <c r="AN394" s="250"/>
    </row>
    <row r="395" spans="1:83" ht="3.95" customHeight="1" x14ac:dyDescent="0.25">
      <c r="A395" s="195"/>
      <c r="B395" s="162"/>
      <c r="C395" s="158"/>
      <c r="D395" s="166"/>
      <c r="E395" s="166"/>
      <c r="F395" s="166"/>
      <c r="G395" s="200"/>
      <c r="H395" s="166"/>
      <c r="I395" s="166"/>
      <c r="J395" s="166"/>
      <c r="K395" s="166"/>
      <c r="L395" s="166"/>
      <c r="M395" s="166"/>
      <c r="N395" s="166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62"/>
      <c r="AL395" s="195"/>
      <c r="AM395" s="246">
        <f t="shared" si="14"/>
        <v>0</v>
      </c>
      <c r="AN395" s="250"/>
    </row>
    <row r="396" spans="1:83" ht="17.100000000000001" customHeight="1" x14ac:dyDescent="0.25">
      <c r="A396" s="195"/>
      <c r="B396" s="162"/>
      <c r="C396" s="162"/>
      <c r="D396" s="185">
        <v>1</v>
      </c>
      <c r="E396" s="371" t="s">
        <v>3752</v>
      </c>
      <c r="F396" s="294"/>
      <c r="G396" s="201" t="s">
        <v>3752</v>
      </c>
      <c r="H396" s="739"/>
      <c r="I396" s="740"/>
      <c r="J396" s="213" t="s">
        <v>3752</v>
      </c>
      <c r="K396" s="765"/>
      <c r="L396" s="765"/>
      <c r="M396" s="765"/>
      <c r="N396" s="369" t="s">
        <v>3752</v>
      </c>
      <c r="O396" s="294"/>
      <c r="P396" s="401" t="s">
        <v>3752</v>
      </c>
      <c r="Q396" s="295"/>
      <c r="R396" s="401" t="s">
        <v>3752</v>
      </c>
      <c r="S396" s="294"/>
      <c r="T396" s="401" t="s">
        <v>3752</v>
      </c>
      <c r="U396" s="295"/>
      <c r="V396" s="401" t="s">
        <v>3752</v>
      </c>
      <c r="W396" s="829"/>
      <c r="X396" s="837"/>
      <c r="Y396" s="837"/>
      <c r="Z396" s="830"/>
      <c r="AA396" s="401" t="s">
        <v>3752</v>
      </c>
      <c r="AB396" s="884"/>
      <c r="AC396" s="884"/>
      <c r="AD396" s="401" t="s">
        <v>3752</v>
      </c>
      <c r="AE396" s="765"/>
      <c r="AF396" s="765"/>
      <c r="AG396" s="765"/>
      <c r="AH396" s="401" t="s">
        <v>3752</v>
      </c>
      <c r="AI396" s="633" t="str">
        <f>IF(OR(F396="",H396=""),"",15+3*U396+1*AB396)</f>
        <v/>
      </c>
      <c r="AJ396" s="162"/>
      <c r="AK396" s="162"/>
      <c r="AL396" s="195"/>
      <c r="AM396" s="246" t="str">
        <f t="shared" si="14"/>
        <v/>
      </c>
      <c r="AN396" s="250"/>
    </row>
    <row r="397" spans="1:83" ht="17.100000000000001" customHeight="1" x14ac:dyDescent="0.25">
      <c r="A397" s="195"/>
      <c r="B397" s="162"/>
      <c r="C397" s="162"/>
      <c r="D397" s="185">
        <v>2</v>
      </c>
      <c r="E397" s="371" t="s">
        <v>3752</v>
      </c>
      <c r="F397" s="294"/>
      <c r="G397" s="201" t="s">
        <v>3752</v>
      </c>
      <c r="H397" s="739"/>
      <c r="I397" s="740"/>
      <c r="J397" s="213" t="s">
        <v>3752</v>
      </c>
      <c r="K397" s="765"/>
      <c r="L397" s="765"/>
      <c r="M397" s="765"/>
      <c r="N397" s="369" t="s">
        <v>3752</v>
      </c>
      <c r="O397" s="294"/>
      <c r="P397" s="401" t="s">
        <v>3752</v>
      </c>
      <c r="Q397" s="295"/>
      <c r="R397" s="401" t="s">
        <v>3752</v>
      </c>
      <c r="S397" s="294"/>
      <c r="T397" s="401" t="s">
        <v>3752</v>
      </c>
      <c r="U397" s="295"/>
      <c r="V397" s="401" t="s">
        <v>3752</v>
      </c>
      <c r="W397" s="829"/>
      <c r="X397" s="837"/>
      <c r="Y397" s="837"/>
      <c r="Z397" s="830"/>
      <c r="AA397" s="401" t="s">
        <v>3752</v>
      </c>
      <c r="AB397" s="884"/>
      <c r="AC397" s="884"/>
      <c r="AD397" s="401" t="s">
        <v>3752</v>
      </c>
      <c r="AE397" s="765"/>
      <c r="AF397" s="765"/>
      <c r="AG397" s="765"/>
      <c r="AH397" s="401" t="s">
        <v>3752</v>
      </c>
      <c r="AI397" s="633" t="str">
        <f>IF(OR(F397="",H397=""),"",15+3*U397+1*AB397)</f>
        <v/>
      </c>
      <c r="AJ397" s="162"/>
      <c r="AK397" s="162"/>
      <c r="AL397" s="195"/>
      <c r="AM397" s="246" t="str">
        <f t="shared" si="14"/>
        <v/>
      </c>
      <c r="AN397" s="250"/>
    </row>
    <row r="398" spans="1:83" ht="17.100000000000001" customHeight="1" x14ac:dyDescent="0.25">
      <c r="A398" s="195"/>
      <c r="B398" s="162"/>
      <c r="C398" s="162"/>
      <c r="D398" s="185">
        <v>3</v>
      </c>
      <c r="E398" s="371" t="s">
        <v>3752</v>
      </c>
      <c r="F398" s="294"/>
      <c r="G398" s="201" t="s">
        <v>3752</v>
      </c>
      <c r="H398" s="739"/>
      <c r="I398" s="740"/>
      <c r="J398" s="213" t="s">
        <v>3752</v>
      </c>
      <c r="K398" s="765"/>
      <c r="L398" s="765"/>
      <c r="M398" s="765"/>
      <c r="N398" s="369" t="s">
        <v>3752</v>
      </c>
      <c r="O398" s="294"/>
      <c r="P398" s="401" t="s">
        <v>3752</v>
      </c>
      <c r="Q398" s="295"/>
      <c r="R398" s="401" t="s">
        <v>3752</v>
      </c>
      <c r="S398" s="294"/>
      <c r="T398" s="401" t="s">
        <v>3752</v>
      </c>
      <c r="U398" s="295"/>
      <c r="V398" s="401" t="s">
        <v>3752</v>
      </c>
      <c r="W398" s="829"/>
      <c r="X398" s="837"/>
      <c r="Y398" s="837"/>
      <c r="Z398" s="830"/>
      <c r="AA398" s="401" t="s">
        <v>3752</v>
      </c>
      <c r="AB398" s="884"/>
      <c r="AC398" s="884"/>
      <c r="AD398" s="401" t="s">
        <v>3752</v>
      </c>
      <c r="AE398" s="765"/>
      <c r="AF398" s="765"/>
      <c r="AG398" s="765"/>
      <c r="AH398" s="401" t="s">
        <v>3752</v>
      </c>
      <c r="AI398" s="633" t="str">
        <f>IF(OR(F398="",H398=""),"",15+3*U398+1*AB398)</f>
        <v/>
      </c>
      <c r="AJ398" s="162"/>
      <c r="AK398" s="162"/>
      <c r="AL398" s="195"/>
      <c r="AM398" s="246" t="str">
        <f t="shared" si="14"/>
        <v/>
      </c>
      <c r="AN398" s="250"/>
      <c r="CE398" s="132">
        <v>41</v>
      </c>
    </row>
    <row r="399" spans="1:83" ht="3.95" customHeight="1" x14ac:dyDescent="0.25">
      <c r="A399" s="195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409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95"/>
      <c r="AM399" s="246">
        <f t="shared" si="14"/>
        <v>0</v>
      </c>
      <c r="AN399" s="250"/>
    </row>
    <row r="400" spans="1:83" ht="18" customHeight="1" x14ac:dyDescent="0.25">
      <c r="A400" s="195"/>
      <c r="B400" s="162"/>
      <c r="C400" s="882" t="s">
        <v>1880</v>
      </c>
      <c r="D400" s="883"/>
      <c r="E400" s="883"/>
      <c r="F400" s="883"/>
      <c r="G400" s="883"/>
      <c r="H400" s="883"/>
      <c r="I400" s="883"/>
      <c r="J400" s="883"/>
      <c r="K400" s="883"/>
      <c r="L400" s="883"/>
      <c r="M400" s="883"/>
      <c r="N400" s="883"/>
      <c r="O400" s="883"/>
      <c r="P400" s="883"/>
      <c r="Q400" s="883"/>
      <c r="R400" s="883"/>
      <c r="S400" s="883"/>
      <c r="T400" s="254"/>
      <c r="U400" s="856" t="s">
        <v>1882</v>
      </c>
      <c r="V400" s="856"/>
      <c r="W400" s="856"/>
      <c r="X400" s="856"/>
      <c r="Y400" s="856"/>
      <c r="Z400" s="856"/>
      <c r="AA400" s="856"/>
      <c r="AB400" s="856"/>
      <c r="AC400" s="856"/>
      <c r="AD400" s="856"/>
      <c r="AE400" s="856"/>
      <c r="AF400" s="856"/>
      <c r="AG400" s="856"/>
      <c r="AH400" s="856"/>
      <c r="AI400" s="856"/>
      <c r="AJ400" s="857"/>
      <c r="AK400" s="162"/>
      <c r="AL400" s="195"/>
      <c r="AM400" s="246">
        <f t="shared" si="14"/>
        <v>0</v>
      </c>
      <c r="AN400" s="250"/>
    </row>
    <row r="401" spans="1:84" ht="3.95" customHeight="1" x14ac:dyDescent="0.25">
      <c r="A401" s="195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95"/>
      <c r="AM401" s="246">
        <f t="shared" si="14"/>
        <v>0</v>
      </c>
      <c r="AN401" s="250"/>
    </row>
    <row r="402" spans="1:84" s="327" customFormat="1" ht="17.100000000000001" customHeight="1" x14ac:dyDescent="0.25">
      <c r="A402" s="339"/>
      <c r="B402" s="299"/>
      <c r="C402" s="841" t="s">
        <v>3825</v>
      </c>
      <c r="D402" s="842"/>
      <c r="E402" s="842"/>
      <c r="F402" s="842"/>
      <c r="G402" s="842"/>
      <c r="H402" s="842"/>
      <c r="I402" s="842"/>
      <c r="J402" s="842"/>
      <c r="K402" s="842"/>
      <c r="L402" s="842"/>
      <c r="M402" s="842"/>
      <c r="N402" s="842"/>
      <c r="O402" s="842"/>
      <c r="P402" s="842"/>
      <c r="Q402" s="432"/>
      <c r="R402" s="432"/>
      <c r="S402" s="431"/>
      <c r="T402" s="431"/>
      <c r="U402" s="827" t="s">
        <v>1818</v>
      </c>
      <c r="V402" s="827"/>
      <c r="W402" s="827"/>
      <c r="X402" s="827"/>
      <c r="Y402" s="827"/>
      <c r="Z402" s="827"/>
      <c r="AA402" s="827"/>
      <c r="AB402" s="827"/>
      <c r="AC402" s="827"/>
      <c r="AD402" s="827"/>
      <c r="AE402" s="827"/>
      <c r="AF402" s="827"/>
      <c r="AG402" s="827"/>
      <c r="AH402" s="828"/>
      <c r="AI402" s="854" t="s">
        <v>1849</v>
      </c>
      <c r="AJ402" s="855"/>
      <c r="AK402" s="299"/>
      <c r="AL402" s="339"/>
      <c r="AM402" s="448">
        <f t="shared" si="14"/>
        <v>0</v>
      </c>
      <c r="AN402" s="452"/>
    </row>
    <row r="403" spans="1:84" ht="3.95" customHeight="1" x14ac:dyDescent="0.25">
      <c r="A403" s="195"/>
      <c r="B403" s="162"/>
      <c r="C403" s="255"/>
      <c r="D403" s="255"/>
      <c r="E403" s="255"/>
      <c r="F403" s="255"/>
      <c r="G403" s="255"/>
      <c r="H403" s="255"/>
      <c r="I403" s="255"/>
      <c r="J403" s="255"/>
      <c r="K403" s="255"/>
      <c r="L403" s="255"/>
      <c r="M403" s="255"/>
      <c r="N403" s="255"/>
      <c r="O403" s="255"/>
      <c r="P403" s="255"/>
      <c r="Q403" s="255"/>
      <c r="R403" s="255"/>
      <c r="S403" s="256"/>
      <c r="T403" s="256"/>
      <c r="U403" s="256"/>
      <c r="V403" s="256"/>
      <c r="W403" s="256"/>
      <c r="X403" s="256"/>
      <c r="Y403" s="256"/>
      <c r="Z403" s="256"/>
      <c r="AA403" s="256"/>
      <c r="AB403" s="256"/>
      <c r="AC403" s="256"/>
      <c r="AD403" s="256"/>
      <c r="AE403" s="256"/>
      <c r="AF403" s="256"/>
      <c r="AG403" s="256"/>
      <c r="AH403" s="256"/>
      <c r="AI403" s="205"/>
      <c r="AJ403" s="205"/>
      <c r="AK403" s="162"/>
      <c r="AL403" s="195"/>
      <c r="AM403" s="246">
        <f t="shared" si="14"/>
        <v>0</v>
      </c>
      <c r="AN403" s="250"/>
    </row>
    <row r="404" spans="1:84" ht="15" customHeight="1" x14ac:dyDescent="0.25">
      <c r="A404" s="195"/>
      <c r="B404" s="162"/>
      <c r="C404" s="255"/>
      <c r="D404" s="463" t="s">
        <v>1692</v>
      </c>
      <c r="E404" s="176"/>
      <c r="F404" s="727" t="s">
        <v>1873</v>
      </c>
      <c r="G404" s="728"/>
      <c r="H404" s="728"/>
      <c r="I404" s="728"/>
      <c r="J404" s="728"/>
      <c r="K404" s="729"/>
      <c r="L404" s="162"/>
      <c r="M404" s="821" t="s">
        <v>1875</v>
      </c>
      <c r="N404" s="822"/>
      <c r="O404" s="822"/>
      <c r="P404" s="822"/>
      <c r="Q404" s="822"/>
      <c r="R404" s="822"/>
      <c r="S404" s="822"/>
      <c r="T404" s="822"/>
      <c r="U404" s="822"/>
      <c r="V404" s="822"/>
      <c r="W404" s="822"/>
      <c r="X404" s="822"/>
      <c r="Y404" s="822"/>
      <c r="Z404" s="822"/>
      <c r="AA404" s="822"/>
      <c r="AB404" s="822"/>
      <c r="AC404" s="823"/>
      <c r="AD404" s="496"/>
      <c r="AE404" s="727" t="s">
        <v>3736</v>
      </c>
      <c r="AF404" s="728"/>
      <c r="AG404" s="729"/>
      <c r="AH404" s="485"/>
      <c r="AI404" s="463" t="s">
        <v>1698</v>
      </c>
      <c r="AJ404" s="205"/>
      <c r="AK404" s="162"/>
      <c r="AL404" s="195"/>
      <c r="AM404" s="502">
        <f t="shared" si="14"/>
        <v>0</v>
      </c>
      <c r="AN404" s="250"/>
    </row>
    <row r="405" spans="1:84" ht="15" customHeight="1" x14ac:dyDescent="0.25">
      <c r="A405" s="195"/>
      <c r="B405" s="162"/>
      <c r="C405" s="255"/>
      <c r="D405" s="464" t="s">
        <v>792</v>
      </c>
      <c r="E405" s="176"/>
      <c r="F405" s="730" t="s">
        <v>1874</v>
      </c>
      <c r="G405" s="731"/>
      <c r="H405" s="731"/>
      <c r="I405" s="731"/>
      <c r="J405" s="731"/>
      <c r="K405" s="732"/>
      <c r="L405" s="162"/>
      <c r="M405" s="824" t="s">
        <v>1876</v>
      </c>
      <c r="N405" s="825"/>
      <c r="O405" s="825"/>
      <c r="P405" s="825"/>
      <c r="Q405" s="825"/>
      <c r="R405" s="825"/>
      <c r="S405" s="825"/>
      <c r="T405" s="825"/>
      <c r="U405" s="825"/>
      <c r="V405" s="825"/>
      <c r="W405" s="825"/>
      <c r="X405" s="825"/>
      <c r="Y405" s="825"/>
      <c r="Z405" s="825"/>
      <c r="AA405" s="825"/>
      <c r="AB405" s="825"/>
      <c r="AC405" s="826"/>
      <c r="AD405" s="496"/>
      <c r="AE405" s="730" t="s">
        <v>3733</v>
      </c>
      <c r="AF405" s="731"/>
      <c r="AG405" s="732"/>
      <c r="AH405" s="485"/>
      <c r="AI405" s="464" t="s">
        <v>794</v>
      </c>
      <c r="AJ405" s="205"/>
      <c r="AK405" s="162"/>
      <c r="AL405" s="195"/>
      <c r="AM405" s="502">
        <f t="shared" si="14"/>
        <v>0</v>
      </c>
      <c r="AN405" s="250"/>
    </row>
    <row r="406" spans="1:84" ht="3.95" customHeight="1" x14ac:dyDescent="0.25">
      <c r="A406" s="195"/>
      <c r="B406" s="162"/>
      <c r="C406" s="158"/>
      <c r="D406" s="166"/>
      <c r="E406" s="166"/>
      <c r="F406" s="166"/>
      <c r="G406" s="166"/>
      <c r="H406" s="166"/>
      <c r="I406" s="166"/>
      <c r="J406" s="166"/>
      <c r="K406" s="166"/>
      <c r="L406" s="213"/>
      <c r="M406" s="166"/>
      <c r="N406" s="166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220"/>
      <c r="AE406" s="158"/>
      <c r="AF406" s="158"/>
      <c r="AG406" s="158"/>
      <c r="AH406" s="158"/>
      <c r="AI406" s="158"/>
      <c r="AJ406" s="158"/>
      <c r="AK406" s="162"/>
      <c r="AL406" s="195"/>
      <c r="AM406" s="246">
        <f t="shared" si="14"/>
        <v>0</v>
      </c>
      <c r="AN406" s="250"/>
    </row>
    <row r="407" spans="1:84" ht="17.100000000000001" customHeight="1" x14ac:dyDescent="0.25">
      <c r="A407" s="195"/>
      <c r="B407" s="162"/>
      <c r="C407" s="162"/>
      <c r="D407" s="287">
        <v>1</v>
      </c>
      <c r="E407" s="371" t="s">
        <v>3752</v>
      </c>
      <c r="F407" s="765"/>
      <c r="G407" s="765"/>
      <c r="H407" s="765"/>
      <c r="I407" s="765"/>
      <c r="J407" s="765"/>
      <c r="K407" s="765"/>
      <c r="L407" s="371" t="s">
        <v>3752</v>
      </c>
      <c r="M407" s="739"/>
      <c r="N407" s="741"/>
      <c r="O407" s="741"/>
      <c r="P407" s="741"/>
      <c r="Q407" s="741"/>
      <c r="R407" s="741"/>
      <c r="S407" s="741"/>
      <c r="T407" s="741"/>
      <c r="U407" s="741"/>
      <c r="V407" s="741"/>
      <c r="W407" s="741"/>
      <c r="X407" s="741"/>
      <c r="Y407" s="741"/>
      <c r="Z407" s="741"/>
      <c r="AA407" s="741"/>
      <c r="AB407" s="741"/>
      <c r="AC407" s="740"/>
      <c r="AD407" s="371" t="s">
        <v>3752</v>
      </c>
      <c r="AE407" s="829"/>
      <c r="AF407" s="837"/>
      <c r="AG407" s="830"/>
      <c r="AH407" s="371" t="s">
        <v>3752</v>
      </c>
      <c r="AI407" s="633" t="str">
        <f>IF(OR(F407="",M407=""),"",80)</f>
        <v/>
      </c>
      <c r="AJ407" s="162"/>
      <c r="AK407" s="162"/>
      <c r="AL407" s="195"/>
      <c r="AM407" s="246" t="str">
        <f t="shared" si="14"/>
        <v/>
      </c>
      <c r="AN407" s="250"/>
    </row>
    <row r="408" spans="1:84" ht="17.100000000000001" customHeight="1" x14ac:dyDescent="0.25">
      <c r="A408" s="195"/>
      <c r="B408" s="162"/>
      <c r="C408" s="162"/>
      <c r="D408" s="287">
        <v>2</v>
      </c>
      <c r="E408" s="371" t="s">
        <v>3752</v>
      </c>
      <c r="F408" s="765"/>
      <c r="G408" s="765"/>
      <c r="H408" s="765"/>
      <c r="I408" s="765"/>
      <c r="J408" s="765"/>
      <c r="K408" s="765"/>
      <c r="L408" s="371" t="s">
        <v>3752</v>
      </c>
      <c r="M408" s="739"/>
      <c r="N408" s="741"/>
      <c r="O408" s="741"/>
      <c r="P408" s="741"/>
      <c r="Q408" s="741"/>
      <c r="R408" s="741"/>
      <c r="S408" s="741"/>
      <c r="T408" s="741"/>
      <c r="U408" s="741"/>
      <c r="V408" s="741"/>
      <c r="W408" s="741"/>
      <c r="X408" s="741"/>
      <c r="Y408" s="741"/>
      <c r="Z408" s="741"/>
      <c r="AA408" s="741"/>
      <c r="AB408" s="741"/>
      <c r="AC408" s="740"/>
      <c r="AD408" s="371" t="s">
        <v>3752</v>
      </c>
      <c r="AE408" s="829"/>
      <c r="AF408" s="837"/>
      <c r="AG408" s="830"/>
      <c r="AH408" s="371" t="s">
        <v>3752</v>
      </c>
      <c r="AI408" s="633" t="str">
        <f>IF(OR(F408="",M408=""),"",80)</f>
        <v/>
      </c>
      <c r="AJ408" s="162"/>
      <c r="AK408" s="162"/>
      <c r="AL408" s="195"/>
      <c r="AM408" s="246" t="str">
        <f t="shared" si="14"/>
        <v/>
      </c>
      <c r="AN408" s="250"/>
    </row>
    <row r="409" spans="1:84" ht="17.100000000000001" customHeight="1" x14ac:dyDescent="0.25">
      <c r="A409" s="195"/>
      <c r="B409" s="162"/>
      <c r="C409" s="162"/>
      <c r="D409" s="287">
        <v>3</v>
      </c>
      <c r="E409" s="371" t="s">
        <v>3752</v>
      </c>
      <c r="F409" s="765"/>
      <c r="G409" s="765"/>
      <c r="H409" s="765"/>
      <c r="I409" s="765"/>
      <c r="J409" s="765"/>
      <c r="K409" s="765"/>
      <c r="L409" s="371" t="s">
        <v>3752</v>
      </c>
      <c r="M409" s="739"/>
      <c r="N409" s="741"/>
      <c r="O409" s="741"/>
      <c r="P409" s="741"/>
      <c r="Q409" s="741"/>
      <c r="R409" s="741"/>
      <c r="S409" s="741"/>
      <c r="T409" s="741"/>
      <c r="U409" s="741"/>
      <c r="V409" s="741"/>
      <c r="W409" s="741"/>
      <c r="X409" s="741"/>
      <c r="Y409" s="741"/>
      <c r="Z409" s="741"/>
      <c r="AA409" s="741"/>
      <c r="AB409" s="741"/>
      <c r="AC409" s="740"/>
      <c r="AD409" s="371" t="s">
        <v>3752</v>
      </c>
      <c r="AE409" s="829"/>
      <c r="AF409" s="837"/>
      <c r="AG409" s="830"/>
      <c r="AH409" s="371" t="s">
        <v>3752</v>
      </c>
      <c r="AI409" s="633" t="str">
        <f>IF(OR(F409="",M409=""),"",80)</f>
        <v/>
      </c>
      <c r="AJ409" s="162"/>
      <c r="AK409" s="162"/>
      <c r="AL409" s="195"/>
      <c r="AM409" s="246" t="str">
        <f t="shared" si="14"/>
        <v/>
      </c>
      <c r="AN409" s="250"/>
      <c r="CF409" s="132">
        <v>42</v>
      </c>
    </row>
    <row r="410" spans="1:84" ht="3.95" customHeight="1" x14ac:dyDescent="0.25">
      <c r="A410" s="195"/>
      <c r="B410" s="162"/>
      <c r="C410" s="162"/>
      <c r="D410" s="169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66"/>
      <c r="AD410" s="166"/>
      <c r="AE410" s="166"/>
      <c r="AF410" s="166"/>
      <c r="AG410" s="166"/>
      <c r="AH410" s="166"/>
      <c r="AI410" s="166"/>
      <c r="AJ410" s="162"/>
      <c r="AK410" s="162"/>
      <c r="AL410" s="195"/>
      <c r="AM410" s="246">
        <f t="shared" si="14"/>
        <v>0</v>
      </c>
      <c r="AN410" s="250"/>
    </row>
    <row r="411" spans="1:84" s="327" customFormat="1" ht="17.100000000000001" customHeight="1" x14ac:dyDescent="0.25">
      <c r="A411" s="339"/>
      <c r="B411" s="299"/>
      <c r="C411" s="841" t="s">
        <v>1820</v>
      </c>
      <c r="D411" s="842"/>
      <c r="E411" s="842"/>
      <c r="F411" s="842"/>
      <c r="G411" s="842"/>
      <c r="H411" s="842"/>
      <c r="I411" s="842"/>
      <c r="J411" s="842"/>
      <c r="K411" s="842"/>
      <c r="L411" s="842"/>
      <c r="M411" s="842"/>
      <c r="N411" s="842"/>
      <c r="O411" s="842"/>
      <c r="P411" s="842"/>
      <c r="Q411" s="432"/>
      <c r="R411" s="432"/>
      <c r="S411" s="431"/>
      <c r="T411" s="431"/>
      <c r="U411" s="827" t="s">
        <v>1819</v>
      </c>
      <c r="V411" s="827"/>
      <c r="W411" s="827"/>
      <c r="X411" s="827"/>
      <c r="Y411" s="827"/>
      <c r="Z411" s="827"/>
      <c r="AA411" s="827"/>
      <c r="AB411" s="827"/>
      <c r="AC411" s="827"/>
      <c r="AD411" s="827"/>
      <c r="AE411" s="827"/>
      <c r="AF411" s="827"/>
      <c r="AG411" s="827"/>
      <c r="AH411" s="828"/>
      <c r="AI411" s="854" t="s">
        <v>1842</v>
      </c>
      <c r="AJ411" s="855"/>
      <c r="AK411" s="299"/>
      <c r="AL411" s="339"/>
      <c r="AM411" s="448">
        <f t="shared" si="14"/>
        <v>0</v>
      </c>
      <c r="AN411" s="452"/>
    </row>
    <row r="412" spans="1:84" ht="3.95" customHeight="1" x14ac:dyDescent="0.25">
      <c r="A412" s="195"/>
      <c r="B412" s="162"/>
      <c r="C412" s="158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62"/>
      <c r="AL412" s="195"/>
      <c r="AM412" s="246">
        <f t="shared" si="14"/>
        <v>0</v>
      </c>
      <c r="AN412" s="250"/>
    </row>
    <row r="413" spans="1:84" ht="15" customHeight="1" x14ac:dyDescent="0.25">
      <c r="A413" s="195"/>
      <c r="B413" s="162"/>
      <c r="C413" s="158"/>
      <c r="D413" s="463" t="s">
        <v>1692</v>
      </c>
      <c r="E413" s="176"/>
      <c r="F413" s="727" t="s">
        <v>1873</v>
      </c>
      <c r="G413" s="728"/>
      <c r="H413" s="728"/>
      <c r="I413" s="728"/>
      <c r="J413" s="728"/>
      <c r="K413" s="729"/>
      <c r="L413" s="162"/>
      <c r="M413" s="821" t="s">
        <v>1875</v>
      </c>
      <c r="N413" s="822"/>
      <c r="O413" s="822"/>
      <c r="P413" s="822"/>
      <c r="Q413" s="822"/>
      <c r="R413" s="822"/>
      <c r="S413" s="822"/>
      <c r="T413" s="822"/>
      <c r="U413" s="822"/>
      <c r="V413" s="822"/>
      <c r="W413" s="822"/>
      <c r="X413" s="822"/>
      <c r="Y413" s="822"/>
      <c r="Z413" s="822"/>
      <c r="AA413" s="822"/>
      <c r="AB413" s="822"/>
      <c r="AC413" s="823"/>
      <c r="AD413" s="496"/>
      <c r="AE413" s="727" t="s">
        <v>3736</v>
      </c>
      <c r="AF413" s="728"/>
      <c r="AG413" s="729"/>
      <c r="AH413" s="485"/>
      <c r="AI413" s="463" t="s">
        <v>1698</v>
      </c>
      <c r="AJ413" s="158"/>
      <c r="AK413" s="162"/>
      <c r="AL413" s="195"/>
      <c r="AM413" s="502">
        <f t="shared" si="14"/>
        <v>0</v>
      </c>
      <c r="AN413" s="250"/>
    </row>
    <row r="414" spans="1:84" ht="15" customHeight="1" x14ac:dyDescent="0.25">
      <c r="A414" s="195"/>
      <c r="B414" s="162"/>
      <c r="C414" s="158"/>
      <c r="D414" s="464" t="s">
        <v>792</v>
      </c>
      <c r="E414" s="176"/>
      <c r="F414" s="730" t="s">
        <v>1874</v>
      </c>
      <c r="G414" s="731"/>
      <c r="H414" s="731"/>
      <c r="I414" s="731"/>
      <c r="J414" s="731"/>
      <c r="K414" s="732"/>
      <c r="L414" s="162"/>
      <c r="M414" s="824" t="s">
        <v>1876</v>
      </c>
      <c r="N414" s="825"/>
      <c r="O414" s="825"/>
      <c r="P414" s="825"/>
      <c r="Q414" s="825"/>
      <c r="R414" s="825"/>
      <c r="S414" s="825"/>
      <c r="T414" s="825"/>
      <c r="U414" s="825"/>
      <c r="V414" s="825"/>
      <c r="W414" s="825"/>
      <c r="X414" s="825"/>
      <c r="Y414" s="825"/>
      <c r="Z414" s="825"/>
      <c r="AA414" s="825"/>
      <c r="AB414" s="825"/>
      <c r="AC414" s="826"/>
      <c r="AD414" s="496"/>
      <c r="AE414" s="730" t="s">
        <v>3733</v>
      </c>
      <c r="AF414" s="731"/>
      <c r="AG414" s="732"/>
      <c r="AH414" s="485"/>
      <c r="AI414" s="464" t="s">
        <v>794</v>
      </c>
      <c r="AJ414" s="158"/>
      <c r="AK414" s="162"/>
      <c r="AL414" s="195"/>
      <c r="AM414" s="502">
        <f t="shared" si="14"/>
        <v>0</v>
      </c>
      <c r="AN414" s="250"/>
    </row>
    <row r="415" spans="1:84" ht="3.95" customHeight="1" x14ac:dyDescent="0.25">
      <c r="A415" s="195"/>
      <c r="B415" s="162"/>
      <c r="C415" s="158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62"/>
      <c r="AL415" s="195"/>
      <c r="AM415" s="246">
        <f t="shared" si="14"/>
        <v>0</v>
      </c>
      <c r="AN415" s="250"/>
    </row>
    <row r="416" spans="1:84" ht="17.100000000000001" customHeight="1" x14ac:dyDescent="0.25">
      <c r="A416" s="195"/>
      <c r="B416" s="162"/>
      <c r="C416" s="162"/>
      <c r="D416" s="287">
        <v>1</v>
      </c>
      <c r="E416" s="371" t="s">
        <v>3752</v>
      </c>
      <c r="F416" s="765"/>
      <c r="G416" s="765"/>
      <c r="H416" s="765"/>
      <c r="I416" s="765"/>
      <c r="J416" s="765"/>
      <c r="K416" s="765"/>
      <c r="L416" s="371" t="s">
        <v>3752</v>
      </c>
      <c r="M416" s="739"/>
      <c r="N416" s="741"/>
      <c r="O416" s="741"/>
      <c r="P416" s="741"/>
      <c r="Q416" s="741"/>
      <c r="R416" s="741"/>
      <c r="S416" s="741"/>
      <c r="T416" s="741"/>
      <c r="U416" s="741"/>
      <c r="V416" s="741"/>
      <c r="W416" s="741"/>
      <c r="X416" s="741"/>
      <c r="Y416" s="741"/>
      <c r="Z416" s="741"/>
      <c r="AA416" s="741"/>
      <c r="AB416" s="741"/>
      <c r="AC416" s="740"/>
      <c r="AD416" s="371" t="s">
        <v>3752</v>
      </c>
      <c r="AE416" s="829"/>
      <c r="AF416" s="837"/>
      <c r="AG416" s="830"/>
      <c r="AH416" s="371" t="s">
        <v>3752</v>
      </c>
      <c r="AI416" s="633" t="str">
        <f>IF(OR(F416="",M416=""),"",50)</f>
        <v/>
      </c>
      <c r="AJ416" s="162"/>
      <c r="AK416" s="162"/>
      <c r="AL416" s="195"/>
      <c r="AM416" s="246" t="str">
        <f t="shared" si="14"/>
        <v/>
      </c>
      <c r="AN416" s="250"/>
    </row>
    <row r="417" spans="1:86" ht="17.100000000000001" customHeight="1" x14ac:dyDescent="0.25">
      <c r="A417" s="195"/>
      <c r="B417" s="162"/>
      <c r="C417" s="162"/>
      <c r="D417" s="287">
        <v>2</v>
      </c>
      <c r="E417" s="371" t="s">
        <v>3752</v>
      </c>
      <c r="F417" s="765"/>
      <c r="G417" s="765"/>
      <c r="H417" s="765"/>
      <c r="I417" s="765"/>
      <c r="J417" s="765"/>
      <c r="K417" s="765"/>
      <c r="L417" s="371" t="s">
        <v>3752</v>
      </c>
      <c r="M417" s="739"/>
      <c r="N417" s="741"/>
      <c r="O417" s="741"/>
      <c r="P417" s="741"/>
      <c r="Q417" s="741"/>
      <c r="R417" s="741"/>
      <c r="S417" s="741"/>
      <c r="T417" s="741"/>
      <c r="U417" s="741"/>
      <c r="V417" s="741"/>
      <c r="W417" s="741"/>
      <c r="X417" s="741"/>
      <c r="Y417" s="741"/>
      <c r="Z417" s="741"/>
      <c r="AA417" s="741"/>
      <c r="AB417" s="741"/>
      <c r="AC417" s="740"/>
      <c r="AD417" s="371" t="s">
        <v>3752</v>
      </c>
      <c r="AE417" s="829"/>
      <c r="AF417" s="837"/>
      <c r="AG417" s="830"/>
      <c r="AH417" s="371" t="s">
        <v>3752</v>
      </c>
      <c r="AI417" s="633" t="str">
        <f>IF(OR(F417="",M417=""),"",50)</f>
        <v/>
      </c>
      <c r="AJ417" s="162"/>
      <c r="AK417" s="162"/>
      <c r="AL417" s="195"/>
      <c r="AM417" s="246" t="str">
        <f t="shared" si="14"/>
        <v/>
      </c>
      <c r="AN417" s="250"/>
    </row>
    <row r="418" spans="1:86" ht="17.100000000000001" customHeight="1" x14ac:dyDescent="0.25">
      <c r="A418" s="195"/>
      <c r="B418" s="162"/>
      <c r="C418" s="162"/>
      <c r="D418" s="287">
        <v>3</v>
      </c>
      <c r="E418" s="371" t="s">
        <v>3752</v>
      </c>
      <c r="F418" s="765"/>
      <c r="G418" s="765"/>
      <c r="H418" s="765"/>
      <c r="I418" s="765"/>
      <c r="J418" s="765"/>
      <c r="K418" s="765"/>
      <c r="L418" s="371" t="s">
        <v>3752</v>
      </c>
      <c r="M418" s="739"/>
      <c r="N418" s="741"/>
      <c r="O418" s="741"/>
      <c r="P418" s="741"/>
      <c r="Q418" s="741"/>
      <c r="R418" s="741"/>
      <c r="S418" s="741"/>
      <c r="T418" s="741"/>
      <c r="U418" s="741"/>
      <c r="V418" s="741"/>
      <c r="W418" s="741"/>
      <c r="X418" s="741"/>
      <c r="Y418" s="741"/>
      <c r="Z418" s="741"/>
      <c r="AA418" s="741"/>
      <c r="AB418" s="741"/>
      <c r="AC418" s="740"/>
      <c r="AD418" s="371" t="s">
        <v>3752</v>
      </c>
      <c r="AE418" s="829"/>
      <c r="AF418" s="837"/>
      <c r="AG418" s="830"/>
      <c r="AH418" s="371" t="s">
        <v>3752</v>
      </c>
      <c r="AI418" s="633" t="str">
        <f>IF(OR(F418="",M418=""),"",50)</f>
        <v/>
      </c>
      <c r="AJ418" s="162"/>
      <c r="AK418" s="162"/>
      <c r="AL418" s="195"/>
      <c r="AM418" s="246" t="str">
        <f t="shared" si="14"/>
        <v/>
      </c>
      <c r="AN418" s="250"/>
      <c r="CG418" s="132">
        <v>43</v>
      </c>
    </row>
    <row r="419" spans="1:86" ht="3.95" customHeight="1" x14ac:dyDescent="0.25">
      <c r="A419" s="195"/>
      <c r="B419" s="162"/>
      <c r="C419" s="162"/>
      <c r="D419" s="169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66"/>
      <c r="AD419" s="166"/>
      <c r="AE419" s="166"/>
      <c r="AF419" s="166"/>
      <c r="AG419" s="166"/>
      <c r="AH419" s="166"/>
      <c r="AI419" s="166"/>
      <c r="AJ419" s="162"/>
      <c r="AK419" s="162"/>
      <c r="AL419" s="195"/>
      <c r="AM419" s="246">
        <f t="shared" si="14"/>
        <v>0</v>
      </c>
      <c r="AN419" s="250"/>
    </row>
    <row r="420" spans="1:86" s="327" customFormat="1" ht="17.100000000000001" customHeight="1" x14ac:dyDescent="0.25">
      <c r="A420" s="339"/>
      <c r="B420" s="299"/>
      <c r="C420" s="841" t="s">
        <v>3826</v>
      </c>
      <c r="D420" s="842"/>
      <c r="E420" s="842"/>
      <c r="F420" s="842"/>
      <c r="G420" s="842"/>
      <c r="H420" s="842"/>
      <c r="I420" s="842"/>
      <c r="J420" s="842"/>
      <c r="K420" s="842"/>
      <c r="L420" s="842"/>
      <c r="M420" s="842"/>
      <c r="N420" s="842"/>
      <c r="O420" s="842"/>
      <c r="P420" s="842"/>
      <c r="Q420" s="432"/>
      <c r="R420" s="432"/>
      <c r="S420" s="431"/>
      <c r="T420" s="431"/>
      <c r="U420" s="827" t="s">
        <v>3827</v>
      </c>
      <c r="V420" s="827"/>
      <c r="W420" s="827"/>
      <c r="X420" s="827"/>
      <c r="Y420" s="827"/>
      <c r="Z420" s="827"/>
      <c r="AA420" s="827"/>
      <c r="AB420" s="827"/>
      <c r="AC420" s="827"/>
      <c r="AD420" s="827"/>
      <c r="AE420" s="827"/>
      <c r="AF420" s="827"/>
      <c r="AG420" s="827"/>
      <c r="AH420" s="828"/>
      <c r="AI420" s="854" t="s">
        <v>3828</v>
      </c>
      <c r="AJ420" s="855"/>
      <c r="AK420" s="299"/>
      <c r="AL420" s="339"/>
      <c r="AM420" s="448">
        <f t="shared" si="14"/>
        <v>0</v>
      </c>
      <c r="AN420" s="452"/>
    </row>
    <row r="421" spans="1:86" ht="3.95" customHeight="1" x14ac:dyDescent="0.25">
      <c r="A421" s="195"/>
      <c r="B421" s="162"/>
      <c r="C421" s="158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62"/>
      <c r="AL421" s="195"/>
      <c r="AM421" s="246">
        <f t="shared" si="14"/>
        <v>0</v>
      </c>
      <c r="AN421" s="250"/>
    </row>
    <row r="422" spans="1:86" ht="15" customHeight="1" x14ac:dyDescent="0.25">
      <c r="A422" s="195"/>
      <c r="B422" s="162"/>
      <c r="C422" s="158"/>
      <c r="D422" s="463" t="s">
        <v>1692</v>
      </c>
      <c r="E422" s="176"/>
      <c r="F422" s="727" t="s">
        <v>1873</v>
      </c>
      <c r="G422" s="728"/>
      <c r="H422" s="728"/>
      <c r="I422" s="728"/>
      <c r="J422" s="728"/>
      <c r="K422" s="729"/>
      <c r="L422" s="162"/>
      <c r="M422" s="821" t="s">
        <v>1875</v>
      </c>
      <c r="N422" s="822"/>
      <c r="O422" s="822"/>
      <c r="P422" s="822"/>
      <c r="Q422" s="822"/>
      <c r="R422" s="822"/>
      <c r="S422" s="822"/>
      <c r="T422" s="822"/>
      <c r="U422" s="822"/>
      <c r="V422" s="822"/>
      <c r="W422" s="822"/>
      <c r="X422" s="822"/>
      <c r="Y422" s="822"/>
      <c r="Z422" s="822"/>
      <c r="AA422" s="822"/>
      <c r="AB422" s="822"/>
      <c r="AC422" s="823"/>
      <c r="AD422" s="496"/>
      <c r="AE422" s="727" t="s">
        <v>3736</v>
      </c>
      <c r="AF422" s="728"/>
      <c r="AG422" s="729"/>
      <c r="AH422" s="485"/>
      <c r="AI422" s="463" t="s">
        <v>1698</v>
      </c>
      <c r="AJ422" s="158"/>
      <c r="AK422" s="162"/>
      <c r="AL422" s="195"/>
      <c r="AM422" s="502">
        <f t="shared" si="14"/>
        <v>0</v>
      </c>
      <c r="AN422" s="250"/>
    </row>
    <row r="423" spans="1:86" ht="15" customHeight="1" x14ac:dyDescent="0.25">
      <c r="A423" s="195"/>
      <c r="B423" s="162"/>
      <c r="C423" s="158"/>
      <c r="D423" s="464" t="s">
        <v>792</v>
      </c>
      <c r="E423" s="176"/>
      <c r="F423" s="730" t="s">
        <v>1874</v>
      </c>
      <c r="G423" s="731"/>
      <c r="H423" s="731"/>
      <c r="I423" s="731"/>
      <c r="J423" s="731"/>
      <c r="K423" s="732"/>
      <c r="L423" s="162"/>
      <c r="M423" s="824" t="s">
        <v>1876</v>
      </c>
      <c r="N423" s="825"/>
      <c r="O423" s="825"/>
      <c r="P423" s="825"/>
      <c r="Q423" s="825"/>
      <c r="R423" s="825"/>
      <c r="S423" s="825"/>
      <c r="T423" s="825"/>
      <c r="U423" s="825"/>
      <c r="V423" s="825"/>
      <c r="W423" s="825"/>
      <c r="X423" s="825"/>
      <c r="Y423" s="825"/>
      <c r="Z423" s="825"/>
      <c r="AA423" s="825"/>
      <c r="AB423" s="825"/>
      <c r="AC423" s="826"/>
      <c r="AD423" s="496"/>
      <c r="AE423" s="730" t="s">
        <v>3733</v>
      </c>
      <c r="AF423" s="731"/>
      <c r="AG423" s="732"/>
      <c r="AH423" s="485"/>
      <c r="AI423" s="464" t="s">
        <v>794</v>
      </c>
      <c r="AJ423" s="158"/>
      <c r="AK423" s="162"/>
      <c r="AL423" s="195"/>
      <c r="AM423" s="502">
        <f t="shared" si="14"/>
        <v>0</v>
      </c>
      <c r="AN423" s="250"/>
    </row>
    <row r="424" spans="1:86" ht="3.95" customHeight="1" x14ac:dyDescent="0.25">
      <c r="A424" s="195"/>
      <c r="B424" s="162"/>
      <c r="C424" s="158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62"/>
      <c r="AL424" s="195"/>
      <c r="AM424" s="246">
        <f t="shared" si="14"/>
        <v>0</v>
      </c>
      <c r="AN424" s="250"/>
    </row>
    <row r="425" spans="1:86" ht="17.100000000000001" customHeight="1" x14ac:dyDescent="0.25">
      <c r="A425" s="195"/>
      <c r="B425" s="162"/>
      <c r="C425" s="162"/>
      <c r="D425" s="287">
        <v>1</v>
      </c>
      <c r="E425" s="371" t="s">
        <v>3752</v>
      </c>
      <c r="F425" s="765"/>
      <c r="G425" s="765"/>
      <c r="H425" s="765"/>
      <c r="I425" s="765"/>
      <c r="J425" s="765"/>
      <c r="K425" s="765"/>
      <c r="L425" s="371" t="s">
        <v>3752</v>
      </c>
      <c r="M425" s="739"/>
      <c r="N425" s="741"/>
      <c r="O425" s="741"/>
      <c r="P425" s="741"/>
      <c r="Q425" s="741"/>
      <c r="R425" s="741"/>
      <c r="S425" s="741"/>
      <c r="T425" s="741"/>
      <c r="U425" s="741"/>
      <c r="V425" s="741"/>
      <c r="W425" s="741"/>
      <c r="X425" s="741"/>
      <c r="Y425" s="741"/>
      <c r="Z425" s="741"/>
      <c r="AA425" s="741"/>
      <c r="AB425" s="741"/>
      <c r="AC425" s="740"/>
      <c r="AD425" s="371" t="s">
        <v>3752</v>
      </c>
      <c r="AE425" s="829"/>
      <c r="AF425" s="837"/>
      <c r="AG425" s="830"/>
      <c r="AH425" s="371" t="s">
        <v>3752</v>
      </c>
      <c r="AI425" s="633" t="str">
        <f>IF(OR(F425="",M425=""),"",60)</f>
        <v/>
      </c>
      <c r="AJ425" s="162"/>
      <c r="AK425" s="162"/>
      <c r="AL425" s="195"/>
      <c r="AM425" s="246" t="str">
        <f t="shared" si="14"/>
        <v/>
      </c>
      <c r="AN425" s="250"/>
    </row>
    <row r="426" spans="1:86" ht="17.100000000000001" customHeight="1" x14ac:dyDescent="0.25">
      <c r="A426" s="195"/>
      <c r="B426" s="162"/>
      <c r="C426" s="162"/>
      <c r="D426" s="287">
        <v>2</v>
      </c>
      <c r="E426" s="371" t="s">
        <v>3752</v>
      </c>
      <c r="F426" s="765"/>
      <c r="G426" s="765"/>
      <c r="H426" s="765"/>
      <c r="I426" s="765"/>
      <c r="J426" s="765"/>
      <c r="K426" s="765"/>
      <c r="L426" s="371" t="s">
        <v>3752</v>
      </c>
      <c r="M426" s="739"/>
      <c r="N426" s="741"/>
      <c r="O426" s="741"/>
      <c r="P426" s="741"/>
      <c r="Q426" s="741"/>
      <c r="R426" s="741"/>
      <c r="S426" s="741"/>
      <c r="T426" s="741"/>
      <c r="U426" s="741"/>
      <c r="V426" s="741"/>
      <c r="W426" s="741"/>
      <c r="X426" s="741"/>
      <c r="Y426" s="741"/>
      <c r="Z426" s="741"/>
      <c r="AA426" s="741"/>
      <c r="AB426" s="741"/>
      <c r="AC426" s="740"/>
      <c r="AD426" s="371" t="s">
        <v>3752</v>
      </c>
      <c r="AE426" s="829"/>
      <c r="AF426" s="837"/>
      <c r="AG426" s="830"/>
      <c r="AH426" s="371" t="s">
        <v>3752</v>
      </c>
      <c r="AI426" s="633" t="str">
        <f>IF(OR(F426="",M426=""),"",60)</f>
        <v/>
      </c>
      <c r="AJ426" s="162"/>
      <c r="AK426" s="162"/>
      <c r="AL426" s="195"/>
      <c r="AM426" s="246" t="str">
        <f t="shared" si="14"/>
        <v/>
      </c>
      <c r="AN426" s="250"/>
    </row>
    <row r="427" spans="1:86" ht="17.100000000000001" customHeight="1" x14ac:dyDescent="0.25">
      <c r="A427" s="195"/>
      <c r="B427" s="162"/>
      <c r="C427" s="162"/>
      <c r="D427" s="287">
        <v>3</v>
      </c>
      <c r="E427" s="371" t="s">
        <v>3752</v>
      </c>
      <c r="F427" s="765"/>
      <c r="G427" s="765"/>
      <c r="H427" s="765"/>
      <c r="I427" s="765"/>
      <c r="J427" s="765"/>
      <c r="K427" s="765"/>
      <c r="L427" s="371" t="s">
        <v>3752</v>
      </c>
      <c r="M427" s="739"/>
      <c r="N427" s="741"/>
      <c r="O427" s="741"/>
      <c r="P427" s="741"/>
      <c r="Q427" s="741"/>
      <c r="R427" s="741"/>
      <c r="S427" s="741"/>
      <c r="T427" s="741"/>
      <c r="U427" s="741"/>
      <c r="V427" s="741"/>
      <c r="W427" s="741"/>
      <c r="X427" s="741"/>
      <c r="Y427" s="741"/>
      <c r="Z427" s="741"/>
      <c r="AA427" s="741"/>
      <c r="AB427" s="741"/>
      <c r="AC427" s="740"/>
      <c r="AD427" s="371" t="s">
        <v>3752</v>
      </c>
      <c r="AE427" s="829"/>
      <c r="AF427" s="837"/>
      <c r="AG427" s="830"/>
      <c r="AH427" s="371" t="s">
        <v>3752</v>
      </c>
      <c r="AI427" s="633" t="str">
        <f>IF(OR(F427="",M427=""),"",60)</f>
        <v/>
      </c>
      <c r="AJ427" s="162"/>
      <c r="AK427" s="162"/>
      <c r="AL427" s="195"/>
      <c r="AM427" s="246" t="str">
        <f t="shared" si="14"/>
        <v/>
      </c>
      <c r="AN427" s="250"/>
      <c r="CH427" s="132">
        <v>44</v>
      </c>
    </row>
    <row r="428" spans="1:86" ht="3.95" customHeight="1" x14ac:dyDescent="0.25">
      <c r="A428" s="195"/>
      <c r="B428" s="162"/>
      <c r="C428" s="162"/>
      <c r="D428" s="228"/>
      <c r="E428" s="179"/>
      <c r="F428" s="106"/>
      <c r="G428" s="106"/>
      <c r="H428" s="106"/>
      <c r="I428" s="106"/>
      <c r="J428" s="106"/>
      <c r="K428" s="106"/>
      <c r="L428" s="105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5"/>
      <c r="AE428" s="104"/>
      <c r="AF428" s="104"/>
      <c r="AG428" s="104"/>
      <c r="AH428" s="228"/>
      <c r="AI428" s="228"/>
      <c r="AJ428" s="162"/>
      <c r="AK428" s="162"/>
      <c r="AL428" s="195"/>
      <c r="AM428" s="246">
        <f t="shared" si="14"/>
        <v>0</v>
      </c>
      <c r="AN428" s="250"/>
    </row>
    <row r="429" spans="1:86" s="327" customFormat="1" ht="17.100000000000001" customHeight="1" x14ac:dyDescent="0.25">
      <c r="A429" s="339"/>
      <c r="B429" s="299"/>
      <c r="C429" s="841" t="s">
        <v>52902</v>
      </c>
      <c r="D429" s="842"/>
      <c r="E429" s="842"/>
      <c r="F429" s="842"/>
      <c r="G429" s="842"/>
      <c r="H429" s="842"/>
      <c r="I429" s="842"/>
      <c r="J429" s="842"/>
      <c r="K429" s="842"/>
      <c r="L429" s="842"/>
      <c r="M429" s="842"/>
      <c r="N429" s="842"/>
      <c r="O429" s="842"/>
      <c r="P429" s="842"/>
      <c r="Q429" s="432"/>
      <c r="R429" s="432"/>
      <c r="S429" s="431"/>
      <c r="T429" s="431"/>
      <c r="U429" s="827" t="s">
        <v>1821</v>
      </c>
      <c r="V429" s="827"/>
      <c r="W429" s="827"/>
      <c r="X429" s="827"/>
      <c r="Y429" s="827"/>
      <c r="Z429" s="827"/>
      <c r="AA429" s="827"/>
      <c r="AB429" s="827"/>
      <c r="AC429" s="827"/>
      <c r="AD429" s="827"/>
      <c r="AE429" s="827"/>
      <c r="AF429" s="827"/>
      <c r="AG429" s="827"/>
      <c r="AH429" s="828"/>
      <c r="AI429" s="854" t="s">
        <v>1853</v>
      </c>
      <c r="AJ429" s="855"/>
      <c r="AK429" s="299"/>
      <c r="AL429" s="455"/>
      <c r="AM429" s="448">
        <f t="shared" si="14"/>
        <v>0</v>
      </c>
      <c r="AN429" s="452"/>
    </row>
    <row r="430" spans="1:86" ht="3.95" customHeight="1" x14ac:dyDescent="0.25">
      <c r="A430" s="195"/>
      <c r="B430" s="162"/>
      <c r="C430" s="158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62"/>
      <c r="AL430" s="195"/>
      <c r="AM430" s="246">
        <f t="shared" si="14"/>
        <v>0</v>
      </c>
      <c r="AN430" s="250"/>
    </row>
    <row r="431" spans="1:86" ht="15" customHeight="1" x14ac:dyDescent="0.25">
      <c r="A431" s="195"/>
      <c r="B431" s="162"/>
      <c r="C431" s="158"/>
      <c r="D431" s="463" t="s">
        <v>1692</v>
      </c>
      <c r="E431" s="176"/>
      <c r="F431" s="727" t="s">
        <v>1873</v>
      </c>
      <c r="G431" s="728"/>
      <c r="H431" s="728"/>
      <c r="I431" s="728"/>
      <c r="J431" s="728"/>
      <c r="K431" s="729"/>
      <c r="L431" s="162"/>
      <c r="M431" s="821" t="s">
        <v>1875</v>
      </c>
      <c r="N431" s="822"/>
      <c r="O431" s="822"/>
      <c r="P431" s="822"/>
      <c r="Q431" s="822"/>
      <c r="R431" s="822"/>
      <c r="S431" s="822"/>
      <c r="T431" s="822"/>
      <c r="U431" s="822"/>
      <c r="V431" s="822"/>
      <c r="W431" s="822"/>
      <c r="X431" s="822"/>
      <c r="Y431" s="822"/>
      <c r="Z431" s="822"/>
      <c r="AA431" s="822"/>
      <c r="AB431" s="822"/>
      <c r="AC431" s="823"/>
      <c r="AD431" s="496"/>
      <c r="AE431" s="727" t="s">
        <v>3736</v>
      </c>
      <c r="AF431" s="728"/>
      <c r="AG431" s="729"/>
      <c r="AH431" s="485"/>
      <c r="AI431" s="463" t="s">
        <v>1698</v>
      </c>
      <c r="AJ431" s="158"/>
      <c r="AK431" s="162"/>
      <c r="AL431" s="195"/>
      <c r="AM431" s="502">
        <f t="shared" si="14"/>
        <v>0</v>
      </c>
      <c r="AN431" s="250"/>
    </row>
    <row r="432" spans="1:86" ht="15" customHeight="1" x14ac:dyDescent="0.25">
      <c r="A432" s="195"/>
      <c r="B432" s="162"/>
      <c r="C432" s="158"/>
      <c r="D432" s="464" t="s">
        <v>792</v>
      </c>
      <c r="E432" s="176"/>
      <c r="F432" s="730" t="s">
        <v>1874</v>
      </c>
      <c r="G432" s="731"/>
      <c r="H432" s="731"/>
      <c r="I432" s="731"/>
      <c r="J432" s="731"/>
      <c r="K432" s="732"/>
      <c r="L432" s="162"/>
      <c r="M432" s="824" t="s">
        <v>1876</v>
      </c>
      <c r="N432" s="825"/>
      <c r="O432" s="825"/>
      <c r="P432" s="825"/>
      <c r="Q432" s="825"/>
      <c r="R432" s="825"/>
      <c r="S432" s="825"/>
      <c r="T432" s="825"/>
      <c r="U432" s="825"/>
      <c r="V432" s="825"/>
      <c r="W432" s="825"/>
      <c r="X432" s="825"/>
      <c r="Y432" s="825"/>
      <c r="Z432" s="825"/>
      <c r="AA432" s="825"/>
      <c r="AB432" s="825"/>
      <c r="AC432" s="826"/>
      <c r="AD432" s="496"/>
      <c r="AE432" s="730" t="s">
        <v>3733</v>
      </c>
      <c r="AF432" s="731"/>
      <c r="AG432" s="732"/>
      <c r="AH432" s="485"/>
      <c r="AI432" s="464" t="s">
        <v>794</v>
      </c>
      <c r="AJ432" s="158"/>
      <c r="AK432" s="162"/>
      <c r="AL432" s="195"/>
      <c r="AM432" s="502">
        <f t="shared" si="14"/>
        <v>0</v>
      </c>
      <c r="AN432" s="250"/>
    </row>
    <row r="433" spans="1:87" ht="3.95" customHeight="1" x14ac:dyDescent="0.25">
      <c r="A433" s="195"/>
      <c r="B433" s="162"/>
      <c r="C433" s="158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62"/>
      <c r="AL433" s="195"/>
      <c r="AM433" s="246">
        <f t="shared" si="14"/>
        <v>0</v>
      </c>
      <c r="AN433" s="250"/>
    </row>
    <row r="434" spans="1:87" ht="17.100000000000001" customHeight="1" x14ac:dyDescent="0.25">
      <c r="A434" s="195"/>
      <c r="B434" s="162"/>
      <c r="C434" s="162"/>
      <c r="D434" s="318">
        <v>1</v>
      </c>
      <c r="E434" s="371" t="s">
        <v>3752</v>
      </c>
      <c r="F434" s="765"/>
      <c r="G434" s="765"/>
      <c r="H434" s="765"/>
      <c r="I434" s="765"/>
      <c r="J434" s="765"/>
      <c r="K434" s="765"/>
      <c r="L434" s="371" t="s">
        <v>3752</v>
      </c>
      <c r="M434" s="739"/>
      <c r="N434" s="741"/>
      <c r="O434" s="741"/>
      <c r="P434" s="741"/>
      <c r="Q434" s="741"/>
      <c r="R434" s="741"/>
      <c r="S434" s="741"/>
      <c r="T434" s="741"/>
      <c r="U434" s="741"/>
      <c r="V434" s="741"/>
      <c r="W434" s="741"/>
      <c r="X434" s="741"/>
      <c r="Y434" s="741"/>
      <c r="Z434" s="741"/>
      <c r="AA434" s="741"/>
      <c r="AB434" s="741"/>
      <c r="AC434" s="740"/>
      <c r="AD434" s="371" t="s">
        <v>3752</v>
      </c>
      <c r="AE434" s="829"/>
      <c r="AF434" s="837"/>
      <c r="AG434" s="830"/>
      <c r="AH434" s="371" t="s">
        <v>3752</v>
      </c>
      <c r="AI434" s="633" t="str">
        <f>IF(OR(F434="",M434=""),"",30)</f>
        <v/>
      </c>
      <c r="AJ434" s="162"/>
      <c r="AK434" s="162"/>
      <c r="AL434" s="195"/>
      <c r="AM434" s="246" t="str">
        <f t="shared" si="14"/>
        <v/>
      </c>
      <c r="AN434" s="250"/>
    </row>
    <row r="435" spans="1:87" ht="17.100000000000001" customHeight="1" x14ac:dyDescent="0.25">
      <c r="A435" s="195"/>
      <c r="B435" s="162"/>
      <c r="C435" s="162"/>
      <c r="D435" s="318">
        <v>2</v>
      </c>
      <c r="E435" s="371" t="s">
        <v>3752</v>
      </c>
      <c r="F435" s="765"/>
      <c r="G435" s="765"/>
      <c r="H435" s="765"/>
      <c r="I435" s="765"/>
      <c r="J435" s="765"/>
      <c r="K435" s="765"/>
      <c r="L435" s="371" t="s">
        <v>3752</v>
      </c>
      <c r="M435" s="739"/>
      <c r="N435" s="741"/>
      <c r="O435" s="741"/>
      <c r="P435" s="741"/>
      <c r="Q435" s="741"/>
      <c r="R435" s="741"/>
      <c r="S435" s="741"/>
      <c r="T435" s="741"/>
      <c r="U435" s="741"/>
      <c r="V435" s="741"/>
      <c r="W435" s="741"/>
      <c r="X435" s="741"/>
      <c r="Y435" s="741"/>
      <c r="Z435" s="741"/>
      <c r="AA435" s="741"/>
      <c r="AB435" s="741"/>
      <c r="AC435" s="740"/>
      <c r="AD435" s="371" t="s">
        <v>3752</v>
      </c>
      <c r="AE435" s="829"/>
      <c r="AF435" s="837"/>
      <c r="AG435" s="830"/>
      <c r="AH435" s="371" t="s">
        <v>3752</v>
      </c>
      <c r="AI435" s="633" t="str">
        <f>IF(OR(F435="",M435=""),"",30)</f>
        <v/>
      </c>
      <c r="AJ435" s="162"/>
      <c r="AK435" s="162"/>
      <c r="AL435" s="195"/>
      <c r="AM435" s="246" t="str">
        <f t="shared" si="14"/>
        <v/>
      </c>
      <c r="AN435" s="250"/>
    </row>
    <row r="436" spans="1:87" ht="17.100000000000001" customHeight="1" x14ac:dyDescent="0.25">
      <c r="A436" s="195"/>
      <c r="B436" s="162"/>
      <c r="C436" s="162"/>
      <c r="D436" s="318">
        <v>3</v>
      </c>
      <c r="E436" s="371" t="s">
        <v>3752</v>
      </c>
      <c r="F436" s="765"/>
      <c r="G436" s="765"/>
      <c r="H436" s="765"/>
      <c r="I436" s="765"/>
      <c r="J436" s="765"/>
      <c r="K436" s="765"/>
      <c r="L436" s="371" t="s">
        <v>3752</v>
      </c>
      <c r="M436" s="739"/>
      <c r="N436" s="741"/>
      <c r="O436" s="741"/>
      <c r="P436" s="741"/>
      <c r="Q436" s="741"/>
      <c r="R436" s="741"/>
      <c r="S436" s="741"/>
      <c r="T436" s="741"/>
      <c r="U436" s="741"/>
      <c r="V436" s="741"/>
      <c r="W436" s="741"/>
      <c r="X436" s="741"/>
      <c r="Y436" s="741"/>
      <c r="Z436" s="741"/>
      <c r="AA436" s="741"/>
      <c r="AB436" s="741"/>
      <c r="AC436" s="740"/>
      <c r="AD436" s="371" t="s">
        <v>3752</v>
      </c>
      <c r="AE436" s="829"/>
      <c r="AF436" s="837"/>
      <c r="AG436" s="830"/>
      <c r="AH436" s="371" t="s">
        <v>3752</v>
      </c>
      <c r="AI436" s="633" t="str">
        <f>IF(OR(F436="",M436=""),"",30)</f>
        <v/>
      </c>
      <c r="AJ436" s="162"/>
      <c r="AK436" s="162"/>
      <c r="AL436" s="195"/>
      <c r="AM436" s="246" t="str">
        <f t="shared" si="14"/>
        <v/>
      </c>
      <c r="AN436" s="250"/>
      <c r="AP436" s="398" t="s">
        <v>3951</v>
      </c>
    </row>
    <row r="437" spans="1:87" ht="3.95" customHeight="1" x14ac:dyDescent="0.25">
      <c r="A437" s="195"/>
      <c r="B437" s="162"/>
      <c r="C437" s="162"/>
      <c r="D437" s="228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62"/>
      <c r="AK437" s="162"/>
      <c r="AL437" s="195"/>
      <c r="AM437" s="246">
        <f t="shared" si="14"/>
        <v>0</v>
      </c>
      <c r="AN437" s="250"/>
    </row>
    <row r="438" spans="1:87" ht="18" customHeight="1" x14ac:dyDescent="0.25">
      <c r="A438" s="195"/>
      <c r="B438" s="162"/>
      <c r="C438" s="882" t="s">
        <v>1899</v>
      </c>
      <c r="D438" s="883"/>
      <c r="E438" s="883"/>
      <c r="F438" s="883"/>
      <c r="G438" s="883"/>
      <c r="H438" s="883"/>
      <c r="I438" s="883"/>
      <c r="J438" s="883"/>
      <c r="K438" s="883"/>
      <c r="L438" s="883"/>
      <c r="M438" s="883"/>
      <c r="N438" s="883"/>
      <c r="O438" s="883"/>
      <c r="P438" s="883"/>
      <c r="Q438" s="883"/>
      <c r="R438" s="883"/>
      <c r="S438" s="883"/>
      <c r="T438" s="856" t="s">
        <v>52907</v>
      </c>
      <c r="U438" s="856"/>
      <c r="V438" s="856"/>
      <c r="W438" s="856"/>
      <c r="X438" s="856"/>
      <c r="Y438" s="856"/>
      <c r="Z438" s="856"/>
      <c r="AA438" s="856"/>
      <c r="AB438" s="856"/>
      <c r="AC438" s="856"/>
      <c r="AD438" s="856"/>
      <c r="AE438" s="856"/>
      <c r="AF438" s="856"/>
      <c r="AG438" s="856"/>
      <c r="AH438" s="856"/>
      <c r="AI438" s="856"/>
      <c r="AJ438" s="857"/>
      <c r="AK438" s="162"/>
      <c r="AL438" s="195"/>
      <c r="AM438" s="246">
        <f t="shared" si="14"/>
        <v>0</v>
      </c>
      <c r="AN438" s="250"/>
    </row>
    <row r="439" spans="1:87" ht="3.95" customHeight="1" x14ac:dyDescent="0.25">
      <c r="A439" s="195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95"/>
      <c r="AM439" s="246">
        <f t="shared" si="14"/>
        <v>0</v>
      </c>
      <c r="AN439" s="250"/>
    </row>
    <row r="440" spans="1:87" s="327" customFormat="1" ht="17.100000000000001" customHeight="1" x14ac:dyDescent="0.25">
      <c r="A440" s="339"/>
      <c r="B440" s="299"/>
      <c r="C440" s="841" t="s">
        <v>52897</v>
      </c>
      <c r="D440" s="842"/>
      <c r="E440" s="842"/>
      <c r="F440" s="842"/>
      <c r="G440" s="842"/>
      <c r="H440" s="842"/>
      <c r="I440" s="842"/>
      <c r="J440" s="842"/>
      <c r="K440" s="842"/>
      <c r="L440" s="842"/>
      <c r="M440" s="842"/>
      <c r="N440" s="842"/>
      <c r="O440" s="842"/>
      <c r="P440" s="842"/>
      <c r="Q440" s="432"/>
      <c r="R440" s="432"/>
      <c r="S440" s="431"/>
      <c r="T440" s="431"/>
      <c r="U440" s="827" t="s">
        <v>1824</v>
      </c>
      <c r="V440" s="827"/>
      <c r="W440" s="827"/>
      <c r="X440" s="827"/>
      <c r="Y440" s="827"/>
      <c r="Z440" s="827"/>
      <c r="AA440" s="827"/>
      <c r="AB440" s="827"/>
      <c r="AC440" s="827"/>
      <c r="AD440" s="827"/>
      <c r="AE440" s="827"/>
      <c r="AF440" s="827"/>
      <c r="AG440" s="827"/>
      <c r="AH440" s="828"/>
      <c r="AI440" s="854" t="s">
        <v>1872</v>
      </c>
      <c r="AJ440" s="855"/>
      <c r="AK440" s="299"/>
      <c r="AL440" s="339"/>
      <c r="AM440" s="448">
        <f t="shared" si="14"/>
        <v>0</v>
      </c>
      <c r="AN440" s="452"/>
    </row>
    <row r="441" spans="1:87" ht="3.95" customHeight="1" x14ac:dyDescent="0.25">
      <c r="A441" s="195"/>
      <c r="B441" s="162"/>
      <c r="C441" s="255"/>
      <c r="D441" s="255"/>
      <c r="E441" s="255"/>
      <c r="F441" s="255"/>
      <c r="G441" s="255"/>
      <c r="H441" s="255"/>
      <c r="I441" s="255"/>
      <c r="J441" s="213"/>
      <c r="K441" s="255"/>
      <c r="L441" s="255"/>
      <c r="M441" s="255"/>
      <c r="N441" s="255"/>
      <c r="O441" s="255"/>
      <c r="P441" s="255"/>
      <c r="Q441" s="255"/>
      <c r="R441" s="255"/>
      <c r="S441" s="256"/>
      <c r="T441" s="256"/>
      <c r="U441" s="256"/>
      <c r="V441" s="256"/>
      <c r="W441" s="256"/>
      <c r="X441" s="256"/>
      <c r="Y441" s="256"/>
      <c r="Z441" s="256"/>
      <c r="AA441" s="256"/>
      <c r="AB441" s="256"/>
      <c r="AC441" s="256"/>
      <c r="AD441" s="256"/>
      <c r="AE441" s="256"/>
      <c r="AF441" s="256"/>
      <c r="AG441" s="256"/>
      <c r="AH441" s="256"/>
      <c r="AI441" s="205"/>
      <c r="AJ441" s="205"/>
      <c r="AK441" s="162"/>
      <c r="AL441" s="195"/>
      <c r="AM441" s="246">
        <f t="shared" si="14"/>
        <v>0</v>
      </c>
      <c r="AN441" s="250"/>
    </row>
    <row r="442" spans="1:87" ht="15" customHeight="1" x14ac:dyDescent="0.25">
      <c r="A442" s="195"/>
      <c r="B442" s="162"/>
      <c r="C442" s="255"/>
      <c r="D442" s="463" t="s">
        <v>1692</v>
      </c>
      <c r="E442" s="176"/>
      <c r="F442" s="463" t="s">
        <v>1839</v>
      </c>
      <c r="G442" s="176"/>
      <c r="H442" s="727" t="s">
        <v>3590</v>
      </c>
      <c r="I442" s="728"/>
      <c r="J442" s="728"/>
      <c r="K442" s="728"/>
      <c r="L442" s="728"/>
      <c r="M442" s="729"/>
      <c r="N442" s="162"/>
      <c r="O442" s="463" t="s">
        <v>3841</v>
      </c>
      <c r="P442" s="485"/>
      <c r="Q442" s="821" t="s">
        <v>3593</v>
      </c>
      <c r="R442" s="822"/>
      <c r="S442" s="823"/>
      <c r="T442" s="496"/>
      <c r="U442" s="727" t="s">
        <v>3578</v>
      </c>
      <c r="V442" s="728"/>
      <c r="W442" s="728"/>
      <c r="X442" s="728"/>
      <c r="Y442" s="728"/>
      <c r="Z442" s="729"/>
      <c r="AA442" s="158"/>
      <c r="AB442" s="816" t="s">
        <v>3955</v>
      </c>
      <c r="AC442" s="817"/>
      <c r="AD442" s="817"/>
      <c r="AE442" s="818"/>
      <c r="AF442" s="496"/>
      <c r="AG442" s="486" t="s">
        <v>1996</v>
      </c>
      <c r="AH442" s="485"/>
      <c r="AI442" s="463" t="s">
        <v>1698</v>
      </c>
      <c r="AJ442" s="205"/>
      <c r="AK442" s="162"/>
      <c r="AL442" s="195"/>
      <c r="AM442" s="502">
        <f t="shared" si="14"/>
        <v>0</v>
      </c>
      <c r="AN442" s="250"/>
    </row>
    <row r="443" spans="1:87" s="178" customFormat="1" ht="15" customHeight="1" x14ac:dyDescent="0.25">
      <c r="A443" s="226"/>
      <c r="B443" s="176"/>
      <c r="C443" s="257"/>
      <c r="D443" s="464" t="s">
        <v>792</v>
      </c>
      <c r="E443" s="176"/>
      <c r="F443" s="464" t="s">
        <v>3842</v>
      </c>
      <c r="G443" s="176"/>
      <c r="H443" s="730" t="s">
        <v>797</v>
      </c>
      <c r="I443" s="731"/>
      <c r="J443" s="731"/>
      <c r="K443" s="731"/>
      <c r="L443" s="731"/>
      <c r="M443" s="732"/>
      <c r="N443" s="176"/>
      <c r="O443" s="464" t="s">
        <v>3840</v>
      </c>
      <c r="P443" s="485"/>
      <c r="Q443" s="824" t="s">
        <v>1997</v>
      </c>
      <c r="R443" s="825"/>
      <c r="S443" s="826"/>
      <c r="T443" s="485"/>
      <c r="U443" s="730" t="s">
        <v>1681</v>
      </c>
      <c r="V443" s="731"/>
      <c r="W443" s="731"/>
      <c r="X443" s="731"/>
      <c r="Y443" s="731"/>
      <c r="Z443" s="732"/>
      <c r="AA443" s="169"/>
      <c r="AB443" s="775" t="s">
        <v>4686</v>
      </c>
      <c r="AC443" s="776"/>
      <c r="AD443" s="776"/>
      <c r="AE443" s="777"/>
      <c r="AF443" s="485"/>
      <c r="AG443" s="493" t="s">
        <v>793</v>
      </c>
      <c r="AH443" s="485"/>
      <c r="AI443" s="464" t="s">
        <v>794</v>
      </c>
      <c r="AJ443" s="205"/>
      <c r="AK443" s="176"/>
      <c r="AL443" s="195"/>
      <c r="AM443" s="502">
        <f t="shared" si="14"/>
        <v>0</v>
      </c>
      <c r="AN443" s="250"/>
    </row>
    <row r="444" spans="1:87" ht="3.95" customHeight="1" x14ac:dyDescent="0.25">
      <c r="A444" s="195"/>
      <c r="B444" s="162"/>
      <c r="C444" s="158"/>
      <c r="D444" s="166"/>
      <c r="E444" s="166"/>
      <c r="F444" s="166"/>
      <c r="G444" s="200"/>
      <c r="H444" s="166"/>
      <c r="I444" s="166"/>
      <c r="J444" s="213"/>
      <c r="K444" s="166"/>
      <c r="L444" s="166"/>
      <c r="M444" s="166"/>
      <c r="N444" s="166"/>
      <c r="O444" s="158"/>
      <c r="P444" s="158"/>
      <c r="Q444" s="158"/>
      <c r="R444" s="158"/>
      <c r="S444" s="158"/>
      <c r="T444" s="206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220"/>
      <c r="AG444" s="158"/>
      <c r="AH444" s="158"/>
      <c r="AI444" s="158"/>
      <c r="AJ444" s="158"/>
      <c r="AK444" s="162"/>
      <c r="AL444" s="195"/>
      <c r="AM444" s="246">
        <f t="shared" si="14"/>
        <v>0</v>
      </c>
      <c r="AN444" s="250"/>
    </row>
    <row r="445" spans="1:87" ht="17.100000000000001" customHeight="1" x14ac:dyDescent="0.25">
      <c r="A445" s="195"/>
      <c r="B445" s="162"/>
      <c r="C445" s="162"/>
      <c r="D445" s="287">
        <v>1</v>
      </c>
      <c r="E445" s="371" t="s">
        <v>3752</v>
      </c>
      <c r="F445" s="285"/>
      <c r="G445" s="371" t="s">
        <v>3752</v>
      </c>
      <c r="H445" s="765"/>
      <c r="I445" s="765"/>
      <c r="J445" s="765"/>
      <c r="K445" s="765"/>
      <c r="L445" s="765"/>
      <c r="M445" s="765"/>
      <c r="N445" s="371" t="s">
        <v>3752</v>
      </c>
      <c r="O445" s="286"/>
      <c r="P445" s="371" t="s">
        <v>3752</v>
      </c>
      <c r="Q445" s="739"/>
      <c r="R445" s="741"/>
      <c r="S445" s="740"/>
      <c r="T445" s="371" t="s">
        <v>3752</v>
      </c>
      <c r="U445" s="765"/>
      <c r="V445" s="765"/>
      <c r="W445" s="765"/>
      <c r="X445" s="765"/>
      <c r="Y445" s="765"/>
      <c r="Z445" s="765"/>
      <c r="AA445" s="371" t="s">
        <v>3752</v>
      </c>
      <c r="AB445" s="881"/>
      <c r="AC445" s="881"/>
      <c r="AD445" s="881"/>
      <c r="AE445" s="881"/>
      <c r="AF445" s="371" t="s">
        <v>3752</v>
      </c>
      <c r="AG445" s="245" t="str">
        <f>IF(AB445="","",IF(AB445="Président","100%",IF(AB445="Rapporteur","60%","40%")))</f>
        <v/>
      </c>
      <c r="AH445" s="371" t="s">
        <v>3752</v>
      </c>
      <c r="AI445" s="633" t="str">
        <f>IF(AG445="","",3*AG445)</f>
        <v/>
      </c>
      <c r="AJ445" s="162"/>
      <c r="AK445" s="162"/>
      <c r="AL445" s="195"/>
      <c r="AM445" s="246" t="str">
        <f t="shared" si="14"/>
        <v/>
      </c>
      <c r="AN445" s="250"/>
    </row>
    <row r="446" spans="1:87" ht="17.100000000000001" customHeight="1" x14ac:dyDescent="0.25">
      <c r="A446" s="195"/>
      <c r="B446" s="162"/>
      <c r="C446" s="162"/>
      <c r="D446" s="287">
        <v>2</v>
      </c>
      <c r="E446" s="371" t="s">
        <v>3752</v>
      </c>
      <c r="F446" s="285"/>
      <c r="G446" s="371" t="s">
        <v>3752</v>
      </c>
      <c r="H446" s="765"/>
      <c r="I446" s="765"/>
      <c r="J446" s="765"/>
      <c r="K446" s="765"/>
      <c r="L446" s="765"/>
      <c r="M446" s="765"/>
      <c r="N446" s="371" t="s">
        <v>3752</v>
      </c>
      <c r="O446" s="286"/>
      <c r="P446" s="371" t="s">
        <v>3752</v>
      </c>
      <c r="Q446" s="739"/>
      <c r="R446" s="741"/>
      <c r="S446" s="740"/>
      <c r="T446" s="371" t="s">
        <v>3752</v>
      </c>
      <c r="U446" s="765"/>
      <c r="V446" s="765"/>
      <c r="W446" s="765"/>
      <c r="X446" s="765"/>
      <c r="Y446" s="765"/>
      <c r="Z446" s="765"/>
      <c r="AA446" s="371" t="s">
        <v>3752</v>
      </c>
      <c r="AB446" s="881"/>
      <c r="AC446" s="881"/>
      <c r="AD446" s="881"/>
      <c r="AE446" s="881"/>
      <c r="AF446" s="371" t="s">
        <v>3752</v>
      </c>
      <c r="AG446" s="245" t="str">
        <f>IF(AB446="","",IF(AB446="Président","100%",IF(AB446="Rapporteur","60%","40%")))</f>
        <v/>
      </c>
      <c r="AH446" s="371" t="s">
        <v>3752</v>
      </c>
      <c r="AI446" s="633" t="str">
        <f>IF(AG446="","",3*AG446)</f>
        <v/>
      </c>
      <c r="AJ446" s="162"/>
      <c r="AK446" s="162"/>
      <c r="AL446" s="195"/>
      <c r="AM446" s="246" t="str">
        <f t="shared" si="14"/>
        <v/>
      </c>
      <c r="AN446" s="250"/>
    </row>
    <row r="447" spans="1:87" ht="17.100000000000001" customHeight="1" x14ac:dyDescent="0.25">
      <c r="A447" s="195"/>
      <c r="B447" s="162"/>
      <c r="C447" s="162"/>
      <c r="D447" s="287">
        <v>3</v>
      </c>
      <c r="E447" s="371" t="s">
        <v>3752</v>
      </c>
      <c r="F447" s="285"/>
      <c r="G447" s="371" t="s">
        <v>3752</v>
      </c>
      <c r="H447" s="765"/>
      <c r="I447" s="765"/>
      <c r="J447" s="765"/>
      <c r="K447" s="765"/>
      <c r="L447" s="765"/>
      <c r="M447" s="765"/>
      <c r="N447" s="371" t="s">
        <v>3752</v>
      </c>
      <c r="O447" s="286"/>
      <c r="P447" s="371" t="s">
        <v>3752</v>
      </c>
      <c r="Q447" s="739"/>
      <c r="R447" s="741"/>
      <c r="S447" s="740"/>
      <c r="T447" s="371" t="s">
        <v>3752</v>
      </c>
      <c r="U447" s="765"/>
      <c r="V447" s="765"/>
      <c r="W447" s="765"/>
      <c r="X447" s="765"/>
      <c r="Y447" s="765"/>
      <c r="Z447" s="765"/>
      <c r="AA447" s="371" t="s">
        <v>3752</v>
      </c>
      <c r="AB447" s="881"/>
      <c r="AC447" s="881"/>
      <c r="AD447" s="881"/>
      <c r="AE447" s="881"/>
      <c r="AF447" s="371" t="s">
        <v>3752</v>
      </c>
      <c r="AG447" s="245" t="str">
        <f>IF(AB447="","",IF(AB447="Président","100%",IF(AB447="Rapporteur","60%","40%")))</f>
        <v/>
      </c>
      <c r="AH447" s="371" t="s">
        <v>3752</v>
      </c>
      <c r="AI447" s="633" t="str">
        <f>IF(AG447="","",3*AG447)</f>
        <v/>
      </c>
      <c r="AJ447" s="162"/>
      <c r="AK447" s="162"/>
      <c r="AL447" s="195"/>
      <c r="AM447" s="246" t="str">
        <f t="shared" si="14"/>
        <v/>
      </c>
      <c r="AN447" s="250"/>
      <c r="CI447" s="132">
        <v>45</v>
      </c>
    </row>
    <row r="448" spans="1:87" ht="3.95" customHeight="1" x14ac:dyDescent="0.25">
      <c r="A448" s="195"/>
      <c r="B448" s="162"/>
      <c r="C448" s="162"/>
      <c r="D448" s="169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79"/>
      <c r="V448" s="179"/>
      <c r="W448" s="179"/>
      <c r="X448" s="179"/>
      <c r="Y448" s="179"/>
      <c r="Z448" s="179"/>
      <c r="AA448" s="166"/>
      <c r="AB448" s="169"/>
      <c r="AC448" s="169"/>
      <c r="AD448" s="169"/>
      <c r="AE448" s="169"/>
      <c r="AF448" s="166"/>
      <c r="AG448" s="166"/>
      <c r="AH448" s="166"/>
      <c r="AI448" s="166"/>
      <c r="AJ448" s="162"/>
      <c r="AK448" s="162"/>
      <c r="AL448" s="195"/>
      <c r="AM448" s="246">
        <f t="shared" si="14"/>
        <v>0</v>
      </c>
      <c r="AN448" s="250"/>
    </row>
    <row r="449" spans="1:88" s="327" customFormat="1" ht="17.100000000000001" customHeight="1" x14ac:dyDescent="0.25">
      <c r="A449" s="339"/>
      <c r="B449" s="299"/>
      <c r="C449" s="841" t="s">
        <v>1822</v>
      </c>
      <c r="D449" s="842"/>
      <c r="E449" s="842"/>
      <c r="F449" s="842"/>
      <c r="G449" s="842"/>
      <c r="H449" s="842"/>
      <c r="I449" s="842"/>
      <c r="J449" s="842"/>
      <c r="K449" s="842"/>
      <c r="L449" s="842"/>
      <c r="M449" s="842"/>
      <c r="N449" s="842"/>
      <c r="O449" s="842"/>
      <c r="P449" s="842"/>
      <c r="Q449" s="432"/>
      <c r="R449" s="432"/>
      <c r="S449" s="431"/>
      <c r="T449" s="431"/>
      <c r="U449" s="827" t="s">
        <v>1825</v>
      </c>
      <c r="V449" s="827"/>
      <c r="W449" s="827"/>
      <c r="X449" s="827"/>
      <c r="Y449" s="827"/>
      <c r="Z449" s="827"/>
      <c r="AA449" s="827"/>
      <c r="AB449" s="827"/>
      <c r="AC449" s="827"/>
      <c r="AD449" s="827"/>
      <c r="AE449" s="827"/>
      <c r="AF449" s="827"/>
      <c r="AG449" s="827"/>
      <c r="AH449" s="828"/>
      <c r="AI449" s="854" t="s">
        <v>1851</v>
      </c>
      <c r="AJ449" s="855"/>
      <c r="AK449" s="299"/>
      <c r="AL449" s="339"/>
      <c r="AM449" s="448">
        <f t="shared" si="14"/>
        <v>0</v>
      </c>
      <c r="AN449" s="452"/>
    </row>
    <row r="450" spans="1:88" ht="3.95" customHeight="1" x14ac:dyDescent="0.25">
      <c r="A450" s="195"/>
      <c r="B450" s="162"/>
      <c r="C450" s="158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  <c r="AB450" s="158"/>
      <c r="AC450" s="158"/>
      <c r="AD450" s="158"/>
      <c r="AE450" s="158"/>
      <c r="AF450" s="158"/>
      <c r="AG450" s="158"/>
      <c r="AH450" s="158"/>
      <c r="AI450" s="158"/>
      <c r="AJ450" s="158"/>
      <c r="AK450" s="162"/>
      <c r="AL450" s="195"/>
      <c r="AM450" s="246">
        <f t="shared" si="14"/>
        <v>0</v>
      </c>
      <c r="AN450" s="250"/>
    </row>
    <row r="451" spans="1:88" ht="15" customHeight="1" x14ac:dyDescent="0.25">
      <c r="A451" s="195"/>
      <c r="B451" s="162"/>
      <c r="C451" s="158"/>
      <c r="D451" s="463" t="s">
        <v>1692</v>
      </c>
      <c r="E451" s="176"/>
      <c r="F451" s="463" t="s">
        <v>1839</v>
      </c>
      <c r="G451" s="176"/>
      <c r="H451" s="727" t="s">
        <v>3590</v>
      </c>
      <c r="I451" s="728"/>
      <c r="J451" s="728"/>
      <c r="K451" s="728"/>
      <c r="L451" s="728"/>
      <c r="M451" s="729"/>
      <c r="N451" s="162"/>
      <c r="O451" s="463" t="s">
        <v>3841</v>
      </c>
      <c r="P451" s="485"/>
      <c r="Q451" s="821" t="s">
        <v>3593</v>
      </c>
      <c r="R451" s="822"/>
      <c r="S451" s="823"/>
      <c r="T451" s="496"/>
      <c r="U451" s="727" t="s">
        <v>3578</v>
      </c>
      <c r="V451" s="728"/>
      <c r="W451" s="728"/>
      <c r="X451" s="728"/>
      <c r="Y451" s="728"/>
      <c r="Z451" s="729"/>
      <c r="AA451" s="158"/>
      <c r="AB451" s="816" t="s">
        <v>3955</v>
      </c>
      <c r="AC451" s="817"/>
      <c r="AD451" s="817"/>
      <c r="AE451" s="818"/>
      <c r="AF451" s="496"/>
      <c r="AG451" s="486" t="s">
        <v>1996</v>
      </c>
      <c r="AH451" s="485"/>
      <c r="AI451" s="463" t="s">
        <v>1698</v>
      </c>
      <c r="AJ451" s="158"/>
      <c r="AK451" s="162"/>
      <c r="AL451" s="195"/>
      <c r="AM451" s="502">
        <f t="shared" si="14"/>
        <v>0</v>
      </c>
      <c r="AN451" s="250"/>
    </row>
    <row r="452" spans="1:88" ht="15" customHeight="1" x14ac:dyDescent="0.25">
      <c r="A452" s="195"/>
      <c r="B452" s="162"/>
      <c r="C452" s="158"/>
      <c r="D452" s="464" t="s">
        <v>792</v>
      </c>
      <c r="E452" s="176"/>
      <c r="F452" s="464" t="s">
        <v>803</v>
      </c>
      <c r="G452" s="176"/>
      <c r="H452" s="730" t="s">
        <v>797</v>
      </c>
      <c r="I452" s="731"/>
      <c r="J452" s="731"/>
      <c r="K452" s="731"/>
      <c r="L452" s="731"/>
      <c r="M452" s="732"/>
      <c r="N452" s="176"/>
      <c r="O452" s="464" t="s">
        <v>3840</v>
      </c>
      <c r="P452" s="485"/>
      <c r="Q452" s="824" t="s">
        <v>1997</v>
      </c>
      <c r="R452" s="825"/>
      <c r="S452" s="826"/>
      <c r="T452" s="485"/>
      <c r="U452" s="730" t="s">
        <v>1681</v>
      </c>
      <c r="V452" s="731"/>
      <c r="W452" s="731"/>
      <c r="X452" s="731"/>
      <c r="Y452" s="731"/>
      <c r="Z452" s="732"/>
      <c r="AA452" s="169"/>
      <c r="AB452" s="775" t="s">
        <v>4686</v>
      </c>
      <c r="AC452" s="776"/>
      <c r="AD452" s="776"/>
      <c r="AE452" s="777"/>
      <c r="AF452" s="485"/>
      <c r="AG452" s="493" t="s">
        <v>793</v>
      </c>
      <c r="AH452" s="485"/>
      <c r="AI452" s="464" t="s">
        <v>794</v>
      </c>
      <c r="AJ452" s="158"/>
      <c r="AK452" s="162"/>
      <c r="AL452" s="195"/>
      <c r="AM452" s="502">
        <f t="shared" si="14"/>
        <v>0</v>
      </c>
      <c r="AN452" s="250"/>
    </row>
    <row r="453" spans="1:88" ht="3.95" customHeight="1" x14ac:dyDescent="0.25">
      <c r="A453" s="195"/>
      <c r="B453" s="162"/>
      <c r="C453" s="158"/>
      <c r="D453" s="166"/>
      <c r="E453" s="166"/>
      <c r="F453" s="166"/>
      <c r="G453" s="200"/>
      <c r="H453" s="166"/>
      <c r="I453" s="166"/>
      <c r="J453" s="213"/>
      <c r="K453" s="166"/>
      <c r="L453" s="166"/>
      <c r="M453" s="166"/>
      <c r="N453" s="166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  <c r="AB453" s="158"/>
      <c r="AC453" s="158"/>
      <c r="AD453" s="158"/>
      <c r="AE453" s="158"/>
      <c r="AF453" s="158"/>
      <c r="AG453" s="158"/>
      <c r="AH453" s="158"/>
      <c r="AI453" s="158"/>
      <c r="AJ453" s="158"/>
      <c r="AK453" s="162"/>
      <c r="AL453" s="195"/>
      <c r="AM453" s="246">
        <f t="shared" si="14"/>
        <v>0</v>
      </c>
      <c r="AN453" s="250"/>
    </row>
    <row r="454" spans="1:88" ht="17.100000000000001" customHeight="1" x14ac:dyDescent="0.25">
      <c r="A454" s="195"/>
      <c r="B454" s="162"/>
      <c r="C454" s="162"/>
      <c r="D454" s="287">
        <v>1</v>
      </c>
      <c r="E454" s="371" t="s">
        <v>3752</v>
      </c>
      <c r="F454" s="322"/>
      <c r="G454" s="371" t="s">
        <v>3752</v>
      </c>
      <c r="H454" s="765"/>
      <c r="I454" s="765"/>
      <c r="J454" s="765"/>
      <c r="K454" s="765"/>
      <c r="L454" s="765"/>
      <c r="M454" s="765"/>
      <c r="N454" s="371" t="s">
        <v>3752</v>
      </c>
      <c r="O454" s="286"/>
      <c r="P454" s="371" t="s">
        <v>3752</v>
      </c>
      <c r="Q454" s="739"/>
      <c r="R454" s="741"/>
      <c r="S454" s="740"/>
      <c r="T454" s="371" t="s">
        <v>3752</v>
      </c>
      <c r="U454" s="765"/>
      <c r="V454" s="765"/>
      <c r="W454" s="765"/>
      <c r="X454" s="765"/>
      <c r="Y454" s="765"/>
      <c r="Z454" s="765"/>
      <c r="AA454" s="371" t="s">
        <v>3752</v>
      </c>
      <c r="AB454" s="881"/>
      <c r="AC454" s="881"/>
      <c r="AD454" s="881"/>
      <c r="AE454" s="881"/>
      <c r="AF454" s="371" t="s">
        <v>3752</v>
      </c>
      <c r="AG454" s="245" t="str">
        <f>IF(AB454="","",IF(AB454="Président","100%",IF(AB454="Rapporteur","60%","40%")))</f>
        <v/>
      </c>
      <c r="AH454" s="371" t="s">
        <v>3752</v>
      </c>
      <c r="AI454" s="633" t="str">
        <f>IF(AG454="","",20*AG454)</f>
        <v/>
      </c>
      <c r="AJ454" s="162"/>
      <c r="AK454" s="162"/>
      <c r="AL454" s="195"/>
      <c r="AM454" s="246" t="str">
        <f t="shared" si="14"/>
        <v/>
      </c>
      <c r="AN454" s="250"/>
    </row>
    <row r="455" spans="1:88" ht="17.100000000000001" customHeight="1" x14ac:dyDescent="0.25">
      <c r="A455" s="195"/>
      <c r="B455" s="162"/>
      <c r="C455" s="162"/>
      <c r="D455" s="287">
        <v>2</v>
      </c>
      <c r="E455" s="371" t="s">
        <v>3752</v>
      </c>
      <c r="F455" s="322"/>
      <c r="G455" s="371" t="s">
        <v>3752</v>
      </c>
      <c r="H455" s="765"/>
      <c r="I455" s="765"/>
      <c r="J455" s="765"/>
      <c r="K455" s="765"/>
      <c r="L455" s="765"/>
      <c r="M455" s="765"/>
      <c r="N455" s="371" t="s">
        <v>3752</v>
      </c>
      <c r="O455" s="286"/>
      <c r="P455" s="371" t="s">
        <v>3752</v>
      </c>
      <c r="Q455" s="739"/>
      <c r="R455" s="741"/>
      <c r="S455" s="740"/>
      <c r="T455" s="371" t="s">
        <v>3752</v>
      </c>
      <c r="U455" s="765"/>
      <c r="V455" s="765"/>
      <c r="W455" s="765"/>
      <c r="X455" s="765"/>
      <c r="Y455" s="765"/>
      <c r="Z455" s="765"/>
      <c r="AA455" s="371" t="s">
        <v>3752</v>
      </c>
      <c r="AB455" s="881"/>
      <c r="AC455" s="881"/>
      <c r="AD455" s="881"/>
      <c r="AE455" s="881"/>
      <c r="AF455" s="371" t="s">
        <v>3752</v>
      </c>
      <c r="AG455" s="245" t="str">
        <f>IF(AB455="","",IF(AB455="Président","100%",IF(AB455="Rapporteur","60%","40%")))</f>
        <v/>
      </c>
      <c r="AH455" s="371" t="s">
        <v>3752</v>
      </c>
      <c r="AI455" s="633" t="str">
        <f>IF(AG455="","",20*AG455)</f>
        <v/>
      </c>
      <c r="AJ455" s="162"/>
      <c r="AK455" s="162"/>
      <c r="AL455" s="195"/>
      <c r="AM455" s="246" t="str">
        <f t="shared" si="14"/>
        <v/>
      </c>
      <c r="AN455" s="250"/>
    </row>
    <row r="456" spans="1:88" ht="17.100000000000001" customHeight="1" x14ac:dyDescent="0.25">
      <c r="A456" s="195"/>
      <c r="B456" s="162"/>
      <c r="C456" s="162"/>
      <c r="D456" s="287">
        <v>3</v>
      </c>
      <c r="E456" s="371" t="s">
        <v>3752</v>
      </c>
      <c r="F456" s="322"/>
      <c r="G456" s="371" t="s">
        <v>3752</v>
      </c>
      <c r="H456" s="765"/>
      <c r="I456" s="765"/>
      <c r="J456" s="765"/>
      <c r="K456" s="765"/>
      <c r="L456" s="765"/>
      <c r="M456" s="765"/>
      <c r="N456" s="371" t="s">
        <v>3752</v>
      </c>
      <c r="O456" s="286"/>
      <c r="P456" s="371" t="s">
        <v>3752</v>
      </c>
      <c r="Q456" s="739"/>
      <c r="R456" s="741"/>
      <c r="S456" s="740"/>
      <c r="T456" s="371" t="s">
        <v>3752</v>
      </c>
      <c r="U456" s="765"/>
      <c r="V456" s="765"/>
      <c r="W456" s="765"/>
      <c r="X456" s="765"/>
      <c r="Y456" s="765"/>
      <c r="Z456" s="765"/>
      <c r="AA456" s="371" t="s">
        <v>3752</v>
      </c>
      <c r="AB456" s="881"/>
      <c r="AC456" s="881"/>
      <c r="AD456" s="881"/>
      <c r="AE456" s="881"/>
      <c r="AF456" s="371" t="s">
        <v>3752</v>
      </c>
      <c r="AG456" s="245" t="str">
        <f>IF(AB456="","",IF(AB456="Président","100%",IF(AB456="Rapporteur","60%","40%")))</f>
        <v/>
      </c>
      <c r="AH456" s="371" t="s">
        <v>3752</v>
      </c>
      <c r="AI456" s="633" t="str">
        <f>IF(AG456="","",20*AG456)</f>
        <v/>
      </c>
      <c r="AJ456" s="162"/>
      <c r="AK456" s="162"/>
      <c r="AL456" s="195"/>
      <c r="AM456" s="246" t="str">
        <f t="shared" si="14"/>
        <v/>
      </c>
      <c r="AN456" s="250"/>
      <c r="CJ456" s="132">
        <v>46</v>
      </c>
    </row>
    <row r="457" spans="1:88" ht="3.95" customHeight="1" x14ac:dyDescent="0.25">
      <c r="A457" s="195"/>
      <c r="B457" s="162"/>
      <c r="C457" s="162"/>
      <c r="D457" s="228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62"/>
      <c r="AK457" s="162"/>
      <c r="AL457" s="195"/>
      <c r="AM457" s="246">
        <f t="shared" ref="AM457:AM466" si="15">IF(OR(AI457="Valeur",AI457="القيمة"),0,IF(ISERROR(SEARCH("/",AI457)),AI457,0))</f>
        <v>0</v>
      </c>
      <c r="AN457" s="250"/>
    </row>
    <row r="458" spans="1:88" s="327" customFormat="1" ht="17.100000000000001" customHeight="1" x14ac:dyDescent="0.25">
      <c r="A458" s="339"/>
      <c r="B458" s="299"/>
      <c r="C458" s="841" t="s">
        <v>1823</v>
      </c>
      <c r="D458" s="842"/>
      <c r="E458" s="842"/>
      <c r="F458" s="842"/>
      <c r="G458" s="842"/>
      <c r="H458" s="842"/>
      <c r="I458" s="842"/>
      <c r="J458" s="842"/>
      <c r="K458" s="842"/>
      <c r="L458" s="842"/>
      <c r="M458" s="842"/>
      <c r="N458" s="842"/>
      <c r="O458" s="842"/>
      <c r="P458" s="842"/>
      <c r="Q458" s="432"/>
      <c r="R458" s="432"/>
      <c r="S458" s="431"/>
      <c r="T458" s="431"/>
      <c r="U458" s="827" t="s">
        <v>1826</v>
      </c>
      <c r="V458" s="827"/>
      <c r="W458" s="827"/>
      <c r="X458" s="827"/>
      <c r="Y458" s="827"/>
      <c r="Z458" s="827"/>
      <c r="AA458" s="827"/>
      <c r="AB458" s="827"/>
      <c r="AC458" s="827"/>
      <c r="AD458" s="827"/>
      <c r="AE458" s="827"/>
      <c r="AF458" s="827"/>
      <c r="AG458" s="827"/>
      <c r="AH458" s="828"/>
      <c r="AI458" s="854" t="s">
        <v>1842</v>
      </c>
      <c r="AJ458" s="855"/>
      <c r="AK458" s="299"/>
      <c r="AL458" s="339"/>
      <c r="AM458" s="448">
        <f t="shared" si="15"/>
        <v>0</v>
      </c>
      <c r="AN458" s="452"/>
    </row>
    <row r="459" spans="1:88" ht="3.95" customHeight="1" x14ac:dyDescent="0.25">
      <c r="A459" s="195"/>
      <c r="B459" s="162"/>
      <c r="C459" s="158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58"/>
      <c r="P459" s="158"/>
      <c r="Q459" s="179"/>
      <c r="R459" s="179"/>
      <c r="S459" s="179"/>
      <c r="T459" s="158"/>
      <c r="U459" s="179"/>
      <c r="V459" s="179"/>
      <c r="W459" s="179"/>
      <c r="X459" s="179"/>
      <c r="Y459" s="179"/>
      <c r="Z459" s="179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62"/>
      <c r="AL459" s="195"/>
      <c r="AM459" s="246">
        <f t="shared" si="15"/>
        <v>0</v>
      </c>
      <c r="AN459" s="250"/>
    </row>
    <row r="460" spans="1:88" ht="15" customHeight="1" x14ac:dyDescent="0.25">
      <c r="A460" s="195"/>
      <c r="B460" s="162"/>
      <c r="C460" s="158"/>
      <c r="D460" s="463" t="s">
        <v>1692</v>
      </c>
      <c r="E460" s="176"/>
      <c r="F460" s="463" t="s">
        <v>1839</v>
      </c>
      <c r="G460" s="176"/>
      <c r="H460" s="727" t="s">
        <v>3590</v>
      </c>
      <c r="I460" s="728"/>
      <c r="J460" s="728"/>
      <c r="K460" s="728"/>
      <c r="L460" s="728"/>
      <c r="M460" s="729"/>
      <c r="N460" s="162"/>
      <c r="O460" s="463" t="s">
        <v>3841</v>
      </c>
      <c r="P460" s="485"/>
      <c r="Q460" s="821" t="s">
        <v>3593</v>
      </c>
      <c r="R460" s="822"/>
      <c r="S460" s="823"/>
      <c r="T460" s="496"/>
      <c r="U460" s="727" t="s">
        <v>3578</v>
      </c>
      <c r="V460" s="728"/>
      <c r="W460" s="728"/>
      <c r="X460" s="728"/>
      <c r="Y460" s="728"/>
      <c r="Z460" s="729"/>
      <c r="AA460" s="158"/>
      <c r="AB460" s="816" t="s">
        <v>3955</v>
      </c>
      <c r="AC460" s="817"/>
      <c r="AD460" s="817"/>
      <c r="AE460" s="818"/>
      <c r="AF460" s="496"/>
      <c r="AG460" s="486" t="s">
        <v>1996</v>
      </c>
      <c r="AH460" s="485"/>
      <c r="AI460" s="463" t="s">
        <v>1698</v>
      </c>
      <c r="AJ460" s="158"/>
      <c r="AK460" s="162"/>
      <c r="AL460" s="195"/>
      <c r="AM460" s="502">
        <f t="shared" si="15"/>
        <v>0</v>
      </c>
      <c r="AN460" s="250"/>
    </row>
    <row r="461" spans="1:88" ht="15" customHeight="1" x14ac:dyDescent="0.25">
      <c r="A461" s="195"/>
      <c r="B461" s="162"/>
      <c r="C461" s="158"/>
      <c r="D461" s="464" t="s">
        <v>792</v>
      </c>
      <c r="E461" s="176"/>
      <c r="F461" s="464" t="s">
        <v>803</v>
      </c>
      <c r="G461" s="176"/>
      <c r="H461" s="730" t="s">
        <v>797</v>
      </c>
      <c r="I461" s="731"/>
      <c r="J461" s="731"/>
      <c r="K461" s="731"/>
      <c r="L461" s="731"/>
      <c r="M461" s="732"/>
      <c r="N461" s="176"/>
      <c r="O461" s="464" t="s">
        <v>3840</v>
      </c>
      <c r="P461" s="485"/>
      <c r="Q461" s="824" t="s">
        <v>1997</v>
      </c>
      <c r="R461" s="825"/>
      <c r="S461" s="826"/>
      <c r="T461" s="485"/>
      <c r="U461" s="730" t="s">
        <v>1681</v>
      </c>
      <c r="V461" s="731"/>
      <c r="W461" s="731"/>
      <c r="X461" s="731"/>
      <c r="Y461" s="731"/>
      <c r="Z461" s="732"/>
      <c r="AA461" s="169"/>
      <c r="AB461" s="775" t="s">
        <v>4686</v>
      </c>
      <c r="AC461" s="776"/>
      <c r="AD461" s="776"/>
      <c r="AE461" s="777"/>
      <c r="AF461" s="485"/>
      <c r="AG461" s="493" t="s">
        <v>793</v>
      </c>
      <c r="AH461" s="485"/>
      <c r="AI461" s="464" t="s">
        <v>794</v>
      </c>
      <c r="AJ461" s="158"/>
      <c r="AK461" s="162"/>
      <c r="AL461" s="195"/>
      <c r="AM461" s="502">
        <f t="shared" si="15"/>
        <v>0</v>
      </c>
      <c r="AN461" s="250"/>
    </row>
    <row r="462" spans="1:88" ht="3.95" customHeight="1" x14ac:dyDescent="0.25">
      <c r="A462" s="195"/>
      <c r="B462" s="162"/>
      <c r="C462" s="158"/>
      <c r="D462" s="166"/>
      <c r="E462" s="166"/>
      <c r="F462" s="166"/>
      <c r="G462" s="200"/>
      <c r="H462" s="166"/>
      <c r="I462" s="166"/>
      <c r="J462" s="213"/>
      <c r="K462" s="166"/>
      <c r="L462" s="166"/>
      <c r="M462" s="166"/>
      <c r="N462" s="166"/>
      <c r="O462" s="158"/>
      <c r="P462" s="158"/>
      <c r="Q462" s="179"/>
      <c r="R462" s="179"/>
      <c r="S462" s="179"/>
      <c r="T462" s="158"/>
      <c r="U462" s="179"/>
      <c r="V462" s="179"/>
      <c r="W462" s="179"/>
      <c r="X462" s="179"/>
      <c r="Y462" s="179"/>
      <c r="Z462" s="179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62"/>
      <c r="AL462" s="195"/>
      <c r="AM462" s="246">
        <f t="shared" si="15"/>
        <v>0</v>
      </c>
      <c r="AN462" s="250"/>
    </row>
    <row r="463" spans="1:88" ht="17.100000000000001" customHeight="1" x14ac:dyDescent="0.25">
      <c r="A463" s="195"/>
      <c r="B463" s="162"/>
      <c r="C463" s="162"/>
      <c r="D463" s="287">
        <v>1</v>
      </c>
      <c r="E463" s="371" t="s">
        <v>3752</v>
      </c>
      <c r="F463" s="322"/>
      <c r="G463" s="371" t="s">
        <v>3752</v>
      </c>
      <c r="H463" s="765"/>
      <c r="I463" s="765"/>
      <c r="J463" s="765"/>
      <c r="K463" s="765"/>
      <c r="L463" s="765"/>
      <c r="M463" s="765"/>
      <c r="N463" s="371" t="s">
        <v>3752</v>
      </c>
      <c r="O463" s="286"/>
      <c r="P463" s="371" t="s">
        <v>3752</v>
      </c>
      <c r="Q463" s="739"/>
      <c r="R463" s="741"/>
      <c r="S463" s="740"/>
      <c r="T463" s="371" t="s">
        <v>3752</v>
      </c>
      <c r="U463" s="765"/>
      <c r="V463" s="765"/>
      <c r="W463" s="765"/>
      <c r="X463" s="765"/>
      <c r="Y463" s="765"/>
      <c r="Z463" s="765"/>
      <c r="AA463" s="371" t="s">
        <v>3752</v>
      </c>
      <c r="AB463" s="881"/>
      <c r="AC463" s="881"/>
      <c r="AD463" s="881"/>
      <c r="AE463" s="881"/>
      <c r="AF463" s="371" t="s">
        <v>3752</v>
      </c>
      <c r="AG463" s="245" t="str">
        <f>IF(AB463="","",IF(AB463="Président","100%",IF(AB463="Rapporteur","60%","40%")))</f>
        <v/>
      </c>
      <c r="AH463" s="371" t="s">
        <v>3752</v>
      </c>
      <c r="AI463" s="633" t="str">
        <f>IF(AG463="","",50*AG463)</f>
        <v/>
      </c>
      <c r="AJ463" s="162"/>
      <c r="AK463" s="162"/>
      <c r="AL463" s="195"/>
      <c r="AM463" s="246" t="str">
        <f t="shared" si="15"/>
        <v/>
      </c>
      <c r="AN463" s="250"/>
    </row>
    <row r="464" spans="1:88" ht="17.100000000000001" customHeight="1" x14ac:dyDescent="0.25">
      <c r="A464" s="195"/>
      <c r="B464" s="162"/>
      <c r="C464" s="162"/>
      <c r="D464" s="287">
        <v>2</v>
      </c>
      <c r="E464" s="371" t="s">
        <v>3752</v>
      </c>
      <c r="F464" s="322"/>
      <c r="G464" s="371" t="s">
        <v>3752</v>
      </c>
      <c r="H464" s="765"/>
      <c r="I464" s="765"/>
      <c r="J464" s="765"/>
      <c r="K464" s="765"/>
      <c r="L464" s="765"/>
      <c r="M464" s="765"/>
      <c r="N464" s="371" t="s">
        <v>3752</v>
      </c>
      <c r="O464" s="286"/>
      <c r="P464" s="371" t="s">
        <v>3752</v>
      </c>
      <c r="Q464" s="739"/>
      <c r="R464" s="741"/>
      <c r="S464" s="740"/>
      <c r="T464" s="371" t="s">
        <v>3752</v>
      </c>
      <c r="U464" s="765"/>
      <c r="V464" s="765"/>
      <c r="W464" s="765"/>
      <c r="X464" s="765"/>
      <c r="Y464" s="765"/>
      <c r="Z464" s="765"/>
      <c r="AA464" s="371" t="s">
        <v>3752</v>
      </c>
      <c r="AB464" s="881"/>
      <c r="AC464" s="881"/>
      <c r="AD464" s="881"/>
      <c r="AE464" s="881"/>
      <c r="AF464" s="371" t="s">
        <v>3752</v>
      </c>
      <c r="AG464" s="245" t="str">
        <f>IF(AB464="","",IF(AB464="Président","100%",IF(AB464="Rapporteur","60%","40%")))</f>
        <v/>
      </c>
      <c r="AH464" s="371" t="s">
        <v>3752</v>
      </c>
      <c r="AI464" s="633" t="str">
        <f>IF(AG464="","",50*AG464)</f>
        <v/>
      </c>
      <c r="AJ464" s="162"/>
      <c r="AK464" s="162"/>
      <c r="AL464" s="195"/>
      <c r="AM464" s="246" t="str">
        <f t="shared" si="15"/>
        <v/>
      </c>
      <c r="AN464" s="250"/>
    </row>
    <row r="465" spans="1:89" ht="17.100000000000001" customHeight="1" x14ac:dyDescent="0.25">
      <c r="A465" s="195"/>
      <c r="B465" s="162"/>
      <c r="C465" s="162"/>
      <c r="D465" s="287">
        <v>3</v>
      </c>
      <c r="E465" s="371" t="s">
        <v>3752</v>
      </c>
      <c r="F465" s="322"/>
      <c r="G465" s="371" t="s">
        <v>3752</v>
      </c>
      <c r="H465" s="765"/>
      <c r="I465" s="765"/>
      <c r="J465" s="765"/>
      <c r="K465" s="765"/>
      <c r="L465" s="765"/>
      <c r="M465" s="765"/>
      <c r="N465" s="371" t="s">
        <v>3752</v>
      </c>
      <c r="O465" s="286"/>
      <c r="P465" s="371" t="s">
        <v>3752</v>
      </c>
      <c r="Q465" s="739"/>
      <c r="R465" s="741"/>
      <c r="S465" s="740"/>
      <c r="T465" s="371" t="s">
        <v>3752</v>
      </c>
      <c r="U465" s="765"/>
      <c r="V465" s="765"/>
      <c r="W465" s="765"/>
      <c r="X465" s="765"/>
      <c r="Y465" s="765"/>
      <c r="Z465" s="765"/>
      <c r="AA465" s="371" t="s">
        <v>3752</v>
      </c>
      <c r="AB465" s="881"/>
      <c r="AC465" s="881"/>
      <c r="AD465" s="881"/>
      <c r="AE465" s="881"/>
      <c r="AF465" s="371" t="s">
        <v>3752</v>
      </c>
      <c r="AG465" s="245" t="str">
        <f>IF(AB465="","",IF(AB465="Président","100%",IF(AB465="Rapporteur","60%","40%")))</f>
        <v/>
      </c>
      <c r="AH465" s="371" t="s">
        <v>3752</v>
      </c>
      <c r="AI465" s="633" t="str">
        <f>IF(AG465="","",50*AG465)</f>
        <v/>
      </c>
      <c r="AJ465" s="162"/>
      <c r="AK465" s="162"/>
      <c r="AL465" s="195"/>
      <c r="AM465" s="246" t="str">
        <f t="shared" si="15"/>
        <v/>
      </c>
      <c r="AN465" s="250"/>
      <c r="CK465" s="132">
        <v>47</v>
      </c>
    </row>
    <row r="466" spans="1:89" ht="17.100000000000001" customHeight="1" thickBot="1" x14ac:dyDescent="0.3">
      <c r="A466" s="195"/>
      <c r="B466" s="162"/>
      <c r="C466" s="162"/>
      <c r="D466" s="169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2"/>
      <c r="AK466" s="162"/>
      <c r="AL466" s="195"/>
      <c r="AM466" s="246">
        <f t="shared" si="15"/>
        <v>0</v>
      </c>
      <c r="AN466" s="250"/>
    </row>
    <row r="467" spans="1:89" ht="15" customHeight="1" x14ac:dyDescent="0.25">
      <c r="A467" s="195"/>
      <c r="B467" s="831" t="s">
        <v>1887</v>
      </c>
      <c r="C467" s="832"/>
      <c r="D467" s="832"/>
      <c r="E467" s="832"/>
      <c r="F467" s="832"/>
      <c r="G467" s="832"/>
      <c r="H467" s="833"/>
      <c r="I467" s="231"/>
      <c r="J467" s="231"/>
      <c r="K467" s="231"/>
      <c r="L467" s="231"/>
      <c r="M467" s="231"/>
      <c r="N467" s="231"/>
      <c r="O467" s="231"/>
      <c r="P467" s="231"/>
      <c r="Q467" s="231"/>
      <c r="R467" s="231"/>
      <c r="S467" s="231"/>
      <c r="T467" s="231"/>
      <c r="U467" s="231"/>
      <c r="V467" s="231"/>
      <c r="W467" s="231"/>
      <c r="X467" s="231"/>
      <c r="Y467" s="231"/>
      <c r="Z467" s="231"/>
      <c r="AA467" s="231"/>
      <c r="AB467" s="831" t="s">
        <v>3906</v>
      </c>
      <c r="AC467" s="832"/>
      <c r="AD467" s="832"/>
      <c r="AE467" s="832"/>
      <c r="AF467" s="832"/>
      <c r="AG467" s="832"/>
      <c r="AH467" s="832"/>
      <c r="AI467" s="832"/>
      <c r="AJ467" s="832"/>
      <c r="AK467" s="833"/>
      <c r="AL467" s="195"/>
      <c r="AM467" s="250"/>
      <c r="AN467" s="250"/>
    </row>
    <row r="468" spans="1:89" ht="15" customHeight="1" x14ac:dyDescent="0.25">
      <c r="A468" s="195"/>
      <c r="B468" s="834"/>
      <c r="C468" s="835"/>
      <c r="D468" s="835"/>
      <c r="E468" s="835"/>
      <c r="F468" s="835"/>
      <c r="G468" s="835"/>
      <c r="H468" s="836"/>
      <c r="I468" s="232"/>
      <c r="J468" s="232"/>
      <c r="K468" s="232"/>
      <c r="L468" s="232"/>
      <c r="M468" s="232"/>
      <c r="N468" s="232"/>
      <c r="O468" s="232"/>
      <c r="P468" s="232"/>
      <c r="Q468" s="232"/>
      <c r="R468" s="232"/>
      <c r="S468" s="232"/>
      <c r="T468" s="232"/>
      <c r="U468" s="232"/>
      <c r="V468" s="232"/>
      <c r="W468" s="232"/>
      <c r="X468" s="232"/>
      <c r="Y468" s="232"/>
      <c r="Z468" s="232"/>
      <c r="AA468" s="232"/>
      <c r="AB468" s="834"/>
      <c r="AC468" s="835"/>
      <c r="AD468" s="835"/>
      <c r="AE468" s="835"/>
      <c r="AF468" s="835"/>
      <c r="AG468" s="835"/>
      <c r="AH468" s="835"/>
      <c r="AI468" s="835"/>
      <c r="AJ468" s="835"/>
      <c r="AK468" s="836"/>
      <c r="AL468" s="195"/>
      <c r="AM468" s="250"/>
      <c r="AN468" s="250"/>
    </row>
    <row r="469" spans="1:89" ht="17.100000000000001" customHeight="1" x14ac:dyDescent="0.25">
      <c r="A469" s="195"/>
      <c r="B469" s="232"/>
      <c r="C469" s="232"/>
      <c r="D469" s="232"/>
      <c r="E469" s="232"/>
      <c r="F469" s="232"/>
      <c r="G469" s="232"/>
      <c r="H469" s="232"/>
      <c r="I469" s="232"/>
      <c r="J469" s="232"/>
      <c r="K469" s="232"/>
      <c r="L469" s="232"/>
      <c r="M469" s="232"/>
      <c r="N469" s="232"/>
      <c r="O469" s="232"/>
      <c r="P469" s="232"/>
      <c r="Q469" s="232"/>
      <c r="R469" s="232"/>
      <c r="S469" s="232"/>
      <c r="T469" s="232"/>
      <c r="U469" s="232"/>
      <c r="V469" s="232"/>
      <c r="W469" s="232"/>
      <c r="X469" s="232"/>
      <c r="Y469" s="232"/>
      <c r="Z469" s="232"/>
      <c r="AA469" s="232"/>
      <c r="AB469" s="232"/>
      <c r="AC469" s="232"/>
      <c r="AD469" s="232"/>
      <c r="AE469" s="232"/>
      <c r="AF469" s="232"/>
      <c r="AG469" s="232"/>
      <c r="AH469" s="232"/>
      <c r="AI469" s="232"/>
      <c r="AJ469" s="232"/>
      <c r="AK469" s="232"/>
      <c r="AL469" s="195"/>
      <c r="AM469" s="250"/>
      <c r="AN469" s="250"/>
    </row>
    <row r="470" spans="1:89" ht="17.100000000000001" customHeight="1" x14ac:dyDescent="0.25">
      <c r="A470" s="195"/>
      <c r="B470" s="232"/>
      <c r="C470" s="232"/>
      <c r="D470" s="232"/>
      <c r="E470" s="232"/>
      <c r="F470" s="232"/>
      <c r="G470" s="232"/>
      <c r="H470" s="232"/>
      <c r="I470" s="232"/>
      <c r="J470" s="232"/>
      <c r="K470" s="232"/>
      <c r="L470" s="232"/>
      <c r="M470" s="232"/>
      <c r="N470" s="232"/>
      <c r="O470" s="232"/>
      <c r="P470" s="232"/>
      <c r="Q470" s="232"/>
      <c r="R470" s="232"/>
      <c r="S470" s="232"/>
      <c r="T470" s="232"/>
      <c r="U470" s="232"/>
      <c r="V470" s="232"/>
      <c r="W470" s="232"/>
      <c r="X470" s="232"/>
      <c r="Y470" s="232"/>
      <c r="Z470" s="232"/>
      <c r="AA470" s="232"/>
      <c r="AB470" s="232"/>
      <c r="AC470" s="232"/>
      <c r="AD470" s="232"/>
      <c r="AE470" s="232"/>
      <c r="AF470" s="232"/>
      <c r="AG470" s="232"/>
      <c r="AH470" s="232"/>
      <c r="AI470" s="232"/>
      <c r="AJ470" s="232"/>
      <c r="AK470" s="232"/>
      <c r="AL470" s="195"/>
      <c r="AM470" s="250"/>
      <c r="AN470" s="250"/>
    </row>
    <row r="471" spans="1:89" ht="33.950000000000003" customHeight="1" x14ac:dyDescent="0.25">
      <c r="A471" s="195"/>
      <c r="B471" s="232"/>
      <c r="C471" s="232"/>
      <c r="D471" s="878" t="s">
        <v>1883</v>
      </c>
      <c r="E471" s="879"/>
      <c r="F471" s="879"/>
      <c r="G471" s="879"/>
      <c r="H471" s="879"/>
      <c r="I471" s="879"/>
      <c r="J471" s="879"/>
      <c r="K471" s="879"/>
      <c r="L471" s="879"/>
      <c r="M471" s="879"/>
      <c r="N471" s="880"/>
      <c r="O471" s="878" t="s">
        <v>3948</v>
      </c>
      <c r="P471" s="879"/>
      <c r="Q471" s="879"/>
      <c r="R471" s="880"/>
      <c r="S471" s="908" t="s">
        <v>1884</v>
      </c>
      <c r="T471" s="908"/>
      <c r="U471" s="908"/>
      <c r="V471" s="908"/>
      <c r="W471" s="908"/>
      <c r="X471" s="908"/>
      <c r="Y471" s="908"/>
      <c r="Z471" s="908"/>
      <c r="AA471" s="908"/>
      <c r="AB471" s="908"/>
      <c r="AC471" s="908"/>
      <c r="AD471" s="908"/>
      <c r="AE471" s="908"/>
      <c r="AF471" s="908"/>
      <c r="AG471" s="908"/>
      <c r="AH471" s="908"/>
      <c r="AI471" s="908"/>
      <c r="AJ471" s="232"/>
      <c r="AK471" s="232"/>
      <c r="AL471" s="195"/>
      <c r="AM471" s="250"/>
      <c r="AN471" s="250"/>
    </row>
    <row r="472" spans="1:89" ht="33.950000000000003" customHeight="1" x14ac:dyDescent="0.25">
      <c r="A472" s="195"/>
      <c r="B472" s="232"/>
      <c r="C472" s="232"/>
      <c r="D472" s="866" t="s">
        <v>52903</v>
      </c>
      <c r="E472" s="867"/>
      <c r="F472" s="867"/>
      <c r="G472" s="867"/>
      <c r="H472" s="867"/>
      <c r="I472" s="867"/>
      <c r="J472" s="867"/>
      <c r="K472" s="867"/>
      <c r="L472" s="867"/>
      <c r="M472" s="867"/>
      <c r="N472" s="868"/>
      <c r="O472" s="899">
        <f>SUM(AM8:AM83)</f>
        <v>0</v>
      </c>
      <c r="P472" s="900"/>
      <c r="Q472" s="900"/>
      <c r="R472" s="901"/>
      <c r="S472" s="895" t="s">
        <v>3935</v>
      </c>
      <c r="T472" s="895"/>
      <c r="U472" s="895"/>
      <c r="V472" s="895"/>
      <c r="W472" s="895"/>
      <c r="X472" s="895"/>
      <c r="Y472" s="895"/>
      <c r="Z472" s="895"/>
      <c r="AA472" s="895"/>
      <c r="AB472" s="895"/>
      <c r="AC472" s="895"/>
      <c r="AD472" s="895"/>
      <c r="AE472" s="895"/>
      <c r="AF472" s="895"/>
      <c r="AG472" s="895"/>
      <c r="AH472" s="895"/>
      <c r="AI472" s="895"/>
      <c r="AJ472" s="232"/>
      <c r="AK472" s="232"/>
      <c r="AL472" s="195"/>
      <c r="AM472" s="250"/>
      <c r="AN472" s="250"/>
    </row>
    <row r="473" spans="1:89" ht="33.950000000000003" customHeight="1" x14ac:dyDescent="0.25">
      <c r="A473" s="195"/>
      <c r="B473" s="232"/>
      <c r="C473" s="232"/>
      <c r="D473" s="866" t="s">
        <v>3936</v>
      </c>
      <c r="E473" s="867"/>
      <c r="F473" s="867"/>
      <c r="G473" s="867"/>
      <c r="H473" s="867"/>
      <c r="I473" s="867"/>
      <c r="J473" s="867"/>
      <c r="K473" s="867"/>
      <c r="L473" s="867"/>
      <c r="M473" s="867"/>
      <c r="N473" s="868"/>
      <c r="O473" s="899">
        <f>SUM(AM91:AM184)</f>
        <v>0</v>
      </c>
      <c r="P473" s="900"/>
      <c r="Q473" s="900"/>
      <c r="R473" s="901"/>
      <c r="S473" s="895" t="s">
        <v>3937</v>
      </c>
      <c r="T473" s="895"/>
      <c r="U473" s="895"/>
      <c r="V473" s="895"/>
      <c r="W473" s="895"/>
      <c r="X473" s="895"/>
      <c r="Y473" s="895"/>
      <c r="Z473" s="895"/>
      <c r="AA473" s="895"/>
      <c r="AB473" s="895"/>
      <c r="AC473" s="895"/>
      <c r="AD473" s="895"/>
      <c r="AE473" s="895"/>
      <c r="AF473" s="895"/>
      <c r="AG473" s="895"/>
      <c r="AH473" s="895"/>
      <c r="AI473" s="895"/>
      <c r="AJ473" s="232"/>
      <c r="AK473" s="232"/>
      <c r="AL473" s="195"/>
      <c r="AM473" s="250"/>
      <c r="AN473" s="250"/>
    </row>
    <row r="474" spans="1:89" ht="33.950000000000003" customHeight="1" x14ac:dyDescent="0.25">
      <c r="A474" s="195"/>
      <c r="B474" s="232"/>
      <c r="C474" s="232"/>
      <c r="D474" s="866" t="s">
        <v>4698</v>
      </c>
      <c r="E474" s="867"/>
      <c r="F474" s="867"/>
      <c r="G474" s="867"/>
      <c r="H474" s="867"/>
      <c r="I474" s="867"/>
      <c r="J474" s="867"/>
      <c r="K474" s="867"/>
      <c r="L474" s="867"/>
      <c r="M474" s="867"/>
      <c r="N474" s="868"/>
      <c r="O474" s="899">
        <f>SUM(AM192:AM231)</f>
        <v>0</v>
      </c>
      <c r="P474" s="900"/>
      <c r="Q474" s="900"/>
      <c r="R474" s="901"/>
      <c r="S474" s="895" t="s">
        <v>3938</v>
      </c>
      <c r="T474" s="895"/>
      <c r="U474" s="895"/>
      <c r="V474" s="895"/>
      <c r="W474" s="895"/>
      <c r="X474" s="895"/>
      <c r="Y474" s="895"/>
      <c r="Z474" s="895"/>
      <c r="AA474" s="895"/>
      <c r="AB474" s="895"/>
      <c r="AC474" s="895"/>
      <c r="AD474" s="895"/>
      <c r="AE474" s="895"/>
      <c r="AF474" s="895"/>
      <c r="AG474" s="895"/>
      <c r="AH474" s="895"/>
      <c r="AI474" s="895"/>
      <c r="AJ474" s="232"/>
      <c r="AK474" s="232"/>
      <c r="AL474" s="195"/>
      <c r="AM474" s="250"/>
      <c r="AN474" s="250"/>
    </row>
    <row r="475" spans="1:89" ht="33.950000000000003" customHeight="1" x14ac:dyDescent="0.25">
      <c r="A475" s="195"/>
      <c r="B475" s="232"/>
      <c r="C475" s="232"/>
      <c r="D475" s="866" t="s">
        <v>3939</v>
      </c>
      <c r="E475" s="867"/>
      <c r="F475" s="867"/>
      <c r="G475" s="867"/>
      <c r="H475" s="867"/>
      <c r="I475" s="867"/>
      <c r="J475" s="867"/>
      <c r="K475" s="867"/>
      <c r="L475" s="867"/>
      <c r="M475" s="867"/>
      <c r="N475" s="868"/>
      <c r="O475" s="899">
        <f>SUM(AM239:AM305)</f>
        <v>0</v>
      </c>
      <c r="P475" s="900"/>
      <c r="Q475" s="900">
        <f>SUM(AM239:AM304)</f>
        <v>0</v>
      </c>
      <c r="R475" s="901"/>
      <c r="S475" s="895" t="s">
        <v>3940</v>
      </c>
      <c r="T475" s="895"/>
      <c r="U475" s="895"/>
      <c r="V475" s="895"/>
      <c r="W475" s="895"/>
      <c r="X475" s="895"/>
      <c r="Y475" s="895"/>
      <c r="Z475" s="895"/>
      <c r="AA475" s="895"/>
      <c r="AB475" s="895"/>
      <c r="AC475" s="895"/>
      <c r="AD475" s="895"/>
      <c r="AE475" s="895"/>
      <c r="AF475" s="895"/>
      <c r="AG475" s="895"/>
      <c r="AH475" s="895"/>
      <c r="AI475" s="895"/>
      <c r="AJ475" s="232"/>
      <c r="AK475" s="232"/>
      <c r="AL475" s="195"/>
      <c r="AM475" s="250"/>
      <c r="AN475" s="250"/>
    </row>
    <row r="476" spans="1:89" ht="33.950000000000003" customHeight="1" x14ac:dyDescent="0.25">
      <c r="A476" s="195"/>
      <c r="B476" s="232"/>
      <c r="C476" s="232"/>
      <c r="D476" s="866" t="s">
        <v>3941</v>
      </c>
      <c r="E476" s="867"/>
      <c r="F476" s="867"/>
      <c r="G476" s="867"/>
      <c r="H476" s="867"/>
      <c r="I476" s="867"/>
      <c r="J476" s="867"/>
      <c r="K476" s="867"/>
      <c r="L476" s="867"/>
      <c r="M476" s="867"/>
      <c r="N476" s="868"/>
      <c r="O476" s="899">
        <f>SUM(AM313:AM361)</f>
        <v>0</v>
      </c>
      <c r="P476" s="900"/>
      <c r="Q476" s="900">
        <f>SUM(AM313:AM360)</f>
        <v>0</v>
      </c>
      <c r="R476" s="901"/>
      <c r="S476" s="894" t="s">
        <v>3942</v>
      </c>
      <c r="T476" s="894"/>
      <c r="U476" s="894"/>
      <c r="V476" s="894"/>
      <c r="W476" s="894"/>
      <c r="X476" s="894"/>
      <c r="Y476" s="894"/>
      <c r="Z476" s="894"/>
      <c r="AA476" s="894"/>
      <c r="AB476" s="894"/>
      <c r="AC476" s="894"/>
      <c r="AD476" s="894"/>
      <c r="AE476" s="894"/>
      <c r="AF476" s="894"/>
      <c r="AG476" s="894"/>
      <c r="AH476" s="894"/>
      <c r="AI476" s="894"/>
      <c r="AJ476" s="232"/>
      <c r="AK476" s="232"/>
      <c r="AL476" s="195"/>
      <c r="AM476" s="250"/>
      <c r="AN476" s="250"/>
    </row>
    <row r="477" spans="1:89" ht="33.950000000000003" customHeight="1" x14ac:dyDescent="0.25">
      <c r="A477" s="195"/>
      <c r="B477" s="232"/>
      <c r="C477" s="232"/>
      <c r="D477" s="866" t="s">
        <v>4699</v>
      </c>
      <c r="E477" s="867"/>
      <c r="F477" s="867"/>
      <c r="G477" s="867"/>
      <c r="H477" s="867"/>
      <c r="I477" s="867"/>
      <c r="J477" s="867"/>
      <c r="K477" s="867"/>
      <c r="L477" s="867"/>
      <c r="M477" s="867"/>
      <c r="N477" s="868"/>
      <c r="O477" s="899">
        <f>SUM(AM369:AM399)</f>
        <v>0</v>
      </c>
      <c r="P477" s="900"/>
      <c r="Q477" s="900">
        <f>SUM(AM369:AM398)</f>
        <v>0</v>
      </c>
      <c r="R477" s="901"/>
      <c r="S477" s="894" t="s">
        <v>3943</v>
      </c>
      <c r="T477" s="894"/>
      <c r="U477" s="894"/>
      <c r="V477" s="894"/>
      <c r="W477" s="894"/>
      <c r="X477" s="894"/>
      <c r="Y477" s="894"/>
      <c r="Z477" s="894"/>
      <c r="AA477" s="894"/>
      <c r="AB477" s="894"/>
      <c r="AC477" s="894"/>
      <c r="AD477" s="894"/>
      <c r="AE477" s="894"/>
      <c r="AF477" s="894"/>
      <c r="AG477" s="894"/>
      <c r="AH477" s="894"/>
      <c r="AI477" s="894"/>
      <c r="AJ477" s="232"/>
      <c r="AK477" s="232"/>
      <c r="AL477" s="195"/>
      <c r="AM477" s="250"/>
      <c r="AN477" s="250"/>
    </row>
    <row r="478" spans="1:89" ht="33.950000000000003" customHeight="1" x14ac:dyDescent="0.25">
      <c r="A478" s="195"/>
      <c r="B478" s="232"/>
      <c r="C478" s="232"/>
      <c r="D478" s="866" t="s">
        <v>3944</v>
      </c>
      <c r="E478" s="867"/>
      <c r="F478" s="867"/>
      <c r="G478" s="867"/>
      <c r="H478" s="867"/>
      <c r="I478" s="867"/>
      <c r="J478" s="867"/>
      <c r="K478" s="867"/>
      <c r="L478" s="867"/>
      <c r="M478" s="867"/>
      <c r="N478" s="868"/>
      <c r="O478" s="899">
        <f>SUM(AM407:AM437)</f>
        <v>0</v>
      </c>
      <c r="P478" s="900"/>
      <c r="Q478" s="900">
        <f>SUM(AM407:AM427)</f>
        <v>0</v>
      </c>
      <c r="R478" s="901"/>
      <c r="S478" s="894" t="s">
        <v>3945</v>
      </c>
      <c r="T478" s="894"/>
      <c r="U478" s="894"/>
      <c r="V478" s="894"/>
      <c r="W478" s="894"/>
      <c r="X478" s="894"/>
      <c r="Y478" s="894"/>
      <c r="Z478" s="894"/>
      <c r="AA478" s="894"/>
      <c r="AB478" s="894"/>
      <c r="AC478" s="894"/>
      <c r="AD478" s="894"/>
      <c r="AE478" s="894"/>
      <c r="AF478" s="894"/>
      <c r="AG478" s="894"/>
      <c r="AH478" s="894"/>
      <c r="AI478" s="894"/>
      <c r="AJ478" s="232"/>
      <c r="AK478" s="232"/>
      <c r="AL478" s="195"/>
      <c r="AM478" s="250"/>
      <c r="AN478" s="250"/>
    </row>
    <row r="479" spans="1:89" ht="33.950000000000003" customHeight="1" x14ac:dyDescent="0.25">
      <c r="A479" s="195"/>
      <c r="B479" s="232"/>
      <c r="C479" s="232"/>
      <c r="D479" s="866" t="s">
        <v>3946</v>
      </c>
      <c r="E479" s="867"/>
      <c r="F479" s="867"/>
      <c r="G479" s="867"/>
      <c r="H479" s="867"/>
      <c r="I479" s="867"/>
      <c r="J479" s="867"/>
      <c r="K479" s="867"/>
      <c r="L479" s="867"/>
      <c r="M479" s="867"/>
      <c r="N479" s="868"/>
      <c r="O479" s="899">
        <f>SUM(AM445:AM466)</f>
        <v>0</v>
      </c>
      <c r="P479" s="900"/>
      <c r="Q479" s="900">
        <f>SUM(AM445:AM465)</f>
        <v>0</v>
      </c>
      <c r="R479" s="901"/>
      <c r="S479" s="894" t="s">
        <v>52908</v>
      </c>
      <c r="T479" s="894"/>
      <c r="U479" s="894"/>
      <c r="V479" s="894"/>
      <c r="W479" s="894"/>
      <c r="X479" s="894"/>
      <c r="Y479" s="894"/>
      <c r="Z479" s="894"/>
      <c r="AA479" s="894"/>
      <c r="AB479" s="894"/>
      <c r="AC479" s="894"/>
      <c r="AD479" s="894"/>
      <c r="AE479" s="894"/>
      <c r="AF479" s="894"/>
      <c r="AG479" s="894"/>
      <c r="AH479" s="894"/>
      <c r="AI479" s="894"/>
      <c r="AJ479" s="232"/>
      <c r="AK479" s="232"/>
      <c r="AL479" s="195"/>
      <c r="AM479" s="250"/>
      <c r="AN479" s="250"/>
    </row>
    <row r="480" spans="1:89" ht="33.950000000000003" customHeight="1" x14ac:dyDescent="0.25">
      <c r="A480" s="195"/>
      <c r="B480" s="232"/>
      <c r="C480" s="232"/>
      <c r="D480" s="878" t="s">
        <v>1885</v>
      </c>
      <c r="E480" s="879"/>
      <c r="F480" s="879"/>
      <c r="G480" s="879"/>
      <c r="H480" s="879"/>
      <c r="I480" s="879"/>
      <c r="J480" s="879"/>
      <c r="K480" s="879"/>
      <c r="L480" s="879"/>
      <c r="M480" s="879"/>
      <c r="N480" s="880"/>
      <c r="O480" s="902">
        <f>SUM(O472:P479)</f>
        <v>0</v>
      </c>
      <c r="P480" s="903"/>
      <c r="Q480" s="903">
        <f>SUM(Q472:R479)</f>
        <v>0</v>
      </c>
      <c r="R480" s="904"/>
      <c r="S480" s="905" t="s">
        <v>1886</v>
      </c>
      <c r="T480" s="906"/>
      <c r="U480" s="906"/>
      <c r="V480" s="906"/>
      <c r="W480" s="906"/>
      <c r="X480" s="906"/>
      <c r="Y480" s="906"/>
      <c r="Z480" s="906"/>
      <c r="AA480" s="906"/>
      <c r="AB480" s="906"/>
      <c r="AC480" s="906"/>
      <c r="AD480" s="906"/>
      <c r="AE480" s="906"/>
      <c r="AF480" s="906"/>
      <c r="AG480" s="906"/>
      <c r="AH480" s="906"/>
      <c r="AI480" s="907"/>
      <c r="AJ480" s="232"/>
      <c r="AK480" s="232"/>
      <c r="AL480" s="195"/>
      <c r="AM480" s="250"/>
      <c r="AN480" s="250"/>
    </row>
    <row r="481" spans="1:40" ht="17.100000000000001" customHeight="1" x14ac:dyDescent="0.25">
      <c r="A481" s="195"/>
      <c r="B481" s="232"/>
      <c r="C481" s="232"/>
      <c r="D481" s="232"/>
      <c r="E481" s="232"/>
      <c r="F481" s="232"/>
      <c r="G481" s="232"/>
      <c r="H481" s="232"/>
      <c r="I481" s="232"/>
      <c r="J481" s="232"/>
      <c r="K481" s="232"/>
      <c r="L481" s="232"/>
      <c r="M481" s="232"/>
      <c r="N481" s="232"/>
      <c r="O481" s="232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195"/>
      <c r="AM481" s="250"/>
      <c r="AN481" s="250"/>
    </row>
    <row r="482" spans="1:40" ht="17.100000000000001" customHeight="1" thickBot="1" x14ac:dyDescent="0.3">
      <c r="A482" s="233"/>
      <c r="B482" s="232"/>
      <c r="C482" s="232"/>
      <c r="D482" s="232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4"/>
      <c r="X482" s="234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3"/>
      <c r="AM482" s="250"/>
      <c r="AN482" s="250"/>
    </row>
    <row r="483" spans="1:40" x14ac:dyDescent="0.25">
      <c r="B483" s="258"/>
      <c r="C483" s="258"/>
      <c r="D483" s="258"/>
      <c r="F483" s="162"/>
      <c r="G483" s="162"/>
      <c r="H483" s="162"/>
      <c r="I483" s="162"/>
    </row>
  </sheetData>
  <sheetProtection password="CA1A" sheet="1" objects="1" scenarios="1" formatCells="0" formatRows="0"/>
  <mergeCells count="1156">
    <mergeCell ref="B1:S1"/>
    <mergeCell ref="T1:AK1"/>
    <mergeCell ref="D480:N480"/>
    <mergeCell ref="D471:N471"/>
    <mergeCell ref="B467:H468"/>
    <mergeCell ref="AB467:AK468"/>
    <mergeCell ref="O471:R471"/>
    <mergeCell ref="O472:R472"/>
    <mergeCell ref="O473:R473"/>
    <mergeCell ref="O474:R474"/>
    <mergeCell ref="O475:R475"/>
    <mergeCell ref="O476:R476"/>
    <mergeCell ref="O477:R477"/>
    <mergeCell ref="O478:R478"/>
    <mergeCell ref="O479:R479"/>
    <mergeCell ref="O480:R480"/>
    <mergeCell ref="D472:N472"/>
    <mergeCell ref="D473:N473"/>
    <mergeCell ref="D474:N474"/>
    <mergeCell ref="D475:N475"/>
    <mergeCell ref="D476:N476"/>
    <mergeCell ref="D477:N477"/>
    <mergeCell ref="D478:N478"/>
    <mergeCell ref="D479:N479"/>
    <mergeCell ref="S480:AI480"/>
    <mergeCell ref="S473:AI473"/>
    <mergeCell ref="S474:AI474"/>
    <mergeCell ref="S475:AI475"/>
    <mergeCell ref="S479:AI479"/>
    <mergeCell ref="S471:AI471"/>
    <mergeCell ref="S477:AI477"/>
    <mergeCell ref="S478:AI478"/>
    <mergeCell ref="U463:Z463"/>
    <mergeCell ref="Q464:S464"/>
    <mergeCell ref="Q465:S465"/>
    <mergeCell ref="Q463:S463"/>
    <mergeCell ref="U464:Z464"/>
    <mergeCell ref="AE432:AG432"/>
    <mergeCell ref="F434:K434"/>
    <mergeCell ref="M434:AC434"/>
    <mergeCell ref="AE434:AG434"/>
    <mergeCell ref="F435:K435"/>
    <mergeCell ref="M435:AC435"/>
    <mergeCell ref="F425:K425"/>
    <mergeCell ref="C438:S438"/>
    <mergeCell ref="H452:M452"/>
    <mergeCell ref="Q452:S452"/>
    <mergeCell ref="U452:Z452"/>
    <mergeCell ref="U449:AH449"/>
    <mergeCell ref="AB460:AE460"/>
    <mergeCell ref="AB454:AE454"/>
    <mergeCell ref="AB455:AE455"/>
    <mergeCell ref="U454:Z454"/>
    <mergeCell ref="AB447:AE447"/>
    <mergeCell ref="AB461:AE461"/>
    <mergeCell ref="F426:K426"/>
    <mergeCell ref="F427:K427"/>
    <mergeCell ref="F431:K431"/>
    <mergeCell ref="M431:AC431"/>
    <mergeCell ref="AE431:AG431"/>
    <mergeCell ref="C449:P449"/>
    <mergeCell ref="U458:AH458"/>
    <mergeCell ref="AB465:AE465"/>
    <mergeCell ref="AB463:AE463"/>
    <mergeCell ref="U465:Z465"/>
    <mergeCell ref="S476:AI476"/>
    <mergeCell ref="AB464:AE464"/>
    <mergeCell ref="Q454:S454"/>
    <mergeCell ref="H454:M454"/>
    <mergeCell ref="H455:M455"/>
    <mergeCell ref="C440:P440"/>
    <mergeCell ref="AB456:AE456"/>
    <mergeCell ref="AB445:AE445"/>
    <mergeCell ref="U451:Z451"/>
    <mergeCell ref="AB451:AE451"/>
    <mergeCell ref="H465:M465"/>
    <mergeCell ref="S472:AI472"/>
    <mergeCell ref="AB452:AE452"/>
    <mergeCell ref="H456:M456"/>
    <mergeCell ref="H460:M460"/>
    <mergeCell ref="H461:M461"/>
    <mergeCell ref="H463:M463"/>
    <mergeCell ref="H464:M464"/>
    <mergeCell ref="Q451:S451"/>
    <mergeCell ref="H445:M445"/>
    <mergeCell ref="H446:M446"/>
    <mergeCell ref="H447:M447"/>
    <mergeCell ref="H451:M451"/>
    <mergeCell ref="Q442:S442"/>
    <mergeCell ref="Q443:S443"/>
    <mergeCell ref="Q447:S447"/>
    <mergeCell ref="AI458:AJ458"/>
    <mergeCell ref="U445:Z445"/>
    <mergeCell ref="Q446:S446"/>
    <mergeCell ref="U447:Z447"/>
    <mergeCell ref="AB446:AE446"/>
    <mergeCell ref="AI214:AJ214"/>
    <mergeCell ref="U455:Z455"/>
    <mergeCell ref="C458:P458"/>
    <mergeCell ref="AE398:AG398"/>
    <mergeCell ref="AB380:AC380"/>
    <mergeCell ref="M408:AC408"/>
    <mergeCell ref="K375:M375"/>
    <mergeCell ref="W375:Z375"/>
    <mergeCell ref="W387:Z387"/>
    <mergeCell ref="Q461:S461"/>
    <mergeCell ref="U461:Z461"/>
    <mergeCell ref="Q460:S460"/>
    <mergeCell ref="U460:Z460"/>
    <mergeCell ref="Q455:S455"/>
    <mergeCell ref="Q456:S456"/>
    <mergeCell ref="F418:K418"/>
    <mergeCell ref="AE422:AG422"/>
    <mergeCell ref="F423:K423"/>
    <mergeCell ref="W248:AC248"/>
    <mergeCell ref="AI261:AJ261"/>
    <mergeCell ref="M286:Q286"/>
    <mergeCell ref="K370:M370"/>
    <mergeCell ref="S359:U359"/>
    <mergeCell ref="U364:AH364"/>
    <mergeCell ref="H375:I375"/>
    <mergeCell ref="AI364:AJ364"/>
    <mergeCell ref="W332:Z332"/>
    <mergeCell ref="AI449:AJ449"/>
    <mergeCell ref="U446:Z446"/>
    <mergeCell ref="U456:Z456"/>
    <mergeCell ref="AI279:AJ279"/>
    <mergeCell ref="H239:I239"/>
    <mergeCell ref="AI196:AJ196"/>
    <mergeCell ref="AI205:AJ205"/>
    <mergeCell ref="Y212:AG212"/>
    <mergeCell ref="Y193:AG193"/>
    <mergeCell ref="Y194:AG194"/>
    <mergeCell ref="M193:S193"/>
    <mergeCell ref="AI187:AJ187"/>
    <mergeCell ref="W398:Z398"/>
    <mergeCell ref="C411:P411"/>
    <mergeCell ref="M404:AC404"/>
    <mergeCell ref="M405:AC405"/>
    <mergeCell ref="K388:M388"/>
    <mergeCell ref="AE388:AG388"/>
    <mergeCell ref="K389:M389"/>
    <mergeCell ref="F404:K404"/>
    <mergeCell ref="F405:K405"/>
    <mergeCell ref="F407:K407"/>
    <mergeCell ref="F408:K408"/>
    <mergeCell ref="F409:K409"/>
    <mergeCell ref="C402:P402"/>
    <mergeCell ref="U402:AH402"/>
    <mergeCell ref="F359:M359"/>
    <mergeCell ref="AB388:AC388"/>
    <mergeCell ref="AB389:AC389"/>
    <mergeCell ref="W369:Z369"/>
    <mergeCell ref="W371:Z371"/>
    <mergeCell ref="C270:P270"/>
    <mergeCell ref="M275:Q275"/>
    <mergeCell ref="M277:Q277"/>
    <mergeCell ref="M266:Q266"/>
    <mergeCell ref="M267:Q267"/>
    <mergeCell ref="W266:AC266"/>
    <mergeCell ref="C261:P261"/>
    <mergeCell ref="M248:Q248"/>
    <mergeCell ref="AI243:AJ243"/>
    <mergeCell ref="H250:I250"/>
    <mergeCell ref="U234:AH234"/>
    <mergeCell ref="H249:I249"/>
    <mergeCell ref="W267:AC267"/>
    <mergeCell ref="C288:P288"/>
    <mergeCell ref="M304:Q304"/>
    <mergeCell ref="C308:P308"/>
    <mergeCell ref="AI234:AJ234"/>
    <mergeCell ref="AI353:AJ353"/>
    <mergeCell ref="AB375:AC375"/>
    <mergeCell ref="AB333:AE333"/>
    <mergeCell ref="W331:Z331"/>
    <mergeCell ref="W366:Z366"/>
    <mergeCell ref="W367:Z367"/>
    <mergeCell ref="S341:U341"/>
    <mergeCell ref="AB349:AE349"/>
    <mergeCell ref="S350:U350"/>
    <mergeCell ref="AB350:AE350"/>
    <mergeCell ref="AB359:AE359"/>
    <mergeCell ref="F347:M347"/>
    <mergeCell ref="W329:Z329"/>
    <mergeCell ref="W295:AC295"/>
    <mergeCell ref="M257:Q257"/>
    <mergeCell ref="W257:AC257"/>
    <mergeCell ref="W258:AC258"/>
    <mergeCell ref="H266:I266"/>
    <mergeCell ref="H276:I276"/>
    <mergeCell ref="H245:I245"/>
    <mergeCell ref="W259:AC259"/>
    <mergeCell ref="U190:W190"/>
    <mergeCell ref="F221:K221"/>
    <mergeCell ref="Y216:AG216"/>
    <mergeCell ref="F217:K217"/>
    <mergeCell ref="M217:S217"/>
    <mergeCell ref="U217:W217"/>
    <mergeCell ref="Y217:AG217"/>
    <mergeCell ref="F219:K219"/>
    <mergeCell ref="F226:K226"/>
    <mergeCell ref="Y226:AG226"/>
    <mergeCell ref="F228:K228"/>
    <mergeCell ref="M228:S228"/>
    <mergeCell ref="W237:AC237"/>
    <mergeCell ref="H240:I240"/>
    <mergeCell ref="M229:S229"/>
    <mergeCell ref="M240:Q240"/>
    <mergeCell ref="Y229:AG229"/>
    <mergeCell ref="F230:K230"/>
    <mergeCell ref="M225:S225"/>
    <mergeCell ref="U225:W225"/>
    <mergeCell ref="Y225:AG225"/>
    <mergeCell ref="M226:S226"/>
    <mergeCell ref="Y219:AG219"/>
    <mergeCell ref="M250:Q250"/>
    <mergeCell ref="C252:P252"/>
    <mergeCell ref="M246:Q246"/>
    <mergeCell ref="M249:Q249"/>
    <mergeCell ref="H246:I246"/>
    <mergeCell ref="H248:I248"/>
    <mergeCell ref="M254:Q254"/>
    <mergeCell ref="W254:AC254"/>
    <mergeCell ref="C243:P243"/>
    <mergeCell ref="W250:AC250"/>
    <mergeCell ref="U252:AH252"/>
    <mergeCell ref="H254:I254"/>
    <mergeCell ref="H255:I255"/>
    <mergeCell ref="AB118:AC118"/>
    <mergeCell ref="AB119:AC119"/>
    <mergeCell ref="U118:Z118"/>
    <mergeCell ref="U125:Z125"/>
    <mergeCell ref="M128:O128"/>
    <mergeCell ref="U128:Z128"/>
    <mergeCell ref="C122:P122"/>
    <mergeCell ref="F128:K128"/>
    <mergeCell ref="M170:O170"/>
    <mergeCell ref="F174:K174"/>
    <mergeCell ref="C131:P131"/>
    <mergeCell ref="Y202:AG202"/>
    <mergeCell ref="Y201:AG201"/>
    <mergeCell ref="U167:AH167"/>
    <mergeCell ref="F163:K163"/>
    <mergeCell ref="M165:O165"/>
    <mergeCell ref="F169:K169"/>
    <mergeCell ref="AB179:AC179"/>
    <mergeCell ref="AB178:AC178"/>
    <mergeCell ref="F319:M319"/>
    <mergeCell ref="M299:Q299"/>
    <mergeCell ref="F314:M314"/>
    <mergeCell ref="S310:U310"/>
    <mergeCell ref="W302:AC302"/>
    <mergeCell ref="W303:AC303"/>
    <mergeCell ref="U127:Z127"/>
    <mergeCell ref="AB173:AC173"/>
    <mergeCell ref="AB174:AC174"/>
    <mergeCell ref="F212:K212"/>
    <mergeCell ref="M230:S230"/>
    <mergeCell ref="Y221:AG221"/>
    <mergeCell ref="F211:K211"/>
    <mergeCell ref="F220:K220"/>
    <mergeCell ref="Y210:AG210"/>
    <mergeCell ref="M202:S202"/>
    <mergeCell ref="U189:W189"/>
    <mergeCell ref="M203:S203"/>
    <mergeCell ref="U214:AH214"/>
    <mergeCell ref="W245:AC245"/>
    <mergeCell ref="W249:AC249"/>
    <mergeCell ref="M258:Q258"/>
    <mergeCell ref="M194:S194"/>
    <mergeCell ref="M236:Q236"/>
    <mergeCell ref="U137:Z137"/>
    <mergeCell ref="U183:Z183"/>
    <mergeCell ref="U172:Z172"/>
    <mergeCell ref="U173:Z173"/>
    <mergeCell ref="C167:P167"/>
    <mergeCell ref="U165:Z165"/>
    <mergeCell ref="AB145:AC145"/>
    <mergeCell ref="F170:K170"/>
    <mergeCell ref="AI373:AJ373"/>
    <mergeCell ref="AI391:AJ391"/>
    <mergeCell ref="W294:AC294"/>
    <mergeCell ref="W358:Z358"/>
    <mergeCell ref="AB329:AE329"/>
    <mergeCell ref="U400:AJ400"/>
    <mergeCell ref="K396:M396"/>
    <mergeCell ref="AI420:AJ420"/>
    <mergeCell ref="W322:Z322"/>
    <mergeCell ref="AI402:AJ402"/>
    <mergeCell ref="AI411:AJ411"/>
    <mergeCell ref="F413:K413"/>
    <mergeCell ref="M413:AC413"/>
    <mergeCell ref="U411:AH411"/>
    <mergeCell ref="AE413:AG413"/>
    <mergeCell ref="F414:K414"/>
    <mergeCell ref="M414:AC414"/>
    <mergeCell ref="AE409:AG409"/>
    <mergeCell ref="AE405:AG405"/>
    <mergeCell ref="M407:AC407"/>
    <mergeCell ref="AE407:AG407"/>
    <mergeCell ref="M409:AC409"/>
    <mergeCell ref="H398:I398"/>
    <mergeCell ref="H379:I379"/>
    <mergeCell ref="S331:U331"/>
    <mergeCell ref="C335:P335"/>
    <mergeCell ref="AB338:AE338"/>
    <mergeCell ref="F358:M358"/>
    <mergeCell ref="S358:U358"/>
    <mergeCell ref="F349:M349"/>
    <mergeCell ref="H366:I366"/>
    <mergeCell ref="H367:I367"/>
    <mergeCell ref="AI344:AJ344"/>
    <mergeCell ref="AB341:AE341"/>
    <mergeCell ref="S332:U332"/>
    <mergeCell ref="M290:Q290"/>
    <mergeCell ref="W290:AC290"/>
    <mergeCell ref="M291:Q291"/>
    <mergeCell ref="W291:AC291"/>
    <mergeCell ref="S320:U320"/>
    <mergeCell ref="C297:P297"/>
    <mergeCell ref="AE393:AG393"/>
    <mergeCell ref="AB387:AC387"/>
    <mergeCell ref="W328:Z328"/>
    <mergeCell ref="W255:AC255"/>
    <mergeCell ref="M263:Q263"/>
    <mergeCell ref="W263:AC263"/>
    <mergeCell ref="S329:U329"/>
    <mergeCell ref="F329:M329"/>
    <mergeCell ref="AB315:AE315"/>
    <mergeCell ref="AB324:AE324"/>
    <mergeCell ref="F356:M356"/>
    <mergeCell ref="S356:U356"/>
    <mergeCell ref="W340:Z340"/>
    <mergeCell ref="W341:Z341"/>
    <mergeCell ref="W342:Z342"/>
    <mergeCell ref="W315:Z315"/>
    <mergeCell ref="F315:M315"/>
    <mergeCell ref="W333:Z333"/>
    <mergeCell ref="AE371:AG371"/>
    <mergeCell ref="K378:M378"/>
    <mergeCell ref="K367:M367"/>
    <mergeCell ref="K379:M379"/>
    <mergeCell ref="W337:Z337"/>
    <mergeCell ref="AI223:AJ223"/>
    <mergeCell ref="M285:Q285"/>
    <mergeCell ref="W277:AC277"/>
    <mergeCell ref="C279:P279"/>
    <mergeCell ref="U181:Z181"/>
    <mergeCell ref="U182:Z182"/>
    <mergeCell ref="AI252:AJ252"/>
    <mergeCell ref="U317:AH317"/>
    <mergeCell ref="AB313:AE313"/>
    <mergeCell ref="H293:I293"/>
    <mergeCell ref="H294:I294"/>
    <mergeCell ref="F178:K178"/>
    <mergeCell ref="AB181:AC181"/>
    <mergeCell ref="AI270:AJ270"/>
    <mergeCell ref="AI335:AJ335"/>
    <mergeCell ref="AB323:AE323"/>
    <mergeCell ref="S340:U340"/>
    <mergeCell ref="AB331:AE331"/>
    <mergeCell ref="M293:Q293"/>
    <mergeCell ref="Y189:AG189"/>
    <mergeCell ref="Y190:AG190"/>
    <mergeCell ref="Y192:AG192"/>
    <mergeCell ref="M211:S211"/>
    <mergeCell ref="M208:S208"/>
    <mergeCell ref="U208:W208"/>
    <mergeCell ref="AB314:AE314"/>
    <mergeCell ref="W276:AC276"/>
    <mergeCell ref="H303:I303"/>
    <mergeCell ref="U243:AH243"/>
    <mergeCell ref="C205:P205"/>
    <mergeCell ref="M207:S207"/>
    <mergeCell ref="U196:AH196"/>
    <mergeCell ref="C400:S400"/>
    <mergeCell ref="W385:Z385"/>
    <mergeCell ref="K387:M387"/>
    <mergeCell ref="K393:M393"/>
    <mergeCell ref="W394:Z394"/>
    <mergeCell ref="AE366:AG366"/>
    <mergeCell ref="AB378:AC378"/>
    <mergeCell ref="AB366:AC366"/>
    <mergeCell ref="C344:P344"/>
    <mergeCell ref="AB379:AC379"/>
    <mergeCell ref="AE379:AG379"/>
    <mergeCell ref="H396:I396"/>
    <mergeCell ref="AB398:AC398"/>
    <mergeCell ref="W388:Z388"/>
    <mergeCell ref="W379:Z379"/>
    <mergeCell ref="AE385:AG385"/>
    <mergeCell ref="W380:Z380"/>
    <mergeCell ref="K385:M385"/>
    <mergeCell ref="W350:Z350"/>
    <mergeCell ref="H370:I370"/>
    <mergeCell ref="H371:I371"/>
    <mergeCell ref="AE375:AG375"/>
    <mergeCell ref="K376:M376"/>
    <mergeCell ref="C353:P353"/>
    <mergeCell ref="S355:U355"/>
    <mergeCell ref="H384:I384"/>
    <mergeCell ref="AE436:AG436"/>
    <mergeCell ref="M425:AC425"/>
    <mergeCell ref="W397:Z397"/>
    <mergeCell ref="AE389:AG389"/>
    <mergeCell ref="F10:K10"/>
    <mergeCell ref="U12:AH12"/>
    <mergeCell ref="AI86:AJ86"/>
    <mergeCell ref="C95:P95"/>
    <mergeCell ref="F89:K89"/>
    <mergeCell ref="AB88:AC88"/>
    <mergeCell ref="AB89:AC89"/>
    <mergeCell ref="F81:K81"/>
    <mergeCell ref="F71:K71"/>
    <mergeCell ref="AB60:AC60"/>
    <mergeCell ref="F72:K72"/>
    <mergeCell ref="C75:P75"/>
    <mergeCell ref="F73:K73"/>
    <mergeCell ref="U391:AH391"/>
    <mergeCell ref="T185:AJ185"/>
    <mergeCell ref="C185:S185"/>
    <mergeCell ref="W299:AC299"/>
    <mergeCell ref="M245:Q245"/>
    <mergeCell ref="F172:K172"/>
    <mergeCell ref="Y208:AG208"/>
    <mergeCell ref="U176:AH176"/>
    <mergeCell ref="C232:S232"/>
    <mergeCell ref="T232:AJ232"/>
    <mergeCell ref="U178:Z178"/>
    <mergeCell ref="U179:Z179"/>
    <mergeCell ref="F203:K203"/>
    <mergeCell ref="V211:W211"/>
    <mergeCell ref="M174:O174"/>
    <mergeCell ref="F313:M313"/>
    <mergeCell ref="H281:I281"/>
    <mergeCell ref="H282:I282"/>
    <mergeCell ref="AE397:AG397"/>
    <mergeCell ref="AB356:AE356"/>
    <mergeCell ref="C364:P364"/>
    <mergeCell ref="C391:P391"/>
    <mergeCell ref="M426:AC426"/>
    <mergeCell ref="M427:AC427"/>
    <mergeCell ref="K394:M394"/>
    <mergeCell ref="K380:M380"/>
    <mergeCell ref="AE380:AG380"/>
    <mergeCell ref="K398:M398"/>
    <mergeCell ref="AE394:AG394"/>
    <mergeCell ref="AE414:AG414"/>
    <mergeCell ref="F422:K422"/>
    <mergeCell ref="M422:AC422"/>
    <mergeCell ref="AE404:AG404"/>
    <mergeCell ref="AE408:AG408"/>
    <mergeCell ref="AE387:AG387"/>
    <mergeCell ref="AB396:AC396"/>
    <mergeCell ref="AE396:AG396"/>
    <mergeCell ref="H387:I387"/>
    <mergeCell ref="H388:I388"/>
    <mergeCell ref="H389:I389"/>
    <mergeCell ref="K397:M397"/>
    <mergeCell ref="W360:Z360"/>
    <mergeCell ref="W356:Z356"/>
    <mergeCell ref="AE384:AG384"/>
    <mergeCell ref="K369:M369"/>
    <mergeCell ref="W370:Z370"/>
    <mergeCell ref="W389:Z389"/>
    <mergeCell ref="AI140:AJ140"/>
    <mergeCell ref="AI167:AJ167"/>
    <mergeCell ref="W396:Z396"/>
    <mergeCell ref="S338:U338"/>
    <mergeCell ref="W338:Z338"/>
    <mergeCell ref="AI176:AJ176"/>
    <mergeCell ref="W275:AC275"/>
    <mergeCell ref="U270:AH270"/>
    <mergeCell ref="H300:I300"/>
    <mergeCell ref="H302:I302"/>
    <mergeCell ref="M178:O178"/>
    <mergeCell ref="S333:U333"/>
    <mergeCell ref="H299:I299"/>
    <mergeCell ref="C187:P187"/>
    <mergeCell ref="F179:K179"/>
    <mergeCell ref="F182:K182"/>
    <mergeCell ref="M155:O155"/>
    <mergeCell ref="Y203:AG203"/>
    <mergeCell ref="C196:P196"/>
    <mergeCell ref="F193:K193"/>
    <mergeCell ref="F190:K190"/>
    <mergeCell ref="F192:K192"/>
    <mergeCell ref="V192:W192"/>
    <mergeCell ref="V193:W193"/>
    <mergeCell ref="U160:Z160"/>
    <mergeCell ref="AB160:AC160"/>
    <mergeCell ref="F201:K201"/>
    <mergeCell ref="F202:K202"/>
    <mergeCell ref="M201:S201"/>
    <mergeCell ref="U169:Z169"/>
    <mergeCell ref="AB169:AC169"/>
    <mergeCell ref="F161:K161"/>
    <mergeCell ref="F54:K54"/>
    <mergeCell ref="M72:O72"/>
    <mergeCell ref="F44:K44"/>
    <mergeCell ref="U44:Z44"/>
    <mergeCell ref="AB116:AC116"/>
    <mergeCell ref="M118:O118"/>
    <mergeCell ref="U131:AH131"/>
    <mergeCell ref="U124:Z124"/>
    <mergeCell ref="AB124:AC124"/>
    <mergeCell ref="F120:K120"/>
    <mergeCell ref="U63:Z63"/>
    <mergeCell ref="U64:Z64"/>
    <mergeCell ref="M64:O64"/>
    <mergeCell ref="U91:Z91"/>
    <mergeCell ref="U92:Z92"/>
    <mergeCell ref="Q445:S445"/>
    <mergeCell ref="M44:O44"/>
    <mergeCell ref="F45:K45"/>
    <mergeCell ref="M45:O45"/>
    <mergeCell ref="U45:Z45"/>
    <mergeCell ref="M46:O46"/>
    <mergeCell ref="U46:Z46"/>
    <mergeCell ref="F51:K51"/>
    <mergeCell ref="M51:O51"/>
    <mergeCell ref="U51:Z51"/>
    <mergeCell ref="AB46:AC46"/>
    <mergeCell ref="F46:K46"/>
    <mergeCell ref="AB311:AE311"/>
    <mergeCell ref="U308:AH308"/>
    <mergeCell ref="U170:Z170"/>
    <mergeCell ref="AB170:AC170"/>
    <mergeCell ref="C57:P57"/>
    <mergeCell ref="M6:O6"/>
    <mergeCell ref="U26:Z26"/>
    <mergeCell ref="U27:Z27"/>
    <mergeCell ref="M8:O8"/>
    <mergeCell ref="M9:O9"/>
    <mergeCell ref="M10:O10"/>
    <mergeCell ref="AB8:AC8"/>
    <mergeCell ref="AB10:AC10"/>
    <mergeCell ref="AB9:AC9"/>
    <mergeCell ref="C12:P12"/>
    <mergeCell ref="F18:K18"/>
    <mergeCell ref="U140:AH140"/>
    <mergeCell ref="C158:P158"/>
    <mergeCell ref="F155:K155"/>
    <mergeCell ref="AB45:AC45"/>
    <mergeCell ref="AB27:AC27"/>
    <mergeCell ref="AB51:AC51"/>
    <mergeCell ref="M62:O62"/>
    <mergeCell ref="M63:O63"/>
    <mergeCell ref="F14:K14"/>
    <mergeCell ref="M14:O14"/>
    <mergeCell ref="U14:Z14"/>
    <mergeCell ref="U48:AH48"/>
    <mergeCell ref="F6:K6"/>
    <mergeCell ref="F8:K8"/>
    <mergeCell ref="F9:K9"/>
    <mergeCell ref="M145:O145"/>
    <mergeCell ref="F127:K127"/>
    <mergeCell ref="M138:O138"/>
    <mergeCell ref="U138:Z138"/>
    <mergeCell ref="AB28:AC28"/>
    <mergeCell ref="AB35:AC35"/>
    <mergeCell ref="AI39:AJ39"/>
    <mergeCell ref="AI30:AJ30"/>
    <mergeCell ref="C30:P30"/>
    <mergeCell ref="U30:AH30"/>
    <mergeCell ref="C21:P21"/>
    <mergeCell ref="U21:AH21"/>
    <mergeCell ref="F19:K19"/>
    <mergeCell ref="F26:K26"/>
    <mergeCell ref="F27:K27"/>
    <mergeCell ref="F28:K28"/>
    <mergeCell ref="AI21:AJ21"/>
    <mergeCell ref="C39:P39"/>
    <mergeCell ref="F17:K17"/>
    <mergeCell ref="AB92:AC92"/>
    <mergeCell ref="AB62:AC62"/>
    <mergeCell ref="AB71:AC71"/>
    <mergeCell ref="U71:Z71"/>
    <mergeCell ref="F55:K55"/>
    <mergeCell ref="F62:K62"/>
    <mergeCell ref="F63:K63"/>
    <mergeCell ref="F69:K69"/>
    <mergeCell ref="F64:K64"/>
    <mergeCell ref="M55:O55"/>
    <mergeCell ref="F33:K33"/>
    <mergeCell ref="M33:O33"/>
    <mergeCell ref="AB36:AC36"/>
    <mergeCell ref="C48:P48"/>
    <mergeCell ref="F53:K53"/>
    <mergeCell ref="F41:K41"/>
    <mergeCell ref="F50:K50"/>
    <mergeCell ref="M50:O50"/>
    <mergeCell ref="F35:K35"/>
    <mergeCell ref="C2:S2"/>
    <mergeCell ref="M17:O17"/>
    <mergeCell ref="U17:Z17"/>
    <mergeCell ref="T84:AJ84"/>
    <mergeCell ref="M71:O71"/>
    <mergeCell ref="AB93:AC93"/>
    <mergeCell ref="AB17:AC17"/>
    <mergeCell ref="AB18:AC18"/>
    <mergeCell ref="AB55:AC55"/>
    <mergeCell ref="AB63:AC63"/>
    <mergeCell ref="AB64:AC64"/>
    <mergeCell ref="U68:Z68"/>
    <mergeCell ref="AB68:AC68"/>
    <mergeCell ref="U69:Z69"/>
    <mergeCell ref="AB32:AC32"/>
    <mergeCell ref="AB26:AC26"/>
    <mergeCell ref="T2:AJ2"/>
    <mergeCell ref="AI12:AJ12"/>
    <mergeCell ref="U5:Z5"/>
    <mergeCell ref="U6:Z6"/>
    <mergeCell ref="AB14:AC14"/>
    <mergeCell ref="F15:K15"/>
    <mergeCell ref="M15:O15"/>
    <mergeCell ref="U15:Z15"/>
    <mergeCell ref="AB15:AC15"/>
    <mergeCell ref="U8:Z8"/>
    <mergeCell ref="U9:Z9"/>
    <mergeCell ref="U10:Z10"/>
    <mergeCell ref="M5:O5"/>
    <mergeCell ref="AI48:AJ48"/>
    <mergeCell ref="C3:P3"/>
    <mergeCell ref="U3:AH3"/>
    <mergeCell ref="F5:K5"/>
    <mergeCell ref="AB5:AC5"/>
    <mergeCell ref="AB6:AC6"/>
    <mergeCell ref="M59:O59"/>
    <mergeCell ref="AB78:AC78"/>
    <mergeCell ref="AB111:AC111"/>
    <mergeCell ref="U129:Z129"/>
    <mergeCell ref="F137:K137"/>
    <mergeCell ref="M133:O133"/>
    <mergeCell ref="U133:Z133"/>
    <mergeCell ref="M142:O142"/>
    <mergeCell ref="U143:Z143"/>
    <mergeCell ref="AB143:AC143"/>
    <mergeCell ref="M119:O119"/>
    <mergeCell ref="AB142:AC142"/>
    <mergeCell ref="U119:Z119"/>
    <mergeCell ref="M93:O93"/>
    <mergeCell ref="U98:Z98"/>
    <mergeCell ref="AB98:AC98"/>
    <mergeCell ref="F101:K101"/>
    <mergeCell ref="F118:K118"/>
    <mergeCell ref="U111:Z111"/>
    <mergeCell ref="M100:O100"/>
    <mergeCell ref="M101:O101"/>
    <mergeCell ref="M102:O102"/>
    <mergeCell ref="F102:K102"/>
    <mergeCell ref="AB102:AC102"/>
    <mergeCell ref="F111:K111"/>
    <mergeCell ref="AB101:AC101"/>
    <mergeCell ref="F119:K119"/>
    <mergeCell ref="C113:P113"/>
    <mergeCell ref="F109:K109"/>
    <mergeCell ref="AI3:AJ3"/>
    <mergeCell ref="M53:O53"/>
    <mergeCell ref="M92:O92"/>
    <mergeCell ref="U88:Z88"/>
    <mergeCell ref="C66:P66"/>
    <mergeCell ref="U66:AH66"/>
    <mergeCell ref="F82:K82"/>
    <mergeCell ref="C84:S84"/>
    <mergeCell ref="F77:K77"/>
    <mergeCell ref="M77:O77"/>
    <mergeCell ref="AB82:AC82"/>
    <mergeCell ref="AB80:AC80"/>
    <mergeCell ref="AB81:AC81"/>
    <mergeCell ref="F80:K80"/>
    <mergeCell ref="U35:Z35"/>
    <mergeCell ref="AB44:AC44"/>
    <mergeCell ref="U36:Z36"/>
    <mergeCell ref="F68:K68"/>
    <mergeCell ref="M69:O69"/>
    <mergeCell ref="U72:Z72"/>
    <mergeCell ref="U80:Z80"/>
    <mergeCell ref="AI57:AJ57"/>
    <mergeCell ref="U77:Z77"/>
    <mergeCell ref="AB77:AC77"/>
    <mergeCell ref="M89:O89"/>
    <mergeCell ref="F60:K60"/>
    <mergeCell ref="M68:O68"/>
    <mergeCell ref="U59:Z59"/>
    <mergeCell ref="AB59:AC59"/>
    <mergeCell ref="U60:Z60"/>
    <mergeCell ref="U86:AH86"/>
    <mergeCell ref="U62:Z62"/>
    <mergeCell ref="AI75:AJ75"/>
    <mergeCell ref="AI131:AJ131"/>
    <mergeCell ref="M129:O129"/>
    <mergeCell ref="F151:K151"/>
    <mergeCell ref="M151:O151"/>
    <mergeCell ref="F142:K142"/>
    <mergeCell ref="F165:K165"/>
    <mergeCell ref="U149:AH149"/>
    <mergeCell ref="U156:Z156"/>
    <mergeCell ref="F160:K160"/>
    <mergeCell ref="U161:Z161"/>
    <mergeCell ref="F152:K152"/>
    <mergeCell ref="M152:O152"/>
    <mergeCell ref="F156:K156"/>
    <mergeCell ref="AB163:AC163"/>
    <mergeCell ref="AI122:AJ122"/>
    <mergeCell ref="AB128:AC128"/>
    <mergeCell ref="AB129:AC129"/>
    <mergeCell ref="AI158:AJ158"/>
    <mergeCell ref="AI149:AJ149"/>
    <mergeCell ref="AB136:AC136"/>
    <mergeCell ref="U122:AH122"/>
    <mergeCell ref="AB134:AC134"/>
    <mergeCell ref="AB127:AC127"/>
    <mergeCell ref="AB138:AC138"/>
    <mergeCell ref="F138:K138"/>
    <mergeCell ref="U163:Z163"/>
    <mergeCell ref="U164:Z164"/>
    <mergeCell ref="F146:K146"/>
    <mergeCell ref="F134:K134"/>
    <mergeCell ref="U154:Z154"/>
    <mergeCell ref="M154:O154"/>
    <mergeCell ref="U75:AH75"/>
    <mergeCell ref="F92:K92"/>
    <mergeCell ref="M81:O81"/>
    <mergeCell ref="M82:O82"/>
    <mergeCell ref="M156:O156"/>
    <mergeCell ref="M160:O160"/>
    <mergeCell ref="M161:O161"/>
    <mergeCell ref="AB161:AC161"/>
    <mergeCell ref="F164:K164"/>
    <mergeCell ref="M163:O163"/>
    <mergeCell ref="M136:O136"/>
    <mergeCell ref="AI104:AJ104"/>
    <mergeCell ref="AB109:AC109"/>
    <mergeCell ref="AI95:AJ95"/>
    <mergeCell ref="AB100:AC100"/>
    <mergeCell ref="U109:Z109"/>
    <mergeCell ref="U110:Z110"/>
    <mergeCell ref="U107:Z107"/>
    <mergeCell ref="AB107:AC107"/>
    <mergeCell ref="M134:O134"/>
    <mergeCell ref="AB133:AC133"/>
    <mergeCell ref="U134:Z134"/>
    <mergeCell ref="F147:K147"/>
    <mergeCell ref="U147:Z147"/>
    <mergeCell ref="AB155:AC155"/>
    <mergeCell ref="M143:O143"/>
    <mergeCell ref="F136:K136"/>
    <mergeCell ref="F93:K93"/>
    <mergeCell ref="AI113:AJ113"/>
    <mergeCell ref="U116:Z116"/>
    <mergeCell ref="U113:AH113"/>
    <mergeCell ref="U115:Z115"/>
    <mergeCell ref="U102:Z102"/>
    <mergeCell ref="C86:P86"/>
    <mergeCell ref="F100:K100"/>
    <mergeCell ref="M78:O78"/>
    <mergeCell ref="U78:Z78"/>
    <mergeCell ref="F98:K98"/>
    <mergeCell ref="M98:O98"/>
    <mergeCell ref="F97:K97"/>
    <mergeCell ref="M164:O164"/>
    <mergeCell ref="F107:K107"/>
    <mergeCell ref="U142:Z142"/>
    <mergeCell ref="AB120:AC120"/>
    <mergeCell ref="M137:O137"/>
    <mergeCell ref="F143:K143"/>
    <mergeCell ref="U136:Z136"/>
    <mergeCell ref="AB146:AC146"/>
    <mergeCell ref="M147:O147"/>
    <mergeCell ref="AB137:AC137"/>
    <mergeCell ref="F110:K110"/>
    <mergeCell ref="F115:K115"/>
    <mergeCell ref="M115:O115"/>
    <mergeCell ref="M110:O110"/>
    <mergeCell ref="M111:O111"/>
    <mergeCell ref="F116:K116"/>
    <mergeCell ref="U146:Z146"/>
    <mergeCell ref="AB115:AC115"/>
    <mergeCell ref="M107:O107"/>
    <mergeCell ref="M91:O91"/>
    <mergeCell ref="F78:K78"/>
    <mergeCell ref="U50:Z50"/>
    <mergeCell ref="AB50:AC50"/>
    <mergeCell ref="U155:Z155"/>
    <mergeCell ref="U37:Z37"/>
    <mergeCell ref="F23:K23"/>
    <mergeCell ref="M23:O23"/>
    <mergeCell ref="AB41:AC41"/>
    <mergeCell ref="F42:K42"/>
    <mergeCell ref="M42:O42"/>
    <mergeCell ref="AB24:AC24"/>
    <mergeCell ref="U32:Z32"/>
    <mergeCell ref="AI66:AJ66"/>
    <mergeCell ref="C104:P104"/>
    <mergeCell ref="U104:AH104"/>
    <mergeCell ref="AB110:AC110"/>
    <mergeCell ref="AB72:AC72"/>
    <mergeCell ref="AB73:AC73"/>
    <mergeCell ref="U82:Z82"/>
    <mergeCell ref="AB53:AC53"/>
    <mergeCell ref="AB54:AC54"/>
    <mergeCell ref="U81:Z81"/>
    <mergeCell ref="U95:AH95"/>
    <mergeCell ref="U53:Z53"/>
    <mergeCell ref="U145:Z145"/>
    <mergeCell ref="F145:K145"/>
    <mergeCell ref="M146:O146"/>
    <mergeCell ref="U73:Z73"/>
    <mergeCell ref="AB91:AC91"/>
    <mergeCell ref="M88:O88"/>
    <mergeCell ref="F91:K91"/>
    <mergeCell ref="U93:Z93"/>
    <mergeCell ref="U100:Z100"/>
    <mergeCell ref="U18:Z18"/>
    <mergeCell ref="M19:O19"/>
    <mergeCell ref="U19:Z19"/>
    <mergeCell ref="M18:O18"/>
    <mergeCell ref="M26:O26"/>
    <mergeCell ref="U42:Z42"/>
    <mergeCell ref="AB42:AC42"/>
    <mergeCell ref="F24:K24"/>
    <mergeCell ref="M24:O24"/>
    <mergeCell ref="U24:Z24"/>
    <mergeCell ref="F32:K32"/>
    <mergeCell ref="M32:O32"/>
    <mergeCell ref="AB19:AC19"/>
    <mergeCell ref="M27:O27"/>
    <mergeCell ref="M37:O37"/>
    <mergeCell ref="U33:Z33"/>
    <mergeCell ref="AB33:AC33"/>
    <mergeCell ref="M28:O28"/>
    <mergeCell ref="M35:O35"/>
    <mergeCell ref="M36:O36"/>
    <mergeCell ref="U23:Z23"/>
    <mergeCell ref="AB23:AC23"/>
    <mergeCell ref="F37:K37"/>
    <mergeCell ref="AB37:AC37"/>
    <mergeCell ref="U28:Z28"/>
    <mergeCell ref="U39:AH39"/>
    <mergeCell ref="F36:K36"/>
    <mergeCell ref="M41:O41"/>
    <mergeCell ref="U41:Z41"/>
    <mergeCell ref="U57:AH57"/>
    <mergeCell ref="U54:Z54"/>
    <mergeCell ref="U55:Z55"/>
    <mergeCell ref="F88:K88"/>
    <mergeCell ref="C140:P140"/>
    <mergeCell ref="AB125:AC125"/>
    <mergeCell ref="M97:O97"/>
    <mergeCell ref="U97:Z97"/>
    <mergeCell ref="F124:K124"/>
    <mergeCell ref="M124:O124"/>
    <mergeCell ref="F125:K125"/>
    <mergeCell ref="M125:O125"/>
    <mergeCell ref="F133:K133"/>
    <mergeCell ref="F129:K129"/>
    <mergeCell ref="M120:O120"/>
    <mergeCell ref="U120:Z120"/>
    <mergeCell ref="M127:O127"/>
    <mergeCell ref="F106:K106"/>
    <mergeCell ref="M106:O106"/>
    <mergeCell ref="U106:Z106"/>
    <mergeCell ref="AB106:AC106"/>
    <mergeCell ref="M54:O54"/>
    <mergeCell ref="U89:Z89"/>
    <mergeCell ref="M73:O73"/>
    <mergeCell ref="M80:O80"/>
    <mergeCell ref="F59:K59"/>
    <mergeCell ref="M60:O60"/>
    <mergeCell ref="AB69:AC69"/>
    <mergeCell ref="AB97:AC97"/>
    <mergeCell ref="M116:O116"/>
    <mergeCell ref="M109:O109"/>
    <mergeCell ref="U101:Z101"/>
    <mergeCell ref="M183:O183"/>
    <mergeCell ref="M179:O179"/>
    <mergeCell ref="C176:P176"/>
    <mergeCell ref="AB183:AC183"/>
    <mergeCell ref="AB182:AC182"/>
    <mergeCell ref="AB172:AC172"/>
    <mergeCell ref="U174:Z174"/>
    <mergeCell ref="F181:K181"/>
    <mergeCell ref="F183:K183"/>
    <mergeCell ref="M220:S220"/>
    <mergeCell ref="M216:S216"/>
    <mergeCell ref="V203:W203"/>
    <mergeCell ref="F216:K216"/>
    <mergeCell ref="M212:S212"/>
    <mergeCell ref="F210:K210"/>
    <mergeCell ref="M210:S210"/>
    <mergeCell ref="U205:AH205"/>
    <mergeCell ref="F207:K207"/>
    <mergeCell ref="M181:O181"/>
    <mergeCell ref="M182:O182"/>
    <mergeCell ref="M192:S192"/>
    <mergeCell ref="U187:AH187"/>
    <mergeCell ref="F208:K208"/>
    <mergeCell ref="U207:W207"/>
    <mergeCell ref="Y207:AG207"/>
    <mergeCell ref="M219:S219"/>
    <mergeCell ref="M190:S190"/>
    <mergeCell ref="M189:S189"/>
    <mergeCell ref="F189:K189"/>
    <mergeCell ref="F194:K194"/>
    <mergeCell ref="Y220:AG220"/>
    <mergeCell ref="U216:W216"/>
    <mergeCell ref="W246:AC246"/>
    <mergeCell ref="AB147:AC147"/>
    <mergeCell ref="F154:K154"/>
    <mergeCell ref="C149:P149"/>
    <mergeCell ref="U151:Z151"/>
    <mergeCell ref="AB151:AC151"/>
    <mergeCell ref="U152:Z152"/>
    <mergeCell ref="AB152:AC152"/>
    <mergeCell ref="AB154:AC154"/>
    <mergeCell ref="AB156:AC156"/>
    <mergeCell ref="U158:AH158"/>
    <mergeCell ref="AB164:AC164"/>
    <mergeCell ref="AB165:AC165"/>
    <mergeCell ref="V194:W194"/>
    <mergeCell ref="M172:O172"/>
    <mergeCell ref="M173:O173"/>
    <mergeCell ref="F173:K173"/>
    <mergeCell ref="Y211:AG211"/>
    <mergeCell ref="C214:P214"/>
    <mergeCell ref="V201:W201"/>
    <mergeCell ref="V202:W202"/>
    <mergeCell ref="V210:W210"/>
    <mergeCell ref="F198:K198"/>
    <mergeCell ref="V212:W212"/>
    <mergeCell ref="M198:S198"/>
    <mergeCell ref="U198:W198"/>
    <mergeCell ref="Y198:AG198"/>
    <mergeCell ref="F199:K199"/>
    <mergeCell ref="M199:S199"/>
    <mergeCell ref="U199:W199"/>
    <mergeCell ref="Y199:AG199"/>
    <mergeCell ref="M169:O169"/>
    <mergeCell ref="W241:AC241"/>
    <mergeCell ref="U226:W226"/>
    <mergeCell ref="H236:I236"/>
    <mergeCell ref="M221:S221"/>
    <mergeCell ref="Y228:AG228"/>
    <mergeCell ref="C234:P234"/>
    <mergeCell ref="Y230:AG230"/>
    <mergeCell ref="C223:P223"/>
    <mergeCell ref="F225:K225"/>
    <mergeCell ref="V219:W219"/>
    <mergeCell ref="V220:W220"/>
    <mergeCell ref="V221:W221"/>
    <mergeCell ref="V228:W228"/>
    <mergeCell ref="V229:W229"/>
    <mergeCell ref="V230:W230"/>
    <mergeCell ref="W236:AC236"/>
    <mergeCell ref="U223:AH223"/>
    <mergeCell ref="M237:Q237"/>
    <mergeCell ref="M241:Q241"/>
    <mergeCell ref="M239:Q239"/>
    <mergeCell ref="H241:I241"/>
    <mergeCell ref="F229:K229"/>
    <mergeCell ref="H237:I237"/>
    <mergeCell ref="W239:AC239"/>
    <mergeCell ref="W240:AC240"/>
    <mergeCell ref="H443:M443"/>
    <mergeCell ref="AE425:AG425"/>
    <mergeCell ref="AE426:AG426"/>
    <mergeCell ref="AE427:AG427"/>
    <mergeCell ref="M418:AC418"/>
    <mergeCell ref="AE418:AG418"/>
    <mergeCell ref="U420:AH420"/>
    <mergeCell ref="F417:K417"/>
    <mergeCell ref="F416:K416"/>
    <mergeCell ref="U440:AH440"/>
    <mergeCell ref="AB442:AE442"/>
    <mergeCell ref="AB443:AE443"/>
    <mergeCell ref="M416:AC416"/>
    <mergeCell ref="AE416:AG416"/>
    <mergeCell ref="M417:AC417"/>
    <mergeCell ref="AE417:AG417"/>
    <mergeCell ref="U429:AH429"/>
    <mergeCell ref="H442:M442"/>
    <mergeCell ref="AE435:AG435"/>
    <mergeCell ref="F436:K436"/>
    <mergeCell ref="AE423:AG423"/>
    <mergeCell ref="M423:AC423"/>
    <mergeCell ref="U442:Z442"/>
    <mergeCell ref="U443:Z443"/>
    <mergeCell ref="C429:P429"/>
    <mergeCell ref="C420:P420"/>
    <mergeCell ref="T438:AJ438"/>
    <mergeCell ref="AI440:AJ440"/>
    <mergeCell ref="AI429:AJ429"/>
    <mergeCell ref="F432:K432"/>
    <mergeCell ref="M432:AC432"/>
    <mergeCell ref="M436:AC436"/>
    <mergeCell ref="M255:Q255"/>
    <mergeCell ref="W293:AC293"/>
    <mergeCell ref="M259:Q259"/>
    <mergeCell ref="H258:I258"/>
    <mergeCell ref="U279:AH279"/>
    <mergeCell ref="T306:AJ306"/>
    <mergeCell ref="U288:AH288"/>
    <mergeCell ref="AI288:AJ288"/>
    <mergeCell ref="U297:AH297"/>
    <mergeCell ref="AI297:AJ297"/>
    <mergeCell ref="W304:AC304"/>
    <mergeCell ref="C306:S306"/>
    <mergeCell ref="AB393:AC393"/>
    <mergeCell ref="AB397:AC397"/>
    <mergeCell ref="M284:Q284"/>
    <mergeCell ref="W284:AC284"/>
    <mergeCell ref="W285:AC285"/>
    <mergeCell ref="H284:I284"/>
    <mergeCell ref="H285:I285"/>
    <mergeCell ref="W311:Z311"/>
    <mergeCell ref="W313:Z313"/>
    <mergeCell ref="W314:Z314"/>
    <mergeCell ref="F337:M337"/>
    <mergeCell ref="S337:U337"/>
    <mergeCell ref="C373:P373"/>
    <mergeCell ref="AB384:AC384"/>
    <mergeCell ref="W393:Z393"/>
    <mergeCell ref="H397:I397"/>
    <mergeCell ref="H385:I385"/>
    <mergeCell ref="H393:I393"/>
    <mergeCell ref="H394:I394"/>
    <mergeCell ref="H378:I378"/>
    <mergeCell ref="H257:I257"/>
    <mergeCell ref="H259:I259"/>
    <mergeCell ref="H263:I263"/>
    <mergeCell ref="M268:Q268"/>
    <mergeCell ref="W286:AC286"/>
    <mergeCell ref="W281:AC281"/>
    <mergeCell ref="M282:Q282"/>
    <mergeCell ref="W282:AC282"/>
    <mergeCell ref="H286:I286"/>
    <mergeCell ref="H290:I290"/>
    <mergeCell ref="H291:I291"/>
    <mergeCell ref="F320:M320"/>
    <mergeCell ref="U326:AH326"/>
    <mergeCell ref="S322:U322"/>
    <mergeCell ref="W324:Z324"/>
    <mergeCell ref="AB310:AE310"/>
    <mergeCell ref="AE378:AG378"/>
    <mergeCell ref="AE367:AG367"/>
    <mergeCell ref="AB328:AE328"/>
    <mergeCell ref="M303:Q303"/>
    <mergeCell ref="U353:AH353"/>
    <mergeCell ref="AB342:AE342"/>
    <mergeCell ref="W359:Z359"/>
    <mergeCell ref="M264:Q264"/>
    <mergeCell ref="W264:AC264"/>
    <mergeCell ref="M272:Q272"/>
    <mergeCell ref="W272:AC272"/>
    <mergeCell ref="M273:Q273"/>
    <mergeCell ref="W273:AC273"/>
    <mergeCell ref="U261:AH261"/>
    <mergeCell ref="H272:I272"/>
    <mergeCell ref="H273:I273"/>
    <mergeCell ref="AI326:AJ326"/>
    <mergeCell ref="C317:P317"/>
    <mergeCell ref="F322:M322"/>
    <mergeCell ref="F323:M323"/>
    <mergeCell ref="F324:M324"/>
    <mergeCell ref="F331:M331"/>
    <mergeCell ref="F332:M332"/>
    <mergeCell ref="F333:M333"/>
    <mergeCell ref="F340:M340"/>
    <mergeCell ref="F341:M341"/>
    <mergeCell ref="F342:M342"/>
    <mergeCell ref="S319:U319"/>
    <mergeCell ref="H380:I380"/>
    <mergeCell ref="H369:I369"/>
    <mergeCell ref="AB369:AC369"/>
    <mergeCell ref="AB370:AC370"/>
    <mergeCell ref="AB371:AC371"/>
    <mergeCell ref="F346:M346"/>
    <mergeCell ref="S346:U346"/>
    <mergeCell ref="W351:Z351"/>
    <mergeCell ref="AB346:AE346"/>
    <mergeCell ref="W323:Z323"/>
    <mergeCell ref="AB332:AE332"/>
    <mergeCell ref="AB347:AE347"/>
    <mergeCell ref="F328:M328"/>
    <mergeCell ref="S328:U328"/>
    <mergeCell ref="K366:M366"/>
    <mergeCell ref="F360:M360"/>
    <mergeCell ref="K371:M371"/>
    <mergeCell ref="W378:Z378"/>
    <mergeCell ref="S342:U342"/>
    <mergeCell ref="U373:AH373"/>
    <mergeCell ref="H267:I267"/>
    <mergeCell ref="M295:Q295"/>
    <mergeCell ref="M294:Q294"/>
    <mergeCell ref="M281:Q281"/>
    <mergeCell ref="S347:U347"/>
    <mergeCell ref="W347:Z347"/>
    <mergeCell ref="S314:U314"/>
    <mergeCell ref="W300:AC300"/>
    <mergeCell ref="M302:Q302"/>
    <mergeCell ref="S311:U311"/>
    <mergeCell ref="S324:U324"/>
    <mergeCell ref="K384:M384"/>
    <mergeCell ref="W384:Z384"/>
    <mergeCell ref="H275:I275"/>
    <mergeCell ref="W268:AC268"/>
    <mergeCell ref="H268:I268"/>
    <mergeCell ref="H277:I277"/>
    <mergeCell ref="H295:I295"/>
    <mergeCell ref="S360:U360"/>
    <mergeCell ref="S349:U349"/>
    <mergeCell ref="S351:U351"/>
    <mergeCell ref="H304:I304"/>
    <mergeCell ref="M276:Q276"/>
    <mergeCell ref="W376:Z376"/>
    <mergeCell ref="W319:Z319"/>
    <mergeCell ref="AB319:AE319"/>
    <mergeCell ref="AB322:AE322"/>
    <mergeCell ref="S323:U323"/>
    <mergeCell ref="C326:P326"/>
    <mergeCell ref="M300:Q300"/>
    <mergeCell ref="F310:M310"/>
    <mergeCell ref="F311:M311"/>
    <mergeCell ref="AI308:AJ308"/>
    <mergeCell ref="S315:U315"/>
    <mergeCell ref="S313:U313"/>
    <mergeCell ref="W310:Z310"/>
    <mergeCell ref="AE370:AG370"/>
    <mergeCell ref="T362:AJ362"/>
    <mergeCell ref="AI382:AJ382"/>
    <mergeCell ref="H264:I264"/>
    <mergeCell ref="W349:Z349"/>
    <mergeCell ref="W346:Z346"/>
    <mergeCell ref="U344:AH344"/>
    <mergeCell ref="AB337:AE337"/>
    <mergeCell ref="F338:M338"/>
    <mergeCell ref="C382:P382"/>
    <mergeCell ref="U382:AH382"/>
    <mergeCell ref="U335:AH335"/>
    <mergeCell ref="AE369:AG369"/>
    <mergeCell ref="F350:M350"/>
    <mergeCell ref="F351:M351"/>
    <mergeCell ref="H376:I376"/>
    <mergeCell ref="F355:M355"/>
    <mergeCell ref="AB358:AE358"/>
    <mergeCell ref="W320:Z320"/>
    <mergeCell ref="AB320:AE320"/>
    <mergeCell ref="AB351:AE351"/>
    <mergeCell ref="AB340:AE340"/>
    <mergeCell ref="AB360:AE360"/>
    <mergeCell ref="C362:S362"/>
    <mergeCell ref="W355:Z355"/>
    <mergeCell ref="AB355:AE355"/>
    <mergeCell ref="AE376:AG376"/>
    <mergeCell ref="AI317:AJ317"/>
  </mergeCells>
  <dataValidations xWindow="922" yWindow="643" count="21">
    <dataValidation allowBlank="1" showInputMessage="1" showErrorMessage="1" promptTitle="Informaton" prompt="Orateur : 100%_x000a_Non Orateur : 50%" sqref="AB6:AC6 AB15:AC15 AB24:AC24 AB33:AC33 AB42:AC42 AB51:AC51 AB60:AC60 AB69:AC69 AB78:AC78"/>
    <dataValidation allowBlank="1" showInputMessage="1" showErrorMessage="1" promptTitle="Information" prompt="Invité: 100%_x000a_Proposée : 50%" sqref="AE6 AE15 AE24 AE33 AE42 AE51 AE60 AE69 AE78"/>
    <dataValidation type="list" allowBlank="1" showInputMessage="1" showErrorMessage="1" promptTitle="Information" prompt="Orateur :䤀ֳ_x0000__x0000__x0014__x0000__x0000__x0010__x0000__x0000_㿿_x0000__xffff__xffff__x0000__x0000_r : 50%_x000a_" sqref="AB184:AC184">
      <formula1>"Orateur,Non Orateur"</formula1>
    </dataValidation>
    <dataValidation allowBlank="1" showInputMessage="1" showErrorMessage="1" promptTitle="Information" prompt="Orateur : 100%_x000a_Non Orateur : 50%" sqref="AB5:AC5 AB88:AC89 AB14:AC14 AB23:AC23 AB32:AC32 AB41:AC41 AB50:AC50 AB59:AC59 AB68:AC68 AB77:AC77 AB97:AC98 AB106:AC107 AB115:AC116 AB124:AC125 AB133:AC134 AB142:AC143 AB151:AC152 AB160:AC161 AB169:AC170 AB178:AC179"/>
    <dataValidation allowBlank="1" showInputMessage="1" showErrorMessage="1" promptTitle="Information" prompt="Orale : 100%_x000a_Poster : 50%" sqref="AE88:AE89 AE97:AE98 AE106:AE107 AE115:AE116 AE124:AE125 AE133:AE134 AE142:AE143 AE151:AE152 AE160:AE161 AE169:AE170 AE178:AE179"/>
    <dataValidation allowBlank="1" showInputMessage="1" showErrorMessage="1" promptTitle="Information" prompt="R: responsable 100%_x000a_M: Membre        50%" sqref="AE236:AE237 AE245:AE246 AE254:AE255 AE263:AE264 AE272:AE273 AE281:AE282 AE290:AE291 AE299:AE300"/>
    <dataValidation allowBlank="1" showInputMessage="1" showErrorMessage="1" promptTitle="Information" prompt="CS : 100%_x000a_CO : 75%" sqref="W310:W311 W346:W347 W319:W320 W328:W329 W337:W338 W355:W356"/>
    <dataValidation allowBlank="1" showInputMessage="1" showErrorMessage="1" promptTitle="Information" prompt="Président : 100%_x000a_Membre : 50%" sqref="AB310:AE311 AB319:AE320 AB328:AE329 AB337:AE338 AB346:AE347 AB355:AE356"/>
    <dataValidation type="list" allowBlank="1" showInputMessage="1" showErrorMessage="1" promptTitle="Information" prompt="CS : 100%_x000a_CO : 75%" sqref="W340:W342 W331:W333 W313:W315 X341:Y342 W322:W324 W349:W351 W358:W360 X350:Y351 X323:Y324 X314:Y315 X359:Y360 X332:Y333">
      <formula1>"Comité Scientifique,Comité d'organisation"</formula1>
    </dataValidation>
    <dataValidation type="list" allowBlank="1" showInputMessage="1" showErrorMessage="1" promptTitle="Information" prompt="Président : 100%_x000a_Membre : 50%" sqref="AB340:AE342 AB322:AE324 AB313:AE315 AB358:AE360 AB349:AE351 AB331:AE333">
      <formula1>"Président,Membre"</formula1>
    </dataValidation>
    <dataValidation allowBlank="1" showInputMessage="1" showErrorMessage="1" promptTitle="Information" prompt="Président : 100%_x000a_Rapporteur 60% : celui qui fait un rapport_x000a_Invité 40% : celui qui ne fait pas de rapport" sqref="AB442:AE443 AB451:AE452 AB460:AE461"/>
    <dataValidation type="list" allowBlank="1" showInputMessage="1" showErrorMessage="1" promptTitle="Information" prompt="Orale : 100%_x000a_Poster : 50%_x000a_" sqref="AE127:AE129 AE145:AE147 AE136:AE138 AE181:AE184 AE91:AE93 AE163:AE165 AE172:AE174 AE109:AE111 AE154:AE156 AE100:AE102 AE118:AE120">
      <formula1>"Orale,Poster"</formula1>
    </dataValidation>
    <dataValidation allowBlank="1" showInputMessage="1" showErrorMessage="1" promptTitle="Information" prompt="La Part par pourcentage" sqref="AG5:AG6 AG26:AG28 AG35:AG37 AG163:AG165 AG91:AG93 AG136:AG138 AG172:AG174 AG178:AG179 AG62:AG64 AG44:AG46 AG88:AG89 AG145:AG147 AG80:AG82 AG181:AG183 AG17:AG19 AG118:AG120 AG109:AG111 AG154:AG156 AG100:AG102 AG127:AG129 AG71:AG73 AG53:AG55 AG14:AG15 AG23:AG24 AG32:AG33 AG41:AG42 AG50:AG51 AG59:AG60 AG68:AG69 AG77:AG78 AG97:AG98 AG106:AG107 AG115:AG116 AG124:AG125 AG133:AG134 AG142:AG143 AG151:AG152 AG160:AG161 AG169:AG170 AG8:AG10"/>
    <dataValidation type="list" allowBlank="1" showInputMessage="1" showErrorMessage="1" promptTitle="Information" prompt="Orateur : 100%_x000a_Non Orateur : 50%" sqref="AB17:AC19 AB35:AC37 AB53:AC55 AB91:AC93 AB44:AC46 AB26:AC28 AB172:AC174 AB62:AC64 AB71:AC73 AB181:AC183 AB118:AC120 AB109:AC111 AB154:AC156 AB100:AC102 AB127:AC129 AB136:AC138 AB145:AC147 AB80:AC82 AB163:AC165 AB8:AC10">
      <formula1>"Orateur,Non Orateur"</formula1>
    </dataValidation>
    <dataValidation type="list" allowBlank="1" showInputMessage="1" showErrorMessage="1" promptTitle="Information" prompt="Invité: 100%_x000a_Proposée : 50%" sqref="AE17:AE19 AE35:AE37 AE53:AE55 AE80:AE82 AE44:AE46 AE26:AE28 AE71:AE73 AE62:AE64 AE8:AE10">
      <formula1>"Invité,Proposée"</formula1>
    </dataValidation>
    <dataValidation type="list" allowBlank="1" showInputMessage="1" showErrorMessage="1" promptTitle="Information" prompt="R: responsable 100%_x000a_M: Membre        50%" sqref="AE275:AE277 AE302:AE304 AE284:AE286 AE248:AE250 AE257:AE259 AE293:AE295 AE266:AE268 AE239:AE241">
      <formula1>"Responsable,Membre"</formula1>
    </dataValidation>
    <dataValidation type="list" allowBlank="1" showInputMessage="1" showErrorMessage="1" sqref="U369:U371 U387:U389 U378:U380 AB396:AC398 AB369:AC371 AB378:AC380 AB387:AC389 U396:U398">
      <formula1>"0,1,2,3,4,5,6,7,8,9,10,11,12,13,14,15,16,17,18,19,20"</formula1>
    </dataValidation>
    <dataValidation type="list" allowBlank="1" showInputMessage="1" showErrorMessage="1" promptTitle="Information" prompt="Président : 100%_x000a_Rapporteur 60% : celui qui fait un rapport_x000a_Invité 40% : celui qui ne fait pas de rapport" sqref="AB463:AE465 AB445:AE447 AB454:AE456">
      <formula1>"Président,Rapporteur,Invité "</formula1>
    </dataValidation>
    <dataValidation type="list" allowBlank="1" showInputMessage="1" showErrorMessage="1" sqref="Q313:Q315 Q17:Q19 Q118:Q120 AE407:AG409 Q62:Q64 Q26:Q28 Q35:Q37 Q44:Q46 Q53:Q55 Q181:Q183 Q71:Q73 Q331:Q333 Q109:Q111 Q154:Q156 Q100:Q102 Q127:Q129 Q136:Q138 Q145:Q147 Q80:Q82 Q163:Q165 Q172:Q174 Q91:Q93 Q322:Q324 Q358:Q360 Q340:Q342 Q349:Q351 AE416:AG418 AE425:AG428 AE434:AG436 Q8:Q10">
      <formula1>Annee</formula1>
    </dataValidation>
    <dataValidation type="list" allowBlank="1" showInputMessage="1" showErrorMessage="1" sqref="F445:F447 F463:F465 F454:F456">
      <formula1>"DESM,Doctorat,Habilitation"</formula1>
    </dataValidation>
    <dataValidation allowBlank="1" showInputMessage="1" showErrorMessage="1" promptTitle="Information" prompt="Format date: JJ/MM/AAAA" sqref="U219:W221 U192:W194 U201:W203 U210:W212 U228:W230"/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orientation="landscape" horizontalDpi="4294967292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4" name="Button 3">
              <controlPr defaultSize="0" autoFill="0" autoPict="0" macro="[0]!add_ligne_Ray1">
                <anchor moveWithCells="1" sizeWithCells="1">
                  <from>
                    <xdr:col>37</xdr:col>
                    <xdr:colOff>47625</xdr:colOff>
                    <xdr:row>4</xdr:row>
                    <xdr:rowOff>95250</xdr:rowOff>
                  </from>
                  <to>
                    <xdr:col>37</xdr:col>
                    <xdr:colOff>285750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Button 4">
              <controlPr defaultSize="0" autoFill="0" autoPict="0" macro="[0]!supp_ligne_Ray1">
                <anchor moveWithCells="1" sizeWithCells="1">
                  <from>
                    <xdr:col>37</xdr:col>
                    <xdr:colOff>295275</xdr:colOff>
                    <xdr:row>4</xdr:row>
                    <xdr:rowOff>95250</xdr:rowOff>
                  </from>
                  <to>
                    <xdr:col>37</xdr:col>
                    <xdr:colOff>542925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6" name="Button 51">
              <controlPr defaultSize="0" autoFill="0" autoPict="0" macro="[0]!add_ligne_Ray2">
                <anchor moveWithCells="1" sizeWithCells="1">
                  <from>
                    <xdr:col>37</xdr:col>
                    <xdr:colOff>38100</xdr:colOff>
                    <xdr:row>11</xdr:row>
                    <xdr:rowOff>38100</xdr:rowOff>
                  </from>
                  <to>
                    <xdr:col>37</xdr:col>
                    <xdr:colOff>276225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7" name="Button 52">
              <controlPr defaultSize="0" autoFill="0" autoPict="0" macro="[0]!supp_ligne_Ray2">
                <anchor moveWithCells="1" sizeWithCells="1">
                  <from>
                    <xdr:col>37</xdr:col>
                    <xdr:colOff>285750</xdr:colOff>
                    <xdr:row>11</xdr:row>
                    <xdr:rowOff>38100</xdr:rowOff>
                  </from>
                  <to>
                    <xdr:col>37</xdr:col>
                    <xdr:colOff>533400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8" name="Button 53">
              <controlPr defaultSize="0" autoFill="0" autoPict="0" macro="[0]!add_ligne_Ray3">
                <anchor moveWithCells="1" sizeWithCells="1">
                  <from>
                    <xdr:col>37</xdr:col>
                    <xdr:colOff>28575</xdr:colOff>
                    <xdr:row>20</xdr:row>
                    <xdr:rowOff>38100</xdr:rowOff>
                  </from>
                  <to>
                    <xdr:col>37</xdr:col>
                    <xdr:colOff>266700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9" name="Button 54">
              <controlPr defaultSize="0" autoFill="0" autoPict="0" macro="[0]!supp_ligne_Ray3">
                <anchor moveWithCells="1" sizeWithCells="1">
                  <from>
                    <xdr:col>37</xdr:col>
                    <xdr:colOff>276225</xdr:colOff>
                    <xdr:row>20</xdr:row>
                    <xdr:rowOff>38100</xdr:rowOff>
                  </from>
                  <to>
                    <xdr:col>37</xdr:col>
                    <xdr:colOff>523875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10" name="Button 55">
              <controlPr defaultSize="0" autoFill="0" autoPict="0" macro="[0]!add_ligne_Ray4">
                <anchor moveWithCells="1" sizeWithCells="1">
                  <from>
                    <xdr:col>37</xdr:col>
                    <xdr:colOff>28575</xdr:colOff>
                    <xdr:row>29</xdr:row>
                    <xdr:rowOff>38100</xdr:rowOff>
                  </from>
                  <to>
                    <xdr:col>37</xdr:col>
                    <xdr:colOff>266700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11" name="Button 56">
              <controlPr defaultSize="0" autoFill="0" autoPict="0" macro="[0]!supp_ligne_Ray4">
                <anchor moveWithCells="1" sizeWithCells="1">
                  <from>
                    <xdr:col>37</xdr:col>
                    <xdr:colOff>276225</xdr:colOff>
                    <xdr:row>29</xdr:row>
                    <xdr:rowOff>38100</xdr:rowOff>
                  </from>
                  <to>
                    <xdr:col>37</xdr:col>
                    <xdr:colOff>523875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12" name="Button 57">
              <controlPr defaultSize="0" autoFill="0" autoPict="0" macro="[0]!add_ligne_Ray5">
                <anchor moveWithCells="1" sizeWithCells="1">
                  <from>
                    <xdr:col>37</xdr:col>
                    <xdr:colOff>28575</xdr:colOff>
                    <xdr:row>38</xdr:row>
                    <xdr:rowOff>38100</xdr:rowOff>
                  </from>
                  <to>
                    <xdr:col>37</xdr:col>
                    <xdr:colOff>266700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13" name="Button 58">
              <controlPr defaultSize="0" autoFill="0" autoPict="0" macro="[0]!supp_ligne_Ray5">
                <anchor moveWithCells="1" sizeWithCells="1">
                  <from>
                    <xdr:col>37</xdr:col>
                    <xdr:colOff>276225</xdr:colOff>
                    <xdr:row>38</xdr:row>
                    <xdr:rowOff>38100</xdr:rowOff>
                  </from>
                  <to>
                    <xdr:col>37</xdr:col>
                    <xdr:colOff>523875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14" name="Button 59">
              <controlPr defaultSize="0" autoFill="0" autoPict="0" macro="[0]!add_ligne_Ray6">
                <anchor moveWithCells="1" sizeWithCells="1">
                  <from>
                    <xdr:col>37</xdr:col>
                    <xdr:colOff>57150</xdr:colOff>
                    <xdr:row>47</xdr:row>
                    <xdr:rowOff>38100</xdr:rowOff>
                  </from>
                  <to>
                    <xdr:col>37</xdr:col>
                    <xdr:colOff>295275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15" name="Button 60">
              <controlPr defaultSize="0" autoFill="0" autoPict="0" macro="[0]!supp_ligne_Ray6">
                <anchor moveWithCells="1" sizeWithCells="1">
                  <from>
                    <xdr:col>37</xdr:col>
                    <xdr:colOff>304800</xdr:colOff>
                    <xdr:row>47</xdr:row>
                    <xdr:rowOff>38100</xdr:rowOff>
                  </from>
                  <to>
                    <xdr:col>37</xdr:col>
                    <xdr:colOff>552450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16" name="Button 61">
              <controlPr defaultSize="0" autoFill="0" autoPict="0" macro="[0]!add_ligne_Ray7">
                <anchor moveWithCells="1" sizeWithCells="1">
                  <from>
                    <xdr:col>37</xdr:col>
                    <xdr:colOff>38100</xdr:colOff>
                    <xdr:row>56</xdr:row>
                    <xdr:rowOff>38100</xdr:rowOff>
                  </from>
                  <to>
                    <xdr:col>37</xdr:col>
                    <xdr:colOff>276225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17" name="Button 62">
              <controlPr defaultSize="0" autoFill="0" autoPict="0" macro="[0]!supp_ligne_Ray7">
                <anchor moveWithCells="1" sizeWithCells="1">
                  <from>
                    <xdr:col>37</xdr:col>
                    <xdr:colOff>285750</xdr:colOff>
                    <xdr:row>56</xdr:row>
                    <xdr:rowOff>38100</xdr:rowOff>
                  </from>
                  <to>
                    <xdr:col>37</xdr:col>
                    <xdr:colOff>533400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18" name="Button 63">
              <controlPr defaultSize="0" autoFill="0" autoPict="0" macro="[0]!add_ligne_Ray8">
                <anchor moveWithCells="1" sizeWithCells="1">
                  <from>
                    <xdr:col>37</xdr:col>
                    <xdr:colOff>38100</xdr:colOff>
                    <xdr:row>65</xdr:row>
                    <xdr:rowOff>38100</xdr:rowOff>
                  </from>
                  <to>
                    <xdr:col>37</xdr:col>
                    <xdr:colOff>276225</xdr:colOff>
                    <xdr:row>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19" name="Button 64">
              <controlPr defaultSize="0" autoFill="0" autoPict="0" macro="[0]!supp_ligne_Ray8">
                <anchor moveWithCells="1" sizeWithCells="1">
                  <from>
                    <xdr:col>37</xdr:col>
                    <xdr:colOff>285750</xdr:colOff>
                    <xdr:row>65</xdr:row>
                    <xdr:rowOff>38100</xdr:rowOff>
                  </from>
                  <to>
                    <xdr:col>37</xdr:col>
                    <xdr:colOff>533400</xdr:colOff>
                    <xdr:row>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20" name="Button 65">
              <controlPr defaultSize="0" autoFill="0" autoPict="0" macro="[0]!add_ligne_Ray9">
                <anchor moveWithCells="1" sizeWithCells="1">
                  <from>
                    <xdr:col>37</xdr:col>
                    <xdr:colOff>85725</xdr:colOff>
                    <xdr:row>74</xdr:row>
                    <xdr:rowOff>38100</xdr:rowOff>
                  </from>
                  <to>
                    <xdr:col>37</xdr:col>
                    <xdr:colOff>323850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21" name="Button 66">
              <controlPr defaultSize="0" autoFill="0" autoPict="0" macro="[0]!supp_ligne_Ray9">
                <anchor moveWithCells="1" sizeWithCells="1">
                  <from>
                    <xdr:col>37</xdr:col>
                    <xdr:colOff>333375</xdr:colOff>
                    <xdr:row>74</xdr:row>
                    <xdr:rowOff>38100</xdr:rowOff>
                  </from>
                  <to>
                    <xdr:col>37</xdr:col>
                    <xdr:colOff>581025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22" name="Button 67">
              <controlPr defaultSize="0" autoFill="0" autoPict="0" macro="[0]!add_ligne_Ray10">
                <anchor moveWithCells="1" sizeWithCells="1">
                  <from>
                    <xdr:col>37</xdr:col>
                    <xdr:colOff>38100</xdr:colOff>
                    <xdr:row>85</xdr:row>
                    <xdr:rowOff>38100</xdr:rowOff>
                  </from>
                  <to>
                    <xdr:col>37</xdr:col>
                    <xdr:colOff>276225</xdr:colOff>
                    <xdr:row>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23" name="Button 68">
              <controlPr defaultSize="0" autoFill="0" autoPict="0" macro="[0]!supp_ligne_Ray10">
                <anchor moveWithCells="1" sizeWithCells="1">
                  <from>
                    <xdr:col>37</xdr:col>
                    <xdr:colOff>285750</xdr:colOff>
                    <xdr:row>85</xdr:row>
                    <xdr:rowOff>38100</xdr:rowOff>
                  </from>
                  <to>
                    <xdr:col>37</xdr:col>
                    <xdr:colOff>533400</xdr:colOff>
                    <xdr:row>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24" name="Button 69">
              <controlPr defaultSize="0" autoFill="0" autoPict="0" macro="[0]!add_ligne_Ray11">
                <anchor moveWithCells="1" sizeWithCells="1">
                  <from>
                    <xdr:col>37</xdr:col>
                    <xdr:colOff>38100</xdr:colOff>
                    <xdr:row>94</xdr:row>
                    <xdr:rowOff>38100</xdr:rowOff>
                  </from>
                  <to>
                    <xdr:col>37</xdr:col>
                    <xdr:colOff>276225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25" name="Button 70">
              <controlPr defaultSize="0" autoFill="0" autoPict="0" macro="[0]!supp_ligne_Ray11">
                <anchor moveWithCells="1" sizeWithCells="1">
                  <from>
                    <xdr:col>37</xdr:col>
                    <xdr:colOff>285750</xdr:colOff>
                    <xdr:row>94</xdr:row>
                    <xdr:rowOff>38100</xdr:rowOff>
                  </from>
                  <to>
                    <xdr:col>37</xdr:col>
                    <xdr:colOff>533400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26" name="Button 71">
              <controlPr defaultSize="0" autoFill="0" autoPict="0" macro="[0]!add_ligne_Ray12">
                <anchor moveWithCells="1" sizeWithCells="1">
                  <from>
                    <xdr:col>37</xdr:col>
                    <xdr:colOff>38100</xdr:colOff>
                    <xdr:row>103</xdr:row>
                    <xdr:rowOff>38100</xdr:rowOff>
                  </from>
                  <to>
                    <xdr:col>37</xdr:col>
                    <xdr:colOff>276225</xdr:colOff>
                    <xdr:row>103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27" name="Button 72">
              <controlPr defaultSize="0" autoFill="0" autoPict="0" macro="[0]!supp_ligne_Ray12">
                <anchor moveWithCells="1" sizeWithCells="1">
                  <from>
                    <xdr:col>37</xdr:col>
                    <xdr:colOff>285750</xdr:colOff>
                    <xdr:row>103</xdr:row>
                    <xdr:rowOff>38100</xdr:rowOff>
                  </from>
                  <to>
                    <xdr:col>37</xdr:col>
                    <xdr:colOff>533400</xdr:colOff>
                    <xdr:row>103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28" name="Button 73">
              <controlPr defaultSize="0" autoFill="0" autoPict="0" macro="[0]!add_ligne_Ray13">
                <anchor moveWithCells="1" sizeWithCells="1">
                  <from>
                    <xdr:col>37</xdr:col>
                    <xdr:colOff>38100</xdr:colOff>
                    <xdr:row>112</xdr:row>
                    <xdr:rowOff>38100</xdr:rowOff>
                  </from>
                  <to>
                    <xdr:col>37</xdr:col>
                    <xdr:colOff>276225</xdr:colOff>
                    <xdr:row>112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29" name="Button 74">
              <controlPr defaultSize="0" autoFill="0" autoPict="0" macro="[0]!supp_ligne_Ray13">
                <anchor moveWithCells="1" sizeWithCells="1">
                  <from>
                    <xdr:col>37</xdr:col>
                    <xdr:colOff>285750</xdr:colOff>
                    <xdr:row>112</xdr:row>
                    <xdr:rowOff>38100</xdr:rowOff>
                  </from>
                  <to>
                    <xdr:col>37</xdr:col>
                    <xdr:colOff>533400</xdr:colOff>
                    <xdr:row>112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30" name="Button 75">
              <controlPr defaultSize="0" autoFill="0" autoPict="0" macro="[0]!add_ligne_Ray14">
                <anchor moveWithCells="1" sizeWithCells="1">
                  <from>
                    <xdr:col>37</xdr:col>
                    <xdr:colOff>38100</xdr:colOff>
                    <xdr:row>121</xdr:row>
                    <xdr:rowOff>38100</xdr:rowOff>
                  </from>
                  <to>
                    <xdr:col>37</xdr:col>
                    <xdr:colOff>276225</xdr:colOff>
                    <xdr:row>121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31" name="Button 76">
              <controlPr defaultSize="0" autoFill="0" autoPict="0" macro="[0]!supp_ligne_Ray14">
                <anchor moveWithCells="1" sizeWithCells="1">
                  <from>
                    <xdr:col>37</xdr:col>
                    <xdr:colOff>285750</xdr:colOff>
                    <xdr:row>121</xdr:row>
                    <xdr:rowOff>38100</xdr:rowOff>
                  </from>
                  <to>
                    <xdr:col>37</xdr:col>
                    <xdr:colOff>533400</xdr:colOff>
                    <xdr:row>121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32" name="Button 77">
              <controlPr defaultSize="0" autoFill="0" autoPict="0" macro="[0]!add_ligne_Ray15">
                <anchor moveWithCells="1" sizeWithCells="1">
                  <from>
                    <xdr:col>37</xdr:col>
                    <xdr:colOff>38100</xdr:colOff>
                    <xdr:row>130</xdr:row>
                    <xdr:rowOff>38100</xdr:rowOff>
                  </from>
                  <to>
                    <xdr:col>37</xdr:col>
                    <xdr:colOff>276225</xdr:colOff>
                    <xdr:row>130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33" name="Button 78">
              <controlPr defaultSize="0" autoFill="0" autoPict="0" macro="[0]!supp_ligne_Ray15">
                <anchor moveWithCells="1" sizeWithCells="1">
                  <from>
                    <xdr:col>37</xdr:col>
                    <xdr:colOff>285750</xdr:colOff>
                    <xdr:row>130</xdr:row>
                    <xdr:rowOff>38100</xdr:rowOff>
                  </from>
                  <to>
                    <xdr:col>37</xdr:col>
                    <xdr:colOff>533400</xdr:colOff>
                    <xdr:row>130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34" name="Button 79">
              <controlPr defaultSize="0" autoFill="0" autoPict="0" macro="[0]!add_ligne_Ray16">
                <anchor moveWithCells="1" sizeWithCells="1">
                  <from>
                    <xdr:col>37</xdr:col>
                    <xdr:colOff>38100</xdr:colOff>
                    <xdr:row>139</xdr:row>
                    <xdr:rowOff>38100</xdr:rowOff>
                  </from>
                  <to>
                    <xdr:col>37</xdr:col>
                    <xdr:colOff>276225</xdr:colOff>
                    <xdr:row>139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35" name="Button 80">
              <controlPr defaultSize="0" autoFill="0" autoPict="0" macro="[0]!supp_ligne_Ray16">
                <anchor moveWithCells="1" sizeWithCells="1">
                  <from>
                    <xdr:col>37</xdr:col>
                    <xdr:colOff>285750</xdr:colOff>
                    <xdr:row>139</xdr:row>
                    <xdr:rowOff>38100</xdr:rowOff>
                  </from>
                  <to>
                    <xdr:col>37</xdr:col>
                    <xdr:colOff>533400</xdr:colOff>
                    <xdr:row>139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36" name="Button 81">
              <controlPr defaultSize="0" autoFill="0" autoPict="0" macro="[0]!add_ligne_Ray17">
                <anchor moveWithCells="1" sizeWithCells="1">
                  <from>
                    <xdr:col>37</xdr:col>
                    <xdr:colOff>38100</xdr:colOff>
                    <xdr:row>148</xdr:row>
                    <xdr:rowOff>38100</xdr:rowOff>
                  </from>
                  <to>
                    <xdr:col>37</xdr:col>
                    <xdr:colOff>276225</xdr:colOff>
                    <xdr:row>148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37" name="Button 82">
              <controlPr defaultSize="0" autoFill="0" autoPict="0" macro="[0]!supp_ligne_Ray17">
                <anchor moveWithCells="1" sizeWithCells="1">
                  <from>
                    <xdr:col>37</xdr:col>
                    <xdr:colOff>285750</xdr:colOff>
                    <xdr:row>148</xdr:row>
                    <xdr:rowOff>38100</xdr:rowOff>
                  </from>
                  <to>
                    <xdr:col>37</xdr:col>
                    <xdr:colOff>533400</xdr:colOff>
                    <xdr:row>148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38" name="Button 83">
              <controlPr defaultSize="0" autoFill="0" autoPict="0" macro="[0]!add_ligne_Ray18">
                <anchor moveWithCells="1" sizeWithCells="1">
                  <from>
                    <xdr:col>37</xdr:col>
                    <xdr:colOff>38100</xdr:colOff>
                    <xdr:row>157</xdr:row>
                    <xdr:rowOff>38100</xdr:rowOff>
                  </from>
                  <to>
                    <xdr:col>37</xdr:col>
                    <xdr:colOff>276225</xdr:colOff>
                    <xdr:row>157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39" name="Button 84">
              <controlPr defaultSize="0" autoFill="0" autoPict="0" macro="[0]!supp_ligne_Ray18">
                <anchor moveWithCells="1" sizeWithCells="1">
                  <from>
                    <xdr:col>37</xdr:col>
                    <xdr:colOff>285750</xdr:colOff>
                    <xdr:row>157</xdr:row>
                    <xdr:rowOff>38100</xdr:rowOff>
                  </from>
                  <to>
                    <xdr:col>37</xdr:col>
                    <xdr:colOff>533400</xdr:colOff>
                    <xdr:row>157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40" name="Button 85">
              <controlPr defaultSize="0" autoFill="0" autoPict="0" macro="[0]!add_ligne_Ray19">
                <anchor moveWithCells="1" sizeWithCells="1">
                  <from>
                    <xdr:col>37</xdr:col>
                    <xdr:colOff>38100</xdr:colOff>
                    <xdr:row>166</xdr:row>
                    <xdr:rowOff>38100</xdr:rowOff>
                  </from>
                  <to>
                    <xdr:col>37</xdr:col>
                    <xdr:colOff>276225</xdr:colOff>
                    <xdr:row>166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41" name="Button 86">
              <controlPr defaultSize="0" autoFill="0" autoPict="0" macro="[0]!supp_ligne_Ray19">
                <anchor moveWithCells="1" sizeWithCells="1">
                  <from>
                    <xdr:col>37</xdr:col>
                    <xdr:colOff>285750</xdr:colOff>
                    <xdr:row>166</xdr:row>
                    <xdr:rowOff>38100</xdr:rowOff>
                  </from>
                  <to>
                    <xdr:col>37</xdr:col>
                    <xdr:colOff>533400</xdr:colOff>
                    <xdr:row>166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42" name="Button 87">
              <controlPr defaultSize="0" autoFill="0" autoPict="0" macro="[0]!add_ligne_Ray20">
                <anchor moveWithCells="1" sizeWithCells="1">
                  <from>
                    <xdr:col>37</xdr:col>
                    <xdr:colOff>38100</xdr:colOff>
                    <xdr:row>175</xdr:row>
                    <xdr:rowOff>38100</xdr:rowOff>
                  </from>
                  <to>
                    <xdr:col>37</xdr:col>
                    <xdr:colOff>276225</xdr:colOff>
                    <xdr:row>175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43" name="Button 88">
              <controlPr defaultSize="0" autoFill="0" autoPict="0" macro="[0]!supp_ligne_Ray20">
                <anchor moveWithCells="1" sizeWithCells="1">
                  <from>
                    <xdr:col>37</xdr:col>
                    <xdr:colOff>285750</xdr:colOff>
                    <xdr:row>175</xdr:row>
                    <xdr:rowOff>38100</xdr:rowOff>
                  </from>
                  <to>
                    <xdr:col>37</xdr:col>
                    <xdr:colOff>533400</xdr:colOff>
                    <xdr:row>175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44" name="Button 89">
              <controlPr defaultSize="0" autoFill="0" autoPict="0" macro="[0]!add_ligne_Ray21">
                <anchor moveWithCells="1" sizeWithCells="1">
                  <from>
                    <xdr:col>37</xdr:col>
                    <xdr:colOff>38100</xdr:colOff>
                    <xdr:row>186</xdr:row>
                    <xdr:rowOff>38100</xdr:rowOff>
                  </from>
                  <to>
                    <xdr:col>37</xdr:col>
                    <xdr:colOff>276225</xdr:colOff>
                    <xdr:row>186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45" name="Button 90">
              <controlPr defaultSize="0" autoFill="0" autoPict="0" macro="[0]!supp_ligne_Ray21">
                <anchor moveWithCells="1" sizeWithCells="1">
                  <from>
                    <xdr:col>37</xdr:col>
                    <xdr:colOff>285750</xdr:colOff>
                    <xdr:row>186</xdr:row>
                    <xdr:rowOff>38100</xdr:rowOff>
                  </from>
                  <to>
                    <xdr:col>37</xdr:col>
                    <xdr:colOff>533400</xdr:colOff>
                    <xdr:row>186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46" name="Button 91">
              <controlPr defaultSize="0" autoFill="0" autoPict="0" macro="[0]!add_ligne_Ray22">
                <anchor moveWithCells="1" sizeWithCells="1">
                  <from>
                    <xdr:col>37</xdr:col>
                    <xdr:colOff>38100</xdr:colOff>
                    <xdr:row>195</xdr:row>
                    <xdr:rowOff>38100</xdr:rowOff>
                  </from>
                  <to>
                    <xdr:col>37</xdr:col>
                    <xdr:colOff>276225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47" name="Button 92">
              <controlPr defaultSize="0" autoFill="0" autoPict="0" macro="[0]!supp_ligne_Ray22">
                <anchor moveWithCells="1" sizeWithCells="1">
                  <from>
                    <xdr:col>37</xdr:col>
                    <xdr:colOff>285750</xdr:colOff>
                    <xdr:row>195</xdr:row>
                    <xdr:rowOff>38100</xdr:rowOff>
                  </from>
                  <to>
                    <xdr:col>37</xdr:col>
                    <xdr:colOff>533400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48" name="Button 93">
              <controlPr defaultSize="0" autoFill="0" autoPict="0" macro="[0]!add_ligne_Ray23">
                <anchor moveWithCells="1" sizeWithCells="1">
                  <from>
                    <xdr:col>37</xdr:col>
                    <xdr:colOff>38100</xdr:colOff>
                    <xdr:row>204</xdr:row>
                    <xdr:rowOff>38100</xdr:rowOff>
                  </from>
                  <to>
                    <xdr:col>37</xdr:col>
                    <xdr:colOff>276225</xdr:colOff>
                    <xdr:row>204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49" name="Button 94">
              <controlPr defaultSize="0" autoFill="0" autoPict="0" macro="[0]!supp_ligne_ray23">
                <anchor moveWithCells="1" sizeWithCells="1">
                  <from>
                    <xdr:col>37</xdr:col>
                    <xdr:colOff>285750</xdr:colOff>
                    <xdr:row>204</xdr:row>
                    <xdr:rowOff>38100</xdr:rowOff>
                  </from>
                  <to>
                    <xdr:col>37</xdr:col>
                    <xdr:colOff>533400</xdr:colOff>
                    <xdr:row>204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50" name="Button 95">
              <controlPr defaultSize="0" autoFill="0" autoPict="0" macro="[0]!add_ligne_Ray24">
                <anchor moveWithCells="1" sizeWithCells="1">
                  <from>
                    <xdr:col>37</xdr:col>
                    <xdr:colOff>38100</xdr:colOff>
                    <xdr:row>233</xdr:row>
                    <xdr:rowOff>38100</xdr:rowOff>
                  </from>
                  <to>
                    <xdr:col>37</xdr:col>
                    <xdr:colOff>276225</xdr:colOff>
                    <xdr:row>233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51" name="Button 96">
              <controlPr defaultSize="0" autoFill="0" autoPict="0" macro="[0]!supp_ligne_Ray24">
                <anchor moveWithCells="1" sizeWithCells="1">
                  <from>
                    <xdr:col>37</xdr:col>
                    <xdr:colOff>285750</xdr:colOff>
                    <xdr:row>233</xdr:row>
                    <xdr:rowOff>38100</xdr:rowOff>
                  </from>
                  <to>
                    <xdr:col>37</xdr:col>
                    <xdr:colOff>533400</xdr:colOff>
                    <xdr:row>233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52" name="Button 97">
              <controlPr defaultSize="0" autoFill="0" autoPict="0" macro="[0]!add_ligne_Ray25">
                <anchor moveWithCells="1" sizeWithCells="1">
                  <from>
                    <xdr:col>37</xdr:col>
                    <xdr:colOff>38100</xdr:colOff>
                    <xdr:row>242</xdr:row>
                    <xdr:rowOff>38100</xdr:rowOff>
                  </from>
                  <to>
                    <xdr:col>37</xdr:col>
                    <xdr:colOff>276225</xdr:colOff>
                    <xdr:row>242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53" name="Button 98">
              <controlPr defaultSize="0" autoFill="0" autoPict="0" macro="[0]!supp_ligne_Ray25">
                <anchor moveWithCells="1" sizeWithCells="1">
                  <from>
                    <xdr:col>37</xdr:col>
                    <xdr:colOff>285750</xdr:colOff>
                    <xdr:row>242</xdr:row>
                    <xdr:rowOff>38100</xdr:rowOff>
                  </from>
                  <to>
                    <xdr:col>37</xdr:col>
                    <xdr:colOff>533400</xdr:colOff>
                    <xdr:row>242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54" name="Button 99">
              <controlPr defaultSize="0" autoFill="0" autoPict="0" macro="[0]!add_ligne_Ray26">
                <anchor moveWithCells="1" sizeWithCells="1">
                  <from>
                    <xdr:col>37</xdr:col>
                    <xdr:colOff>38100</xdr:colOff>
                    <xdr:row>251</xdr:row>
                    <xdr:rowOff>38100</xdr:rowOff>
                  </from>
                  <to>
                    <xdr:col>37</xdr:col>
                    <xdr:colOff>276225</xdr:colOff>
                    <xdr:row>251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55" name="Button 100">
              <controlPr defaultSize="0" autoFill="0" autoPict="0" macro="[0]!supp_ligne_Ray26">
                <anchor moveWithCells="1" sizeWithCells="1">
                  <from>
                    <xdr:col>37</xdr:col>
                    <xdr:colOff>285750</xdr:colOff>
                    <xdr:row>251</xdr:row>
                    <xdr:rowOff>38100</xdr:rowOff>
                  </from>
                  <to>
                    <xdr:col>37</xdr:col>
                    <xdr:colOff>533400</xdr:colOff>
                    <xdr:row>251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56" name="Button 101">
              <controlPr defaultSize="0" autoFill="0" autoPict="0" macro="[0]!add_ligne_Ray27">
                <anchor moveWithCells="1" sizeWithCells="1">
                  <from>
                    <xdr:col>37</xdr:col>
                    <xdr:colOff>38100</xdr:colOff>
                    <xdr:row>260</xdr:row>
                    <xdr:rowOff>38100</xdr:rowOff>
                  </from>
                  <to>
                    <xdr:col>37</xdr:col>
                    <xdr:colOff>276225</xdr:colOff>
                    <xdr:row>260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57" name="Button 102">
              <controlPr defaultSize="0" autoFill="0" autoPict="0" macro="[0]!supp_ligne_Ray27">
                <anchor moveWithCells="1" sizeWithCells="1">
                  <from>
                    <xdr:col>37</xdr:col>
                    <xdr:colOff>285750</xdr:colOff>
                    <xdr:row>260</xdr:row>
                    <xdr:rowOff>38100</xdr:rowOff>
                  </from>
                  <to>
                    <xdr:col>37</xdr:col>
                    <xdr:colOff>533400</xdr:colOff>
                    <xdr:row>260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58" name="Button 103">
              <controlPr defaultSize="0" autoFill="0" autoPict="0" macro="[0]!add_ligne_Ray28">
                <anchor moveWithCells="1" sizeWithCells="1">
                  <from>
                    <xdr:col>37</xdr:col>
                    <xdr:colOff>38100</xdr:colOff>
                    <xdr:row>269</xdr:row>
                    <xdr:rowOff>38100</xdr:rowOff>
                  </from>
                  <to>
                    <xdr:col>37</xdr:col>
                    <xdr:colOff>276225</xdr:colOff>
                    <xdr:row>269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59" name="Button 104">
              <controlPr defaultSize="0" autoFill="0" autoPict="0" macro="[0]!supp_ligne_Ray28">
                <anchor moveWithCells="1" sizeWithCells="1">
                  <from>
                    <xdr:col>37</xdr:col>
                    <xdr:colOff>285750</xdr:colOff>
                    <xdr:row>269</xdr:row>
                    <xdr:rowOff>38100</xdr:rowOff>
                  </from>
                  <to>
                    <xdr:col>37</xdr:col>
                    <xdr:colOff>533400</xdr:colOff>
                    <xdr:row>269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60" name="Button 105">
              <controlPr defaultSize="0" autoFill="0" autoPict="0" macro="[0]!add_ligne_Ray29">
                <anchor moveWithCells="1" sizeWithCells="1">
                  <from>
                    <xdr:col>37</xdr:col>
                    <xdr:colOff>38100</xdr:colOff>
                    <xdr:row>278</xdr:row>
                    <xdr:rowOff>38100</xdr:rowOff>
                  </from>
                  <to>
                    <xdr:col>37</xdr:col>
                    <xdr:colOff>276225</xdr:colOff>
                    <xdr:row>278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61" name="Button 106">
              <controlPr defaultSize="0" autoFill="0" autoPict="0" macro="[0]!supp_ligne_Ray29">
                <anchor moveWithCells="1" sizeWithCells="1">
                  <from>
                    <xdr:col>37</xdr:col>
                    <xdr:colOff>285750</xdr:colOff>
                    <xdr:row>278</xdr:row>
                    <xdr:rowOff>38100</xdr:rowOff>
                  </from>
                  <to>
                    <xdr:col>37</xdr:col>
                    <xdr:colOff>533400</xdr:colOff>
                    <xdr:row>278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62" name="Button 107">
              <controlPr defaultSize="0" autoFill="0" autoPict="0" macro="[0]!add_ligne_Ray30">
                <anchor moveWithCells="1" sizeWithCells="1">
                  <from>
                    <xdr:col>37</xdr:col>
                    <xdr:colOff>38100</xdr:colOff>
                    <xdr:row>287</xdr:row>
                    <xdr:rowOff>38100</xdr:rowOff>
                  </from>
                  <to>
                    <xdr:col>37</xdr:col>
                    <xdr:colOff>276225</xdr:colOff>
                    <xdr:row>287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63" name="Button 108">
              <controlPr defaultSize="0" autoFill="0" autoPict="0" macro="[0]!supp_ligne_Ray30">
                <anchor moveWithCells="1" sizeWithCells="1">
                  <from>
                    <xdr:col>37</xdr:col>
                    <xdr:colOff>285750</xdr:colOff>
                    <xdr:row>287</xdr:row>
                    <xdr:rowOff>38100</xdr:rowOff>
                  </from>
                  <to>
                    <xdr:col>37</xdr:col>
                    <xdr:colOff>533400</xdr:colOff>
                    <xdr:row>287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64" name="Button 109">
              <controlPr defaultSize="0" autoFill="0" autoPict="0" macro="[0]!add_ligne_Ray31">
                <anchor moveWithCells="1" sizeWithCells="1">
                  <from>
                    <xdr:col>37</xdr:col>
                    <xdr:colOff>38100</xdr:colOff>
                    <xdr:row>296</xdr:row>
                    <xdr:rowOff>38100</xdr:rowOff>
                  </from>
                  <to>
                    <xdr:col>37</xdr:col>
                    <xdr:colOff>276225</xdr:colOff>
                    <xdr:row>296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65" name="Button 110">
              <controlPr defaultSize="0" autoFill="0" autoPict="0" macro="[0]!supp_ligne_Ray31">
                <anchor moveWithCells="1" sizeWithCells="1">
                  <from>
                    <xdr:col>37</xdr:col>
                    <xdr:colOff>285750</xdr:colOff>
                    <xdr:row>296</xdr:row>
                    <xdr:rowOff>38100</xdr:rowOff>
                  </from>
                  <to>
                    <xdr:col>37</xdr:col>
                    <xdr:colOff>533400</xdr:colOff>
                    <xdr:row>296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66" name="Button 112">
              <controlPr defaultSize="0" autoFill="0" autoPict="0" macro="[0]!supp_ligne_Ray32">
                <anchor moveWithCells="1" sizeWithCells="1">
                  <from>
                    <xdr:col>37</xdr:col>
                    <xdr:colOff>285750</xdr:colOff>
                    <xdr:row>307</xdr:row>
                    <xdr:rowOff>38100</xdr:rowOff>
                  </from>
                  <to>
                    <xdr:col>37</xdr:col>
                    <xdr:colOff>533400</xdr:colOff>
                    <xdr:row>307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67" name="Button 113">
              <controlPr defaultSize="0" autoFill="0" autoPict="0" macro="[0]!add_ligne_Ray33">
                <anchor moveWithCells="1" sizeWithCells="1">
                  <from>
                    <xdr:col>37</xdr:col>
                    <xdr:colOff>38100</xdr:colOff>
                    <xdr:row>316</xdr:row>
                    <xdr:rowOff>38100</xdr:rowOff>
                  </from>
                  <to>
                    <xdr:col>37</xdr:col>
                    <xdr:colOff>276225</xdr:colOff>
                    <xdr:row>316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68" name="Button 114">
              <controlPr defaultSize="0" autoFill="0" autoPict="0" macro="[0]!supp_ligne_Ray33">
                <anchor moveWithCells="1" sizeWithCells="1">
                  <from>
                    <xdr:col>37</xdr:col>
                    <xdr:colOff>285750</xdr:colOff>
                    <xdr:row>316</xdr:row>
                    <xdr:rowOff>38100</xdr:rowOff>
                  </from>
                  <to>
                    <xdr:col>37</xdr:col>
                    <xdr:colOff>533400</xdr:colOff>
                    <xdr:row>316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69" name="Button 115">
              <controlPr defaultSize="0" autoFill="0" autoPict="0" macro="[0]!add_ligne_Ray34">
                <anchor moveWithCells="1" sizeWithCells="1">
                  <from>
                    <xdr:col>37</xdr:col>
                    <xdr:colOff>38100</xdr:colOff>
                    <xdr:row>325</xdr:row>
                    <xdr:rowOff>38100</xdr:rowOff>
                  </from>
                  <to>
                    <xdr:col>37</xdr:col>
                    <xdr:colOff>276225</xdr:colOff>
                    <xdr:row>325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70" name="Button 116">
              <controlPr defaultSize="0" autoFill="0" autoPict="0" macro="[0]!supp_ligne_Ray34">
                <anchor moveWithCells="1" sizeWithCells="1">
                  <from>
                    <xdr:col>37</xdr:col>
                    <xdr:colOff>285750</xdr:colOff>
                    <xdr:row>325</xdr:row>
                    <xdr:rowOff>38100</xdr:rowOff>
                  </from>
                  <to>
                    <xdr:col>37</xdr:col>
                    <xdr:colOff>533400</xdr:colOff>
                    <xdr:row>325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71" name="Button 117">
              <controlPr defaultSize="0" autoFill="0" autoPict="0" macro="[0]!add_ligne_Ray35">
                <anchor moveWithCells="1" sizeWithCells="1">
                  <from>
                    <xdr:col>37</xdr:col>
                    <xdr:colOff>38100</xdr:colOff>
                    <xdr:row>334</xdr:row>
                    <xdr:rowOff>38100</xdr:rowOff>
                  </from>
                  <to>
                    <xdr:col>37</xdr:col>
                    <xdr:colOff>276225</xdr:colOff>
                    <xdr:row>334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72" name="Button 118">
              <controlPr defaultSize="0" autoFill="0" autoPict="0" macro="[0]!supp_ligne_Ray35">
                <anchor moveWithCells="1" sizeWithCells="1">
                  <from>
                    <xdr:col>37</xdr:col>
                    <xdr:colOff>285750</xdr:colOff>
                    <xdr:row>334</xdr:row>
                    <xdr:rowOff>38100</xdr:rowOff>
                  </from>
                  <to>
                    <xdr:col>37</xdr:col>
                    <xdr:colOff>533400</xdr:colOff>
                    <xdr:row>334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73" name="Button 119">
              <controlPr defaultSize="0" autoFill="0" autoPict="0" macro="[0]!add_ligne_Ray36">
                <anchor moveWithCells="1" sizeWithCells="1">
                  <from>
                    <xdr:col>37</xdr:col>
                    <xdr:colOff>38100</xdr:colOff>
                    <xdr:row>343</xdr:row>
                    <xdr:rowOff>38100</xdr:rowOff>
                  </from>
                  <to>
                    <xdr:col>37</xdr:col>
                    <xdr:colOff>276225</xdr:colOff>
                    <xdr:row>343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74" name="Button 120">
              <controlPr defaultSize="0" autoFill="0" autoPict="0" macro="[0]!supp_ligne_Ray36">
                <anchor moveWithCells="1" sizeWithCells="1">
                  <from>
                    <xdr:col>37</xdr:col>
                    <xdr:colOff>285750</xdr:colOff>
                    <xdr:row>343</xdr:row>
                    <xdr:rowOff>38100</xdr:rowOff>
                  </from>
                  <to>
                    <xdr:col>37</xdr:col>
                    <xdr:colOff>533400</xdr:colOff>
                    <xdr:row>343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75" name="Button 121">
              <controlPr defaultSize="0" autoFill="0" autoPict="0" macro="[0]!add_ligne_Ray37">
                <anchor moveWithCells="1" sizeWithCells="1">
                  <from>
                    <xdr:col>37</xdr:col>
                    <xdr:colOff>38100</xdr:colOff>
                    <xdr:row>352</xdr:row>
                    <xdr:rowOff>38100</xdr:rowOff>
                  </from>
                  <to>
                    <xdr:col>37</xdr:col>
                    <xdr:colOff>276225</xdr:colOff>
                    <xdr:row>352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76" name="Button 122">
              <controlPr defaultSize="0" autoFill="0" autoPict="0" macro="[0]!supp_ligne_Ray37">
                <anchor moveWithCells="1" sizeWithCells="1">
                  <from>
                    <xdr:col>37</xdr:col>
                    <xdr:colOff>285750</xdr:colOff>
                    <xdr:row>352</xdr:row>
                    <xdr:rowOff>38100</xdr:rowOff>
                  </from>
                  <to>
                    <xdr:col>37</xdr:col>
                    <xdr:colOff>533400</xdr:colOff>
                    <xdr:row>352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77" name="Button 123">
              <controlPr defaultSize="0" autoFill="0" autoPict="0" macro="[0]!add_ligne_Ray38">
                <anchor moveWithCells="1" sizeWithCells="1">
                  <from>
                    <xdr:col>37</xdr:col>
                    <xdr:colOff>38100</xdr:colOff>
                    <xdr:row>363</xdr:row>
                    <xdr:rowOff>38100</xdr:rowOff>
                  </from>
                  <to>
                    <xdr:col>37</xdr:col>
                    <xdr:colOff>276225</xdr:colOff>
                    <xdr:row>363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78" name="Button 124">
              <controlPr defaultSize="0" autoFill="0" autoPict="0" macro="[0]!supp_ligne_Ray38">
                <anchor moveWithCells="1" sizeWithCells="1">
                  <from>
                    <xdr:col>37</xdr:col>
                    <xdr:colOff>285750</xdr:colOff>
                    <xdr:row>363</xdr:row>
                    <xdr:rowOff>38100</xdr:rowOff>
                  </from>
                  <to>
                    <xdr:col>37</xdr:col>
                    <xdr:colOff>533400</xdr:colOff>
                    <xdr:row>363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79" name="Button 125">
              <controlPr defaultSize="0" autoFill="0" autoPict="0" macro="[0]!add_ligne_Ray39">
                <anchor moveWithCells="1" sizeWithCells="1">
                  <from>
                    <xdr:col>37</xdr:col>
                    <xdr:colOff>38100</xdr:colOff>
                    <xdr:row>372</xdr:row>
                    <xdr:rowOff>38100</xdr:rowOff>
                  </from>
                  <to>
                    <xdr:col>37</xdr:col>
                    <xdr:colOff>276225</xdr:colOff>
                    <xdr:row>372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80" name="Button 126">
              <controlPr defaultSize="0" autoFill="0" autoPict="0" macro="[0]!supp_ligne_Ray39">
                <anchor moveWithCells="1" sizeWithCells="1">
                  <from>
                    <xdr:col>37</xdr:col>
                    <xdr:colOff>285750</xdr:colOff>
                    <xdr:row>372</xdr:row>
                    <xdr:rowOff>38100</xdr:rowOff>
                  </from>
                  <to>
                    <xdr:col>37</xdr:col>
                    <xdr:colOff>533400</xdr:colOff>
                    <xdr:row>372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81" name="Button 127">
              <controlPr defaultSize="0" autoFill="0" autoPict="0" macro="[0]!add_ligne_Ray40">
                <anchor moveWithCells="1" sizeWithCells="1">
                  <from>
                    <xdr:col>37</xdr:col>
                    <xdr:colOff>38100</xdr:colOff>
                    <xdr:row>381</xdr:row>
                    <xdr:rowOff>38100</xdr:rowOff>
                  </from>
                  <to>
                    <xdr:col>37</xdr:col>
                    <xdr:colOff>276225</xdr:colOff>
                    <xdr:row>381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82" name="Button 128">
              <controlPr defaultSize="0" autoFill="0" autoPict="0" macro="[0]!supp_ligne_Ray40">
                <anchor moveWithCells="1" sizeWithCells="1">
                  <from>
                    <xdr:col>37</xdr:col>
                    <xdr:colOff>285750</xdr:colOff>
                    <xdr:row>381</xdr:row>
                    <xdr:rowOff>38100</xdr:rowOff>
                  </from>
                  <to>
                    <xdr:col>37</xdr:col>
                    <xdr:colOff>533400</xdr:colOff>
                    <xdr:row>381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83" name="Button 129">
              <controlPr defaultSize="0" autoFill="0" autoPict="0" macro="[0]!add_ligne_Ray41">
                <anchor moveWithCells="1" sizeWithCells="1">
                  <from>
                    <xdr:col>37</xdr:col>
                    <xdr:colOff>38100</xdr:colOff>
                    <xdr:row>390</xdr:row>
                    <xdr:rowOff>38100</xdr:rowOff>
                  </from>
                  <to>
                    <xdr:col>37</xdr:col>
                    <xdr:colOff>276225</xdr:colOff>
                    <xdr:row>390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84" name="Button 130">
              <controlPr defaultSize="0" autoFill="0" autoPict="0" macro="[0]!supp_ligne_Ray41">
                <anchor moveWithCells="1" sizeWithCells="1">
                  <from>
                    <xdr:col>37</xdr:col>
                    <xdr:colOff>285750</xdr:colOff>
                    <xdr:row>390</xdr:row>
                    <xdr:rowOff>38100</xdr:rowOff>
                  </from>
                  <to>
                    <xdr:col>37</xdr:col>
                    <xdr:colOff>533400</xdr:colOff>
                    <xdr:row>390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85" name="Button 131">
              <controlPr defaultSize="0" autoFill="0" autoPict="0" macro="[0]!add_ligne_Ray42">
                <anchor moveWithCells="1" sizeWithCells="1">
                  <from>
                    <xdr:col>37</xdr:col>
                    <xdr:colOff>38100</xdr:colOff>
                    <xdr:row>401</xdr:row>
                    <xdr:rowOff>38100</xdr:rowOff>
                  </from>
                  <to>
                    <xdr:col>37</xdr:col>
                    <xdr:colOff>276225</xdr:colOff>
                    <xdr:row>401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86" name="Button 132">
              <controlPr defaultSize="0" autoFill="0" autoPict="0" macro="[0]!supp_ligne_Ray42">
                <anchor moveWithCells="1" sizeWithCells="1">
                  <from>
                    <xdr:col>37</xdr:col>
                    <xdr:colOff>285750</xdr:colOff>
                    <xdr:row>401</xdr:row>
                    <xdr:rowOff>38100</xdr:rowOff>
                  </from>
                  <to>
                    <xdr:col>37</xdr:col>
                    <xdr:colOff>533400</xdr:colOff>
                    <xdr:row>401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87" name="Button 133">
              <controlPr defaultSize="0" autoFill="0" autoPict="0" macro="[0]!add_ligne_Ray43">
                <anchor moveWithCells="1" sizeWithCells="1">
                  <from>
                    <xdr:col>37</xdr:col>
                    <xdr:colOff>38100</xdr:colOff>
                    <xdr:row>410</xdr:row>
                    <xdr:rowOff>38100</xdr:rowOff>
                  </from>
                  <to>
                    <xdr:col>37</xdr:col>
                    <xdr:colOff>276225</xdr:colOff>
                    <xdr:row>410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88" name="Button 134">
              <controlPr defaultSize="0" autoFill="0" autoPict="0" macro="[0]!supp_ligne_Ray43">
                <anchor moveWithCells="1" sizeWithCells="1">
                  <from>
                    <xdr:col>37</xdr:col>
                    <xdr:colOff>285750</xdr:colOff>
                    <xdr:row>410</xdr:row>
                    <xdr:rowOff>38100</xdr:rowOff>
                  </from>
                  <to>
                    <xdr:col>37</xdr:col>
                    <xdr:colOff>533400</xdr:colOff>
                    <xdr:row>410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89" name="Button 137">
              <controlPr defaultSize="0" autoFill="0" autoPict="0" macro="[0]!add_ligne_Ray44">
                <anchor moveWithCells="1" sizeWithCells="1">
                  <from>
                    <xdr:col>37</xdr:col>
                    <xdr:colOff>38100</xdr:colOff>
                    <xdr:row>419</xdr:row>
                    <xdr:rowOff>38100</xdr:rowOff>
                  </from>
                  <to>
                    <xdr:col>37</xdr:col>
                    <xdr:colOff>276225</xdr:colOff>
                    <xdr:row>419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90" name="Button 138">
              <controlPr defaultSize="0" autoFill="0" autoPict="0" macro="[0]!supp_ligne_Ray44">
                <anchor moveWithCells="1" sizeWithCells="1">
                  <from>
                    <xdr:col>37</xdr:col>
                    <xdr:colOff>285750</xdr:colOff>
                    <xdr:row>419</xdr:row>
                    <xdr:rowOff>38100</xdr:rowOff>
                  </from>
                  <to>
                    <xdr:col>37</xdr:col>
                    <xdr:colOff>533400</xdr:colOff>
                    <xdr:row>419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91" name="Button 139">
              <controlPr defaultSize="0" autoFill="0" autoPict="0" macro="[0]!add_ligne_Ray45">
                <anchor moveWithCells="1" sizeWithCells="1">
                  <from>
                    <xdr:col>37</xdr:col>
                    <xdr:colOff>38100</xdr:colOff>
                    <xdr:row>439</xdr:row>
                    <xdr:rowOff>38100</xdr:rowOff>
                  </from>
                  <to>
                    <xdr:col>37</xdr:col>
                    <xdr:colOff>276225</xdr:colOff>
                    <xdr:row>439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92" name="Button 140">
              <controlPr defaultSize="0" autoFill="0" autoPict="0" macro="[0]!supp_ligne_Ray45">
                <anchor moveWithCells="1" sizeWithCells="1">
                  <from>
                    <xdr:col>37</xdr:col>
                    <xdr:colOff>285750</xdr:colOff>
                    <xdr:row>439</xdr:row>
                    <xdr:rowOff>38100</xdr:rowOff>
                  </from>
                  <to>
                    <xdr:col>37</xdr:col>
                    <xdr:colOff>533400</xdr:colOff>
                    <xdr:row>439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93" name="Button 141">
              <controlPr defaultSize="0" autoFill="0" autoPict="0" macro="[0]!add_ligne_Ray46">
                <anchor moveWithCells="1" sizeWithCells="1">
                  <from>
                    <xdr:col>37</xdr:col>
                    <xdr:colOff>38100</xdr:colOff>
                    <xdr:row>448</xdr:row>
                    <xdr:rowOff>38100</xdr:rowOff>
                  </from>
                  <to>
                    <xdr:col>37</xdr:col>
                    <xdr:colOff>276225</xdr:colOff>
                    <xdr:row>448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94" name="Button 142">
              <controlPr defaultSize="0" autoFill="0" autoPict="0" macro="[0]!supp_ligne_Ray46">
                <anchor moveWithCells="1" sizeWithCells="1">
                  <from>
                    <xdr:col>37</xdr:col>
                    <xdr:colOff>285750</xdr:colOff>
                    <xdr:row>448</xdr:row>
                    <xdr:rowOff>38100</xdr:rowOff>
                  </from>
                  <to>
                    <xdr:col>37</xdr:col>
                    <xdr:colOff>533400</xdr:colOff>
                    <xdr:row>448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95" name="Button 143">
              <controlPr defaultSize="0" autoFill="0" autoPict="0" macro="[0]!add_ligne_Ray47">
                <anchor moveWithCells="1" sizeWithCells="1">
                  <from>
                    <xdr:col>37</xdr:col>
                    <xdr:colOff>38100</xdr:colOff>
                    <xdr:row>457</xdr:row>
                    <xdr:rowOff>38100</xdr:rowOff>
                  </from>
                  <to>
                    <xdr:col>37</xdr:col>
                    <xdr:colOff>276225</xdr:colOff>
                    <xdr:row>457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96" name="Button 144">
              <controlPr defaultSize="0" autoFill="0" autoPict="0" macro="[0]!supp_ligne_Ray47">
                <anchor moveWithCells="1" sizeWithCells="1">
                  <from>
                    <xdr:col>37</xdr:col>
                    <xdr:colOff>285750</xdr:colOff>
                    <xdr:row>457</xdr:row>
                    <xdr:rowOff>38100</xdr:rowOff>
                  </from>
                  <to>
                    <xdr:col>37</xdr:col>
                    <xdr:colOff>533400</xdr:colOff>
                    <xdr:row>457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97" name="Button 145">
              <controlPr defaultSize="0" autoFill="0" autoPict="0" macro="[0]!add_ligne_Raya">
                <anchor moveWithCells="1" sizeWithCells="1">
                  <from>
                    <xdr:col>37</xdr:col>
                    <xdr:colOff>38100</xdr:colOff>
                    <xdr:row>213</xdr:row>
                    <xdr:rowOff>38100</xdr:rowOff>
                  </from>
                  <to>
                    <xdr:col>37</xdr:col>
                    <xdr:colOff>276225</xdr:colOff>
                    <xdr:row>213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98" name="Button 146">
              <controlPr defaultSize="0" autoFill="0" autoPict="0" macro="[0]!supp_ligne_Raya">
                <anchor moveWithCells="1" sizeWithCells="1">
                  <from>
                    <xdr:col>37</xdr:col>
                    <xdr:colOff>285750</xdr:colOff>
                    <xdr:row>213</xdr:row>
                    <xdr:rowOff>38100</xdr:rowOff>
                  </from>
                  <to>
                    <xdr:col>37</xdr:col>
                    <xdr:colOff>533400</xdr:colOff>
                    <xdr:row>213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99" name="Button 147">
              <controlPr defaultSize="0" autoFill="0" autoPict="0" macro="[0]!add_ligne_Rayb">
                <anchor moveWithCells="1" sizeWithCells="1">
                  <from>
                    <xdr:col>37</xdr:col>
                    <xdr:colOff>38100</xdr:colOff>
                    <xdr:row>222</xdr:row>
                    <xdr:rowOff>38100</xdr:rowOff>
                  </from>
                  <to>
                    <xdr:col>37</xdr:col>
                    <xdr:colOff>276225</xdr:colOff>
                    <xdr:row>222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100" name="Button 148">
              <controlPr defaultSize="0" autoFill="0" autoPict="0" macro="[0]!supp_ligne_Rayb">
                <anchor moveWithCells="1" sizeWithCells="1">
                  <from>
                    <xdr:col>37</xdr:col>
                    <xdr:colOff>285750</xdr:colOff>
                    <xdr:row>222</xdr:row>
                    <xdr:rowOff>38100</xdr:rowOff>
                  </from>
                  <to>
                    <xdr:col>37</xdr:col>
                    <xdr:colOff>533400</xdr:colOff>
                    <xdr:row>222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101" name="Button 149">
              <controlPr defaultSize="0" autoFill="0" autoPict="0" macro="[0]!add_ligne_Rayc">
                <anchor moveWithCells="1" sizeWithCells="1">
                  <from>
                    <xdr:col>37</xdr:col>
                    <xdr:colOff>38100</xdr:colOff>
                    <xdr:row>428</xdr:row>
                    <xdr:rowOff>38100</xdr:rowOff>
                  </from>
                  <to>
                    <xdr:col>37</xdr:col>
                    <xdr:colOff>276225</xdr:colOff>
                    <xdr:row>428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102" name="Button 150">
              <controlPr defaultSize="0" autoFill="0" autoPict="0" macro="[0]!supp_ligne_Rayc">
                <anchor moveWithCells="1" sizeWithCells="1">
                  <from>
                    <xdr:col>37</xdr:col>
                    <xdr:colOff>285750</xdr:colOff>
                    <xdr:row>428</xdr:row>
                    <xdr:rowOff>38100</xdr:rowOff>
                  </from>
                  <to>
                    <xdr:col>37</xdr:col>
                    <xdr:colOff>533400</xdr:colOff>
                    <xdr:row>428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103" name="Button 154">
              <controlPr defaultSize="0" autoFill="0" autoPict="0" macro="[0]!add_ligne_Ray32">
                <anchor moveWithCells="1" sizeWithCells="1">
                  <from>
                    <xdr:col>37</xdr:col>
                    <xdr:colOff>38100</xdr:colOff>
                    <xdr:row>307</xdr:row>
                    <xdr:rowOff>38100</xdr:rowOff>
                  </from>
                  <to>
                    <xdr:col>37</xdr:col>
                    <xdr:colOff>276225</xdr:colOff>
                    <xdr:row>307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>
    <tabColor rgb="FFAC5514"/>
  </sheetPr>
  <dimension ref="A1:BU102"/>
  <sheetViews>
    <sheetView showGridLines="0" showWhiteSpace="0" zoomScale="80" zoomScaleNormal="80" workbookViewId="0">
      <selection activeCell="H91" sqref="H91"/>
    </sheetView>
  </sheetViews>
  <sheetFormatPr baseColWidth="10" defaultColWidth="9.140625" defaultRowHeight="14.25" x14ac:dyDescent="0.25"/>
  <cols>
    <col min="1" max="1" width="12.7109375" style="43" customWidth="1"/>
    <col min="2" max="2" width="0.7109375" style="43" customWidth="1"/>
    <col min="3" max="3" width="3.28515625" style="43" customWidth="1"/>
    <col min="4" max="4" width="5.140625" style="43" customWidth="1"/>
    <col min="5" max="5" width="0.7109375" style="43" customWidth="1"/>
    <col min="6" max="6" width="32.85546875" style="43" customWidth="1"/>
    <col min="7" max="7" width="0.7109375" style="43" customWidth="1"/>
    <col min="8" max="8" width="54" style="43" customWidth="1"/>
    <col min="9" max="9" width="0.7109375" style="43" customWidth="1"/>
    <col min="10" max="10" width="51" style="43" customWidth="1"/>
    <col min="11" max="11" width="0.7109375" style="43" customWidth="1"/>
    <col min="12" max="12" width="31.140625" style="43" customWidth="1"/>
    <col min="13" max="13" width="0.7109375" style="43" customWidth="1"/>
    <col min="14" max="14" width="30" style="43" customWidth="1"/>
    <col min="15" max="15" width="0.7109375" style="43" customWidth="1"/>
    <col min="16" max="16" width="19.28515625" style="43" customWidth="1"/>
    <col min="17" max="17" width="0.7109375" style="43" customWidth="1"/>
    <col min="18" max="18" width="8.7109375" style="43" customWidth="1"/>
    <col min="19" max="19" width="0.7109375" style="43" customWidth="1"/>
    <col min="20" max="20" width="2" style="43" customWidth="1"/>
    <col min="21" max="21" width="12" style="43" customWidth="1"/>
    <col min="22" max="22" width="0.7109375" style="43" customWidth="1"/>
    <col min="23" max="23" width="18" style="43" customWidth="1"/>
    <col min="24" max="24" width="0.7109375" style="43" customWidth="1"/>
    <col min="25" max="25" width="7.5703125" style="43" customWidth="1"/>
    <col min="26" max="26" width="0.7109375" style="43" customWidth="1"/>
    <col min="27" max="27" width="10.7109375" style="43" customWidth="1"/>
    <col min="28" max="28" width="3.5703125" style="43" customWidth="1"/>
    <col min="29" max="29" width="0.7109375" style="43" customWidth="1"/>
    <col min="30" max="30" width="12.7109375" style="43" customWidth="1"/>
    <col min="31" max="31" width="0" style="43" hidden="1" customWidth="1"/>
    <col min="32" max="32" width="9.140625" style="394" hidden="1" customWidth="1"/>
    <col min="33" max="33" width="9.140625" style="43" hidden="1" customWidth="1"/>
    <col min="34" max="34" width="21.7109375" style="43" hidden="1" customWidth="1"/>
    <col min="35" max="73" width="9.140625" style="43" hidden="1" customWidth="1"/>
    <col min="74" max="77" width="9.140625" style="43" customWidth="1"/>
    <col min="78" max="16384" width="9.140625" style="43"/>
  </cols>
  <sheetData>
    <row r="1" spans="1:43" ht="75" customHeight="1" x14ac:dyDescent="0.25">
      <c r="A1" s="622" t="str">
        <f>CONCATENATE("Equipe"," ",'1.Pré.Eq'!AG3)</f>
        <v xml:space="preserve">Equipe </v>
      </c>
      <c r="B1" s="927" t="s">
        <v>4409</v>
      </c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9" t="s">
        <v>3750</v>
      </c>
      <c r="N1" s="929"/>
      <c r="O1" s="929"/>
      <c r="P1" s="929"/>
      <c r="Q1" s="929"/>
      <c r="R1" s="929"/>
      <c r="S1" s="929"/>
      <c r="T1" s="929"/>
      <c r="U1" s="929"/>
      <c r="V1" s="929"/>
      <c r="W1" s="929"/>
      <c r="X1" s="929"/>
      <c r="Y1" s="929"/>
      <c r="Z1" s="929"/>
      <c r="AA1" s="929"/>
      <c r="AB1" s="929"/>
      <c r="AC1" s="930"/>
      <c r="AD1" s="623" t="str">
        <f>CONCATENATE("فرقة"," ",'1.Pré.Eq'!AG3)</f>
        <v xml:space="preserve">فرقة </v>
      </c>
      <c r="AG1" s="46"/>
    </row>
    <row r="2" spans="1:43" ht="36" customHeight="1" x14ac:dyDescent="0.25">
      <c r="A2" s="123"/>
      <c r="B2" s="44"/>
      <c r="C2" s="931" t="s">
        <v>3934</v>
      </c>
      <c r="D2" s="932"/>
      <c r="E2" s="932"/>
      <c r="F2" s="932"/>
      <c r="G2" s="932"/>
      <c r="H2" s="932"/>
      <c r="I2" s="932"/>
      <c r="J2" s="932"/>
      <c r="K2" s="932"/>
      <c r="L2" s="932"/>
      <c r="M2" s="933" t="s">
        <v>3926</v>
      </c>
      <c r="N2" s="933"/>
      <c r="O2" s="933"/>
      <c r="P2" s="933"/>
      <c r="Q2" s="933"/>
      <c r="R2" s="933"/>
      <c r="S2" s="933"/>
      <c r="T2" s="933"/>
      <c r="U2" s="933"/>
      <c r="V2" s="933"/>
      <c r="W2" s="933"/>
      <c r="X2" s="933"/>
      <c r="Y2" s="933"/>
      <c r="Z2" s="933"/>
      <c r="AA2" s="933"/>
      <c r="AB2" s="934"/>
      <c r="AC2" s="58"/>
      <c r="AD2" s="128"/>
      <c r="AE2" s="46"/>
      <c r="AF2" s="395"/>
      <c r="AG2" s="46"/>
      <c r="AH2" s="46"/>
      <c r="AI2" s="47"/>
    </row>
    <row r="3" spans="1:43" ht="17.100000000000001" customHeight="1" x14ac:dyDescent="0.25">
      <c r="A3" s="124"/>
      <c r="B3" s="44"/>
      <c r="C3" s="935" t="s">
        <v>1827</v>
      </c>
      <c r="D3" s="936"/>
      <c r="E3" s="936"/>
      <c r="F3" s="936"/>
      <c r="G3" s="936"/>
      <c r="H3" s="936"/>
      <c r="I3" s="936"/>
      <c r="J3" s="936"/>
      <c r="K3" s="936"/>
      <c r="L3" s="936"/>
      <c r="M3" s="434"/>
      <c r="N3" s="921" t="s">
        <v>3596</v>
      </c>
      <c r="O3" s="921"/>
      <c r="P3" s="921"/>
      <c r="Q3" s="921"/>
      <c r="R3" s="921"/>
      <c r="S3" s="921"/>
      <c r="T3" s="921"/>
      <c r="U3" s="921"/>
      <c r="V3" s="921"/>
      <c r="W3" s="921"/>
      <c r="X3" s="921"/>
      <c r="Y3" s="921"/>
      <c r="Z3" s="922"/>
      <c r="AA3" s="925" t="s">
        <v>1841</v>
      </c>
      <c r="AB3" s="926"/>
      <c r="AC3" s="58"/>
      <c r="AD3" s="129"/>
      <c r="AE3" s="48"/>
      <c r="AF3" s="48"/>
      <c r="AG3" s="48"/>
      <c r="AH3" s="48"/>
      <c r="AI3" s="48"/>
    </row>
    <row r="4" spans="1:43" ht="3.95" customHeight="1" x14ac:dyDescent="0.25">
      <c r="A4" s="124"/>
      <c r="B4" s="5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50"/>
      <c r="AC4" s="58"/>
      <c r="AD4" s="129"/>
      <c r="AE4" s="48"/>
      <c r="AF4" s="48"/>
      <c r="AG4" s="48"/>
      <c r="AH4" s="48"/>
      <c r="AI4" s="48"/>
    </row>
    <row r="5" spans="1:43" s="52" customFormat="1" ht="15" customHeight="1" x14ac:dyDescent="0.2">
      <c r="A5" s="610"/>
      <c r="B5" s="51"/>
      <c r="C5" s="51"/>
      <c r="D5" s="506" t="s">
        <v>1692</v>
      </c>
      <c r="E5" s="507"/>
      <c r="F5" s="889" t="s">
        <v>3925</v>
      </c>
      <c r="G5" s="890"/>
      <c r="H5" s="891"/>
      <c r="I5" s="507"/>
      <c r="J5" s="915" t="s">
        <v>3930</v>
      </c>
      <c r="K5" s="916"/>
      <c r="L5" s="917"/>
      <c r="M5" s="508"/>
      <c r="N5" s="918" t="s">
        <v>3830</v>
      </c>
      <c r="O5" s="919"/>
      <c r="P5" s="920"/>
      <c r="Q5" s="508"/>
      <c r="R5" s="506" t="s">
        <v>3736</v>
      </c>
      <c r="S5" s="58"/>
      <c r="T5" s="889" t="s">
        <v>3887</v>
      </c>
      <c r="U5" s="890"/>
      <c r="V5" s="890"/>
      <c r="W5" s="891"/>
      <c r="X5" s="508"/>
      <c r="Y5" s="509" t="s">
        <v>1996</v>
      </c>
      <c r="Z5" s="73"/>
      <c r="AA5" s="506" t="s">
        <v>1698</v>
      </c>
      <c r="AB5" s="51"/>
      <c r="AC5" s="51"/>
      <c r="AD5" s="510"/>
      <c r="AE5" s="511"/>
      <c r="AF5" s="511"/>
      <c r="AG5" s="511"/>
      <c r="AH5" s="511"/>
      <c r="AI5" s="511"/>
    </row>
    <row r="6" spans="1:43" s="52" customFormat="1" ht="15" customHeight="1" x14ac:dyDescent="0.2">
      <c r="A6" s="610"/>
      <c r="B6" s="51"/>
      <c r="C6" s="51"/>
      <c r="D6" s="321" t="s">
        <v>792</v>
      </c>
      <c r="E6" s="507"/>
      <c r="F6" s="885" t="s">
        <v>3924</v>
      </c>
      <c r="G6" s="886"/>
      <c r="H6" s="887"/>
      <c r="I6" s="507"/>
      <c r="J6" s="909" t="s">
        <v>3929</v>
      </c>
      <c r="K6" s="910"/>
      <c r="L6" s="911"/>
      <c r="M6" s="508"/>
      <c r="N6" s="912" t="s">
        <v>3829</v>
      </c>
      <c r="O6" s="913"/>
      <c r="P6" s="914"/>
      <c r="Q6" s="508"/>
      <c r="R6" s="321" t="s">
        <v>3733</v>
      </c>
      <c r="S6" s="58"/>
      <c r="T6" s="912" t="s">
        <v>3949</v>
      </c>
      <c r="U6" s="913"/>
      <c r="V6" s="913"/>
      <c r="W6" s="914"/>
      <c r="X6" s="508"/>
      <c r="Y6" s="512" t="s">
        <v>793</v>
      </c>
      <c r="Z6" s="73"/>
      <c r="AA6" s="321" t="s">
        <v>794</v>
      </c>
      <c r="AB6" s="51"/>
      <c r="AC6" s="51"/>
      <c r="AD6" s="510"/>
      <c r="AE6" s="511"/>
      <c r="AF6" s="513"/>
      <c r="AG6" s="513"/>
      <c r="AH6" s="513"/>
      <c r="AI6" s="513"/>
    </row>
    <row r="7" spans="1:43" s="57" customFormat="1" ht="3.95" customHeight="1" x14ac:dyDescent="0.25">
      <c r="A7" s="124"/>
      <c r="B7" s="53"/>
      <c r="C7" s="53"/>
      <c r="D7" s="54"/>
      <c r="E7" s="54"/>
      <c r="F7" s="54"/>
      <c r="G7" s="54"/>
      <c r="H7" s="54"/>
      <c r="I7" s="54"/>
      <c r="J7" s="53"/>
      <c r="K7" s="53"/>
      <c r="L7" s="53"/>
      <c r="M7" s="68"/>
      <c r="N7" s="53"/>
      <c r="O7" s="53"/>
      <c r="P7" s="53"/>
      <c r="Q7" s="68"/>
      <c r="R7" s="53"/>
      <c r="S7" s="53"/>
      <c r="T7" s="48"/>
      <c r="U7" s="48"/>
      <c r="V7" s="68"/>
      <c r="W7" s="53"/>
      <c r="X7" s="68"/>
      <c r="Y7" s="53"/>
      <c r="Z7" s="53"/>
      <c r="AA7" s="53"/>
      <c r="AB7" s="53"/>
      <c r="AC7" s="53"/>
      <c r="AD7" s="129"/>
      <c r="AE7" s="48"/>
      <c r="AF7" s="396">
        <f t="shared" ref="AF7:AF71" si="0">IF(OR(AA7="Valeur",AA7="القيمة"),0,IF(ISERROR(SEARCH("/",AA7)),AA7,0))</f>
        <v>0</v>
      </c>
      <c r="AG7" s="55"/>
      <c r="AH7" s="55"/>
      <c r="AI7" s="56"/>
    </row>
    <row r="8" spans="1:43" ht="17.100000000000001" customHeight="1" x14ac:dyDescent="0.25">
      <c r="A8" s="124"/>
      <c r="B8" s="58"/>
      <c r="C8" s="58"/>
      <c r="D8" s="70">
        <v>1</v>
      </c>
      <c r="E8" s="201" t="s">
        <v>3752</v>
      </c>
      <c r="F8" s="765"/>
      <c r="G8" s="765"/>
      <c r="H8" s="765"/>
      <c r="I8" s="201" t="s">
        <v>3752</v>
      </c>
      <c r="J8" s="765"/>
      <c r="K8" s="765"/>
      <c r="L8" s="765"/>
      <c r="M8" s="201" t="s">
        <v>3752</v>
      </c>
      <c r="N8" s="739"/>
      <c r="O8" s="741"/>
      <c r="P8" s="740"/>
      <c r="Q8" s="201" t="s">
        <v>3752</v>
      </c>
      <c r="R8" s="285"/>
      <c r="S8" s="201" t="s">
        <v>3752</v>
      </c>
      <c r="T8" s="829"/>
      <c r="U8" s="837"/>
      <c r="V8" s="837"/>
      <c r="W8" s="830"/>
      <c r="X8" s="201" t="s">
        <v>3752</v>
      </c>
      <c r="Y8" s="287" t="str">
        <f>IF(T8="","",IF(T8="Membre","50%","100%"))</f>
        <v/>
      </c>
      <c r="Z8" s="201" t="s">
        <v>3752</v>
      </c>
      <c r="AA8" s="633" t="str">
        <f>IF(Y8="","",Y8*100)</f>
        <v/>
      </c>
      <c r="AB8" s="69"/>
      <c r="AC8" s="69"/>
      <c r="AD8" s="130"/>
      <c r="AE8" s="45"/>
      <c r="AF8" s="396" t="str">
        <f t="shared" si="0"/>
        <v/>
      </c>
      <c r="AG8" s="45"/>
      <c r="AH8" s="45"/>
      <c r="AI8" s="47"/>
    </row>
    <row r="9" spans="1:43" ht="17.100000000000001" customHeight="1" x14ac:dyDescent="0.25">
      <c r="A9" s="124"/>
      <c r="B9" s="58"/>
      <c r="C9" s="58"/>
      <c r="D9" s="70">
        <v>2</v>
      </c>
      <c r="E9" s="201" t="s">
        <v>3752</v>
      </c>
      <c r="F9" s="765"/>
      <c r="G9" s="765"/>
      <c r="H9" s="765"/>
      <c r="I9" s="201" t="s">
        <v>3752</v>
      </c>
      <c r="J9" s="765"/>
      <c r="K9" s="765"/>
      <c r="L9" s="765"/>
      <c r="M9" s="201" t="s">
        <v>3752</v>
      </c>
      <c r="N9" s="739"/>
      <c r="O9" s="741"/>
      <c r="P9" s="740"/>
      <c r="Q9" s="201" t="s">
        <v>3752</v>
      </c>
      <c r="R9" s="285"/>
      <c r="S9" s="201" t="s">
        <v>3752</v>
      </c>
      <c r="T9" s="829"/>
      <c r="U9" s="837"/>
      <c r="V9" s="837"/>
      <c r="W9" s="830"/>
      <c r="X9" s="201" t="s">
        <v>3752</v>
      </c>
      <c r="Y9" s="287" t="str">
        <f>IF(T9="","",IF(T9="Membre","50%","100%"))</f>
        <v/>
      </c>
      <c r="Z9" s="201" t="s">
        <v>3752</v>
      </c>
      <c r="AA9" s="633" t="str">
        <f>IF(Y9="","",Y9*100)</f>
        <v/>
      </c>
      <c r="AB9" s="69"/>
      <c r="AC9" s="69"/>
      <c r="AD9" s="129"/>
      <c r="AE9" s="48"/>
      <c r="AF9" s="396" t="str">
        <f t="shared" si="0"/>
        <v/>
      </c>
      <c r="AG9" s="45"/>
      <c r="AH9" s="55"/>
      <c r="AI9" s="56"/>
    </row>
    <row r="10" spans="1:43" ht="17.100000000000001" customHeight="1" x14ac:dyDescent="0.25">
      <c r="A10" s="124"/>
      <c r="B10" s="58"/>
      <c r="C10" s="58"/>
      <c r="D10" s="70">
        <v>3</v>
      </c>
      <c r="E10" s="201" t="s">
        <v>3752</v>
      </c>
      <c r="F10" s="765"/>
      <c r="G10" s="765"/>
      <c r="H10" s="765"/>
      <c r="I10" s="201" t="s">
        <v>3752</v>
      </c>
      <c r="J10" s="765"/>
      <c r="K10" s="765"/>
      <c r="L10" s="765"/>
      <c r="M10" s="201" t="s">
        <v>3752</v>
      </c>
      <c r="N10" s="739"/>
      <c r="O10" s="741"/>
      <c r="P10" s="740"/>
      <c r="Q10" s="201" t="s">
        <v>3752</v>
      </c>
      <c r="R10" s="285"/>
      <c r="S10" s="201" t="s">
        <v>3752</v>
      </c>
      <c r="T10" s="829"/>
      <c r="U10" s="837"/>
      <c r="V10" s="837"/>
      <c r="W10" s="830"/>
      <c r="X10" s="201" t="s">
        <v>3752</v>
      </c>
      <c r="Y10" s="287" t="str">
        <f>IF(T10="","",IF(T10="Membre","50%","100%"))</f>
        <v/>
      </c>
      <c r="Z10" s="201" t="s">
        <v>3752</v>
      </c>
      <c r="AA10" s="633" t="str">
        <f>IF(Y10="","",Y10*100)</f>
        <v/>
      </c>
      <c r="AB10" s="69"/>
      <c r="AC10" s="69"/>
      <c r="AD10" s="129"/>
      <c r="AE10" s="48"/>
      <c r="AF10" s="396" t="str">
        <f t="shared" si="0"/>
        <v/>
      </c>
      <c r="AG10" s="45"/>
      <c r="AH10" s="55"/>
      <c r="AI10" s="56"/>
      <c r="AQ10" s="390">
        <v>1</v>
      </c>
    </row>
    <row r="11" spans="1:43" ht="3.95" customHeight="1" x14ac:dyDescent="0.25">
      <c r="A11" s="124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129"/>
      <c r="AE11" s="48"/>
      <c r="AF11" s="396">
        <f t="shared" si="0"/>
        <v>0</v>
      </c>
      <c r="AG11" s="45"/>
      <c r="AH11" s="55"/>
      <c r="AI11" s="56"/>
    </row>
    <row r="12" spans="1:43" s="441" customFormat="1" ht="17.100000000000001" customHeight="1" x14ac:dyDescent="0.25">
      <c r="A12" s="442"/>
      <c r="B12" s="436"/>
      <c r="C12" s="923" t="s">
        <v>3927</v>
      </c>
      <c r="D12" s="924"/>
      <c r="E12" s="924"/>
      <c r="F12" s="924"/>
      <c r="G12" s="924"/>
      <c r="H12" s="924"/>
      <c r="I12" s="924"/>
      <c r="J12" s="924"/>
      <c r="K12" s="924"/>
      <c r="L12" s="445" t="s">
        <v>1704</v>
      </c>
      <c r="M12" s="434"/>
      <c r="N12" s="921" t="s">
        <v>3928</v>
      </c>
      <c r="O12" s="921"/>
      <c r="P12" s="921"/>
      <c r="Q12" s="921"/>
      <c r="R12" s="921"/>
      <c r="S12" s="921"/>
      <c r="T12" s="921"/>
      <c r="U12" s="921"/>
      <c r="V12" s="921"/>
      <c r="W12" s="921"/>
      <c r="X12" s="921"/>
      <c r="Y12" s="921"/>
      <c r="Z12" s="922"/>
      <c r="AA12" s="937" t="s">
        <v>1842</v>
      </c>
      <c r="AB12" s="938"/>
      <c r="AC12" s="436"/>
      <c r="AD12" s="437"/>
      <c r="AE12" s="438"/>
      <c r="AF12" s="439">
        <f t="shared" si="0"/>
        <v>0</v>
      </c>
      <c r="AG12" s="438"/>
      <c r="AH12" s="438"/>
      <c r="AI12" s="440"/>
    </row>
    <row r="13" spans="1:43" ht="3.95" customHeight="1" x14ac:dyDescent="0.25">
      <c r="A13" s="124"/>
      <c r="B13" s="58"/>
      <c r="C13" s="53"/>
      <c r="D13" s="54"/>
      <c r="E13" s="54"/>
      <c r="F13" s="54"/>
      <c r="G13" s="54"/>
      <c r="H13" s="54"/>
      <c r="I13" s="54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45"/>
      <c r="U13" s="45"/>
      <c r="V13" s="53"/>
      <c r="W13" s="53"/>
      <c r="X13" s="53"/>
      <c r="Y13" s="53"/>
      <c r="Z13" s="53"/>
      <c r="AA13" s="53"/>
      <c r="AB13" s="53"/>
      <c r="AC13" s="58"/>
      <c r="AD13" s="129"/>
      <c r="AE13" s="48"/>
      <c r="AF13" s="396">
        <f t="shared" si="0"/>
        <v>0</v>
      </c>
      <c r="AG13" s="55"/>
      <c r="AI13" s="60"/>
    </row>
    <row r="14" spans="1:43" ht="15" customHeight="1" x14ac:dyDescent="0.25">
      <c r="A14" s="124"/>
      <c r="B14" s="58"/>
      <c r="C14" s="53"/>
      <c r="D14" s="506" t="s">
        <v>1692</v>
      </c>
      <c r="E14" s="507"/>
      <c r="F14" s="889" t="s">
        <v>3925</v>
      </c>
      <c r="G14" s="890"/>
      <c r="H14" s="891"/>
      <c r="I14" s="507"/>
      <c r="J14" s="915" t="s">
        <v>3930</v>
      </c>
      <c r="K14" s="916"/>
      <c r="L14" s="917"/>
      <c r="M14" s="508"/>
      <c r="N14" s="918" t="s">
        <v>3830</v>
      </c>
      <c r="O14" s="919"/>
      <c r="P14" s="920"/>
      <c r="Q14" s="508"/>
      <c r="R14" s="506" t="s">
        <v>3736</v>
      </c>
      <c r="S14" s="58"/>
      <c r="T14" s="889" t="s">
        <v>3887</v>
      </c>
      <c r="U14" s="890"/>
      <c r="V14" s="890"/>
      <c r="W14" s="891"/>
      <c r="X14" s="508"/>
      <c r="Y14" s="509" t="s">
        <v>1996</v>
      </c>
      <c r="Z14" s="73"/>
      <c r="AA14" s="506" t="s">
        <v>1698</v>
      </c>
      <c r="AB14" s="53"/>
      <c r="AC14" s="58"/>
      <c r="AD14" s="514"/>
      <c r="AE14" s="515"/>
      <c r="AF14" s="516"/>
      <c r="AG14" s="517"/>
      <c r="AI14" s="518"/>
    </row>
    <row r="15" spans="1:43" ht="15" customHeight="1" x14ac:dyDescent="0.25">
      <c r="A15" s="124"/>
      <c r="B15" s="58"/>
      <c r="C15" s="53"/>
      <c r="D15" s="321" t="s">
        <v>792</v>
      </c>
      <c r="E15" s="507"/>
      <c r="F15" s="885" t="s">
        <v>3924</v>
      </c>
      <c r="G15" s="886"/>
      <c r="H15" s="887"/>
      <c r="I15" s="507"/>
      <c r="J15" s="909" t="s">
        <v>3929</v>
      </c>
      <c r="K15" s="910"/>
      <c r="L15" s="911"/>
      <c r="M15" s="508"/>
      <c r="N15" s="912" t="s">
        <v>3829</v>
      </c>
      <c r="O15" s="913"/>
      <c r="P15" s="914"/>
      <c r="Q15" s="508"/>
      <c r="R15" s="321" t="s">
        <v>3733</v>
      </c>
      <c r="S15" s="58"/>
      <c r="T15" s="912" t="s">
        <v>3949</v>
      </c>
      <c r="U15" s="913"/>
      <c r="V15" s="913"/>
      <c r="W15" s="914"/>
      <c r="X15" s="508"/>
      <c r="Y15" s="512" t="s">
        <v>793</v>
      </c>
      <c r="Z15" s="73"/>
      <c r="AA15" s="321" t="s">
        <v>794</v>
      </c>
      <c r="AB15" s="53"/>
      <c r="AC15" s="58"/>
      <c r="AD15" s="514"/>
      <c r="AE15" s="515"/>
      <c r="AF15" s="516"/>
      <c r="AG15" s="517"/>
      <c r="AI15" s="518"/>
    </row>
    <row r="16" spans="1:43" ht="3.95" customHeight="1" x14ac:dyDescent="0.25">
      <c r="A16" s="124"/>
      <c r="B16" s="58"/>
      <c r="C16" s="53"/>
      <c r="D16" s="54"/>
      <c r="E16" s="54"/>
      <c r="F16" s="54"/>
      <c r="G16" s="54"/>
      <c r="H16" s="54"/>
      <c r="I16" s="54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45"/>
      <c r="U16" s="45"/>
      <c r="V16" s="53"/>
      <c r="W16" s="53"/>
      <c r="X16" s="53"/>
      <c r="Y16" s="53"/>
      <c r="Z16" s="53"/>
      <c r="AA16" s="53"/>
      <c r="AB16" s="53"/>
      <c r="AC16" s="58"/>
      <c r="AD16" s="129"/>
      <c r="AE16" s="48"/>
      <c r="AF16" s="396"/>
      <c r="AG16" s="55"/>
      <c r="AI16" s="60"/>
    </row>
    <row r="17" spans="1:45" ht="17.100000000000001" customHeight="1" x14ac:dyDescent="0.25">
      <c r="A17" s="124"/>
      <c r="B17" s="58"/>
      <c r="C17" s="58"/>
      <c r="D17" s="70">
        <v>1</v>
      </c>
      <c r="E17" s="201" t="s">
        <v>3752</v>
      </c>
      <c r="F17" s="765"/>
      <c r="G17" s="765"/>
      <c r="H17" s="765"/>
      <c r="I17" s="201" t="s">
        <v>3752</v>
      </c>
      <c r="J17" s="765"/>
      <c r="K17" s="765"/>
      <c r="L17" s="765"/>
      <c r="M17" s="201" t="s">
        <v>3752</v>
      </c>
      <c r="N17" s="739"/>
      <c r="O17" s="741"/>
      <c r="P17" s="740"/>
      <c r="Q17" s="201" t="s">
        <v>3752</v>
      </c>
      <c r="R17" s="381"/>
      <c r="S17" s="201" t="s">
        <v>3752</v>
      </c>
      <c r="T17" s="829"/>
      <c r="U17" s="837"/>
      <c r="V17" s="837"/>
      <c r="W17" s="830"/>
      <c r="X17" s="201" t="s">
        <v>3752</v>
      </c>
      <c r="Y17" s="382" t="str">
        <f>IF(T17="","",IF(T17="Membre","50%","100%"))</f>
        <v/>
      </c>
      <c r="Z17" s="201" t="s">
        <v>3752</v>
      </c>
      <c r="AA17" s="633" t="str">
        <f>IF(Y17="","",Y17*50)</f>
        <v/>
      </c>
      <c r="AB17" s="58"/>
      <c r="AC17" s="58"/>
      <c r="AD17" s="130"/>
      <c r="AE17" s="45"/>
      <c r="AF17" s="396" t="str">
        <f t="shared" si="0"/>
        <v/>
      </c>
      <c r="AG17" s="45"/>
      <c r="AI17" s="47"/>
    </row>
    <row r="18" spans="1:45" ht="17.100000000000001" customHeight="1" x14ac:dyDescent="0.25">
      <c r="A18" s="124"/>
      <c r="B18" s="58"/>
      <c r="C18" s="58"/>
      <c r="D18" s="70">
        <v>2</v>
      </c>
      <c r="E18" s="201" t="s">
        <v>3752</v>
      </c>
      <c r="F18" s="765"/>
      <c r="G18" s="765"/>
      <c r="H18" s="765"/>
      <c r="I18" s="201" t="s">
        <v>3752</v>
      </c>
      <c r="J18" s="765"/>
      <c r="K18" s="765"/>
      <c r="L18" s="765"/>
      <c r="M18" s="201" t="s">
        <v>3752</v>
      </c>
      <c r="N18" s="739"/>
      <c r="O18" s="741"/>
      <c r="P18" s="740"/>
      <c r="Q18" s="201" t="s">
        <v>3752</v>
      </c>
      <c r="R18" s="381"/>
      <c r="S18" s="201" t="s">
        <v>3752</v>
      </c>
      <c r="T18" s="829"/>
      <c r="U18" s="837"/>
      <c r="V18" s="837"/>
      <c r="W18" s="830"/>
      <c r="X18" s="201" t="s">
        <v>3752</v>
      </c>
      <c r="Y18" s="382" t="str">
        <f>IF(T18="","",IF(T18="Membre","50%","100%"))</f>
        <v/>
      </c>
      <c r="Z18" s="201" t="s">
        <v>3752</v>
      </c>
      <c r="AA18" s="633" t="str">
        <f>IF(Y18="","",Y18*50)</f>
        <v/>
      </c>
      <c r="AB18" s="58"/>
      <c r="AC18" s="58"/>
      <c r="AD18" s="129"/>
      <c r="AE18" s="48"/>
      <c r="AF18" s="396" t="str">
        <f t="shared" si="0"/>
        <v/>
      </c>
      <c r="AG18" s="55"/>
      <c r="AI18" s="60"/>
    </row>
    <row r="19" spans="1:45" ht="17.100000000000001" customHeight="1" x14ac:dyDescent="0.25">
      <c r="A19" s="124"/>
      <c r="B19" s="58"/>
      <c r="C19" s="58"/>
      <c r="D19" s="70">
        <v>3</v>
      </c>
      <c r="E19" s="201" t="s">
        <v>3752</v>
      </c>
      <c r="F19" s="765"/>
      <c r="G19" s="765"/>
      <c r="H19" s="765"/>
      <c r="I19" s="201" t="s">
        <v>3752</v>
      </c>
      <c r="J19" s="765"/>
      <c r="K19" s="765"/>
      <c r="L19" s="765"/>
      <c r="M19" s="201" t="s">
        <v>3752</v>
      </c>
      <c r="N19" s="739"/>
      <c r="O19" s="741"/>
      <c r="P19" s="740"/>
      <c r="Q19" s="201" t="s">
        <v>3752</v>
      </c>
      <c r="R19" s="381"/>
      <c r="S19" s="201" t="s">
        <v>3752</v>
      </c>
      <c r="T19" s="829"/>
      <c r="U19" s="837"/>
      <c r="V19" s="837"/>
      <c r="W19" s="830"/>
      <c r="X19" s="201" t="s">
        <v>3752</v>
      </c>
      <c r="Y19" s="382" t="str">
        <f>IF(T19="","",IF(T19="Membre","50%","100%"))</f>
        <v/>
      </c>
      <c r="Z19" s="201" t="s">
        <v>3752</v>
      </c>
      <c r="AA19" s="633" t="str">
        <f>IF(Y19="","",Y19*50)</f>
        <v/>
      </c>
      <c r="AB19" s="58"/>
      <c r="AC19" s="58"/>
      <c r="AD19" s="129"/>
      <c r="AE19" s="48"/>
      <c r="AF19" s="396" t="str">
        <f t="shared" si="0"/>
        <v/>
      </c>
      <c r="AG19" s="55"/>
      <c r="AI19" s="60"/>
      <c r="AR19" s="390">
        <v>2</v>
      </c>
    </row>
    <row r="20" spans="1:45" ht="3.95" customHeight="1" x14ac:dyDescent="0.25">
      <c r="A20" s="124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129"/>
      <c r="AE20" s="48"/>
      <c r="AF20" s="396">
        <f t="shared" si="0"/>
        <v>0</v>
      </c>
      <c r="AG20" s="55"/>
      <c r="AI20" s="60"/>
    </row>
    <row r="21" spans="1:45" s="441" customFormat="1" ht="17.100000000000001" customHeight="1" x14ac:dyDescent="0.25">
      <c r="A21" s="442"/>
      <c r="B21" s="436"/>
      <c r="C21" s="923" t="s">
        <v>1828</v>
      </c>
      <c r="D21" s="924"/>
      <c r="E21" s="924"/>
      <c r="F21" s="924"/>
      <c r="G21" s="924"/>
      <c r="H21" s="924"/>
      <c r="I21" s="924"/>
      <c r="J21" s="924"/>
      <c r="K21" s="924"/>
      <c r="L21" s="445" t="s">
        <v>1705</v>
      </c>
      <c r="M21" s="434"/>
      <c r="N21" s="921" t="s">
        <v>1830</v>
      </c>
      <c r="O21" s="921"/>
      <c r="P21" s="921"/>
      <c r="Q21" s="921"/>
      <c r="R21" s="921"/>
      <c r="S21" s="921"/>
      <c r="T21" s="921"/>
      <c r="U21" s="921"/>
      <c r="V21" s="921"/>
      <c r="W21" s="921"/>
      <c r="X21" s="921"/>
      <c r="Y21" s="921"/>
      <c r="Z21" s="922"/>
      <c r="AA21" s="937" t="s">
        <v>1853</v>
      </c>
      <c r="AB21" s="938"/>
      <c r="AC21" s="436"/>
      <c r="AD21" s="437"/>
      <c r="AE21" s="438"/>
      <c r="AF21" s="439">
        <f t="shared" si="0"/>
        <v>0</v>
      </c>
      <c r="AG21" s="438"/>
      <c r="AI21" s="440"/>
    </row>
    <row r="22" spans="1:45" ht="3.95" customHeight="1" x14ac:dyDescent="0.25">
      <c r="A22" s="124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129"/>
      <c r="AE22" s="48"/>
      <c r="AF22" s="396">
        <f t="shared" si="0"/>
        <v>0</v>
      </c>
      <c r="AG22" s="55"/>
      <c r="AI22" s="60"/>
    </row>
    <row r="23" spans="1:45" ht="15" customHeight="1" x14ac:dyDescent="0.25">
      <c r="A23" s="124"/>
      <c r="B23" s="58"/>
      <c r="C23" s="58"/>
      <c r="D23" s="506" t="s">
        <v>1692</v>
      </c>
      <c r="E23" s="507"/>
      <c r="F23" s="889" t="s">
        <v>3925</v>
      </c>
      <c r="G23" s="890"/>
      <c r="H23" s="891"/>
      <c r="I23" s="507"/>
      <c r="J23" s="915" t="s">
        <v>3930</v>
      </c>
      <c r="K23" s="916"/>
      <c r="L23" s="917"/>
      <c r="M23" s="508"/>
      <c r="N23" s="918" t="s">
        <v>3830</v>
      </c>
      <c r="O23" s="919"/>
      <c r="P23" s="920"/>
      <c r="Q23" s="508"/>
      <c r="R23" s="506" t="s">
        <v>3736</v>
      </c>
      <c r="S23" s="58"/>
      <c r="T23" s="889" t="s">
        <v>3887</v>
      </c>
      <c r="U23" s="890"/>
      <c r="V23" s="890"/>
      <c r="W23" s="891"/>
      <c r="X23" s="508"/>
      <c r="Y23" s="509" t="s">
        <v>1996</v>
      </c>
      <c r="Z23" s="73"/>
      <c r="AA23" s="506" t="s">
        <v>1698</v>
      </c>
      <c r="AB23" s="58"/>
      <c r="AC23" s="58"/>
      <c r="AD23" s="514"/>
      <c r="AE23" s="515"/>
      <c r="AF23" s="516"/>
      <c r="AG23" s="517"/>
      <c r="AI23" s="518"/>
    </row>
    <row r="24" spans="1:45" ht="15" customHeight="1" x14ac:dyDescent="0.25">
      <c r="A24" s="124"/>
      <c r="B24" s="58"/>
      <c r="C24" s="58"/>
      <c r="D24" s="321" t="s">
        <v>792</v>
      </c>
      <c r="E24" s="507"/>
      <c r="F24" s="885" t="s">
        <v>3924</v>
      </c>
      <c r="G24" s="886"/>
      <c r="H24" s="887"/>
      <c r="I24" s="507"/>
      <c r="J24" s="909" t="s">
        <v>3929</v>
      </c>
      <c r="K24" s="910"/>
      <c r="L24" s="911"/>
      <c r="M24" s="508"/>
      <c r="N24" s="912" t="s">
        <v>3829</v>
      </c>
      <c r="O24" s="913"/>
      <c r="P24" s="914"/>
      <c r="Q24" s="508"/>
      <c r="R24" s="321" t="s">
        <v>3733</v>
      </c>
      <c r="S24" s="58"/>
      <c r="T24" s="912" t="s">
        <v>3949</v>
      </c>
      <c r="U24" s="913"/>
      <c r="V24" s="913"/>
      <c r="W24" s="914"/>
      <c r="X24" s="508"/>
      <c r="Y24" s="512" t="s">
        <v>793</v>
      </c>
      <c r="Z24" s="73"/>
      <c r="AA24" s="321" t="s">
        <v>794</v>
      </c>
      <c r="AB24" s="58"/>
      <c r="AC24" s="58"/>
      <c r="AD24" s="514"/>
      <c r="AE24" s="515"/>
      <c r="AF24" s="516"/>
      <c r="AG24" s="517"/>
      <c r="AI24" s="518"/>
    </row>
    <row r="25" spans="1:45" ht="3.95" customHeight="1" x14ac:dyDescent="0.25">
      <c r="A25" s="124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129"/>
      <c r="AE25" s="48"/>
      <c r="AF25" s="396"/>
      <c r="AG25" s="55"/>
      <c r="AI25" s="60"/>
    </row>
    <row r="26" spans="1:45" ht="17.100000000000001" customHeight="1" x14ac:dyDescent="0.25">
      <c r="A26" s="124"/>
      <c r="B26" s="58"/>
      <c r="C26" s="58"/>
      <c r="D26" s="70">
        <v>1</v>
      </c>
      <c r="E26" s="201" t="s">
        <v>3752</v>
      </c>
      <c r="F26" s="765"/>
      <c r="G26" s="765"/>
      <c r="H26" s="765"/>
      <c r="I26" s="201" t="s">
        <v>3752</v>
      </c>
      <c r="J26" s="765"/>
      <c r="K26" s="765"/>
      <c r="L26" s="765"/>
      <c r="M26" s="201" t="s">
        <v>3752</v>
      </c>
      <c r="N26" s="739"/>
      <c r="O26" s="741"/>
      <c r="P26" s="740"/>
      <c r="Q26" s="201" t="s">
        <v>3752</v>
      </c>
      <c r="R26" s="381"/>
      <c r="S26" s="201" t="s">
        <v>3752</v>
      </c>
      <c r="T26" s="829"/>
      <c r="U26" s="837"/>
      <c r="V26" s="837"/>
      <c r="W26" s="830"/>
      <c r="X26" s="201" t="s">
        <v>3752</v>
      </c>
      <c r="Y26" s="382" t="str">
        <f>IF(T26="","",IF(T26="Membre","50%","100%"))</f>
        <v/>
      </c>
      <c r="Z26" s="201" t="s">
        <v>3752</v>
      </c>
      <c r="AA26" s="633" t="str">
        <f>IF(Y26="","",Y26*30)</f>
        <v/>
      </c>
      <c r="AB26" s="58"/>
      <c r="AC26" s="58"/>
      <c r="AD26" s="130"/>
      <c r="AE26" s="45"/>
      <c r="AF26" s="396" t="str">
        <f t="shared" si="0"/>
        <v/>
      </c>
      <c r="AG26" s="45"/>
      <c r="AI26" s="47"/>
    </row>
    <row r="27" spans="1:45" ht="17.100000000000001" customHeight="1" x14ac:dyDescent="0.25">
      <c r="A27" s="124"/>
      <c r="B27" s="58"/>
      <c r="C27" s="58"/>
      <c r="D27" s="70">
        <v>2</v>
      </c>
      <c r="E27" s="201" t="s">
        <v>3752</v>
      </c>
      <c r="F27" s="765"/>
      <c r="G27" s="765"/>
      <c r="H27" s="765"/>
      <c r="I27" s="201" t="s">
        <v>3752</v>
      </c>
      <c r="J27" s="765"/>
      <c r="K27" s="765"/>
      <c r="L27" s="765"/>
      <c r="M27" s="201" t="s">
        <v>3752</v>
      </c>
      <c r="N27" s="739"/>
      <c r="O27" s="741"/>
      <c r="P27" s="740"/>
      <c r="Q27" s="201" t="s">
        <v>3752</v>
      </c>
      <c r="R27" s="381"/>
      <c r="S27" s="201" t="s">
        <v>3752</v>
      </c>
      <c r="T27" s="829"/>
      <c r="U27" s="837"/>
      <c r="V27" s="837"/>
      <c r="W27" s="830"/>
      <c r="X27" s="201" t="s">
        <v>3752</v>
      </c>
      <c r="Y27" s="382" t="str">
        <f>IF(T27="","",IF(T27="Membre","50%","100%"))</f>
        <v/>
      </c>
      <c r="Z27" s="201" t="s">
        <v>3752</v>
      </c>
      <c r="AA27" s="633" t="str">
        <f>IF(Y27="","",Y27*30)</f>
        <v/>
      </c>
      <c r="AB27" s="58"/>
      <c r="AC27" s="58"/>
      <c r="AD27" s="129"/>
      <c r="AE27" s="48"/>
      <c r="AF27" s="396" t="str">
        <f t="shared" si="0"/>
        <v/>
      </c>
      <c r="AG27" s="55"/>
      <c r="AI27" s="60"/>
    </row>
    <row r="28" spans="1:45" ht="17.100000000000001" customHeight="1" x14ac:dyDescent="0.25">
      <c r="A28" s="124"/>
      <c r="B28" s="58"/>
      <c r="C28" s="58"/>
      <c r="D28" s="70">
        <v>3</v>
      </c>
      <c r="E28" s="201" t="s">
        <v>3752</v>
      </c>
      <c r="F28" s="765"/>
      <c r="G28" s="765"/>
      <c r="H28" s="765"/>
      <c r="I28" s="201" t="s">
        <v>3752</v>
      </c>
      <c r="J28" s="765"/>
      <c r="K28" s="765"/>
      <c r="L28" s="765"/>
      <c r="M28" s="201" t="s">
        <v>3752</v>
      </c>
      <c r="N28" s="739"/>
      <c r="O28" s="741"/>
      <c r="P28" s="740"/>
      <c r="Q28" s="201" t="s">
        <v>3752</v>
      </c>
      <c r="R28" s="381"/>
      <c r="S28" s="201" t="s">
        <v>3752</v>
      </c>
      <c r="T28" s="829"/>
      <c r="U28" s="837"/>
      <c r="V28" s="837"/>
      <c r="W28" s="830"/>
      <c r="X28" s="201" t="s">
        <v>3752</v>
      </c>
      <c r="Y28" s="382" t="str">
        <f>IF(T28="","",IF(T28="Membre","50%","100%"))</f>
        <v/>
      </c>
      <c r="Z28" s="201" t="s">
        <v>3752</v>
      </c>
      <c r="AA28" s="633" t="str">
        <f>IF(Y28="","",Y28*30)</f>
        <v/>
      </c>
      <c r="AB28" s="58"/>
      <c r="AC28" s="58"/>
      <c r="AD28" s="129"/>
      <c r="AE28" s="48"/>
      <c r="AF28" s="396" t="str">
        <f t="shared" si="0"/>
        <v/>
      </c>
      <c r="AG28" s="55"/>
      <c r="AH28" s="61"/>
      <c r="AI28" s="60"/>
      <c r="AS28" s="390">
        <v>3</v>
      </c>
    </row>
    <row r="29" spans="1:45" ht="3.95" customHeight="1" x14ac:dyDescent="0.25">
      <c r="A29" s="124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129"/>
      <c r="AE29" s="48"/>
      <c r="AF29" s="396">
        <f t="shared" si="0"/>
        <v>0</v>
      </c>
      <c r="AG29" s="55"/>
      <c r="AH29" s="62"/>
      <c r="AI29" s="60"/>
    </row>
    <row r="30" spans="1:45" s="441" customFormat="1" ht="17.100000000000001" customHeight="1" x14ac:dyDescent="0.25">
      <c r="A30" s="442"/>
      <c r="B30" s="436"/>
      <c r="C30" s="923" t="s">
        <v>1829</v>
      </c>
      <c r="D30" s="924"/>
      <c r="E30" s="924"/>
      <c r="F30" s="924"/>
      <c r="G30" s="924"/>
      <c r="H30" s="924"/>
      <c r="I30" s="924"/>
      <c r="J30" s="924"/>
      <c r="K30" s="924"/>
      <c r="L30" s="445" t="s">
        <v>1706</v>
      </c>
      <c r="M30" s="434"/>
      <c r="N30" s="921" t="s">
        <v>1831</v>
      </c>
      <c r="O30" s="921"/>
      <c r="P30" s="921"/>
      <c r="Q30" s="921"/>
      <c r="R30" s="921"/>
      <c r="S30" s="921"/>
      <c r="T30" s="921"/>
      <c r="U30" s="921"/>
      <c r="V30" s="921"/>
      <c r="W30" s="921"/>
      <c r="X30" s="921"/>
      <c r="Y30" s="921"/>
      <c r="Z30" s="922"/>
      <c r="AA30" s="937" t="s">
        <v>1853</v>
      </c>
      <c r="AB30" s="938"/>
      <c r="AC30" s="436"/>
      <c r="AD30" s="442"/>
      <c r="AE30" s="436"/>
      <c r="AF30" s="439">
        <f t="shared" si="0"/>
        <v>0</v>
      </c>
      <c r="AG30" s="436"/>
      <c r="AH30" s="443"/>
      <c r="AI30" s="436"/>
    </row>
    <row r="31" spans="1:45" ht="3.95" customHeight="1" x14ac:dyDescent="0.25">
      <c r="A31" s="12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124"/>
      <c r="AF31" s="396">
        <f t="shared" si="0"/>
        <v>0</v>
      </c>
      <c r="AH31" s="63"/>
    </row>
    <row r="32" spans="1:45" ht="15" customHeight="1" x14ac:dyDescent="0.25">
      <c r="A32" s="124"/>
      <c r="B32" s="58"/>
      <c r="C32" s="58"/>
      <c r="D32" s="506" t="s">
        <v>1692</v>
      </c>
      <c r="E32" s="507"/>
      <c r="F32" s="889" t="s">
        <v>3925</v>
      </c>
      <c r="G32" s="890"/>
      <c r="H32" s="891"/>
      <c r="I32" s="507"/>
      <c r="J32" s="915" t="s">
        <v>3930</v>
      </c>
      <c r="K32" s="916"/>
      <c r="L32" s="917"/>
      <c r="M32" s="508"/>
      <c r="N32" s="918" t="s">
        <v>3830</v>
      </c>
      <c r="O32" s="919"/>
      <c r="P32" s="920"/>
      <c r="Q32" s="508"/>
      <c r="R32" s="506" t="s">
        <v>3736</v>
      </c>
      <c r="S32" s="58"/>
      <c r="T32" s="889" t="s">
        <v>3887</v>
      </c>
      <c r="U32" s="890"/>
      <c r="V32" s="890"/>
      <c r="W32" s="891"/>
      <c r="X32" s="508"/>
      <c r="Y32" s="509" t="s">
        <v>1996</v>
      </c>
      <c r="Z32" s="73"/>
      <c r="AA32" s="506" t="s">
        <v>1698</v>
      </c>
      <c r="AB32" s="58"/>
      <c r="AC32" s="58"/>
      <c r="AD32" s="124"/>
      <c r="AF32" s="516"/>
      <c r="AH32" s="63"/>
    </row>
    <row r="33" spans="1:47" ht="15" customHeight="1" x14ac:dyDescent="0.25">
      <c r="A33" s="124"/>
      <c r="B33" s="58"/>
      <c r="C33" s="58"/>
      <c r="D33" s="321" t="s">
        <v>792</v>
      </c>
      <c r="E33" s="507"/>
      <c r="F33" s="885" t="s">
        <v>3924</v>
      </c>
      <c r="G33" s="886"/>
      <c r="H33" s="887"/>
      <c r="I33" s="507"/>
      <c r="J33" s="909" t="s">
        <v>3929</v>
      </c>
      <c r="K33" s="910"/>
      <c r="L33" s="911"/>
      <c r="M33" s="508"/>
      <c r="N33" s="912" t="s">
        <v>3829</v>
      </c>
      <c r="O33" s="913"/>
      <c r="P33" s="914"/>
      <c r="Q33" s="508"/>
      <c r="R33" s="321" t="s">
        <v>3733</v>
      </c>
      <c r="S33" s="58"/>
      <c r="T33" s="912" t="s">
        <v>3949</v>
      </c>
      <c r="U33" s="913"/>
      <c r="V33" s="913"/>
      <c r="W33" s="914"/>
      <c r="X33" s="508"/>
      <c r="Y33" s="512" t="s">
        <v>793</v>
      </c>
      <c r="Z33" s="73"/>
      <c r="AA33" s="321" t="s">
        <v>794</v>
      </c>
      <c r="AB33" s="58"/>
      <c r="AC33" s="58"/>
      <c r="AD33" s="124"/>
      <c r="AF33" s="516"/>
      <c r="AH33" s="63"/>
    </row>
    <row r="34" spans="1:47" ht="3.95" customHeight="1" x14ac:dyDescent="0.25">
      <c r="A34" s="12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124"/>
      <c r="AF34" s="396"/>
      <c r="AH34" s="63"/>
    </row>
    <row r="35" spans="1:47" ht="17.100000000000001" customHeight="1" x14ac:dyDescent="0.25">
      <c r="A35" s="124"/>
      <c r="B35" s="58"/>
      <c r="C35" s="58"/>
      <c r="D35" s="70">
        <v>1</v>
      </c>
      <c r="E35" s="201" t="s">
        <v>3752</v>
      </c>
      <c r="F35" s="765"/>
      <c r="G35" s="765"/>
      <c r="H35" s="765"/>
      <c r="I35" s="201" t="s">
        <v>3752</v>
      </c>
      <c r="J35" s="765"/>
      <c r="K35" s="765"/>
      <c r="L35" s="765"/>
      <c r="M35" s="201" t="s">
        <v>3752</v>
      </c>
      <c r="N35" s="739"/>
      <c r="O35" s="741"/>
      <c r="P35" s="740"/>
      <c r="Q35" s="201" t="s">
        <v>3752</v>
      </c>
      <c r="R35" s="381"/>
      <c r="S35" s="201" t="s">
        <v>3752</v>
      </c>
      <c r="T35" s="829"/>
      <c r="U35" s="837"/>
      <c r="V35" s="837"/>
      <c r="W35" s="830"/>
      <c r="X35" s="201" t="s">
        <v>3752</v>
      </c>
      <c r="Y35" s="382" t="str">
        <f>IF(T35="","",IF(T35="Membre","50%","100%"))</f>
        <v/>
      </c>
      <c r="Z35" s="201" t="s">
        <v>3752</v>
      </c>
      <c r="AA35" s="633" t="str">
        <f>IF(Y35="","",Y35*30)</f>
        <v/>
      </c>
      <c r="AB35" s="58"/>
      <c r="AC35" s="58"/>
      <c r="AD35" s="124"/>
      <c r="AF35" s="396" t="str">
        <f t="shared" si="0"/>
        <v/>
      </c>
      <c r="AH35" s="64"/>
    </row>
    <row r="36" spans="1:47" ht="17.100000000000001" customHeight="1" x14ac:dyDescent="0.25">
      <c r="A36" s="124"/>
      <c r="B36" s="58"/>
      <c r="C36" s="58"/>
      <c r="D36" s="70">
        <v>2</v>
      </c>
      <c r="E36" s="201" t="s">
        <v>3752</v>
      </c>
      <c r="F36" s="765"/>
      <c r="G36" s="765"/>
      <c r="H36" s="765"/>
      <c r="I36" s="201" t="s">
        <v>3752</v>
      </c>
      <c r="J36" s="765"/>
      <c r="K36" s="765"/>
      <c r="L36" s="765"/>
      <c r="M36" s="201" t="s">
        <v>3752</v>
      </c>
      <c r="N36" s="739"/>
      <c r="O36" s="741"/>
      <c r="P36" s="740"/>
      <c r="Q36" s="201" t="s">
        <v>3752</v>
      </c>
      <c r="R36" s="381"/>
      <c r="S36" s="201" t="s">
        <v>3752</v>
      </c>
      <c r="T36" s="829"/>
      <c r="U36" s="837"/>
      <c r="V36" s="837"/>
      <c r="W36" s="830"/>
      <c r="X36" s="201" t="s">
        <v>3752</v>
      </c>
      <c r="Y36" s="382" t="str">
        <f>IF(T36="","",IF(T36="Membre","50%","100%"))</f>
        <v/>
      </c>
      <c r="Z36" s="201" t="s">
        <v>3752</v>
      </c>
      <c r="AA36" s="633" t="str">
        <f>IF(Y36="","",Y36*30)</f>
        <v/>
      </c>
      <c r="AB36" s="58"/>
      <c r="AC36" s="58"/>
      <c r="AD36" s="124"/>
      <c r="AF36" s="396" t="str">
        <f t="shared" si="0"/>
        <v/>
      </c>
    </row>
    <row r="37" spans="1:47" ht="17.100000000000001" customHeight="1" x14ac:dyDescent="0.25">
      <c r="A37" s="124"/>
      <c r="B37" s="58"/>
      <c r="C37" s="58"/>
      <c r="D37" s="70">
        <v>3</v>
      </c>
      <c r="E37" s="201" t="s">
        <v>3752</v>
      </c>
      <c r="F37" s="765"/>
      <c r="G37" s="765"/>
      <c r="H37" s="765"/>
      <c r="I37" s="201" t="s">
        <v>3752</v>
      </c>
      <c r="J37" s="765"/>
      <c r="K37" s="765"/>
      <c r="L37" s="765"/>
      <c r="M37" s="201" t="s">
        <v>3752</v>
      </c>
      <c r="N37" s="739"/>
      <c r="O37" s="741"/>
      <c r="P37" s="740"/>
      <c r="Q37" s="201" t="s">
        <v>3752</v>
      </c>
      <c r="R37" s="381"/>
      <c r="S37" s="201" t="s">
        <v>3752</v>
      </c>
      <c r="T37" s="829"/>
      <c r="U37" s="837"/>
      <c r="V37" s="837"/>
      <c r="W37" s="830"/>
      <c r="X37" s="201" t="s">
        <v>3752</v>
      </c>
      <c r="Y37" s="382" t="str">
        <f>IF(T37="","",IF(T37="Membre","50%","100%"))</f>
        <v/>
      </c>
      <c r="Z37" s="201" t="s">
        <v>3752</v>
      </c>
      <c r="AA37" s="633" t="str">
        <f>IF(Y37="","",Y37*30)</f>
        <v/>
      </c>
      <c r="AB37" s="58"/>
      <c r="AC37" s="58"/>
      <c r="AD37" s="124"/>
      <c r="AF37" s="396" t="str">
        <f t="shared" si="0"/>
        <v/>
      </c>
      <c r="AT37" s="390">
        <v>4</v>
      </c>
    </row>
    <row r="38" spans="1:47" ht="3.95" customHeight="1" x14ac:dyDescent="0.25">
      <c r="A38" s="12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124"/>
      <c r="AF38" s="396">
        <f t="shared" si="0"/>
        <v>0</v>
      </c>
    </row>
    <row r="39" spans="1:47" ht="17.100000000000001" customHeight="1" x14ac:dyDescent="0.25">
      <c r="A39" s="124"/>
      <c r="B39" s="58"/>
      <c r="C39" s="931" t="s">
        <v>1888</v>
      </c>
      <c r="D39" s="932"/>
      <c r="E39" s="932"/>
      <c r="F39" s="932"/>
      <c r="G39" s="932"/>
      <c r="H39" s="932"/>
      <c r="I39" s="932"/>
      <c r="J39" s="932"/>
      <c r="K39" s="932"/>
      <c r="L39" s="932"/>
      <c r="M39" s="933" t="s">
        <v>1889</v>
      </c>
      <c r="N39" s="933"/>
      <c r="O39" s="933"/>
      <c r="P39" s="933"/>
      <c r="Q39" s="933"/>
      <c r="R39" s="933"/>
      <c r="S39" s="933"/>
      <c r="T39" s="933"/>
      <c r="U39" s="933"/>
      <c r="V39" s="933"/>
      <c r="W39" s="933"/>
      <c r="X39" s="933"/>
      <c r="Y39" s="933"/>
      <c r="Z39" s="933"/>
      <c r="AA39" s="933"/>
      <c r="AB39" s="934"/>
      <c r="AC39" s="58"/>
      <c r="AD39" s="124"/>
      <c r="AF39" s="396">
        <f t="shared" si="0"/>
        <v>0</v>
      </c>
    </row>
    <row r="40" spans="1:47" ht="3.95" customHeight="1" x14ac:dyDescent="0.25">
      <c r="A40" s="12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124"/>
      <c r="AF40" s="396">
        <f t="shared" si="0"/>
        <v>0</v>
      </c>
    </row>
    <row r="41" spans="1:47" s="441" customFormat="1" ht="17.100000000000001" customHeight="1" x14ac:dyDescent="0.25">
      <c r="A41" s="442"/>
      <c r="B41" s="436"/>
      <c r="C41" s="923" t="s">
        <v>1832</v>
      </c>
      <c r="D41" s="924"/>
      <c r="E41" s="924"/>
      <c r="F41" s="924"/>
      <c r="G41" s="924"/>
      <c r="H41" s="924"/>
      <c r="I41" s="924"/>
      <c r="J41" s="924"/>
      <c r="K41" s="924"/>
      <c r="L41" s="445" t="s">
        <v>1704</v>
      </c>
      <c r="M41" s="434"/>
      <c r="N41" s="921" t="s">
        <v>1836</v>
      </c>
      <c r="O41" s="921"/>
      <c r="P41" s="921"/>
      <c r="Q41" s="921"/>
      <c r="R41" s="921"/>
      <c r="S41" s="921"/>
      <c r="T41" s="921"/>
      <c r="U41" s="921"/>
      <c r="V41" s="921"/>
      <c r="W41" s="921"/>
      <c r="X41" s="921"/>
      <c r="Y41" s="921"/>
      <c r="Z41" s="922"/>
      <c r="AA41" s="937" t="s">
        <v>1853</v>
      </c>
      <c r="AB41" s="938"/>
      <c r="AC41" s="436"/>
      <c r="AD41" s="442"/>
      <c r="AF41" s="439">
        <f t="shared" si="0"/>
        <v>0</v>
      </c>
    </row>
    <row r="42" spans="1:47" ht="3.95" customHeight="1" x14ac:dyDescent="0.25">
      <c r="A42" s="124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124"/>
      <c r="AF42" s="396">
        <f t="shared" si="0"/>
        <v>0</v>
      </c>
    </row>
    <row r="43" spans="1:47" ht="15" customHeight="1" x14ac:dyDescent="0.25">
      <c r="A43" s="124"/>
      <c r="B43" s="58"/>
      <c r="C43" s="58"/>
      <c r="D43" s="506" t="s">
        <v>1692</v>
      </c>
      <c r="E43" s="507"/>
      <c r="F43" s="889" t="s">
        <v>1838</v>
      </c>
      <c r="G43" s="890"/>
      <c r="H43" s="891"/>
      <c r="I43" s="507"/>
      <c r="J43" s="915" t="s">
        <v>1839</v>
      </c>
      <c r="K43" s="916"/>
      <c r="L43" s="917"/>
      <c r="M43" s="58"/>
      <c r="N43" s="918" t="s">
        <v>3830</v>
      </c>
      <c r="O43" s="919"/>
      <c r="P43" s="920"/>
      <c r="Q43" s="508"/>
      <c r="R43" s="506" t="s">
        <v>3736</v>
      </c>
      <c r="S43" s="53"/>
      <c r="T43" s="889" t="s">
        <v>3887</v>
      </c>
      <c r="U43" s="890"/>
      <c r="V43" s="890"/>
      <c r="W43" s="891"/>
      <c r="X43" s="508"/>
      <c r="Y43" s="509" t="s">
        <v>1996</v>
      </c>
      <c r="Z43" s="73"/>
      <c r="AA43" s="506" t="s">
        <v>1698</v>
      </c>
      <c r="AB43" s="58"/>
      <c r="AC43" s="58"/>
      <c r="AD43" s="124"/>
      <c r="AF43" s="516">
        <f t="shared" si="0"/>
        <v>0</v>
      </c>
    </row>
    <row r="44" spans="1:47" ht="15" customHeight="1" x14ac:dyDescent="0.25">
      <c r="A44" s="124"/>
      <c r="B44" s="58"/>
      <c r="C44" s="58"/>
      <c r="D44" s="321" t="s">
        <v>792</v>
      </c>
      <c r="E44" s="507"/>
      <c r="F44" s="885" t="s">
        <v>805</v>
      </c>
      <c r="G44" s="886"/>
      <c r="H44" s="887"/>
      <c r="I44" s="507"/>
      <c r="J44" s="909" t="s">
        <v>806</v>
      </c>
      <c r="K44" s="910"/>
      <c r="L44" s="911"/>
      <c r="M44" s="58"/>
      <c r="N44" s="912" t="s">
        <v>3829</v>
      </c>
      <c r="O44" s="913"/>
      <c r="P44" s="914"/>
      <c r="Q44" s="508"/>
      <c r="R44" s="321" t="s">
        <v>3733</v>
      </c>
      <c r="S44" s="53"/>
      <c r="T44" s="912" t="s">
        <v>3949</v>
      </c>
      <c r="U44" s="913"/>
      <c r="V44" s="913"/>
      <c r="W44" s="914"/>
      <c r="X44" s="508"/>
      <c r="Y44" s="512" t="s">
        <v>793</v>
      </c>
      <c r="Z44" s="73"/>
      <c r="AA44" s="321" t="s">
        <v>794</v>
      </c>
      <c r="AB44" s="58"/>
      <c r="AC44" s="58"/>
      <c r="AD44" s="124"/>
      <c r="AF44" s="516">
        <f t="shared" si="0"/>
        <v>0</v>
      </c>
    </row>
    <row r="45" spans="1:47" ht="3.95" customHeight="1" x14ac:dyDescent="0.25">
      <c r="A45" s="124"/>
      <c r="B45" s="58"/>
      <c r="C45" s="53"/>
      <c r="D45" s="54"/>
      <c r="E45" s="54"/>
      <c r="F45" s="54"/>
      <c r="G45" s="54"/>
      <c r="H45" s="54"/>
      <c r="I45" s="54"/>
      <c r="J45" s="53"/>
      <c r="K45" s="53"/>
      <c r="L45" s="53"/>
      <c r="M45" s="58"/>
      <c r="N45" s="53"/>
      <c r="O45" s="53"/>
      <c r="P45" s="53"/>
      <c r="Q45" s="68"/>
      <c r="R45" s="53"/>
      <c r="S45" s="71"/>
      <c r="T45" s="48"/>
      <c r="U45" s="48"/>
      <c r="V45" s="68"/>
      <c r="W45" s="53"/>
      <c r="X45" s="68"/>
      <c r="Y45" s="53"/>
      <c r="Z45" s="53"/>
      <c r="AA45" s="53"/>
      <c r="AB45" s="53"/>
      <c r="AC45" s="58"/>
      <c r="AD45" s="124"/>
      <c r="AF45" s="396">
        <f t="shared" si="0"/>
        <v>0</v>
      </c>
    </row>
    <row r="46" spans="1:47" ht="17.100000000000001" customHeight="1" x14ac:dyDescent="0.25">
      <c r="A46" s="124"/>
      <c r="B46" s="58"/>
      <c r="C46" s="58"/>
      <c r="D46" s="70">
        <v>1</v>
      </c>
      <c r="E46" s="393" t="s">
        <v>3752</v>
      </c>
      <c r="F46" s="739"/>
      <c r="G46" s="741"/>
      <c r="H46" s="740"/>
      <c r="I46" s="393" t="s">
        <v>3752</v>
      </c>
      <c r="J46" s="765"/>
      <c r="K46" s="765"/>
      <c r="L46" s="765"/>
      <c r="M46" s="393" t="s">
        <v>3752</v>
      </c>
      <c r="N46" s="739"/>
      <c r="O46" s="741"/>
      <c r="P46" s="740"/>
      <c r="Q46" s="320" t="s">
        <v>3752</v>
      </c>
      <c r="R46" s="298"/>
      <c r="S46" s="389" t="s">
        <v>3752</v>
      </c>
      <c r="T46" s="829"/>
      <c r="U46" s="837"/>
      <c r="V46" s="837"/>
      <c r="W46" s="830"/>
      <c r="X46" s="201" t="s">
        <v>93</v>
      </c>
      <c r="Y46" s="287" t="str">
        <f>IF(T46="","",IF(T46="Membre","50%","100%"))</f>
        <v/>
      </c>
      <c r="Z46" s="201" t="s">
        <v>93</v>
      </c>
      <c r="AA46" s="633" t="str">
        <f>IF(Y46="","",Y46*30)</f>
        <v/>
      </c>
      <c r="AB46" s="58"/>
      <c r="AC46" s="58"/>
      <c r="AD46" s="124"/>
      <c r="AF46" s="396" t="str">
        <f t="shared" si="0"/>
        <v/>
      </c>
    </row>
    <row r="47" spans="1:47" ht="17.100000000000001" customHeight="1" x14ac:dyDescent="0.25">
      <c r="A47" s="124"/>
      <c r="B47" s="58"/>
      <c r="C47" s="58"/>
      <c r="D47" s="70">
        <v>2</v>
      </c>
      <c r="E47" s="393" t="s">
        <v>3752</v>
      </c>
      <c r="F47" s="739"/>
      <c r="G47" s="741"/>
      <c r="H47" s="740"/>
      <c r="I47" s="393" t="s">
        <v>3752</v>
      </c>
      <c r="J47" s="765"/>
      <c r="K47" s="765"/>
      <c r="L47" s="765"/>
      <c r="M47" s="393" t="s">
        <v>3752</v>
      </c>
      <c r="N47" s="739"/>
      <c r="O47" s="741"/>
      <c r="P47" s="740"/>
      <c r="Q47" s="320" t="s">
        <v>3752</v>
      </c>
      <c r="R47" s="298"/>
      <c r="S47" s="389" t="s">
        <v>3752</v>
      </c>
      <c r="T47" s="829"/>
      <c r="U47" s="837"/>
      <c r="V47" s="837"/>
      <c r="W47" s="830"/>
      <c r="X47" s="201" t="s">
        <v>93</v>
      </c>
      <c r="Y47" s="287" t="str">
        <f>IF(T47="","",IF(T47="Membre","50%","100%"))</f>
        <v/>
      </c>
      <c r="Z47" s="201" t="s">
        <v>93</v>
      </c>
      <c r="AA47" s="633" t="str">
        <f>IF(Y47="","",Y47*30)</f>
        <v/>
      </c>
      <c r="AB47" s="58"/>
      <c r="AC47" s="58"/>
      <c r="AD47" s="124"/>
      <c r="AF47" s="396" t="str">
        <f t="shared" si="0"/>
        <v/>
      </c>
    </row>
    <row r="48" spans="1:47" ht="16.5" customHeight="1" x14ac:dyDescent="0.25">
      <c r="A48" s="124"/>
      <c r="B48" s="58"/>
      <c r="C48" s="58"/>
      <c r="D48" s="70">
        <v>3</v>
      </c>
      <c r="E48" s="393" t="s">
        <v>3752</v>
      </c>
      <c r="F48" s="739"/>
      <c r="G48" s="741"/>
      <c r="H48" s="740"/>
      <c r="I48" s="393" t="s">
        <v>3752</v>
      </c>
      <c r="J48" s="765"/>
      <c r="K48" s="765"/>
      <c r="L48" s="765"/>
      <c r="M48" s="393" t="s">
        <v>3752</v>
      </c>
      <c r="N48" s="739"/>
      <c r="O48" s="741"/>
      <c r="P48" s="740"/>
      <c r="Q48" s="320" t="s">
        <v>3752</v>
      </c>
      <c r="R48" s="298"/>
      <c r="S48" s="389" t="s">
        <v>3752</v>
      </c>
      <c r="T48" s="829"/>
      <c r="U48" s="837"/>
      <c r="V48" s="837"/>
      <c r="W48" s="830"/>
      <c r="X48" s="201" t="s">
        <v>93</v>
      </c>
      <c r="Y48" s="287" t="str">
        <f>IF(T48="","",IF(T48="Membre","50%","100%"))</f>
        <v/>
      </c>
      <c r="Z48" s="201" t="s">
        <v>93</v>
      </c>
      <c r="AA48" s="633" t="str">
        <f>IF(Y48="","",Y48*30)</f>
        <v/>
      </c>
      <c r="AB48" s="58"/>
      <c r="AC48" s="58"/>
      <c r="AD48" s="124"/>
      <c r="AF48" s="396" t="str">
        <f t="shared" si="0"/>
        <v/>
      </c>
      <c r="AU48" s="390">
        <v>5</v>
      </c>
    </row>
    <row r="49" spans="1:49" ht="3.95" customHeight="1" x14ac:dyDescent="0.25">
      <c r="A49" s="124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124"/>
      <c r="AF49" s="396">
        <f t="shared" si="0"/>
        <v>0</v>
      </c>
      <c r="AV49" s="43">
        <v>6</v>
      </c>
    </row>
    <row r="50" spans="1:49" s="441" customFormat="1" ht="17.100000000000001" customHeight="1" x14ac:dyDescent="0.25">
      <c r="A50" s="442"/>
      <c r="B50" s="436"/>
      <c r="C50" s="923" t="s">
        <v>1833</v>
      </c>
      <c r="D50" s="924"/>
      <c r="E50" s="924"/>
      <c r="F50" s="924"/>
      <c r="G50" s="924"/>
      <c r="H50" s="924"/>
      <c r="I50" s="924"/>
      <c r="J50" s="924"/>
      <c r="K50" s="924"/>
      <c r="L50" s="445" t="s">
        <v>1705</v>
      </c>
      <c r="M50" s="434"/>
      <c r="N50" s="921" t="s">
        <v>1835</v>
      </c>
      <c r="O50" s="921"/>
      <c r="P50" s="921"/>
      <c r="Q50" s="921"/>
      <c r="R50" s="921"/>
      <c r="S50" s="921"/>
      <c r="T50" s="921"/>
      <c r="U50" s="921"/>
      <c r="V50" s="921"/>
      <c r="W50" s="921"/>
      <c r="X50" s="921"/>
      <c r="Y50" s="921"/>
      <c r="Z50" s="922"/>
      <c r="AA50" s="937" t="s">
        <v>1853</v>
      </c>
      <c r="AB50" s="938"/>
      <c r="AC50" s="436"/>
      <c r="AD50" s="442"/>
      <c r="AF50" s="439">
        <f t="shared" si="0"/>
        <v>0</v>
      </c>
    </row>
    <row r="51" spans="1:49" ht="3.95" customHeight="1" x14ac:dyDescent="0.25">
      <c r="A51" s="124"/>
      <c r="B51" s="58"/>
      <c r="C51" s="53"/>
      <c r="D51" s="54"/>
      <c r="E51" s="54"/>
      <c r="F51" s="54"/>
      <c r="G51" s="54"/>
      <c r="H51" s="54"/>
      <c r="I51" s="54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8"/>
      <c r="AD51" s="124"/>
      <c r="AF51" s="396">
        <f t="shared" si="0"/>
        <v>0</v>
      </c>
    </row>
    <row r="52" spans="1:49" ht="15" customHeight="1" x14ac:dyDescent="0.25">
      <c r="A52" s="124"/>
      <c r="B52" s="58"/>
      <c r="C52" s="53"/>
      <c r="D52" s="506" t="s">
        <v>1692</v>
      </c>
      <c r="E52" s="507"/>
      <c r="F52" s="889" t="s">
        <v>1838</v>
      </c>
      <c r="G52" s="890"/>
      <c r="H52" s="891"/>
      <c r="I52" s="507"/>
      <c r="J52" s="915" t="s">
        <v>1839</v>
      </c>
      <c r="K52" s="916"/>
      <c r="L52" s="917"/>
      <c r="M52" s="58"/>
      <c r="N52" s="918" t="s">
        <v>3830</v>
      </c>
      <c r="O52" s="919"/>
      <c r="P52" s="920"/>
      <c r="Q52" s="508"/>
      <c r="R52" s="506" t="s">
        <v>3736</v>
      </c>
      <c r="S52" s="53"/>
      <c r="T52" s="889" t="s">
        <v>3887</v>
      </c>
      <c r="U52" s="890"/>
      <c r="V52" s="890"/>
      <c r="W52" s="891"/>
      <c r="X52" s="508"/>
      <c r="Y52" s="509" t="s">
        <v>1996</v>
      </c>
      <c r="Z52" s="73"/>
      <c r="AA52" s="506" t="s">
        <v>1698</v>
      </c>
      <c r="AB52" s="53"/>
      <c r="AC52" s="58"/>
      <c r="AD52" s="124"/>
      <c r="AF52" s="516"/>
    </row>
    <row r="53" spans="1:49" ht="15" customHeight="1" x14ac:dyDescent="0.25">
      <c r="A53" s="124"/>
      <c r="B53" s="58"/>
      <c r="C53" s="53"/>
      <c r="D53" s="321" t="s">
        <v>792</v>
      </c>
      <c r="E53" s="507"/>
      <c r="F53" s="885" t="s">
        <v>805</v>
      </c>
      <c r="G53" s="886"/>
      <c r="H53" s="887"/>
      <c r="I53" s="507"/>
      <c r="J53" s="909" t="s">
        <v>806</v>
      </c>
      <c r="K53" s="910"/>
      <c r="L53" s="911"/>
      <c r="M53" s="58"/>
      <c r="N53" s="912" t="s">
        <v>3829</v>
      </c>
      <c r="O53" s="913"/>
      <c r="P53" s="914"/>
      <c r="Q53" s="508"/>
      <c r="R53" s="321" t="s">
        <v>3733</v>
      </c>
      <c r="S53" s="53"/>
      <c r="T53" s="912" t="s">
        <v>3949</v>
      </c>
      <c r="U53" s="913"/>
      <c r="V53" s="913"/>
      <c r="W53" s="914"/>
      <c r="X53" s="508"/>
      <c r="Y53" s="512" t="s">
        <v>793</v>
      </c>
      <c r="Z53" s="73"/>
      <c r="AA53" s="321" t="s">
        <v>794</v>
      </c>
      <c r="AB53" s="53"/>
      <c r="AC53" s="58"/>
      <c r="AD53" s="124"/>
      <c r="AF53" s="516"/>
    </row>
    <row r="54" spans="1:49" ht="3.95" customHeight="1" x14ac:dyDescent="0.25">
      <c r="A54" s="124"/>
      <c r="B54" s="58"/>
      <c r="C54" s="53"/>
      <c r="D54" s="54"/>
      <c r="E54" s="54"/>
      <c r="F54" s="54"/>
      <c r="G54" s="54"/>
      <c r="H54" s="54"/>
      <c r="I54" s="54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8"/>
      <c r="AD54" s="124"/>
      <c r="AF54" s="396"/>
    </row>
    <row r="55" spans="1:49" ht="17.100000000000001" customHeight="1" x14ac:dyDescent="0.25">
      <c r="A55" s="124"/>
      <c r="B55" s="58"/>
      <c r="C55" s="58"/>
      <c r="D55" s="70">
        <v>1</v>
      </c>
      <c r="E55" s="388" t="s">
        <v>93</v>
      </c>
      <c r="F55" s="739"/>
      <c r="G55" s="741"/>
      <c r="H55" s="740"/>
      <c r="I55" s="388" t="s">
        <v>93</v>
      </c>
      <c r="J55" s="765"/>
      <c r="K55" s="765"/>
      <c r="L55" s="765"/>
      <c r="M55" s="72" t="s">
        <v>3752</v>
      </c>
      <c r="N55" s="739"/>
      <c r="O55" s="741"/>
      <c r="P55" s="740"/>
      <c r="Q55" s="320" t="s">
        <v>3752</v>
      </c>
      <c r="R55" s="381"/>
      <c r="S55" s="389" t="s">
        <v>3752</v>
      </c>
      <c r="T55" s="829"/>
      <c r="U55" s="837"/>
      <c r="V55" s="837"/>
      <c r="W55" s="830"/>
      <c r="X55" s="201" t="s">
        <v>93</v>
      </c>
      <c r="Y55" s="382" t="str">
        <f>IF(T55="","",IF(T55="Membre","50%","100%"))</f>
        <v/>
      </c>
      <c r="Z55" s="201" t="s">
        <v>93</v>
      </c>
      <c r="AA55" s="633" t="str">
        <f>IF(Y55="","",Y55*30)</f>
        <v/>
      </c>
      <c r="AB55" s="58"/>
      <c r="AC55" s="58"/>
      <c r="AD55" s="124"/>
      <c r="AF55" s="396" t="str">
        <f t="shared" si="0"/>
        <v/>
      </c>
    </row>
    <row r="56" spans="1:49" ht="17.100000000000001" customHeight="1" x14ac:dyDescent="0.25">
      <c r="A56" s="124"/>
      <c r="B56" s="58"/>
      <c r="C56" s="58"/>
      <c r="D56" s="70">
        <v>2</v>
      </c>
      <c r="E56" s="388" t="s">
        <v>93</v>
      </c>
      <c r="F56" s="739"/>
      <c r="G56" s="741"/>
      <c r="H56" s="740"/>
      <c r="I56" s="388" t="s">
        <v>93</v>
      </c>
      <c r="J56" s="765"/>
      <c r="K56" s="765"/>
      <c r="L56" s="765"/>
      <c r="M56" s="72" t="s">
        <v>3752</v>
      </c>
      <c r="N56" s="739"/>
      <c r="O56" s="741"/>
      <c r="P56" s="740"/>
      <c r="Q56" s="320" t="s">
        <v>3752</v>
      </c>
      <c r="R56" s="381"/>
      <c r="S56" s="389" t="s">
        <v>3752</v>
      </c>
      <c r="T56" s="829"/>
      <c r="U56" s="837"/>
      <c r="V56" s="837"/>
      <c r="W56" s="830"/>
      <c r="X56" s="201" t="s">
        <v>93</v>
      </c>
      <c r="Y56" s="382" t="str">
        <f>IF(T56="","",IF(T56="Membre","50%","100%"))</f>
        <v/>
      </c>
      <c r="Z56" s="201" t="s">
        <v>93</v>
      </c>
      <c r="AA56" s="633" t="str">
        <f>IF(Y56="","",Y56*30)</f>
        <v/>
      </c>
      <c r="AB56" s="58"/>
      <c r="AC56" s="58"/>
      <c r="AD56" s="124"/>
      <c r="AF56" s="396" t="str">
        <f t="shared" si="0"/>
        <v/>
      </c>
    </row>
    <row r="57" spans="1:49" ht="17.100000000000001" customHeight="1" x14ac:dyDescent="0.25">
      <c r="A57" s="124"/>
      <c r="B57" s="58"/>
      <c r="C57" s="58"/>
      <c r="D57" s="70">
        <v>3</v>
      </c>
      <c r="E57" s="388" t="s">
        <v>93</v>
      </c>
      <c r="F57" s="739"/>
      <c r="G57" s="741"/>
      <c r="H57" s="740"/>
      <c r="I57" s="388" t="s">
        <v>93</v>
      </c>
      <c r="J57" s="765"/>
      <c r="K57" s="765"/>
      <c r="L57" s="765"/>
      <c r="M57" s="72" t="s">
        <v>3752</v>
      </c>
      <c r="N57" s="739"/>
      <c r="O57" s="741"/>
      <c r="P57" s="740"/>
      <c r="Q57" s="320" t="s">
        <v>3752</v>
      </c>
      <c r="R57" s="381"/>
      <c r="S57" s="389" t="s">
        <v>3752</v>
      </c>
      <c r="T57" s="829"/>
      <c r="U57" s="837"/>
      <c r="V57" s="837"/>
      <c r="W57" s="830"/>
      <c r="X57" s="201" t="s">
        <v>93</v>
      </c>
      <c r="Y57" s="382" t="str">
        <f>IF(T57="","",IF(T57="Membre","50%","100%"))</f>
        <v/>
      </c>
      <c r="Z57" s="201" t="s">
        <v>93</v>
      </c>
      <c r="AA57" s="633" t="str">
        <f>IF(Y57="","",Y57*30)</f>
        <v/>
      </c>
      <c r="AB57" s="58"/>
      <c r="AC57" s="58"/>
      <c r="AD57" s="124"/>
      <c r="AF57" s="396" t="str">
        <f t="shared" si="0"/>
        <v/>
      </c>
      <c r="AV57" s="390">
        <v>6</v>
      </c>
    </row>
    <row r="58" spans="1:49" ht="3.95" customHeight="1" x14ac:dyDescent="0.25">
      <c r="A58" s="124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124"/>
      <c r="AF58" s="396">
        <f t="shared" si="0"/>
        <v>0</v>
      </c>
      <c r="AW58" s="43">
        <v>7</v>
      </c>
    </row>
    <row r="59" spans="1:49" s="441" customFormat="1" ht="17.100000000000001" customHeight="1" x14ac:dyDescent="0.25">
      <c r="A59" s="442"/>
      <c r="B59" s="436"/>
      <c r="C59" s="923" t="s">
        <v>3515</v>
      </c>
      <c r="D59" s="924"/>
      <c r="E59" s="924"/>
      <c r="F59" s="924"/>
      <c r="G59" s="924"/>
      <c r="H59" s="924"/>
      <c r="I59" s="924"/>
      <c r="J59" s="924"/>
      <c r="K59" s="924"/>
      <c r="L59" s="444"/>
      <c r="M59" s="444"/>
      <c r="N59" s="921" t="s">
        <v>1834</v>
      </c>
      <c r="O59" s="921"/>
      <c r="P59" s="921"/>
      <c r="Q59" s="921"/>
      <c r="R59" s="921"/>
      <c r="S59" s="921"/>
      <c r="T59" s="921"/>
      <c r="U59" s="921"/>
      <c r="V59" s="921"/>
      <c r="W59" s="921"/>
      <c r="X59" s="921"/>
      <c r="Y59" s="921"/>
      <c r="Z59" s="922"/>
      <c r="AA59" s="937" t="s">
        <v>1853</v>
      </c>
      <c r="AB59" s="938"/>
      <c r="AC59" s="436"/>
      <c r="AD59" s="442"/>
      <c r="AF59" s="439">
        <f t="shared" si="0"/>
        <v>0</v>
      </c>
    </row>
    <row r="60" spans="1:49" ht="3.95" customHeight="1" x14ac:dyDescent="0.25">
      <c r="A60" s="124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124"/>
      <c r="AF60" s="396">
        <f t="shared" si="0"/>
        <v>0</v>
      </c>
    </row>
    <row r="61" spans="1:49" ht="15" customHeight="1" x14ac:dyDescent="0.25">
      <c r="A61" s="124"/>
      <c r="B61" s="58"/>
      <c r="C61" s="58"/>
      <c r="D61" s="506" t="s">
        <v>1692</v>
      </c>
      <c r="E61" s="507"/>
      <c r="F61" s="889" t="s">
        <v>1838</v>
      </c>
      <c r="G61" s="890"/>
      <c r="H61" s="891"/>
      <c r="I61" s="507"/>
      <c r="J61" s="915" t="s">
        <v>1839</v>
      </c>
      <c r="K61" s="916"/>
      <c r="L61" s="917"/>
      <c r="M61" s="58"/>
      <c r="N61" s="918" t="s">
        <v>3830</v>
      </c>
      <c r="O61" s="919"/>
      <c r="P61" s="920"/>
      <c r="Q61" s="508"/>
      <c r="R61" s="506" t="s">
        <v>3736</v>
      </c>
      <c r="S61" s="53"/>
      <c r="T61" s="889" t="s">
        <v>3887</v>
      </c>
      <c r="U61" s="890"/>
      <c r="V61" s="890"/>
      <c r="W61" s="891"/>
      <c r="X61" s="508"/>
      <c r="Y61" s="509" t="s">
        <v>1996</v>
      </c>
      <c r="Z61" s="73"/>
      <c r="AA61" s="506" t="s">
        <v>1698</v>
      </c>
      <c r="AB61" s="58"/>
      <c r="AC61" s="58"/>
      <c r="AD61" s="124"/>
      <c r="AF61" s="516">
        <f t="shared" si="0"/>
        <v>0</v>
      </c>
    </row>
    <row r="62" spans="1:49" ht="15" customHeight="1" x14ac:dyDescent="0.25">
      <c r="A62" s="124"/>
      <c r="B62" s="58"/>
      <c r="C62" s="58"/>
      <c r="D62" s="321" t="s">
        <v>792</v>
      </c>
      <c r="E62" s="507"/>
      <c r="F62" s="885" t="s">
        <v>805</v>
      </c>
      <c r="G62" s="886"/>
      <c r="H62" s="887"/>
      <c r="I62" s="507"/>
      <c r="J62" s="909" t="s">
        <v>806</v>
      </c>
      <c r="K62" s="910"/>
      <c r="L62" s="911"/>
      <c r="M62" s="58"/>
      <c r="N62" s="912" t="s">
        <v>3829</v>
      </c>
      <c r="O62" s="913"/>
      <c r="P62" s="914"/>
      <c r="Q62" s="508"/>
      <c r="R62" s="321" t="s">
        <v>3733</v>
      </c>
      <c r="S62" s="53"/>
      <c r="T62" s="912" t="s">
        <v>3949</v>
      </c>
      <c r="U62" s="913"/>
      <c r="V62" s="913"/>
      <c r="W62" s="914"/>
      <c r="X62" s="508"/>
      <c r="Y62" s="512" t="s">
        <v>793</v>
      </c>
      <c r="Z62" s="73"/>
      <c r="AA62" s="321" t="s">
        <v>794</v>
      </c>
      <c r="AB62" s="58"/>
      <c r="AC62" s="58"/>
      <c r="AD62" s="124"/>
      <c r="AF62" s="516">
        <f t="shared" si="0"/>
        <v>0</v>
      </c>
    </row>
    <row r="63" spans="1:49" ht="3.95" customHeight="1" x14ac:dyDescent="0.25">
      <c r="A63" s="124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124"/>
      <c r="AF63" s="396">
        <f t="shared" si="0"/>
        <v>0</v>
      </c>
    </row>
    <row r="64" spans="1:49" ht="17.100000000000001" customHeight="1" x14ac:dyDescent="0.25">
      <c r="A64" s="124"/>
      <c r="B64" s="58"/>
      <c r="C64" s="58"/>
      <c r="D64" s="70">
        <v>1</v>
      </c>
      <c r="E64" s="393" t="s">
        <v>3752</v>
      </c>
      <c r="F64" s="739"/>
      <c r="G64" s="741"/>
      <c r="H64" s="740"/>
      <c r="I64" s="393" t="s">
        <v>3752</v>
      </c>
      <c r="J64" s="765"/>
      <c r="K64" s="765"/>
      <c r="L64" s="765"/>
      <c r="M64" s="72" t="s">
        <v>3752</v>
      </c>
      <c r="N64" s="739"/>
      <c r="O64" s="741"/>
      <c r="P64" s="740"/>
      <c r="Q64" s="320" t="s">
        <v>3752</v>
      </c>
      <c r="R64" s="381"/>
      <c r="S64" s="389" t="s">
        <v>3752</v>
      </c>
      <c r="T64" s="829"/>
      <c r="U64" s="837"/>
      <c r="V64" s="837"/>
      <c r="W64" s="830"/>
      <c r="X64" s="201" t="s">
        <v>93</v>
      </c>
      <c r="Y64" s="382" t="str">
        <f>IF(T64="","",IF(T64="Membre","50%","100%"))</f>
        <v/>
      </c>
      <c r="Z64" s="201" t="s">
        <v>93</v>
      </c>
      <c r="AA64" s="633" t="str">
        <f>IF(Y64="","",Y64*30)</f>
        <v/>
      </c>
      <c r="AB64" s="58"/>
      <c r="AC64" s="58"/>
      <c r="AD64" s="124"/>
      <c r="AF64" s="396" t="str">
        <f t="shared" si="0"/>
        <v/>
      </c>
    </row>
    <row r="65" spans="1:50" ht="17.100000000000001" customHeight="1" x14ac:dyDescent="0.25">
      <c r="A65" s="124"/>
      <c r="B65" s="58"/>
      <c r="C65" s="58"/>
      <c r="D65" s="70">
        <v>2</v>
      </c>
      <c r="E65" s="393" t="s">
        <v>3752</v>
      </c>
      <c r="F65" s="739"/>
      <c r="G65" s="741"/>
      <c r="H65" s="740"/>
      <c r="I65" s="393" t="s">
        <v>3752</v>
      </c>
      <c r="J65" s="765"/>
      <c r="K65" s="765"/>
      <c r="L65" s="765"/>
      <c r="M65" s="72" t="s">
        <v>3752</v>
      </c>
      <c r="N65" s="739"/>
      <c r="O65" s="741"/>
      <c r="P65" s="740"/>
      <c r="Q65" s="320" t="s">
        <v>3752</v>
      </c>
      <c r="R65" s="381"/>
      <c r="S65" s="389" t="s">
        <v>3752</v>
      </c>
      <c r="T65" s="829"/>
      <c r="U65" s="837"/>
      <c r="V65" s="837"/>
      <c r="W65" s="830"/>
      <c r="X65" s="201" t="s">
        <v>93</v>
      </c>
      <c r="Y65" s="382" t="str">
        <f>IF(T65="","",IF(T65="Membre","50%","100%"))</f>
        <v/>
      </c>
      <c r="Z65" s="201" t="s">
        <v>93</v>
      </c>
      <c r="AA65" s="633" t="str">
        <f>IF(Y65="","",Y65*30)</f>
        <v/>
      </c>
      <c r="AB65" s="58"/>
      <c r="AC65" s="58"/>
      <c r="AD65" s="124"/>
      <c r="AF65" s="396" t="str">
        <f t="shared" si="0"/>
        <v/>
      </c>
    </row>
    <row r="66" spans="1:50" ht="17.100000000000001" customHeight="1" x14ac:dyDescent="0.25">
      <c r="A66" s="124"/>
      <c r="B66" s="58"/>
      <c r="C66" s="58"/>
      <c r="D66" s="70">
        <v>3</v>
      </c>
      <c r="E66" s="393" t="s">
        <v>3752</v>
      </c>
      <c r="F66" s="739"/>
      <c r="G66" s="741"/>
      <c r="H66" s="740"/>
      <c r="I66" s="393" t="s">
        <v>3752</v>
      </c>
      <c r="J66" s="765"/>
      <c r="K66" s="765"/>
      <c r="L66" s="765"/>
      <c r="M66" s="72" t="s">
        <v>3752</v>
      </c>
      <c r="N66" s="739"/>
      <c r="O66" s="741"/>
      <c r="P66" s="740"/>
      <c r="Q66" s="320" t="s">
        <v>3752</v>
      </c>
      <c r="R66" s="381"/>
      <c r="S66" s="389" t="s">
        <v>3752</v>
      </c>
      <c r="T66" s="829"/>
      <c r="U66" s="837"/>
      <c r="V66" s="837"/>
      <c r="W66" s="830"/>
      <c r="X66" s="201" t="s">
        <v>93</v>
      </c>
      <c r="Y66" s="382" t="str">
        <f>IF(T66="","",IF(T66="Membre","50%","100%"))</f>
        <v/>
      </c>
      <c r="Z66" s="201" t="s">
        <v>93</v>
      </c>
      <c r="AA66" s="633" t="str">
        <f>IF(Y66="","",Y66*30)</f>
        <v/>
      </c>
      <c r="AB66" s="58"/>
      <c r="AC66" s="58"/>
      <c r="AD66" s="124"/>
      <c r="AF66" s="396" t="str">
        <f t="shared" si="0"/>
        <v/>
      </c>
      <c r="AW66" s="390">
        <v>7</v>
      </c>
    </row>
    <row r="67" spans="1:50" ht="3.95" customHeight="1" x14ac:dyDescent="0.25">
      <c r="A67" s="124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124"/>
      <c r="AF67" s="396">
        <f t="shared" si="0"/>
        <v>0</v>
      </c>
    </row>
    <row r="68" spans="1:50" ht="17.100000000000001" customHeight="1" x14ac:dyDescent="0.25">
      <c r="A68" s="124"/>
      <c r="B68" s="58"/>
      <c r="C68" s="931" t="s">
        <v>3843</v>
      </c>
      <c r="D68" s="932"/>
      <c r="E68" s="932"/>
      <c r="F68" s="932"/>
      <c r="G68" s="932"/>
      <c r="H68" s="932"/>
      <c r="I68" s="932"/>
      <c r="J68" s="932"/>
      <c r="K68" s="932"/>
      <c r="L68" s="932"/>
      <c r="M68" s="933" t="s">
        <v>3866</v>
      </c>
      <c r="N68" s="933"/>
      <c r="O68" s="933"/>
      <c r="P68" s="933"/>
      <c r="Q68" s="933"/>
      <c r="R68" s="933"/>
      <c r="S68" s="933"/>
      <c r="T68" s="933"/>
      <c r="U68" s="933"/>
      <c r="V68" s="933"/>
      <c r="W68" s="933"/>
      <c r="X68" s="933"/>
      <c r="Y68" s="933"/>
      <c r="Z68" s="933"/>
      <c r="AA68" s="933"/>
      <c r="AB68" s="934"/>
      <c r="AC68" s="58"/>
      <c r="AD68" s="124"/>
      <c r="AF68" s="396">
        <f t="shared" si="0"/>
        <v>0</v>
      </c>
    </row>
    <row r="69" spans="1:50" ht="3.95" customHeight="1" x14ac:dyDescent="0.25">
      <c r="A69" s="124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124"/>
      <c r="AF69" s="396">
        <f t="shared" si="0"/>
        <v>0</v>
      </c>
    </row>
    <row r="70" spans="1:50" s="441" customFormat="1" ht="17.100000000000001" customHeight="1" x14ac:dyDescent="0.25">
      <c r="A70" s="442"/>
      <c r="B70" s="436"/>
      <c r="C70" s="923" t="s">
        <v>3863</v>
      </c>
      <c r="D70" s="924"/>
      <c r="E70" s="924"/>
      <c r="F70" s="924"/>
      <c r="G70" s="924"/>
      <c r="H70" s="924"/>
      <c r="I70" s="924"/>
      <c r="J70" s="924"/>
      <c r="K70" s="924"/>
      <c r="L70" s="435"/>
      <c r="M70" s="434"/>
      <c r="N70" s="921" t="s">
        <v>3867</v>
      </c>
      <c r="O70" s="921"/>
      <c r="P70" s="921"/>
      <c r="Q70" s="921"/>
      <c r="R70" s="921"/>
      <c r="S70" s="921"/>
      <c r="T70" s="921"/>
      <c r="U70" s="921"/>
      <c r="V70" s="921"/>
      <c r="W70" s="921"/>
      <c r="X70" s="921"/>
      <c r="Y70" s="921"/>
      <c r="Z70" s="922"/>
      <c r="AA70" s="937" t="s">
        <v>1855</v>
      </c>
      <c r="AB70" s="938"/>
      <c r="AC70" s="436"/>
      <c r="AD70" s="442"/>
      <c r="AF70" s="439">
        <f t="shared" si="0"/>
        <v>0</v>
      </c>
    </row>
    <row r="71" spans="1:50" ht="3.95" customHeight="1" x14ac:dyDescent="0.25">
      <c r="A71" s="124"/>
      <c r="B71" s="58"/>
      <c r="C71" s="58"/>
      <c r="D71" s="58"/>
      <c r="E71" s="58"/>
      <c r="F71" s="58"/>
      <c r="G71" s="58"/>
      <c r="H71" s="58"/>
      <c r="I71" s="58"/>
      <c r="J71" s="58"/>
      <c r="K71" s="53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124"/>
      <c r="AF71" s="396">
        <f t="shared" si="0"/>
        <v>0</v>
      </c>
    </row>
    <row r="72" spans="1:50" ht="15" customHeight="1" x14ac:dyDescent="0.25">
      <c r="A72" s="124"/>
      <c r="B72" s="58"/>
      <c r="C72" s="58"/>
      <c r="D72" s="506" t="s">
        <v>1692</v>
      </c>
      <c r="E72" s="507"/>
      <c r="F72" s="506" t="s">
        <v>3881</v>
      </c>
      <c r="G72" s="58"/>
      <c r="H72" s="506" t="s">
        <v>3882</v>
      </c>
      <c r="I72" s="507"/>
      <c r="J72" s="519" t="s">
        <v>3883</v>
      </c>
      <c r="K72" s="520"/>
      <c r="L72" s="519" t="s">
        <v>3895</v>
      </c>
      <c r="M72" s="58"/>
      <c r="N72" s="509" t="s">
        <v>3884</v>
      </c>
      <c r="O72" s="58"/>
      <c r="P72" s="521" t="s">
        <v>3885</v>
      </c>
      <c r="Q72" s="508"/>
      <c r="R72" s="889" t="s">
        <v>3891</v>
      </c>
      <c r="S72" s="890"/>
      <c r="T72" s="890"/>
      <c r="U72" s="891"/>
      <c r="V72" s="508"/>
      <c r="W72" s="889" t="s">
        <v>3886</v>
      </c>
      <c r="X72" s="890"/>
      <c r="Y72" s="891"/>
      <c r="Z72" s="73"/>
      <c r="AA72" s="506" t="s">
        <v>1698</v>
      </c>
      <c r="AB72" s="58"/>
      <c r="AC72" s="58"/>
      <c r="AD72" s="124"/>
      <c r="AF72" s="516">
        <f t="shared" ref="AF72:AF89" si="1">IF(OR(AA72="Valeur",AA72="القيمة"),0,IF(ISERROR(SEARCH("/",AA72)),AA72,0))</f>
        <v>0</v>
      </c>
    </row>
    <row r="73" spans="1:50" ht="15" customHeight="1" x14ac:dyDescent="0.25">
      <c r="A73" s="124"/>
      <c r="B73" s="58"/>
      <c r="C73" s="58"/>
      <c r="D73" s="321" t="s">
        <v>792</v>
      </c>
      <c r="E73" s="507"/>
      <c r="F73" s="321" t="s">
        <v>3869</v>
      </c>
      <c r="G73" s="58"/>
      <c r="H73" s="321" t="s">
        <v>3871</v>
      </c>
      <c r="I73" s="507"/>
      <c r="J73" s="522" t="s">
        <v>3868</v>
      </c>
      <c r="K73" s="520"/>
      <c r="L73" s="512" t="s">
        <v>3894</v>
      </c>
      <c r="M73" s="58"/>
      <c r="N73" s="321" t="s">
        <v>3870</v>
      </c>
      <c r="O73" s="58"/>
      <c r="P73" s="512" t="s">
        <v>3873</v>
      </c>
      <c r="Q73" s="508"/>
      <c r="R73" s="885" t="s">
        <v>3872</v>
      </c>
      <c r="S73" s="886"/>
      <c r="T73" s="886"/>
      <c r="U73" s="887"/>
      <c r="V73" s="508"/>
      <c r="W73" s="912" t="s">
        <v>1998</v>
      </c>
      <c r="X73" s="913"/>
      <c r="Y73" s="914"/>
      <c r="Z73" s="73"/>
      <c r="AA73" s="321" t="s">
        <v>794</v>
      </c>
      <c r="AB73" s="58"/>
      <c r="AC73" s="58"/>
      <c r="AD73" s="124"/>
      <c r="AF73" s="516">
        <f t="shared" si="1"/>
        <v>0</v>
      </c>
    </row>
    <row r="74" spans="1:50" ht="3.95" customHeight="1" x14ac:dyDescent="0.25">
      <c r="A74" s="124"/>
      <c r="B74" s="58"/>
      <c r="C74" s="53"/>
      <c r="D74" s="54"/>
      <c r="E74" s="54"/>
      <c r="F74" s="54"/>
      <c r="G74" s="58"/>
      <c r="H74" s="54"/>
      <c r="I74" s="54"/>
      <c r="J74" s="53"/>
      <c r="K74" s="320"/>
      <c r="L74" s="53"/>
      <c r="M74" s="58"/>
      <c r="N74" s="53"/>
      <c r="O74" s="58"/>
      <c r="P74" s="53"/>
      <c r="Q74" s="68"/>
      <c r="R74" s="53"/>
      <c r="S74" s="71"/>
      <c r="T74" s="48"/>
      <c r="U74" s="48"/>
      <c r="V74" s="68"/>
      <c r="W74" s="53"/>
      <c r="X74" s="68"/>
      <c r="Y74" s="53"/>
      <c r="Z74" s="53"/>
      <c r="AA74" s="53"/>
      <c r="AB74" s="53"/>
      <c r="AC74" s="58"/>
      <c r="AD74" s="124"/>
      <c r="AF74" s="396">
        <f t="shared" si="1"/>
        <v>0</v>
      </c>
    </row>
    <row r="75" spans="1:50" ht="17.100000000000001" customHeight="1" x14ac:dyDescent="0.25">
      <c r="A75" s="124"/>
      <c r="B75" s="58"/>
      <c r="C75" s="58"/>
      <c r="D75" s="70">
        <v>1</v>
      </c>
      <c r="E75" s="388" t="s">
        <v>3752</v>
      </c>
      <c r="F75" s="391"/>
      <c r="G75" s="393" t="s">
        <v>3752</v>
      </c>
      <c r="H75" s="391"/>
      <c r="I75" s="393" t="s">
        <v>3752</v>
      </c>
      <c r="J75" s="391"/>
      <c r="K75" s="393" t="s">
        <v>3752</v>
      </c>
      <c r="L75" s="391"/>
      <c r="M75" s="393" t="s">
        <v>3752</v>
      </c>
      <c r="N75" s="391"/>
      <c r="O75" s="393" t="s">
        <v>3752</v>
      </c>
      <c r="P75" s="392"/>
      <c r="Q75" s="320" t="s">
        <v>3752</v>
      </c>
      <c r="R75" s="829"/>
      <c r="S75" s="837"/>
      <c r="T75" s="837"/>
      <c r="U75" s="344"/>
      <c r="V75" s="320" t="s">
        <v>3752</v>
      </c>
      <c r="W75" s="881"/>
      <c r="X75" s="881"/>
      <c r="Y75" s="881"/>
      <c r="Z75" s="200" t="s">
        <v>3752</v>
      </c>
      <c r="AA75" s="633" t="str">
        <f>IF(W75="","",IF(W75="Responsable",10,5))</f>
        <v/>
      </c>
      <c r="AB75" s="58"/>
      <c r="AC75" s="58"/>
      <c r="AD75" s="124"/>
      <c r="AF75" s="396" t="str">
        <f t="shared" si="1"/>
        <v/>
      </c>
    </row>
    <row r="76" spans="1:50" ht="17.100000000000001" customHeight="1" x14ac:dyDescent="0.25">
      <c r="A76" s="124"/>
      <c r="B76" s="58"/>
      <c r="C76" s="58"/>
      <c r="D76" s="70">
        <v>2</v>
      </c>
      <c r="E76" s="388" t="s">
        <v>3752</v>
      </c>
      <c r="F76" s="391"/>
      <c r="G76" s="393" t="s">
        <v>3752</v>
      </c>
      <c r="H76" s="391"/>
      <c r="I76" s="393" t="s">
        <v>3752</v>
      </c>
      <c r="J76" s="391"/>
      <c r="K76" s="393" t="s">
        <v>3752</v>
      </c>
      <c r="L76" s="391"/>
      <c r="M76" s="393" t="s">
        <v>3752</v>
      </c>
      <c r="N76" s="391"/>
      <c r="O76" s="393" t="s">
        <v>3752</v>
      </c>
      <c r="P76" s="392"/>
      <c r="Q76" s="320" t="s">
        <v>3752</v>
      </c>
      <c r="R76" s="829"/>
      <c r="S76" s="837"/>
      <c r="T76" s="837"/>
      <c r="U76" s="344"/>
      <c r="V76" s="320" t="s">
        <v>3752</v>
      </c>
      <c r="W76" s="881"/>
      <c r="X76" s="881"/>
      <c r="Y76" s="881" t="str">
        <f>IF(T76="","",IF(T76="Membre","50%","100%"))</f>
        <v/>
      </c>
      <c r="Z76" s="200" t="s">
        <v>3752</v>
      </c>
      <c r="AA76" s="633" t="str">
        <f>IF(W76="","",IF(W76="Responsable",10,5))</f>
        <v/>
      </c>
      <c r="AB76" s="58"/>
      <c r="AC76" s="58"/>
      <c r="AD76" s="124"/>
      <c r="AF76" s="396" t="str">
        <f t="shared" si="1"/>
        <v/>
      </c>
    </row>
    <row r="77" spans="1:50" ht="17.100000000000001" customHeight="1" x14ac:dyDescent="0.25">
      <c r="A77" s="124"/>
      <c r="B77" s="58"/>
      <c r="C77" s="58"/>
      <c r="D77" s="70">
        <v>3</v>
      </c>
      <c r="E77" s="388" t="s">
        <v>3752</v>
      </c>
      <c r="F77" s="391"/>
      <c r="G77" s="393" t="s">
        <v>3752</v>
      </c>
      <c r="H77" s="391"/>
      <c r="I77" s="393" t="s">
        <v>3752</v>
      </c>
      <c r="J77" s="391"/>
      <c r="K77" s="393" t="s">
        <v>3752</v>
      </c>
      <c r="L77" s="391"/>
      <c r="M77" s="393" t="s">
        <v>3752</v>
      </c>
      <c r="N77" s="391"/>
      <c r="O77" s="393" t="s">
        <v>3752</v>
      </c>
      <c r="P77" s="392"/>
      <c r="Q77" s="320" t="s">
        <v>3752</v>
      </c>
      <c r="R77" s="829"/>
      <c r="S77" s="837"/>
      <c r="T77" s="837"/>
      <c r="U77" s="344"/>
      <c r="V77" s="320" t="s">
        <v>3752</v>
      </c>
      <c r="W77" s="881"/>
      <c r="X77" s="881"/>
      <c r="Y77" s="881"/>
      <c r="Z77" s="200" t="s">
        <v>3752</v>
      </c>
      <c r="AA77" s="633" t="str">
        <f>IF(W77="","",IF(W77="Responsable",10,5))</f>
        <v/>
      </c>
      <c r="AB77" s="58"/>
      <c r="AC77" s="58"/>
      <c r="AD77" s="124"/>
      <c r="AF77" s="396" t="str">
        <f t="shared" si="1"/>
        <v/>
      </c>
      <c r="AX77" s="390">
        <v>8</v>
      </c>
    </row>
    <row r="78" spans="1:50" ht="3.95" customHeight="1" x14ac:dyDescent="0.25">
      <c r="A78" s="124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124"/>
      <c r="AF78" s="396">
        <f t="shared" si="1"/>
        <v>0</v>
      </c>
    </row>
    <row r="79" spans="1:50" s="441" customFormat="1" ht="17.100000000000001" customHeight="1" x14ac:dyDescent="0.25">
      <c r="A79" s="442"/>
      <c r="B79" s="436"/>
      <c r="C79" s="923" t="s">
        <v>3864</v>
      </c>
      <c r="D79" s="924"/>
      <c r="E79" s="924"/>
      <c r="F79" s="924"/>
      <c r="G79" s="924"/>
      <c r="H79" s="924"/>
      <c r="I79" s="924"/>
      <c r="J79" s="924"/>
      <c r="K79" s="924"/>
      <c r="L79" s="435"/>
      <c r="M79" s="434"/>
      <c r="N79" s="921" t="s">
        <v>4704</v>
      </c>
      <c r="O79" s="921"/>
      <c r="P79" s="921"/>
      <c r="Q79" s="921"/>
      <c r="R79" s="921"/>
      <c r="S79" s="921"/>
      <c r="T79" s="921"/>
      <c r="U79" s="921"/>
      <c r="V79" s="921"/>
      <c r="W79" s="921"/>
      <c r="X79" s="921"/>
      <c r="Y79" s="921"/>
      <c r="Z79" s="922"/>
      <c r="AA79" s="937" t="s">
        <v>1879</v>
      </c>
      <c r="AB79" s="938"/>
      <c r="AC79" s="436"/>
      <c r="AD79" s="442"/>
      <c r="AF79" s="439">
        <f t="shared" si="1"/>
        <v>0</v>
      </c>
    </row>
    <row r="80" spans="1:50" ht="3.95" customHeight="1" x14ac:dyDescent="0.25">
      <c r="A80" s="124"/>
      <c r="B80" s="58"/>
      <c r="C80" s="53"/>
      <c r="D80" s="54"/>
      <c r="E80" s="54"/>
      <c r="F80" s="54"/>
      <c r="G80" s="54"/>
      <c r="H80" s="54"/>
      <c r="I80" s="54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8"/>
      <c r="AD80" s="124"/>
      <c r="AF80" s="396">
        <f t="shared" si="1"/>
        <v>0</v>
      </c>
    </row>
    <row r="81" spans="1:51" ht="15" customHeight="1" x14ac:dyDescent="0.25">
      <c r="A81" s="124"/>
      <c r="B81" s="58"/>
      <c r="C81" s="53"/>
      <c r="D81" s="506" t="s">
        <v>1692</v>
      </c>
      <c r="E81" s="507"/>
      <c r="F81" s="463" t="s">
        <v>3786</v>
      </c>
      <c r="G81" s="54"/>
      <c r="H81" s="463" t="s">
        <v>1878</v>
      </c>
      <c r="I81" s="523"/>
      <c r="J81" s="727" t="s">
        <v>3893</v>
      </c>
      <c r="K81" s="728"/>
      <c r="L81" s="729"/>
      <c r="M81" s="58"/>
      <c r="N81" s="727" t="s">
        <v>3897</v>
      </c>
      <c r="O81" s="728"/>
      <c r="P81" s="729"/>
      <c r="Q81" s="508"/>
      <c r="R81" s="727" t="s">
        <v>3583</v>
      </c>
      <c r="S81" s="728"/>
      <c r="T81" s="728"/>
      <c r="U81" s="729"/>
      <c r="V81" s="162"/>
      <c r="W81" s="727" t="s">
        <v>3584</v>
      </c>
      <c r="X81" s="728"/>
      <c r="Y81" s="729"/>
      <c r="Z81" s="73"/>
      <c r="AA81" s="506" t="s">
        <v>1698</v>
      </c>
      <c r="AB81" s="53"/>
      <c r="AC81" s="58"/>
      <c r="AD81" s="124"/>
      <c r="AF81" s="516">
        <f t="shared" si="1"/>
        <v>0</v>
      </c>
    </row>
    <row r="82" spans="1:51" ht="15" customHeight="1" x14ac:dyDescent="0.25">
      <c r="A82" s="124"/>
      <c r="B82" s="58"/>
      <c r="C82" s="53"/>
      <c r="D82" s="321" t="s">
        <v>792</v>
      </c>
      <c r="E82" s="507"/>
      <c r="F82" s="464" t="s">
        <v>3808</v>
      </c>
      <c r="G82" s="54"/>
      <c r="H82" s="464" t="s">
        <v>1877</v>
      </c>
      <c r="I82" s="523"/>
      <c r="J82" s="730" t="s">
        <v>3892</v>
      </c>
      <c r="K82" s="731"/>
      <c r="L82" s="732"/>
      <c r="M82" s="58"/>
      <c r="N82" s="730" t="s">
        <v>3896</v>
      </c>
      <c r="O82" s="731"/>
      <c r="P82" s="732"/>
      <c r="Q82" s="524"/>
      <c r="R82" s="730" t="s">
        <v>3582</v>
      </c>
      <c r="S82" s="731"/>
      <c r="T82" s="731"/>
      <c r="U82" s="732"/>
      <c r="V82" s="162"/>
      <c r="W82" s="730" t="s">
        <v>3585</v>
      </c>
      <c r="X82" s="731"/>
      <c r="Y82" s="732"/>
      <c r="Z82" s="73"/>
      <c r="AA82" s="321" t="s">
        <v>794</v>
      </c>
      <c r="AB82" s="53"/>
      <c r="AC82" s="58"/>
      <c r="AD82" s="124"/>
      <c r="AF82" s="516">
        <f t="shared" si="1"/>
        <v>0</v>
      </c>
    </row>
    <row r="83" spans="1:51" ht="3.95" customHeight="1" x14ac:dyDescent="0.25">
      <c r="A83" s="124"/>
      <c r="B83" s="58"/>
      <c r="C83" s="53"/>
      <c r="D83" s="54"/>
      <c r="E83" s="54"/>
      <c r="F83" s="54"/>
      <c r="G83" s="54"/>
      <c r="H83" s="54"/>
      <c r="I83" s="59"/>
      <c r="J83" s="53"/>
      <c r="K83" s="53"/>
      <c r="L83" s="53"/>
      <c r="M83" s="53"/>
      <c r="N83" s="53"/>
      <c r="O83" s="53"/>
      <c r="P83" s="345"/>
      <c r="Q83" s="53"/>
      <c r="R83" s="53"/>
      <c r="S83" s="53"/>
      <c r="T83" s="53"/>
      <c r="U83" s="53"/>
      <c r="V83" s="213"/>
      <c r="W83" s="53"/>
      <c r="X83" s="53"/>
      <c r="Y83" s="53"/>
      <c r="Z83" s="53"/>
      <c r="AA83" s="53"/>
      <c r="AB83" s="53"/>
      <c r="AC83" s="58"/>
      <c r="AD83" s="124"/>
      <c r="AF83" s="396">
        <f t="shared" si="1"/>
        <v>0</v>
      </c>
    </row>
    <row r="84" spans="1:51" ht="17.100000000000001" customHeight="1" x14ac:dyDescent="0.25">
      <c r="A84" s="124"/>
      <c r="B84" s="58"/>
      <c r="C84" s="58"/>
      <c r="D84" s="70">
        <v>1</v>
      </c>
      <c r="E84" s="59"/>
      <c r="F84" s="391"/>
      <c r="G84" s="393" t="s">
        <v>3752</v>
      </c>
      <c r="H84" s="391"/>
      <c r="I84" s="393" t="s">
        <v>3752</v>
      </c>
      <c r="J84" s="765"/>
      <c r="K84" s="765"/>
      <c r="L84" s="765"/>
      <c r="M84" s="69"/>
      <c r="N84" s="739"/>
      <c r="O84" s="741"/>
      <c r="P84" s="740"/>
      <c r="Q84" s="68"/>
      <c r="R84" s="829"/>
      <c r="S84" s="837"/>
      <c r="T84" s="837"/>
      <c r="U84" s="830"/>
      <c r="V84" s="213"/>
      <c r="W84" s="765"/>
      <c r="X84" s="765"/>
      <c r="Y84" s="765"/>
      <c r="Z84" s="200"/>
      <c r="AA84" s="633" t="str">
        <f>IF(AND(F84&lt;&gt;"",H84&lt;&gt;"",J84&lt;&gt;""),5,"")</f>
        <v/>
      </c>
      <c r="AB84" s="58"/>
      <c r="AC84" s="58"/>
      <c r="AD84" s="124"/>
      <c r="AF84" s="396" t="str">
        <f t="shared" si="1"/>
        <v/>
      </c>
    </row>
    <row r="85" spans="1:51" ht="17.100000000000001" customHeight="1" x14ac:dyDescent="0.25">
      <c r="A85" s="124"/>
      <c r="B85" s="58"/>
      <c r="C85" s="58"/>
      <c r="D85" s="70">
        <v>2</v>
      </c>
      <c r="E85" s="59"/>
      <c r="F85" s="391"/>
      <c r="G85" s="393" t="s">
        <v>3752</v>
      </c>
      <c r="H85" s="391"/>
      <c r="I85" s="393" t="s">
        <v>3752</v>
      </c>
      <c r="J85" s="765"/>
      <c r="K85" s="765"/>
      <c r="L85" s="765"/>
      <c r="M85" s="69"/>
      <c r="N85" s="739"/>
      <c r="O85" s="741"/>
      <c r="P85" s="740"/>
      <c r="Q85" s="68"/>
      <c r="R85" s="829"/>
      <c r="S85" s="837"/>
      <c r="T85" s="837"/>
      <c r="U85" s="830"/>
      <c r="V85" s="213"/>
      <c r="W85" s="765"/>
      <c r="X85" s="765"/>
      <c r="Y85" s="765"/>
      <c r="Z85" s="200"/>
      <c r="AA85" s="633" t="str">
        <f>IF(AND(F85&lt;&gt;"",H85&lt;&gt;"",J85&lt;&gt;""),5,"")</f>
        <v/>
      </c>
      <c r="AB85" s="58"/>
      <c r="AC85" s="58"/>
      <c r="AD85" s="124"/>
      <c r="AF85" s="396" t="str">
        <f t="shared" si="1"/>
        <v/>
      </c>
    </row>
    <row r="86" spans="1:51" ht="17.100000000000001" customHeight="1" x14ac:dyDescent="0.25">
      <c r="A86" s="124"/>
      <c r="B86" s="58"/>
      <c r="C86" s="58"/>
      <c r="D86" s="70">
        <v>3</v>
      </c>
      <c r="E86" s="388"/>
      <c r="F86" s="391"/>
      <c r="G86" s="393" t="s">
        <v>3752</v>
      </c>
      <c r="H86" s="391"/>
      <c r="I86" s="393" t="s">
        <v>3752</v>
      </c>
      <c r="J86" s="765"/>
      <c r="K86" s="765"/>
      <c r="L86" s="765"/>
      <c r="M86" s="69"/>
      <c r="N86" s="739"/>
      <c r="O86" s="741"/>
      <c r="P86" s="740"/>
      <c r="Q86" s="68"/>
      <c r="R86" s="829"/>
      <c r="S86" s="837"/>
      <c r="T86" s="837"/>
      <c r="U86" s="830"/>
      <c r="V86" s="213"/>
      <c r="W86" s="765"/>
      <c r="X86" s="765"/>
      <c r="Y86" s="765"/>
      <c r="Z86" s="200"/>
      <c r="AA86" s="633" t="str">
        <f>IF(AND(F86&lt;&gt;"",H86&lt;&gt;"",J86&lt;&gt;""),5,"")</f>
        <v/>
      </c>
      <c r="AB86" s="58"/>
      <c r="AC86" s="58"/>
      <c r="AD86" s="124"/>
      <c r="AF86" s="396" t="str">
        <f t="shared" si="1"/>
        <v/>
      </c>
      <c r="AY86" s="390">
        <v>9</v>
      </c>
    </row>
    <row r="87" spans="1:51" ht="17.100000000000001" customHeight="1" thickBot="1" x14ac:dyDescent="0.3">
      <c r="A87" s="124"/>
      <c r="B87" s="58"/>
      <c r="C87" s="58"/>
      <c r="D87" s="58"/>
      <c r="E87" s="58"/>
      <c r="F87" s="58"/>
      <c r="G87" s="58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58"/>
      <c r="X87" s="58"/>
      <c r="Y87" s="58"/>
      <c r="Z87" s="58"/>
      <c r="AA87" s="58"/>
      <c r="AB87" s="58"/>
      <c r="AC87" s="58"/>
      <c r="AD87" s="124"/>
      <c r="AF87" s="396">
        <f t="shared" si="1"/>
        <v>0</v>
      </c>
    </row>
    <row r="88" spans="1:51" ht="17.100000000000001" customHeight="1" x14ac:dyDescent="0.25">
      <c r="A88" s="124"/>
      <c r="B88" s="950" t="s">
        <v>1892</v>
      </c>
      <c r="C88" s="950"/>
      <c r="D88" s="950"/>
      <c r="E88" s="950"/>
      <c r="F88" s="951"/>
      <c r="G88" s="383"/>
      <c r="H88" s="383"/>
      <c r="I88" s="383"/>
      <c r="J88" s="383"/>
      <c r="K88" s="383"/>
      <c r="L88" s="383"/>
      <c r="M88" s="383"/>
      <c r="N88" s="383"/>
      <c r="O88" s="383"/>
      <c r="P88" s="383"/>
      <c r="Q88" s="383"/>
      <c r="R88" s="383"/>
      <c r="S88" s="383"/>
      <c r="T88" s="383"/>
      <c r="U88" s="383"/>
      <c r="V88" s="383"/>
      <c r="W88" s="954" t="s">
        <v>3907</v>
      </c>
      <c r="X88" s="950"/>
      <c r="Y88" s="950"/>
      <c r="Z88" s="950"/>
      <c r="AA88" s="950"/>
      <c r="AB88" s="950"/>
      <c r="AC88" s="951"/>
      <c r="AD88" s="124"/>
      <c r="AF88" s="396">
        <f t="shared" si="1"/>
        <v>0</v>
      </c>
    </row>
    <row r="89" spans="1:51" ht="17.100000000000001" customHeight="1" x14ac:dyDescent="0.25">
      <c r="A89" s="124"/>
      <c r="B89" s="952"/>
      <c r="C89" s="952"/>
      <c r="D89" s="952"/>
      <c r="E89" s="952"/>
      <c r="F89" s="953"/>
      <c r="G89" s="384"/>
      <c r="H89" s="384"/>
      <c r="I89" s="384"/>
      <c r="J89" s="384"/>
      <c r="K89" s="384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384"/>
      <c r="W89" s="955"/>
      <c r="X89" s="952"/>
      <c r="Y89" s="952"/>
      <c r="Z89" s="952"/>
      <c r="AA89" s="952"/>
      <c r="AB89" s="952"/>
      <c r="AC89" s="953"/>
      <c r="AD89" s="124"/>
      <c r="AF89" s="396">
        <f t="shared" si="1"/>
        <v>0</v>
      </c>
    </row>
    <row r="90" spans="1:51" ht="17.100000000000001" customHeight="1" x14ac:dyDescent="0.25">
      <c r="A90" s="124"/>
      <c r="B90" s="384"/>
      <c r="C90" s="384"/>
      <c r="D90" s="384"/>
      <c r="E90" s="384"/>
      <c r="F90" s="384"/>
      <c r="G90" s="384"/>
      <c r="H90" s="384"/>
      <c r="I90" s="384"/>
      <c r="J90" s="384"/>
      <c r="K90" s="384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124"/>
      <c r="AF90" s="396"/>
    </row>
    <row r="91" spans="1:51" ht="17.100000000000001" customHeight="1" x14ac:dyDescent="0.25">
      <c r="A91" s="124"/>
      <c r="B91" s="384"/>
      <c r="C91" s="384"/>
      <c r="D91" s="384"/>
      <c r="E91" s="384"/>
      <c r="F91" s="384"/>
      <c r="G91" s="384"/>
      <c r="H91" s="384"/>
      <c r="I91" s="384"/>
      <c r="J91" s="384"/>
      <c r="K91" s="384"/>
      <c r="L91" s="384"/>
      <c r="M91" s="384"/>
      <c r="N91" s="384"/>
      <c r="O91" s="384"/>
      <c r="P91" s="384"/>
      <c r="Q91" s="384"/>
      <c r="R91" s="384"/>
      <c r="S91" s="384"/>
      <c r="T91" s="384"/>
      <c r="U91" s="384"/>
      <c r="V91" s="384"/>
      <c r="W91" s="384"/>
      <c r="X91" s="384"/>
      <c r="Y91" s="384"/>
      <c r="Z91" s="384"/>
      <c r="AA91" s="384"/>
      <c r="AB91" s="384"/>
      <c r="AC91" s="384"/>
      <c r="AD91" s="124"/>
      <c r="AF91" s="396"/>
    </row>
    <row r="92" spans="1:51" ht="33.950000000000003" customHeight="1" x14ac:dyDescent="0.25">
      <c r="A92" s="124"/>
      <c r="B92" s="384"/>
      <c r="C92" s="384"/>
      <c r="D92" s="947" t="s">
        <v>1890</v>
      </c>
      <c r="E92" s="948"/>
      <c r="F92" s="948"/>
      <c r="G92" s="948"/>
      <c r="H92" s="948"/>
      <c r="I92" s="948"/>
      <c r="J92" s="948"/>
      <c r="K92" s="948"/>
      <c r="L92" s="385" t="s">
        <v>1990</v>
      </c>
      <c r="M92" s="942" t="s">
        <v>3931</v>
      </c>
      <c r="N92" s="942"/>
      <c r="O92" s="942"/>
      <c r="P92" s="942"/>
      <c r="Q92" s="942"/>
      <c r="R92" s="942"/>
      <c r="S92" s="942"/>
      <c r="T92" s="942"/>
      <c r="U92" s="942"/>
      <c r="V92" s="942"/>
      <c r="W92" s="942"/>
      <c r="X92" s="942"/>
      <c r="Y92" s="942"/>
      <c r="Z92" s="942"/>
      <c r="AA92" s="942"/>
      <c r="AB92" s="384"/>
      <c r="AC92" s="384"/>
      <c r="AD92" s="124"/>
    </row>
    <row r="93" spans="1:51" ht="68.099999999999994" customHeight="1" x14ac:dyDescent="0.25">
      <c r="A93" s="124"/>
      <c r="B93" s="384"/>
      <c r="C93" s="384"/>
      <c r="D93" s="949" t="s">
        <v>3932</v>
      </c>
      <c r="E93" s="949"/>
      <c r="F93" s="949"/>
      <c r="G93" s="949"/>
      <c r="H93" s="949"/>
      <c r="I93" s="949"/>
      <c r="J93" s="949"/>
      <c r="K93" s="949"/>
      <c r="L93" s="385">
        <f>SUM(AF8:AF38)</f>
        <v>0</v>
      </c>
      <c r="M93" s="943" t="s">
        <v>3933</v>
      </c>
      <c r="N93" s="944"/>
      <c r="O93" s="944"/>
      <c r="P93" s="944"/>
      <c r="Q93" s="944" t="e">
        <f>SUM(#REF!,#REF!,#REF!,#REF!)</f>
        <v>#REF!</v>
      </c>
      <c r="R93" s="944"/>
      <c r="S93" s="944"/>
      <c r="T93" s="944"/>
      <c r="U93" s="944"/>
      <c r="V93" s="944"/>
      <c r="W93" s="944"/>
      <c r="X93" s="944"/>
      <c r="Y93" s="944"/>
      <c r="Z93" s="944"/>
      <c r="AA93" s="945"/>
      <c r="AB93" s="384"/>
      <c r="AC93" s="384"/>
      <c r="AD93" s="124"/>
    </row>
    <row r="94" spans="1:51" ht="33.950000000000003" customHeight="1" x14ac:dyDescent="0.25">
      <c r="A94" s="124"/>
      <c r="B94" s="384"/>
      <c r="C94" s="384"/>
      <c r="D94" s="949" t="s">
        <v>1888</v>
      </c>
      <c r="E94" s="949"/>
      <c r="F94" s="949"/>
      <c r="G94" s="949"/>
      <c r="H94" s="949"/>
      <c r="I94" s="949"/>
      <c r="J94" s="949"/>
      <c r="K94" s="949"/>
      <c r="L94" s="385">
        <f>SUM(AF46:AF67)</f>
        <v>0</v>
      </c>
      <c r="M94" s="946" t="s">
        <v>1889</v>
      </c>
      <c r="N94" s="946"/>
      <c r="O94" s="946"/>
      <c r="P94" s="946"/>
      <c r="Q94" s="946" t="e">
        <f>SUM(#REF!,#REF!,#REF!)</f>
        <v>#REF!</v>
      </c>
      <c r="R94" s="946"/>
      <c r="S94" s="946"/>
      <c r="T94" s="946"/>
      <c r="U94" s="946"/>
      <c r="V94" s="946"/>
      <c r="W94" s="946"/>
      <c r="X94" s="946"/>
      <c r="Y94" s="946"/>
      <c r="Z94" s="946"/>
      <c r="AA94" s="946"/>
      <c r="AB94" s="384"/>
      <c r="AC94" s="384"/>
      <c r="AD94" s="124"/>
    </row>
    <row r="95" spans="1:51" ht="33.950000000000003" customHeight="1" x14ac:dyDescent="0.25">
      <c r="A95" s="124"/>
      <c r="B95" s="384"/>
      <c r="C95" s="384"/>
      <c r="D95" s="949" t="s">
        <v>3865</v>
      </c>
      <c r="E95" s="949"/>
      <c r="F95" s="949"/>
      <c r="G95" s="949"/>
      <c r="H95" s="949"/>
      <c r="I95" s="949"/>
      <c r="J95" s="949"/>
      <c r="K95" s="949"/>
      <c r="L95" s="386">
        <f>SUM(AF75:AF87)</f>
        <v>0</v>
      </c>
      <c r="M95" s="946" t="s">
        <v>3866</v>
      </c>
      <c r="N95" s="946"/>
      <c r="O95" s="946"/>
      <c r="P95" s="946"/>
      <c r="Q95" s="946"/>
      <c r="R95" s="946"/>
      <c r="S95" s="946"/>
      <c r="T95" s="946"/>
      <c r="U95" s="946"/>
      <c r="V95" s="946"/>
      <c r="W95" s="946"/>
      <c r="X95" s="946"/>
      <c r="Y95" s="946"/>
      <c r="Z95" s="946"/>
      <c r="AA95" s="946"/>
      <c r="AB95" s="384"/>
      <c r="AC95" s="384"/>
      <c r="AD95" s="124"/>
    </row>
    <row r="96" spans="1:51" ht="33.950000000000003" customHeight="1" x14ac:dyDescent="0.25">
      <c r="A96" s="124"/>
      <c r="B96" s="384"/>
      <c r="C96" s="384"/>
      <c r="D96" s="939" t="s">
        <v>3516</v>
      </c>
      <c r="E96" s="940"/>
      <c r="F96" s="940"/>
      <c r="G96" s="940"/>
      <c r="H96" s="940"/>
      <c r="I96" s="940"/>
      <c r="J96" s="940"/>
      <c r="K96" s="941"/>
      <c r="L96" s="385">
        <f>SUM(L93:L95)</f>
        <v>0</v>
      </c>
      <c r="M96" s="942" t="s">
        <v>1891</v>
      </c>
      <c r="N96" s="942"/>
      <c r="O96" s="942"/>
      <c r="P96" s="942"/>
      <c r="Q96" s="942"/>
      <c r="R96" s="942"/>
      <c r="S96" s="942"/>
      <c r="T96" s="942"/>
      <c r="U96" s="942"/>
      <c r="V96" s="942"/>
      <c r="W96" s="942"/>
      <c r="X96" s="942"/>
      <c r="Y96" s="942"/>
      <c r="Z96" s="942"/>
      <c r="AA96" s="942"/>
      <c r="AB96" s="384"/>
      <c r="AC96" s="384"/>
      <c r="AD96" s="124"/>
    </row>
    <row r="97" spans="1:30" ht="17.100000000000001" customHeight="1" x14ac:dyDescent="0.25">
      <c r="A97" s="124"/>
      <c r="B97" s="384"/>
      <c r="C97" s="384"/>
      <c r="D97" s="384"/>
      <c r="E97" s="384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384"/>
      <c r="S97" s="384"/>
      <c r="T97" s="384"/>
      <c r="U97" s="384"/>
      <c r="V97" s="384"/>
      <c r="W97" s="384"/>
      <c r="X97" s="384"/>
      <c r="Y97" s="384"/>
      <c r="Z97" s="384"/>
      <c r="AA97" s="384"/>
      <c r="AB97" s="384"/>
      <c r="AC97" s="384"/>
      <c r="AD97" s="124"/>
    </row>
    <row r="98" spans="1:30" ht="17.100000000000001" customHeight="1" thickBot="1" x14ac:dyDescent="0.3">
      <c r="A98" s="125"/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7"/>
      <c r="X98" s="387"/>
      <c r="Y98" s="387"/>
      <c r="Z98" s="387"/>
      <c r="AA98" s="387"/>
      <c r="AB98" s="387"/>
      <c r="AC98" s="387"/>
      <c r="AD98" s="125"/>
    </row>
    <row r="99" spans="1:30" ht="14.25" customHeight="1" x14ac:dyDescent="0.25"/>
    <row r="100" spans="1:30" x14ac:dyDescent="0.25">
      <c r="E100" s="200"/>
      <c r="G100" s="200"/>
      <c r="J100" s="213"/>
      <c r="N100" s="213"/>
      <c r="P100" s="213"/>
      <c r="V100" s="200"/>
    </row>
    <row r="101" spans="1:30" x14ac:dyDescent="0.25">
      <c r="E101" s="200"/>
      <c r="G101" s="200"/>
      <c r="J101" s="213"/>
      <c r="N101" s="213"/>
      <c r="P101" s="213"/>
      <c r="V101" s="200"/>
    </row>
    <row r="102" spans="1:30" x14ac:dyDescent="0.25">
      <c r="U102" s="200"/>
    </row>
  </sheetData>
  <sheetProtection password="CA1A" sheet="1" objects="1" scenarios="1" formatCells="0" formatRows="0" sort="0" autoFilter="0"/>
  <mergeCells count="217">
    <mergeCell ref="B88:F89"/>
    <mergeCell ref="W88:AC89"/>
    <mergeCell ref="W77:Y77"/>
    <mergeCell ref="M95:AA95"/>
    <mergeCell ref="R72:U72"/>
    <mergeCell ref="R73:U73"/>
    <mergeCell ref="J86:L86"/>
    <mergeCell ref="N86:P86"/>
    <mergeCell ref="J84:L84"/>
    <mergeCell ref="N84:P84"/>
    <mergeCell ref="J85:L85"/>
    <mergeCell ref="N85:P85"/>
    <mergeCell ref="C79:K79"/>
    <mergeCell ref="N79:Z79"/>
    <mergeCell ref="AA79:AB79"/>
    <mergeCell ref="R75:T75"/>
    <mergeCell ref="R76:T76"/>
    <mergeCell ref="R77:T77"/>
    <mergeCell ref="R81:U81"/>
    <mergeCell ref="R82:U82"/>
    <mergeCell ref="W81:Y81"/>
    <mergeCell ref="W82:Y82"/>
    <mergeCell ref="R84:U84"/>
    <mergeCell ref="W72:Y72"/>
    <mergeCell ref="W75:Y75"/>
    <mergeCell ref="W76:Y76"/>
    <mergeCell ref="AA30:AB30"/>
    <mergeCell ref="F36:H36"/>
    <mergeCell ref="J36:L36"/>
    <mergeCell ref="F37:H37"/>
    <mergeCell ref="J37:L37"/>
    <mergeCell ref="F35:H35"/>
    <mergeCell ref="J35:L35"/>
    <mergeCell ref="T36:W36"/>
    <mergeCell ref="N37:P37"/>
    <mergeCell ref="T37:W37"/>
    <mergeCell ref="N35:P35"/>
    <mergeCell ref="T35:W35"/>
    <mergeCell ref="N36:P36"/>
    <mergeCell ref="C30:K30"/>
    <mergeCell ref="N30:Z30"/>
    <mergeCell ref="M39:AB39"/>
    <mergeCell ref="C39:L39"/>
    <mergeCell ref="J46:L46"/>
    <mergeCell ref="J47:L47"/>
    <mergeCell ref="J48:L48"/>
    <mergeCell ref="T46:W46"/>
    <mergeCell ref="T47:W47"/>
    <mergeCell ref="T48:W48"/>
    <mergeCell ref="N43:P43"/>
    <mergeCell ref="N44:P44"/>
    <mergeCell ref="N46:P46"/>
    <mergeCell ref="N47:P47"/>
    <mergeCell ref="N48:P48"/>
    <mergeCell ref="T44:W44"/>
    <mergeCell ref="F46:H46"/>
    <mergeCell ref="F47:H47"/>
    <mergeCell ref="C41:K41"/>
    <mergeCell ref="AA41:AB41"/>
    <mergeCell ref="F43:H43"/>
    <mergeCell ref="J43:L43"/>
    <mergeCell ref="T43:W43"/>
    <mergeCell ref="F48:H48"/>
    <mergeCell ref="J65:L65"/>
    <mergeCell ref="T65:W65"/>
    <mergeCell ref="F44:H44"/>
    <mergeCell ref="J44:L44"/>
    <mergeCell ref="N64:P64"/>
    <mergeCell ref="N65:P65"/>
    <mergeCell ref="T64:W64"/>
    <mergeCell ref="F64:H64"/>
    <mergeCell ref="J64:L64"/>
    <mergeCell ref="T53:W53"/>
    <mergeCell ref="F61:H61"/>
    <mergeCell ref="J61:L61"/>
    <mergeCell ref="N61:P61"/>
    <mergeCell ref="T61:W61"/>
    <mergeCell ref="F62:H62"/>
    <mergeCell ref="J62:L62"/>
    <mergeCell ref="N62:P62"/>
    <mergeCell ref="T62:W62"/>
    <mergeCell ref="D96:K96"/>
    <mergeCell ref="M92:AA92"/>
    <mergeCell ref="M93:AA93"/>
    <mergeCell ref="M94:AA94"/>
    <mergeCell ref="M96:AA96"/>
    <mergeCell ref="D92:K92"/>
    <mergeCell ref="F66:H66"/>
    <mergeCell ref="J66:L66"/>
    <mergeCell ref="T66:W66"/>
    <mergeCell ref="D93:K93"/>
    <mergeCell ref="D94:K94"/>
    <mergeCell ref="N66:P66"/>
    <mergeCell ref="C68:L68"/>
    <mergeCell ref="M68:AB68"/>
    <mergeCell ref="C70:K70"/>
    <mergeCell ref="N70:Z70"/>
    <mergeCell ref="AA70:AB70"/>
    <mergeCell ref="J81:L81"/>
    <mergeCell ref="J82:L82"/>
    <mergeCell ref="D95:K95"/>
    <mergeCell ref="N81:P81"/>
    <mergeCell ref="N82:P82"/>
    <mergeCell ref="R85:U85"/>
    <mergeCell ref="W73:Y73"/>
    <mergeCell ref="AA50:AB50"/>
    <mergeCell ref="C59:K59"/>
    <mergeCell ref="N59:Z59"/>
    <mergeCell ref="AA59:AB59"/>
    <mergeCell ref="F55:H55"/>
    <mergeCell ref="J55:L55"/>
    <mergeCell ref="T55:W55"/>
    <mergeCell ref="F56:H56"/>
    <mergeCell ref="J56:L56"/>
    <mergeCell ref="T56:W56"/>
    <mergeCell ref="F57:H57"/>
    <mergeCell ref="J57:L57"/>
    <mergeCell ref="C50:K50"/>
    <mergeCell ref="N50:Z50"/>
    <mergeCell ref="N55:P55"/>
    <mergeCell ref="N56:P56"/>
    <mergeCell ref="N57:P57"/>
    <mergeCell ref="T57:W57"/>
    <mergeCell ref="F52:H52"/>
    <mergeCell ref="J52:L52"/>
    <mergeCell ref="N52:P52"/>
    <mergeCell ref="T52:W52"/>
    <mergeCell ref="F53:H53"/>
    <mergeCell ref="N53:P53"/>
    <mergeCell ref="AA21:AB21"/>
    <mergeCell ref="AA12:AB12"/>
    <mergeCell ref="F19:H19"/>
    <mergeCell ref="J19:L19"/>
    <mergeCell ref="F26:H26"/>
    <mergeCell ref="J26:L26"/>
    <mergeCell ref="F27:H27"/>
    <mergeCell ref="J27:L27"/>
    <mergeCell ref="C12:K12"/>
    <mergeCell ref="N12:Z12"/>
    <mergeCell ref="F17:H17"/>
    <mergeCell ref="J17:L17"/>
    <mergeCell ref="F18:H18"/>
    <mergeCell ref="J18:L18"/>
    <mergeCell ref="N26:P26"/>
    <mergeCell ref="N27:P27"/>
    <mergeCell ref="T27:W27"/>
    <mergeCell ref="N17:P17"/>
    <mergeCell ref="T17:W17"/>
    <mergeCell ref="N18:P18"/>
    <mergeCell ref="T18:W18"/>
    <mergeCell ref="N19:P19"/>
    <mergeCell ref="F14:H14"/>
    <mergeCell ref="T19:W19"/>
    <mergeCell ref="F6:H6"/>
    <mergeCell ref="J6:L6"/>
    <mergeCell ref="J8:L8"/>
    <mergeCell ref="J9:L9"/>
    <mergeCell ref="J10:L10"/>
    <mergeCell ref="F8:H8"/>
    <mergeCell ref="F9:H9"/>
    <mergeCell ref="F10:H10"/>
    <mergeCell ref="N3:Z3"/>
    <mergeCell ref="N6:P6"/>
    <mergeCell ref="T5:W5"/>
    <mergeCell ref="T6:W6"/>
    <mergeCell ref="T8:W8"/>
    <mergeCell ref="N8:P8"/>
    <mergeCell ref="N9:P9"/>
    <mergeCell ref="N10:P10"/>
    <mergeCell ref="T9:W9"/>
    <mergeCell ref="T10:W10"/>
    <mergeCell ref="AA3:AB3"/>
    <mergeCell ref="F5:H5"/>
    <mergeCell ref="J5:L5"/>
    <mergeCell ref="B1:L1"/>
    <mergeCell ref="M1:AC1"/>
    <mergeCell ref="C2:L2"/>
    <mergeCell ref="M2:AB2"/>
    <mergeCell ref="C3:L3"/>
    <mergeCell ref="N5:P5"/>
    <mergeCell ref="J14:L14"/>
    <mergeCell ref="N14:P14"/>
    <mergeCell ref="T14:W14"/>
    <mergeCell ref="F15:H15"/>
    <mergeCell ref="J15:L15"/>
    <mergeCell ref="N15:P15"/>
    <mergeCell ref="T15:W15"/>
    <mergeCell ref="F23:H23"/>
    <mergeCell ref="J23:L23"/>
    <mergeCell ref="N23:P23"/>
    <mergeCell ref="T23:W23"/>
    <mergeCell ref="C21:K21"/>
    <mergeCell ref="N21:Z21"/>
    <mergeCell ref="R86:U86"/>
    <mergeCell ref="W84:Y84"/>
    <mergeCell ref="W85:Y85"/>
    <mergeCell ref="W86:Y86"/>
    <mergeCell ref="F24:H24"/>
    <mergeCell ref="J24:L24"/>
    <mergeCell ref="N24:P24"/>
    <mergeCell ref="T24:W24"/>
    <mergeCell ref="F32:H32"/>
    <mergeCell ref="J32:L32"/>
    <mergeCell ref="N32:P32"/>
    <mergeCell ref="T32:W32"/>
    <mergeCell ref="F33:H33"/>
    <mergeCell ref="J33:L33"/>
    <mergeCell ref="N33:P33"/>
    <mergeCell ref="T33:W33"/>
    <mergeCell ref="F28:H28"/>
    <mergeCell ref="J28:L28"/>
    <mergeCell ref="N28:P28"/>
    <mergeCell ref="T28:W28"/>
    <mergeCell ref="T26:W26"/>
    <mergeCell ref="F65:H65"/>
    <mergeCell ref="N41:Z41"/>
    <mergeCell ref="J53:L53"/>
  </mergeCells>
  <dataValidations count="3">
    <dataValidation type="list" allowBlank="1" showInputMessage="1" showErrorMessage="1" promptTitle="Information" prompt="R: Responsable 100%_x000a_M: Membre         50%" sqref="T46:W48 T26:W28 T64:W66 T55:W57 T8:W10 T17:W19 T35:W37 W75:W77">
      <formula1>"Responsable,Membre"</formula1>
    </dataValidation>
    <dataValidation allowBlank="1" showInputMessage="1" showErrorMessage="1" promptTitle="Information" prompt="R: Responsable 100%_x000a_M: Membre         50%" sqref="T5:W6 T32:W33 W72:W73 T14:W15 T23:W24 T43:W44 T52:W53 T61:W62"/>
    <dataValidation type="list" allowBlank="1" showInputMessage="1" showErrorMessage="1" sqref="R46:R48 R17:R19 R26:R28 R55:R57 R8:R10 R35:R37 R64:R66">
      <formula1>Annee</formula1>
    </dataValidation>
  </dataValidations>
  <pageMargins left="0.19685039370078741" right="0.19685039370078741" top="0.19685039370078741" bottom="0.19685039370078741" header="0.31496062992125984" footer="0.31496062992125984"/>
  <pageSetup paperSize="9" scale="45" orientation="landscape" horizont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autoFill="0" autoPict="0" macro="[0]!add_ligne_Ad1">
                <anchor moveWithCells="1" sizeWithCells="1">
                  <from>
                    <xdr:col>29</xdr:col>
                    <xdr:colOff>57150</xdr:colOff>
                    <xdr:row>2</xdr:row>
                    <xdr:rowOff>28575</xdr:rowOff>
                  </from>
                  <to>
                    <xdr:col>29</xdr:col>
                    <xdr:colOff>295275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autoFill="0" autoPict="0" macro="[0]!supp_ligne_Ad1">
                <anchor moveWithCells="1" sizeWithCells="1">
                  <from>
                    <xdr:col>29</xdr:col>
                    <xdr:colOff>304800</xdr:colOff>
                    <xdr:row>2</xdr:row>
                    <xdr:rowOff>28575</xdr:rowOff>
                  </from>
                  <to>
                    <xdr:col>29</xdr:col>
                    <xdr:colOff>552450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autoFill="0" autoPict="0" macro="[0]!add_ligne_Ad2">
                <anchor moveWithCells="1" sizeWithCells="1">
                  <from>
                    <xdr:col>29</xdr:col>
                    <xdr:colOff>85725</xdr:colOff>
                    <xdr:row>11</xdr:row>
                    <xdr:rowOff>38100</xdr:rowOff>
                  </from>
                  <to>
                    <xdr:col>29</xdr:col>
                    <xdr:colOff>323850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Button 4">
              <controlPr defaultSize="0" autoFill="0" autoPict="0" macro="[0]!supp_ligne_Ad2">
                <anchor moveWithCells="1" sizeWithCells="1">
                  <from>
                    <xdr:col>29</xdr:col>
                    <xdr:colOff>333375</xdr:colOff>
                    <xdr:row>11</xdr:row>
                    <xdr:rowOff>38100</xdr:rowOff>
                  </from>
                  <to>
                    <xdr:col>29</xdr:col>
                    <xdr:colOff>581025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Button 5">
              <controlPr defaultSize="0" autoFill="0" autoPict="0" macro="[0]!add_ligne_Ad3">
                <anchor moveWithCells="1" sizeWithCells="1">
                  <from>
                    <xdr:col>29</xdr:col>
                    <xdr:colOff>85725</xdr:colOff>
                    <xdr:row>20</xdr:row>
                    <xdr:rowOff>47625</xdr:rowOff>
                  </from>
                  <to>
                    <xdr:col>29</xdr:col>
                    <xdr:colOff>323850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Button 6">
              <controlPr defaultSize="0" autoFill="0" autoPict="0" macro="[0]!supp_ligne_Ad3">
                <anchor moveWithCells="1" sizeWithCells="1">
                  <from>
                    <xdr:col>29</xdr:col>
                    <xdr:colOff>333375</xdr:colOff>
                    <xdr:row>20</xdr:row>
                    <xdr:rowOff>47625</xdr:rowOff>
                  </from>
                  <to>
                    <xdr:col>29</xdr:col>
                    <xdr:colOff>581025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Button 7">
              <controlPr defaultSize="0" autoFill="0" autoPict="0" macro="[0]!add_ligne_Ad4">
                <anchor moveWithCells="1" sizeWithCells="1">
                  <from>
                    <xdr:col>29</xdr:col>
                    <xdr:colOff>85725</xdr:colOff>
                    <xdr:row>29</xdr:row>
                    <xdr:rowOff>47625</xdr:rowOff>
                  </from>
                  <to>
                    <xdr:col>29</xdr:col>
                    <xdr:colOff>323850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Button 8">
              <controlPr defaultSize="0" autoFill="0" autoPict="0" macro="[0]!supp_ligne_Ad4">
                <anchor moveWithCells="1" sizeWithCells="1">
                  <from>
                    <xdr:col>29</xdr:col>
                    <xdr:colOff>333375</xdr:colOff>
                    <xdr:row>29</xdr:row>
                    <xdr:rowOff>47625</xdr:rowOff>
                  </from>
                  <to>
                    <xdr:col>29</xdr:col>
                    <xdr:colOff>581025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Button 9">
              <controlPr defaultSize="0" autoFill="0" autoPict="0" macro="[0]!add_ligne_Ad5">
                <anchor moveWithCells="1" sizeWithCells="1">
                  <from>
                    <xdr:col>29</xdr:col>
                    <xdr:colOff>104775</xdr:colOff>
                    <xdr:row>40</xdr:row>
                    <xdr:rowOff>38100</xdr:rowOff>
                  </from>
                  <to>
                    <xdr:col>29</xdr:col>
                    <xdr:colOff>342900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Button 10">
              <controlPr defaultSize="0" autoFill="0" autoPict="0" macro="[0]!supp_ligne_Ad5">
                <anchor moveWithCells="1" sizeWithCells="1">
                  <from>
                    <xdr:col>29</xdr:col>
                    <xdr:colOff>352425</xdr:colOff>
                    <xdr:row>40</xdr:row>
                    <xdr:rowOff>38100</xdr:rowOff>
                  </from>
                  <to>
                    <xdr:col>29</xdr:col>
                    <xdr:colOff>600075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Button 11">
              <controlPr defaultSize="0" autoFill="0" autoPict="0" macro="[0]!add_ligne_Ad6">
                <anchor moveWithCells="1" sizeWithCells="1">
                  <from>
                    <xdr:col>29</xdr:col>
                    <xdr:colOff>76200</xdr:colOff>
                    <xdr:row>49</xdr:row>
                    <xdr:rowOff>66675</xdr:rowOff>
                  </from>
                  <to>
                    <xdr:col>29</xdr:col>
                    <xdr:colOff>314325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Button 12">
              <controlPr defaultSize="0" autoFill="0" autoPict="0" macro="[0]!supp_ligne_Ad6">
                <anchor moveWithCells="1" sizeWithCells="1">
                  <from>
                    <xdr:col>29</xdr:col>
                    <xdr:colOff>323850</xdr:colOff>
                    <xdr:row>49</xdr:row>
                    <xdr:rowOff>66675</xdr:rowOff>
                  </from>
                  <to>
                    <xdr:col>29</xdr:col>
                    <xdr:colOff>571500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Button 13">
              <controlPr defaultSize="0" autoFill="0" autoPict="0" macro="[0]!add_ligne_Ad7">
                <anchor moveWithCells="1" sizeWithCells="1">
                  <from>
                    <xdr:col>29</xdr:col>
                    <xdr:colOff>85725</xdr:colOff>
                    <xdr:row>58</xdr:row>
                    <xdr:rowOff>47625</xdr:rowOff>
                  </from>
                  <to>
                    <xdr:col>29</xdr:col>
                    <xdr:colOff>323850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Button 14">
              <controlPr defaultSize="0" autoFill="0" autoPict="0" macro="[0]!supp_ligne_Ad7">
                <anchor moveWithCells="1" sizeWithCells="1">
                  <from>
                    <xdr:col>29</xdr:col>
                    <xdr:colOff>333375</xdr:colOff>
                    <xdr:row>58</xdr:row>
                    <xdr:rowOff>47625</xdr:rowOff>
                  </from>
                  <to>
                    <xdr:col>29</xdr:col>
                    <xdr:colOff>581025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8" name="Button 17">
              <controlPr defaultSize="0" autoFill="0" autoPict="0" macro="[0]!add_ligne_Ad8">
                <anchor moveWithCells="1" sizeWithCells="1">
                  <from>
                    <xdr:col>29</xdr:col>
                    <xdr:colOff>85725</xdr:colOff>
                    <xdr:row>69</xdr:row>
                    <xdr:rowOff>47625</xdr:rowOff>
                  </from>
                  <to>
                    <xdr:col>29</xdr:col>
                    <xdr:colOff>323850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9" name="Button 18">
              <controlPr defaultSize="0" autoFill="0" autoPict="0" macro="[0]!supp_ligne_Ad8">
                <anchor moveWithCells="1" sizeWithCells="1">
                  <from>
                    <xdr:col>29</xdr:col>
                    <xdr:colOff>333375</xdr:colOff>
                    <xdr:row>69</xdr:row>
                    <xdr:rowOff>47625</xdr:rowOff>
                  </from>
                  <to>
                    <xdr:col>29</xdr:col>
                    <xdr:colOff>581025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0" name="Button 21">
              <controlPr defaultSize="0" autoFill="0" autoPict="0" macro="[0]!add_ligne_Ad9">
                <anchor moveWithCells="1" sizeWithCells="1">
                  <from>
                    <xdr:col>29</xdr:col>
                    <xdr:colOff>85725</xdr:colOff>
                    <xdr:row>78</xdr:row>
                    <xdr:rowOff>47625</xdr:rowOff>
                  </from>
                  <to>
                    <xdr:col>29</xdr:col>
                    <xdr:colOff>323850</xdr:colOff>
                    <xdr:row>78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1" name="Button 22">
              <controlPr defaultSize="0" autoFill="0" autoPict="0" macro="[0]!supp_ligne_Ad9">
                <anchor moveWithCells="1" sizeWithCells="1">
                  <from>
                    <xdr:col>29</xdr:col>
                    <xdr:colOff>333375</xdr:colOff>
                    <xdr:row>78</xdr:row>
                    <xdr:rowOff>47625</xdr:rowOff>
                  </from>
                  <to>
                    <xdr:col>29</xdr:col>
                    <xdr:colOff>581025</xdr:colOff>
                    <xdr:row>78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theme="3" tint="0.39997558519241921"/>
  </sheetPr>
  <dimension ref="A1:AB26"/>
  <sheetViews>
    <sheetView showGridLines="0" showWhiteSpace="0" zoomScale="80" zoomScaleNormal="80" workbookViewId="0"/>
  </sheetViews>
  <sheetFormatPr baseColWidth="10" defaultColWidth="9.140625" defaultRowHeight="14.25" x14ac:dyDescent="0.25"/>
  <cols>
    <col min="1" max="1" width="12.7109375" style="43" customWidth="1"/>
    <col min="2" max="2" width="0.7109375" style="43" customWidth="1"/>
    <col min="3" max="3" width="8.7109375" style="43" customWidth="1"/>
    <col min="4" max="4" width="5.140625" style="43" customWidth="1"/>
    <col min="5" max="5" width="0.7109375" style="43" customWidth="1"/>
    <col min="6" max="6" width="15.85546875" style="43" customWidth="1"/>
    <col min="7" max="7" width="24.140625" style="43" customWidth="1"/>
    <col min="8" max="8" width="0.85546875" style="43" customWidth="1"/>
    <col min="9" max="9" width="8.28515625" style="43" customWidth="1"/>
    <col min="10" max="10" width="24.42578125" style="43" customWidth="1"/>
    <col min="11" max="11" width="0.7109375" style="43" customWidth="1"/>
    <col min="12" max="12" width="20.140625" style="43" customWidth="1"/>
    <col min="13" max="13" width="0.7109375" style="43" customWidth="1"/>
    <col min="14" max="14" width="20.28515625" style="43" customWidth="1"/>
    <col min="15" max="15" width="0.7109375" style="43" customWidth="1"/>
    <col min="16" max="16" width="9.140625" style="43" customWidth="1"/>
    <col min="17" max="19" width="10.28515625" style="43" customWidth="1"/>
    <col min="20" max="20" width="18.5703125" style="43" customWidth="1"/>
    <col min="21" max="21" width="0.7109375" style="43" customWidth="1"/>
    <col min="22" max="22" width="8.7109375" style="43" customWidth="1"/>
    <col min="23" max="23" width="0.7109375" style="43" customWidth="1"/>
    <col min="24" max="24" width="12.7109375" style="43" customWidth="1"/>
    <col min="25" max="25" width="9.140625" style="43"/>
    <col min="26" max="26" width="9.140625" style="43" customWidth="1"/>
    <col min="27" max="27" width="26.140625" style="43" customWidth="1"/>
    <col min="28" max="16384" width="9.140625" style="43"/>
  </cols>
  <sheetData>
    <row r="1" spans="1:28" ht="75" customHeight="1" x14ac:dyDescent="0.25">
      <c r="A1" s="611" t="str">
        <f>CONCATENATE("Equipe"," ",'1.Pré.Eq'!AG3)</f>
        <v xml:space="preserve">Equipe </v>
      </c>
      <c r="B1" s="991" t="s">
        <v>4410</v>
      </c>
      <c r="C1" s="992"/>
      <c r="D1" s="992"/>
      <c r="E1" s="992"/>
      <c r="F1" s="992"/>
      <c r="G1" s="992"/>
      <c r="H1" s="992"/>
      <c r="I1" s="992"/>
      <c r="J1" s="992"/>
      <c r="K1" s="992"/>
      <c r="L1" s="992"/>
      <c r="M1" s="967" t="s">
        <v>4411</v>
      </c>
      <c r="N1" s="967"/>
      <c r="O1" s="967"/>
      <c r="P1" s="967"/>
      <c r="Q1" s="967"/>
      <c r="R1" s="967"/>
      <c r="S1" s="967"/>
      <c r="T1" s="967"/>
      <c r="U1" s="967"/>
      <c r="V1" s="967"/>
      <c r="W1" s="968"/>
      <c r="X1" s="126" t="str">
        <f>CONCATENATE("فرقة"," ",'1.Pré.Eq'!AG3)</f>
        <v xml:space="preserve">فرقة </v>
      </c>
    </row>
    <row r="2" spans="1:28" ht="18" customHeight="1" x14ac:dyDescent="0.25">
      <c r="A2" s="123"/>
      <c r="B2" s="612"/>
      <c r="C2" s="931" t="s">
        <v>807</v>
      </c>
      <c r="D2" s="932"/>
      <c r="E2" s="932"/>
      <c r="F2" s="932"/>
      <c r="G2" s="932"/>
      <c r="H2" s="932"/>
      <c r="I2" s="932"/>
      <c r="J2" s="932"/>
      <c r="K2" s="932"/>
      <c r="L2" s="932"/>
      <c r="M2" s="956" t="s">
        <v>1897</v>
      </c>
      <c r="N2" s="956"/>
      <c r="O2" s="956"/>
      <c r="P2" s="956"/>
      <c r="Q2" s="956"/>
      <c r="R2" s="956"/>
      <c r="S2" s="956"/>
      <c r="T2" s="956"/>
      <c r="U2" s="956"/>
      <c r="V2" s="957"/>
      <c r="W2" s="44"/>
      <c r="X2" s="131"/>
      <c r="Y2" s="46"/>
      <c r="Z2" s="46"/>
      <c r="AA2" s="46"/>
      <c r="AB2" s="47"/>
    </row>
    <row r="3" spans="1:28" ht="16.5" customHeight="1" x14ac:dyDescent="0.25">
      <c r="A3" s="124"/>
      <c r="B3" s="613"/>
      <c r="C3" s="993"/>
      <c r="D3" s="993"/>
      <c r="E3" s="993"/>
      <c r="F3" s="993"/>
      <c r="G3" s="993"/>
      <c r="H3" s="993"/>
      <c r="I3" s="993"/>
      <c r="J3" s="993"/>
      <c r="K3" s="993"/>
      <c r="L3" s="993"/>
      <c r="M3" s="993"/>
      <c r="N3" s="993"/>
      <c r="O3" s="993"/>
      <c r="P3" s="993"/>
      <c r="Q3" s="993"/>
      <c r="R3" s="993"/>
      <c r="S3" s="993"/>
      <c r="T3" s="993"/>
      <c r="U3" s="993"/>
      <c r="V3" s="993"/>
      <c r="W3" s="44"/>
      <c r="X3" s="129"/>
      <c r="Y3" s="48"/>
      <c r="Z3" s="48"/>
      <c r="AA3" s="48"/>
      <c r="AB3" s="48"/>
    </row>
    <row r="4" spans="1:28" ht="3.95" customHeight="1" x14ac:dyDescent="0.25">
      <c r="A4" s="124"/>
      <c r="B4" s="613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44"/>
      <c r="X4" s="129"/>
      <c r="Y4" s="72"/>
      <c r="Z4" s="72"/>
      <c r="AA4" s="72"/>
      <c r="AB4" s="48"/>
    </row>
    <row r="5" spans="1:28" ht="17.100000000000001" customHeight="1" x14ac:dyDescent="0.25">
      <c r="A5" s="124"/>
      <c r="B5" s="613"/>
      <c r="C5" s="58"/>
      <c r="D5" s="963" t="s">
        <v>807</v>
      </c>
      <c r="E5" s="964"/>
      <c r="F5" s="964"/>
      <c r="G5" s="964"/>
      <c r="H5" s="964"/>
      <c r="I5" s="964"/>
      <c r="J5" s="965"/>
      <c r="K5" s="73"/>
      <c r="L5" s="76" t="s">
        <v>800</v>
      </c>
      <c r="M5" s="73"/>
      <c r="N5" s="76" t="s">
        <v>794</v>
      </c>
      <c r="O5" s="77"/>
      <c r="P5" s="994" t="s">
        <v>1897</v>
      </c>
      <c r="Q5" s="994"/>
      <c r="R5" s="994"/>
      <c r="S5" s="994"/>
      <c r="T5" s="994"/>
      <c r="U5" s="58"/>
      <c r="V5" s="58"/>
      <c r="W5" s="44"/>
      <c r="X5" s="129"/>
      <c r="Y5" s="55"/>
      <c r="Z5" s="55"/>
      <c r="AA5" s="55"/>
      <c r="AB5" s="56"/>
    </row>
    <row r="6" spans="1:28" s="57" customFormat="1" ht="3.95" customHeight="1" x14ac:dyDescent="0.25">
      <c r="A6" s="124"/>
      <c r="B6" s="614"/>
      <c r="C6" s="53"/>
      <c r="D6" s="54"/>
      <c r="E6" s="54"/>
      <c r="F6" s="54"/>
      <c r="G6" s="54"/>
      <c r="H6" s="54"/>
      <c r="I6" s="54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615"/>
      <c r="X6" s="129"/>
      <c r="Y6" s="55"/>
      <c r="Z6" s="55"/>
      <c r="AA6" s="55"/>
      <c r="AB6" s="56"/>
    </row>
    <row r="7" spans="1:28" ht="27" customHeight="1" x14ac:dyDescent="0.25">
      <c r="A7" s="124"/>
      <c r="B7" s="613"/>
      <c r="C7" s="58"/>
      <c r="D7" s="979" t="s">
        <v>1893</v>
      </c>
      <c r="E7" s="980"/>
      <c r="F7" s="980"/>
      <c r="G7" s="980"/>
      <c r="H7" s="980"/>
      <c r="I7" s="980"/>
      <c r="J7" s="981"/>
      <c r="K7" s="69"/>
      <c r="L7" s="260"/>
      <c r="M7" s="259"/>
      <c r="N7" s="260"/>
      <c r="O7" s="58"/>
      <c r="P7" s="985" t="s">
        <v>1894</v>
      </c>
      <c r="Q7" s="986"/>
      <c r="R7" s="986"/>
      <c r="S7" s="986"/>
      <c r="T7" s="987"/>
      <c r="U7" s="58"/>
      <c r="V7" s="58"/>
      <c r="W7" s="44"/>
      <c r="X7" s="130"/>
      <c r="Y7" s="45"/>
      <c r="Z7" s="45"/>
      <c r="AA7" s="45"/>
      <c r="AB7" s="47"/>
    </row>
    <row r="8" spans="1:28" ht="27" customHeight="1" x14ac:dyDescent="0.25">
      <c r="A8" s="124"/>
      <c r="B8" s="613"/>
      <c r="C8" s="58"/>
      <c r="D8" s="979" t="s">
        <v>1896</v>
      </c>
      <c r="E8" s="980" t="s">
        <v>808</v>
      </c>
      <c r="F8" s="980" t="s">
        <v>808</v>
      </c>
      <c r="G8" s="980" t="s">
        <v>808</v>
      </c>
      <c r="H8" s="980"/>
      <c r="I8" s="980"/>
      <c r="J8" s="981"/>
      <c r="K8" s="69"/>
      <c r="L8" s="260"/>
      <c r="M8" s="259"/>
      <c r="N8" s="260"/>
      <c r="O8" s="58"/>
      <c r="P8" s="985" t="s">
        <v>1895</v>
      </c>
      <c r="Q8" s="986" t="s">
        <v>1895</v>
      </c>
      <c r="R8" s="986" t="s">
        <v>1895</v>
      </c>
      <c r="S8" s="986" t="s">
        <v>1895</v>
      </c>
      <c r="T8" s="987" t="s">
        <v>1895</v>
      </c>
      <c r="U8" s="58"/>
      <c r="V8" s="58"/>
      <c r="W8" s="44"/>
      <c r="X8" s="129"/>
      <c r="Y8" s="55"/>
      <c r="Z8" s="55"/>
      <c r="AA8" s="74"/>
      <c r="AB8" s="56"/>
    </row>
    <row r="9" spans="1:28" ht="27" customHeight="1" x14ac:dyDescent="0.2">
      <c r="A9" s="124"/>
      <c r="B9" s="613"/>
      <c r="C9" s="58"/>
      <c r="D9" s="979" t="s">
        <v>52904</v>
      </c>
      <c r="E9" s="980" t="s">
        <v>809</v>
      </c>
      <c r="F9" s="980" t="s">
        <v>809</v>
      </c>
      <c r="G9" s="980" t="s">
        <v>809</v>
      </c>
      <c r="H9" s="980"/>
      <c r="I9" s="980"/>
      <c r="J9" s="981"/>
      <c r="K9" s="69"/>
      <c r="L9" s="260"/>
      <c r="M9" s="259"/>
      <c r="N9" s="260"/>
      <c r="O9" s="58"/>
      <c r="P9" s="988" t="s">
        <v>1898</v>
      </c>
      <c r="Q9" s="989"/>
      <c r="R9" s="989"/>
      <c r="S9" s="989"/>
      <c r="T9" s="990"/>
      <c r="U9" s="58"/>
      <c r="V9" s="58"/>
      <c r="W9" s="44"/>
      <c r="X9" s="129"/>
      <c r="Y9" s="55"/>
      <c r="Z9" s="55"/>
      <c r="AA9" s="75"/>
      <c r="AB9" s="56"/>
    </row>
    <row r="10" spans="1:28" ht="27" customHeight="1" x14ac:dyDescent="0.25">
      <c r="A10" s="124"/>
      <c r="B10" s="613"/>
      <c r="C10" s="58"/>
      <c r="D10" s="982" t="s">
        <v>798</v>
      </c>
      <c r="E10" s="983"/>
      <c r="F10" s="983"/>
      <c r="G10" s="983"/>
      <c r="H10" s="983"/>
      <c r="I10" s="983"/>
      <c r="J10" s="984"/>
      <c r="K10" s="69"/>
      <c r="L10" s="260"/>
      <c r="M10" s="259"/>
      <c r="N10" s="601"/>
      <c r="O10" s="58"/>
      <c r="P10" s="966" t="s">
        <v>1900</v>
      </c>
      <c r="Q10" s="966"/>
      <c r="R10" s="966"/>
      <c r="S10" s="966"/>
      <c r="T10" s="966"/>
      <c r="U10" s="58"/>
      <c r="V10" s="58"/>
      <c r="W10" s="44"/>
      <c r="X10" s="124"/>
    </row>
    <row r="11" spans="1:28" ht="17.100000000000001" customHeight="1" x14ac:dyDescent="0.25">
      <c r="A11" s="124"/>
      <c r="B11" s="613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44"/>
      <c r="X11" s="124"/>
    </row>
    <row r="12" spans="1:28" ht="17.100000000000001" customHeight="1" x14ac:dyDescent="0.25">
      <c r="A12" s="124"/>
      <c r="B12" s="613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44"/>
      <c r="X12" s="124"/>
    </row>
    <row r="13" spans="1:28" ht="17.100000000000001" customHeight="1" x14ac:dyDescent="0.25">
      <c r="A13" s="124"/>
      <c r="B13" s="613"/>
      <c r="C13" s="58"/>
      <c r="D13" s="58"/>
      <c r="E13" s="58"/>
      <c r="F13" s="162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44"/>
      <c r="X13" s="124"/>
    </row>
    <row r="14" spans="1:28" ht="17.100000000000001" customHeight="1" thickBot="1" x14ac:dyDescent="0.3">
      <c r="A14" s="124"/>
      <c r="B14" s="613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44"/>
      <c r="X14" s="124"/>
    </row>
    <row r="15" spans="1:28" ht="17.100000000000001" customHeight="1" x14ac:dyDescent="0.25">
      <c r="A15" s="124"/>
      <c r="B15" s="61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17"/>
      <c r="X15" s="124"/>
    </row>
    <row r="16" spans="1:28" ht="17.100000000000001" customHeight="1" x14ac:dyDescent="0.25">
      <c r="A16" s="124"/>
      <c r="B16" s="618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19"/>
      <c r="X16" s="124"/>
    </row>
    <row r="17" spans="1:24" ht="17.100000000000001" customHeight="1" x14ac:dyDescent="0.25">
      <c r="A17" s="124"/>
      <c r="B17" s="618"/>
      <c r="C17" s="67"/>
      <c r="D17" s="995" t="str">
        <f>IF('1.Pré.Eq'!AG3="","Bilan Récapitulatif de l’Equipe",CONCATENATE("Bilan Récapitulatif de l’Equipe"," ",'1.Pré.Eq'!AG3))</f>
        <v>Bilan Récapitulatif de l’Equipe</v>
      </c>
      <c r="E17" s="995"/>
      <c r="F17" s="995"/>
      <c r="G17" s="995"/>
      <c r="H17" s="995"/>
      <c r="I17" s="995"/>
      <c r="J17" s="995"/>
      <c r="K17" s="995"/>
      <c r="L17" s="995"/>
      <c r="M17" s="995"/>
      <c r="N17" s="995"/>
      <c r="O17" s="995"/>
      <c r="P17" s="995"/>
      <c r="Q17" s="995"/>
      <c r="R17" s="995"/>
      <c r="S17" s="995"/>
      <c r="T17" s="995"/>
      <c r="U17" s="995"/>
      <c r="V17" s="67"/>
      <c r="W17" s="619"/>
      <c r="X17" s="124"/>
    </row>
    <row r="18" spans="1:24" ht="17.100000000000001" customHeight="1" x14ac:dyDescent="0.25">
      <c r="A18" s="124"/>
      <c r="B18" s="618"/>
      <c r="C18" s="67"/>
      <c r="D18" s="995"/>
      <c r="E18" s="995"/>
      <c r="F18" s="995"/>
      <c r="G18" s="995"/>
      <c r="H18" s="995"/>
      <c r="I18" s="995"/>
      <c r="J18" s="995"/>
      <c r="K18" s="995"/>
      <c r="L18" s="995"/>
      <c r="M18" s="995"/>
      <c r="N18" s="995"/>
      <c r="O18" s="995"/>
      <c r="P18" s="995"/>
      <c r="Q18" s="995"/>
      <c r="R18" s="995"/>
      <c r="S18" s="995"/>
      <c r="T18" s="995"/>
      <c r="U18" s="995"/>
      <c r="V18" s="67"/>
      <c r="W18" s="619"/>
      <c r="X18" s="124"/>
    </row>
    <row r="19" spans="1:24" ht="33.950000000000003" customHeight="1" x14ac:dyDescent="0.25">
      <c r="A19" s="124"/>
      <c r="B19" s="618"/>
      <c r="C19" s="67"/>
      <c r="D19" s="962" t="s">
        <v>3746</v>
      </c>
      <c r="E19" s="962"/>
      <c r="F19" s="962"/>
      <c r="G19" s="962"/>
      <c r="H19" s="962"/>
      <c r="I19" s="962"/>
      <c r="J19" s="962"/>
      <c r="K19" s="962"/>
      <c r="L19" s="961">
        <f>'2.Eq.PS'!S244</f>
        <v>0</v>
      </c>
      <c r="M19" s="961"/>
      <c r="N19" s="958" t="s">
        <v>1970</v>
      </c>
      <c r="O19" s="959"/>
      <c r="P19" s="959"/>
      <c r="Q19" s="959"/>
      <c r="R19" s="959"/>
      <c r="S19" s="959"/>
      <c r="T19" s="959"/>
      <c r="U19" s="960"/>
      <c r="V19" s="67"/>
      <c r="W19" s="619"/>
      <c r="X19" s="124"/>
    </row>
    <row r="20" spans="1:24" ht="33.950000000000003" customHeight="1" x14ac:dyDescent="0.25">
      <c r="A20" s="124"/>
      <c r="B20" s="618"/>
      <c r="C20" s="67"/>
      <c r="D20" s="962" t="s">
        <v>3747</v>
      </c>
      <c r="E20" s="962"/>
      <c r="F20" s="962"/>
      <c r="G20" s="962"/>
      <c r="H20" s="962"/>
      <c r="I20" s="962"/>
      <c r="J20" s="962"/>
      <c r="K20" s="962"/>
      <c r="L20" s="961">
        <f>'3.Eq.Ray'!O480</f>
        <v>0</v>
      </c>
      <c r="M20" s="961"/>
      <c r="N20" s="958" t="s">
        <v>3749</v>
      </c>
      <c r="O20" s="959"/>
      <c r="P20" s="959"/>
      <c r="Q20" s="959"/>
      <c r="R20" s="959"/>
      <c r="S20" s="959"/>
      <c r="T20" s="959"/>
      <c r="U20" s="960"/>
      <c r="V20" s="67"/>
      <c r="W20" s="619"/>
      <c r="X20" s="124"/>
    </row>
    <row r="21" spans="1:24" ht="68.099999999999994" customHeight="1" x14ac:dyDescent="0.25">
      <c r="A21" s="124"/>
      <c r="B21" s="618"/>
      <c r="C21" s="67"/>
      <c r="D21" s="949" t="s">
        <v>4409</v>
      </c>
      <c r="E21" s="949"/>
      <c r="F21" s="949"/>
      <c r="G21" s="949"/>
      <c r="H21" s="949"/>
      <c r="I21" s="949"/>
      <c r="J21" s="949"/>
      <c r="K21" s="949"/>
      <c r="L21" s="961">
        <f>'4.Eq.Adéq'!L96</f>
        <v>0</v>
      </c>
      <c r="M21" s="961"/>
      <c r="N21" s="958" t="s">
        <v>3750</v>
      </c>
      <c r="O21" s="959"/>
      <c r="P21" s="959"/>
      <c r="Q21" s="959"/>
      <c r="R21" s="959"/>
      <c r="S21" s="959"/>
      <c r="T21" s="959"/>
      <c r="U21" s="960"/>
      <c r="V21" s="67"/>
      <c r="W21" s="619"/>
      <c r="X21" s="124"/>
    </row>
    <row r="22" spans="1:24" ht="33.950000000000003" customHeight="1" x14ac:dyDescent="0.25">
      <c r="A22" s="124"/>
      <c r="B22" s="618"/>
      <c r="C22" s="67"/>
      <c r="D22" s="962" t="s">
        <v>3748</v>
      </c>
      <c r="E22" s="962"/>
      <c r="F22" s="962"/>
      <c r="G22" s="962"/>
      <c r="H22" s="962"/>
      <c r="I22" s="962"/>
      <c r="J22" s="962"/>
      <c r="K22" s="962"/>
      <c r="L22" s="961"/>
      <c r="M22" s="961"/>
      <c r="N22" s="958" t="s">
        <v>3751</v>
      </c>
      <c r="O22" s="959"/>
      <c r="P22" s="959"/>
      <c r="Q22" s="959"/>
      <c r="R22" s="959"/>
      <c r="S22" s="959"/>
      <c r="T22" s="959"/>
      <c r="U22" s="960"/>
      <c r="V22" s="67"/>
      <c r="W22" s="619"/>
      <c r="X22" s="124"/>
    </row>
    <row r="23" spans="1:24" ht="33.950000000000003" customHeight="1" x14ac:dyDescent="0.25">
      <c r="A23" s="124"/>
      <c r="B23" s="618"/>
      <c r="C23" s="67"/>
      <c r="D23" s="969" t="s">
        <v>798</v>
      </c>
      <c r="E23" s="970"/>
      <c r="F23" s="970"/>
      <c r="G23" s="970"/>
      <c r="H23" s="970"/>
      <c r="I23" s="970"/>
      <c r="J23" s="970"/>
      <c r="K23" s="971"/>
      <c r="L23" s="975">
        <f>SUM(L19:M21)</f>
        <v>0</v>
      </c>
      <c r="M23" s="976"/>
      <c r="N23" s="969" t="s">
        <v>3741</v>
      </c>
      <c r="O23" s="970"/>
      <c r="P23" s="970"/>
      <c r="Q23" s="970"/>
      <c r="R23" s="970"/>
      <c r="S23" s="970"/>
      <c r="T23" s="970"/>
      <c r="U23" s="971"/>
      <c r="V23" s="67"/>
      <c r="W23" s="619"/>
      <c r="X23" s="124"/>
    </row>
    <row r="24" spans="1:24" ht="33.950000000000003" customHeight="1" x14ac:dyDescent="0.25">
      <c r="A24" s="124"/>
      <c r="B24" s="618"/>
      <c r="C24" s="67"/>
      <c r="D24" s="972"/>
      <c r="E24" s="973"/>
      <c r="F24" s="973"/>
      <c r="G24" s="973"/>
      <c r="H24" s="973"/>
      <c r="I24" s="973"/>
      <c r="J24" s="973"/>
      <c r="K24" s="974"/>
      <c r="L24" s="977"/>
      <c r="M24" s="978"/>
      <c r="N24" s="972"/>
      <c r="O24" s="973"/>
      <c r="P24" s="973"/>
      <c r="Q24" s="973"/>
      <c r="R24" s="973"/>
      <c r="S24" s="973"/>
      <c r="T24" s="973"/>
      <c r="U24" s="974"/>
      <c r="V24" s="67"/>
      <c r="W24" s="619"/>
      <c r="X24" s="124"/>
    </row>
    <row r="25" spans="1:24" ht="17.100000000000001" customHeight="1" x14ac:dyDescent="0.25">
      <c r="A25" s="124"/>
      <c r="B25" s="618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19"/>
      <c r="X25" s="124"/>
    </row>
    <row r="26" spans="1:24" ht="17.100000000000001" customHeight="1" x14ac:dyDescent="0.25">
      <c r="A26" s="125"/>
      <c r="B26" s="620"/>
      <c r="C26" s="607"/>
      <c r="D26" s="607"/>
      <c r="E26" s="607"/>
      <c r="F26" s="607"/>
      <c r="G26" s="607"/>
      <c r="H26" s="607"/>
      <c r="I26" s="607"/>
      <c r="J26" s="607"/>
      <c r="K26" s="607"/>
      <c r="L26" s="607"/>
      <c r="M26" s="607"/>
      <c r="N26" s="607"/>
      <c r="O26" s="607"/>
      <c r="P26" s="607"/>
      <c r="Q26" s="607"/>
      <c r="R26" s="607"/>
      <c r="S26" s="607"/>
      <c r="T26" s="607"/>
      <c r="U26" s="607"/>
      <c r="V26" s="607"/>
      <c r="W26" s="621"/>
      <c r="X26" s="125"/>
    </row>
  </sheetData>
  <sheetProtection password="CA1A" sheet="1" objects="1" scenarios="1" formatCells="0" formatRows="0"/>
  <mergeCells count="31">
    <mergeCell ref="M1:W1"/>
    <mergeCell ref="D23:K24"/>
    <mergeCell ref="L23:M24"/>
    <mergeCell ref="N23:U24"/>
    <mergeCell ref="D7:J7"/>
    <mergeCell ref="D8:J8"/>
    <mergeCell ref="D9:J9"/>
    <mergeCell ref="D10:J10"/>
    <mergeCell ref="P7:T7"/>
    <mergeCell ref="P8:T8"/>
    <mergeCell ref="P9:T9"/>
    <mergeCell ref="B1:L1"/>
    <mergeCell ref="C3:V3"/>
    <mergeCell ref="P5:T5"/>
    <mergeCell ref="D17:U18"/>
    <mergeCell ref="C2:L2"/>
    <mergeCell ref="M2:V2"/>
    <mergeCell ref="N22:U22"/>
    <mergeCell ref="L19:M19"/>
    <mergeCell ref="D22:K22"/>
    <mergeCell ref="D19:K19"/>
    <mergeCell ref="D20:K20"/>
    <mergeCell ref="L21:M21"/>
    <mergeCell ref="L22:M22"/>
    <mergeCell ref="L20:M20"/>
    <mergeCell ref="D5:J5"/>
    <mergeCell ref="P10:T10"/>
    <mergeCell ref="D21:K21"/>
    <mergeCell ref="N19:U19"/>
    <mergeCell ref="N20:U20"/>
    <mergeCell ref="N21:U21"/>
  </mergeCells>
  <pageMargins left="0.19685039370078741" right="0.19685039370078741" top="0.19685039370078741" bottom="0.19685039370078741" header="0.31496062992125984" footer="0.31496062992125984"/>
  <pageSetup paperSize="9" scale="75" orientation="landscape" horizontalDpi="4294967292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theme="7" tint="-0.249977111117893"/>
  </sheetPr>
  <dimension ref="A1:Z643"/>
  <sheetViews>
    <sheetView showGridLines="0" workbookViewId="0">
      <selection sqref="A1:C1"/>
    </sheetView>
  </sheetViews>
  <sheetFormatPr baseColWidth="10" defaultRowHeight="14.25" x14ac:dyDescent="0.2"/>
  <cols>
    <col min="1" max="1" width="12" style="280" customWidth="1"/>
    <col min="2" max="2" width="49.7109375" style="586" customWidth="1"/>
    <col min="3" max="3" width="49.7109375" style="280" customWidth="1"/>
    <col min="4" max="4" width="11.42578125" style="280" hidden="1" customWidth="1"/>
    <col min="5" max="5" width="2.7109375" style="280" customWidth="1"/>
    <col min="6" max="6" width="12" style="280" customWidth="1"/>
    <col min="7" max="8" width="49.7109375" style="280" customWidth="1"/>
    <col min="9" max="9" width="2.28515625" style="280" customWidth="1"/>
    <col min="10" max="14" width="11.42578125" style="280" hidden="1" customWidth="1"/>
    <col min="15" max="15" width="2.7109375" style="280" hidden="1" customWidth="1"/>
    <col min="16" max="18" width="0" style="280" hidden="1" customWidth="1"/>
    <col min="19" max="19" width="0.28515625" style="280" customWidth="1"/>
    <col min="20" max="20" width="12" style="280" customWidth="1"/>
    <col min="21" max="22" width="49.7109375" style="280" customWidth="1"/>
    <col min="23" max="23" width="10.140625" style="280" customWidth="1"/>
    <col min="24" max="25" width="28.140625" style="280" customWidth="1"/>
    <col min="26" max="16384" width="11.42578125" style="280"/>
  </cols>
  <sheetData>
    <row r="1" spans="1:19" ht="85.5" customHeight="1" x14ac:dyDescent="0.25">
      <c r="A1" s="997"/>
      <c r="B1" s="997"/>
      <c r="C1" s="99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39.950000000000003" customHeight="1" x14ac:dyDescent="0.25">
      <c r="A2" s="998" t="s">
        <v>1603</v>
      </c>
      <c r="B2" s="998"/>
      <c r="C2" s="99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ht="18" x14ac:dyDescent="0.25">
      <c r="A3" s="261" t="s">
        <v>5</v>
      </c>
      <c r="B3" s="261" t="s">
        <v>6</v>
      </c>
      <c r="C3" s="261" t="s">
        <v>7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19" ht="15.75" x14ac:dyDescent="0.25">
      <c r="A4" s="262" t="s">
        <v>8</v>
      </c>
      <c r="B4" s="540" t="s">
        <v>9</v>
      </c>
      <c r="C4" s="263" t="s">
        <v>10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</row>
    <row r="5" spans="1:19" ht="15.75" x14ac:dyDescent="0.25">
      <c r="A5" s="264" t="s">
        <v>11</v>
      </c>
      <c r="B5" s="541" t="s">
        <v>12</v>
      </c>
      <c r="C5" s="265" t="s">
        <v>13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5.75" x14ac:dyDescent="0.25">
      <c r="A6" s="78"/>
      <c r="B6" s="542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19" ht="18" x14ac:dyDescent="0.25">
      <c r="A7" s="261" t="s">
        <v>5</v>
      </c>
      <c r="B7" s="261" t="s">
        <v>14</v>
      </c>
      <c r="C7" s="261" t="s">
        <v>15</v>
      </c>
      <c r="D7" s="266"/>
      <c r="E7" s="266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</row>
    <row r="8" spans="1:19" ht="15.75" x14ac:dyDescent="0.25">
      <c r="A8" s="262" t="s">
        <v>16</v>
      </c>
      <c r="B8" s="543" t="s">
        <v>26</v>
      </c>
      <c r="C8" s="267" t="s">
        <v>27</v>
      </c>
      <c r="D8" s="268" t="s">
        <v>1604</v>
      </c>
      <c r="E8" s="26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19" ht="15.75" x14ac:dyDescent="0.25">
      <c r="A9" s="269" t="s">
        <v>19</v>
      </c>
      <c r="B9" s="543" t="s">
        <v>20</v>
      </c>
      <c r="C9" s="267" t="s">
        <v>21</v>
      </c>
      <c r="D9" s="268" t="s">
        <v>1604</v>
      </c>
      <c r="E9" s="268"/>
      <c r="F9" s="78"/>
      <c r="G9" s="78"/>
      <c r="H9" s="78"/>
      <c r="I9" s="78"/>
      <c r="J9" s="78"/>
      <c r="K9" s="78"/>
      <c r="L9" s="537" t="s">
        <v>17</v>
      </c>
      <c r="M9" s="78"/>
      <c r="N9" s="78"/>
      <c r="O9" s="78"/>
      <c r="P9" s="78"/>
      <c r="Q9" s="78"/>
      <c r="R9" s="78"/>
      <c r="S9" s="78"/>
    </row>
    <row r="10" spans="1:19" ht="15.75" x14ac:dyDescent="0.25">
      <c r="A10" s="269" t="s">
        <v>22</v>
      </c>
      <c r="B10" s="543" t="s">
        <v>32</v>
      </c>
      <c r="C10" s="267" t="s">
        <v>33</v>
      </c>
      <c r="D10" s="268" t="s">
        <v>1604</v>
      </c>
      <c r="E10" s="268"/>
      <c r="F10" s="78"/>
      <c r="G10" s="78"/>
      <c r="H10" s="78"/>
      <c r="I10" s="78"/>
      <c r="J10" s="78"/>
      <c r="K10" s="78"/>
      <c r="L10" s="539" t="s">
        <v>20</v>
      </c>
      <c r="M10" s="78"/>
      <c r="N10" s="78"/>
      <c r="O10" s="78"/>
      <c r="P10" s="78"/>
      <c r="Q10" s="78"/>
      <c r="R10" s="78"/>
      <c r="S10" s="78"/>
    </row>
    <row r="11" spans="1:19" ht="15.75" x14ac:dyDescent="0.25">
      <c r="A11" s="269" t="s">
        <v>37</v>
      </c>
      <c r="B11" s="541" t="s">
        <v>17</v>
      </c>
      <c r="C11" s="265" t="s">
        <v>18</v>
      </c>
      <c r="D11" s="268" t="s">
        <v>1605</v>
      </c>
      <c r="E11" s="268"/>
      <c r="F11" s="78"/>
      <c r="G11" s="78"/>
      <c r="H11" s="78"/>
      <c r="I11" s="78"/>
      <c r="J11" s="78"/>
      <c r="K11" s="78"/>
      <c r="L11" s="538" t="s">
        <v>23</v>
      </c>
      <c r="M11" s="78"/>
      <c r="N11" s="78"/>
      <c r="O11" s="78"/>
      <c r="P11" s="78"/>
      <c r="Q11" s="78"/>
      <c r="R11" s="78"/>
      <c r="S11" s="78"/>
    </row>
    <row r="12" spans="1:19" ht="15.75" x14ac:dyDescent="0.25">
      <c r="A12" s="269" t="s">
        <v>25</v>
      </c>
      <c r="B12" s="543" t="s">
        <v>29</v>
      </c>
      <c r="C12" s="267" t="s">
        <v>30</v>
      </c>
      <c r="D12" s="268" t="s">
        <v>1604</v>
      </c>
      <c r="E12" s="268"/>
      <c r="F12" s="78"/>
      <c r="G12" s="78"/>
      <c r="H12" s="78"/>
      <c r="I12" s="78"/>
      <c r="J12" s="78"/>
      <c r="K12" s="78"/>
      <c r="L12" s="538" t="s">
        <v>26</v>
      </c>
      <c r="M12" s="78"/>
      <c r="N12" s="78"/>
      <c r="O12" s="78"/>
      <c r="P12" s="78"/>
      <c r="Q12" s="78"/>
      <c r="R12" s="78"/>
      <c r="S12" s="78"/>
    </row>
    <row r="13" spans="1:19" ht="15.75" x14ac:dyDescent="0.25">
      <c r="A13" s="269" t="s">
        <v>28</v>
      </c>
      <c r="B13" s="543" t="s">
        <v>23</v>
      </c>
      <c r="C13" s="267" t="s">
        <v>24</v>
      </c>
      <c r="D13" s="268" t="s">
        <v>1604</v>
      </c>
      <c r="E13" s="268"/>
      <c r="F13" s="78"/>
      <c r="G13" s="78"/>
      <c r="H13" s="78"/>
      <c r="I13" s="78"/>
      <c r="J13" s="78"/>
      <c r="K13" s="78"/>
      <c r="L13" s="539" t="s">
        <v>29</v>
      </c>
      <c r="M13" s="78"/>
      <c r="N13" s="78"/>
      <c r="O13" s="78"/>
      <c r="P13" s="78"/>
      <c r="Q13" s="78"/>
      <c r="R13" s="78"/>
      <c r="S13" s="78"/>
    </row>
    <row r="14" spans="1:19" ht="15.75" x14ac:dyDescent="0.25">
      <c r="A14" s="269" t="s">
        <v>31</v>
      </c>
      <c r="B14" s="543" t="s">
        <v>41</v>
      </c>
      <c r="C14" s="267" t="s">
        <v>42</v>
      </c>
      <c r="D14" s="268" t="s">
        <v>1604</v>
      </c>
      <c r="E14" s="268"/>
      <c r="F14" s="78"/>
      <c r="G14" s="78"/>
      <c r="H14" s="78"/>
      <c r="I14" s="78"/>
      <c r="J14" s="78"/>
      <c r="K14" s="78"/>
      <c r="L14" s="538" t="s">
        <v>32</v>
      </c>
      <c r="M14" s="78"/>
      <c r="N14" s="78"/>
      <c r="O14" s="78"/>
      <c r="P14" s="78"/>
      <c r="Q14" s="78"/>
      <c r="R14" s="78"/>
      <c r="S14" s="78"/>
    </row>
    <row r="15" spans="1:19" ht="15.75" x14ac:dyDescent="0.25">
      <c r="A15" s="269" t="s">
        <v>40</v>
      </c>
      <c r="B15" s="543" t="s">
        <v>38</v>
      </c>
      <c r="C15" s="267" t="s">
        <v>39</v>
      </c>
      <c r="D15" s="268" t="s">
        <v>1605</v>
      </c>
      <c r="E15" s="268"/>
      <c r="F15" s="78"/>
      <c r="G15" s="78"/>
      <c r="H15" s="78"/>
      <c r="I15" s="78"/>
      <c r="J15" s="78"/>
      <c r="K15" s="78"/>
      <c r="L15" s="538" t="s">
        <v>35</v>
      </c>
      <c r="M15" s="78"/>
      <c r="N15" s="78"/>
      <c r="O15" s="78"/>
      <c r="P15" s="78"/>
      <c r="Q15" s="78"/>
      <c r="R15" s="78"/>
      <c r="S15" s="78"/>
    </row>
    <row r="16" spans="1:19" ht="15.75" x14ac:dyDescent="0.25">
      <c r="A16" s="264" t="s">
        <v>34</v>
      </c>
      <c r="B16" s="541" t="s">
        <v>35</v>
      </c>
      <c r="C16" s="265" t="s">
        <v>36</v>
      </c>
      <c r="D16" s="268" t="s">
        <v>1605</v>
      </c>
      <c r="E16" s="26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1:19" ht="15.75" x14ac:dyDescent="0.25">
      <c r="A17" s="270"/>
      <c r="B17" s="544"/>
      <c r="C17" s="275"/>
      <c r="D17" s="275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1:19" ht="18" x14ac:dyDescent="0.25">
      <c r="A18" s="271" t="s">
        <v>5</v>
      </c>
      <c r="B18" s="272" t="s">
        <v>43</v>
      </c>
      <c r="C18" s="273"/>
      <c r="D18" s="266"/>
      <c r="E18" s="266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5.75" x14ac:dyDescent="0.25">
      <c r="A19" s="274" t="s">
        <v>45</v>
      </c>
      <c r="B19" s="545" t="s">
        <v>3523</v>
      </c>
      <c r="C19" s="275"/>
      <c r="D19" s="268" t="s">
        <v>1604</v>
      </c>
      <c r="E19" s="268"/>
      <c r="F19" s="78"/>
      <c r="G19" s="78"/>
      <c r="H19" s="78"/>
      <c r="I19" s="78"/>
      <c r="J19" s="263" t="s">
        <v>46</v>
      </c>
      <c r="K19" s="78"/>
      <c r="L19" s="539" t="s">
        <v>38</v>
      </c>
      <c r="M19" s="78"/>
      <c r="N19" s="78"/>
      <c r="O19" s="78"/>
      <c r="P19" s="78"/>
      <c r="Q19" s="78"/>
      <c r="R19" s="78"/>
      <c r="S19" s="78"/>
    </row>
    <row r="20" spans="1:19" ht="15.75" x14ac:dyDescent="0.25">
      <c r="A20" s="274" t="s">
        <v>48</v>
      </c>
      <c r="B20" s="546" t="s">
        <v>17</v>
      </c>
      <c r="C20" s="275"/>
      <c r="D20" s="268" t="s">
        <v>1604</v>
      </c>
      <c r="E20" s="268"/>
      <c r="F20" s="78"/>
      <c r="G20" s="78"/>
      <c r="H20" s="78"/>
      <c r="I20" s="78"/>
      <c r="J20" s="267" t="s">
        <v>49</v>
      </c>
      <c r="K20" s="78"/>
      <c r="L20" s="538" t="s">
        <v>41</v>
      </c>
      <c r="M20" s="78"/>
      <c r="N20" s="78"/>
      <c r="O20" s="78"/>
      <c r="P20" s="78"/>
      <c r="Q20" s="78"/>
      <c r="R20" s="78"/>
      <c r="S20" s="78"/>
    </row>
    <row r="21" spans="1:19" ht="15.75" x14ac:dyDescent="0.25">
      <c r="A21" s="274" t="s">
        <v>51</v>
      </c>
      <c r="B21" s="546" t="s">
        <v>70</v>
      </c>
      <c r="C21" s="275"/>
      <c r="D21" s="268" t="s">
        <v>1604</v>
      </c>
      <c r="E21" s="268"/>
      <c r="F21" s="78"/>
      <c r="G21" s="78"/>
      <c r="H21" s="78"/>
      <c r="I21" s="78"/>
      <c r="J21" s="267" t="s">
        <v>17</v>
      </c>
      <c r="K21" s="78"/>
      <c r="L21" s="538" t="s">
        <v>35</v>
      </c>
      <c r="M21" s="78"/>
      <c r="N21" s="78"/>
      <c r="O21" s="78"/>
      <c r="P21" s="78"/>
      <c r="Q21" s="78"/>
      <c r="R21" s="78"/>
      <c r="S21" s="78"/>
    </row>
    <row r="22" spans="1:19" ht="15.75" x14ac:dyDescent="0.25">
      <c r="A22" s="274" t="s">
        <v>52</v>
      </c>
      <c r="B22" s="546" t="s">
        <v>3524</v>
      </c>
      <c r="C22" s="275"/>
      <c r="D22" s="268" t="s">
        <v>1604</v>
      </c>
      <c r="E22" s="268"/>
      <c r="F22" s="78"/>
      <c r="G22" s="78"/>
      <c r="H22" s="78"/>
      <c r="I22" s="78"/>
      <c r="J22" s="267" t="s">
        <v>53</v>
      </c>
      <c r="K22" s="78"/>
      <c r="L22" s="78"/>
      <c r="M22" s="78"/>
      <c r="N22" s="78"/>
      <c r="O22" s="78"/>
      <c r="P22" s="78"/>
      <c r="Q22" s="78"/>
      <c r="R22" s="78"/>
      <c r="S22" s="78"/>
    </row>
    <row r="23" spans="1:19" ht="15.75" x14ac:dyDescent="0.25">
      <c r="A23" s="274" t="s">
        <v>55</v>
      </c>
      <c r="B23" s="546" t="s">
        <v>3525</v>
      </c>
      <c r="C23" s="275"/>
      <c r="D23" s="268"/>
      <c r="E23" s="268"/>
      <c r="F23" s="78"/>
      <c r="G23" s="78"/>
      <c r="H23" s="78"/>
      <c r="I23" s="78"/>
      <c r="J23" s="267" t="s">
        <v>56</v>
      </c>
      <c r="K23" s="78"/>
      <c r="L23" s="78"/>
      <c r="M23" s="78"/>
      <c r="N23" s="78"/>
      <c r="O23" s="78"/>
      <c r="P23" s="78"/>
      <c r="Q23" s="78"/>
      <c r="R23" s="78"/>
      <c r="S23" s="78"/>
    </row>
    <row r="24" spans="1:19" ht="15.75" x14ac:dyDescent="0.25">
      <c r="A24" s="274" t="s">
        <v>58</v>
      </c>
      <c r="B24" s="546" t="s">
        <v>3526</v>
      </c>
      <c r="C24" s="275"/>
      <c r="D24" s="268"/>
      <c r="E24" s="268"/>
      <c r="F24" s="78"/>
      <c r="G24" s="78"/>
      <c r="H24" s="78"/>
      <c r="I24" s="78"/>
      <c r="J24" s="267" t="s">
        <v>59</v>
      </c>
      <c r="K24" s="78"/>
      <c r="L24" s="78"/>
      <c r="M24" s="78"/>
      <c r="N24" s="78"/>
      <c r="O24" s="78"/>
      <c r="P24" s="78"/>
      <c r="Q24" s="78"/>
      <c r="R24" s="78"/>
      <c r="S24" s="78"/>
    </row>
    <row r="25" spans="1:19" ht="15.75" x14ac:dyDescent="0.25">
      <c r="A25" s="274" t="s">
        <v>61</v>
      </c>
      <c r="B25" s="546" t="s">
        <v>3527</v>
      </c>
      <c r="C25" s="275"/>
      <c r="D25" s="268"/>
      <c r="E25" s="268"/>
      <c r="F25" s="78"/>
      <c r="G25" s="78"/>
      <c r="H25" s="78"/>
      <c r="I25" s="78"/>
      <c r="J25" s="267" t="s">
        <v>62</v>
      </c>
      <c r="K25" s="78"/>
      <c r="L25" s="537" t="s">
        <v>46</v>
      </c>
      <c r="M25" s="78"/>
      <c r="N25" s="78"/>
      <c r="O25" s="78"/>
      <c r="P25" s="78"/>
      <c r="Q25" s="78"/>
      <c r="R25" s="78"/>
      <c r="S25" s="78"/>
    </row>
    <row r="26" spans="1:19" ht="15.75" x14ac:dyDescent="0.25">
      <c r="A26" s="274" t="s">
        <v>63</v>
      </c>
      <c r="B26" s="546" t="s">
        <v>3528</v>
      </c>
      <c r="C26" s="275"/>
      <c r="D26" s="268"/>
      <c r="E26" s="268"/>
      <c r="F26" s="78"/>
      <c r="G26" s="78"/>
      <c r="H26" s="78"/>
      <c r="I26" s="78"/>
      <c r="J26" s="267" t="s">
        <v>64</v>
      </c>
      <c r="K26" s="78"/>
      <c r="L26" s="539" t="s">
        <v>49</v>
      </c>
      <c r="M26" s="78"/>
      <c r="N26" s="78"/>
      <c r="O26" s="78"/>
      <c r="P26" s="78"/>
      <c r="Q26" s="78"/>
      <c r="R26" s="78"/>
      <c r="S26" s="78"/>
    </row>
    <row r="27" spans="1:19" ht="15.75" x14ac:dyDescent="0.25">
      <c r="A27" s="276" t="s">
        <v>86</v>
      </c>
      <c r="B27" s="546" t="s">
        <v>3316</v>
      </c>
      <c r="C27" s="275"/>
      <c r="D27" s="268"/>
      <c r="E27" s="268"/>
      <c r="F27" s="78"/>
      <c r="G27" s="78"/>
      <c r="H27" s="78"/>
      <c r="I27" s="78"/>
      <c r="J27" s="267" t="s">
        <v>67</v>
      </c>
      <c r="K27" s="78"/>
      <c r="L27" s="538" t="s">
        <v>17</v>
      </c>
      <c r="M27" s="78"/>
      <c r="N27" s="78"/>
      <c r="O27" s="78"/>
      <c r="P27" s="78"/>
      <c r="Q27" s="78"/>
      <c r="R27" s="78"/>
      <c r="S27" s="78"/>
    </row>
    <row r="28" spans="1:19" ht="15.75" x14ac:dyDescent="0.25">
      <c r="A28" s="276" t="s">
        <v>66</v>
      </c>
      <c r="B28" s="546" t="s">
        <v>2448</v>
      </c>
      <c r="C28" s="275"/>
      <c r="D28" s="268"/>
      <c r="E28" s="268"/>
      <c r="F28" s="78"/>
      <c r="G28" s="78"/>
      <c r="H28" s="78"/>
      <c r="I28" s="78"/>
      <c r="J28" s="267" t="s">
        <v>70</v>
      </c>
      <c r="K28" s="78"/>
      <c r="L28" s="539" t="s">
        <v>53</v>
      </c>
      <c r="M28" s="78"/>
      <c r="N28" s="78"/>
      <c r="O28" s="78"/>
      <c r="P28" s="78"/>
      <c r="Q28" s="78"/>
      <c r="R28" s="78"/>
      <c r="S28" s="78"/>
    </row>
    <row r="29" spans="1:19" ht="15.75" x14ac:dyDescent="0.25">
      <c r="A29" s="276" t="s">
        <v>69</v>
      </c>
      <c r="B29" s="546" t="s">
        <v>3529</v>
      </c>
      <c r="C29" s="275"/>
      <c r="D29" s="268"/>
      <c r="E29" s="268"/>
      <c r="F29" s="78"/>
      <c r="G29" s="78"/>
      <c r="H29" s="78"/>
      <c r="I29" s="78"/>
      <c r="J29" s="267" t="s">
        <v>73</v>
      </c>
      <c r="K29" s="78"/>
      <c r="L29" s="538" t="s">
        <v>56</v>
      </c>
      <c r="M29" s="78"/>
      <c r="N29" s="78"/>
      <c r="O29" s="78"/>
      <c r="P29" s="78"/>
      <c r="Q29" s="78"/>
      <c r="R29" s="78"/>
      <c r="S29" s="78"/>
    </row>
    <row r="30" spans="1:19" ht="15.75" x14ac:dyDescent="0.25">
      <c r="A30" s="276" t="s">
        <v>72</v>
      </c>
      <c r="B30" s="546" t="s">
        <v>3530</v>
      </c>
      <c r="C30" s="275"/>
      <c r="D30" s="268"/>
      <c r="E30" s="268"/>
      <c r="F30" s="78"/>
      <c r="G30" s="78"/>
      <c r="H30" s="78"/>
      <c r="I30" s="78"/>
      <c r="J30" s="267" t="s">
        <v>75</v>
      </c>
      <c r="K30" s="78"/>
      <c r="L30" s="539" t="s">
        <v>59</v>
      </c>
      <c r="M30" s="78"/>
      <c r="N30" s="78"/>
      <c r="O30" s="78"/>
      <c r="P30" s="78"/>
      <c r="Q30" s="78"/>
      <c r="R30" s="78"/>
      <c r="S30" s="78"/>
    </row>
    <row r="31" spans="1:19" ht="15.75" x14ac:dyDescent="0.25">
      <c r="A31" s="276" t="s">
        <v>74</v>
      </c>
      <c r="B31" s="546" t="s">
        <v>3531</v>
      </c>
      <c r="C31" s="275"/>
      <c r="D31" s="268"/>
      <c r="E31" s="268"/>
      <c r="F31" s="78"/>
      <c r="G31" s="78"/>
      <c r="H31" s="78"/>
      <c r="I31" s="78"/>
      <c r="J31" s="267" t="s">
        <v>77</v>
      </c>
      <c r="K31" s="78"/>
      <c r="L31" s="538" t="s">
        <v>62</v>
      </c>
      <c r="M31" s="78"/>
      <c r="N31" s="78"/>
      <c r="O31" s="78"/>
      <c r="P31" s="78"/>
      <c r="Q31" s="78"/>
      <c r="R31" s="78"/>
      <c r="S31" s="78"/>
    </row>
    <row r="32" spans="1:19" ht="15.75" x14ac:dyDescent="0.25">
      <c r="A32" s="276" t="s">
        <v>76</v>
      </c>
      <c r="B32" s="546" t="s">
        <v>3532</v>
      </c>
      <c r="C32" s="275"/>
      <c r="D32" s="268"/>
      <c r="E32" s="268"/>
      <c r="F32" s="78"/>
      <c r="G32" s="78"/>
      <c r="H32" s="78"/>
      <c r="I32" s="78"/>
      <c r="J32" s="267" t="s">
        <v>80</v>
      </c>
      <c r="K32" s="78"/>
      <c r="L32" s="539" t="s">
        <v>64</v>
      </c>
      <c r="M32" s="78"/>
      <c r="N32" s="78"/>
      <c r="O32" s="78"/>
      <c r="P32" s="78"/>
      <c r="Q32" s="78"/>
      <c r="R32" s="78"/>
      <c r="S32" s="78"/>
    </row>
    <row r="33" spans="1:26" ht="15.75" x14ac:dyDescent="0.25">
      <c r="A33" s="276" t="s">
        <v>79</v>
      </c>
      <c r="B33" s="546" t="s">
        <v>3533</v>
      </c>
      <c r="C33" s="275"/>
      <c r="D33" s="268"/>
      <c r="E33" s="268"/>
      <c r="F33" s="78"/>
      <c r="G33" s="78"/>
      <c r="H33" s="78"/>
      <c r="I33" s="78"/>
      <c r="J33" s="267" t="s">
        <v>83</v>
      </c>
      <c r="K33" s="78"/>
      <c r="L33" s="539" t="s">
        <v>67</v>
      </c>
      <c r="M33" s="78"/>
      <c r="N33" s="78"/>
      <c r="O33" s="78"/>
      <c r="P33" s="78"/>
      <c r="Q33" s="78"/>
      <c r="R33" s="78"/>
      <c r="S33" s="78"/>
    </row>
    <row r="34" spans="1:26" ht="15.75" x14ac:dyDescent="0.25">
      <c r="A34" s="276" t="s">
        <v>88</v>
      </c>
      <c r="B34" s="546" t="s">
        <v>3534</v>
      </c>
      <c r="C34" s="275"/>
      <c r="D34" s="268"/>
      <c r="E34" s="268"/>
      <c r="F34" s="78"/>
      <c r="G34" s="78"/>
      <c r="H34" s="78"/>
      <c r="I34" s="78"/>
      <c r="J34" s="267" t="s">
        <v>38</v>
      </c>
      <c r="K34" s="78"/>
      <c r="L34" s="538" t="s">
        <v>70</v>
      </c>
      <c r="M34" s="78"/>
      <c r="N34" s="78"/>
      <c r="O34" s="78"/>
      <c r="P34" s="78"/>
      <c r="Q34" s="78"/>
      <c r="R34" s="78"/>
      <c r="S34" s="78"/>
    </row>
    <row r="35" spans="1:26" ht="15.75" x14ac:dyDescent="0.25">
      <c r="A35" s="276" t="s">
        <v>90</v>
      </c>
      <c r="B35" s="546" t="s">
        <v>3535</v>
      </c>
      <c r="C35" s="275"/>
      <c r="D35" s="268"/>
      <c r="E35" s="268"/>
      <c r="F35" s="78"/>
      <c r="G35" s="78"/>
      <c r="H35" s="78"/>
      <c r="I35" s="78"/>
      <c r="J35" s="267" t="s">
        <v>87</v>
      </c>
      <c r="K35" s="78"/>
      <c r="L35" s="539" t="s">
        <v>73</v>
      </c>
      <c r="M35" s="78"/>
      <c r="N35" s="78"/>
      <c r="O35" s="78"/>
      <c r="P35" s="78"/>
      <c r="Q35" s="78"/>
      <c r="R35" s="78"/>
      <c r="S35" s="78"/>
    </row>
    <row r="36" spans="1:26" ht="15.75" x14ac:dyDescent="0.25">
      <c r="A36" s="276" t="s">
        <v>82</v>
      </c>
      <c r="B36" s="546" t="s">
        <v>3536</v>
      </c>
      <c r="C36" s="275"/>
      <c r="D36" s="268"/>
      <c r="E36" s="268"/>
      <c r="F36" s="78"/>
      <c r="G36" s="78"/>
      <c r="H36" s="78"/>
      <c r="I36" s="78"/>
      <c r="J36" s="267" t="s">
        <v>41</v>
      </c>
      <c r="K36" s="78"/>
      <c r="L36" s="538" t="s">
        <v>75</v>
      </c>
      <c r="M36" s="78"/>
      <c r="N36" s="78"/>
      <c r="O36" s="78"/>
      <c r="P36" s="78"/>
      <c r="Q36" s="78"/>
      <c r="R36" s="78"/>
      <c r="S36" s="78"/>
    </row>
    <row r="37" spans="1:26" ht="15.75" x14ac:dyDescent="0.25">
      <c r="A37" s="276" t="s">
        <v>85</v>
      </c>
      <c r="B37" s="546" t="s">
        <v>3537</v>
      </c>
      <c r="C37" s="275"/>
      <c r="D37" s="268"/>
      <c r="E37" s="268"/>
      <c r="F37" s="78"/>
      <c r="G37" s="78"/>
      <c r="H37" s="78"/>
      <c r="I37" s="78"/>
      <c r="J37" s="267"/>
      <c r="K37" s="78"/>
      <c r="L37" s="539" t="s">
        <v>77</v>
      </c>
      <c r="M37" s="78"/>
      <c r="N37" s="78"/>
      <c r="O37" s="78"/>
      <c r="P37" s="78"/>
      <c r="Q37" s="78"/>
      <c r="R37" s="78"/>
      <c r="S37" s="78"/>
    </row>
    <row r="38" spans="1:26" ht="15.75" x14ac:dyDescent="0.25">
      <c r="A38" s="276" t="s">
        <v>3538</v>
      </c>
      <c r="B38" s="546" t="s">
        <v>3539</v>
      </c>
      <c r="C38" s="275"/>
      <c r="D38" s="268"/>
      <c r="E38" s="268"/>
      <c r="F38" s="78"/>
      <c r="G38" s="78"/>
      <c r="H38" s="78"/>
      <c r="I38" s="78"/>
      <c r="J38" s="78"/>
      <c r="K38" s="78"/>
      <c r="L38" s="538" t="s">
        <v>80</v>
      </c>
      <c r="M38" s="78"/>
      <c r="N38" s="78"/>
      <c r="O38" s="78"/>
      <c r="P38" s="78"/>
      <c r="Q38" s="78"/>
      <c r="R38" s="78"/>
      <c r="S38" s="78"/>
    </row>
    <row r="39" spans="1:26" ht="15.75" x14ac:dyDescent="0.25">
      <c r="A39" s="276" t="s">
        <v>3540</v>
      </c>
      <c r="B39" s="546" t="s">
        <v>3541</v>
      </c>
      <c r="C39" s="275"/>
      <c r="D39" s="268"/>
      <c r="E39" s="268"/>
      <c r="F39" s="78"/>
      <c r="G39" s="78"/>
      <c r="H39" s="78"/>
      <c r="I39" s="78"/>
      <c r="J39" s="78"/>
      <c r="K39" s="78"/>
      <c r="L39" s="539" t="s">
        <v>83</v>
      </c>
      <c r="M39" s="78"/>
      <c r="N39" s="78"/>
      <c r="O39" s="78"/>
      <c r="P39" s="78"/>
      <c r="Q39" s="78"/>
      <c r="R39" s="78"/>
      <c r="S39" s="78"/>
    </row>
    <row r="40" spans="1:26" ht="15.75" x14ac:dyDescent="0.25">
      <c r="A40" s="276" t="s">
        <v>3542</v>
      </c>
      <c r="B40" s="546" t="s">
        <v>3543</v>
      </c>
      <c r="C40" s="275"/>
      <c r="D40" s="268"/>
      <c r="E40" s="268"/>
      <c r="F40" s="78"/>
      <c r="G40" s="78"/>
      <c r="H40" s="78"/>
      <c r="I40" s="78"/>
      <c r="J40" s="78"/>
      <c r="K40" s="78"/>
      <c r="L40" s="538" t="s">
        <v>35</v>
      </c>
      <c r="M40" s="78"/>
      <c r="N40" s="78"/>
      <c r="O40" s="78"/>
      <c r="P40" s="78"/>
      <c r="Q40" s="78"/>
      <c r="R40" s="78"/>
      <c r="S40" s="78"/>
    </row>
    <row r="41" spans="1:26" ht="15.75" x14ac:dyDescent="0.25">
      <c r="A41" s="276" t="s">
        <v>3544</v>
      </c>
      <c r="B41" s="546" t="s">
        <v>3545</v>
      </c>
      <c r="C41" s="275"/>
      <c r="D41" s="268"/>
      <c r="E41" s="26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</row>
    <row r="42" spans="1:26" ht="15.75" x14ac:dyDescent="0.25">
      <c r="A42" s="276" t="s">
        <v>3546</v>
      </c>
      <c r="B42" s="546" t="s">
        <v>3547</v>
      </c>
      <c r="C42" s="275"/>
      <c r="D42" s="268"/>
      <c r="E42" s="26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1:26" ht="15.75" x14ac:dyDescent="0.25">
      <c r="A43" s="276" t="s">
        <v>3548</v>
      </c>
      <c r="B43" s="546" t="s">
        <v>3549</v>
      </c>
      <c r="C43" s="275"/>
      <c r="D43" s="268"/>
      <c r="E43" s="268"/>
      <c r="F43" s="78"/>
      <c r="G43" s="78"/>
      <c r="H43" s="78"/>
      <c r="I43" s="78"/>
      <c r="J43" s="78"/>
      <c r="K43" s="78"/>
      <c r="L43" s="538" t="s">
        <v>38</v>
      </c>
      <c r="M43" s="78"/>
      <c r="N43" s="78"/>
      <c r="O43" s="78"/>
      <c r="P43" s="78"/>
      <c r="Q43" s="78"/>
      <c r="R43" s="78"/>
      <c r="S43" s="78"/>
    </row>
    <row r="44" spans="1:26" ht="15.75" x14ac:dyDescent="0.25">
      <c r="A44" s="276" t="s">
        <v>3550</v>
      </c>
      <c r="B44" s="546" t="s">
        <v>3551</v>
      </c>
      <c r="C44" s="275"/>
      <c r="D44" s="268"/>
      <c r="E44" s="268"/>
      <c r="F44" s="78"/>
      <c r="G44" s="78"/>
      <c r="H44" s="78"/>
      <c r="I44" s="78"/>
      <c r="J44" s="78"/>
      <c r="K44" s="78"/>
      <c r="L44" s="539" t="s">
        <v>87</v>
      </c>
      <c r="M44" s="78"/>
      <c r="N44" s="78"/>
      <c r="O44" s="78"/>
      <c r="P44" s="78"/>
      <c r="Q44" s="78"/>
      <c r="R44" s="78"/>
      <c r="S44" s="78"/>
    </row>
    <row r="45" spans="1:26" ht="15.75" x14ac:dyDescent="0.25">
      <c r="A45" s="276" t="s">
        <v>3552</v>
      </c>
      <c r="B45" s="547" t="s">
        <v>35</v>
      </c>
      <c r="C45" s="275"/>
      <c r="D45" s="268"/>
      <c r="E45" s="268"/>
      <c r="F45" s="78"/>
      <c r="G45" s="78"/>
      <c r="H45" s="78"/>
      <c r="I45" s="78"/>
      <c r="J45" s="78"/>
      <c r="K45" s="78"/>
      <c r="L45" s="538" t="s">
        <v>41</v>
      </c>
      <c r="M45" s="78"/>
      <c r="N45" s="78"/>
      <c r="O45" s="78"/>
      <c r="P45" s="78"/>
      <c r="Q45" s="78"/>
      <c r="R45" s="78"/>
      <c r="S45" s="78"/>
    </row>
    <row r="46" spans="1:26" ht="15.75" x14ac:dyDescent="0.25">
      <c r="A46" s="78"/>
      <c r="B46" s="542"/>
      <c r="C46" s="277"/>
      <c r="D46" s="78"/>
      <c r="E46" s="78"/>
      <c r="F46" s="78"/>
      <c r="G46" s="78"/>
      <c r="H46" s="78"/>
      <c r="I46" s="78"/>
      <c r="J46" s="78"/>
      <c r="K46" s="78"/>
      <c r="L46" s="538" t="s">
        <v>35</v>
      </c>
      <c r="M46" s="78"/>
      <c r="N46" s="78"/>
      <c r="O46" s="78"/>
      <c r="P46" s="78"/>
      <c r="Q46" s="78"/>
      <c r="R46" s="78"/>
      <c r="S46" s="78"/>
      <c r="Z46" s="281"/>
    </row>
    <row r="47" spans="1:26" ht="54" x14ac:dyDescent="0.25">
      <c r="A47" s="261" t="s">
        <v>5</v>
      </c>
      <c r="B47" s="261" t="s">
        <v>91</v>
      </c>
      <c r="C47" s="261" t="s">
        <v>92</v>
      </c>
      <c r="D47" s="270" t="s">
        <v>93</v>
      </c>
      <c r="E47" s="270"/>
      <c r="F47" s="261" t="s">
        <v>5</v>
      </c>
      <c r="G47" s="261" t="s">
        <v>4681</v>
      </c>
      <c r="H47" s="261" t="s">
        <v>1606</v>
      </c>
      <c r="I47" s="78"/>
      <c r="J47" s="78"/>
      <c r="K47" s="78"/>
      <c r="L47" s="78"/>
      <c r="M47" s="78"/>
      <c r="N47" s="78"/>
      <c r="O47" s="78"/>
      <c r="P47" s="78"/>
      <c r="Q47" s="560"/>
      <c r="R47" s="560"/>
      <c r="S47" s="560"/>
      <c r="T47" s="261" t="s">
        <v>5</v>
      </c>
      <c r="U47" s="261" t="s">
        <v>4683</v>
      </c>
      <c r="V47" s="261" t="s">
        <v>4682</v>
      </c>
      <c r="W47" s="560"/>
      <c r="X47" s="560"/>
      <c r="Y47" s="560"/>
      <c r="Z47" s="561"/>
    </row>
    <row r="48" spans="1:26" ht="15.75" x14ac:dyDescent="0.25">
      <c r="A48" s="262" t="s">
        <v>4505</v>
      </c>
      <c r="B48" s="540" t="s">
        <v>96</v>
      </c>
      <c r="C48" s="263" t="s">
        <v>97</v>
      </c>
      <c r="D48" s="270" t="s">
        <v>93</v>
      </c>
      <c r="E48" s="270"/>
      <c r="F48" s="562" t="s">
        <v>4414</v>
      </c>
      <c r="G48" s="563" t="s">
        <v>1607</v>
      </c>
      <c r="H48" s="563" t="s">
        <v>99</v>
      </c>
      <c r="I48" s="78"/>
      <c r="J48" s="78"/>
      <c r="K48" s="78"/>
      <c r="L48" s="78"/>
      <c r="M48" s="78"/>
      <c r="N48" s="78"/>
      <c r="O48" s="78"/>
      <c r="P48" s="78"/>
      <c r="Q48" s="560"/>
      <c r="R48" s="564"/>
      <c r="S48" s="564"/>
      <c r="T48" s="563" t="s">
        <v>4469</v>
      </c>
      <c r="U48" s="551" t="s">
        <v>1609</v>
      </c>
      <c r="V48" s="551" t="s">
        <v>109</v>
      </c>
      <c r="W48" s="564"/>
      <c r="X48" s="565"/>
      <c r="Y48" s="565"/>
      <c r="Z48" s="566"/>
    </row>
    <row r="49" spans="1:26" ht="15.75" x14ac:dyDescent="0.25">
      <c r="A49" s="262" t="s">
        <v>4506</v>
      </c>
      <c r="B49" s="543" t="s">
        <v>101</v>
      </c>
      <c r="C49" s="267" t="s">
        <v>102</v>
      </c>
      <c r="D49" s="270" t="s">
        <v>93</v>
      </c>
      <c r="E49" s="270"/>
      <c r="F49" s="562" t="s">
        <v>4415</v>
      </c>
      <c r="G49" s="563" t="s">
        <v>1610</v>
      </c>
      <c r="H49" s="563" t="s">
        <v>119</v>
      </c>
      <c r="I49" s="78"/>
      <c r="J49" s="78"/>
      <c r="K49" s="78"/>
      <c r="L49" s="78"/>
      <c r="M49" s="78"/>
      <c r="N49" s="78"/>
      <c r="O49" s="78"/>
      <c r="P49" s="78"/>
      <c r="Q49" s="560"/>
      <c r="R49" s="564"/>
      <c r="S49" s="564"/>
      <c r="T49" s="563" t="s">
        <v>4470</v>
      </c>
      <c r="U49" s="551" t="s">
        <v>114</v>
      </c>
      <c r="V49" s="551" t="s">
        <v>114</v>
      </c>
      <c r="W49" s="564"/>
      <c r="X49" s="565"/>
      <c r="Y49" s="565"/>
      <c r="Z49" s="567"/>
    </row>
    <row r="50" spans="1:26" ht="15.75" x14ac:dyDescent="0.25">
      <c r="A50" s="262" t="s">
        <v>4507</v>
      </c>
      <c r="B50" s="543" t="s">
        <v>106</v>
      </c>
      <c r="C50" s="267" t="s">
        <v>107</v>
      </c>
      <c r="D50" s="270" t="s">
        <v>93</v>
      </c>
      <c r="E50" s="270"/>
      <c r="F50" s="562" t="s">
        <v>4416</v>
      </c>
      <c r="G50" s="563" t="s">
        <v>1612</v>
      </c>
      <c r="H50" s="563" t="s">
        <v>134</v>
      </c>
      <c r="I50" s="78"/>
      <c r="J50" s="78"/>
      <c r="K50" s="78"/>
      <c r="L50" s="78"/>
      <c r="M50" s="78"/>
      <c r="N50" s="78"/>
      <c r="O50" s="78"/>
      <c r="P50" s="78"/>
      <c r="Q50" s="560"/>
      <c r="R50" s="564"/>
      <c r="S50" s="564"/>
      <c r="T50" s="563" t="s">
        <v>4471</v>
      </c>
      <c r="U50" s="551" t="s">
        <v>124</v>
      </c>
      <c r="V50" s="551" t="s">
        <v>124</v>
      </c>
      <c r="W50" s="564"/>
      <c r="X50" s="565"/>
      <c r="Y50" s="565"/>
      <c r="Z50" s="566"/>
    </row>
    <row r="51" spans="1:26" ht="31.5" x14ac:dyDescent="0.25">
      <c r="A51" s="262" t="s">
        <v>4508</v>
      </c>
      <c r="B51" s="543" t="s">
        <v>111</v>
      </c>
      <c r="C51" s="267" t="s">
        <v>112</v>
      </c>
      <c r="D51" s="270" t="s">
        <v>93</v>
      </c>
      <c r="E51" s="270"/>
      <c r="F51" s="562" t="s">
        <v>4417</v>
      </c>
      <c r="G51" s="563" t="s">
        <v>1613</v>
      </c>
      <c r="H51" s="563" t="s">
        <v>1934</v>
      </c>
      <c r="I51" s="78"/>
      <c r="J51" s="78"/>
      <c r="K51" s="78"/>
      <c r="L51" s="78"/>
      <c r="M51" s="78"/>
      <c r="N51" s="78"/>
      <c r="O51" s="78"/>
      <c r="P51" s="78"/>
      <c r="Q51" s="560"/>
      <c r="R51" s="564"/>
      <c r="S51" s="564"/>
      <c r="T51" s="563" t="s">
        <v>4472</v>
      </c>
      <c r="U51" s="551" t="s">
        <v>1611</v>
      </c>
      <c r="V51" s="551" t="s">
        <v>129</v>
      </c>
      <c r="W51" s="564"/>
      <c r="X51" s="565"/>
      <c r="Y51" s="565"/>
      <c r="Z51" s="566"/>
    </row>
    <row r="52" spans="1:26" ht="15.75" x14ac:dyDescent="0.25">
      <c r="A52" s="262" t="s">
        <v>4509</v>
      </c>
      <c r="B52" s="543" t="s">
        <v>116</v>
      </c>
      <c r="C52" s="267" t="s">
        <v>117</v>
      </c>
      <c r="D52" s="270" t="s">
        <v>93</v>
      </c>
      <c r="E52" s="270"/>
      <c r="F52" s="562" t="s">
        <v>4418</v>
      </c>
      <c r="G52" s="563" t="s">
        <v>1615</v>
      </c>
      <c r="H52" s="563" t="s">
        <v>149</v>
      </c>
      <c r="I52" s="78"/>
      <c r="J52" s="78"/>
      <c r="K52" s="78"/>
      <c r="L52" s="78"/>
      <c r="M52" s="78"/>
      <c r="N52" s="78"/>
      <c r="O52" s="78"/>
      <c r="P52" s="78"/>
      <c r="Q52" s="560"/>
      <c r="R52" s="564"/>
      <c r="S52" s="564"/>
      <c r="T52" s="563" t="s">
        <v>4473</v>
      </c>
      <c r="U52" s="563" t="s">
        <v>1614</v>
      </c>
      <c r="V52" s="563" t="s">
        <v>144</v>
      </c>
      <c r="W52" s="564"/>
      <c r="X52" s="564"/>
      <c r="Y52" s="564"/>
      <c r="Z52" s="566"/>
    </row>
    <row r="53" spans="1:26" ht="15.75" x14ac:dyDescent="0.25">
      <c r="A53" s="262" t="s">
        <v>4510</v>
      </c>
      <c r="B53" s="543" t="s">
        <v>121</v>
      </c>
      <c r="C53" s="267" t="s">
        <v>122</v>
      </c>
      <c r="D53" s="270" t="s">
        <v>93</v>
      </c>
      <c r="E53" s="270"/>
      <c r="F53" s="562" t="s">
        <v>4419</v>
      </c>
      <c r="G53" s="563" t="s">
        <v>1616</v>
      </c>
      <c r="H53" s="563" t="s">
        <v>154</v>
      </c>
      <c r="I53" s="78"/>
      <c r="J53" s="78"/>
      <c r="K53" s="78"/>
      <c r="L53" s="78"/>
      <c r="M53" s="78"/>
      <c r="N53" s="78"/>
      <c r="O53" s="78"/>
      <c r="P53" s="78"/>
      <c r="Q53" s="560"/>
      <c r="R53" s="564"/>
      <c r="S53" s="564"/>
      <c r="T53" s="563" t="s">
        <v>4474</v>
      </c>
      <c r="U53" s="563" t="s">
        <v>1617</v>
      </c>
      <c r="V53" s="563" t="s">
        <v>159</v>
      </c>
      <c r="W53" s="564"/>
      <c r="X53" s="564"/>
      <c r="Y53" s="564"/>
      <c r="Z53" s="568"/>
    </row>
    <row r="54" spans="1:26" ht="15.75" x14ac:dyDescent="0.25">
      <c r="A54" s="262" t="s">
        <v>4511</v>
      </c>
      <c r="B54" s="543" t="s">
        <v>126</v>
      </c>
      <c r="C54" s="267" t="s">
        <v>127</v>
      </c>
      <c r="D54" s="270" t="s">
        <v>93</v>
      </c>
      <c r="E54" s="270"/>
      <c r="F54" s="562" t="s">
        <v>4420</v>
      </c>
      <c r="G54" s="563" t="s">
        <v>1619</v>
      </c>
      <c r="H54" s="563" t="s">
        <v>169</v>
      </c>
      <c r="I54" s="78"/>
      <c r="J54" s="78"/>
      <c r="K54" s="78"/>
      <c r="L54" s="78"/>
      <c r="M54" s="78"/>
      <c r="N54" s="78"/>
      <c r="O54" s="78"/>
      <c r="P54" s="78"/>
      <c r="Q54" s="560"/>
      <c r="R54" s="564"/>
      <c r="S54" s="564"/>
      <c r="T54" s="563" t="s">
        <v>4475</v>
      </c>
      <c r="U54" s="563" t="s">
        <v>1618</v>
      </c>
      <c r="V54" s="563" t="s">
        <v>164</v>
      </c>
      <c r="W54" s="564"/>
      <c r="X54" s="564"/>
      <c r="Y54" s="564"/>
      <c r="Z54" s="568"/>
    </row>
    <row r="55" spans="1:26" ht="15.75" x14ac:dyDescent="0.25">
      <c r="A55" s="262" t="s">
        <v>4512</v>
      </c>
      <c r="B55" s="543" t="s">
        <v>131</v>
      </c>
      <c r="C55" s="267" t="s">
        <v>132</v>
      </c>
      <c r="D55" s="270" t="s">
        <v>93</v>
      </c>
      <c r="E55" s="270"/>
      <c r="F55" s="562" t="s">
        <v>4421</v>
      </c>
      <c r="G55" s="563" t="s">
        <v>1620</v>
      </c>
      <c r="H55" s="563" t="s">
        <v>174</v>
      </c>
      <c r="I55" s="78"/>
      <c r="J55" s="78"/>
      <c r="K55" s="78"/>
      <c r="L55" s="78"/>
      <c r="M55" s="78"/>
      <c r="N55" s="78"/>
      <c r="O55" s="78"/>
      <c r="P55" s="78"/>
      <c r="Q55" s="560"/>
      <c r="R55" s="564"/>
      <c r="S55" s="564"/>
      <c r="T55" s="563" t="s">
        <v>4476</v>
      </c>
      <c r="U55" s="563" t="s">
        <v>1628</v>
      </c>
      <c r="V55" s="563" t="s">
        <v>214</v>
      </c>
      <c r="W55" s="564"/>
      <c r="X55" s="564"/>
      <c r="Y55" s="564"/>
      <c r="Z55" s="569"/>
    </row>
    <row r="56" spans="1:26" ht="15.75" x14ac:dyDescent="0.25">
      <c r="A56" s="262" t="s">
        <v>4513</v>
      </c>
      <c r="B56" s="543" t="s">
        <v>136</v>
      </c>
      <c r="C56" s="267" t="s">
        <v>137</v>
      </c>
      <c r="D56" s="270" t="s">
        <v>93</v>
      </c>
      <c r="E56" s="270"/>
      <c r="F56" s="562" t="s">
        <v>4422</v>
      </c>
      <c r="G56" s="570" t="s">
        <v>1621</v>
      </c>
      <c r="H56" s="570" t="s">
        <v>179</v>
      </c>
      <c r="I56" s="78"/>
      <c r="J56" s="78"/>
      <c r="K56" s="78"/>
      <c r="L56" s="78"/>
      <c r="M56" s="78"/>
      <c r="N56" s="78"/>
      <c r="O56" s="78"/>
      <c r="P56" s="78"/>
      <c r="Q56" s="571"/>
      <c r="R56" s="572"/>
      <c r="S56" s="572"/>
      <c r="T56" s="563" t="s">
        <v>4477</v>
      </c>
      <c r="U56" s="570" t="s">
        <v>219</v>
      </c>
      <c r="V56" s="570" t="s">
        <v>219</v>
      </c>
      <c r="W56" s="564"/>
      <c r="X56" s="572"/>
      <c r="Y56" s="572"/>
      <c r="Z56" s="573"/>
    </row>
    <row r="57" spans="1:26" ht="15.75" x14ac:dyDescent="0.25">
      <c r="A57" s="262" t="s">
        <v>4514</v>
      </c>
      <c r="B57" s="543" t="s">
        <v>141</v>
      </c>
      <c r="C57" s="267" t="s">
        <v>142</v>
      </c>
      <c r="D57" s="270" t="s">
        <v>93</v>
      </c>
      <c r="E57" s="270"/>
      <c r="F57" s="562" t="s">
        <v>4423</v>
      </c>
      <c r="G57" s="570" t="s">
        <v>1622</v>
      </c>
      <c r="H57" s="570" t="s">
        <v>184</v>
      </c>
      <c r="I57" s="78"/>
      <c r="J57" s="78"/>
      <c r="K57" s="78"/>
      <c r="L57" s="78"/>
      <c r="M57" s="78"/>
      <c r="N57" s="78"/>
      <c r="O57" s="78"/>
      <c r="P57" s="78"/>
      <c r="Q57" s="571"/>
      <c r="R57" s="572"/>
      <c r="S57" s="572"/>
      <c r="T57" s="563" t="s">
        <v>4478</v>
      </c>
      <c r="U57" s="570" t="s">
        <v>1632</v>
      </c>
      <c r="V57" s="570" t="s">
        <v>239</v>
      </c>
      <c r="W57" s="564"/>
      <c r="X57" s="572"/>
      <c r="Y57" s="572"/>
      <c r="Z57" s="573"/>
    </row>
    <row r="58" spans="1:26" ht="15.75" x14ac:dyDescent="0.25">
      <c r="A58" s="262" t="s">
        <v>4515</v>
      </c>
      <c r="B58" s="543" t="s">
        <v>146</v>
      </c>
      <c r="C58" s="267" t="s">
        <v>147</v>
      </c>
      <c r="D58" s="270" t="s">
        <v>93</v>
      </c>
      <c r="E58" s="270"/>
      <c r="F58" s="562" t="s">
        <v>4424</v>
      </c>
      <c r="G58" s="570" t="s">
        <v>1623</v>
      </c>
      <c r="H58" s="570" t="s">
        <v>189</v>
      </c>
      <c r="I58" s="78"/>
      <c r="J58" s="78"/>
      <c r="K58" s="78"/>
      <c r="L58" s="78"/>
      <c r="M58" s="78"/>
      <c r="N58" s="78"/>
      <c r="O58" s="78"/>
      <c r="P58" s="78"/>
      <c r="Q58" s="571"/>
      <c r="R58" s="572"/>
      <c r="S58" s="572"/>
      <c r="T58" s="563" t="s">
        <v>4479</v>
      </c>
      <c r="U58" s="570" t="s">
        <v>245</v>
      </c>
      <c r="V58" s="570" t="s">
        <v>244</v>
      </c>
      <c r="W58" s="564"/>
      <c r="X58" s="572"/>
      <c r="Y58" s="572"/>
      <c r="Z58" s="573"/>
    </row>
    <row r="59" spans="1:26" ht="15.75" x14ac:dyDescent="0.25">
      <c r="A59" s="262" t="s">
        <v>4516</v>
      </c>
      <c r="B59" s="543" t="s">
        <v>151</v>
      </c>
      <c r="C59" s="267" t="s">
        <v>152</v>
      </c>
      <c r="D59" s="270" t="s">
        <v>93</v>
      </c>
      <c r="E59" s="270"/>
      <c r="F59" s="562" t="s">
        <v>4425</v>
      </c>
      <c r="G59" s="570" t="s">
        <v>1624</v>
      </c>
      <c r="H59" s="570" t="s">
        <v>194</v>
      </c>
      <c r="I59" s="78"/>
      <c r="J59" s="78"/>
      <c r="K59" s="78"/>
      <c r="L59" s="78"/>
      <c r="M59" s="78"/>
      <c r="N59" s="78"/>
      <c r="O59" s="78"/>
      <c r="P59" s="78"/>
      <c r="Q59" s="571"/>
      <c r="R59" s="572"/>
      <c r="S59" s="572"/>
      <c r="T59" s="563" t="s">
        <v>4480</v>
      </c>
      <c r="U59" s="570" t="s">
        <v>1945</v>
      </c>
      <c r="V59" s="570" t="s">
        <v>1946</v>
      </c>
      <c r="W59" s="564"/>
      <c r="X59" s="572"/>
      <c r="Y59" s="572"/>
      <c r="Z59" s="573"/>
    </row>
    <row r="60" spans="1:26" ht="15.75" x14ac:dyDescent="0.25">
      <c r="A60" s="262" t="s">
        <v>4517</v>
      </c>
      <c r="B60" s="543" t="s">
        <v>156</v>
      </c>
      <c r="C60" s="267" t="s">
        <v>157</v>
      </c>
      <c r="D60" s="270" t="s">
        <v>93</v>
      </c>
      <c r="E60" s="270"/>
      <c r="F60" s="562" t="s">
        <v>4426</v>
      </c>
      <c r="G60" s="570" t="s">
        <v>1625</v>
      </c>
      <c r="H60" s="570" t="s">
        <v>199</v>
      </c>
      <c r="I60" s="78"/>
      <c r="J60" s="78"/>
      <c r="K60" s="78"/>
      <c r="L60" s="78"/>
      <c r="M60" s="78"/>
      <c r="N60" s="78"/>
      <c r="O60" s="78"/>
      <c r="P60" s="78"/>
      <c r="Q60" s="571"/>
      <c r="R60" s="572"/>
      <c r="S60" s="572"/>
      <c r="T60" s="563" t="s">
        <v>4481</v>
      </c>
      <c r="U60" s="570" t="s">
        <v>1640</v>
      </c>
      <c r="V60" s="570" t="s">
        <v>285</v>
      </c>
      <c r="W60" s="564"/>
      <c r="X60" s="572"/>
      <c r="Y60" s="572"/>
      <c r="Z60" s="573"/>
    </row>
    <row r="61" spans="1:26" ht="15.75" x14ac:dyDescent="0.25">
      <c r="A61" s="262" t="s">
        <v>4518</v>
      </c>
      <c r="B61" s="543" t="s">
        <v>161</v>
      </c>
      <c r="C61" s="267" t="s">
        <v>162</v>
      </c>
      <c r="D61" s="270" t="s">
        <v>93</v>
      </c>
      <c r="E61" s="270"/>
      <c r="F61" s="562" t="s">
        <v>4427</v>
      </c>
      <c r="G61" s="570" t="s">
        <v>1626</v>
      </c>
      <c r="H61" s="570" t="s">
        <v>204</v>
      </c>
      <c r="I61" s="78"/>
      <c r="J61" s="78"/>
      <c r="K61" s="78"/>
      <c r="L61" s="78"/>
      <c r="M61" s="78"/>
      <c r="N61" s="78"/>
      <c r="O61" s="78"/>
      <c r="P61" s="78"/>
      <c r="Q61" s="571"/>
      <c r="R61" s="572"/>
      <c r="S61" s="572"/>
      <c r="T61" s="563" t="s">
        <v>4482</v>
      </c>
      <c r="U61" s="570" t="s">
        <v>1643</v>
      </c>
      <c r="V61" s="570" t="s">
        <v>300</v>
      </c>
      <c r="W61" s="564"/>
      <c r="X61" s="572"/>
      <c r="Y61" s="572"/>
      <c r="Z61" s="573"/>
    </row>
    <row r="62" spans="1:26" ht="15.75" x14ac:dyDescent="0.25">
      <c r="A62" s="262" t="s">
        <v>4519</v>
      </c>
      <c r="B62" s="543" t="s">
        <v>166</v>
      </c>
      <c r="C62" s="267" t="s">
        <v>167</v>
      </c>
      <c r="D62" s="270" t="s">
        <v>93</v>
      </c>
      <c r="E62" s="270"/>
      <c r="F62" s="562" t="s">
        <v>4428</v>
      </c>
      <c r="G62" s="570" t="s">
        <v>1627</v>
      </c>
      <c r="H62" s="570" t="s">
        <v>209</v>
      </c>
      <c r="I62" s="78"/>
      <c r="J62" s="78"/>
      <c r="K62" s="78"/>
      <c r="L62" s="78"/>
      <c r="M62" s="78"/>
      <c r="N62" s="78"/>
      <c r="O62" s="78"/>
      <c r="P62" s="78"/>
      <c r="Q62" s="571"/>
      <c r="R62" s="572"/>
      <c r="S62" s="572"/>
      <c r="T62" s="563" t="s">
        <v>4483</v>
      </c>
      <c r="U62" s="570" t="s">
        <v>1644</v>
      </c>
      <c r="V62" s="570" t="s">
        <v>305</v>
      </c>
      <c r="W62" s="564"/>
      <c r="X62" s="572"/>
      <c r="Y62" s="572"/>
      <c r="Z62" s="573"/>
    </row>
    <row r="63" spans="1:26" ht="15.75" x14ac:dyDescent="0.25">
      <c r="A63" s="262" t="s">
        <v>4520</v>
      </c>
      <c r="B63" s="543" t="s">
        <v>171</v>
      </c>
      <c r="C63" s="267" t="s">
        <v>172</v>
      </c>
      <c r="D63" s="270" t="s">
        <v>93</v>
      </c>
      <c r="E63" s="270"/>
      <c r="F63" s="562" t="s">
        <v>4429</v>
      </c>
      <c r="G63" s="570" t="s">
        <v>1629</v>
      </c>
      <c r="H63" s="570" t="s">
        <v>224</v>
      </c>
      <c r="I63" s="78"/>
      <c r="J63" s="78"/>
      <c r="K63" s="78"/>
      <c r="L63" s="78"/>
      <c r="M63" s="78"/>
      <c r="N63" s="78"/>
      <c r="O63" s="78"/>
      <c r="P63" s="78"/>
      <c r="Q63" s="571"/>
      <c r="R63" s="572"/>
      <c r="S63" s="572"/>
      <c r="T63" s="563" t="s">
        <v>4484</v>
      </c>
      <c r="U63" s="570" t="s">
        <v>1608</v>
      </c>
      <c r="V63" s="570" t="s">
        <v>104</v>
      </c>
      <c r="W63" s="564"/>
      <c r="X63" s="572"/>
      <c r="Y63" s="572"/>
      <c r="Z63" s="573"/>
    </row>
    <row r="64" spans="1:26" ht="15.75" x14ac:dyDescent="0.25">
      <c r="A64" s="262" t="s">
        <v>4521</v>
      </c>
      <c r="B64" s="543" t="s">
        <v>176</v>
      </c>
      <c r="C64" s="267" t="s">
        <v>177</v>
      </c>
      <c r="D64" s="270" t="s">
        <v>93</v>
      </c>
      <c r="E64" s="270"/>
      <c r="F64" s="562" t="s">
        <v>4430</v>
      </c>
      <c r="G64" s="570" t="s">
        <v>1630</v>
      </c>
      <c r="H64" s="570" t="s">
        <v>229</v>
      </c>
      <c r="I64" s="78"/>
      <c r="J64" s="78"/>
      <c r="K64" s="78"/>
      <c r="L64" s="78"/>
      <c r="M64" s="78"/>
      <c r="N64" s="78"/>
      <c r="O64" s="78"/>
      <c r="P64" s="78"/>
      <c r="Q64" s="571"/>
      <c r="R64" s="572"/>
      <c r="S64" s="572"/>
      <c r="T64" s="563" t="s">
        <v>4485</v>
      </c>
      <c r="U64" s="570" t="s">
        <v>1675</v>
      </c>
      <c r="V64" s="574" t="s">
        <v>3961</v>
      </c>
      <c r="W64" s="564"/>
      <c r="X64" s="572"/>
      <c r="Y64" s="575"/>
      <c r="Z64" s="573"/>
    </row>
    <row r="65" spans="1:26" ht="15.75" x14ac:dyDescent="0.25">
      <c r="A65" s="262" t="s">
        <v>4522</v>
      </c>
      <c r="B65" s="543" t="s">
        <v>181</v>
      </c>
      <c r="C65" s="267" t="s">
        <v>182</v>
      </c>
      <c r="D65" s="270" t="s">
        <v>93</v>
      </c>
      <c r="E65" s="270"/>
      <c r="F65" s="562" t="s">
        <v>4431</v>
      </c>
      <c r="G65" s="570" t="s">
        <v>1631</v>
      </c>
      <c r="H65" s="570" t="s">
        <v>234</v>
      </c>
      <c r="I65" s="78"/>
      <c r="J65" s="78"/>
      <c r="K65" s="78"/>
      <c r="L65" s="78"/>
      <c r="M65" s="78"/>
      <c r="N65" s="78"/>
      <c r="O65" s="78"/>
      <c r="P65" s="78"/>
      <c r="Q65" s="571"/>
      <c r="R65" s="572"/>
      <c r="S65" s="572"/>
      <c r="T65" s="563" t="s">
        <v>4486</v>
      </c>
      <c r="U65" s="284"/>
      <c r="V65" s="574" t="s">
        <v>3960</v>
      </c>
      <c r="W65" s="564"/>
      <c r="X65" s="576"/>
      <c r="Y65" s="575"/>
      <c r="Z65" s="573"/>
    </row>
    <row r="66" spans="1:26" ht="15.75" x14ac:dyDescent="0.25">
      <c r="A66" s="262" t="s">
        <v>4523</v>
      </c>
      <c r="B66" s="543" t="s">
        <v>186</v>
      </c>
      <c r="C66" s="267" t="s">
        <v>187</v>
      </c>
      <c r="D66" s="270" t="s">
        <v>93</v>
      </c>
      <c r="E66" s="270"/>
      <c r="F66" s="562" t="s">
        <v>4432</v>
      </c>
      <c r="G66" s="570" t="s">
        <v>1632</v>
      </c>
      <c r="H66" s="570" t="s">
        <v>239</v>
      </c>
      <c r="I66" s="78"/>
      <c r="J66" s="78"/>
      <c r="K66" s="78"/>
      <c r="L66" s="78"/>
      <c r="M66" s="78"/>
      <c r="N66" s="78"/>
      <c r="O66" s="78"/>
      <c r="P66" s="78"/>
      <c r="Q66" s="571"/>
      <c r="R66" s="572"/>
      <c r="S66" s="572"/>
      <c r="T66" s="563" t="s">
        <v>4487</v>
      </c>
      <c r="U66" s="570" t="s">
        <v>1639</v>
      </c>
      <c r="V66" s="570" t="s">
        <v>280</v>
      </c>
      <c r="W66" s="564"/>
      <c r="X66" s="572"/>
      <c r="Y66" s="572"/>
      <c r="Z66" s="573"/>
    </row>
    <row r="67" spans="1:26" ht="15.75" x14ac:dyDescent="0.25">
      <c r="A67" s="262" t="s">
        <v>4524</v>
      </c>
      <c r="B67" s="543" t="s">
        <v>191</v>
      </c>
      <c r="C67" s="267" t="s">
        <v>192</v>
      </c>
      <c r="D67" s="270" t="s">
        <v>93</v>
      </c>
      <c r="E67" s="270"/>
      <c r="F67" s="562" t="s">
        <v>4433</v>
      </c>
      <c r="G67" s="570" t="s">
        <v>245</v>
      </c>
      <c r="H67" s="570" t="s">
        <v>244</v>
      </c>
      <c r="I67" s="78"/>
      <c r="J67" s="78"/>
      <c r="K67" s="78"/>
      <c r="L67" s="78"/>
      <c r="M67" s="78"/>
      <c r="N67" s="78"/>
      <c r="O67" s="78"/>
      <c r="P67" s="78"/>
      <c r="Q67" s="571"/>
      <c r="R67" s="572"/>
      <c r="S67" s="572"/>
      <c r="T67" s="563" t="s">
        <v>4488</v>
      </c>
      <c r="U67" s="570" t="s">
        <v>1645</v>
      </c>
      <c r="V67" s="570" t="s">
        <v>310</v>
      </c>
      <c r="W67" s="564"/>
      <c r="X67" s="572"/>
      <c r="Y67" s="572"/>
      <c r="Z67" s="573"/>
    </row>
    <row r="68" spans="1:26" ht="15.75" x14ac:dyDescent="0.25">
      <c r="A68" s="262" t="s">
        <v>4525</v>
      </c>
      <c r="B68" s="543" t="s">
        <v>196</v>
      </c>
      <c r="C68" s="267" t="s">
        <v>197</v>
      </c>
      <c r="D68" s="270" t="s">
        <v>93</v>
      </c>
      <c r="E68" s="270"/>
      <c r="F68" s="562" t="s">
        <v>4434</v>
      </c>
      <c r="G68" s="570" t="s">
        <v>1633</v>
      </c>
      <c r="H68" s="570" t="s">
        <v>250</v>
      </c>
      <c r="I68" s="78"/>
      <c r="J68" s="78"/>
      <c r="K68" s="78"/>
      <c r="L68" s="78"/>
      <c r="M68" s="78"/>
      <c r="N68" s="78"/>
      <c r="O68" s="78"/>
      <c r="P68" s="78"/>
      <c r="Q68" s="571"/>
      <c r="R68" s="572"/>
      <c r="S68" s="572"/>
      <c r="T68" s="563" t="s">
        <v>4489</v>
      </c>
      <c r="U68" s="570" t="s">
        <v>1646</v>
      </c>
      <c r="V68" s="570" t="s">
        <v>315</v>
      </c>
      <c r="W68" s="564"/>
      <c r="X68" s="572"/>
      <c r="Y68" s="572"/>
      <c r="Z68" s="573"/>
    </row>
    <row r="69" spans="1:26" ht="15.75" x14ac:dyDescent="0.25">
      <c r="A69" s="262" t="s">
        <v>4526</v>
      </c>
      <c r="B69" s="543" t="s">
        <v>201</v>
      </c>
      <c r="C69" s="267" t="s">
        <v>202</v>
      </c>
      <c r="D69" s="270" t="s">
        <v>93</v>
      </c>
      <c r="E69" s="270"/>
      <c r="F69" s="562" t="s">
        <v>4435</v>
      </c>
      <c r="G69" s="570" t="s">
        <v>1634</v>
      </c>
      <c r="H69" s="570" t="s">
        <v>255</v>
      </c>
      <c r="I69" s="78"/>
      <c r="J69" s="78"/>
      <c r="K69" s="78"/>
      <c r="L69" s="78"/>
      <c r="M69" s="78"/>
      <c r="N69" s="78"/>
      <c r="O69" s="78"/>
      <c r="P69" s="78"/>
      <c r="Q69" s="571"/>
      <c r="R69" s="572"/>
      <c r="S69" s="572"/>
      <c r="T69" s="563" t="s">
        <v>4490</v>
      </c>
      <c r="U69" s="570" t="s">
        <v>1647</v>
      </c>
      <c r="V69" s="570" t="s">
        <v>320</v>
      </c>
      <c r="W69" s="564"/>
      <c r="X69" s="572"/>
      <c r="Y69" s="572"/>
      <c r="Z69" s="573"/>
    </row>
    <row r="70" spans="1:26" ht="15.75" x14ac:dyDescent="0.25">
      <c r="A70" s="262" t="s">
        <v>4527</v>
      </c>
      <c r="B70" s="543" t="s">
        <v>206</v>
      </c>
      <c r="C70" s="267" t="s">
        <v>207</v>
      </c>
      <c r="D70" s="270" t="s">
        <v>93</v>
      </c>
      <c r="E70" s="270"/>
      <c r="F70" s="562" t="s">
        <v>4436</v>
      </c>
      <c r="G70" s="570" t="s">
        <v>1636</v>
      </c>
      <c r="H70" s="570" t="s">
        <v>265</v>
      </c>
      <c r="I70" s="78"/>
      <c r="J70" s="78"/>
      <c r="K70" s="78"/>
      <c r="L70" s="78"/>
      <c r="M70" s="78"/>
      <c r="N70" s="78"/>
      <c r="O70" s="78"/>
      <c r="P70" s="78"/>
      <c r="Q70" s="571"/>
      <c r="R70" s="572"/>
      <c r="S70" s="572"/>
      <c r="T70" s="563" t="s">
        <v>4491</v>
      </c>
      <c r="U70" s="570" t="s">
        <v>1648</v>
      </c>
      <c r="V70" s="570" t="s">
        <v>325</v>
      </c>
      <c r="W70" s="564"/>
      <c r="X70" s="572"/>
      <c r="Y70" s="572"/>
      <c r="Z70" s="573"/>
    </row>
    <row r="71" spans="1:26" ht="15.75" x14ac:dyDescent="0.25">
      <c r="A71" s="262" t="s">
        <v>4528</v>
      </c>
      <c r="B71" s="543" t="s">
        <v>211</v>
      </c>
      <c r="C71" s="267" t="s">
        <v>212</v>
      </c>
      <c r="D71" s="270" t="s">
        <v>93</v>
      </c>
      <c r="E71" s="270"/>
      <c r="F71" s="562" t="s">
        <v>4437</v>
      </c>
      <c r="G71" s="570" t="s">
        <v>1637</v>
      </c>
      <c r="H71" s="570" t="s">
        <v>270</v>
      </c>
      <c r="I71" s="78"/>
      <c r="J71" s="78"/>
      <c r="K71" s="78"/>
      <c r="L71" s="78"/>
      <c r="M71" s="78"/>
      <c r="N71" s="78"/>
      <c r="O71" s="78"/>
      <c r="P71" s="78"/>
      <c r="Q71" s="571"/>
      <c r="R71" s="572"/>
      <c r="S71" s="572"/>
      <c r="T71" s="563" t="s">
        <v>4492</v>
      </c>
      <c r="U71" s="570" t="s">
        <v>1649</v>
      </c>
      <c r="V71" s="570" t="s">
        <v>1947</v>
      </c>
      <c r="W71" s="564"/>
      <c r="X71" s="572"/>
      <c r="Y71" s="572"/>
      <c r="Z71" s="573"/>
    </row>
    <row r="72" spans="1:26" ht="15.75" x14ac:dyDescent="0.25">
      <c r="A72" s="262" t="s">
        <v>4529</v>
      </c>
      <c r="B72" s="543" t="s">
        <v>216</v>
      </c>
      <c r="C72" s="267" t="s">
        <v>217</v>
      </c>
      <c r="D72" s="270" t="s">
        <v>93</v>
      </c>
      <c r="E72" s="270"/>
      <c r="F72" s="562" t="s">
        <v>4438</v>
      </c>
      <c r="G72" s="570" t="s">
        <v>1638</v>
      </c>
      <c r="H72" s="570" t="s">
        <v>275</v>
      </c>
      <c r="I72" s="78"/>
      <c r="J72" s="78"/>
      <c r="K72" s="78"/>
      <c r="L72" s="78"/>
      <c r="M72" s="78"/>
      <c r="N72" s="78"/>
      <c r="O72" s="78"/>
      <c r="P72" s="78"/>
      <c r="Q72" s="571"/>
      <c r="R72" s="572"/>
      <c r="S72" s="572"/>
      <c r="T72" s="563" t="s">
        <v>4493</v>
      </c>
      <c r="U72" s="570" t="s">
        <v>1650</v>
      </c>
      <c r="V72" s="570" t="s">
        <v>335</v>
      </c>
      <c r="W72" s="564"/>
      <c r="X72" s="572"/>
      <c r="Y72" s="572"/>
      <c r="Z72" s="573"/>
    </row>
    <row r="73" spans="1:26" ht="15.75" x14ac:dyDescent="0.25">
      <c r="A73" s="262" t="s">
        <v>4530</v>
      </c>
      <c r="B73" s="543" t="s">
        <v>221</v>
      </c>
      <c r="C73" s="267" t="s">
        <v>222</v>
      </c>
      <c r="D73" s="270" t="s">
        <v>93</v>
      </c>
      <c r="E73" s="270"/>
      <c r="F73" s="562" t="s">
        <v>4439</v>
      </c>
      <c r="G73" s="570" t="s">
        <v>1641</v>
      </c>
      <c r="H73" s="570" t="s">
        <v>290</v>
      </c>
      <c r="I73" s="78"/>
      <c r="J73" s="78"/>
      <c r="K73" s="78"/>
      <c r="L73" s="78"/>
      <c r="M73" s="78"/>
      <c r="N73" s="78"/>
      <c r="O73" s="78"/>
      <c r="P73" s="78"/>
      <c r="Q73" s="571"/>
      <c r="R73" s="572"/>
      <c r="S73" s="572"/>
      <c r="T73" s="563" t="s">
        <v>4494</v>
      </c>
      <c r="U73" s="570" t="s">
        <v>1651</v>
      </c>
      <c r="V73" s="570" t="s">
        <v>340</v>
      </c>
      <c r="W73" s="564"/>
      <c r="X73" s="572"/>
      <c r="Y73" s="572"/>
      <c r="Z73" s="573"/>
    </row>
    <row r="74" spans="1:26" ht="15.75" x14ac:dyDescent="0.25">
      <c r="A74" s="262" t="s">
        <v>4531</v>
      </c>
      <c r="B74" s="543" t="s">
        <v>226</v>
      </c>
      <c r="C74" s="267" t="s">
        <v>227</v>
      </c>
      <c r="D74" s="270" t="s">
        <v>93</v>
      </c>
      <c r="E74" s="270"/>
      <c r="F74" s="562" t="s">
        <v>4440</v>
      </c>
      <c r="G74" s="570" t="s">
        <v>1642</v>
      </c>
      <c r="H74" s="570" t="s">
        <v>295</v>
      </c>
      <c r="I74" s="78"/>
      <c r="J74" s="78"/>
      <c r="K74" s="78"/>
      <c r="L74" s="78"/>
      <c r="M74" s="78"/>
      <c r="N74" s="78"/>
      <c r="O74" s="78"/>
      <c r="P74" s="78"/>
      <c r="Q74" s="571"/>
      <c r="R74" s="572"/>
      <c r="S74" s="572"/>
      <c r="T74" s="563" t="s">
        <v>4495</v>
      </c>
      <c r="U74" s="570" t="s">
        <v>1653</v>
      </c>
      <c r="V74" s="570" t="s">
        <v>350</v>
      </c>
      <c r="W74" s="564"/>
      <c r="X74" s="572"/>
      <c r="Y74" s="572"/>
      <c r="Z74" s="573"/>
    </row>
    <row r="75" spans="1:26" ht="15.75" x14ac:dyDescent="0.25">
      <c r="A75" s="262" t="s">
        <v>4532</v>
      </c>
      <c r="B75" s="543" t="s">
        <v>231</v>
      </c>
      <c r="C75" s="267" t="s">
        <v>232</v>
      </c>
      <c r="D75" s="270" t="s">
        <v>93</v>
      </c>
      <c r="E75" s="270"/>
      <c r="F75" s="562" t="s">
        <v>4441</v>
      </c>
      <c r="G75" s="570" t="s">
        <v>1652</v>
      </c>
      <c r="H75" s="570" t="s">
        <v>345</v>
      </c>
      <c r="I75" s="78"/>
      <c r="J75" s="78"/>
      <c r="K75" s="78"/>
      <c r="L75" s="78"/>
      <c r="M75" s="78"/>
      <c r="N75" s="78"/>
      <c r="O75" s="78"/>
      <c r="P75" s="78"/>
      <c r="Q75" s="571"/>
      <c r="R75" s="572"/>
      <c r="S75" s="572"/>
      <c r="T75" s="563" t="s">
        <v>4496</v>
      </c>
      <c r="U75" s="570" t="s">
        <v>1654</v>
      </c>
      <c r="V75" s="570" t="s">
        <v>355</v>
      </c>
      <c r="W75" s="564"/>
      <c r="X75" s="572"/>
      <c r="Y75" s="572"/>
      <c r="Z75" s="573"/>
    </row>
    <row r="76" spans="1:26" ht="15.75" x14ac:dyDescent="0.25">
      <c r="A76" s="262" t="s">
        <v>4533</v>
      </c>
      <c r="B76" s="543" t="s">
        <v>236</v>
      </c>
      <c r="C76" s="267" t="s">
        <v>237</v>
      </c>
      <c r="D76" s="270" t="s">
        <v>93</v>
      </c>
      <c r="E76" s="270"/>
      <c r="F76" s="562" t="s">
        <v>4442</v>
      </c>
      <c r="G76" s="570" t="s">
        <v>361</v>
      </c>
      <c r="H76" s="570" t="s">
        <v>360</v>
      </c>
      <c r="I76" s="78"/>
      <c r="J76" s="78"/>
      <c r="K76" s="78"/>
      <c r="L76" s="78"/>
      <c r="M76" s="78"/>
      <c r="N76" s="78"/>
      <c r="O76" s="78"/>
      <c r="P76" s="78"/>
      <c r="Q76" s="571"/>
      <c r="R76" s="572"/>
      <c r="S76" s="572"/>
      <c r="T76" s="563" t="s">
        <v>4497</v>
      </c>
      <c r="U76" s="570" t="s">
        <v>1655</v>
      </c>
      <c r="V76" s="570" t="s">
        <v>366</v>
      </c>
      <c r="W76" s="564"/>
      <c r="X76" s="572"/>
      <c r="Y76" s="572"/>
      <c r="Z76" s="573"/>
    </row>
    <row r="77" spans="1:26" ht="15.75" x14ac:dyDescent="0.25">
      <c r="A77" s="262" t="s">
        <v>4534</v>
      </c>
      <c r="B77" s="543" t="s">
        <v>241</v>
      </c>
      <c r="C77" s="267" t="s">
        <v>242</v>
      </c>
      <c r="D77" s="270" t="s">
        <v>93</v>
      </c>
      <c r="E77" s="270"/>
      <c r="F77" s="562" t="s">
        <v>4443</v>
      </c>
      <c r="G77" s="570" t="s">
        <v>1656</v>
      </c>
      <c r="H77" s="570" t="s">
        <v>371</v>
      </c>
      <c r="I77" s="78"/>
      <c r="J77" s="78"/>
      <c r="K77" s="78"/>
      <c r="L77" s="78"/>
      <c r="M77" s="78"/>
      <c r="N77" s="78"/>
      <c r="O77" s="78"/>
      <c r="P77" s="78"/>
      <c r="Q77" s="571"/>
      <c r="R77" s="572"/>
      <c r="S77" s="572"/>
      <c r="T77" s="563" t="s">
        <v>4498</v>
      </c>
      <c r="U77" s="570" t="s">
        <v>1676</v>
      </c>
      <c r="V77" s="570" t="s">
        <v>503</v>
      </c>
      <c r="W77" s="564"/>
      <c r="X77" s="572"/>
      <c r="Y77" s="572"/>
      <c r="Z77" s="573"/>
    </row>
    <row r="78" spans="1:26" ht="15.75" x14ac:dyDescent="0.25">
      <c r="A78" s="262" t="s">
        <v>4535</v>
      </c>
      <c r="B78" s="543" t="s">
        <v>247</v>
      </c>
      <c r="C78" s="267" t="s">
        <v>248</v>
      </c>
      <c r="D78" s="270" t="s">
        <v>93</v>
      </c>
      <c r="E78" s="270"/>
      <c r="F78" s="562" t="s">
        <v>4444</v>
      </c>
      <c r="G78" s="570" t="s">
        <v>1935</v>
      </c>
      <c r="H78" s="570" t="s">
        <v>1936</v>
      </c>
      <c r="I78" s="78"/>
      <c r="J78" s="78"/>
      <c r="K78" s="78"/>
      <c r="L78" s="78"/>
      <c r="M78" s="78"/>
      <c r="N78" s="78"/>
      <c r="O78" s="78"/>
      <c r="P78" s="78"/>
      <c r="Q78" s="571"/>
      <c r="R78" s="572"/>
      <c r="S78" s="572"/>
      <c r="T78" s="563" t="s">
        <v>4499</v>
      </c>
      <c r="U78" s="570" t="s">
        <v>459</v>
      </c>
      <c r="V78" s="570" t="s">
        <v>459</v>
      </c>
      <c r="W78" s="564"/>
      <c r="X78" s="572"/>
      <c r="Y78" s="572"/>
      <c r="Z78" s="573"/>
    </row>
    <row r="79" spans="1:26" ht="15.75" x14ac:dyDescent="0.25">
      <c r="A79" s="262" t="s">
        <v>4536</v>
      </c>
      <c r="B79" s="543" t="s">
        <v>252</v>
      </c>
      <c r="C79" s="267" t="s">
        <v>253</v>
      </c>
      <c r="D79" s="270" t="s">
        <v>93</v>
      </c>
      <c r="E79" s="270"/>
      <c r="F79" s="562" t="s">
        <v>4445</v>
      </c>
      <c r="G79" s="570" t="s">
        <v>387</v>
      </c>
      <c r="H79" s="570" t="s">
        <v>386</v>
      </c>
      <c r="I79" s="78"/>
      <c r="J79" s="78"/>
      <c r="K79" s="78"/>
      <c r="L79" s="78"/>
      <c r="M79" s="78"/>
      <c r="N79" s="78"/>
      <c r="O79" s="78"/>
      <c r="P79" s="78"/>
      <c r="Q79" s="571"/>
      <c r="R79" s="572"/>
      <c r="S79" s="572"/>
      <c r="T79" s="563" t="s">
        <v>4500</v>
      </c>
      <c r="U79" s="570" t="s">
        <v>1657</v>
      </c>
      <c r="V79" s="570" t="s">
        <v>376</v>
      </c>
      <c r="W79" s="564"/>
      <c r="X79" s="572"/>
      <c r="Y79" s="572"/>
      <c r="Z79" s="573"/>
    </row>
    <row r="80" spans="1:26" ht="15.75" x14ac:dyDescent="0.25">
      <c r="A80" s="262" t="s">
        <v>4537</v>
      </c>
      <c r="B80" s="543" t="s">
        <v>257</v>
      </c>
      <c r="C80" s="267" t="s">
        <v>258</v>
      </c>
      <c r="D80" s="270" t="s">
        <v>93</v>
      </c>
      <c r="E80" s="270"/>
      <c r="F80" s="562" t="s">
        <v>4446</v>
      </c>
      <c r="G80" s="570" t="s">
        <v>1658</v>
      </c>
      <c r="H80" s="570" t="s">
        <v>392</v>
      </c>
      <c r="I80" s="78"/>
      <c r="J80" s="78"/>
      <c r="K80" s="78"/>
      <c r="L80" s="78"/>
      <c r="M80" s="78"/>
      <c r="N80" s="78"/>
      <c r="O80" s="78"/>
      <c r="P80" s="78"/>
      <c r="Q80" s="571"/>
      <c r="R80" s="572"/>
      <c r="S80" s="572"/>
      <c r="T80" s="563" t="s">
        <v>4501</v>
      </c>
      <c r="U80" s="570" t="s">
        <v>1635</v>
      </c>
      <c r="V80" s="577" t="s">
        <v>260</v>
      </c>
      <c r="W80" s="564"/>
      <c r="X80" s="572"/>
      <c r="Y80" s="572"/>
      <c r="Z80" s="573"/>
    </row>
    <row r="81" spans="1:26" ht="15.75" x14ac:dyDescent="0.25">
      <c r="A81" s="262" t="s">
        <v>4538</v>
      </c>
      <c r="B81" s="543" t="s">
        <v>262</v>
      </c>
      <c r="C81" s="267" t="s">
        <v>263</v>
      </c>
      <c r="D81" s="270" t="s">
        <v>93</v>
      </c>
      <c r="E81" s="270"/>
      <c r="F81" s="562" t="s">
        <v>4447</v>
      </c>
      <c r="G81" s="570" t="s">
        <v>1659</v>
      </c>
      <c r="H81" s="570" t="s">
        <v>397</v>
      </c>
      <c r="I81" s="78"/>
      <c r="J81" s="78"/>
      <c r="K81" s="78"/>
      <c r="L81" s="78"/>
      <c r="M81" s="78"/>
      <c r="N81" s="78"/>
      <c r="O81" s="78"/>
      <c r="P81" s="78"/>
      <c r="Q81" s="571"/>
      <c r="R81" s="572"/>
      <c r="S81" s="572"/>
      <c r="T81" s="563" t="s">
        <v>4502</v>
      </c>
      <c r="U81" s="570" t="s">
        <v>454</v>
      </c>
      <c r="V81" s="577" t="s">
        <v>453</v>
      </c>
      <c r="W81" s="564"/>
      <c r="X81" s="572"/>
      <c r="Y81" s="572"/>
      <c r="Z81" s="573"/>
    </row>
    <row r="82" spans="1:26" ht="15.75" x14ac:dyDescent="0.25">
      <c r="A82" s="262" t="s">
        <v>4539</v>
      </c>
      <c r="B82" s="543" t="s">
        <v>267</v>
      </c>
      <c r="C82" s="267" t="s">
        <v>268</v>
      </c>
      <c r="D82" s="270" t="s">
        <v>93</v>
      </c>
      <c r="E82" s="270"/>
      <c r="F82" s="562" t="s">
        <v>4448</v>
      </c>
      <c r="G82" s="570" t="s">
        <v>1660</v>
      </c>
      <c r="H82" s="570" t="s">
        <v>402</v>
      </c>
      <c r="I82" s="78"/>
      <c r="J82" s="78"/>
      <c r="K82" s="78"/>
      <c r="L82" s="78"/>
      <c r="M82" s="78"/>
      <c r="N82" s="78"/>
      <c r="O82" s="78"/>
      <c r="P82" s="78"/>
      <c r="Q82" s="571"/>
      <c r="R82" s="572"/>
      <c r="S82" s="572"/>
      <c r="T82" s="563" t="s">
        <v>4503</v>
      </c>
      <c r="U82" s="570" t="s">
        <v>495</v>
      </c>
      <c r="V82" s="577" t="s">
        <v>494</v>
      </c>
      <c r="W82" s="564"/>
      <c r="X82" s="572"/>
      <c r="Y82" s="572"/>
      <c r="Z82" s="573"/>
    </row>
    <row r="83" spans="1:26" ht="15.75" x14ac:dyDescent="0.25">
      <c r="A83" s="262" t="s">
        <v>4540</v>
      </c>
      <c r="B83" s="543" t="s">
        <v>272</v>
      </c>
      <c r="C83" s="267" t="s">
        <v>273</v>
      </c>
      <c r="D83" s="270" t="s">
        <v>93</v>
      </c>
      <c r="E83" s="270"/>
      <c r="F83" s="562" t="s">
        <v>4449</v>
      </c>
      <c r="G83" s="570" t="s">
        <v>1661</v>
      </c>
      <c r="H83" s="570" t="s">
        <v>407</v>
      </c>
      <c r="I83" s="78"/>
      <c r="J83" s="78"/>
      <c r="K83" s="78"/>
      <c r="L83" s="78"/>
      <c r="M83" s="78"/>
      <c r="N83" s="78"/>
      <c r="O83" s="78"/>
      <c r="P83" s="78"/>
      <c r="Q83" s="571"/>
      <c r="R83" s="572"/>
      <c r="S83" s="572"/>
      <c r="T83" s="578" t="s">
        <v>4504</v>
      </c>
      <c r="U83" s="579" t="s">
        <v>710</v>
      </c>
      <c r="V83" s="580" t="s">
        <v>709</v>
      </c>
      <c r="W83" s="564"/>
      <c r="X83" s="572"/>
      <c r="Y83" s="572"/>
      <c r="Z83" s="573"/>
    </row>
    <row r="84" spans="1:26" ht="15.75" x14ac:dyDescent="0.25">
      <c r="A84" s="262" t="s">
        <v>4541</v>
      </c>
      <c r="B84" s="543" t="s">
        <v>277</v>
      </c>
      <c r="C84" s="267" t="s">
        <v>278</v>
      </c>
      <c r="D84" s="270" t="s">
        <v>93</v>
      </c>
      <c r="E84" s="270"/>
      <c r="F84" s="562" t="s">
        <v>4450</v>
      </c>
      <c r="G84" s="570" t="s">
        <v>1662</v>
      </c>
      <c r="H84" s="570" t="s">
        <v>412</v>
      </c>
      <c r="I84" s="78"/>
      <c r="J84" s="78"/>
      <c r="K84" s="78"/>
      <c r="L84" s="78"/>
      <c r="M84" s="78"/>
      <c r="N84" s="78"/>
      <c r="O84" s="78"/>
      <c r="P84" s="78"/>
      <c r="Q84" s="571"/>
      <c r="R84" s="572"/>
      <c r="S84" s="572"/>
      <c r="T84" s="581"/>
      <c r="U84" s="582"/>
      <c r="V84" s="582"/>
      <c r="W84" s="576"/>
      <c r="X84" s="576"/>
      <c r="Y84" s="576"/>
    </row>
    <row r="85" spans="1:26" ht="15.75" x14ac:dyDescent="0.25">
      <c r="A85" s="262" t="s">
        <v>4542</v>
      </c>
      <c r="B85" s="543" t="s">
        <v>282</v>
      </c>
      <c r="C85" s="267" t="s">
        <v>283</v>
      </c>
      <c r="D85" s="270" t="s">
        <v>93</v>
      </c>
      <c r="E85" s="270"/>
      <c r="F85" s="562" t="s">
        <v>4451</v>
      </c>
      <c r="G85" s="570" t="s">
        <v>1663</v>
      </c>
      <c r="H85" s="570" t="s">
        <v>417</v>
      </c>
      <c r="I85" s="78"/>
      <c r="J85" s="78"/>
      <c r="K85" s="78"/>
      <c r="L85" s="78"/>
      <c r="M85" s="78"/>
      <c r="N85" s="78"/>
      <c r="O85" s="78"/>
      <c r="P85" s="78"/>
      <c r="Q85" s="571"/>
      <c r="R85" s="572"/>
      <c r="S85" s="572"/>
      <c r="T85" s="581"/>
      <c r="U85" s="582"/>
      <c r="V85" s="582"/>
      <c r="W85" s="576"/>
      <c r="X85" s="576"/>
      <c r="Y85" s="576"/>
    </row>
    <row r="86" spans="1:26" ht="15.75" x14ac:dyDescent="0.25">
      <c r="A86" s="262" t="s">
        <v>4543</v>
      </c>
      <c r="B86" s="543" t="s">
        <v>287</v>
      </c>
      <c r="C86" s="267" t="s">
        <v>288</v>
      </c>
      <c r="D86" s="270" t="s">
        <v>93</v>
      </c>
      <c r="E86" s="270"/>
      <c r="F86" s="562" t="s">
        <v>4452</v>
      </c>
      <c r="G86" s="570" t="s">
        <v>1664</v>
      </c>
      <c r="H86" s="570" t="s">
        <v>422</v>
      </c>
      <c r="I86" s="78"/>
      <c r="J86" s="78"/>
      <c r="K86" s="78"/>
      <c r="L86" s="78"/>
      <c r="M86" s="78"/>
      <c r="N86" s="78"/>
      <c r="O86" s="78"/>
      <c r="P86" s="78"/>
      <c r="Q86" s="571"/>
      <c r="R86" s="572"/>
      <c r="S86" s="572"/>
      <c r="T86" s="581"/>
      <c r="U86" s="582"/>
      <c r="V86" s="582"/>
      <c r="W86" s="576"/>
      <c r="X86" s="576"/>
      <c r="Y86" s="576"/>
    </row>
    <row r="87" spans="1:26" ht="15.75" x14ac:dyDescent="0.25">
      <c r="A87" s="262" t="s">
        <v>4544</v>
      </c>
      <c r="B87" s="543" t="s">
        <v>292</v>
      </c>
      <c r="C87" s="267" t="s">
        <v>293</v>
      </c>
      <c r="D87" s="270" t="s">
        <v>93</v>
      </c>
      <c r="E87" s="270"/>
      <c r="F87" s="562" t="s">
        <v>4453</v>
      </c>
      <c r="G87" s="570" t="s">
        <v>1665</v>
      </c>
      <c r="H87" s="570" t="s">
        <v>427</v>
      </c>
      <c r="I87" s="78"/>
      <c r="J87" s="78"/>
      <c r="K87" s="78"/>
      <c r="L87" s="78"/>
      <c r="M87" s="78"/>
      <c r="N87" s="78"/>
      <c r="O87" s="78"/>
      <c r="P87" s="78"/>
      <c r="Q87" s="571"/>
      <c r="R87" s="572"/>
      <c r="S87" s="572"/>
      <c r="T87" s="581"/>
      <c r="U87" s="582"/>
      <c r="V87" s="582"/>
      <c r="W87" s="576"/>
      <c r="X87" s="576"/>
      <c r="Y87" s="576"/>
    </row>
    <row r="88" spans="1:26" ht="15.75" x14ac:dyDescent="0.25">
      <c r="A88" s="262" t="s">
        <v>4545</v>
      </c>
      <c r="B88" s="543" t="s">
        <v>297</v>
      </c>
      <c r="C88" s="267" t="s">
        <v>298</v>
      </c>
      <c r="D88" s="270" t="s">
        <v>93</v>
      </c>
      <c r="E88" s="270"/>
      <c r="F88" s="562" t="s">
        <v>4454</v>
      </c>
      <c r="G88" s="570" t="s">
        <v>1666</v>
      </c>
      <c r="H88" s="570" t="s">
        <v>432</v>
      </c>
      <c r="I88" s="78"/>
      <c r="J88" s="78"/>
      <c r="K88" s="78"/>
      <c r="L88" s="78"/>
      <c r="M88" s="78"/>
      <c r="N88" s="78"/>
      <c r="O88" s="78"/>
      <c r="P88" s="78"/>
      <c r="Q88" s="571"/>
      <c r="R88" s="572"/>
      <c r="S88" s="572"/>
      <c r="T88" s="581"/>
      <c r="U88" s="582"/>
      <c r="V88" s="582"/>
      <c r="W88" s="576"/>
      <c r="X88" s="576"/>
      <c r="Y88" s="576"/>
    </row>
    <row r="89" spans="1:26" ht="15.75" x14ac:dyDescent="0.25">
      <c r="A89" s="262" t="s">
        <v>4546</v>
      </c>
      <c r="B89" s="543" t="s">
        <v>302</v>
      </c>
      <c r="C89" s="267" t="s">
        <v>303</v>
      </c>
      <c r="D89" s="270" t="s">
        <v>93</v>
      </c>
      <c r="E89" s="270"/>
      <c r="F89" s="562" t="s">
        <v>4455</v>
      </c>
      <c r="G89" s="570" t="s">
        <v>1667</v>
      </c>
      <c r="H89" s="570" t="s">
        <v>437</v>
      </c>
      <c r="I89" s="78"/>
      <c r="J89" s="78"/>
      <c r="K89" s="78"/>
      <c r="L89" s="78"/>
      <c r="M89" s="78"/>
      <c r="N89" s="78"/>
      <c r="O89" s="78"/>
      <c r="P89" s="78"/>
      <c r="Q89" s="571"/>
      <c r="R89" s="572"/>
      <c r="S89" s="572"/>
      <c r="T89" s="581"/>
      <c r="U89" s="582"/>
      <c r="V89" s="582"/>
      <c r="W89" s="576"/>
      <c r="X89" s="576"/>
      <c r="Y89" s="576"/>
    </row>
    <row r="90" spans="1:26" ht="15.75" x14ac:dyDescent="0.25">
      <c r="A90" s="262" t="s">
        <v>4547</v>
      </c>
      <c r="B90" s="543" t="s">
        <v>307</v>
      </c>
      <c r="C90" s="267" t="s">
        <v>308</v>
      </c>
      <c r="D90" s="270" t="s">
        <v>93</v>
      </c>
      <c r="E90" s="270"/>
      <c r="F90" s="562" t="s">
        <v>4456</v>
      </c>
      <c r="G90" s="570" t="s">
        <v>1668</v>
      </c>
      <c r="H90" s="570" t="s">
        <v>442</v>
      </c>
      <c r="I90" s="78"/>
      <c r="J90" s="78"/>
      <c r="K90" s="78"/>
      <c r="L90" s="78"/>
      <c r="M90" s="78"/>
      <c r="N90" s="78"/>
      <c r="O90" s="78"/>
      <c r="P90" s="78"/>
      <c r="Q90" s="571"/>
      <c r="R90" s="572"/>
      <c r="S90" s="572"/>
      <c r="T90" s="581"/>
      <c r="U90" s="582"/>
      <c r="V90" s="582"/>
      <c r="W90" s="576"/>
      <c r="X90" s="576"/>
      <c r="Y90" s="576"/>
    </row>
    <row r="91" spans="1:26" ht="15.75" x14ac:dyDescent="0.25">
      <c r="A91" s="262" t="s">
        <v>4548</v>
      </c>
      <c r="B91" s="543" t="s">
        <v>312</v>
      </c>
      <c r="C91" s="267" t="s">
        <v>313</v>
      </c>
      <c r="D91" s="270" t="s">
        <v>93</v>
      </c>
      <c r="E91" s="270"/>
      <c r="F91" s="562" t="s">
        <v>4457</v>
      </c>
      <c r="G91" s="570" t="s">
        <v>448</v>
      </c>
      <c r="H91" s="570" t="s">
        <v>447</v>
      </c>
      <c r="I91" s="78"/>
      <c r="J91" s="78"/>
      <c r="K91" s="78"/>
      <c r="L91" s="78"/>
      <c r="M91" s="78"/>
      <c r="N91" s="78"/>
      <c r="O91" s="78"/>
      <c r="P91" s="78"/>
      <c r="Q91" s="571"/>
      <c r="R91" s="572"/>
      <c r="S91" s="572"/>
      <c r="T91" s="581"/>
      <c r="U91" s="582"/>
      <c r="V91" s="582"/>
      <c r="W91" s="576"/>
      <c r="X91" s="576"/>
      <c r="Y91" s="576"/>
    </row>
    <row r="92" spans="1:26" ht="15.75" x14ac:dyDescent="0.25">
      <c r="A92" s="262" t="s">
        <v>4549</v>
      </c>
      <c r="B92" s="543" t="s">
        <v>317</v>
      </c>
      <c r="C92" s="267" t="s">
        <v>318</v>
      </c>
      <c r="D92" s="270" t="s">
        <v>93</v>
      </c>
      <c r="E92" s="270"/>
      <c r="F92" s="562" t="s">
        <v>4458</v>
      </c>
      <c r="G92" s="570"/>
      <c r="H92" s="570" t="s">
        <v>1937</v>
      </c>
      <c r="I92" s="78"/>
      <c r="J92" s="78"/>
      <c r="K92" s="78"/>
      <c r="L92" s="78"/>
      <c r="M92" s="78"/>
      <c r="N92" s="78"/>
      <c r="O92" s="78"/>
      <c r="P92" s="78"/>
      <c r="Q92" s="571"/>
      <c r="R92" s="572"/>
      <c r="S92" s="572"/>
      <c r="T92" s="581"/>
      <c r="U92" s="582"/>
      <c r="V92" s="582"/>
      <c r="W92" s="576"/>
      <c r="X92" s="576"/>
      <c r="Y92" s="576"/>
    </row>
    <row r="93" spans="1:26" ht="15.75" x14ac:dyDescent="0.25">
      <c r="A93" s="262" t="s">
        <v>4550</v>
      </c>
      <c r="B93" s="543" t="s">
        <v>322</v>
      </c>
      <c r="C93" s="267" t="s">
        <v>323</v>
      </c>
      <c r="D93" s="270" t="s">
        <v>93</v>
      </c>
      <c r="E93" s="270"/>
      <c r="F93" s="562" t="s">
        <v>4459</v>
      </c>
      <c r="G93" s="570" t="s">
        <v>1669</v>
      </c>
      <c r="H93" s="570" t="s">
        <v>464</v>
      </c>
      <c r="I93" s="78"/>
      <c r="J93" s="78"/>
      <c r="K93" s="78"/>
      <c r="L93" s="78"/>
      <c r="M93" s="78"/>
      <c r="N93" s="78"/>
      <c r="O93" s="78"/>
      <c r="P93" s="78"/>
      <c r="Q93" s="571"/>
      <c r="R93" s="572"/>
      <c r="S93" s="572"/>
      <c r="T93" s="581"/>
      <c r="U93" s="582"/>
      <c r="V93" s="582"/>
      <c r="W93" s="576"/>
      <c r="X93" s="576"/>
      <c r="Y93" s="576"/>
    </row>
    <row r="94" spans="1:26" ht="15.75" x14ac:dyDescent="0.25">
      <c r="A94" s="262" t="s">
        <v>4551</v>
      </c>
      <c r="B94" s="543" t="s">
        <v>327</v>
      </c>
      <c r="C94" s="267" t="s">
        <v>328</v>
      </c>
      <c r="D94" s="270" t="s">
        <v>93</v>
      </c>
      <c r="E94" s="270"/>
      <c r="F94" s="562" t="s">
        <v>4460</v>
      </c>
      <c r="G94" s="570" t="s">
        <v>1670</v>
      </c>
      <c r="H94" s="570" t="s">
        <v>469</v>
      </c>
      <c r="I94" s="78"/>
      <c r="J94" s="78"/>
      <c r="K94" s="78"/>
      <c r="L94" s="78"/>
      <c r="M94" s="78"/>
      <c r="N94" s="78"/>
      <c r="O94" s="78"/>
      <c r="P94" s="78"/>
      <c r="Q94" s="571"/>
      <c r="R94" s="572"/>
      <c r="S94" s="572"/>
      <c r="T94" s="581"/>
      <c r="U94" s="582"/>
      <c r="V94" s="582"/>
      <c r="W94" s="576"/>
      <c r="X94" s="576"/>
      <c r="Y94" s="576"/>
    </row>
    <row r="95" spans="1:26" ht="15.75" x14ac:dyDescent="0.25">
      <c r="A95" s="262" t="s">
        <v>4552</v>
      </c>
      <c r="B95" s="543" t="s">
        <v>332</v>
      </c>
      <c r="C95" s="267" t="s">
        <v>333</v>
      </c>
      <c r="D95" s="270" t="s">
        <v>93</v>
      </c>
      <c r="E95" s="270"/>
      <c r="F95" s="562" t="s">
        <v>4461</v>
      </c>
      <c r="G95" s="570" t="s">
        <v>1671</v>
      </c>
      <c r="H95" s="570" t="s">
        <v>474</v>
      </c>
      <c r="I95" s="78"/>
      <c r="J95" s="78"/>
      <c r="K95" s="78"/>
      <c r="L95" s="78"/>
      <c r="M95" s="78"/>
      <c r="N95" s="78"/>
      <c r="O95" s="78"/>
      <c r="P95" s="78"/>
      <c r="Q95" s="571"/>
      <c r="R95" s="572"/>
      <c r="S95" s="572"/>
      <c r="T95" s="581"/>
      <c r="U95" s="582"/>
      <c r="V95" s="582"/>
      <c r="W95" s="576"/>
      <c r="X95" s="576"/>
      <c r="Y95" s="576"/>
    </row>
    <row r="96" spans="1:26" ht="15.75" x14ac:dyDescent="0.25">
      <c r="A96" s="262" t="s">
        <v>4553</v>
      </c>
      <c r="B96" s="543" t="s">
        <v>337</v>
      </c>
      <c r="C96" s="267" t="s">
        <v>338</v>
      </c>
      <c r="D96" s="270" t="s">
        <v>93</v>
      </c>
      <c r="E96" s="270"/>
      <c r="F96" s="562" t="s">
        <v>4462</v>
      </c>
      <c r="G96" s="570" t="s">
        <v>1672</v>
      </c>
      <c r="H96" s="570" t="s">
        <v>479</v>
      </c>
      <c r="I96" s="78"/>
      <c r="J96" s="78"/>
      <c r="K96" s="78"/>
      <c r="L96" s="78"/>
      <c r="M96" s="78"/>
      <c r="N96" s="78"/>
      <c r="O96" s="78"/>
      <c r="P96" s="78"/>
      <c r="Q96" s="571"/>
      <c r="R96" s="572"/>
      <c r="S96" s="572"/>
      <c r="T96" s="581"/>
      <c r="U96" s="582"/>
      <c r="V96" s="582"/>
      <c r="W96" s="281"/>
      <c r="X96" s="281"/>
    </row>
    <row r="97" spans="1:24" ht="15.75" x14ac:dyDescent="0.25">
      <c r="A97" s="262" t="s">
        <v>4554</v>
      </c>
      <c r="B97" s="543" t="s">
        <v>342</v>
      </c>
      <c r="C97" s="267" t="s">
        <v>343</v>
      </c>
      <c r="D97" s="270" t="s">
        <v>93</v>
      </c>
      <c r="E97" s="270"/>
      <c r="F97" s="562" t="s">
        <v>4463</v>
      </c>
      <c r="G97" s="570" t="s">
        <v>1673</v>
      </c>
      <c r="H97" s="570" t="s">
        <v>484</v>
      </c>
      <c r="I97" s="78"/>
      <c r="J97" s="78"/>
      <c r="K97" s="78"/>
      <c r="L97" s="78"/>
      <c r="M97" s="78"/>
      <c r="N97" s="78"/>
      <c r="O97" s="78"/>
      <c r="P97" s="78"/>
      <c r="Q97" s="571"/>
      <c r="R97" s="572"/>
      <c r="S97" s="572"/>
      <c r="T97" s="581"/>
      <c r="U97" s="582"/>
      <c r="V97" s="582"/>
      <c r="W97" s="281"/>
      <c r="X97" s="281"/>
    </row>
    <row r="98" spans="1:24" ht="15.75" x14ac:dyDescent="0.25">
      <c r="A98" s="262" t="s">
        <v>4555</v>
      </c>
      <c r="B98" s="543" t="s">
        <v>347</v>
      </c>
      <c r="C98" s="267" t="s">
        <v>348</v>
      </c>
      <c r="D98" s="270" t="s">
        <v>93</v>
      </c>
      <c r="E98" s="270"/>
      <c r="F98" s="562" t="s">
        <v>4464</v>
      </c>
      <c r="G98" s="570" t="s">
        <v>1674</v>
      </c>
      <c r="H98" s="570" t="s">
        <v>489</v>
      </c>
      <c r="I98" s="78"/>
      <c r="J98" s="78"/>
      <c r="K98" s="78"/>
      <c r="L98" s="78"/>
      <c r="M98" s="78"/>
      <c r="N98" s="78"/>
      <c r="O98" s="78"/>
      <c r="P98" s="78"/>
      <c r="Q98" s="571"/>
      <c r="R98" s="572"/>
      <c r="S98" s="572"/>
      <c r="T98" s="581"/>
      <c r="U98" s="582"/>
      <c r="V98" s="582"/>
      <c r="W98" s="281"/>
      <c r="X98" s="281"/>
    </row>
    <row r="99" spans="1:24" ht="15.75" x14ac:dyDescent="0.25">
      <c r="A99" s="262" t="s">
        <v>4556</v>
      </c>
      <c r="B99" s="543" t="s">
        <v>352</v>
      </c>
      <c r="C99" s="267" t="s">
        <v>353</v>
      </c>
      <c r="D99" s="270" t="s">
        <v>93</v>
      </c>
      <c r="E99" s="270"/>
      <c r="F99" s="562" t="s">
        <v>4465</v>
      </c>
      <c r="G99" s="570" t="s">
        <v>1679</v>
      </c>
      <c r="H99" s="570" t="s">
        <v>518</v>
      </c>
      <c r="I99" s="78"/>
      <c r="J99" s="78"/>
      <c r="K99" s="78"/>
      <c r="L99" s="78"/>
      <c r="M99" s="78"/>
      <c r="N99" s="78"/>
      <c r="O99" s="78"/>
      <c r="P99" s="78"/>
      <c r="Q99" s="571"/>
      <c r="R99" s="572"/>
      <c r="S99" s="572"/>
      <c r="T99" s="581"/>
      <c r="U99" s="582"/>
      <c r="V99" s="582"/>
      <c r="W99" s="281"/>
      <c r="X99" s="281"/>
    </row>
    <row r="100" spans="1:24" ht="15.75" x14ac:dyDescent="0.25">
      <c r="A100" s="262" t="s">
        <v>4557</v>
      </c>
      <c r="B100" s="543" t="s">
        <v>357</v>
      </c>
      <c r="C100" s="267" t="s">
        <v>358</v>
      </c>
      <c r="D100" s="270" t="s">
        <v>93</v>
      </c>
      <c r="E100" s="270"/>
      <c r="F100" s="562" t="s">
        <v>4466</v>
      </c>
      <c r="G100" s="570" t="s">
        <v>1677</v>
      </c>
      <c r="H100" s="570" t="s">
        <v>1938</v>
      </c>
      <c r="I100" s="78"/>
      <c r="J100" s="78"/>
      <c r="K100" s="78"/>
      <c r="L100" s="78"/>
      <c r="M100" s="78"/>
      <c r="N100" s="78"/>
      <c r="O100" s="78"/>
      <c r="P100" s="78"/>
      <c r="Q100" s="571"/>
      <c r="R100" s="572"/>
      <c r="S100" s="572"/>
      <c r="T100" s="581"/>
      <c r="U100" s="582"/>
      <c r="V100" s="582"/>
      <c r="W100" s="281"/>
      <c r="X100" s="281"/>
    </row>
    <row r="101" spans="1:24" ht="15.75" x14ac:dyDescent="0.25">
      <c r="A101" s="262" t="s">
        <v>4558</v>
      </c>
      <c r="B101" s="543" t="s">
        <v>363</v>
      </c>
      <c r="C101" s="267" t="s">
        <v>364</v>
      </c>
      <c r="D101" s="270" t="s">
        <v>93</v>
      </c>
      <c r="E101" s="270"/>
      <c r="F101" s="562" t="s">
        <v>4467</v>
      </c>
      <c r="G101" s="570" t="s">
        <v>1678</v>
      </c>
      <c r="H101" s="570" t="s">
        <v>1939</v>
      </c>
      <c r="I101" s="78"/>
      <c r="J101" s="78"/>
      <c r="K101" s="78"/>
      <c r="L101" s="78"/>
      <c r="M101" s="78"/>
      <c r="N101" s="78"/>
      <c r="O101" s="78"/>
      <c r="P101" s="78"/>
      <c r="Q101" s="571"/>
      <c r="R101" s="572"/>
      <c r="S101" s="572"/>
      <c r="T101" s="581"/>
      <c r="U101" s="582"/>
      <c r="V101" s="582"/>
      <c r="W101" s="281"/>
      <c r="X101" s="281"/>
    </row>
    <row r="102" spans="1:24" ht="15.75" x14ac:dyDescent="0.25">
      <c r="A102" s="262" t="s">
        <v>4559</v>
      </c>
      <c r="B102" s="543" t="s">
        <v>368</v>
      </c>
      <c r="C102" s="267" t="s">
        <v>369</v>
      </c>
      <c r="D102" s="270" t="s">
        <v>93</v>
      </c>
      <c r="E102" s="270"/>
      <c r="F102" s="587" t="s">
        <v>4468</v>
      </c>
      <c r="G102" s="579" t="s">
        <v>759</v>
      </c>
      <c r="H102" s="579" t="s">
        <v>758</v>
      </c>
      <c r="I102" s="78"/>
      <c r="J102" s="78"/>
      <c r="K102" s="78"/>
      <c r="L102" s="78"/>
      <c r="M102" s="78"/>
      <c r="N102" s="78"/>
      <c r="O102" s="78"/>
      <c r="P102" s="78"/>
      <c r="Q102" s="571"/>
      <c r="R102" s="572"/>
      <c r="S102" s="572"/>
      <c r="T102" s="581"/>
      <c r="U102" s="582"/>
      <c r="V102" s="582"/>
      <c r="W102" s="281"/>
      <c r="X102" s="281"/>
    </row>
    <row r="103" spans="1:24" ht="15.75" x14ac:dyDescent="0.25">
      <c r="A103" s="262" t="s">
        <v>4560</v>
      </c>
      <c r="B103" s="543" t="s">
        <v>373</v>
      </c>
      <c r="C103" s="267" t="s">
        <v>374</v>
      </c>
      <c r="D103" s="270" t="s">
        <v>93</v>
      </c>
      <c r="E103" s="270"/>
      <c r="F103" s="270"/>
      <c r="G103" s="275"/>
      <c r="H103" s="275"/>
      <c r="I103" s="78"/>
      <c r="J103" s="78"/>
      <c r="K103" s="78"/>
      <c r="L103" s="78"/>
      <c r="M103" s="78"/>
      <c r="N103" s="78"/>
      <c r="O103" s="78"/>
      <c r="P103" s="78"/>
      <c r="Q103" s="571"/>
      <c r="R103" s="572"/>
      <c r="S103" s="572"/>
      <c r="T103" s="558"/>
      <c r="U103" s="559"/>
      <c r="V103" s="559"/>
      <c r="W103" s="281"/>
      <c r="X103" s="281"/>
    </row>
    <row r="104" spans="1:24" ht="15.75" x14ac:dyDescent="0.25">
      <c r="A104" s="262" t="s">
        <v>4561</v>
      </c>
      <c r="B104" s="543" t="s">
        <v>378</v>
      </c>
      <c r="C104" s="267" t="s">
        <v>379</v>
      </c>
      <c r="D104" s="270" t="s">
        <v>93</v>
      </c>
      <c r="E104" s="270"/>
      <c r="F104" s="270"/>
      <c r="G104" s="275"/>
      <c r="H104" s="275"/>
      <c r="I104" s="78"/>
      <c r="J104" s="78"/>
      <c r="K104" s="78"/>
      <c r="L104" s="78"/>
      <c r="M104" s="78"/>
      <c r="N104" s="78"/>
      <c r="O104" s="78"/>
      <c r="P104" s="78"/>
      <c r="Q104" s="571"/>
      <c r="R104" s="572"/>
      <c r="S104" s="572"/>
      <c r="T104" s="558"/>
      <c r="U104" s="559"/>
      <c r="V104" s="559"/>
      <c r="W104" s="281"/>
      <c r="X104" s="281"/>
    </row>
    <row r="105" spans="1:24" ht="15.75" x14ac:dyDescent="0.25">
      <c r="A105" s="262" t="s">
        <v>4562</v>
      </c>
      <c r="B105" s="543" t="s">
        <v>383</v>
      </c>
      <c r="C105" s="267" t="s">
        <v>384</v>
      </c>
      <c r="D105" s="270" t="s">
        <v>93</v>
      </c>
      <c r="E105" s="270"/>
      <c r="F105" s="270"/>
      <c r="G105" s="275"/>
      <c r="H105" s="275"/>
      <c r="I105" s="78"/>
      <c r="J105" s="78"/>
      <c r="K105" s="78"/>
      <c r="L105" s="78"/>
      <c r="M105" s="78"/>
      <c r="N105" s="78"/>
      <c r="O105" s="78"/>
      <c r="P105" s="78"/>
      <c r="Q105" s="571"/>
      <c r="R105" s="572"/>
      <c r="S105" s="572"/>
      <c r="T105" s="558"/>
      <c r="U105" s="559"/>
      <c r="V105" s="559"/>
      <c r="W105" s="281"/>
      <c r="X105" s="281"/>
    </row>
    <row r="106" spans="1:24" ht="15.75" x14ac:dyDescent="0.25">
      <c r="A106" s="262" t="s">
        <v>4563</v>
      </c>
      <c r="B106" s="543" t="s">
        <v>389</v>
      </c>
      <c r="C106" s="267" t="s">
        <v>390</v>
      </c>
      <c r="D106" s="270" t="s">
        <v>93</v>
      </c>
      <c r="E106" s="270"/>
      <c r="F106" s="270"/>
      <c r="G106" s="275"/>
      <c r="H106" s="275"/>
      <c r="I106" s="78"/>
      <c r="J106" s="78"/>
      <c r="K106" s="78"/>
      <c r="L106" s="78"/>
      <c r="M106" s="78"/>
      <c r="N106" s="78"/>
      <c r="O106" s="78"/>
      <c r="P106" s="78"/>
      <c r="Q106" s="571"/>
      <c r="R106" s="572"/>
      <c r="S106" s="572"/>
      <c r="T106" s="558"/>
      <c r="U106" s="559"/>
      <c r="V106" s="559"/>
      <c r="W106" s="281"/>
      <c r="X106" s="281"/>
    </row>
    <row r="107" spans="1:24" ht="15.75" x14ac:dyDescent="0.25">
      <c r="A107" s="262" t="s">
        <v>4564</v>
      </c>
      <c r="B107" s="543" t="s">
        <v>394</v>
      </c>
      <c r="C107" s="267" t="s">
        <v>395</v>
      </c>
      <c r="D107" s="270" t="s">
        <v>93</v>
      </c>
      <c r="E107" s="270"/>
      <c r="F107" s="270"/>
      <c r="G107" s="275"/>
      <c r="H107" s="275"/>
      <c r="I107" s="78"/>
      <c r="J107" s="78"/>
      <c r="K107" s="78"/>
      <c r="L107" s="78"/>
      <c r="M107" s="78"/>
      <c r="N107" s="78"/>
      <c r="O107" s="78"/>
      <c r="P107" s="78"/>
      <c r="Q107" s="571"/>
      <c r="R107" s="572"/>
      <c r="S107" s="572"/>
      <c r="T107" s="558"/>
      <c r="U107" s="559"/>
      <c r="V107" s="559"/>
      <c r="W107" s="281"/>
      <c r="X107" s="281"/>
    </row>
    <row r="108" spans="1:24" ht="15.75" x14ac:dyDescent="0.25">
      <c r="A108" s="262" t="s">
        <v>4565</v>
      </c>
      <c r="B108" s="543" t="s">
        <v>399</v>
      </c>
      <c r="C108" s="267" t="s">
        <v>400</v>
      </c>
      <c r="D108" s="270" t="s">
        <v>93</v>
      </c>
      <c r="E108" s="270"/>
      <c r="F108" s="270"/>
      <c r="G108" s="275"/>
      <c r="H108" s="275"/>
      <c r="I108" s="78"/>
      <c r="J108" s="78"/>
      <c r="K108" s="78"/>
      <c r="L108" s="78"/>
      <c r="M108" s="78"/>
      <c r="N108" s="78"/>
      <c r="O108" s="78"/>
      <c r="P108" s="78"/>
      <c r="Q108" s="571"/>
      <c r="R108" s="572"/>
      <c r="S108" s="572"/>
      <c r="T108" s="558"/>
      <c r="U108" s="559"/>
      <c r="V108" s="559"/>
      <c r="W108" s="281"/>
      <c r="X108" s="281"/>
    </row>
    <row r="109" spans="1:24" ht="15.75" x14ac:dyDescent="0.25">
      <c r="A109" s="262" t="s">
        <v>4566</v>
      </c>
      <c r="B109" s="543" t="s">
        <v>404</v>
      </c>
      <c r="C109" s="267" t="s">
        <v>405</v>
      </c>
      <c r="D109" s="270" t="s">
        <v>93</v>
      </c>
      <c r="E109" s="270"/>
      <c r="F109" s="270"/>
      <c r="G109" s="275"/>
      <c r="H109" s="275"/>
      <c r="I109" s="78"/>
      <c r="J109" s="78"/>
      <c r="K109" s="78"/>
      <c r="L109" s="78"/>
      <c r="M109" s="78"/>
      <c r="N109" s="78"/>
      <c r="O109" s="78"/>
      <c r="P109" s="78"/>
      <c r="Q109" s="571"/>
      <c r="R109" s="572"/>
      <c r="S109" s="572"/>
      <c r="T109" s="558"/>
      <c r="U109" s="559"/>
      <c r="V109" s="559"/>
      <c r="W109" s="281"/>
      <c r="X109" s="281"/>
    </row>
    <row r="110" spans="1:24" ht="15.75" x14ac:dyDescent="0.25">
      <c r="A110" s="262" t="s">
        <v>4567</v>
      </c>
      <c r="B110" s="543" t="s">
        <v>409</v>
      </c>
      <c r="C110" s="267" t="s">
        <v>410</v>
      </c>
      <c r="D110" s="270" t="s">
        <v>93</v>
      </c>
      <c r="E110" s="270"/>
      <c r="F110" s="270"/>
      <c r="G110" s="275"/>
      <c r="H110" s="275"/>
      <c r="I110" s="78"/>
      <c r="J110" s="78"/>
      <c r="K110" s="78"/>
      <c r="L110" s="78"/>
      <c r="M110" s="78"/>
      <c r="N110" s="78"/>
      <c r="O110" s="78"/>
      <c r="P110" s="78"/>
      <c r="Q110" s="571"/>
      <c r="R110" s="572"/>
      <c r="S110" s="572"/>
      <c r="T110" s="558"/>
      <c r="U110" s="559"/>
      <c r="V110" s="559"/>
      <c r="W110" s="281"/>
      <c r="X110" s="281"/>
    </row>
    <row r="111" spans="1:24" ht="15.75" x14ac:dyDescent="0.25">
      <c r="A111" s="262" t="s">
        <v>4568</v>
      </c>
      <c r="B111" s="543" t="s">
        <v>414</v>
      </c>
      <c r="C111" s="267" t="s">
        <v>415</v>
      </c>
      <c r="D111" s="270" t="s">
        <v>93</v>
      </c>
      <c r="E111" s="270"/>
      <c r="F111" s="270"/>
      <c r="G111" s="275"/>
      <c r="H111" s="275"/>
      <c r="I111" s="78"/>
      <c r="J111" s="78"/>
      <c r="K111" s="78"/>
      <c r="L111" s="78"/>
      <c r="M111" s="78"/>
      <c r="N111" s="78"/>
      <c r="O111" s="78"/>
      <c r="P111" s="78"/>
      <c r="Q111" s="571"/>
      <c r="R111" s="572"/>
      <c r="S111" s="572"/>
      <c r="T111" s="558"/>
      <c r="U111" s="559"/>
      <c r="V111" s="559"/>
      <c r="W111" s="281"/>
      <c r="X111" s="281"/>
    </row>
    <row r="112" spans="1:24" ht="15.75" x14ac:dyDescent="0.25">
      <c r="A112" s="262" t="s">
        <v>4569</v>
      </c>
      <c r="B112" s="543" t="s">
        <v>419</v>
      </c>
      <c r="C112" s="267" t="s">
        <v>420</v>
      </c>
      <c r="D112" s="270" t="s">
        <v>93</v>
      </c>
      <c r="E112" s="270"/>
      <c r="F112" s="270"/>
      <c r="G112" s="275"/>
      <c r="H112" s="275"/>
      <c r="I112" s="78"/>
      <c r="J112" s="78"/>
      <c r="K112" s="78"/>
      <c r="L112" s="78"/>
      <c r="M112" s="78"/>
      <c r="N112" s="78"/>
      <c r="O112" s="78"/>
      <c r="P112" s="78"/>
      <c r="Q112" s="571"/>
      <c r="R112" s="572"/>
      <c r="S112" s="572"/>
      <c r="T112" s="558"/>
      <c r="U112" s="559"/>
      <c r="V112" s="559"/>
      <c r="W112" s="281"/>
      <c r="X112" s="281"/>
    </row>
    <row r="113" spans="1:24" ht="15.75" x14ac:dyDescent="0.25">
      <c r="A113" s="262" t="s">
        <v>4570</v>
      </c>
      <c r="B113" s="543" t="s">
        <v>424</v>
      </c>
      <c r="C113" s="267" t="s">
        <v>425</v>
      </c>
      <c r="D113" s="270" t="s">
        <v>93</v>
      </c>
      <c r="E113" s="270"/>
      <c r="F113" s="270"/>
      <c r="G113" s="275"/>
      <c r="H113" s="275"/>
      <c r="I113" s="78"/>
      <c r="J113" s="78"/>
      <c r="K113" s="78"/>
      <c r="L113" s="78"/>
      <c r="M113" s="78"/>
      <c r="N113" s="78"/>
      <c r="O113" s="78"/>
      <c r="P113" s="78"/>
      <c r="Q113" s="571"/>
      <c r="R113" s="572"/>
      <c r="S113" s="572"/>
      <c r="T113" s="558"/>
      <c r="U113" s="559"/>
      <c r="V113" s="559"/>
      <c r="W113" s="281"/>
      <c r="X113" s="281"/>
    </row>
    <row r="114" spans="1:24" ht="15.75" x14ac:dyDescent="0.25">
      <c r="A114" s="262" t="s">
        <v>4571</v>
      </c>
      <c r="B114" s="543" t="s">
        <v>429</v>
      </c>
      <c r="C114" s="267" t="s">
        <v>430</v>
      </c>
      <c r="D114" s="270" t="s">
        <v>93</v>
      </c>
      <c r="E114" s="270"/>
      <c r="F114" s="270"/>
      <c r="G114" s="275"/>
      <c r="H114" s="275"/>
      <c r="I114" s="78"/>
      <c r="J114" s="78"/>
      <c r="K114" s="78"/>
      <c r="L114" s="78"/>
      <c r="M114" s="78"/>
      <c r="N114" s="78"/>
      <c r="O114" s="78"/>
      <c r="P114" s="78"/>
      <c r="Q114" s="571"/>
      <c r="R114" s="572"/>
      <c r="S114" s="572"/>
      <c r="T114" s="558"/>
      <c r="U114" s="559"/>
      <c r="V114" s="559"/>
      <c r="W114" s="281"/>
      <c r="X114" s="281"/>
    </row>
    <row r="115" spans="1:24" ht="15.75" x14ac:dyDescent="0.25">
      <c r="A115" s="262" t="s">
        <v>4572</v>
      </c>
      <c r="B115" s="543" t="s">
        <v>434</v>
      </c>
      <c r="C115" s="267" t="s">
        <v>435</v>
      </c>
      <c r="D115" s="270" t="s">
        <v>93</v>
      </c>
      <c r="E115" s="270"/>
      <c r="F115" s="270"/>
      <c r="G115" s="275"/>
      <c r="H115" s="275"/>
      <c r="I115" s="78"/>
      <c r="J115" s="78"/>
      <c r="K115" s="78"/>
      <c r="L115" s="78"/>
      <c r="M115" s="78"/>
      <c r="N115" s="78"/>
      <c r="O115" s="78"/>
      <c r="P115" s="78"/>
      <c r="Q115" s="571"/>
      <c r="R115" s="572"/>
      <c r="S115" s="572"/>
      <c r="T115" s="558"/>
      <c r="U115" s="559"/>
      <c r="V115" s="559"/>
      <c r="W115" s="281"/>
      <c r="X115" s="281"/>
    </row>
    <row r="116" spans="1:24" ht="15.75" x14ac:dyDescent="0.25">
      <c r="A116" s="262" t="s">
        <v>4573</v>
      </c>
      <c r="B116" s="543" t="s">
        <v>439</v>
      </c>
      <c r="C116" s="267" t="s">
        <v>440</v>
      </c>
      <c r="D116" s="270" t="s">
        <v>93</v>
      </c>
      <c r="E116" s="270"/>
      <c r="F116" s="270"/>
      <c r="G116" s="275"/>
      <c r="H116" s="275"/>
      <c r="I116" s="78"/>
      <c r="J116" s="78"/>
      <c r="K116" s="78"/>
      <c r="L116" s="78"/>
      <c r="M116" s="78"/>
      <c r="N116" s="78"/>
      <c r="O116" s="78"/>
      <c r="P116" s="78"/>
      <c r="Q116" s="571"/>
      <c r="R116" s="572"/>
      <c r="S116" s="572"/>
      <c r="T116" s="558"/>
      <c r="U116" s="559"/>
      <c r="V116" s="559"/>
      <c r="W116" s="281"/>
      <c r="X116" s="281"/>
    </row>
    <row r="117" spans="1:24" ht="15.75" x14ac:dyDescent="0.25">
      <c r="A117" s="262" t="s">
        <v>4574</v>
      </c>
      <c r="B117" s="543" t="s">
        <v>444</v>
      </c>
      <c r="C117" s="267" t="s">
        <v>445</v>
      </c>
      <c r="D117" s="270" t="s">
        <v>93</v>
      </c>
      <c r="E117" s="270"/>
      <c r="F117" s="270"/>
      <c r="G117" s="275"/>
      <c r="H117" s="275"/>
      <c r="I117" s="78"/>
      <c r="J117" s="78"/>
      <c r="K117" s="78"/>
      <c r="L117" s="78"/>
      <c r="M117" s="78"/>
      <c r="N117" s="78"/>
      <c r="O117" s="78"/>
      <c r="P117" s="78"/>
      <c r="Q117" s="571"/>
      <c r="R117" s="572"/>
      <c r="S117" s="572"/>
      <c r="T117" s="558"/>
      <c r="U117" s="559"/>
      <c r="V117" s="559"/>
      <c r="W117" s="281"/>
      <c r="X117" s="281"/>
    </row>
    <row r="118" spans="1:24" ht="15.75" x14ac:dyDescent="0.25">
      <c r="A118" s="262" t="s">
        <v>4575</v>
      </c>
      <c r="B118" s="543" t="s">
        <v>450</v>
      </c>
      <c r="C118" s="267" t="s">
        <v>451</v>
      </c>
      <c r="D118" s="270" t="s">
        <v>93</v>
      </c>
      <c r="E118" s="270"/>
      <c r="F118" s="270"/>
      <c r="G118" s="275"/>
      <c r="H118" s="275"/>
      <c r="I118" s="78"/>
      <c r="J118" s="78"/>
      <c r="K118" s="78"/>
      <c r="L118" s="78"/>
      <c r="M118" s="78"/>
      <c r="N118" s="78"/>
      <c r="O118" s="78"/>
      <c r="P118" s="78"/>
      <c r="Q118" s="571"/>
      <c r="R118" s="572"/>
      <c r="S118" s="572"/>
      <c r="T118" s="558"/>
      <c r="U118" s="559"/>
      <c r="V118" s="559"/>
      <c r="W118" s="281"/>
      <c r="X118" s="281"/>
    </row>
    <row r="119" spans="1:24" ht="15.75" x14ac:dyDescent="0.25">
      <c r="A119" s="262" t="s">
        <v>4576</v>
      </c>
      <c r="B119" s="543" t="s">
        <v>456</v>
      </c>
      <c r="C119" s="267" t="s">
        <v>457</v>
      </c>
      <c r="D119" s="270" t="s">
        <v>93</v>
      </c>
      <c r="E119" s="270"/>
      <c r="F119" s="270"/>
      <c r="G119" s="275"/>
      <c r="H119" s="275"/>
      <c r="I119" s="78"/>
      <c r="J119" s="78"/>
      <c r="K119" s="78"/>
      <c r="L119" s="78"/>
      <c r="M119" s="78"/>
      <c r="N119" s="78"/>
      <c r="O119" s="78"/>
      <c r="P119" s="78"/>
      <c r="Q119" s="571"/>
      <c r="R119" s="572"/>
      <c r="S119" s="572"/>
      <c r="T119" s="558"/>
      <c r="U119" s="559"/>
      <c r="V119" s="559"/>
      <c r="W119" s="281"/>
      <c r="X119" s="281"/>
    </row>
    <row r="120" spans="1:24" ht="15.75" x14ac:dyDescent="0.25">
      <c r="A120" s="262" t="s">
        <v>4577</v>
      </c>
      <c r="B120" s="543" t="s">
        <v>461</v>
      </c>
      <c r="C120" s="267" t="s">
        <v>462</v>
      </c>
      <c r="D120" s="270" t="s">
        <v>93</v>
      </c>
      <c r="E120" s="270"/>
      <c r="F120" s="270"/>
      <c r="G120" s="275"/>
      <c r="H120" s="275"/>
      <c r="I120" s="78"/>
      <c r="J120" s="78"/>
      <c r="K120" s="78"/>
      <c r="L120" s="78"/>
      <c r="M120" s="78"/>
      <c r="N120" s="78"/>
      <c r="O120" s="78"/>
      <c r="P120" s="78"/>
      <c r="Q120" s="571"/>
      <c r="R120" s="572"/>
      <c r="S120" s="572"/>
      <c r="T120" s="558"/>
      <c r="U120" s="559"/>
      <c r="V120" s="559"/>
      <c r="W120" s="281"/>
      <c r="X120" s="281"/>
    </row>
    <row r="121" spans="1:24" ht="15.75" x14ac:dyDescent="0.25">
      <c r="A121" s="262" t="s">
        <v>4578</v>
      </c>
      <c r="B121" s="543" t="s">
        <v>466</v>
      </c>
      <c r="C121" s="267" t="s">
        <v>467</v>
      </c>
      <c r="D121" s="270" t="s">
        <v>93</v>
      </c>
      <c r="E121" s="270"/>
      <c r="F121" s="270"/>
      <c r="G121" s="275"/>
      <c r="H121" s="275"/>
      <c r="I121" s="78"/>
      <c r="J121" s="78"/>
      <c r="K121" s="78"/>
      <c r="L121" s="78"/>
      <c r="M121" s="78"/>
      <c r="N121" s="78"/>
      <c r="O121" s="78"/>
      <c r="P121" s="78"/>
      <c r="Q121" s="571"/>
      <c r="R121" s="572"/>
      <c r="S121" s="572"/>
      <c r="T121" s="558"/>
      <c r="U121" s="559"/>
      <c r="V121" s="559"/>
      <c r="W121" s="281"/>
      <c r="X121" s="281"/>
    </row>
    <row r="122" spans="1:24" ht="15.75" x14ac:dyDescent="0.25">
      <c r="A122" s="262" t="s">
        <v>4579</v>
      </c>
      <c r="B122" s="543" t="s">
        <v>471</v>
      </c>
      <c r="C122" s="267" t="s">
        <v>472</v>
      </c>
      <c r="D122" s="270" t="s">
        <v>93</v>
      </c>
      <c r="E122" s="270"/>
      <c r="F122" s="270"/>
      <c r="G122" s="275"/>
      <c r="H122" s="275"/>
      <c r="I122" s="78"/>
      <c r="J122" s="78"/>
      <c r="K122" s="78"/>
      <c r="L122" s="78"/>
      <c r="M122" s="78"/>
      <c r="N122" s="78"/>
      <c r="O122" s="78"/>
      <c r="P122" s="78"/>
      <c r="Q122" s="571"/>
      <c r="R122" s="572"/>
      <c r="S122" s="572"/>
      <c r="T122" s="558"/>
      <c r="U122" s="559"/>
      <c r="V122" s="559"/>
      <c r="W122" s="281"/>
      <c r="X122" s="281"/>
    </row>
    <row r="123" spans="1:24" ht="15.75" x14ac:dyDescent="0.25">
      <c r="A123" s="262" t="s">
        <v>4580</v>
      </c>
      <c r="B123" s="543" t="s">
        <v>476</v>
      </c>
      <c r="C123" s="267" t="s">
        <v>477</v>
      </c>
      <c r="D123" s="270" t="s">
        <v>93</v>
      </c>
      <c r="E123" s="270"/>
      <c r="F123" s="270"/>
      <c r="G123" s="275"/>
      <c r="H123" s="275"/>
      <c r="I123" s="78"/>
      <c r="J123" s="78"/>
      <c r="K123" s="78"/>
      <c r="L123" s="78"/>
      <c r="M123" s="78"/>
      <c r="N123" s="78"/>
      <c r="O123" s="78"/>
      <c r="P123" s="78"/>
      <c r="Q123" s="571"/>
      <c r="R123" s="572"/>
      <c r="S123" s="572"/>
      <c r="T123" s="558"/>
      <c r="U123" s="559"/>
      <c r="V123" s="559"/>
      <c r="W123" s="281"/>
      <c r="X123" s="281"/>
    </row>
    <row r="124" spans="1:24" ht="15.75" x14ac:dyDescent="0.25">
      <c r="A124" s="262" t="s">
        <v>4581</v>
      </c>
      <c r="B124" s="543" t="s">
        <v>481</v>
      </c>
      <c r="C124" s="267" t="s">
        <v>482</v>
      </c>
      <c r="D124" s="270" t="s">
        <v>93</v>
      </c>
      <c r="E124" s="270"/>
      <c r="F124" s="270"/>
      <c r="G124" s="275"/>
      <c r="H124" s="275"/>
      <c r="I124" s="78"/>
      <c r="J124" s="78"/>
      <c r="K124" s="78"/>
      <c r="L124" s="78"/>
      <c r="M124" s="78"/>
      <c r="N124" s="78"/>
      <c r="O124" s="78"/>
      <c r="P124" s="78"/>
      <c r="Q124" s="571"/>
      <c r="R124" s="572"/>
      <c r="S124" s="572"/>
      <c r="T124" s="558"/>
      <c r="U124" s="559"/>
      <c r="V124" s="559"/>
      <c r="W124" s="281"/>
      <c r="X124" s="281"/>
    </row>
    <row r="125" spans="1:24" ht="15.75" x14ac:dyDescent="0.25">
      <c r="A125" s="262" t="s">
        <v>4582</v>
      </c>
      <c r="B125" s="543" t="s">
        <v>486</v>
      </c>
      <c r="C125" s="267" t="s">
        <v>487</v>
      </c>
      <c r="D125" s="270" t="s">
        <v>93</v>
      </c>
      <c r="E125" s="270"/>
      <c r="F125" s="270"/>
      <c r="G125" s="275"/>
      <c r="H125" s="275"/>
      <c r="I125" s="78"/>
      <c r="J125" s="78"/>
      <c r="K125" s="78"/>
      <c r="L125" s="78"/>
      <c r="M125" s="78"/>
      <c r="N125" s="78"/>
      <c r="O125" s="78"/>
      <c r="P125" s="78"/>
      <c r="Q125" s="571"/>
      <c r="R125" s="572"/>
      <c r="S125" s="572"/>
      <c r="T125" s="558"/>
      <c r="U125" s="559"/>
      <c r="V125" s="559"/>
      <c r="W125" s="281"/>
      <c r="X125" s="281"/>
    </row>
    <row r="126" spans="1:24" ht="15.75" x14ac:dyDescent="0.25">
      <c r="A126" s="262" t="s">
        <v>4583</v>
      </c>
      <c r="B126" s="543" t="s">
        <v>491</v>
      </c>
      <c r="C126" s="267" t="s">
        <v>492</v>
      </c>
      <c r="D126" s="270" t="s">
        <v>93</v>
      </c>
      <c r="E126" s="270"/>
      <c r="F126" s="270"/>
      <c r="G126" s="275"/>
      <c r="H126" s="275"/>
      <c r="I126" s="78"/>
      <c r="J126" s="78"/>
      <c r="K126" s="78"/>
      <c r="L126" s="78"/>
      <c r="M126" s="78"/>
      <c r="N126" s="78"/>
      <c r="O126" s="78"/>
      <c r="P126" s="78"/>
      <c r="Q126" s="571"/>
      <c r="R126" s="572"/>
      <c r="S126" s="572"/>
      <c r="T126" s="558"/>
      <c r="U126" s="559"/>
      <c r="V126" s="559"/>
      <c r="W126" s="281"/>
      <c r="X126" s="281"/>
    </row>
    <row r="127" spans="1:24" ht="15.75" x14ac:dyDescent="0.25">
      <c r="A127" s="262" t="s">
        <v>4584</v>
      </c>
      <c r="B127" s="543" t="s">
        <v>244</v>
      </c>
      <c r="C127" s="267" t="s">
        <v>245</v>
      </c>
      <c r="D127" s="270" t="s">
        <v>93</v>
      </c>
      <c r="E127" s="270"/>
      <c r="F127" s="270"/>
      <c r="G127" s="275"/>
      <c r="H127" s="275"/>
      <c r="I127" s="78"/>
      <c r="J127" s="78"/>
      <c r="K127" s="78"/>
      <c r="L127" s="78"/>
      <c r="M127" s="78"/>
      <c r="N127" s="78"/>
      <c r="O127" s="78"/>
      <c r="P127" s="78"/>
      <c r="Q127" s="571"/>
      <c r="R127" s="572"/>
      <c r="S127" s="572"/>
      <c r="T127" s="558"/>
      <c r="U127" s="559"/>
      <c r="V127" s="559"/>
      <c r="W127" s="281"/>
      <c r="X127" s="281"/>
    </row>
    <row r="128" spans="1:24" ht="15.75" x14ac:dyDescent="0.25">
      <c r="A128" s="262" t="s">
        <v>4585</v>
      </c>
      <c r="B128" s="543" t="s">
        <v>500</v>
      </c>
      <c r="C128" s="267" t="s">
        <v>501</v>
      </c>
      <c r="D128" s="270" t="s">
        <v>93</v>
      </c>
      <c r="E128" s="270"/>
      <c r="F128" s="270"/>
      <c r="G128" s="275"/>
      <c r="H128" s="275"/>
      <c r="I128" s="78"/>
      <c r="J128" s="78"/>
      <c r="K128" s="78"/>
      <c r="L128" s="78"/>
      <c r="M128" s="78"/>
      <c r="N128" s="78"/>
      <c r="O128" s="78"/>
      <c r="P128" s="78"/>
      <c r="Q128" s="571"/>
      <c r="R128" s="572"/>
      <c r="S128" s="572"/>
      <c r="T128" s="558"/>
      <c r="U128" s="559"/>
      <c r="V128" s="559"/>
      <c r="W128" s="281"/>
      <c r="X128" s="281"/>
    </row>
    <row r="129" spans="1:24" ht="31.5" x14ac:dyDescent="0.25">
      <c r="A129" s="262" t="s">
        <v>4586</v>
      </c>
      <c r="B129" s="543" t="s">
        <v>505</v>
      </c>
      <c r="C129" s="267" t="s">
        <v>506</v>
      </c>
      <c r="D129" s="270" t="s">
        <v>93</v>
      </c>
      <c r="E129" s="270"/>
      <c r="F129" s="270"/>
      <c r="G129" s="275"/>
      <c r="H129" s="275"/>
      <c r="I129" s="78"/>
      <c r="J129" s="78"/>
      <c r="K129" s="78"/>
      <c r="L129" s="78"/>
      <c r="M129" s="78"/>
      <c r="N129" s="78"/>
      <c r="O129" s="78"/>
      <c r="P129" s="78"/>
      <c r="Q129" s="571"/>
      <c r="R129" s="572"/>
      <c r="S129" s="572"/>
      <c r="T129" s="558"/>
      <c r="U129" s="559"/>
      <c r="V129" s="559"/>
      <c r="W129" s="281"/>
      <c r="X129" s="281"/>
    </row>
    <row r="130" spans="1:24" ht="15.75" x14ac:dyDescent="0.25">
      <c r="A130" s="262" t="s">
        <v>4587</v>
      </c>
      <c r="B130" s="543" t="s">
        <v>510</v>
      </c>
      <c r="C130" s="267" t="s">
        <v>511</v>
      </c>
      <c r="D130" s="270" t="s">
        <v>93</v>
      </c>
      <c r="E130" s="270"/>
      <c r="F130" s="270"/>
      <c r="G130" s="275"/>
      <c r="H130" s="275"/>
      <c r="I130" s="78"/>
      <c r="J130" s="78"/>
      <c r="K130" s="78"/>
      <c r="L130" s="78"/>
      <c r="M130" s="78"/>
      <c r="N130" s="78"/>
      <c r="O130" s="78"/>
      <c r="P130" s="78"/>
      <c r="Q130" s="571"/>
      <c r="R130" s="572"/>
      <c r="S130" s="572"/>
      <c r="T130" s="558"/>
      <c r="U130" s="559"/>
      <c r="V130" s="559"/>
      <c r="W130" s="281"/>
      <c r="X130" s="281"/>
    </row>
    <row r="131" spans="1:24" ht="15.75" x14ac:dyDescent="0.25">
      <c r="A131" s="262" t="s">
        <v>4588</v>
      </c>
      <c r="B131" s="543" t="s">
        <v>515</v>
      </c>
      <c r="C131" s="267" t="s">
        <v>516</v>
      </c>
      <c r="D131" s="270" t="s">
        <v>93</v>
      </c>
      <c r="E131" s="270"/>
      <c r="F131" s="270"/>
      <c r="G131" s="275"/>
      <c r="H131" s="275"/>
      <c r="I131" s="78"/>
      <c r="J131" s="78"/>
      <c r="K131" s="78"/>
      <c r="L131" s="78"/>
      <c r="M131" s="78"/>
      <c r="N131" s="78"/>
      <c r="O131" s="78"/>
      <c r="P131" s="78"/>
      <c r="Q131" s="571"/>
      <c r="R131" s="572"/>
      <c r="S131" s="572"/>
      <c r="T131" s="558"/>
      <c r="U131" s="559"/>
      <c r="V131" s="559"/>
      <c r="W131" s="281"/>
      <c r="X131" s="281"/>
    </row>
    <row r="132" spans="1:24" ht="15.75" x14ac:dyDescent="0.25">
      <c r="A132" s="262" t="s">
        <v>4589</v>
      </c>
      <c r="B132" s="543" t="s">
        <v>520</v>
      </c>
      <c r="C132" s="267" t="s">
        <v>521</v>
      </c>
      <c r="D132" s="270" t="s">
        <v>93</v>
      </c>
      <c r="E132" s="270"/>
      <c r="F132" s="588"/>
      <c r="G132" s="584"/>
      <c r="H132" s="584"/>
      <c r="I132" s="78"/>
      <c r="J132" s="78"/>
      <c r="K132" s="78"/>
      <c r="L132" s="78"/>
      <c r="M132" s="78"/>
      <c r="N132" s="78"/>
      <c r="O132" s="78"/>
      <c r="P132" s="78"/>
      <c r="Q132" s="571"/>
      <c r="R132" s="572"/>
      <c r="S132" s="572"/>
      <c r="T132" s="583"/>
      <c r="U132" s="583"/>
      <c r="V132" s="583"/>
    </row>
    <row r="133" spans="1:24" ht="15.75" x14ac:dyDescent="0.25">
      <c r="A133" s="262" t="s">
        <v>4590</v>
      </c>
      <c r="B133" s="543" t="s">
        <v>523</v>
      </c>
      <c r="C133" s="267" t="s">
        <v>524</v>
      </c>
      <c r="D133" s="270" t="s">
        <v>93</v>
      </c>
      <c r="E133" s="270"/>
      <c r="F133" s="588"/>
      <c r="G133" s="584"/>
      <c r="H133" s="584"/>
      <c r="I133" s="78"/>
      <c r="J133" s="78"/>
      <c r="K133" s="78"/>
      <c r="L133" s="78"/>
      <c r="M133" s="78"/>
      <c r="N133" s="78"/>
      <c r="O133" s="78"/>
      <c r="P133" s="78"/>
      <c r="Q133" s="571"/>
      <c r="R133" s="572"/>
      <c r="S133" s="572"/>
      <c r="T133" s="583"/>
      <c r="U133" s="583"/>
      <c r="V133" s="583"/>
    </row>
    <row r="134" spans="1:24" ht="15.75" x14ac:dyDescent="0.25">
      <c r="A134" s="262" t="s">
        <v>4591</v>
      </c>
      <c r="B134" s="543" t="s">
        <v>526</v>
      </c>
      <c r="C134" s="267" t="s">
        <v>527</v>
      </c>
      <c r="D134" s="270" t="s">
        <v>93</v>
      </c>
      <c r="E134" s="270"/>
      <c r="F134" s="588"/>
      <c r="G134" s="584"/>
      <c r="H134" s="584"/>
      <c r="I134" s="78"/>
      <c r="J134" s="78"/>
      <c r="K134" s="78"/>
      <c r="L134" s="78"/>
      <c r="M134" s="78"/>
      <c r="N134" s="78"/>
      <c r="O134" s="78"/>
      <c r="P134" s="78"/>
      <c r="Q134" s="571"/>
      <c r="R134" s="572"/>
      <c r="S134" s="572"/>
    </row>
    <row r="135" spans="1:24" ht="15.75" x14ac:dyDescent="0.25">
      <c r="A135" s="262" t="s">
        <v>4592</v>
      </c>
      <c r="B135" s="543" t="s">
        <v>529</v>
      </c>
      <c r="C135" s="267" t="s">
        <v>530</v>
      </c>
      <c r="D135" s="270" t="s">
        <v>93</v>
      </c>
      <c r="E135" s="270"/>
      <c r="F135" s="588"/>
      <c r="G135" s="584"/>
      <c r="H135" s="584"/>
      <c r="I135" s="78"/>
      <c r="J135" s="78"/>
      <c r="K135" s="78"/>
      <c r="L135" s="78"/>
      <c r="M135" s="78"/>
      <c r="N135" s="78"/>
      <c r="O135" s="78"/>
      <c r="P135" s="78"/>
      <c r="Q135" s="571"/>
      <c r="R135" s="572"/>
      <c r="S135" s="572"/>
    </row>
    <row r="136" spans="1:24" ht="15.75" x14ac:dyDescent="0.25">
      <c r="A136" s="262" t="s">
        <v>4593</v>
      </c>
      <c r="B136" s="543" t="s">
        <v>532</v>
      </c>
      <c r="C136" s="267" t="s">
        <v>533</v>
      </c>
      <c r="D136" s="270" t="s">
        <v>93</v>
      </c>
      <c r="E136" s="270"/>
      <c r="F136" s="588"/>
      <c r="G136" s="584"/>
      <c r="H136" s="584"/>
      <c r="I136" s="78"/>
      <c r="J136" s="78"/>
      <c r="K136" s="78"/>
      <c r="L136" s="78"/>
      <c r="M136" s="78"/>
      <c r="N136" s="78"/>
      <c r="O136" s="78"/>
      <c r="P136" s="78"/>
      <c r="Q136" s="571"/>
      <c r="R136" s="572"/>
      <c r="S136" s="572"/>
    </row>
    <row r="137" spans="1:24" ht="15.75" x14ac:dyDescent="0.25">
      <c r="A137" s="262" t="s">
        <v>4594</v>
      </c>
      <c r="B137" s="543" t="s">
        <v>535</v>
      </c>
      <c r="C137" s="267" t="s">
        <v>536</v>
      </c>
      <c r="D137" s="270" t="s">
        <v>93</v>
      </c>
      <c r="E137" s="270"/>
      <c r="F137" s="588"/>
      <c r="G137" s="584"/>
      <c r="H137" s="584"/>
      <c r="I137" s="78"/>
      <c r="J137" s="78"/>
      <c r="K137" s="78"/>
      <c r="L137" s="78"/>
      <c r="M137" s="78"/>
      <c r="N137" s="78"/>
      <c r="O137" s="78"/>
      <c r="P137" s="78"/>
      <c r="Q137" s="571"/>
      <c r="R137" s="572"/>
      <c r="S137" s="572"/>
    </row>
    <row r="138" spans="1:24" ht="15.75" x14ac:dyDescent="0.25">
      <c r="A138" s="262" t="s">
        <v>4595</v>
      </c>
      <c r="B138" s="543" t="s">
        <v>538</v>
      </c>
      <c r="C138" s="267" t="s">
        <v>539</v>
      </c>
      <c r="D138" s="270" t="s">
        <v>93</v>
      </c>
      <c r="E138" s="270"/>
      <c r="F138" s="588"/>
      <c r="G138" s="584"/>
      <c r="H138" s="584"/>
      <c r="I138" s="78"/>
      <c r="J138" s="78"/>
      <c r="K138" s="78"/>
      <c r="L138" s="78"/>
      <c r="M138" s="78"/>
      <c r="N138" s="78"/>
      <c r="O138" s="78"/>
      <c r="P138" s="78"/>
      <c r="Q138" s="571"/>
      <c r="R138" s="572"/>
      <c r="S138" s="572"/>
    </row>
    <row r="139" spans="1:24" ht="31.5" x14ac:dyDescent="0.25">
      <c r="A139" s="262" t="s">
        <v>4596</v>
      </c>
      <c r="B139" s="543" t="s">
        <v>541</v>
      </c>
      <c r="C139" s="267" t="s">
        <v>542</v>
      </c>
      <c r="D139" s="270" t="s">
        <v>93</v>
      </c>
      <c r="E139" s="270"/>
      <c r="F139" s="588"/>
      <c r="G139" s="584"/>
      <c r="H139" s="584"/>
      <c r="I139" s="78"/>
      <c r="J139" s="78"/>
      <c r="K139" s="78"/>
      <c r="L139" s="78"/>
      <c r="M139" s="78"/>
      <c r="N139" s="78"/>
      <c r="O139" s="78"/>
      <c r="P139" s="78"/>
      <c r="Q139" s="571"/>
      <c r="R139" s="572"/>
      <c r="S139" s="572"/>
    </row>
    <row r="140" spans="1:24" ht="15.75" x14ac:dyDescent="0.25">
      <c r="A140" s="262" t="s">
        <v>4597</v>
      </c>
      <c r="B140" s="543" t="s">
        <v>544</v>
      </c>
      <c r="C140" s="267" t="s">
        <v>545</v>
      </c>
      <c r="D140" s="270" t="s">
        <v>93</v>
      </c>
      <c r="E140" s="270"/>
      <c r="F140" s="588"/>
      <c r="G140" s="584"/>
      <c r="H140" s="584"/>
      <c r="I140" s="78"/>
      <c r="J140" s="78"/>
      <c r="K140" s="78"/>
      <c r="L140" s="78"/>
      <c r="M140" s="78"/>
      <c r="N140" s="78"/>
      <c r="O140" s="78"/>
      <c r="P140" s="78"/>
      <c r="Q140" s="571"/>
      <c r="R140" s="572"/>
      <c r="S140" s="572"/>
    </row>
    <row r="141" spans="1:24" ht="15.75" x14ac:dyDescent="0.25">
      <c r="A141" s="262" t="s">
        <v>4598</v>
      </c>
      <c r="B141" s="543" t="s">
        <v>547</v>
      </c>
      <c r="C141" s="267" t="s">
        <v>548</v>
      </c>
      <c r="D141" s="270" t="s">
        <v>93</v>
      </c>
      <c r="E141" s="270"/>
      <c r="F141" s="588"/>
      <c r="G141" s="584"/>
      <c r="H141" s="584"/>
      <c r="I141" s="78"/>
      <c r="J141" s="78"/>
      <c r="K141" s="78"/>
      <c r="L141" s="78"/>
      <c r="M141" s="78"/>
      <c r="N141" s="78"/>
      <c r="O141" s="78"/>
      <c r="P141" s="78"/>
      <c r="Q141" s="571"/>
      <c r="R141" s="572"/>
      <c r="S141" s="572"/>
    </row>
    <row r="142" spans="1:24" ht="15.75" x14ac:dyDescent="0.25">
      <c r="A142" s="262" t="s">
        <v>4599</v>
      </c>
      <c r="B142" s="543" t="s">
        <v>550</v>
      </c>
      <c r="C142" s="267" t="s">
        <v>551</v>
      </c>
      <c r="D142" s="270" t="s">
        <v>93</v>
      </c>
      <c r="E142" s="270"/>
      <c r="F142" s="588"/>
      <c r="G142" s="584"/>
      <c r="H142" s="584"/>
      <c r="I142" s="78"/>
      <c r="J142" s="78"/>
      <c r="K142" s="78"/>
      <c r="L142" s="78"/>
      <c r="M142" s="78"/>
      <c r="N142" s="78"/>
      <c r="O142" s="78"/>
      <c r="P142" s="78"/>
      <c r="Q142" s="571"/>
      <c r="R142" s="572"/>
      <c r="S142" s="572"/>
    </row>
    <row r="143" spans="1:24" ht="15.75" x14ac:dyDescent="0.25">
      <c r="A143" s="262" t="s">
        <v>4600</v>
      </c>
      <c r="B143" s="543" t="s">
        <v>553</v>
      </c>
      <c r="C143" s="267" t="s">
        <v>554</v>
      </c>
      <c r="D143" s="270" t="s">
        <v>93</v>
      </c>
      <c r="E143" s="270"/>
      <c r="F143" s="588"/>
      <c r="G143" s="584"/>
      <c r="H143" s="584"/>
      <c r="I143" s="78"/>
      <c r="J143" s="78"/>
      <c r="K143" s="78"/>
      <c r="L143" s="78"/>
      <c r="M143" s="78"/>
      <c r="N143" s="78"/>
      <c r="O143" s="78"/>
      <c r="P143" s="78"/>
      <c r="Q143" s="571"/>
      <c r="R143" s="572"/>
      <c r="S143" s="572"/>
    </row>
    <row r="144" spans="1:24" ht="15.75" x14ac:dyDescent="0.25">
      <c r="A144" s="262" t="s">
        <v>4601</v>
      </c>
      <c r="B144" s="543" t="s">
        <v>556</v>
      </c>
      <c r="C144" s="267" t="s">
        <v>557</v>
      </c>
      <c r="D144" s="270" t="s">
        <v>93</v>
      </c>
      <c r="E144" s="270"/>
      <c r="F144" s="588"/>
      <c r="G144" s="584"/>
      <c r="H144" s="584"/>
      <c r="I144" s="78"/>
      <c r="J144" s="78"/>
      <c r="K144" s="78"/>
      <c r="L144" s="78"/>
      <c r="M144" s="78"/>
      <c r="N144" s="78"/>
      <c r="O144" s="78"/>
      <c r="P144" s="78"/>
      <c r="Q144" s="571"/>
      <c r="R144" s="572"/>
      <c r="S144" s="572"/>
    </row>
    <row r="145" spans="1:19" ht="15.75" x14ac:dyDescent="0.25">
      <c r="A145" s="262" t="s">
        <v>4602</v>
      </c>
      <c r="B145" s="543" t="s">
        <v>559</v>
      </c>
      <c r="C145" s="267" t="s">
        <v>560</v>
      </c>
      <c r="D145" s="270" t="s">
        <v>93</v>
      </c>
      <c r="E145" s="270"/>
      <c r="F145" s="588"/>
      <c r="G145" s="584"/>
      <c r="H145" s="584"/>
      <c r="I145" s="78"/>
      <c r="J145" s="78"/>
      <c r="K145" s="78"/>
      <c r="L145" s="78"/>
      <c r="M145" s="78"/>
      <c r="N145" s="78"/>
      <c r="O145" s="78"/>
      <c r="P145" s="78"/>
      <c r="Q145" s="571"/>
      <c r="R145" s="572"/>
      <c r="S145" s="572"/>
    </row>
    <row r="146" spans="1:19" ht="15.75" x14ac:dyDescent="0.25">
      <c r="A146" s="262" t="s">
        <v>4603</v>
      </c>
      <c r="B146" s="543" t="s">
        <v>562</v>
      </c>
      <c r="C146" s="267" t="s">
        <v>71</v>
      </c>
      <c r="D146" s="270" t="s">
        <v>93</v>
      </c>
      <c r="E146" s="270"/>
      <c r="F146" s="588"/>
      <c r="G146" s="584"/>
      <c r="H146" s="584"/>
      <c r="I146" s="78"/>
      <c r="J146" s="78"/>
      <c r="K146" s="78"/>
      <c r="L146" s="78"/>
      <c r="M146" s="78"/>
      <c r="N146" s="78"/>
      <c r="O146" s="78"/>
      <c r="P146" s="78"/>
      <c r="Q146" s="571"/>
      <c r="R146" s="572"/>
      <c r="S146" s="572"/>
    </row>
    <row r="147" spans="1:19" ht="15.75" x14ac:dyDescent="0.25">
      <c r="A147" s="262" t="s">
        <v>4604</v>
      </c>
      <c r="B147" s="543" t="s">
        <v>564</v>
      </c>
      <c r="C147" s="267" t="s">
        <v>565</v>
      </c>
      <c r="D147" s="270" t="s">
        <v>93</v>
      </c>
      <c r="E147" s="270"/>
      <c r="F147" s="588"/>
      <c r="G147" s="584"/>
      <c r="H147" s="584"/>
      <c r="I147" s="78"/>
      <c r="J147" s="78"/>
      <c r="K147" s="78"/>
      <c r="L147" s="78"/>
      <c r="M147" s="78"/>
      <c r="N147" s="78"/>
      <c r="O147" s="78"/>
      <c r="P147" s="78"/>
      <c r="Q147" s="571"/>
      <c r="R147" s="572"/>
      <c r="S147" s="572"/>
    </row>
    <row r="148" spans="1:19" ht="15.75" x14ac:dyDescent="0.25">
      <c r="A148" s="262" t="s">
        <v>4605</v>
      </c>
      <c r="B148" s="543" t="s">
        <v>567</v>
      </c>
      <c r="C148" s="267" t="s">
        <v>568</v>
      </c>
      <c r="D148" s="270" t="s">
        <v>93</v>
      </c>
      <c r="E148" s="270"/>
      <c r="F148" s="588"/>
      <c r="G148" s="584"/>
      <c r="H148" s="584"/>
      <c r="I148" s="78"/>
      <c r="J148" s="78"/>
      <c r="K148" s="78"/>
      <c r="L148" s="78"/>
      <c r="M148" s="78"/>
      <c r="N148" s="78"/>
      <c r="O148" s="78"/>
      <c r="P148" s="78"/>
      <c r="Q148" s="571"/>
      <c r="R148" s="572"/>
      <c r="S148" s="572"/>
    </row>
    <row r="149" spans="1:19" ht="15.75" x14ac:dyDescent="0.25">
      <c r="A149" s="262" t="s">
        <v>4606</v>
      </c>
      <c r="B149" s="543" t="s">
        <v>570</v>
      </c>
      <c r="C149" s="267" t="s">
        <v>571</v>
      </c>
      <c r="D149" s="270" t="s">
        <v>93</v>
      </c>
      <c r="E149" s="270"/>
      <c r="F149" s="278"/>
      <c r="G149" s="266"/>
      <c r="H149" s="266"/>
      <c r="I149" s="78"/>
      <c r="J149" s="78"/>
      <c r="K149" s="78"/>
      <c r="L149" s="78"/>
      <c r="M149" s="78"/>
      <c r="N149" s="78"/>
      <c r="O149" s="78"/>
      <c r="P149" s="78"/>
      <c r="Q149" s="571"/>
      <c r="R149" s="572"/>
      <c r="S149" s="572"/>
    </row>
    <row r="150" spans="1:19" ht="15.75" x14ac:dyDescent="0.25">
      <c r="A150" s="262" t="s">
        <v>4607</v>
      </c>
      <c r="B150" s="543" t="s">
        <v>573</v>
      </c>
      <c r="C150" s="267" t="s">
        <v>574</v>
      </c>
      <c r="D150" s="270" t="s">
        <v>93</v>
      </c>
      <c r="E150" s="270"/>
      <c r="F150" s="278"/>
      <c r="G150" s="266"/>
      <c r="H150" s="266"/>
      <c r="I150" s="78"/>
      <c r="J150" s="78"/>
      <c r="K150" s="78"/>
      <c r="L150" s="78"/>
      <c r="M150" s="78"/>
      <c r="N150" s="78"/>
      <c r="O150" s="78"/>
      <c r="P150" s="78"/>
      <c r="Q150" s="571"/>
      <c r="R150" s="572"/>
      <c r="S150" s="572"/>
    </row>
    <row r="151" spans="1:19" ht="15.75" x14ac:dyDescent="0.25">
      <c r="A151" s="262" t="s">
        <v>4608</v>
      </c>
      <c r="B151" s="543" t="s">
        <v>576</v>
      </c>
      <c r="C151" s="267" t="s">
        <v>577</v>
      </c>
      <c r="D151" s="270" t="s">
        <v>93</v>
      </c>
      <c r="E151" s="270"/>
      <c r="F151" s="278"/>
      <c r="G151" s="266"/>
      <c r="H151" s="266"/>
      <c r="I151" s="78"/>
      <c r="J151" s="78"/>
      <c r="K151" s="78"/>
      <c r="L151" s="78"/>
      <c r="M151" s="78"/>
      <c r="N151" s="78"/>
      <c r="O151" s="78"/>
      <c r="P151" s="78"/>
      <c r="Q151" s="571"/>
      <c r="R151" s="572"/>
      <c r="S151" s="572"/>
    </row>
    <row r="152" spans="1:19" ht="15.75" x14ac:dyDescent="0.25">
      <c r="A152" s="262" t="s">
        <v>4609</v>
      </c>
      <c r="B152" s="543" t="s">
        <v>579</v>
      </c>
      <c r="C152" s="267" t="s">
        <v>580</v>
      </c>
      <c r="D152" s="270" t="s">
        <v>93</v>
      </c>
      <c r="E152" s="270"/>
      <c r="F152" s="278"/>
      <c r="G152" s="266"/>
      <c r="H152" s="266"/>
      <c r="I152" s="78"/>
      <c r="J152" s="78"/>
      <c r="K152" s="78"/>
      <c r="L152" s="78"/>
      <c r="M152" s="78"/>
      <c r="N152" s="78"/>
      <c r="O152" s="78"/>
      <c r="P152" s="78"/>
      <c r="Q152" s="571"/>
      <c r="R152" s="572"/>
      <c r="S152" s="572"/>
    </row>
    <row r="153" spans="1:19" ht="15.75" x14ac:dyDescent="0.25">
      <c r="A153" s="262" t="s">
        <v>4610</v>
      </c>
      <c r="B153" s="543" t="s">
        <v>582</v>
      </c>
      <c r="C153" s="267" t="s">
        <v>583</v>
      </c>
      <c r="D153" s="270" t="s">
        <v>93</v>
      </c>
      <c r="E153" s="270"/>
      <c r="F153" s="278"/>
      <c r="G153" s="266"/>
      <c r="H153" s="266"/>
      <c r="I153" s="78"/>
      <c r="J153" s="78"/>
      <c r="K153" s="78"/>
      <c r="L153" s="78"/>
      <c r="M153" s="78"/>
      <c r="N153" s="78"/>
      <c r="O153" s="78"/>
      <c r="P153" s="78"/>
      <c r="Q153" s="571"/>
      <c r="R153" s="572"/>
      <c r="S153" s="572"/>
    </row>
    <row r="154" spans="1:19" ht="15.75" x14ac:dyDescent="0.25">
      <c r="A154" s="262" t="s">
        <v>4611</v>
      </c>
      <c r="B154" s="543" t="s">
        <v>585</v>
      </c>
      <c r="C154" s="267" t="s">
        <v>586</v>
      </c>
      <c r="D154" s="270" t="s">
        <v>93</v>
      </c>
      <c r="E154" s="270"/>
      <c r="F154" s="278"/>
      <c r="G154" s="266"/>
      <c r="H154" s="266"/>
      <c r="I154" s="78"/>
      <c r="J154" s="78"/>
      <c r="K154" s="78"/>
      <c r="L154" s="78"/>
      <c r="M154" s="78"/>
      <c r="N154" s="78"/>
      <c r="O154" s="78"/>
      <c r="P154" s="78"/>
      <c r="Q154" s="571"/>
      <c r="R154" s="572"/>
      <c r="S154" s="572"/>
    </row>
    <row r="155" spans="1:19" ht="15.75" x14ac:dyDescent="0.25">
      <c r="A155" s="262" t="s">
        <v>4612</v>
      </c>
      <c r="B155" s="543" t="s">
        <v>588</v>
      </c>
      <c r="C155" s="267" t="s">
        <v>589</v>
      </c>
      <c r="D155" s="270" t="s">
        <v>93</v>
      </c>
      <c r="E155" s="270"/>
      <c r="F155" s="278"/>
      <c r="G155" s="266"/>
      <c r="H155" s="266"/>
      <c r="I155" s="78"/>
      <c r="J155" s="78"/>
      <c r="K155" s="78"/>
      <c r="L155" s="78"/>
      <c r="M155" s="78"/>
      <c r="N155" s="78"/>
      <c r="O155" s="78"/>
      <c r="P155" s="78"/>
      <c r="Q155" s="571"/>
      <c r="R155" s="572"/>
      <c r="S155" s="572"/>
    </row>
    <row r="156" spans="1:19" ht="15.75" x14ac:dyDescent="0.25">
      <c r="A156" s="262" t="s">
        <v>4613</v>
      </c>
      <c r="B156" s="543" t="s">
        <v>591</v>
      </c>
      <c r="C156" s="267" t="s">
        <v>592</v>
      </c>
      <c r="D156" s="270" t="s">
        <v>93</v>
      </c>
      <c r="E156" s="270"/>
      <c r="F156" s="278"/>
      <c r="G156" s="266"/>
      <c r="H156" s="266"/>
      <c r="I156" s="78"/>
      <c r="J156" s="78"/>
      <c r="K156" s="78"/>
      <c r="L156" s="78"/>
      <c r="M156" s="78"/>
      <c r="N156" s="78"/>
      <c r="O156" s="78"/>
      <c r="P156" s="78"/>
      <c r="Q156" s="571"/>
      <c r="R156" s="572"/>
      <c r="S156" s="572"/>
    </row>
    <row r="157" spans="1:19" ht="15.75" x14ac:dyDescent="0.25">
      <c r="A157" s="262" t="s">
        <v>4614</v>
      </c>
      <c r="B157" s="543" t="s">
        <v>594</v>
      </c>
      <c r="C157" s="267" t="s">
        <v>595</v>
      </c>
      <c r="D157" s="270" t="s">
        <v>93</v>
      </c>
      <c r="E157" s="270"/>
      <c r="F157" s="278"/>
      <c r="G157" s="266"/>
      <c r="H157" s="266"/>
      <c r="I157" s="78"/>
      <c r="J157" s="78"/>
      <c r="K157" s="78"/>
      <c r="L157" s="78"/>
      <c r="M157" s="78"/>
      <c r="N157" s="78"/>
      <c r="O157" s="78"/>
      <c r="P157" s="78"/>
      <c r="Q157" s="571"/>
      <c r="R157" s="572"/>
      <c r="S157" s="572"/>
    </row>
    <row r="158" spans="1:19" ht="15.75" x14ac:dyDescent="0.25">
      <c r="A158" s="262" t="s">
        <v>4615</v>
      </c>
      <c r="B158" s="543" t="s">
        <v>597</v>
      </c>
      <c r="C158" s="267" t="s">
        <v>598</v>
      </c>
      <c r="D158" s="270" t="s">
        <v>93</v>
      </c>
      <c r="E158" s="270"/>
      <c r="F158" s="278"/>
      <c r="G158" s="266"/>
      <c r="H158" s="266"/>
      <c r="I158" s="78"/>
      <c r="J158" s="78"/>
      <c r="K158" s="78"/>
      <c r="L158" s="78"/>
      <c r="M158" s="78"/>
      <c r="N158" s="78"/>
      <c r="O158" s="78"/>
      <c r="P158" s="78"/>
      <c r="Q158" s="571"/>
      <c r="R158" s="572"/>
      <c r="S158" s="572"/>
    </row>
    <row r="159" spans="1:19" ht="15.75" x14ac:dyDescent="0.25">
      <c r="A159" s="262" t="s">
        <v>4616</v>
      </c>
      <c r="B159" s="543" t="s">
        <v>600</v>
      </c>
      <c r="C159" s="267" t="s">
        <v>601</v>
      </c>
      <c r="D159" s="270" t="s">
        <v>93</v>
      </c>
      <c r="E159" s="270"/>
      <c r="F159" s="278"/>
      <c r="G159" s="266"/>
      <c r="H159" s="266"/>
      <c r="I159" s="78"/>
      <c r="J159" s="78"/>
      <c r="K159" s="78"/>
      <c r="L159" s="78"/>
      <c r="M159" s="78"/>
      <c r="N159" s="78"/>
      <c r="O159" s="78"/>
      <c r="P159" s="78"/>
      <c r="Q159" s="571"/>
      <c r="R159" s="572"/>
      <c r="S159" s="572"/>
    </row>
    <row r="160" spans="1:19" ht="15.75" x14ac:dyDescent="0.25">
      <c r="A160" s="262" t="s">
        <v>4617</v>
      </c>
      <c r="B160" s="543" t="s">
        <v>603</v>
      </c>
      <c r="C160" s="267" t="s">
        <v>604</v>
      </c>
      <c r="D160" s="270" t="s">
        <v>93</v>
      </c>
      <c r="E160" s="270"/>
      <c r="F160" s="278"/>
      <c r="G160" s="266"/>
      <c r="H160" s="266"/>
      <c r="I160" s="78"/>
      <c r="J160" s="78"/>
      <c r="K160" s="78"/>
      <c r="L160" s="78"/>
      <c r="M160" s="78"/>
      <c r="N160" s="78"/>
      <c r="O160" s="78"/>
      <c r="P160" s="78"/>
      <c r="Q160" s="571"/>
      <c r="R160" s="572"/>
      <c r="S160" s="572"/>
    </row>
    <row r="161" spans="1:19" ht="15.75" x14ac:dyDescent="0.25">
      <c r="A161" s="262" t="s">
        <v>4618</v>
      </c>
      <c r="B161" s="543" t="s">
        <v>606</v>
      </c>
      <c r="C161" s="267" t="s">
        <v>607</v>
      </c>
      <c r="D161" s="270" t="s">
        <v>93</v>
      </c>
      <c r="E161" s="270"/>
      <c r="F161" s="278"/>
      <c r="G161" s="266"/>
      <c r="H161" s="266"/>
      <c r="I161" s="78"/>
      <c r="J161" s="78"/>
      <c r="K161" s="78"/>
      <c r="L161" s="78"/>
      <c r="M161" s="78"/>
      <c r="N161" s="78"/>
      <c r="O161" s="78"/>
      <c r="P161" s="78"/>
      <c r="Q161" s="571"/>
      <c r="R161" s="572"/>
      <c r="S161" s="572"/>
    </row>
    <row r="162" spans="1:19" ht="15.75" x14ac:dyDescent="0.25">
      <c r="A162" s="262" t="s">
        <v>4619</v>
      </c>
      <c r="B162" s="543" t="s">
        <v>609</v>
      </c>
      <c r="C162" s="267" t="s">
        <v>610</v>
      </c>
      <c r="D162" s="270" t="s">
        <v>93</v>
      </c>
      <c r="E162" s="270"/>
      <c r="F162" s="278"/>
      <c r="G162" s="266"/>
      <c r="H162" s="266"/>
      <c r="I162" s="78"/>
      <c r="J162" s="78"/>
      <c r="K162" s="78"/>
      <c r="L162" s="78"/>
      <c r="M162" s="78"/>
      <c r="N162" s="78"/>
      <c r="O162" s="78"/>
      <c r="P162" s="78"/>
      <c r="Q162" s="571"/>
      <c r="R162" s="572"/>
      <c r="S162" s="572"/>
    </row>
    <row r="163" spans="1:19" ht="15.75" x14ac:dyDescent="0.25">
      <c r="A163" s="262" t="s">
        <v>4620</v>
      </c>
      <c r="B163" s="543" t="s">
        <v>612</v>
      </c>
      <c r="C163" s="267" t="s">
        <v>613</v>
      </c>
      <c r="D163" s="270" t="s">
        <v>93</v>
      </c>
      <c r="E163" s="270"/>
      <c r="F163" s="278"/>
      <c r="G163" s="266"/>
      <c r="H163" s="266"/>
      <c r="I163" s="78"/>
      <c r="J163" s="78"/>
      <c r="K163" s="78"/>
      <c r="L163" s="78"/>
      <c r="M163" s="78"/>
      <c r="N163" s="78"/>
      <c r="O163" s="78"/>
      <c r="P163" s="78"/>
      <c r="Q163" s="571"/>
      <c r="R163" s="572"/>
      <c r="S163" s="572"/>
    </row>
    <row r="164" spans="1:19" ht="15.75" x14ac:dyDescent="0.25">
      <c r="A164" s="262" t="s">
        <v>4621</v>
      </c>
      <c r="B164" s="543" t="s">
        <v>615</v>
      </c>
      <c r="C164" s="267" t="s">
        <v>616</v>
      </c>
      <c r="D164" s="270" t="s">
        <v>93</v>
      </c>
      <c r="E164" s="270"/>
      <c r="F164" s="278"/>
      <c r="G164" s="266"/>
      <c r="H164" s="266"/>
      <c r="I164" s="78"/>
      <c r="J164" s="78"/>
      <c r="K164" s="78"/>
      <c r="L164" s="78"/>
      <c r="M164" s="78"/>
      <c r="N164" s="78"/>
      <c r="O164" s="78"/>
      <c r="P164" s="78"/>
      <c r="Q164" s="571"/>
      <c r="R164" s="572"/>
      <c r="S164" s="572"/>
    </row>
    <row r="165" spans="1:19" ht="15.75" x14ac:dyDescent="0.25">
      <c r="A165" s="262" t="s">
        <v>4622</v>
      </c>
      <c r="B165" s="543" t="s">
        <v>618</v>
      </c>
      <c r="C165" s="267" t="s">
        <v>619</v>
      </c>
      <c r="D165" s="270" t="s">
        <v>93</v>
      </c>
      <c r="E165" s="270"/>
      <c r="F165" s="278"/>
      <c r="G165" s="266"/>
      <c r="H165" s="266"/>
      <c r="I165" s="78"/>
      <c r="J165" s="78"/>
      <c r="K165" s="78"/>
      <c r="L165" s="78"/>
      <c r="M165" s="78"/>
      <c r="N165" s="78"/>
      <c r="O165" s="78"/>
      <c r="P165" s="78"/>
      <c r="Q165" s="571"/>
      <c r="R165" s="572"/>
      <c r="S165" s="572"/>
    </row>
    <row r="166" spans="1:19" ht="15.75" x14ac:dyDescent="0.25">
      <c r="A166" s="262" t="s">
        <v>4623</v>
      </c>
      <c r="B166" s="543" t="s">
        <v>621</v>
      </c>
      <c r="C166" s="267" t="s">
        <v>622</v>
      </c>
      <c r="D166" s="270" t="s">
        <v>93</v>
      </c>
      <c r="E166" s="270"/>
      <c r="F166" s="278"/>
      <c r="G166" s="266"/>
      <c r="H166" s="266"/>
      <c r="I166" s="78"/>
      <c r="J166" s="78"/>
      <c r="K166" s="78"/>
      <c r="L166" s="78"/>
      <c r="M166" s="78"/>
      <c r="N166" s="78"/>
      <c r="O166" s="78"/>
      <c r="P166" s="78"/>
      <c r="Q166" s="571"/>
      <c r="R166" s="572"/>
      <c r="S166" s="572"/>
    </row>
    <row r="167" spans="1:19" ht="15.75" x14ac:dyDescent="0.25">
      <c r="A167" s="262" t="s">
        <v>4624</v>
      </c>
      <c r="B167" s="543" t="s">
        <v>624</v>
      </c>
      <c r="C167" s="267" t="s">
        <v>625</v>
      </c>
      <c r="D167" s="270" t="s">
        <v>93</v>
      </c>
      <c r="E167" s="270"/>
      <c r="F167" s="278"/>
      <c r="G167" s="266"/>
      <c r="H167" s="266"/>
      <c r="I167" s="78"/>
      <c r="J167" s="78"/>
      <c r="K167" s="78"/>
      <c r="L167" s="78"/>
      <c r="M167" s="78"/>
      <c r="N167" s="78"/>
      <c r="O167" s="78"/>
      <c r="P167" s="78"/>
      <c r="Q167" s="571"/>
      <c r="R167" s="572"/>
      <c r="S167" s="572"/>
    </row>
    <row r="168" spans="1:19" ht="15.75" x14ac:dyDescent="0.25">
      <c r="A168" s="262" t="s">
        <v>4625</v>
      </c>
      <c r="B168" s="543" t="s">
        <v>360</v>
      </c>
      <c r="C168" s="267" t="s">
        <v>361</v>
      </c>
      <c r="D168" s="270" t="s">
        <v>93</v>
      </c>
      <c r="E168" s="270"/>
      <c r="F168" s="278"/>
      <c r="G168" s="266"/>
      <c r="H168" s="266"/>
      <c r="I168" s="78"/>
      <c r="J168" s="78"/>
      <c r="K168" s="78"/>
      <c r="L168" s="78"/>
      <c r="M168" s="78"/>
      <c r="N168" s="78"/>
      <c r="O168" s="78"/>
      <c r="P168" s="78"/>
      <c r="Q168" s="571"/>
      <c r="R168" s="572"/>
      <c r="S168" s="572"/>
    </row>
    <row r="169" spans="1:19" ht="15.75" x14ac:dyDescent="0.25">
      <c r="A169" s="262" t="s">
        <v>4626</v>
      </c>
      <c r="B169" s="543" t="s">
        <v>628</v>
      </c>
      <c r="C169" s="267" t="s">
        <v>629</v>
      </c>
      <c r="D169" s="270" t="s">
        <v>93</v>
      </c>
      <c r="E169" s="270"/>
      <c r="F169" s="278"/>
      <c r="G169" s="266"/>
      <c r="H169" s="266"/>
      <c r="I169" s="78"/>
      <c r="J169" s="78"/>
      <c r="K169" s="78"/>
      <c r="L169" s="78"/>
      <c r="M169" s="78"/>
      <c r="N169" s="78"/>
      <c r="O169" s="78"/>
      <c r="P169" s="78"/>
      <c r="Q169" s="571"/>
      <c r="R169" s="572"/>
      <c r="S169" s="572"/>
    </row>
    <row r="170" spans="1:19" ht="15.75" x14ac:dyDescent="0.25">
      <c r="A170" s="262" t="s">
        <v>4627</v>
      </c>
      <c r="B170" s="543" t="s">
        <v>631</v>
      </c>
      <c r="C170" s="267" t="s">
        <v>632</v>
      </c>
      <c r="D170" s="270" t="s">
        <v>93</v>
      </c>
      <c r="E170" s="270"/>
      <c r="F170" s="278"/>
      <c r="G170" s="266"/>
      <c r="H170" s="266"/>
      <c r="I170" s="78"/>
      <c r="J170" s="78"/>
      <c r="K170" s="78"/>
      <c r="L170" s="78"/>
      <c r="M170" s="78"/>
      <c r="N170" s="78"/>
      <c r="O170" s="78"/>
      <c r="P170" s="78"/>
      <c r="Q170" s="571"/>
      <c r="R170" s="572"/>
      <c r="S170" s="572"/>
    </row>
    <row r="171" spans="1:19" ht="15.75" x14ac:dyDescent="0.25">
      <c r="A171" s="262" t="s">
        <v>4628</v>
      </c>
      <c r="B171" s="543" t="s">
        <v>634</v>
      </c>
      <c r="C171" s="267" t="s">
        <v>635</v>
      </c>
      <c r="D171" s="270" t="s">
        <v>93</v>
      </c>
      <c r="E171" s="270"/>
      <c r="F171" s="278"/>
      <c r="G171" s="266"/>
      <c r="H171" s="266"/>
      <c r="I171" s="78"/>
      <c r="J171" s="78"/>
      <c r="K171" s="78"/>
      <c r="L171" s="78"/>
      <c r="M171" s="78"/>
      <c r="N171" s="78"/>
      <c r="O171" s="78"/>
      <c r="P171" s="78"/>
      <c r="Q171" s="571"/>
      <c r="R171" s="572"/>
      <c r="S171" s="572"/>
    </row>
    <row r="172" spans="1:19" ht="15.75" x14ac:dyDescent="0.25">
      <c r="A172" s="262" t="s">
        <v>4629</v>
      </c>
      <c r="B172" s="543" t="s">
        <v>637</v>
      </c>
      <c r="C172" s="267" t="s">
        <v>638</v>
      </c>
      <c r="D172" s="270" t="s">
        <v>93</v>
      </c>
      <c r="E172" s="270"/>
      <c r="F172" s="278"/>
      <c r="G172" s="266"/>
      <c r="H172" s="266"/>
      <c r="I172" s="78"/>
      <c r="J172" s="78"/>
      <c r="K172" s="78"/>
      <c r="L172" s="78"/>
      <c r="M172" s="78"/>
      <c r="N172" s="78"/>
      <c r="O172" s="78"/>
      <c r="P172" s="78"/>
      <c r="Q172" s="571"/>
      <c r="R172" s="572"/>
      <c r="S172" s="572"/>
    </row>
    <row r="173" spans="1:19" ht="31.5" x14ac:dyDescent="0.25">
      <c r="A173" s="262" t="s">
        <v>4630</v>
      </c>
      <c r="B173" s="543" t="s">
        <v>640</v>
      </c>
      <c r="C173" s="267" t="s">
        <v>641</v>
      </c>
      <c r="D173" s="270" t="s">
        <v>93</v>
      </c>
      <c r="E173" s="270"/>
      <c r="F173" s="278"/>
      <c r="G173" s="266"/>
      <c r="H173" s="266"/>
      <c r="I173" s="78"/>
      <c r="J173" s="78"/>
      <c r="K173" s="78"/>
      <c r="L173" s="78"/>
      <c r="M173" s="78"/>
      <c r="N173" s="78"/>
      <c r="O173" s="78"/>
      <c r="P173" s="78"/>
      <c r="Q173" s="571"/>
      <c r="R173" s="572"/>
      <c r="S173" s="572"/>
    </row>
    <row r="174" spans="1:19" ht="15.75" x14ac:dyDescent="0.25">
      <c r="A174" s="262" t="s">
        <v>4631</v>
      </c>
      <c r="B174" s="543" t="s">
        <v>643</v>
      </c>
      <c r="C174" s="267" t="s">
        <v>644</v>
      </c>
      <c r="D174" s="270" t="s">
        <v>93</v>
      </c>
      <c r="E174" s="270"/>
      <c r="F174" s="278"/>
      <c r="G174" s="266"/>
      <c r="H174" s="266"/>
      <c r="I174" s="78"/>
      <c r="J174" s="78"/>
      <c r="K174" s="78"/>
      <c r="L174" s="78"/>
      <c r="M174" s="78"/>
      <c r="N174" s="78"/>
      <c r="O174" s="78"/>
      <c r="P174" s="78"/>
      <c r="Q174" s="571"/>
      <c r="R174" s="572"/>
      <c r="S174" s="572"/>
    </row>
    <row r="175" spans="1:19" ht="15.75" x14ac:dyDescent="0.25">
      <c r="A175" s="262" t="s">
        <v>4632</v>
      </c>
      <c r="B175" s="543" t="s">
        <v>646</v>
      </c>
      <c r="C175" s="267" t="s">
        <v>647</v>
      </c>
      <c r="D175" s="270" t="s">
        <v>93</v>
      </c>
      <c r="E175" s="270"/>
      <c r="F175" s="278"/>
      <c r="G175" s="266"/>
      <c r="H175" s="266"/>
      <c r="I175" s="78"/>
      <c r="J175" s="78"/>
      <c r="K175" s="78"/>
      <c r="L175" s="78"/>
      <c r="M175" s="78"/>
      <c r="N175" s="78"/>
      <c r="O175" s="78"/>
      <c r="P175" s="78"/>
      <c r="Q175" s="571"/>
      <c r="R175" s="572"/>
      <c r="S175" s="572"/>
    </row>
    <row r="176" spans="1:19" ht="15.75" x14ac:dyDescent="0.25">
      <c r="A176" s="262" t="s">
        <v>4633</v>
      </c>
      <c r="B176" s="543" t="s">
        <v>649</v>
      </c>
      <c r="C176" s="267" t="s">
        <v>650</v>
      </c>
      <c r="D176" s="270" t="s">
        <v>93</v>
      </c>
      <c r="E176" s="270"/>
      <c r="F176" s="278"/>
      <c r="G176" s="266"/>
      <c r="H176" s="266"/>
      <c r="I176" s="78"/>
      <c r="J176" s="78"/>
      <c r="K176" s="78"/>
      <c r="L176" s="78"/>
      <c r="M176" s="78"/>
      <c r="N176" s="78"/>
      <c r="O176" s="78"/>
      <c r="P176" s="78"/>
      <c r="Q176" s="571"/>
      <c r="R176" s="572"/>
      <c r="S176" s="572"/>
    </row>
    <row r="177" spans="1:19" ht="15.75" x14ac:dyDescent="0.25">
      <c r="A177" s="262" t="s">
        <v>4634</v>
      </c>
      <c r="B177" s="543" t="s">
        <v>652</v>
      </c>
      <c r="C177" s="267" t="s">
        <v>653</v>
      </c>
      <c r="D177" s="270" t="s">
        <v>93</v>
      </c>
      <c r="E177" s="270"/>
      <c r="F177" s="278"/>
      <c r="G177" s="266"/>
      <c r="H177" s="266"/>
      <c r="I177" s="78"/>
      <c r="J177" s="78"/>
      <c r="K177" s="78"/>
      <c r="L177" s="78"/>
      <c r="M177" s="78"/>
      <c r="N177" s="78"/>
      <c r="O177" s="78"/>
      <c r="P177" s="78"/>
      <c r="Q177" s="571"/>
      <c r="R177" s="572"/>
      <c r="S177" s="572"/>
    </row>
    <row r="178" spans="1:19" ht="15.75" x14ac:dyDescent="0.25">
      <c r="A178" s="262" t="s">
        <v>4635</v>
      </c>
      <c r="B178" s="543" t="s">
        <v>655</v>
      </c>
      <c r="C178" s="267" t="s">
        <v>656</v>
      </c>
      <c r="D178" s="270" t="s">
        <v>93</v>
      </c>
      <c r="E178" s="270"/>
      <c r="F178" s="278"/>
      <c r="G178" s="266"/>
      <c r="H178" s="266"/>
      <c r="I178" s="78"/>
      <c r="J178" s="78"/>
      <c r="K178" s="78"/>
      <c r="L178" s="78"/>
      <c r="M178" s="78"/>
      <c r="N178" s="78"/>
      <c r="O178" s="78"/>
      <c r="P178" s="78"/>
      <c r="Q178" s="571"/>
      <c r="R178" s="572"/>
      <c r="S178" s="572"/>
    </row>
    <row r="179" spans="1:19" ht="15.75" x14ac:dyDescent="0.25">
      <c r="A179" s="262" t="s">
        <v>4636</v>
      </c>
      <c r="B179" s="543" t="s">
        <v>658</v>
      </c>
      <c r="C179" s="267" t="s">
        <v>659</v>
      </c>
      <c r="D179" s="270" t="s">
        <v>93</v>
      </c>
      <c r="E179" s="270"/>
      <c r="F179" s="278"/>
      <c r="G179" s="266"/>
      <c r="H179" s="266"/>
      <c r="I179" s="78"/>
      <c r="J179" s="78"/>
      <c r="K179" s="78"/>
      <c r="L179" s="78"/>
      <c r="M179" s="78"/>
      <c r="N179" s="78"/>
      <c r="O179" s="78"/>
      <c r="P179" s="78"/>
      <c r="Q179" s="571"/>
      <c r="R179" s="572"/>
      <c r="S179" s="572"/>
    </row>
    <row r="180" spans="1:19" ht="15.75" x14ac:dyDescent="0.25">
      <c r="A180" s="262" t="s">
        <v>4637</v>
      </c>
      <c r="B180" s="543" t="s">
        <v>661</v>
      </c>
      <c r="C180" s="267" t="s">
        <v>662</v>
      </c>
      <c r="D180" s="270" t="s">
        <v>93</v>
      </c>
      <c r="E180" s="270"/>
      <c r="F180" s="278"/>
      <c r="G180" s="266"/>
      <c r="H180" s="266"/>
      <c r="I180" s="78"/>
      <c r="J180" s="78"/>
      <c r="K180" s="78"/>
      <c r="L180" s="78"/>
      <c r="M180" s="78"/>
      <c r="N180" s="78"/>
      <c r="O180" s="78"/>
      <c r="P180" s="78"/>
      <c r="Q180" s="571"/>
      <c r="R180" s="572"/>
      <c r="S180" s="572"/>
    </row>
    <row r="181" spans="1:19" ht="15.75" x14ac:dyDescent="0.25">
      <c r="A181" s="262" t="s">
        <v>4638</v>
      </c>
      <c r="B181" s="543" t="s">
        <v>664</v>
      </c>
      <c r="C181" s="267" t="s">
        <v>665</v>
      </c>
      <c r="D181" s="270" t="s">
        <v>93</v>
      </c>
      <c r="E181" s="270"/>
      <c r="F181" s="278"/>
      <c r="G181" s="266"/>
      <c r="H181" s="266"/>
      <c r="I181" s="78"/>
      <c r="J181" s="78"/>
      <c r="K181" s="78"/>
      <c r="L181" s="78"/>
      <c r="M181" s="78"/>
      <c r="N181" s="78"/>
      <c r="O181" s="78"/>
      <c r="P181" s="78"/>
      <c r="Q181" s="571"/>
      <c r="R181" s="572"/>
      <c r="S181" s="572"/>
    </row>
    <row r="182" spans="1:19" ht="15.75" x14ac:dyDescent="0.25">
      <c r="A182" s="262" t="s">
        <v>4639</v>
      </c>
      <c r="B182" s="543" t="s">
        <v>667</v>
      </c>
      <c r="C182" s="267" t="s">
        <v>668</v>
      </c>
      <c r="D182" s="270" t="s">
        <v>93</v>
      </c>
      <c r="E182" s="270"/>
      <c r="F182" s="278"/>
      <c r="G182" s="266"/>
      <c r="H182" s="266"/>
      <c r="I182" s="78"/>
      <c r="J182" s="78"/>
      <c r="K182" s="78"/>
      <c r="L182" s="78"/>
      <c r="M182" s="78"/>
      <c r="N182" s="78"/>
      <c r="O182" s="78"/>
      <c r="P182" s="78"/>
      <c r="Q182" s="571"/>
      <c r="R182" s="572"/>
      <c r="S182" s="572"/>
    </row>
    <row r="183" spans="1:19" ht="15.75" x14ac:dyDescent="0.25">
      <c r="A183" s="262" t="s">
        <v>4640</v>
      </c>
      <c r="B183" s="543" t="s">
        <v>670</v>
      </c>
      <c r="C183" s="267" t="s">
        <v>671</v>
      </c>
      <c r="D183" s="270" t="s">
        <v>93</v>
      </c>
      <c r="E183" s="270"/>
      <c r="F183" s="278"/>
      <c r="G183" s="266"/>
      <c r="H183" s="266"/>
      <c r="I183" s="78"/>
      <c r="J183" s="78"/>
      <c r="K183" s="78"/>
      <c r="L183" s="78"/>
      <c r="M183" s="78"/>
      <c r="N183" s="78"/>
      <c r="O183" s="78"/>
      <c r="P183" s="78"/>
      <c r="Q183" s="571"/>
      <c r="R183" s="572"/>
      <c r="S183" s="572"/>
    </row>
    <row r="184" spans="1:19" ht="15.75" x14ac:dyDescent="0.25">
      <c r="A184" s="262" t="s">
        <v>4641</v>
      </c>
      <c r="B184" s="543" t="s">
        <v>673</v>
      </c>
      <c r="C184" s="267" t="s">
        <v>674</v>
      </c>
      <c r="D184" s="270" t="s">
        <v>93</v>
      </c>
      <c r="E184" s="270"/>
      <c r="F184" s="278"/>
      <c r="G184" s="266"/>
      <c r="H184" s="266"/>
      <c r="I184" s="78"/>
      <c r="J184" s="78"/>
      <c r="K184" s="78"/>
      <c r="L184" s="78"/>
      <c r="M184" s="78"/>
      <c r="N184" s="78"/>
      <c r="O184" s="78"/>
      <c r="P184" s="78"/>
      <c r="Q184" s="571"/>
      <c r="R184" s="572"/>
      <c r="S184" s="572"/>
    </row>
    <row r="185" spans="1:19" ht="15.75" x14ac:dyDescent="0.25">
      <c r="A185" s="262" t="s">
        <v>4642</v>
      </c>
      <c r="B185" s="543" t="s">
        <v>676</v>
      </c>
      <c r="C185" s="267" t="s">
        <v>677</v>
      </c>
      <c r="D185" s="270" t="s">
        <v>93</v>
      </c>
      <c r="E185" s="270"/>
      <c r="F185" s="278"/>
      <c r="G185" s="266"/>
      <c r="H185" s="266"/>
      <c r="I185" s="78"/>
      <c r="J185" s="78"/>
      <c r="K185" s="78"/>
      <c r="L185" s="78"/>
      <c r="M185" s="78"/>
      <c r="N185" s="78"/>
      <c r="O185" s="78"/>
      <c r="P185" s="78"/>
      <c r="Q185" s="571"/>
      <c r="R185" s="572"/>
      <c r="S185" s="572"/>
    </row>
    <row r="186" spans="1:19" ht="15.75" x14ac:dyDescent="0.25">
      <c r="A186" s="262" t="s">
        <v>4643</v>
      </c>
      <c r="B186" s="543" t="s">
        <v>679</v>
      </c>
      <c r="C186" s="267" t="s">
        <v>680</v>
      </c>
      <c r="D186" s="270" t="s">
        <v>93</v>
      </c>
      <c r="E186" s="270"/>
      <c r="F186" s="278"/>
      <c r="G186" s="266"/>
      <c r="H186" s="266"/>
      <c r="I186" s="78"/>
      <c r="J186" s="78"/>
      <c r="K186" s="78"/>
      <c r="L186" s="78"/>
      <c r="M186" s="78"/>
      <c r="N186" s="78"/>
      <c r="O186" s="78"/>
      <c r="P186" s="78"/>
      <c r="Q186" s="571"/>
      <c r="R186" s="572"/>
      <c r="S186" s="572"/>
    </row>
    <row r="187" spans="1:19" ht="15.75" x14ac:dyDescent="0.25">
      <c r="A187" s="262" t="s">
        <v>4644</v>
      </c>
      <c r="B187" s="543" t="s">
        <v>682</v>
      </c>
      <c r="C187" s="267" t="s">
        <v>683</v>
      </c>
      <c r="D187" s="270" t="s">
        <v>93</v>
      </c>
      <c r="E187" s="270"/>
      <c r="F187" s="278"/>
      <c r="G187" s="266"/>
      <c r="H187" s="266"/>
      <c r="I187" s="78"/>
      <c r="J187" s="78"/>
      <c r="K187" s="78"/>
      <c r="L187" s="78"/>
      <c r="M187" s="78"/>
      <c r="N187" s="78"/>
      <c r="O187" s="78"/>
      <c r="P187" s="78"/>
      <c r="Q187" s="571"/>
      <c r="R187" s="572"/>
      <c r="S187" s="572"/>
    </row>
    <row r="188" spans="1:19" ht="15.75" x14ac:dyDescent="0.25">
      <c r="A188" s="262" t="s">
        <v>4645</v>
      </c>
      <c r="B188" s="543" t="s">
        <v>685</v>
      </c>
      <c r="C188" s="267" t="s">
        <v>686</v>
      </c>
      <c r="D188" s="270" t="s">
        <v>93</v>
      </c>
      <c r="E188" s="270"/>
      <c r="F188" s="278"/>
      <c r="G188" s="266"/>
      <c r="H188" s="266"/>
      <c r="I188" s="78"/>
      <c r="J188" s="78"/>
      <c r="K188" s="78"/>
      <c r="L188" s="78"/>
      <c r="M188" s="78"/>
      <c r="N188" s="78"/>
      <c r="O188" s="78"/>
      <c r="P188" s="78"/>
      <c r="Q188" s="571"/>
      <c r="R188" s="572"/>
      <c r="S188" s="572"/>
    </row>
    <row r="189" spans="1:19" ht="15.75" x14ac:dyDescent="0.25">
      <c r="A189" s="262" t="s">
        <v>4646</v>
      </c>
      <c r="B189" s="543" t="s">
        <v>688</v>
      </c>
      <c r="C189" s="267" t="s">
        <v>689</v>
      </c>
      <c r="D189" s="270" t="s">
        <v>93</v>
      </c>
      <c r="E189" s="270"/>
      <c r="F189" s="278"/>
      <c r="G189" s="266"/>
      <c r="H189" s="266"/>
      <c r="I189" s="78"/>
      <c r="J189" s="78"/>
      <c r="K189" s="78"/>
      <c r="L189" s="78"/>
      <c r="M189" s="78"/>
      <c r="N189" s="78"/>
      <c r="O189" s="78"/>
      <c r="P189" s="78"/>
      <c r="Q189" s="571"/>
      <c r="R189" s="572"/>
      <c r="S189" s="572"/>
    </row>
    <row r="190" spans="1:19" ht="15.75" x14ac:dyDescent="0.25">
      <c r="A190" s="262" t="s">
        <v>4647</v>
      </c>
      <c r="B190" s="543" t="s">
        <v>691</v>
      </c>
      <c r="C190" s="267" t="s">
        <v>692</v>
      </c>
      <c r="D190" s="270" t="s">
        <v>93</v>
      </c>
      <c r="E190" s="270"/>
      <c r="F190" s="278"/>
      <c r="G190" s="266"/>
      <c r="H190" s="266"/>
      <c r="I190" s="78"/>
      <c r="J190" s="78"/>
      <c r="K190" s="78"/>
      <c r="L190" s="78"/>
      <c r="M190" s="78"/>
      <c r="N190" s="78"/>
      <c r="O190" s="78"/>
      <c r="P190" s="78"/>
      <c r="Q190" s="571"/>
      <c r="R190" s="576"/>
      <c r="S190" s="576"/>
    </row>
    <row r="191" spans="1:19" ht="15.75" x14ac:dyDescent="0.25">
      <c r="A191" s="262" t="s">
        <v>4648</v>
      </c>
      <c r="B191" s="543" t="s">
        <v>694</v>
      </c>
      <c r="C191" s="267" t="s">
        <v>695</v>
      </c>
      <c r="D191" s="270" t="s">
        <v>93</v>
      </c>
      <c r="E191" s="270"/>
      <c r="F191" s="278"/>
      <c r="G191" s="266"/>
      <c r="H191" s="266"/>
      <c r="I191" s="78"/>
      <c r="J191" s="78"/>
      <c r="K191" s="78"/>
      <c r="L191" s="78"/>
      <c r="M191" s="78"/>
      <c r="N191" s="78"/>
      <c r="O191" s="78"/>
      <c r="P191" s="78"/>
      <c r="Q191" s="571"/>
      <c r="R191" s="576"/>
      <c r="S191" s="576"/>
    </row>
    <row r="192" spans="1:19" ht="15.75" x14ac:dyDescent="0.25">
      <c r="A192" s="262" t="s">
        <v>4649</v>
      </c>
      <c r="B192" s="543" t="s">
        <v>697</v>
      </c>
      <c r="C192" s="267" t="s">
        <v>698</v>
      </c>
      <c r="D192" s="270" t="s">
        <v>93</v>
      </c>
      <c r="E192" s="270"/>
      <c r="F192" s="278"/>
      <c r="G192" s="266"/>
      <c r="H192" s="266"/>
      <c r="I192" s="78"/>
      <c r="J192" s="78"/>
      <c r="K192" s="78"/>
      <c r="L192" s="78"/>
      <c r="M192" s="78"/>
      <c r="N192" s="78"/>
      <c r="O192" s="78"/>
      <c r="P192" s="78"/>
      <c r="Q192" s="571"/>
      <c r="R192" s="576"/>
      <c r="S192" s="576"/>
    </row>
    <row r="193" spans="1:19" ht="15.75" x14ac:dyDescent="0.25">
      <c r="A193" s="262" t="s">
        <v>4650</v>
      </c>
      <c r="B193" s="543" t="s">
        <v>700</v>
      </c>
      <c r="C193" s="267" t="s">
        <v>701</v>
      </c>
      <c r="D193" s="270" t="s">
        <v>93</v>
      </c>
      <c r="E193" s="270"/>
      <c r="F193" s="278"/>
      <c r="G193" s="266"/>
      <c r="H193" s="266"/>
      <c r="I193" s="78"/>
      <c r="J193" s="78"/>
      <c r="K193" s="78"/>
      <c r="L193" s="78"/>
      <c r="M193" s="78"/>
      <c r="N193" s="78"/>
      <c r="O193" s="78"/>
      <c r="P193" s="78"/>
      <c r="Q193" s="571"/>
      <c r="R193" s="576"/>
      <c r="S193" s="576"/>
    </row>
    <row r="194" spans="1:19" ht="15.75" x14ac:dyDescent="0.25">
      <c r="A194" s="262" t="s">
        <v>4651</v>
      </c>
      <c r="B194" s="543" t="s">
        <v>703</v>
      </c>
      <c r="C194" s="267" t="s">
        <v>704</v>
      </c>
      <c r="D194" s="270" t="s">
        <v>93</v>
      </c>
      <c r="E194" s="270"/>
      <c r="F194" s="278"/>
      <c r="G194" s="266"/>
      <c r="H194" s="266"/>
      <c r="I194" s="78"/>
      <c r="J194" s="78"/>
      <c r="K194" s="78"/>
      <c r="L194" s="78"/>
      <c r="M194" s="78"/>
      <c r="N194" s="78"/>
      <c r="O194" s="78"/>
      <c r="P194" s="78"/>
      <c r="Q194" s="571"/>
      <c r="R194" s="576"/>
      <c r="S194" s="576"/>
    </row>
    <row r="195" spans="1:19" ht="15.75" x14ac:dyDescent="0.25">
      <c r="A195" s="262" t="s">
        <v>4652</v>
      </c>
      <c r="B195" s="543" t="s">
        <v>706</v>
      </c>
      <c r="C195" s="267" t="s">
        <v>707</v>
      </c>
      <c r="D195" s="270" t="s">
        <v>93</v>
      </c>
      <c r="E195" s="270"/>
      <c r="F195" s="278"/>
      <c r="G195" s="266"/>
      <c r="H195" s="266"/>
      <c r="I195" s="78"/>
      <c r="J195" s="78"/>
      <c r="K195" s="78"/>
      <c r="L195" s="78"/>
      <c r="M195" s="78"/>
      <c r="N195" s="78"/>
      <c r="O195" s="78"/>
      <c r="P195" s="78"/>
      <c r="Q195" s="571"/>
      <c r="R195" s="576"/>
      <c r="S195" s="576"/>
    </row>
    <row r="196" spans="1:19" ht="15.75" x14ac:dyDescent="0.25">
      <c r="A196" s="262" t="s">
        <v>4653</v>
      </c>
      <c r="B196" s="543" t="s">
        <v>709</v>
      </c>
      <c r="C196" s="267" t="s">
        <v>710</v>
      </c>
      <c r="D196" s="270" t="s">
        <v>93</v>
      </c>
      <c r="E196" s="270"/>
      <c r="F196" s="278"/>
      <c r="G196" s="266"/>
      <c r="H196" s="266"/>
      <c r="I196" s="78"/>
      <c r="J196" s="78"/>
      <c r="K196" s="78"/>
      <c r="L196" s="78"/>
      <c r="M196" s="78"/>
      <c r="N196" s="78"/>
      <c r="O196" s="78"/>
      <c r="P196" s="78"/>
      <c r="Q196" s="571"/>
      <c r="R196" s="576"/>
      <c r="S196" s="576"/>
    </row>
    <row r="197" spans="1:19" ht="15.75" x14ac:dyDescent="0.25">
      <c r="A197" s="262" t="s">
        <v>4654</v>
      </c>
      <c r="B197" s="543" t="s">
        <v>386</v>
      </c>
      <c r="C197" s="267" t="s">
        <v>387</v>
      </c>
      <c r="D197" s="270" t="s">
        <v>93</v>
      </c>
      <c r="E197" s="270"/>
      <c r="F197" s="278"/>
      <c r="G197" s="266"/>
      <c r="H197" s="266"/>
      <c r="I197" s="78"/>
      <c r="J197" s="78"/>
      <c r="K197" s="78"/>
      <c r="L197" s="78"/>
      <c r="M197" s="78"/>
      <c r="N197" s="78"/>
      <c r="O197" s="78"/>
      <c r="P197" s="78"/>
      <c r="Q197" s="571"/>
      <c r="R197" s="576"/>
      <c r="S197" s="576"/>
    </row>
    <row r="198" spans="1:19" ht="15.75" x14ac:dyDescent="0.25">
      <c r="A198" s="262" t="s">
        <v>4655</v>
      </c>
      <c r="B198" s="543" t="s">
        <v>713</v>
      </c>
      <c r="C198" s="267" t="s">
        <v>714</v>
      </c>
      <c r="D198" s="270" t="s">
        <v>93</v>
      </c>
      <c r="E198" s="270"/>
      <c r="F198" s="278"/>
      <c r="G198" s="266"/>
      <c r="H198" s="266"/>
      <c r="I198" s="78"/>
      <c r="J198" s="78"/>
      <c r="K198" s="78"/>
      <c r="L198" s="78"/>
      <c r="M198" s="78"/>
      <c r="N198" s="78"/>
      <c r="O198" s="78"/>
      <c r="P198" s="78"/>
      <c r="Q198" s="571"/>
      <c r="R198" s="576"/>
      <c r="S198" s="576"/>
    </row>
    <row r="199" spans="1:19" ht="15.75" x14ac:dyDescent="0.25">
      <c r="A199" s="262" t="s">
        <v>4656</v>
      </c>
      <c r="B199" s="543" t="s">
        <v>447</v>
      </c>
      <c r="C199" s="267" t="s">
        <v>448</v>
      </c>
      <c r="D199" s="270" t="s">
        <v>93</v>
      </c>
      <c r="E199" s="270"/>
      <c r="F199" s="278"/>
      <c r="G199" s="266"/>
      <c r="H199" s="266"/>
      <c r="I199" s="78"/>
      <c r="J199" s="78"/>
      <c r="K199" s="78"/>
      <c r="L199" s="78"/>
      <c r="M199" s="78"/>
      <c r="N199" s="78"/>
      <c r="O199" s="78"/>
      <c r="P199" s="78"/>
      <c r="Q199" s="571"/>
      <c r="R199" s="576"/>
      <c r="S199" s="576"/>
    </row>
    <row r="200" spans="1:19" ht="31.5" x14ac:dyDescent="0.25">
      <c r="A200" s="262" t="s">
        <v>4657</v>
      </c>
      <c r="B200" s="543" t="s">
        <v>717</v>
      </c>
      <c r="C200" s="267" t="s">
        <v>718</v>
      </c>
      <c r="D200" s="270" t="s">
        <v>93</v>
      </c>
      <c r="E200" s="270"/>
      <c r="F200" s="278"/>
      <c r="G200" s="266"/>
      <c r="H200" s="266"/>
      <c r="I200" s="78"/>
      <c r="J200" s="78"/>
      <c r="K200" s="78"/>
      <c r="L200" s="78"/>
      <c r="M200" s="78"/>
      <c r="N200" s="78"/>
      <c r="O200" s="78"/>
      <c r="P200" s="78"/>
      <c r="Q200" s="571"/>
      <c r="R200" s="576"/>
      <c r="S200" s="576"/>
    </row>
    <row r="201" spans="1:19" ht="15.75" x14ac:dyDescent="0.25">
      <c r="A201" s="262" t="s">
        <v>4658</v>
      </c>
      <c r="B201" s="543" t="s">
        <v>453</v>
      </c>
      <c r="C201" s="267" t="s">
        <v>454</v>
      </c>
      <c r="D201" s="270" t="s">
        <v>93</v>
      </c>
      <c r="E201" s="270"/>
      <c r="F201" s="278"/>
      <c r="G201" s="266"/>
      <c r="H201" s="266"/>
      <c r="I201" s="78"/>
      <c r="J201" s="78"/>
      <c r="K201" s="78"/>
      <c r="L201" s="78"/>
      <c r="M201" s="78"/>
      <c r="N201" s="78"/>
      <c r="O201" s="78"/>
      <c r="P201" s="78"/>
      <c r="Q201" s="571"/>
      <c r="R201" s="576"/>
      <c r="S201" s="576"/>
    </row>
    <row r="202" spans="1:19" ht="15.75" x14ac:dyDescent="0.25">
      <c r="A202" s="262" t="s">
        <v>4659</v>
      </c>
      <c r="B202" s="543" t="s">
        <v>721</v>
      </c>
      <c r="C202" s="267" t="s">
        <v>722</v>
      </c>
      <c r="D202" s="270" t="s">
        <v>93</v>
      </c>
      <c r="E202" s="270"/>
      <c r="F202" s="278"/>
      <c r="G202" s="266"/>
      <c r="H202" s="266"/>
      <c r="I202" s="78"/>
      <c r="J202" s="78"/>
      <c r="K202" s="78"/>
      <c r="L202" s="78"/>
      <c r="M202" s="78"/>
      <c r="N202" s="78"/>
      <c r="O202" s="78"/>
      <c r="P202" s="78"/>
      <c r="Q202" s="571"/>
      <c r="R202" s="576"/>
      <c r="S202" s="576"/>
    </row>
    <row r="203" spans="1:19" ht="15.75" x14ac:dyDescent="0.25">
      <c r="A203" s="262" t="s">
        <v>4660</v>
      </c>
      <c r="B203" s="543" t="s">
        <v>724</v>
      </c>
      <c r="C203" s="267" t="s">
        <v>725</v>
      </c>
      <c r="D203" s="270" t="s">
        <v>93</v>
      </c>
      <c r="E203" s="270"/>
      <c r="F203" s="278"/>
      <c r="G203" s="266"/>
      <c r="H203" s="266"/>
      <c r="I203" s="78"/>
      <c r="J203" s="78"/>
      <c r="K203" s="78"/>
      <c r="L203" s="78"/>
      <c r="M203" s="78"/>
      <c r="N203" s="78"/>
      <c r="O203" s="78"/>
      <c r="P203" s="78"/>
      <c r="Q203" s="571"/>
      <c r="R203" s="576"/>
      <c r="S203" s="576"/>
    </row>
    <row r="204" spans="1:19" ht="15.75" x14ac:dyDescent="0.25">
      <c r="A204" s="262" t="s">
        <v>4661</v>
      </c>
      <c r="B204" s="543" t="s">
        <v>727</v>
      </c>
      <c r="C204" s="267" t="s">
        <v>728</v>
      </c>
      <c r="D204" s="270" t="s">
        <v>93</v>
      </c>
      <c r="E204" s="270"/>
      <c r="F204" s="278"/>
      <c r="G204" s="266"/>
      <c r="H204" s="266"/>
      <c r="I204" s="78"/>
      <c r="J204" s="78"/>
      <c r="K204" s="78"/>
      <c r="L204" s="78"/>
      <c r="M204" s="78"/>
      <c r="N204" s="78"/>
      <c r="O204" s="78"/>
      <c r="P204" s="78"/>
      <c r="Q204" s="571"/>
      <c r="R204" s="576"/>
      <c r="S204" s="576"/>
    </row>
    <row r="205" spans="1:19" ht="15.75" x14ac:dyDescent="0.25">
      <c r="A205" s="262" t="s">
        <v>4662</v>
      </c>
      <c r="B205" s="543" t="s">
        <v>730</v>
      </c>
      <c r="C205" s="267" t="s">
        <v>731</v>
      </c>
      <c r="D205" s="270" t="s">
        <v>93</v>
      </c>
      <c r="E205" s="270"/>
      <c r="F205" s="278"/>
      <c r="G205" s="266"/>
      <c r="H205" s="266"/>
      <c r="I205" s="78"/>
      <c r="J205" s="78"/>
      <c r="K205" s="78"/>
      <c r="L205" s="78"/>
      <c r="M205" s="78"/>
      <c r="N205" s="78"/>
      <c r="O205" s="78"/>
      <c r="P205" s="78"/>
      <c r="Q205" s="571"/>
      <c r="R205" s="576"/>
      <c r="S205" s="576"/>
    </row>
    <row r="206" spans="1:19" ht="15.75" x14ac:dyDescent="0.25">
      <c r="A206" s="262" t="s">
        <v>4663</v>
      </c>
      <c r="B206" s="543" t="s">
        <v>733</v>
      </c>
      <c r="C206" s="267" t="s">
        <v>734</v>
      </c>
      <c r="D206" s="270" t="s">
        <v>93</v>
      </c>
      <c r="E206" s="270"/>
      <c r="F206" s="278"/>
      <c r="G206" s="266"/>
      <c r="H206" s="266"/>
      <c r="I206" s="78"/>
      <c r="J206" s="78"/>
      <c r="K206" s="78"/>
      <c r="L206" s="78"/>
      <c r="M206" s="78"/>
      <c r="N206" s="78"/>
      <c r="O206" s="78"/>
      <c r="P206" s="78"/>
      <c r="Q206" s="571"/>
      <c r="R206" s="576"/>
      <c r="S206" s="576"/>
    </row>
    <row r="207" spans="1:19" ht="15.75" x14ac:dyDescent="0.25">
      <c r="A207" s="262" t="s">
        <v>4664</v>
      </c>
      <c r="B207" s="543" t="s">
        <v>736</v>
      </c>
      <c r="C207" s="267" t="s">
        <v>737</v>
      </c>
      <c r="D207" s="270" t="s">
        <v>93</v>
      </c>
      <c r="E207" s="270"/>
      <c r="F207" s="278"/>
      <c r="G207" s="266"/>
      <c r="H207" s="266"/>
      <c r="I207" s="78"/>
      <c r="J207" s="78"/>
      <c r="K207" s="78"/>
      <c r="L207" s="78"/>
      <c r="M207" s="78"/>
      <c r="N207" s="78"/>
      <c r="O207" s="78"/>
      <c r="P207" s="78"/>
      <c r="Q207" s="571"/>
      <c r="R207" s="576"/>
      <c r="S207" s="576"/>
    </row>
    <row r="208" spans="1:19" ht="15.75" x14ac:dyDescent="0.25">
      <c r="A208" s="262" t="s">
        <v>4665</v>
      </c>
      <c r="B208" s="543" t="s">
        <v>739</v>
      </c>
      <c r="C208" s="267" t="s">
        <v>740</v>
      </c>
      <c r="D208" s="270" t="s">
        <v>93</v>
      </c>
      <c r="E208" s="270"/>
      <c r="F208" s="278"/>
      <c r="G208" s="266"/>
      <c r="H208" s="266"/>
      <c r="I208" s="78"/>
      <c r="J208" s="78"/>
      <c r="K208" s="78"/>
      <c r="L208" s="78"/>
      <c r="M208" s="78"/>
      <c r="N208" s="78"/>
      <c r="O208" s="78"/>
      <c r="P208" s="78"/>
      <c r="Q208" s="571"/>
      <c r="R208" s="576"/>
      <c r="S208" s="576"/>
    </row>
    <row r="209" spans="1:19" ht="15.75" x14ac:dyDescent="0.25">
      <c r="A209" s="262" t="s">
        <v>4666</v>
      </c>
      <c r="B209" s="543" t="s">
        <v>742</v>
      </c>
      <c r="C209" s="267" t="s">
        <v>743</v>
      </c>
      <c r="D209" s="270" t="s">
        <v>93</v>
      </c>
      <c r="E209" s="270"/>
      <c r="F209" s="278"/>
      <c r="G209" s="266"/>
      <c r="H209" s="266"/>
      <c r="I209" s="78"/>
      <c r="J209" s="78"/>
      <c r="K209" s="78"/>
      <c r="L209" s="78"/>
      <c r="M209" s="78"/>
      <c r="N209" s="78"/>
      <c r="O209" s="78"/>
      <c r="P209" s="78"/>
      <c r="Q209" s="571"/>
      <c r="R209" s="576"/>
      <c r="S209" s="576"/>
    </row>
    <row r="210" spans="1:19" ht="15.75" x14ac:dyDescent="0.25">
      <c r="A210" s="262" t="s">
        <v>4667</v>
      </c>
      <c r="B210" s="543" t="s">
        <v>745</v>
      </c>
      <c r="C210" s="267" t="s">
        <v>746</v>
      </c>
      <c r="D210" s="270" t="s">
        <v>93</v>
      </c>
      <c r="E210" s="270"/>
      <c r="F210" s="278"/>
      <c r="G210" s="266"/>
      <c r="H210" s="266"/>
      <c r="I210" s="78"/>
      <c r="J210" s="78"/>
      <c r="K210" s="78"/>
      <c r="L210" s="78"/>
      <c r="M210" s="78"/>
      <c r="N210" s="78"/>
      <c r="O210" s="78"/>
      <c r="P210" s="78"/>
      <c r="Q210" s="571"/>
      <c r="R210" s="576"/>
      <c r="S210" s="576"/>
    </row>
    <row r="211" spans="1:19" ht="15.75" x14ac:dyDescent="0.25">
      <c r="A211" s="262" t="s">
        <v>4668</v>
      </c>
      <c r="B211" s="543" t="s">
        <v>494</v>
      </c>
      <c r="C211" s="267" t="s">
        <v>495</v>
      </c>
      <c r="D211" s="270" t="s">
        <v>93</v>
      </c>
      <c r="E211" s="270"/>
      <c r="F211" s="278"/>
      <c r="G211" s="266"/>
      <c r="H211" s="266"/>
      <c r="I211" s="78"/>
      <c r="J211" s="78"/>
      <c r="K211" s="78"/>
      <c r="L211" s="78"/>
      <c r="M211" s="78"/>
      <c r="N211" s="78"/>
      <c r="O211" s="78"/>
      <c r="P211" s="78"/>
      <c r="Q211" s="571"/>
      <c r="R211" s="576"/>
      <c r="S211" s="576"/>
    </row>
    <row r="212" spans="1:19" ht="15.75" x14ac:dyDescent="0.25">
      <c r="A212" s="262" t="s">
        <v>4669</v>
      </c>
      <c r="B212" s="543" t="s">
        <v>749</v>
      </c>
      <c r="C212" s="267" t="s">
        <v>750</v>
      </c>
      <c r="D212" s="270" t="s">
        <v>93</v>
      </c>
      <c r="E212" s="270"/>
      <c r="F212" s="278"/>
      <c r="G212" s="266"/>
      <c r="H212" s="266"/>
      <c r="I212" s="78"/>
      <c r="J212" s="78"/>
      <c r="K212" s="78"/>
      <c r="L212" s="78"/>
      <c r="M212" s="78"/>
      <c r="N212" s="78"/>
      <c r="O212" s="78"/>
      <c r="P212" s="78"/>
      <c r="Q212" s="571"/>
      <c r="R212" s="576"/>
      <c r="S212" s="576"/>
    </row>
    <row r="213" spans="1:19" ht="15.75" x14ac:dyDescent="0.25">
      <c r="A213" s="262" t="s">
        <v>4670</v>
      </c>
      <c r="B213" s="543" t="s">
        <v>752</v>
      </c>
      <c r="C213" s="267" t="s">
        <v>753</v>
      </c>
      <c r="D213" s="270" t="s">
        <v>93</v>
      </c>
      <c r="E213" s="270"/>
      <c r="F213" s="278"/>
      <c r="G213" s="266"/>
      <c r="H213" s="266"/>
      <c r="I213" s="78"/>
      <c r="J213" s="78"/>
      <c r="K213" s="78"/>
      <c r="L213" s="78"/>
      <c r="M213" s="78"/>
      <c r="N213" s="78"/>
      <c r="O213" s="78"/>
      <c r="P213" s="78"/>
      <c r="Q213" s="571"/>
      <c r="R213" s="576"/>
      <c r="S213" s="576"/>
    </row>
    <row r="214" spans="1:19" ht="15.75" x14ac:dyDescent="0.25">
      <c r="A214" s="262" t="s">
        <v>4671</v>
      </c>
      <c r="B214" s="543" t="s">
        <v>755</v>
      </c>
      <c r="C214" s="267" t="s">
        <v>756</v>
      </c>
      <c r="D214" s="270" t="s">
        <v>93</v>
      </c>
      <c r="E214" s="270"/>
      <c r="F214" s="278"/>
      <c r="G214" s="266"/>
      <c r="H214" s="266"/>
      <c r="I214" s="78"/>
      <c r="J214" s="78"/>
      <c r="K214" s="78"/>
      <c r="L214" s="78"/>
      <c r="M214" s="78"/>
      <c r="N214" s="78"/>
      <c r="O214" s="78"/>
      <c r="P214" s="78"/>
      <c r="Q214" s="571"/>
      <c r="R214" s="576"/>
      <c r="S214" s="576"/>
    </row>
    <row r="215" spans="1:19" ht="15.75" x14ac:dyDescent="0.25">
      <c r="A215" s="262" t="s">
        <v>4672</v>
      </c>
      <c r="B215" s="543" t="s">
        <v>758</v>
      </c>
      <c r="C215" s="267" t="s">
        <v>759</v>
      </c>
      <c r="D215" s="270" t="s">
        <v>93</v>
      </c>
      <c r="E215" s="270"/>
      <c r="F215" s="278"/>
      <c r="G215" s="266"/>
      <c r="H215" s="266"/>
      <c r="I215" s="78"/>
      <c r="J215" s="78"/>
      <c r="K215" s="78"/>
      <c r="L215" s="78"/>
      <c r="M215" s="78"/>
      <c r="N215" s="78"/>
      <c r="O215" s="78"/>
      <c r="P215" s="78"/>
      <c r="Q215" s="571"/>
      <c r="R215" s="576"/>
      <c r="S215" s="576"/>
    </row>
    <row r="216" spans="1:19" ht="15.75" x14ac:dyDescent="0.25">
      <c r="A216" s="262" t="s">
        <v>4673</v>
      </c>
      <c r="B216" s="543" t="s">
        <v>761</v>
      </c>
      <c r="C216" s="267" t="s">
        <v>762</v>
      </c>
      <c r="D216" s="270" t="s">
        <v>93</v>
      </c>
      <c r="E216" s="270"/>
      <c r="F216" s="278"/>
      <c r="G216" s="266"/>
      <c r="H216" s="266"/>
      <c r="I216" s="78"/>
      <c r="J216" s="78"/>
      <c r="K216" s="78"/>
      <c r="L216" s="78"/>
      <c r="M216" s="78"/>
      <c r="N216" s="78"/>
      <c r="O216" s="78"/>
      <c r="P216" s="78"/>
      <c r="Q216" s="571"/>
      <c r="R216" s="576"/>
      <c r="S216" s="576"/>
    </row>
    <row r="217" spans="1:19" ht="18.75" customHeight="1" x14ac:dyDescent="0.25">
      <c r="A217" s="262" t="s">
        <v>4674</v>
      </c>
      <c r="B217" s="543" t="s">
        <v>764</v>
      </c>
      <c r="C217" s="267" t="s">
        <v>765</v>
      </c>
      <c r="D217" s="270" t="s">
        <v>93</v>
      </c>
      <c r="E217" s="270"/>
      <c r="F217" s="278"/>
      <c r="G217" s="266"/>
      <c r="H217" s="266"/>
      <c r="I217" s="78"/>
      <c r="J217" s="78"/>
      <c r="K217" s="78"/>
      <c r="L217" s="78"/>
      <c r="M217" s="78"/>
      <c r="N217" s="78"/>
      <c r="O217" s="78"/>
      <c r="P217" s="78"/>
      <c r="Q217" s="571"/>
      <c r="R217" s="576"/>
      <c r="S217" s="576"/>
    </row>
    <row r="218" spans="1:19" ht="15.75" x14ac:dyDescent="0.25">
      <c r="A218" s="262" t="s">
        <v>4675</v>
      </c>
      <c r="B218" s="543" t="s">
        <v>767</v>
      </c>
      <c r="C218" s="267" t="s">
        <v>768</v>
      </c>
      <c r="D218" s="270" t="s">
        <v>93</v>
      </c>
      <c r="E218" s="270"/>
      <c r="F218" s="278"/>
      <c r="G218" s="266"/>
      <c r="H218" s="266"/>
      <c r="I218" s="78"/>
      <c r="J218" s="78"/>
      <c r="K218" s="78"/>
      <c r="L218" s="78"/>
      <c r="M218" s="78"/>
      <c r="N218" s="78"/>
      <c r="O218" s="78"/>
      <c r="P218" s="78"/>
      <c r="Q218" s="571"/>
      <c r="R218" s="576"/>
      <c r="S218" s="576"/>
    </row>
    <row r="219" spans="1:19" ht="15.75" x14ac:dyDescent="0.25">
      <c r="A219" s="262" t="s">
        <v>4676</v>
      </c>
      <c r="B219" s="543" t="s">
        <v>770</v>
      </c>
      <c r="C219" s="267" t="s">
        <v>771</v>
      </c>
      <c r="D219" s="270" t="s">
        <v>93</v>
      </c>
      <c r="E219" s="270"/>
      <c r="F219" s="278"/>
      <c r="G219" s="266"/>
      <c r="H219" s="266"/>
      <c r="I219" s="78"/>
      <c r="J219" s="78"/>
      <c r="K219" s="78"/>
      <c r="L219" s="78"/>
      <c r="M219" s="78"/>
      <c r="N219" s="78"/>
      <c r="O219" s="78"/>
      <c r="P219" s="78"/>
      <c r="Q219" s="571"/>
      <c r="R219" s="576"/>
      <c r="S219" s="576"/>
    </row>
    <row r="220" spans="1:19" ht="15.75" x14ac:dyDescent="0.25">
      <c r="A220" s="262" t="s">
        <v>4677</v>
      </c>
      <c r="B220" s="543" t="s">
        <v>773</v>
      </c>
      <c r="C220" s="267" t="s">
        <v>774</v>
      </c>
      <c r="D220" s="270" t="s">
        <v>93</v>
      </c>
      <c r="E220" s="270"/>
      <c r="F220" s="278"/>
      <c r="G220" s="266"/>
      <c r="H220" s="266"/>
      <c r="I220" s="78"/>
      <c r="J220" s="78"/>
      <c r="K220" s="78"/>
      <c r="L220" s="78"/>
      <c r="M220" s="78"/>
      <c r="N220" s="78"/>
      <c r="O220" s="78"/>
      <c r="P220" s="78"/>
      <c r="Q220" s="571"/>
      <c r="R220" s="576"/>
      <c r="S220" s="576"/>
    </row>
    <row r="221" spans="1:19" ht="15.75" x14ac:dyDescent="0.25">
      <c r="A221" s="262" t="s">
        <v>4678</v>
      </c>
      <c r="B221" s="543" t="s">
        <v>776</v>
      </c>
      <c r="C221" s="267" t="s">
        <v>777</v>
      </c>
      <c r="D221" s="270" t="s">
        <v>93</v>
      </c>
      <c r="E221" s="270"/>
      <c r="F221" s="278"/>
      <c r="G221" s="266"/>
      <c r="H221" s="266"/>
      <c r="I221" s="78"/>
      <c r="J221" s="78"/>
      <c r="K221" s="78"/>
      <c r="L221" s="78"/>
      <c r="M221" s="78"/>
      <c r="N221" s="78"/>
      <c r="O221" s="78"/>
      <c r="P221" s="78"/>
      <c r="Q221" s="571"/>
      <c r="R221" s="576"/>
      <c r="S221" s="576"/>
    </row>
    <row r="222" spans="1:19" ht="15.75" x14ac:dyDescent="0.25">
      <c r="A222" s="262" t="s">
        <v>4679</v>
      </c>
      <c r="B222" s="543" t="s">
        <v>779</v>
      </c>
      <c r="C222" s="267" t="s">
        <v>780</v>
      </c>
      <c r="D222" s="270" t="s">
        <v>93</v>
      </c>
      <c r="E222" s="270"/>
      <c r="F222" s="278"/>
      <c r="G222" s="266"/>
      <c r="H222" s="266"/>
      <c r="I222" s="78"/>
      <c r="J222" s="78"/>
      <c r="K222" s="78"/>
      <c r="L222" s="78"/>
      <c r="M222" s="78"/>
      <c r="N222" s="78"/>
      <c r="O222" s="78"/>
      <c r="P222" s="78"/>
      <c r="Q222" s="571"/>
      <c r="R222" s="576"/>
      <c r="S222" s="576"/>
    </row>
    <row r="223" spans="1:19" ht="15.75" x14ac:dyDescent="0.25">
      <c r="A223" s="262" t="s">
        <v>4680</v>
      </c>
      <c r="B223" s="541" t="s">
        <v>782</v>
      </c>
      <c r="C223" s="265" t="s">
        <v>783</v>
      </c>
      <c r="D223" s="270" t="s">
        <v>93</v>
      </c>
      <c r="E223" s="270"/>
      <c r="F223" s="278"/>
      <c r="G223" s="266"/>
      <c r="H223" s="266"/>
      <c r="I223" s="78"/>
      <c r="J223" s="78"/>
      <c r="K223" s="78"/>
      <c r="L223" s="78"/>
      <c r="M223" s="78"/>
      <c r="N223" s="78"/>
      <c r="O223" s="78"/>
      <c r="P223" s="78"/>
      <c r="Q223" s="584"/>
      <c r="R223" s="584"/>
      <c r="S223" s="584"/>
    </row>
    <row r="224" spans="1:19" ht="27" customHeight="1" x14ac:dyDescent="0.25">
      <c r="A224" s="999" t="s">
        <v>1680</v>
      </c>
      <c r="B224" s="996"/>
      <c r="C224" s="996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584"/>
      <c r="R224" s="584"/>
      <c r="S224" s="584"/>
    </row>
    <row r="225" spans="1:19" ht="18" x14ac:dyDescent="0.25">
      <c r="A225" s="691" t="s">
        <v>52896</v>
      </c>
      <c r="B225" s="686" t="s">
        <v>1681</v>
      </c>
      <c r="C225" s="691" t="s">
        <v>4413</v>
      </c>
      <c r="D225" s="78"/>
      <c r="E225" s="78"/>
      <c r="F225" s="585"/>
      <c r="G225" s="79"/>
      <c r="H225" s="78"/>
      <c r="I225" s="78"/>
      <c r="J225" s="78"/>
      <c r="K225" s="78"/>
      <c r="L225" s="78"/>
      <c r="M225" s="78"/>
      <c r="N225" s="78"/>
      <c r="O225" s="78"/>
      <c r="P225" s="78"/>
      <c r="Q225" s="584"/>
      <c r="R225" s="584"/>
      <c r="S225" s="584"/>
    </row>
    <row r="226" spans="1:19" ht="15.75" x14ac:dyDescent="0.25">
      <c r="A226" s="690"/>
      <c r="B226" s="687" t="s">
        <v>1541</v>
      </c>
      <c r="C226" s="556"/>
      <c r="D226" s="78"/>
      <c r="E226" s="78"/>
      <c r="F226" s="585"/>
      <c r="G226" s="79"/>
      <c r="H226" s="78"/>
      <c r="I226" s="78"/>
      <c r="J226" s="78"/>
      <c r="K226" s="78"/>
      <c r="L226" s="78"/>
      <c r="M226" s="78"/>
      <c r="N226" s="78"/>
      <c r="O226" s="78"/>
      <c r="P226" s="78"/>
      <c r="Q226" s="584"/>
      <c r="R226" s="584"/>
      <c r="S226" s="584"/>
    </row>
    <row r="227" spans="1:19" ht="15.75" x14ac:dyDescent="0.25">
      <c r="A227" s="690"/>
      <c r="B227" s="687" t="s">
        <v>3505</v>
      </c>
      <c r="C227" s="556"/>
      <c r="D227" s="78"/>
      <c r="E227" s="78"/>
      <c r="F227" s="585"/>
      <c r="G227" s="79"/>
      <c r="H227" s="78"/>
      <c r="I227" s="78"/>
      <c r="J227" s="78"/>
      <c r="K227" s="78"/>
      <c r="L227" s="78"/>
      <c r="M227" s="78"/>
      <c r="N227" s="78"/>
      <c r="O227" s="78"/>
      <c r="P227" s="78"/>
      <c r="Q227" s="584"/>
      <c r="R227" s="584"/>
      <c r="S227" s="584"/>
    </row>
    <row r="228" spans="1:19" ht="15.75" x14ac:dyDescent="0.25">
      <c r="A228" s="690"/>
      <c r="B228" s="687" t="s">
        <v>1542</v>
      </c>
      <c r="C228" s="556"/>
      <c r="D228" s="78"/>
      <c r="E228" s="78"/>
      <c r="F228" s="585"/>
      <c r="G228" s="79"/>
      <c r="H228" s="78"/>
      <c r="I228" s="78"/>
      <c r="J228" s="78"/>
      <c r="K228" s="78"/>
      <c r="L228" s="78"/>
      <c r="M228" s="78"/>
      <c r="N228" s="78"/>
      <c r="O228" s="78"/>
      <c r="P228" s="78"/>
      <c r="Q228" s="584"/>
      <c r="R228" s="584"/>
      <c r="S228" s="584"/>
    </row>
    <row r="229" spans="1:19" ht="15.75" x14ac:dyDescent="0.25">
      <c r="A229" s="690"/>
      <c r="B229" s="687" t="s">
        <v>1543</v>
      </c>
      <c r="C229" s="556"/>
      <c r="D229" s="78"/>
      <c r="E229" s="78"/>
      <c r="F229" s="585"/>
      <c r="G229" s="79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</row>
    <row r="230" spans="1:19" ht="15.75" x14ac:dyDescent="0.25">
      <c r="A230" s="690"/>
      <c r="B230" s="687" t="s">
        <v>1544</v>
      </c>
      <c r="C230" s="556"/>
      <c r="D230" s="78"/>
      <c r="E230" s="78"/>
      <c r="F230" s="585"/>
      <c r="G230" s="79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</row>
    <row r="231" spans="1:19" ht="15.75" x14ac:dyDescent="0.25">
      <c r="A231" s="690"/>
      <c r="B231" s="687" t="s">
        <v>1545</v>
      </c>
      <c r="C231" s="556"/>
      <c r="D231" s="78"/>
      <c r="E231" s="78"/>
      <c r="F231" s="585"/>
      <c r="G231" s="79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</row>
    <row r="232" spans="1:19" ht="15.75" x14ac:dyDescent="0.25">
      <c r="A232" s="690"/>
      <c r="B232" s="687" t="s">
        <v>1546</v>
      </c>
      <c r="C232" s="556"/>
      <c r="D232" s="78"/>
      <c r="E232" s="78"/>
      <c r="F232" s="585"/>
      <c r="G232" s="79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</row>
    <row r="233" spans="1:19" ht="15.75" x14ac:dyDescent="0.25">
      <c r="A233" s="690"/>
      <c r="B233" s="687" t="s">
        <v>1547</v>
      </c>
      <c r="C233" s="556"/>
      <c r="D233" s="78"/>
      <c r="E233" s="78"/>
      <c r="F233" s="585"/>
      <c r="G233" s="79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</row>
    <row r="234" spans="1:19" ht="15.75" x14ac:dyDescent="0.25">
      <c r="A234" s="690"/>
      <c r="B234" s="687" t="s">
        <v>1548</v>
      </c>
      <c r="C234" s="556"/>
      <c r="D234" s="78"/>
      <c r="E234" s="78"/>
      <c r="F234" s="585"/>
      <c r="G234" s="79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</row>
    <row r="235" spans="1:19" ht="15.75" x14ac:dyDescent="0.25">
      <c r="A235" s="690"/>
      <c r="B235" s="687" t="s">
        <v>1549</v>
      </c>
      <c r="C235" s="556"/>
      <c r="D235" s="78"/>
      <c r="E235" s="78"/>
      <c r="F235" s="585"/>
      <c r="G235" s="79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</row>
    <row r="236" spans="1:19" ht="15.75" x14ac:dyDescent="0.25">
      <c r="A236" s="690"/>
      <c r="B236" s="687" t="s">
        <v>2027</v>
      </c>
      <c r="C236" s="556"/>
      <c r="D236" s="78"/>
      <c r="E236" s="78"/>
      <c r="F236" s="585"/>
      <c r="G236" s="79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</row>
    <row r="237" spans="1:19" ht="15.75" x14ac:dyDescent="0.25">
      <c r="A237" s="690"/>
      <c r="B237" s="687" t="s">
        <v>2039</v>
      </c>
      <c r="C237" s="556"/>
      <c r="D237" s="78"/>
      <c r="E237" s="78"/>
      <c r="F237" s="585"/>
      <c r="G237" s="79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</row>
    <row r="238" spans="1:19" ht="15.75" x14ac:dyDescent="0.25">
      <c r="A238" s="690"/>
      <c r="B238" s="687" t="s">
        <v>1552</v>
      </c>
      <c r="C238" s="556"/>
      <c r="D238" s="78"/>
      <c r="E238" s="78"/>
      <c r="F238" s="585"/>
      <c r="G238" s="79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</row>
    <row r="239" spans="1:19" ht="15.75" x14ac:dyDescent="0.25">
      <c r="A239" s="690"/>
      <c r="B239" s="687" t="s">
        <v>2060</v>
      </c>
      <c r="C239" s="556"/>
      <c r="D239" s="78"/>
      <c r="E239" s="78"/>
      <c r="F239" s="585"/>
      <c r="G239" s="79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</row>
    <row r="240" spans="1:19" ht="15.75" x14ac:dyDescent="0.25">
      <c r="A240" s="690"/>
      <c r="B240" s="687" t="s">
        <v>2062</v>
      </c>
      <c r="C240" s="556"/>
      <c r="D240" s="78"/>
      <c r="E240" s="78"/>
      <c r="F240" s="585"/>
      <c r="G240" s="79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</row>
    <row r="241" spans="1:19" ht="15.75" x14ac:dyDescent="0.25">
      <c r="A241" s="690"/>
      <c r="B241" s="687" t="s">
        <v>3485</v>
      </c>
      <c r="C241" s="556"/>
      <c r="D241" s="78"/>
      <c r="E241" s="78"/>
      <c r="F241" s="585"/>
      <c r="G241" s="79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</row>
    <row r="242" spans="1:19" ht="15.75" x14ac:dyDescent="0.25">
      <c r="A242" s="690"/>
      <c r="B242" s="687" t="s">
        <v>1556</v>
      </c>
      <c r="C242" s="556"/>
      <c r="D242" s="78"/>
      <c r="E242" s="78"/>
      <c r="F242" s="585"/>
      <c r="G242" s="79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</row>
    <row r="243" spans="1:19" ht="15.75" x14ac:dyDescent="0.25">
      <c r="A243" s="690"/>
      <c r="B243" s="687" t="s">
        <v>1557</v>
      </c>
      <c r="C243" s="556"/>
      <c r="D243" s="78"/>
      <c r="E243" s="78"/>
      <c r="F243" s="585"/>
      <c r="G243" s="79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</row>
    <row r="244" spans="1:19" ht="15.75" x14ac:dyDescent="0.25">
      <c r="A244" s="690"/>
      <c r="B244" s="687" t="s">
        <v>1558</v>
      </c>
      <c r="C244" s="556"/>
      <c r="D244" s="78"/>
      <c r="E244" s="78"/>
      <c r="F244" s="585"/>
      <c r="G244" s="79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</row>
    <row r="245" spans="1:19" ht="15.75" x14ac:dyDescent="0.25">
      <c r="A245" s="690"/>
      <c r="B245" s="687" t="s">
        <v>1559</v>
      </c>
      <c r="C245" s="556"/>
      <c r="D245" s="78"/>
      <c r="E245" s="78"/>
      <c r="F245" s="585"/>
      <c r="G245" s="79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</row>
    <row r="246" spans="1:19" ht="15.75" x14ac:dyDescent="0.25">
      <c r="A246" s="690"/>
      <c r="B246" s="687" t="s">
        <v>2079</v>
      </c>
      <c r="C246" s="556"/>
      <c r="D246" s="78"/>
      <c r="E246" s="78"/>
      <c r="F246" s="585"/>
      <c r="G246" s="79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</row>
    <row r="247" spans="1:19" ht="15.75" x14ac:dyDescent="0.25">
      <c r="A247" s="690"/>
      <c r="B247" s="687" t="s">
        <v>2082</v>
      </c>
      <c r="C247" s="556"/>
      <c r="D247" s="78"/>
      <c r="E247" s="78"/>
      <c r="F247" s="585"/>
      <c r="G247" s="79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</row>
    <row r="248" spans="1:19" ht="15.75" x14ac:dyDescent="0.25">
      <c r="A248" s="690"/>
      <c r="B248" s="687" t="s">
        <v>1560</v>
      </c>
      <c r="C248" s="556"/>
      <c r="D248" s="78"/>
      <c r="E248" s="78"/>
      <c r="F248" s="585"/>
      <c r="G248" s="79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</row>
    <row r="249" spans="1:19" ht="15.75" x14ac:dyDescent="0.25">
      <c r="A249" s="690"/>
      <c r="B249" s="687" t="s">
        <v>1561</v>
      </c>
      <c r="C249" s="556"/>
      <c r="D249" s="78"/>
      <c r="E249" s="78"/>
      <c r="F249" s="585"/>
      <c r="G249" s="79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</row>
    <row r="250" spans="1:19" ht="15.75" x14ac:dyDescent="0.25">
      <c r="A250" s="690"/>
      <c r="B250" s="687" t="s">
        <v>1562</v>
      </c>
      <c r="C250" s="556"/>
      <c r="D250" s="78"/>
      <c r="E250" s="78"/>
      <c r="F250" s="585"/>
      <c r="G250" s="79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</row>
    <row r="251" spans="1:19" ht="15.75" x14ac:dyDescent="0.25">
      <c r="A251" s="690"/>
      <c r="B251" s="687" t="s">
        <v>1563</v>
      </c>
      <c r="C251" s="556"/>
      <c r="D251" s="78"/>
      <c r="E251" s="78"/>
      <c r="F251" s="585"/>
      <c r="G251" s="79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</row>
    <row r="252" spans="1:19" ht="15.75" x14ac:dyDescent="0.25">
      <c r="A252" s="690"/>
      <c r="B252" s="687" t="s">
        <v>2105</v>
      </c>
      <c r="C252" s="556"/>
      <c r="D252" s="78"/>
      <c r="E252" s="78"/>
      <c r="F252" s="585"/>
      <c r="G252" s="79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</row>
    <row r="253" spans="1:19" ht="15.75" x14ac:dyDescent="0.25">
      <c r="A253" s="690"/>
      <c r="B253" s="687" t="s">
        <v>3493</v>
      </c>
      <c r="C253" s="556"/>
      <c r="D253" s="78"/>
      <c r="E253" s="78"/>
      <c r="F253" s="585"/>
      <c r="G253" s="79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</row>
    <row r="254" spans="1:19" ht="15.75" x14ac:dyDescent="0.25">
      <c r="A254" s="690"/>
      <c r="B254" s="687" t="s">
        <v>3486</v>
      </c>
      <c r="C254" s="556"/>
      <c r="D254" s="78"/>
      <c r="E254" s="78"/>
      <c r="F254" s="585"/>
      <c r="G254" s="79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</row>
    <row r="255" spans="1:19" ht="15.75" x14ac:dyDescent="0.25">
      <c r="A255" s="690"/>
      <c r="B255" s="687" t="s">
        <v>3495</v>
      </c>
      <c r="C255" s="556"/>
      <c r="D255" s="78"/>
      <c r="E255" s="78"/>
      <c r="F255" s="585"/>
      <c r="G255" s="79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</row>
    <row r="256" spans="1:19" ht="15.75" x14ac:dyDescent="0.25">
      <c r="A256" s="690"/>
      <c r="B256" s="687" t="s">
        <v>3496</v>
      </c>
      <c r="C256" s="556"/>
      <c r="D256" s="78"/>
      <c r="E256" s="78"/>
      <c r="F256" s="585"/>
      <c r="G256" s="79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</row>
    <row r="257" spans="1:19" ht="15.75" x14ac:dyDescent="0.25">
      <c r="A257" s="690"/>
      <c r="B257" s="687" t="s">
        <v>2118</v>
      </c>
      <c r="C257" s="556"/>
      <c r="D257" s="78"/>
      <c r="E257" s="78"/>
      <c r="F257" s="585"/>
      <c r="G257" s="79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</row>
    <row r="258" spans="1:19" ht="15.75" x14ac:dyDescent="0.25">
      <c r="A258" s="690"/>
      <c r="B258" s="687" t="s">
        <v>3487</v>
      </c>
      <c r="C258" s="556"/>
      <c r="D258" s="78"/>
      <c r="E258" s="78"/>
      <c r="F258" s="585"/>
      <c r="G258" s="79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</row>
    <row r="259" spans="1:19" ht="15.75" x14ac:dyDescent="0.25">
      <c r="A259" s="690"/>
      <c r="B259" s="687" t="s">
        <v>828</v>
      </c>
      <c r="C259" s="556"/>
      <c r="D259" s="78"/>
      <c r="E259" s="78"/>
      <c r="F259" s="585"/>
      <c r="G259" s="79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</row>
    <row r="260" spans="1:19" ht="15.75" x14ac:dyDescent="0.25">
      <c r="A260" s="690"/>
      <c r="B260" s="687" t="s">
        <v>1682</v>
      </c>
      <c r="C260" s="556"/>
      <c r="D260" s="78"/>
      <c r="E260" s="78"/>
      <c r="F260" s="585"/>
      <c r="G260" s="79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</row>
    <row r="261" spans="1:19" ht="15.75" x14ac:dyDescent="0.25">
      <c r="A261" s="690"/>
      <c r="B261" s="687" t="s">
        <v>888</v>
      </c>
      <c r="C261" s="556"/>
      <c r="D261" s="78"/>
      <c r="E261" s="78"/>
      <c r="F261" s="585"/>
      <c r="G261" s="79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</row>
    <row r="262" spans="1:19" ht="15.75" x14ac:dyDescent="0.25">
      <c r="A262" s="690"/>
      <c r="B262" s="687" t="s">
        <v>914</v>
      </c>
      <c r="C262" s="556"/>
      <c r="D262" s="78"/>
      <c r="E262" s="78"/>
      <c r="F262" s="585"/>
      <c r="G262" s="79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</row>
    <row r="263" spans="1:19" ht="15.75" x14ac:dyDescent="0.25">
      <c r="A263" s="690"/>
      <c r="B263" s="687" t="s">
        <v>2230</v>
      </c>
      <c r="C263" s="556"/>
      <c r="D263" s="78"/>
      <c r="E263" s="78"/>
      <c r="F263" s="585"/>
      <c r="G263" s="79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</row>
    <row r="264" spans="1:19" ht="15.75" x14ac:dyDescent="0.25">
      <c r="A264" s="690"/>
      <c r="B264" s="687" t="s">
        <v>947</v>
      </c>
      <c r="C264" s="556"/>
      <c r="D264" s="78"/>
      <c r="E264" s="78"/>
      <c r="F264" s="585"/>
      <c r="G264" s="79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</row>
    <row r="265" spans="1:19" ht="15.75" x14ac:dyDescent="0.25">
      <c r="A265" s="690"/>
      <c r="B265" s="687" t="s">
        <v>2339</v>
      </c>
      <c r="C265" s="556"/>
      <c r="D265" s="78"/>
      <c r="E265" s="78"/>
      <c r="F265" s="585"/>
      <c r="G265" s="79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</row>
    <row r="266" spans="1:19" ht="15.75" x14ac:dyDescent="0.25">
      <c r="A266" s="690"/>
      <c r="B266" s="687" t="s">
        <v>3503</v>
      </c>
      <c r="C266" s="556"/>
      <c r="D266" s="78"/>
      <c r="E266" s="78"/>
      <c r="F266" s="585"/>
      <c r="G266" s="79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</row>
    <row r="267" spans="1:19" ht="15.75" x14ac:dyDescent="0.25">
      <c r="A267" s="690"/>
      <c r="B267" s="687" t="s">
        <v>2405</v>
      </c>
      <c r="C267" s="556"/>
      <c r="D267" s="78"/>
      <c r="E267" s="78"/>
      <c r="F267" s="585"/>
      <c r="G267" s="79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</row>
    <row r="268" spans="1:19" ht="15.75" x14ac:dyDescent="0.25">
      <c r="A268" s="690"/>
      <c r="B268" s="687" t="s">
        <v>2413</v>
      </c>
      <c r="C268" s="556"/>
      <c r="D268" s="78"/>
      <c r="E268" s="78"/>
      <c r="F268" s="585"/>
      <c r="G268" s="79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</row>
    <row r="269" spans="1:19" ht="15.75" x14ac:dyDescent="0.25">
      <c r="A269" s="690"/>
      <c r="B269" s="687" t="s">
        <v>2426</v>
      </c>
      <c r="C269" s="556"/>
      <c r="D269" s="78"/>
      <c r="E269" s="78"/>
      <c r="F269" s="585"/>
      <c r="G269" s="79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</row>
    <row r="270" spans="1:19" ht="15.75" x14ac:dyDescent="0.25">
      <c r="A270" s="690"/>
      <c r="B270" s="687" t="s">
        <v>1683</v>
      </c>
      <c r="C270" s="556"/>
      <c r="D270" s="78"/>
      <c r="E270" s="78"/>
      <c r="F270" s="585"/>
      <c r="G270" s="79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</row>
    <row r="271" spans="1:19" ht="15.75" x14ac:dyDescent="0.25">
      <c r="A271" s="690"/>
      <c r="B271" s="687" t="s">
        <v>2533</v>
      </c>
      <c r="C271" s="556"/>
      <c r="D271" s="78"/>
      <c r="E271" s="78"/>
      <c r="F271" s="585"/>
      <c r="G271" s="79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</row>
    <row r="272" spans="1:19" ht="15.75" x14ac:dyDescent="0.25">
      <c r="A272" s="690"/>
      <c r="B272" s="687" t="s">
        <v>1445</v>
      </c>
      <c r="C272" s="556"/>
      <c r="D272" s="78"/>
      <c r="E272" s="78"/>
      <c r="F272" s="585"/>
      <c r="G272" s="79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</row>
    <row r="273" spans="1:19" ht="15.75" x14ac:dyDescent="0.25">
      <c r="A273" s="690"/>
      <c r="B273" s="687" t="s">
        <v>2586</v>
      </c>
      <c r="C273" s="556"/>
      <c r="D273" s="78"/>
      <c r="E273" s="78"/>
      <c r="F273" s="585"/>
      <c r="G273" s="79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</row>
    <row r="274" spans="1:19" ht="15.75" x14ac:dyDescent="0.25">
      <c r="A274" s="690"/>
      <c r="B274" s="687" t="s">
        <v>2595</v>
      </c>
      <c r="C274" s="556"/>
      <c r="D274" s="78"/>
      <c r="E274" s="78"/>
      <c r="F274" s="585"/>
      <c r="G274" s="79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</row>
    <row r="275" spans="1:19" ht="15.75" x14ac:dyDescent="0.25">
      <c r="A275" s="690"/>
      <c r="B275" s="687" t="s">
        <v>1458</v>
      </c>
      <c r="C275" s="556"/>
      <c r="D275" s="78"/>
      <c r="E275" s="78"/>
      <c r="F275" s="585"/>
      <c r="G275" s="79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</row>
    <row r="276" spans="1:19" ht="15.75" x14ac:dyDescent="0.25">
      <c r="A276" s="690"/>
      <c r="B276" s="687" t="s">
        <v>1096</v>
      </c>
      <c r="C276" s="556"/>
      <c r="D276" s="78"/>
      <c r="E276" s="78"/>
      <c r="F276" s="585"/>
      <c r="G276" s="79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</row>
    <row r="277" spans="1:19" ht="15.75" x14ac:dyDescent="0.25">
      <c r="A277" s="690"/>
      <c r="B277" s="687" t="s">
        <v>1118</v>
      </c>
      <c r="C277" s="556"/>
      <c r="D277" s="78"/>
      <c r="E277" s="78"/>
      <c r="F277" s="585"/>
      <c r="G277" s="79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</row>
    <row r="278" spans="1:19" ht="15.75" x14ac:dyDescent="0.25">
      <c r="A278" s="690"/>
      <c r="B278" s="687" t="s">
        <v>2654</v>
      </c>
      <c r="C278" s="556"/>
      <c r="D278" s="78"/>
      <c r="E278" s="78"/>
      <c r="F278" s="585"/>
      <c r="G278" s="79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</row>
    <row r="279" spans="1:19" ht="15.75" x14ac:dyDescent="0.25">
      <c r="A279" s="690"/>
      <c r="B279" s="687" t="s">
        <v>1447</v>
      </c>
      <c r="C279" s="556"/>
      <c r="D279" s="78"/>
      <c r="E279" s="78"/>
      <c r="F279" s="585"/>
      <c r="G279" s="79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</row>
    <row r="280" spans="1:19" ht="15.75" x14ac:dyDescent="0.25">
      <c r="A280" s="690"/>
      <c r="B280" s="687" t="s">
        <v>1225</v>
      </c>
      <c r="C280" s="556"/>
      <c r="D280" s="78"/>
      <c r="E280" s="78"/>
      <c r="F280" s="585"/>
      <c r="G280" s="79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</row>
    <row r="281" spans="1:19" ht="15.75" x14ac:dyDescent="0.25">
      <c r="A281" s="690"/>
      <c r="B281" s="687" t="s">
        <v>2761</v>
      </c>
      <c r="C281" s="556"/>
      <c r="D281" s="78"/>
      <c r="E281" s="78"/>
      <c r="F281" s="585"/>
      <c r="G281" s="79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</row>
    <row r="282" spans="1:19" ht="15.75" x14ac:dyDescent="0.25">
      <c r="A282" s="690"/>
      <c r="B282" s="687" t="s">
        <v>1234</v>
      </c>
      <c r="C282" s="556"/>
      <c r="D282" s="78"/>
      <c r="E282" s="78"/>
      <c r="F282" s="585"/>
      <c r="G282" s="79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</row>
    <row r="283" spans="1:19" ht="15.75" x14ac:dyDescent="0.25">
      <c r="A283" s="690"/>
      <c r="B283" s="687" t="s">
        <v>2820</v>
      </c>
      <c r="C283" s="556"/>
      <c r="D283" s="78"/>
      <c r="E283" s="78"/>
      <c r="F283" s="585"/>
      <c r="G283" s="79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</row>
    <row r="284" spans="1:19" ht="15.75" x14ac:dyDescent="0.25">
      <c r="A284" s="690"/>
      <c r="B284" s="687" t="s">
        <v>1455</v>
      </c>
      <c r="C284" s="556"/>
      <c r="D284" s="78"/>
      <c r="E284" s="78"/>
      <c r="F284" s="585"/>
      <c r="G284" s="79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</row>
    <row r="285" spans="1:19" ht="15.75" x14ac:dyDescent="0.25">
      <c r="A285" s="690"/>
      <c r="B285" s="687" t="s">
        <v>2893</v>
      </c>
      <c r="C285" s="556"/>
      <c r="D285" s="78"/>
      <c r="E285" s="78"/>
      <c r="F285" s="585"/>
      <c r="G285" s="79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</row>
    <row r="286" spans="1:19" ht="15.75" x14ac:dyDescent="0.25">
      <c r="A286" s="690"/>
      <c r="B286" s="687" t="s">
        <v>1291</v>
      </c>
      <c r="C286" s="556"/>
      <c r="D286" s="78"/>
      <c r="E286" s="78"/>
      <c r="F286" s="585"/>
      <c r="G286" s="79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</row>
    <row r="287" spans="1:19" ht="15.75" x14ac:dyDescent="0.25">
      <c r="A287" s="690"/>
      <c r="B287" s="687" t="s">
        <v>1306</v>
      </c>
      <c r="C287" s="556"/>
      <c r="D287" s="78"/>
      <c r="E287" s="78"/>
      <c r="F287" s="585"/>
      <c r="G287" s="79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</row>
    <row r="288" spans="1:19" ht="15.75" x14ac:dyDescent="0.25">
      <c r="A288" s="690"/>
      <c r="B288" s="687" t="s">
        <v>1320</v>
      </c>
      <c r="C288" s="556"/>
      <c r="D288" s="78"/>
      <c r="E288" s="78"/>
      <c r="F288" s="585"/>
      <c r="G288" s="79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</row>
    <row r="289" spans="1:19" ht="15.75" x14ac:dyDescent="0.25">
      <c r="A289" s="690"/>
      <c r="B289" s="687" t="s">
        <v>3038</v>
      </c>
      <c r="C289" s="556"/>
      <c r="D289" s="78"/>
      <c r="E289" s="78"/>
      <c r="F289" s="585"/>
      <c r="G289" s="79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</row>
    <row r="290" spans="1:19" ht="15.75" x14ac:dyDescent="0.25">
      <c r="A290" s="690"/>
      <c r="B290" s="687" t="s">
        <v>1341</v>
      </c>
      <c r="C290" s="556"/>
      <c r="D290" s="78"/>
      <c r="E290" s="78"/>
      <c r="F290" s="585"/>
      <c r="G290" s="79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</row>
    <row r="291" spans="1:19" ht="15.75" x14ac:dyDescent="0.25">
      <c r="A291" s="690"/>
      <c r="B291" s="687" t="s">
        <v>1350</v>
      </c>
      <c r="C291" s="556"/>
      <c r="D291" s="78"/>
      <c r="E291" s="78"/>
      <c r="F291" s="585"/>
      <c r="G291" s="79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</row>
    <row r="292" spans="1:19" ht="15.75" x14ac:dyDescent="0.25">
      <c r="A292" s="690"/>
      <c r="B292" s="687" t="s">
        <v>3074</v>
      </c>
      <c r="C292" s="556"/>
      <c r="D292" s="78"/>
      <c r="E292" s="78"/>
      <c r="F292" s="585"/>
      <c r="G292" s="79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</row>
    <row r="293" spans="1:19" ht="15.75" x14ac:dyDescent="0.25">
      <c r="A293" s="690"/>
      <c r="B293" s="687" t="s">
        <v>3499</v>
      </c>
      <c r="C293" s="556"/>
      <c r="D293" s="78"/>
      <c r="E293" s="78"/>
      <c r="F293" s="585"/>
      <c r="G293" s="79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</row>
    <row r="294" spans="1:19" ht="15.75" x14ac:dyDescent="0.25">
      <c r="A294" s="690"/>
      <c r="B294" s="687" t="s">
        <v>3131</v>
      </c>
      <c r="C294" s="556"/>
      <c r="D294" s="78"/>
      <c r="E294" s="78"/>
      <c r="F294" s="585"/>
      <c r="G294" s="79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</row>
    <row r="295" spans="1:19" ht="15.75" x14ac:dyDescent="0.25">
      <c r="A295" s="690"/>
      <c r="B295" s="687" t="s">
        <v>3159</v>
      </c>
      <c r="C295" s="556"/>
      <c r="D295" s="78"/>
      <c r="E295" s="78"/>
      <c r="F295" s="585"/>
      <c r="G295" s="79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</row>
    <row r="296" spans="1:19" ht="15.75" x14ac:dyDescent="0.25">
      <c r="A296" s="690"/>
      <c r="B296" s="687" t="s">
        <v>3172</v>
      </c>
      <c r="C296" s="556"/>
      <c r="D296" s="78"/>
      <c r="E296" s="78"/>
      <c r="F296" s="585"/>
      <c r="G296" s="79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</row>
    <row r="297" spans="1:19" ht="15.75" x14ac:dyDescent="0.25">
      <c r="A297" s="690"/>
      <c r="B297" s="687" t="s">
        <v>3179</v>
      </c>
      <c r="C297" s="556"/>
      <c r="D297" s="78"/>
      <c r="E297" s="78"/>
      <c r="F297" s="585"/>
      <c r="G297" s="79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</row>
    <row r="298" spans="1:19" ht="16.5" customHeight="1" x14ac:dyDescent="0.25">
      <c r="A298" s="690"/>
      <c r="B298" s="687" t="s">
        <v>1395</v>
      </c>
      <c r="C298" s="556"/>
      <c r="D298" s="78"/>
      <c r="E298" s="78"/>
      <c r="F298" s="585"/>
      <c r="G298" s="79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</row>
    <row r="299" spans="1:19" ht="15.75" x14ac:dyDescent="0.25">
      <c r="A299" s="690"/>
      <c r="B299" s="687" t="s">
        <v>3229</v>
      </c>
      <c r="C299" s="556"/>
      <c r="D299" s="78"/>
      <c r="E299" s="78"/>
      <c r="F299" s="585"/>
      <c r="G299" s="79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</row>
    <row r="300" spans="1:19" ht="15.75" x14ac:dyDescent="0.25">
      <c r="A300" s="690"/>
      <c r="B300" s="687" t="s">
        <v>1406</v>
      </c>
      <c r="C300" s="556"/>
      <c r="D300" s="78"/>
      <c r="E300" s="78"/>
      <c r="F300" s="585"/>
      <c r="G300" s="79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</row>
    <row r="301" spans="1:19" ht="15.75" x14ac:dyDescent="0.25">
      <c r="A301" s="690"/>
      <c r="B301" s="687" t="s">
        <v>3501</v>
      </c>
      <c r="C301" s="556"/>
      <c r="D301" s="78"/>
      <c r="E301" s="78"/>
      <c r="F301" s="585"/>
      <c r="G301" s="79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</row>
    <row r="302" spans="1:19" ht="15.75" x14ac:dyDescent="0.25">
      <c r="A302" s="690"/>
      <c r="B302" s="687" t="s">
        <v>1684</v>
      </c>
      <c r="C302" s="556"/>
      <c r="D302" s="78"/>
      <c r="E302" s="78"/>
      <c r="F302" s="585"/>
      <c r="G302" s="79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</row>
    <row r="303" spans="1:19" ht="15.75" x14ac:dyDescent="0.25">
      <c r="A303" s="690"/>
      <c r="B303" s="687" t="s">
        <v>3304</v>
      </c>
      <c r="C303" s="556"/>
      <c r="D303" s="78"/>
      <c r="E303" s="78"/>
      <c r="F303" s="585"/>
      <c r="G303" s="79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</row>
    <row r="304" spans="1:19" ht="15.75" x14ac:dyDescent="0.25">
      <c r="A304" s="690"/>
      <c r="B304" s="687" t="s">
        <v>1420</v>
      </c>
      <c r="C304" s="556"/>
      <c r="D304" s="78"/>
      <c r="E304" s="78"/>
      <c r="F304" s="585"/>
      <c r="G304" s="79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</row>
    <row r="305" spans="1:19" ht="15.75" x14ac:dyDescent="0.25">
      <c r="A305" s="690"/>
      <c r="B305" s="688" t="s">
        <v>3351</v>
      </c>
      <c r="C305" s="556"/>
      <c r="D305" s="78"/>
      <c r="E305" s="78"/>
      <c r="F305" s="585"/>
      <c r="G305" s="79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</row>
    <row r="306" spans="1:19" ht="15.75" x14ac:dyDescent="0.25">
      <c r="A306" s="690"/>
      <c r="B306" s="688" t="s">
        <v>1497</v>
      </c>
      <c r="C306" s="556"/>
      <c r="D306" s="78"/>
      <c r="E306" s="78"/>
      <c r="F306" s="585"/>
      <c r="G306" s="79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</row>
    <row r="307" spans="1:19" ht="15.75" x14ac:dyDescent="0.25">
      <c r="A307" s="690"/>
      <c r="B307" s="689" t="s">
        <v>1430</v>
      </c>
      <c r="C307" s="556"/>
      <c r="D307" s="78"/>
      <c r="E307" s="78"/>
      <c r="F307" s="585"/>
      <c r="G307" s="79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</row>
    <row r="308" spans="1:19" ht="15.75" x14ac:dyDescent="0.25">
      <c r="A308" s="690"/>
      <c r="B308" s="548"/>
      <c r="C308" s="277"/>
      <c r="D308" s="78"/>
      <c r="E308" s="78"/>
      <c r="F308" s="585"/>
      <c r="G308" s="79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</row>
    <row r="309" spans="1:19" ht="15.75" x14ac:dyDescent="0.25">
      <c r="A309" s="690"/>
      <c r="B309" s="548"/>
      <c r="C309" s="277"/>
      <c r="D309" s="78"/>
      <c r="E309" s="78"/>
      <c r="F309" s="585"/>
      <c r="G309" s="79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</row>
    <row r="310" spans="1:19" ht="15.75" x14ac:dyDescent="0.25">
      <c r="A310" s="279"/>
      <c r="B310" s="548"/>
      <c r="C310" s="277"/>
      <c r="D310" s="78"/>
      <c r="E310" s="78"/>
      <c r="F310" s="585"/>
      <c r="G310" s="79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</row>
    <row r="311" spans="1:19" ht="15.75" x14ac:dyDescent="0.25">
      <c r="A311" s="279"/>
      <c r="B311" s="548"/>
      <c r="C311" s="277"/>
      <c r="D311" s="78"/>
      <c r="E311" s="78"/>
      <c r="F311" s="585"/>
      <c r="G311" s="79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</row>
    <row r="312" spans="1:19" ht="20.25" x14ac:dyDescent="0.25">
      <c r="B312" s="996" t="s">
        <v>1685</v>
      </c>
      <c r="C312" s="996"/>
      <c r="D312" s="78"/>
      <c r="E312" s="78"/>
      <c r="F312" s="281"/>
      <c r="G312" s="79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</row>
    <row r="313" spans="1:19" ht="18" x14ac:dyDescent="0.25">
      <c r="A313" s="427"/>
      <c r="B313" s="261" t="s">
        <v>787</v>
      </c>
      <c r="C313" s="261" t="s">
        <v>1686</v>
      </c>
      <c r="D313" s="78"/>
      <c r="E313" s="78"/>
      <c r="F313" s="281"/>
      <c r="G313" s="79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</row>
    <row r="314" spans="1:19" ht="15.75" customHeight="1" x14ac:dyDescent="0.25">
      <c r="A314" s="427"/>
      <c r="B314" s="549" t="s">
        <v>811</v>
      </c>
      <c r="C314" s="282" t="s">
        <v>811</v>
      </c>
      <c r="D314" s="78"/>
      <c r="E314" s="78"/>
      <c r="F314" s="79"/>
      <c r="G314" s="79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</row>
    <row r="315" spans="1:19" ht="15.75" customHeight="1" x14ac:dyDescent="0.25">
      <c r="A315" s="427"/>
      <c r="B315" s="549" t="s">
        <v>812</v>
      </c>
      <c r="C315" s="282" t="s">
        <v>813</v>
      </c>
      <c r="D315" s="78"/>
      <c r="E315" s="78"/>
      <c r="F315" s="79"/>
      <c r="G315" s="79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</row>
    <row r="316" spans="1:19" ht="15.75" customHeight="1" x14ac:dyDescent="0.25">
      <c r="A316" s="427"/>
      <c r="B316" s="549" t="s">
        <v>814</v>
      </c>
      <c r="C316" s="282" t="s">
        <v>815</v>
      </c>
      <c r="D316" s="78"/>
      <c r="E316" s="78"/>
      <c r="F316" s="79"/>
      <c r="G316" s="79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</row>
    <row r="317" spans="1:19" ht="15.75" customHeight="1" x14ac:dyDescent="0.25">
      <c r="A317" s="427"/>
      <c r="B317" s="549" t="s">
        <v>816</v>
      </c>
      <c r="C317" s="282" t="s">
        <v>817</v>
      </c>
      <c r="D317" s="78"/>
      <c r="E317" s="78"/>
      <c r="F317" s="79"/>
      <c r="G317" s="79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</row>
    <row r="318" spans="1:19" ht="15.75" customHeight="1" x14ac:dyDescent="0.25">
      <c r="A318" s="427"/>
      <c r="B318" s="549" t="s">
        <v>3966</v>
      </c>
      <c r="C318" s="282" t="s">
        <v>1920</v>
      </c>
      <c r="D318" s="78"/>
      <c r="E318" s="78"/>
      <c r="F318" s="79"/>
      <c r="G318" s="79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</row>
    <row r="319" spans="1:19" ht="15.75" customHeight="1" x14ac:dyDescent="0.25">
      <c r="A319" s="427"/>
      <c r="B319" s="549" t="s">
        <v>818</v>
      </c>
      <c r="C319" s="283" t="s">
        <v>819</v>
      </c>
      <c r="D319" s="78"/>
      <c r="E319" s="78"/>
      <c r="F319" s="79"/>
      <c r="G319" s="79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</row>
    <row r="320" spans="1:19" ht="15.75" customHeight="1" x14ac:dyDescent="0.25">
      <c r="A320" s="427"/>
      <c r="B320" s="549" t="s">
        <v>3967</v>
      </c>
      <c r="C320" s="283" t="s">
        <v>1921</v>
      </c>
      <c r="D320" s="78"/>
      <c r="E320" s="78"/>
      <c r="F320" s="79"/>
      <c r="G320" s="79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</row>
    <row r="321" spans="1:19" ht="15.75" customHeight="1" x14ac:dyDescent="0.25">
      <c r="A321" s="427"/>
      <c r="B321" s="550" t="s">
        <v>820</v>
      </c>
      <c r="C321" s="283" t="s">
        <v>820</v>
      </c>
      <c r="D321" s="78"/>
      <c r="E321" s="78"/>
      <c r="F321" s="79"/>
      <c r="G321" s="79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</row>
    <row r="322" spans="1:19" ht="15.75" customHeight="1" x14ac:dyDescent="0.25">
      <c r="A322" s="427"/>
      <c r="B322" s="549" t="s">
        <v>3762</v>
      </c>
      <c r="C322" s="282" t="s">
        <v>3762</v>
      </c>
      <c r="D322" s="78"/>
      <c r="E322" s="78"/>
      <c r="F322" s="79"/>
      <c r="G322" s="79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</row>
    <row r="323" spans="1:19" ht="15.75" customHeight="1" x14ac:dyDescent="0.25">
      <c r="A323" s="427"/>
      <c r="B323" s="549" t="s">
        <v>3911</v>
      </c>
      <c r="C323" s="282" t="s">
        <v>3910</v>
      </c>
      <c r="D323" s="78"/>
      <c r="E323" s="78"/>
      <c r="G323" s="79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</row>
    <row r="324" spans="1:19" ht="15.75" customHeight="1" x14ac:dyDescent="0.25">
      <c r="A324" s="427"/>
      <c r="B324" s="549" t="s">
        <v>3912</v>
      </c>
      <c r="C324" s="282" t="s">
        <v>3796</v>
      </c>
      <c r="D324" s="78"/>
      <c r="E324" s="78"/>
      <c r="G324" s="79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</row>
    <row r="325" spans="1:19" ht="15.75" customHeight="1" x14ac:dyDescent="0.25">
      <c r="A325" s="427"/>
      <c r="B325" s="549" t="s">
        <v>3913</v>
      </c>
      <c r="C325" s="282" t="s">
        <v>3797</v>
      </c>
      <c r="D325" s="78"/>
      <c r="E325" s="78"/>
      <c r="F325" s="569"/>
      <c r="G325" s="79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</row>
    <row r="326" spans="1:19" ht="15.75" customHeight="1" x14ac:dyDescent="0.25">
      <c r="A326" s="427"/>
      <c r="B326" s="549" t="s">
        <v>3917</v>
      </c>
      <c r="C326" s="282" t="s">
        <v>3916</v>
      </c>
      <c r="D326" s="78"/>
      <c r="E326" s="78"/>
      <c r="F326" s="569"/>
      <c r="G326" s="79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</row>
    <row r="327" spans="1:19" ht="15.75" customHeight="1" x14ac:dyDescent="0.25">
      <c r="A327" s="427"/>
      <c r="B327" s="549" t="s">
        <v>3968</v>
      </c>
      <c r="C327" s="282" t="s">
        <v>3798</v>
      </c>
      <c r="D327" s="78"/>
      <c r="E327" s="78"/>
      <c r="F327" s="569"/>
      <c r="G327" s="79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</row>
    <row r="328" spans="1:19" ht="15.75" customHeight="1" x14ac:dyDescent="0.25">
      <c r="A328" s="427"/>
      <c r="B328" s="550" t="s">
        <v>3914</v>
      </c>
      <c r="C328" s="283" t="s">
        <v>3799</v>
      </c>
      <c r="D328" s="78"/>
      <c r="E328" s="78"/>
      <c r="F328" s="569"/>
      <c r="G328" s="79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</row>
    <row r="329" spans="1:19" ht="18" x14ac:dyDescent="0.25">
      <c r="A329" s="427"/>
      <c r="B329" s="261" t="s">
        <v>821</v>
      </c>
      <c r="C329" s="78"/>
      <c r="D329" s="78"/>
      <c r="E329" s="78"/>
      <c r="F329" s="79"/>
      <c r="G329" s="79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</row>
    <row r="330" spans="1:19" ht="15.75" x14ac:dyDescent="0.25">
      <c r="A330" s="78"/>
      <c r="B330" s="551" t="s">
        <v>1927</v>
      </c>
      <c r="C330" s="78"/>
      <c r="D330" s="78"/>
      <c r="E330" s="78"/>
      <c r="F330" s="79"/>
      <c r="G330" s="79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</row>
    <row r="331" spans="1:19" ht="15.75" customHeight="1" x14ac:dyDescent="0.25">
      <c r="A331" s="78"/>
      <c r="B331" s="551" t="s">
        <v>823</v>
      </c>
      <c r="C331" s="78"/>
      <c r="D331" s="78"/>
      <c r="E331" s="78"/>
      <c r="F331" s="79"/>
      <c r="G331" s="79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</row>
    <row r="332" spans="1:19" ht="15.75" x14ac:dyDescent="0.25">
      <c r="A332" s="78"/>
      <c r="B332" s="589" t="s">
        <v>3775</v>
      </c>
      <c r="C332" s="78"/>
      <c r="D332" s="78"/>
      <c r="E332" s="78"/>
      <c r="F332" s="79"/>
      <c r="G332" s="79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</row>
    <row r="333" spans="1:19" ht="15.75" x14ac:dyDescent="0.25">
      <c r="A333" s="78"/>
      <c r="B333" s="589" t="s">
        <v>1928</v>
      </c>
      <c r="C333" s="78"/>
      <c r="D333" s="78"/>
      <c r="E333" s="78"/>
      <c r="F333" s="79"/>
      <c r="G333" s="79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</row>
    <row r="334" spans="1:19" ht="15.75" x14ac:dyDescent="0.25">
      <c r="A334" s="78"/>
      <c r="B334" s="589" t="s">
        <v>824</v>
      </c>
      <c r="C334" s="277"/>
      <c r="D334" s="78"/>
      <c r="E334" s="78"/>
      <c r="F334" s="79"/>
      <c r="G334" s="79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</row>
    <row r="335" spans="1:19" ht="15.75" x14ac:dyDescent="0.25">
      <c r="A335" s="78"/>
      <c r="B335" s="589" t="s">
        <v>1929</v>
      </c>
      <c r="C335" s="277"/>
      <c r="D335" s="78"/>
      <c r="E335" s="78"/>
      <c r="F335" s="79"/>
      <c r="G335" s="79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</row>
    <row r="336" spans="1:19" ht="15.75" x14ac:dyDescent="0.25">
      <c r="A336" s="78"/>
      <c r="B336" s="551" t="s">
        <v>825</v>
      </c>
      <c r="C336" s="277"/>
      <c r="D336" s="78"/>
      <c r="E336" s="78"/>
      <c r="F336" s="79"/>
      <c r="G336" s="79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</row>
    <row r="337" spans="1:19" ht="15.75" x14ac:dyDescent="0.25">
      <c r="A337" s="78"/>
      <c r="B337" s="589" t="s">
        <v>3761</v>
      </c>
      <c r="C337" s="277"/>
      <c r="D337" s="78"/>
      <c r="E337" s="78"/>
      <c r="F337" s="79"/>
      <c r="G337" s="79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</row>
    <row r="338" spans="1:19" ht="15.75" x14ac:dyDescent="0.25">
      <c r="A338" s="78"/>
      <c r="B338" s="78"/>
      <c r="C338" s="277"/>
      <c r="D338" s="78"/>
      <c r="E338" s="78"/>
      <c r="F338" s="79"/>
      <c r="G338" s="79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</row>
    <row r="339" spans="1:19" ht="18" x14ac:dyDescent="0.25">
      <c r="A339" s="78"/>
      <c r="B339" s="590" t="s">
        <v>3764</v>
      </c>
      <c r="C339" s="590" t="s">
        <v>4684</v>
      </c>
      <c r="D339" s="78"/>
      <c r="E339" s="78"/>
      <c r="F339" s="79"/>
      <c r="G339" s="79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</row>
    <row r="340" spans="1:19" ht="15.75" x14ac:dyDescent="0.25">
      <c r="A340" s="78"/>
      <c r="B340" s="555" t="s">
        <v>3766</v>
      </c>
      <c r="C340" s="552" t="s">
        <v>3768</v>
      </c>
      <c r="D340" s="78"/>
      <c r="E340" s="78"/>
      <c r="F340" s="79"/>
      <c r="G340" s="79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</row>
    <row r="341" spans="1:19" ht="15.75" x14ac:dyDescent="0.25">
      <c r="A341" s="78"/>
      <c r="B341" s="554" t="s">
        <v>3767</v>
      </c>
      <c r="C341" s="553" t="s">
        <v>3769</v>
      </c>
      <c r="D341" s="78"/>
      <c r="E341" s="78"/>
      <c r="F341" s="79"/>
      <c r="G341" s="79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</row>
    <row r="342" spans="1:19" ht="15.75" x14ac:dyDescent="0.25">
      <c r="A342" s="78"/>
      <c r="B342" s="555" t="s">
        <v>3765</v>
      </c>
      <c r="C342" s="552" t="s">
        <v>3770</v>
      </c>
      <c r="D342" s="78"/>
      <c r="E342" s="78"/>
      <c r="F342" s="79"/>
      <c r="G342" s="79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</row>
    <row r="343" spans="1:19" ht="15.75" x14ac:dyDescent="0.25">
      <c r="A343" s="78"/>
      <c r="B343" s="554" t="s">
        <v>3801</v>
      </c>
      <c r="C343" s="553" t="s">
        <v>3802</v>
      </c>
      <c r="D343" s="78"/>
      <c r="E343" s="78"/>
      <c r="F343" s="79"/>
      <c r="G343" s="79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</row>
    <row r="344" spans="1:19" ht="15.75" x14ac:dyDescent="0.25">
      <c r="A344" s="78"/>
      <c r="B344" s="555" t="s">
        <v>3800</v>
      </c>
      <c r="C344" s="552" t="s">
        <v>3803</v>
      </c>
      <c r="D344" s="78"/>
      <c r="E344" s="78"/>
      <c r="F344" s="79"/>
      <c r="G344" s="79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</row>
    <row r="345" spans="1:19" ht="15.75" x14ac:dyDescent="0.25">
      <c r="A345" s="78"/>
      <c r="B345" s="542"/>
      <c r="C345" s="277"/>
      <c r="D345" s="78"/>
      <c r="E345" s="78"/>
      <c r="F345" s="79"/>
      <c r="G345" s="79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</row>
    <row r="346" spans="1:19" ht="15.75" x14ac:dyDescent="0.25">
      <c r="A346" s="78"/>
      <c r="B346" s="542"/>
      <c r="C346" s="277"/>
      <c r="D346" s="78"/>
      <c r="E346" s="78"/>
      <c r="F346" s="79"/>
      <c r="G346" s="79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</row>
    <row r="347" spans="1:19" ht="15.75" x14ac:dyDescent="0.25">
      <c r="A347" s="78"/>
      <c r="B347" s="542"/>
      <c r="C347" s="277"/>
      <c r="D347" s="78"/>
      <c r="E347" s="78"/>
      <c r="F347" s="79"/>
      <c r="G347" s="79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</row>
    <row r="348" spans="1:19" ht="15.75" x14ac:dyDescent="0.25">
      <c r="A348" s="78"/>
      <c r="B348" s="542"/>
      <c r="C348" s="277"/>
      <c r="D348" s="78"/>
      <c r="E348" s="78"/>
      <c r="F348" s="79"/>
      <c r="G348" s="79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</row>
    <row r="349" spans="1:19" ht="15.75" x14ac:dyDescent="0.25">
      <c r="A349" s="78"/>
      <c r="B349" s="542"/>
      <c r="C349" s="277"/>
      <c r="D349" s="78"/>
      <c r="E349" s="78"/>
      <c r="F349" s="79"/>
      <c r="G349" s="79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</row>
    <row r="350" spans="1:19" ht="15.75" x14ac:dyDescent="0.25">
      <c r="A350" s="78"/>
      <c r="B350" s="542"/>
      <c r="C350" s="277"/>
      <c r="D350" s="78"/>
      <c r="E350" s="78"/>
      <c r="F350" s="79"/>
      <c r="G350" s="79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</row>
    <row r="351" spans="1:19" ht="15.75" x14ac:dyDescent="0.25">
      <c r="A351" s="78"/>
      <c r="B351" s="542"/>
      <c r="C351" s="277"/>
      <c r="D351" s="78"/>
      <c r="E351" s="78"/>
      <c r="F351" s="79"/>
      <c r="G351" s="79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</row>
    <row r="352" spans="1:19" ht="15.75" x14ac:dyDescent="0.25">
      <c r="A352" s="78"/>
      <c r="B352" s="542"/>
      <c r="C352" s="277"/>
      <c r="D352" s="78"/>
      <c r="E352" s="78"/>
      <c r="F352" s="79"/>
      <c r="G352" s="79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</row>
    <row r="353" spans="1:19" ht="15.75" x14ac:dyDescent="0.25">
      <c r="A353" s="78"/>
      <c r="B353" s="542"/>
      <c r="C353" s="277"/>
      <c r="D353" s="78"/>
      <c r="E353" s="78"/>
      <c r="F353" s="79"/>
      <c r="G353" s="79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</row>
    <row r="354" spans="1:19" ht="15.75" x14ac:dyDescent="0.25">
      <c r="A354" s="78"/>
      <c r="B354" s="542"/>
      <c r="C354" s="277"/>
      <c r="D354" s="78"/>
      <c r="E354" s="78"/>
      <c r="F354" s="79"/>
      <c r="G354" s="79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</row>
    <row r="355" spans="1:19" ht="15.75" x14ac:dyDescent="0.25">
      <c r="A355" s="78"/>
      <c r="B355" s="542"/>
      <c r="C355" s="277"/>
      <c r="D355" s="78"/>
      <c r="E355" s="78"/>
      <c r="F355" s="79"/>
      <c r="G355" s="79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</row>
    <row r="356" spans="1:19" ht="15.75" x14ac:dyDescent="0.25">
      <c r="A356" s="78"/>
      <c r="B356" s="542"/>
      <c r="C356" s="277"/>
      <c r="D356" s="78"/>
      <c r="E356" s="78"/>
      <c r="F356" s="79"/>
      <c r="G356" s="79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</row>
    <row r="357" spans="1:19" ht="15.75" x14ac:dyDescent="0.25">
      <c r="A357" s="78"/>
      <c r="B357" s="542"/>
      <c r="C357" s="277"/>
      <c r="D357" s="78"/>
      <c r="E357" s="78"/>
      <c r="F357" s="79"/>
      <c r="G357" s="79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</row>
    <row r="358" spans="1:19" ht="15.75" x14ac:dyDescent="0.25">
      <c r="A358" s="78"/>
      <c r="B358" s="542"/>
      <c r="C358" s="277"/>
      <c r="D358" s="78"/>
      <c r="E358" s="78"/>
      <c r="F358" s="79"/>
      <c r="G358" s="79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</row>
    <row r="359" spans="1:19" ht="15.75" x14ac:dyDescent="0.25">
      <c r="A359" s="78"/>
      <c r="B359" s="542"/>
      <c r="C359" s="277"/>
      <c r="D359" s="78"/>
      <c r="E359" s="78"/>
      <c r="F359" s="79"/>
      <c r="G359" s="79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</row>
    <row r="360" spans="1:19" ht="15.75" x14ac:dyDescent="0.25">
      <c r="A360" s="78"/>
      <c r="B360" s="542"/>
      <c r="C360" s="277"/>
      <c r="D360" s="78"/>
      <c r="E360" s="78"/>
      <c r="F360" s="79"/>
      <c r="G360" s="79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</row>
    <row r="361" spans="1:19" ht="15.75" x14ac:dyDescent="0.25">
      <c r="A361" s="78"/>
      <c r="B361" s="542"/>
      <c r="C361" s="277"/>
      <c r="D361" s="78"/>
      <c r="E361" s="78"/>
      <c r="F361" s="79"/>
      <c r="G361" s="79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</row>
    <row r="362" spans="1:19" ht="15.75" x14ac:dyDescent="0.25">
      <c r="A362" s="78"/>
      <c r="B362" s="542"/>
      <c r="C362" s="277"/>
      <c r="D362" s="78"/>
      <c r="E362" s="78"/>
      <c r="F362" s="79"/>
      <c r="G362" s="79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</row>
    <row r="363" spans="1:19" ht="15.75" x14ac:dyDescent="0.25">
      <c r="A363" s="78"/>
      <c r="B363" s="542"/>
      <c r="C363" s="277"/>
      <c r="D363" s="78"/>
      <c r="E363" s="78"/>
      <c r="F363" s="79"/>
      <c r="G363" s="79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</row>
    <row r="364" spans="1:19" ht="15.75" x14ac:dyDescent="0.25">
      <c r="A364" s="78"/>
      <c r="B364" s="542"/>
      <c r="C364" s="277"/>
      <c r="D364" s="78"/>
      <c r="E364" s="78"/>
      <c r="F364" s="79"/>
      <c r="G364" s="79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</row>
    <row r="365" spans="1:19" ht="15.75" x14ac:dyDescent="0.25">
      <c r="A365" s="78"/>
      <c r="B365" s="542"/>
      <c r="C365" s="277"/>
      <c r="D365" s="78"/>
      <c r="E365" s="78"/>
      <c r="F365" s="79"/>
      <c r="G365" s="79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</row>
    <row r="366" spans="1:19" ht="15.75" x14ac:dyDescent="0.25">
      <c r="A366" s="78"/>
      <c r="B366" s="542"/>
      <c r="C366" s="277"/>
      <c r="D366" s="78"/>
      <c r="E366" s="78"/>
      <c r="F366" s="79"/>
      <c r="G366" s="79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</row>
    <row r="367" spans="1:19" ht="15.75" x14ac:dyDescent="0.25">
      <c r="A367" s="78"/>
      <c r="B367" s="542"/>
      <c r="C367" s="277"/>
      <c r="D367" s="78"/>
      <c r="E367" s="78"/>
      <c r="F367" s="79"/>
      <c r="G367" s="79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</row>
    <row r="368" spans="1:19" ht="15.75" x14ac:dyDescent="0.25">
      <c r="A368" s="78"/>
      <c r="B368" s="542"/>
      <c r="C368" s="277"/>
      <c r="D368" s="78"/>
      <c r="E368" s="78"/>
      <c r="F368" s="79"/>
      <c r="G368" s="79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</row>
    <row r="369" spans="1:19" ht="15.75" x14ac:dyDescent="0.25">
      <c r="A369" s="78"/>
      <c r="B369" s="542"/>
      <c r="C369" s="277"/>
      <c r="D369" s="78"/>
      <c r="E369" s="78"/>
      <c r="F369" s="79"/>
      <c r="G369" s="79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</row>
    <row r="370" spans="1:19" ht="15.75" x14ac:dyDescent="0.25">
      <c r="A370" s="78"/>
      <c r="B370" s="542"/>
      <c r="C370" s="277"/>
      <c r="D370" s="78"/>
      <c r="E370" s="78"/>
      <c r="F370" s="79"/>
      <c r="G370" s="79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</row>
    <row r="371" spans="1:19" ht="15.75" x14ac:dyDescent="0.25">
      <c r="A371" s="78"/>
      <c r="B371" s="542"/>
      <c r="C371" s="277"/>
      <c r="D371" s="78"/>
      <c r="E371" s="78"/>
      <c r="F371" s="79"/>
      <c r="G371" s="79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</row>
    <row r="372" spans="1:19" ht="15.75" x14ac:dyDescent="0.25">
      <c r="A372" s="78"/>
      <c r="B372" s="542"/>
      <c r="C372" s="277"/>
      <c r="D372" s="78"/>
      <c r="E372" s="78"/>
      <c r="F372" s="79"/>
      <c r="G372" s="79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</row>
    <row r="373" spans="1:19" ht="15.75" x14ac:dyDescent="0.25">
      <c r="A373" s="78"/>
      <c r="B373" s="542"/>
      <c r="C373" s="277"/>
      <c r="D373" s="78"/>
      <c r="E373" s="78"/>
      <c r="F373" s="79"/>
      <c r="G373" s="79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</row>
    <row r="374" spans="1:19" ht="15.75" x14ac:dyDescent="0.25">
      <c r="A374" s="78"/>
      <c r="B374" s="542"/>
      <c r="C374" s="277"/>
      <c r="D374" s="78"/>
      <c r="E374" s="78"/>
      <c r="F374" s="79"/>
      <c r="G374" s="79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</row>
    <row r="375" spans="1:19" ht="15.75" x14ac:dyDescent="0.25">
      <c r="A375" s="78"/>
      <c r="B375" s="542"/>
      <c r="C375" s="277"/>
      <c r="D375" s="78"/>
      <c r="E375" s="78"/>
      <c r="F375" s="79"/>
      <c r="G375" s="79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</row>
    <row r="376" spans="1:19" ht="15.75" x14ac:dyDescent="0.25">
      <c r="A376" s="78"/>
      <c r="B376" s="542"/>
      <c r="C376" s="277"/>
      <c r="D376" s="78"/>
      <c r="E376" s="78"/>
      <c r="F376" s="79"/>
      <c r="G376" s="79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</row>
    <row r="377" spans="1:19" ht="15.75" x14ac:dyDescent="0.25">
      <c r="A377" s="78"/>
      <c r="B377" s="542"/>
      <c r="C377" s="277"/>
      <c r="D377" s="78"/>
      <c r="E377" s="78"/>
      <c r="F377" s="79"/>
      <c r="G377" s="79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</row>
    <row r="378" spans="1:19" ht="15.75" x14ac:dyDescent="0.25">
      <c r="A378" s="78"/>
      <c r="B378" s="542"/>
      <c r="C378" s="277"/>
      <c r="D378" s="78"/>
      <c r="E378" s="78"/>
      <c r="F378" s="79"/>
      <c r="G378" s="79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</row>
    <row r="379" spans="1:19" ht="15.75" x14ac:dyDescent="0.25">
      <c r="A379" s="78"/>
      <c r="B379" s="542"/>
      <c r="C379" s="277"/>
      <c r="D379" s="78"/>
      <c r="E379" s="78"/>
      <c r="F379" s="79"/>
      <c r="G379" s="79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</row>
    <row r="380" spans="1:19" ht="15.75" x14ac:dyDescent="0.25">
      <c r="A380" s="78"/>
      <c r="B380" s="542"/>
      <c r="C380" s="277"/>
      <c r="D380" s="78"/>
      <c r="E380" s="78"/>
      <c r="F380" s="79"/>
      <c r="G380" s="79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</row>
    <row r="381" spans="1:19" ht="15.75" x14ac:dyDescent="0.25">
      <c r="A381" s="78"/>
      <c r="B381" s="542"/>
      <c r="C381" s="277"/>
      <c r="D381" s="78"/>
      <c r="E381" s="78"/>
      <c r="F381" s="79"/>
      <c r="G381" s="79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</row>
    <row r="382" spans="1:19" ht="15.75" x14ac:dyDescent="0.25">
      <c r="A382" s="78"/>
      <c r="B382" s="542"/>
      <c r="C382" s="277"/>
      <c r="D382" s="78"/>
      <c r="E382" s="78"/>
      <c r="F382" s="79"/>
      <c r="G382" s="79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</row>
    <row r="383" spans="1:19" ht="15.75" x14ac:dyDescent="0.25">
      <c r="A383" s="78"/>
      <c r="B383" s="542"/>
      <c r="C383" s="277"/>
      <c r="D383" s="78"/>
      <c r="E383" s="78"/>
      <c r="F383" s="79"/>
      <c r="G383" s="79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</row>
    <row r="384" spans="1:19" ht="15.75" x14ac:dyDescent="0.25">
      <c r="A384" s="78"/>
      <c r="B384" s="542"/>
      <c r="C384" s="277"/>
      <c r="D384" s="78"/>
      <c r="E384" s="78"/>
      <c r="F384" s="79"/>
      <c r="G384" s="79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</row>
    <row r="385" spans="1:19" ht="15.75" x14ac:dyDescent="0.25">
      <c r="A385" s="78"/>
      <c r="B385" s="542"/>
      <c r="C385" s="277"/>
      <c r="D385" s="78"/>
      <c r="E385" s="78"/>
      <c r="F385" s="79"/>
      <c r="G385" s="79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</row>
    <row r="386" spans="1:19" ht="15.75" x14ac:dyDescent="0.25">
      <c r="A386" s="78"/>
      <c r="B386" s="542"/>
      <c r="C386" s="277"/>
      <c r="D386" s="78"/>
      <c r="E386" s="78"/>
      <c r="F386" s="79"/>
      <c r="G386" s="79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</row>
    <row r="387" spans="1:19" ht="15.75" x14ac:dyDescent="0.25">
      <c r="A387" s="78"/>
      <c r="B387" s="542"/>
      <c r="C387" s="277"/>
      <c r="D387" s="78"/>
      <c r="E387" s="78"/>
      <c r="F387" s="79"/>
      <c r="G387" s="79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</row>
    <row r="388" spans="1:19" ht="15.75" x14ac:dyDescent="0.25">
      <c r="A388" s="78"/>
      <c r="B388" s="542"/>
      <c r="C388" s="277"/>
      <c r="D388" s="78"/>
      <c r="E388" s="78"/>
      <c r="F388" s="79"/>
      <c r="G388" s="79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</row>
    <row r="389" spans="1:19" ht="15.75" x14ac:dyDescent="0.25">
      <c r="A389" s="78"/>
      <c r="B389" s="542"/>
      <c r="C389" s="277"/>
      <c r="D389" s="78"/>
      <c r="E389" s="78"/>
      <c r="F389" s="79"/>
      <c r="G389" s="79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</row>
    <row r="390" spans="1:19" ht="15.75" x14ac:dyDescent="0.25">
      <c r="A390" s="78"/>
      <c r="B390" s="542"/>
      <c r="C390" s="277"/>
      <c r="D390" s="78"/>
      <c r="E390" s="78"/>
      <c r="F390" s="79"/>
      <c r="G390" s="79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</row>
    <row r="391" spans="1:19" ht="15.75" x14ac:dyDescent="0.25">
      <c r="A391" s="78"/>
      <c r="B391" s="542"/>
      <c r="C391" s="277"/>
      <c r="D391" s="78"/>
      <c r="E391" s="78"/>
      <c r="F391" s="79"/>
      <c r="G391" s="79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</row>
    <row r="392" spans="1:19" ht="15.75" x14ac:dyDescent="0.25">
      <c r="A392" s="78"/>
      <c r="B392" s="542"/>
      <c r="C392" s="277"/>
      <c r="D392" s="78"/>
      <c r="E392" s="78"/>
      <c r="F392" s="79"/>
      <c r="G392" s="79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</row>
    <row r="393" spans="1:19" ht="15.75" x14ac:dyDescent="0.25">
      <c r="A393" s="78"/>
      <c r="B393" s="542"/>
      <c r="C393" s="277"/>
      <c r="D393" s="78"/>
      <c r="E393" s="78"/>
      <c r="F393" s="79"/>
      <c r="G393" s="79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</row>
    <row r="394" spans="1:19" ht="15.75" x14ac:dyDescent="0.25">
      <c r="A394" s="78"/>
      <c r="B394" s="542"/>
      <c r="C394" s="277"/>
      <c r="D394" s="78"/>
      <c r="E394" s="78"/>
      <c r="F394" s="79"/>
      <c r="G394" s="79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</row>
    <row r="395" spans="1:19" ht="15.75" x14ac:dyDescent="0.25">
      <c r="A395" s="78"/>
      <c r="B395" s="542"/>
      <c r="C395" s="277"/>
      <c r="D395" s="78"/>
      <c r="E395" s="78"/>
      <c r="F395" s="79"/>
      <c r="G395" s="79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</row>
    <row r="396" spans="1:19" ht="15.75" x14ac:dyDescent="0.25">
      <c r="A396" s="78"/>
      <c r="B396" s="542"/>
      <c r="C396" s="277"/>
      <c r="D396" s="78"/>
      <c r="E396" s="78"/>
      <c r="F396" s="79"/>
      <c r="G396" s="79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</row>
    <row r="397" spans="1:19" ht="15.75" x14ac:dyDescent="0.25">
      <c r="A397" s="78"/>
      <c r="B397" s="542"/>
      <c r="C397" s="277"/>
      <c r="D397" s="78"/>
      <c r="E397" s="78"/>
      <c r="F397" s="79"/>
      <c r="G397" s="79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</row>
    <row r="398" spans="1:19" ht="15.75" x14ac:dyDescent="0.25">
      <c r="A398" s="78"/>
      <c r="B398" s="542"/>
      <c r="C398" s="277"/>
      <c r="D398" s="78"/>
      <c r="E398" s="78"/>
      <c r="F398" s="79"/>
      <c r="G398" s="79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</row>
    <row r="399" spans="1:19" ht="15.75" x14ac:dyDescent="0.25">
      <c r="A399" s="78"/>
      <c r="B399" s="542"/>
      <c r="C399" s="277"/>
      <c r="D399" s="78"/>
      <c r="E399" s="78"/>
      <c r="F399" s="79"/>
      <c r="G399" s="79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</row>
    <row r="400" spans="1:19" ht="15.75" x14ac:dyDescent="0.25">
      <c r="A400" s="78"/>
      <c r="B400" s="542"/>
      <c r="C400" s="277"/>
      <c r="D400" s="78"/>
      <c r="E400" s="78"/>
      <c r="F400" s="79"/>
      <c r="G400" s="79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</row>
    <row r="401" spans="1:19" ht="15.75" x14ac:dyDescent="0.25">
      <c r="A401" s="78"/>
      <c r="B401" s="542"/>
      <c r="C401" s="277"/>
      <c r="D401" s="78"/>
      <c r="E401" s="78"/>
      <c r="F401" s="79"/>
      <c r="G401" s="79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</row>
    <row r="402" spans="1:19" ht="15.75" x14ac:dyDescent="0.25">
      <c r="A402" s="78"/>
      <c r="B402" s="542"/>
      <c r="C402" s="277"/>
      <c r="D402" s="78"/>
      <c r="E402" s="78"/>
      <c r="F402" s="79"/>
      <c r="G402" s="79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</row>
    <row r="403" spans="1:19" ht="15.75" x14ac:dyDescent="0.25">
      <c r="A403" s="78"/>
      <c r="B403" s="542"/>
      <c r="C403" s="277"/>
      <c r="D403" s="78"/>
      <c r="E403" s="78"/>
      <c r="F403" s="79"/>
      <c r="G403" s="79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</row>
    <row r="404" spans="1:19" ht="15.75" x14ac:dyDescent="0.25">
      <c r="A404" s="78"/>
      <c r="B404" s="542"/>
      <c r="C404" s="277"/>
      <c r="D404" s="78"/>
      <c r="E404" s="78"/>
      <c r="F404" s="79"/>
      <c r="G404" s="79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</row>
    <row r="405" spans="1:19" ht="15.75" x14ac:dyDescent="0.25">
      <c r="A405" s="78"/>
      <c r="B405" s="542"/>
      <c r="C405" s="277"/>
      <c r="D405" s="78"/>
      <c r="E405" s="78"/>
      <c r="F405" s="79"/>
      <c r="G405" s="79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</row>
    <row r="406" spans="1:19" ht="15.75" x14ac:dyDescent="0.25">
      <c r="A406" s="78"/>
      <c r="B406" s="542"/>
      <c r="C406" s="277"/>
      <c r="D406" s="78"/>
      <c r="E406" s="78"/>
      <c r="F406" s="79"/>
      <c r="G406" s="79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</row>
    <row r="407" spans="1:19" ht="15.75" x14ac:dyDescent="0.25">
      <c r="A407" s="78"/>
      <c r="B407" s="542"/>
      <c r="C407" s="277"/>
      <c r="D407" s="78"/>
      <c r="E407" s="78"/>
      <c r="F407" s="79"/>
      <c r="G407" s="79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</row>
    <row r="408" spans="1:19" ht="15.75" x14ac:dyDescent="0.25">
      <c r="A408" s="78"/>
      <c r="B408" s="542"/>
      <c r="C408" s="277"/>
      <c r="D408" s="78"/>
      <c r="E408" s="78"/>
      <c r="F408" s="79"/>
      <c r="G408" s="79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</row>
    <row r="409" spans="1:19" ht="15.75" x14ac:dyDescent="0.25">
      <c r="A409" s="78"/>
      <c r="B409" s="542"/>
      <c r="C409" s="277"/>
      <c r="D409" s="78"/>
      <c r="E409" s="78"/>
      <c r="F409" s="79"/>
      <c r="G409" s="79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</row>
    <row r="410" spans="1:19" ht="15.75" x14ac:dyDescent="0.25">
      <c r="A410" s="78"/>
      <c r="B410" s="542"/>
      <c r="C410" s="277"/>
      <c r="D410" s="78"/>
      <c r="E410" s="78"/>
      <c r="F410" s="79"/>
      <c r="G410" s="79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</row>
    <row r="411" spans="1:19" ht="15.75" x14ac:dyDescent="0.25">
      <c r="A411" s="78"/>
      <c r="B411" s="542"/>
      <c r="C411" s="277"/>
      <c r="D411" s="78"/>
      <c r="E411" s="78"/>
      <c r="F411" s="79"/>
      <c r="G411" s="79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</row>
    <row r="412" spans="1:19" ht="15.75" x14ac:dyDescent="0.25">
      <c r="A412" s="78"/>
      <c r="B412" s="542"/>
      <c r="C412" s="277"/>
      <c r="D412" s="78"/>
      <c r="E412" s="78"/>
      <c r="F412" s="79"/>
      <c r="G412" s="79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</row>
    <row r="413" spans="1:19" ht="15.75" x14ac:dyDescent="0.25">
      <c r="A413" s="78"/>
      <c r="B413" s="542"/>
      <c r="C413" s="277"/>
      <c r="D413" s="78"/>
      <c r="E413" s="78"/>
      <c r="F413" s="79"/>
      <c r="G413" s="79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</row>
    <row r="414" spans="1:19" ht="15.75" x14ac:dyDescent="0.25">
      <c r="A414" s="78"/>
      <c r="B414" s="542"/>
      <c r="C414" s="277"/>
      <c r="D414" s="78"/>
      <c r="E414" s="78"/>
      <c r="F414" s="79"/>
      <c r="G414" s="79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</row>
    <row r="415" spans="1:19" ht="15.75" x14ac:dyDescent="0.25">
      <c r="A415" s="78"/>
      <c r="B415" s="542"/>
      <c r="C415" s="277"/>
      <c r="D415" s="78"/>
      <c r="E415" s="78"/>
      <c r="F415" s="79"/>
      <c r="G415" s="79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</row>
    <row r="416" spans="1:19" ht="15.75" x14ac:dyDescent="0.25">
      <c r="A416" s="78"/>
      <c r="B416" s="542"/>
      <c r="C416" s="277"/>
      <c r="D416" s="78"/>
      <c r="E416" s="78"/>
      <c r="F416" s="79"/>
      <c r="G416" s="79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</row>
    <row r="417" spans="1:19" ht="15.75" x14ac:dyDescent="0.25">
      <c r="A417" s="78"/>
      <c r="B417" s="542"/>
      <c r="C417" s="277"/>
      <c r="D417" s="78"/>
      <c r="E417" s="78"/>
      <c r="F417" s="79"/>
      <c r="G417" s="79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</row>
    <row r="418" spans="1:19" ht="15.75" x14ac:dyDescent="0.25">
      <c r="A418" s="78"/>
      <c r="B418" s="542"/>
      <c r="C418" s="277"/>
      <c r="D418" s="78"/>
      <c r="E418" s="78"/>
      <c r="F418" s="79"/>
      <c r="G418" s="79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</row>
    <row r="419" spans="1:19" ht="15.75" x14ac:dyDescent="0.25">
      <c r="A419" s="78"/>
      <c r="B419" s="542"/>
      <c r="C419" s="277"/>
      <c r="D419" s="78"/>
      <c r="E419" s="78"/>
      <c r="F419" s="79"/>
      <c r="G419" s="79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</row>
    <row r="420" spans="1:19" ht="15.75" x14ac:dyDescent="0.25">
      <c r="A420" s="78"/>
      <c r="B420" s="542"/>
      <c r="C420" s="277"/>
      <c r="D420" s="78"/>
      <c r="E420" s="78"/>
      <c r="F420" s="79"/>
      <c r="G420" s="79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</row>
    <row r="421" spans="1:19" ht="15.75" x14ac:dyDescent="0.25">
      <c r="A421" s="78"/>
      <c r="B421" s="542"/>
      <c r="C421" s="277"/>
      <c r="D421" s="78"/>
      <c r="E421" s="78"/>
      <c r="F421" s="79"/>
      <c r="G421" s="79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</row>
    <row r="422" spans="1:19" ht="15.75" x14ac:dyDescent="0.25">
      <c r="A422" s="78"/>
      <c r="B422" s="542"/>
      <c r="C422" s="277"/>
      <c r="D422" s="78"/>
      <c r="E422" s="78"/>
      <c r="F422" s="79"/>
      <c r="G422" s="79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</row>
    <row r="423" spans="1:19" ht="15.75" x14ac:dyDescent="0.25">
      <c r="A423" s="78"/>
      <c r="B423" s="542"/>
      <c r="C423" s="277"/>
      <c r="D423" s="78"/>
      <c r="E423" s="78"/>
      <c r="F423" s="79"/>
      <c r="G423" s="79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</row>
    <row r="424" spans="1:19" ht="15.75" x14ac:dyDescent="0.25">
      <c r="A424" s="78"/>
      <c r="B424" s="542"/>
      <c r="C424" s="277"/>
      <c r="D424" s="78"/>
      <c r="E424" s="78"/>
      <c r="F424" s="79"/>
      <c r="G424" s="79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</row>
    <row r="425" spans="1:19" ht="15.75" x14ac:dyDescent="0.25">
      <c r="A425" s="78"/>
      <c r="B425" s="542"/>
      <c r="C425" s="277"/>
      <c r="D425" s="78"/>
      <c r="E425" s="78"/>
      <c r="F425" s="79"/>
      <c r="G425" s="79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</row>
    <row r="426" spans="1:19" ht="15.75" x14ac:dyDescent="0.25">
      <c r="A426" s="78"/>
      <c r="B426" s="542"/>
      <c r="C426" s="277"/>
      <c r="D426" s="78"/>
      <c r="E426" s="78"/>
      <c r="F426" s="79"/>
      <c r="G426" s="79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</row>
    <row r="427" spans="1:19" ht="15.75" x14ac:dyDescent="0.25">
      <c r="A427" s="78"/>
      <c r="B427" s="542"/>
      <c r="C427" s="277"/>
      <c r="D427" s="78"/>
      <c r="E427" s="78"/>
      <c r="F427" s="79"/>
      <c r="G427" s="79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</row>
    <row r="428" spans="1:19" ht="15.75" x14ac:dyDescent="0.25">
      <c r="A428" s="78"/>
      <c r="B428" s="542"/>
      <c r="C428" s="277"/>
      <c r="D428" s="78"/>
      <c r="E428" s="78"/>
      <c r="F428" s="79"/>
      <c r="G428" s="79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</row>
    <row r="429" spans="1:19" ht="15.75" x14ac:dyDescent="0.25">
      <c r="A429" s="78"/>
      <c r="B429" s="542"/>
      <c r="C429" s="277"/>
      <c r="D429" s="78"/>
      <c r="E429" s="78"/>
      <c r="F429" s="79"/>
      <c r="G429" s="79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</row>
    <row r="430" spans="1:19" ht="15.75" x14ac:dyDescent="0.25">
      <c r="A430" s="78"/>
      <c r="B430" s="542"/>
      <c r="C430" s="277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</row>
    <row r="431" spans="1:19" ht="15.75" x14ac:dyDescent="0.25">
      <c r="A431" s="78"/>
      <c r="B431" s="542"/>
      <c r="C431" s="277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</row>
    <row r="432" spans="1:19" ht="15.75" x14ac:dyDescent="0.25">
      <c r="A432" s="78"/>
      <c r="B432" s="542"/>
      <c r="C432" s="277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</row>
    <row r="433" spans="1:19" ht="15.75" x14ac:dyDescent="0.25">
      <c r="A433" s="78"/>
      <c r="B433" s="542"/>
      <c r="C433" s="277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</row>
    <row r="434" spans="1:19" ht="15.75" x14ac:dyDescent="0.25">
      <c r="A434" s="78"/>
      <c r="B434" s="542"/>
      <c r="C434" s="277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</row>
    <row r="435" spans="1:19" ht="15.75" x14ac:dyDescent="0.25">
      <c r="A435" s="78"/>
      <c r="B435" s="542"/>
      <c r="C435" s="277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</row>
    <row r="436" spans="1:19" ht="15.75" x14ac:dyDescent="0.25">
      <c r="A436" s="78"/>
      <c r="B436" s="542"/>
      <c r="C436" s="277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</row>
    <row r="437" spans="1:19" ht="15.75" x14ac:dyDescent="0.25">
      <c r="A437" s="78"/>
      <c r="B437" s="542"/>
      <c r="C437" s="277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</row>
    <row r="438" spans="1:19" ht="15.75" x14ac:dyDescent="0.25">
      <c r="A438" s="78"/>
      <c r="B438" s="542"/>
      <c r="C438" s="277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</row>
    <row r="439" spans="1:19" ht="15.75" x14ac:dyDescent="0.25">
      <c r="A439" s="78"/>
      <c r="B439" s="542"/>
      <c r="C439" s="277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</row>
    <row r="440" spans="1:19" ht="15.75" x14ac:dyDescent="0.25">
      <c r="A440" s="78"/>
      <c r="B440" s="542"/>
      <c r="C440" s="277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</row>
    <row r="441" spans="1:19" ht="15.75" x14ac:dyDescent="0.25">
      <c r="A441" s="78"/>
      <c r="B441" s="542"/>
      <c r="C441" s="277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</row>
    <row r="442" spans="1:19" ht="15.75" x14ac:dyDescent="0.25">
      <c r="A442" s="78"/>
      <c r="B442" s="542"/>
      <c r="C442" s="277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</row>
    <row r="443" spans="1:19" ht="15.75" x14ac:dyDescent="0.25">
      <c r="A443" s="78"/>
      <c r="B443" s="542"/>
      <c r="C443" s="277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</row>
    <row r="444" spans="1:19" ht="15.75" x14ac:dyDescent="0.25">
      <c r="A444" s="78"/>
      <c r="B444" s="542"/>
      <c r="C444" s="277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</row>
    <row r="445" spans="1:19" ht="15.75" x14ac:dyDescent="0.25">
      <c r="A445" s="78"/>
      <c r="B445" s="542"/>
      <c r="C445" s="277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</row>
    <row r="446" spans="1:19" ht="15.75" x14ac:dyDescent="0.25">
      <c r="A446" s="78"/>
      <c r="B446" s="542"/>
      <c r="C446" s="277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</row>
    <row r="447" spans="1:19" ht="15.75" x14ac:dyDescent="0.25">
      <c r="A447" s="78"/>
      <c r="B447" s="542"/>
      <c r="C447" s="277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</row>
    <row r="448" spans="1:19" ht="15.75" x14ac:dyDescent="0.25">
      <c r="A448" s="78"/>
      <c r="B448" s="542"/>
      <c r="C448" s="277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</row>
    <row r="449" spans="1:19" ht="15.75" x14ac:dyDescent="0.25">
      <c r="A449" s="78"/>
      <c r="B449" s="542"/>
      <c r="C449" s="277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</row>
    <row r="450" spans="1:19" ht="15.75" x14ac:dyDescent="0.25">
      <c r="A450" s="78"/>
      <c r="B450" s="542"/>
      <c r="C450" s="277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</row>
    <row r="451" spans="1:19" ht="15.75" x14ac:dyDescent="0.25">
      <c r="A451" s="78"/>
      <c r="B451" s="542"/>
      <c r="C451" s="277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</row>
    <row r="452" spans="1:19" ht="15.75" x14ac:dyDescent="0.25">
      <c r="A452" s="78"/>
      <c r="B452" s="542"/>
      <c r="C452" s="277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</row>
    <row r="453" spans="1:19" ht="15.75" x14ac:dyDescent="0.25">
      <c r="A453" s="78"/>
      <c r="B453" s="542"/>
      <c r="C453" s="277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</row>
    <row r="454" spans="1:19" ht="15.75" x14ac:dyDescent="0.25">
      <c r="A454" s="78"/>
      <c r="B454" s="542"/>
      <c r="C454" s="277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</row>
    <row r="455" spans="1:19" ht="15.75" x14ac:dyDescent="0.25">
      <c r="A455" s="78"/>
      <c r="B455" s="542"/>
      <c r="C455" s="277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</row>
    <row r="456" spans="1:19" ht="15.75" x14ac:dyDescent="0.25">
      <c r="A456" s="78"/>
      <c r="B456" s="542"/>
      <c r="C456" s="277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</row>
    <row r="457" spans="1:19" ht="15.75" x14ac:dyDescent="0.25">
      <c r="A457" s="78"/>
      <c r="B457" s="542"/>
      <c r="C457" s="277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</row>
    <row r="458" spans="1:19" ht="15.75" x14ac:dyDescent="0.25">
      <c r="A458" s="78"/>
      <c r="B458" s="542"/>
      <c r="C458" s="277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</row>
    <row r="459" spans="1:19" ht="15.75" x14ac:dyDescent="0.25">
      <c r="A459" s="78"/>
      <c r="B459" s="542"/>
      <c r="C459" s="277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</row>
    <row r="460" spans="1:19" ht="15.75" x14ac:dyDescent="0.25">
      <c r="A460" s="78"/>
      <c r="B460" s="542"/>
      <c r="C460" s="277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</row>
    <row r="461" spans="1:19" ht="15.75" x14ac:dyDescent="0.25">
      <c r="A461" s="78"/>
      <c r="B461" s="542"/>
      <c r="C461" s="277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</row>
    <row r="462" spans="1:19" ht="15.75" x14ac:dyDescent="0.25">
      <c r="A462" s="78"/>
      <c r="B462" s="542"/>
      <c r="C462" s="277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</row>
    <row r="463" spans="1:19" ht="15.75" x14ac:dyDescent="0.25">
      <c r="A463" s="78"/>
      <c r="B463" s="542"/>
      <c r="C463" s="277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</row>
    <row r="464" spans="1:19" ht="15.75" x14ac:dyDescent="0.25">
      <c r="A464" s="78"/>
      <c r="B464" s="542"/>
      <c r="C464" s="277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</row>
    <row r="465" spans="1:19" ht="15.75" x14ac:dyDescent="0.25">
      <c r="A465" s="78"/>
      <c r="B465" s="542"/>
      <c r="C465" s="277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</row>
    <row r="466" spans="1:19" ht="15.75" x14ac:dyDescent="0.25">
      <c r="A466" s="78"/>
      <c r="B466" s="542"/>
      <c r="C466" s="277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</row>
    <row r="467" spans="1:19" ht="15.75" x14ac:dyDescent="0.25">
      <c r="A467" s="78"/>
      <c r="B467" s="542"/>
      <c r="C467" s="277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</row>
    <row r="468" spans="1:19" ht="15.75" x14ac:dyDescent="0.25">
      <c r="A468" s="78"/>
      <c r="B468" s="542"/>
      <c r="C468" s="277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</row>
    <row r="469" spans="1:19" ht="15.75" x14ac:dyDescent="0.25">
      <c r="A469" s="78"/>
      <c r="B469" s="542"/>
      <c r="C469" s="277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</row>
    <row r="470" spans="1:19" ht="15.75" x14ac:dyDescent="0.25">
      <c r="A470" s="78"/>
      <c r="B470" s="542"/>
      <c r="C470" s="277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</row>
    <row r="471" spans="1:19" ht="15.75" x14ac:dyDescent="0.25">
      <c r="A471" s="78"/>
      <c r="B471" s="542"/>
      <c r="C471" s="277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</row>
    <row r="472" spans="1:19" ht="15.75" x14ac:dyDescent="0.25">
      <c r="A472" s="78"/>
      <c r="B472" s="542"/>
      <c r="C472" s="277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</row>
    <row r="473" spans="1:19" ht="15.75" x14ac:dyDescent="0.25">
      <c r="A473" s="78"/>
      <c r="B473" s="542"/>
      <c r="C473" s="277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</row>
    <row r="474" spans="1:19" ht="15.75" x14ac:dyDescent="0.25">
      <c r="A474" s="78"/>
      <c r="B474" s="542"/>
      <c r="C474" s="277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</row>
    <row r="475" spans="1:19" ht="15.75" x14ac:dyDescent="0.25">
      <c r="A475" s="78"/>
      <c r="B475" s="542"/>
      <c r="C475" s="277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</row>
    <row r="476" spans="1:19" ht="15.75" x14ac:dyDescent="0.25">
      <c r="A476" s="78"/>
      <c r="B476" s="542"/>
      <c r="C476" s="277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</row>
    <row r="477" spans="1:19" ht="15.75" x14ac:dyDescent="0.25">
      <c r="A477" s="78"/>
      <c r="B477" s="542"/>
      <c r="C477" s="277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</row>
    <row r="478" spans="1:19" ht="15.75" x14ac:dyDescent="0.25">
      <c r="A478" s="78"/>
      <c r="B478" s="542"/>
      <c r="C478" s="277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</row>
    <row r="479" spans="1:19" ht="15.75" x14ac:dyDescent="0.25">
      <c r="A479" s="78"/>
      <c r="B479" s="542"/>
      <c r="C479" s="277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</row>
    <row r="480" spans="1:19" ht="15.75" x14ac:dyDescent="0.25">
      <c r="A480" s="78"/>
      <c r="B480" s="542"/>
      <c r="C480" s="277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</row>
    <row r="481" spans="1:19" ht="15.75" x14ac:dyDescent="0.25">
      <c r="A481" s="78"/>
      <c r="B481" s="542"/>
      <c r="C481" s="277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</row>
    <row r="482" spans="1:19" ht="15.75" x14ac:dyDescent="0.25">
      <c r="A482" s="78"/>
      <c r="B482" s="542"/>
      <c r="C482" s="277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</row>
    <row r="483" spans="1:19" ht="15.75" x14ac:dyDescent="0.25">
      <c r="A483" s="78"/>
      <c r="B483" s="542"/>
      <c r="C483" s="277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</row>
    <row r="484" spans="1:19" ht="15.75" x14ac:dyDescent="0.25">
      <c r="A484" s="78"/>
      <c r="B484" s="542"/>
      <c r="C484" s="277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</row>
    <row r="485" spans="1:19" ht="15.75" x14ac:dyDescent="0.25">
      <c r="A485" s="78"/>
      <c r="B485" s="542"/>
      <c r="C485" s="277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</row>
    <row r="486" spans="1:19" ht="15.75" x14ac:dyDescent="0.25">
      <c r="A486" s="78"/>
      <c r="B486" s="542"/>
      <c r="C486" s="277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</row>
    <row r="487" spans="1:19" ht="15.75" x14ac:dyDescent="0.25">
      <c r="A487" s="78"/>
      <c r="B487" s="542"/>
      <c r="C487" s="277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</row>
    <row r="488" spans="1:19" ht="15.75" x14ac:dyDescent="0.25">
      <c r="A488" s="78"/>
      <c r="B488" s="542"/>
      <c r="C488" s="277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</row>
    <row r="489" spans="1:19" ht="15.75" x14ac:dyDescent="0.25">
      <c r="A489" s="78"/>
      <c r="B489" s="542"/>
      <c r="C489" s="277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</row>
    <row r="490" spans="1:19" ht="15.75" x14ac:dyDescent="0.25">
      <c r="A490" s="78"/>
      <c r="B490" s="542"/>
      <c r="C490" s="277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</row>
    <row r="491" spans="1:19" ht="15.75" x14ac:dyDescent="0.25">
      <c r="A491" s="78"/>
      <c r="B491" s="542"/>
      <c r="C491" s="277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</row>
    <row r="492" spans="1:19" ht="15.75" x14ac:dyDescent="0.25">
      <c r="A492" s="78"/>
      <c r="B492" s="542"/>
      <c r="C492" s="277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</row>
    <row r="493" spans="1:19" ht="15.75" x14ac:dyDescent="0.25">
      <c r="A493" s="78"/>
      <c r="B493" s="542"/>
      <c r="C493" s="277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</row>
    <row r="494" spans="1:19" ht="15.75" x14ac:dyDescent="0.25">
      <c r="A494" s="78"/>
      <c r="B494" s="542"/>
      <c r="C494" s="277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</row>
    <row r="495" spans="1:19" ht="15.75" x14ac:dyDescent="0.25">
      <c r="A495" s="78"/>
      <c r="B495" s="542"/>
      <c r="C495" s="277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</row>
    <row r="496" spans="1:19" ht="15.75" x14ac:dyDescent="0.25">
      <c r="A496" s="78"/>
      <c r="B496" s="542"/>
      <c r="C496" s="277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</row>
    <row r="497" spans="1:19" ht="15.75" x14ac:dyDescent="0.25">
      <c r="A497" s="78"/>
      <c r="B497" s="542"/>
      <c r="C497" s="277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</row>
    <row r="498" spans="1:19" ht="15.75" x14ac:dyDescent="0.25">
      <c r="A498" s="78"/>
      <c r="B498" s="542"/>
      <c r="C498" s="277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</row>
    <row r="499" spans="1:19" ht="15.75" x14ac:dyDescent="0.25">
      <c r="A499" s="78"/>
      <c r="B499" s="542"/>
      <c r="C499" s="277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</row>
    <row r="500" spans="1:19" ht="15.75" x14ac:dyDescent="0.25">
      <c r="A500" s="78"/>
      <c r="B500" s="542"/>
      <c r="C500" s="277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</row>
    <row r="501" spans="1:19" ht="15.75" x14ac:dyDescent="0.25">
      <c r="A501" s="78"/>
      <c r="B501" s="542"/>
      <c r="C501" s="277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</row>
    <row r="502" spans="1:19" ht="15.75" x14ac:dyDescent="0.25">
      <c r="A502" s="78"/>
      <c r="B502" s="542"/>
      <c r="C502" s="277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</row>
    <row r="503" spans="1:19" ht="15.75" x14ac:dyDescent="0.25">
      <c r="A503" s="78"/>
      <c r="B503" s="542"/>
      <c r="C503" s="277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</row>
    <row r="504" spans="1:19" ht="15.75" x14ac:dyDescent="0.25">
      <c r="A504" s="78"/>
      <c r="B504" s="542"/>
      <c r="C504" s="277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</row>
    <row r="505" spans="1:19" ht="15.75" x14ac:dyDescent="0.25">
      <c r="A505" s="78"/>
      <c r="B505" s="542"/>
      <c r="C505" s="277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</row>
    <row r="506" spans="1:19" ht="15.75" x14ac:dyDescent="0.25">
      <c r="A506" s="78"/>
      <c r="B506" s="542"/>
      <c r="C506" s="277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</row>
    <row r="507" spans="1:19" ht="15.75" x14ac:dyDescent="0.25">
      <c r="A507" s="78"/>
      <c r="B507" s="542"/>
      <c r="C507" s="277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</row>
    <row r="508" spans="1:19" ht="15.75" x14ac:dyDescent="0.25">
      <c r="A508" s="78"/>
      <c r="B508" s="542"/>
      <c r="C508" s="277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</row>
    <row r="509" spans="1:19" ht="15.75" x14ac:dyDescent="0.25">
      <c r="A509" s="78"/>
      <c r="B509" s="542"/>
      <c r="C509" s="277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</row>
    <row r="510" spans="1:19" ht="15.75" x14ac:dyDescent="0.25">
      <c r="A510" s="78"/>
      <c r="B510" s="542"/>
      <c r="C510" s="277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</row>
    <row r="511" spans="1:19" ht="15.75" x14ac:dyDescent="0.25">
      <c r="A511" s="78"/>
      <c r="B511" s="542"/>
      <c r="C511" s="277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</row>
    <row r="512" spans="1:19" ht="15.75" x14ac:dyDescent="0.25">
      <c r="A512" s="78"/>
      <c r="B512" s="542"/>
      <c r="C512" s="277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</row>
    <row r="513" spans="1:19" ht="15.75" x14ac:dyDescent="0.25">
      <c r="A513" s="78"/>
      <c r="B513" s="542"/>
      <c r="C513" s="277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</row>
    <row r="514" spans="1:19" ht="15.75" x14ac:dyDescent="0.25">
      <c r="A514" s="78"/>
      <c r="B514" s="542"/>
      <c r="C514" s="277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</row>
    <row r="515" spans="1:19" ht="15.75" x14ac:dyDescent="0.25">
      <c r="A515" s="78"/>
      <c r="B515" s="542"/>
      <c r="C515" s="277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</row>
    <row r="516" spans="1:19" ht="15.75" x14ac:dyDescent="0.25">
      <c r="A516" s="78"/>
      <c r="B516" s="542"/>
      <c r="C516" s="277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</row>
    <row r="517" spans="1:19" ht="15.75" x14ac:dyDescent="0.25">
      <c r="A517" s="78"/>
      <c r="B517" s="542"/>
      <c r="C517" s="277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</row>
    <row r="518" spans="1:19" ht="15.75" x14ac:dyDescent="0.25">
      <c r="A518" s="78"/>
      <c r="B518" s="542"/>
      <c r="C518" s="277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</row>
    <row r="519" spans="1:19" ht="15.75" x14ac:dyDescent="0.25">
      <c r="A519" s="78"/>
      <c r="B519" s="542"/>
      <c r="C519" s="277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</row>
    <row r="520" spans="1:19" ht="15.75" x14ac:dyDescent="0.25">
      <c r="A520" s="78"/>
      <c r="B520" s="542"/>
      <c r="C520" s="277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</row>
    <row r="521" spans="1:19" ht="15.75" x14ac:dyDescent="0.25">
      <c r="A521" s="78"/>
      <c r="B521" s="542"/>
      <c r="C521" s="277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</row>
    <row r="522" spans="1:19" ht="15.75" x14ac:dyDescent="0.25">
      <c r="A522" s="78"/>
      <c r="B522" s="542"/>
      <c r="C522" s="277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</row>
    <row r="523" spans="1:19" ht="15.75" x14ac:dyDescent="0.25">
      <c r="A523" s="78"/>
      <c r="B523" s="542"/>
      <c r="C523" s="277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</row>
    <row r="524" spans="1:19" ht="15.75" x14ac:dyDescent="0.25">
      <c r="A524" s="78"/>
      <c r="B524" s="542"/>
      <c r="C524" s="277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</row>
    <row r="525" spans="1:19" ht="15.75" x14ac:dyDescent="0.25">
      <c r="A525" s="78"/>
      <c r="B525" s="542"/>
      <c r="C525" s="277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</row>
    <row r="526" spans="1:19" ht="15.75" x14ac:dyDescent="0.25">
      <c r="A526" s="78"/>
      <c r="B526" s="542"/>
      <c r="C526" s="277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</row>
    <row r="527" spans="1:19" ht="15.75" x14ac:dyDescent="0.25">
      <c r="A527" s="78"/>
      <c r="B527" s="542"/>
      <c r="C527" s="277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</row>
    <row r="528" spans="1:19" ht="15.75" x14ac:dyDescent="0.25">
      <c r="A528" s="78"/>
      <c r="B528" s="542"/>
      <c r="C528" s="277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</row>
    <row r="529" spans="1:19" ht="15.75" x14ac:dyDescent="0.25">
      <c r="A529" s="78"/>
      <c r="B529" s="542"/>
      <c r="C529" s="277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</row>
    <row r="530" spans="1:19" ht="15.75" x14ac:dyDescent="0.25">
      <c r="A530" s="78"/>
      <c r="B530" s="542"/>
      <c r="C530" s="277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</row>
    <row r="531" spans="1:19" ht="15.75" x14ac:dyDescent="0.25">
      <c r="A531" s="78"/>
      <c r="B531" s="542"/>
      <c r="C531" s="277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</row>
    <row r="532" spans="1:19" ht="15.75" x14ac:dyDescent="0.25">
      <c r="A532" s="78"/>
      <c r="B532" s="542"/>
      <c r="C532" s="277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</row>
    <row r="533" spans="1:19" ht="15.75" x14ac:dyDescent="0.25">
      <c r="A533" s="78"/>
      <c r="B533" s="542"/>
      <c r="C533" s="277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</row>
    <row r="534" spans="1:19" ht="15.75" x14ac:dyDescent="0.25">
      <c r="A534" s="78"/>
      <c r="B534" s="542"/>
      <c r="C534" s="277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</row>
    <row r="535" spans="1:19" ht="15.75" x14ac:dyDescent="0.25">
      <c r="A535" s="78"/>
      <c r="B535" s="542"/>
      <c r="C535" s="277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</row>
    <row r="536" spans="1:19" ht="15.75" x14ac:dyDescent="0.25">
      <c r="A536" s="78"/>
      <c r="B536" s="542"/>
      <c r="C536" s="277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</row>
    <row r="537" spans="1:19" ht="15.75" x14ac:dyDescent="0.25">
      <c r="A537" s="78"/>
      <c r="B537" s="542"/>
      <c r="C537" s="277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</row>
    <row r="538" spans="1:19" ht="15.75" x14ac:dyDescent="0.25">
      <c r="A538" s="78"/>
      <c r="B538" s="542"/>
      <c r="C538" s="277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</row>
    <row r="539" spans="1:19" ht="15.75" x14ac:dyDescent="0.25">
      <c r="A539" s="78"/>
      <c r="B539" s="542"/>
      <c r="C539" s="277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</row>
    <row r="540" spans="1:19" ht="15.75" x14ac:dyDescent="0.25">
      <c r="A540" s="78"/>
      <c r="B540" s="542"/>
      <c r="C540" s="277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</row>
    <row r="541" spans="1:19" ht="15.75" x14ac:dyDescent="0.25">
      <c r="A541" s="78"/>
      <c r="B541" s="542"/>
      <c r="C541" s="277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</row>
    <row r="542" spans="1:19" ht="15.75" x14ac:dyDescent="0.25">
      <c r="A542" s="78"/>
      <c r="B542" s="542"/>
      <c r="C542" s="277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</row>
    <row r="543" spans="1:19" ht="15.75" x14ac:dyDescent="0.25">
      <c r="A543" s="78"/>
      <c r="B543" s="542"/>
      <c r="C543" s="277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</row>
    <row r="544" spans="1:19" ht="15.75" x14ac:dyDescent="0.25">
      <c r="A544" s="78"/>
      <c r="B544" s="542"/>
      <c r="C544" s="277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</row>
    <row r="545" spans="1:19" ht="15.75" x14ac:dyDescent="0.25">
      <c r="A545" s="78"/>
      <c r="B545" s="542"/>
      <c r="C545" s="277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</row>
    <row r="546" spans="1:19" ht="15.75" x14ac:dyDescent="0.25">
      <c r="A546" s="78"/>
      <c r="B546" s="542"/>
      <c r="C546" s="277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</row>
    <row r="547" spans="1:19" ht="15.75" x14ac:dyDescent="0.25">
      <c r="A547" s="78"/>
      <c r="B547" s="542"/>
      <c r="C547" s="277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</row>
    <row r="548" spans="1:19" ht="15.75" x14ac:dyDescent="0.25">
      <c r="A548" s="78"/>
      <c r="B548" s="542"/>
      <c r="C548" s="277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</row>
    <row r="549" spans="1:19" ht="15.75" x14ac:dyDescent="0.25">
      <c r="A549" s="78"/>
      <c r="B549" s="542"/>
      <c r="C549" s="277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</row>
    <row r="550" spans="1:19" ht="15.75" x14ac:dyDescent="0.25">
      <c r="A550" s="78"/>
      <c r="B550" s="542"/>
      <c r="C550" s="277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</row>
    <row r="551" spans="1:19" ht="15.75" x14ac:dyDescent="0.25">
      <c r="A551" s="78"/>
      <c r="B551" s="542"/>
      <c r="C551" s="277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</row>
    <row r="552" spans="1:19" ht="15.75" x14ac:dyDescent="0.25">
      <c r="A552" s="78"/>
      <c r="B552" s="542"/>
      <c r="C552" s="277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</row>
    <row r="553" spans="1:19" ht="15.75" x14ac:dyDescent="0.25">
      <c r="A553" s="78"/>
      <c r="B553" s="542"/>
      <c r="C553" s="277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</row>
    <row r="554" spans="1:19" ht="15.75" x14ac:dyDescent="0.25">
      <c r="A554" s="78"/>
      <c r="B554" s="542"/>
      <c r="C554" s="277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</row>
    <row r="555" spans="1:19" ht="15.75" x14ac:dyDescent="0.25">
      <c r="A555" s="78"/>
      <c r="B555" s="542"/>
      <c r="C555" s="277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</row>
    <row r="556" spans="1:19" ht="15.75" x14ac:dyDescent="0.25">
      <c r="A556" s="78"/>
      <c r="B556" s="542"/>
      <c r="C556" s="277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</row>
    <row r="557" spans="1:19" ht="15.75" x14ac:dyDescent="0.25">
      <c r="A557" s="78"/>
      <c r="B557" s="542"/>
      <c r="C557" s="277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</row>
    <row r="558" spans="1:19" ht="15.75" x14ac:dyDescent="0.25">
      <c r="A558" s="78"/>
      <c r="B558" s="542"/>
      <c r="C558" s="277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</row>
    <row r="559" spans="1:19" ht="15.75" x14ac:dyDescent="0.25">
      <c r="A559" s="78"/>
      <c r="B559" s="542"/>
      <c r="C559" s="277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</row>
    <row r="560" spans="1:19" ht="15.75" x14ac:dyDescent="0.25">
      <c r="A560" s="78"/>
      <c r="B560" s="542"/>
      <c r="C560" s="277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</row>
    <row r="561" spans="1:19" ht="15.75" x14ac:dyDescent="0.25">
      <c r="A561" s="78"/>
      <c r="B561" s="542"/>
      <c r="C561" s="277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</row>
    <row r="562" spans="1:19" ht="15.75" x14ac:dyDescent="0.25">
      <c r="A562" s="78"/>
      <c r="B562" s="542"/>
      <c r="C562" s="277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</row>
    <row r="563" spans="1:19" ht="15.75" x14ac:dyDescent="0.25">
      <c r="A563" s="78"/>
      <c r="B563" s="542"/>
      <c r="C563" s="277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</row>
    <row r="564" spans="1:19" ht="15.75" x14ac:dyDescent="0.25">
      <c r="A564" s="78"/>
      <c r="B564" s="542"/>
      <c r="C564" s="277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</row>
    <row r="565" spans="1:19" ht="15.75" x14ac:dyDescent="0.25">
      <c r="A565" s="78"/>
      <c r="B565" s="542"/>
      <c r="C565" s="277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</row>
    <row r="566" spans="1:19" ht="15.75" x14ac:dyDescent="0.25">
      <c r="A566" s="78"/>
      <c r="B566" s="542"/>
      <c r="C566" s="277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</row>
    <row r="567" spans="1:19" ht="15.75" x14ac:dyDescent="0.25">
      <c r="A567" s="78"/>
      <c r="B567" s="542"/>
      <c r="C567" s="277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</row>
    <row r="568" spans="1:19" ht="15.75" x14ac:dyDescent="0.25">
      <c r="A568" s="78"/>
      <c r="B568" s="542"/>
      <c r="C568" s="277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</row>
    <row r="569" spans="1:19" ht="15.75" x14ac:dyDescent="0.25">
      <c r="A569" s="78"/>
      <c r="B569" s="542"/>
      <c r="C569" s="277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</row>
    <row r="570" spans="1:19" ht="15.75" x14ac:dyDescent="0.25">
      <c r="A570" s="78"/>
      <c r="B570" s="542"/>
      <c r="C570" s="277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</row>
    <row r="571" spans="1:19" ht="15.75" x14ac:dyDescent="0.25">
      <c r="A571" s="78"/>
      <c r="B571" s="542"/>
      <c r="C571" s="277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</row>
    <row r="572" spans="1:19" ht="15.75" x14ac:dyDescent="0.25">
      <c r="A572" s="78"/>
      <c r="B572" s="542"/>
      <c r="C572" s="277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</row>
    <row r="573" spans="1:19" ht="15.75" x14ac:dyDescent="0.25">
      <c r="A573" s="78"/>
      <c r="B573" s="542"/>
      <c r="C573" s="277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</row>
    <row r="574" spans="1:19" ht="15.75" x14ac:dyDescent="0.25">
      <c r="A574" s="78"/>
      <c r="B574" s="542"/>
      <c r="C574" s="277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</row>
    <row r="575" spans="1:19" ht="15.75" x14ac:dyDescent="0.25">
      <c r="A575" s="78"/>
      <c r="B575" s="542"/>
      <c r="C575" s="277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</row>
    <row r="576" spans="1:19" ht="15.75" x14ac:dyDescent="0.25">
      <c r="A576" s="78"/>
      <c r="B576" s="542"/>
      <c r="C576" s="277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</row>
    <row r="577" spans="1:19" ht="15.75" x14ac:dyDescent="0.25">
      <c r="A577" s="78"/>
      <c r="B577" s="542"/>
      <c r="C577" s="277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</row>
    <row r="578" spans="1:19" ht="15.75" x14ac:dyDescent="0.25">
      <c r="A578" s="78"/>
      <c r="B578" s="542"/>
      <c r="C578" s="277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</row>
    <row r="579" spans="1:19" ht="15.75" x14ac:dyDescent="0.25">
      <c r="A579" s="78"/>
      <c r="B579" s="542"/>
      <c r="C579" s="277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</row>
    <row r="580" spans="1:19" ht="15.75" x14ac:dyDescent="0.25">
      <c r="A580" s="78"/>
      <c r="B580" s="542"/>
      <c r="C580" s="277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</row>
    <row r="581" spans="1:19" ht="15.75" x14ac:dyDescent="0.25">
      <c r="A581" s="78"/>
      <c r="B581" s="542"/>
      <c r="C581" s="277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</row>
    <row r="582" spans="1:19" ht="15.75" x14ac:dyDescent="0.25">
      <c r="A582" s="78"/>
      <c r="B582" s="542"/>
      <c r="C582" s="277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</row>
    <row r="583" spans="1:19" ht="15.75" x14ac:dyDescent="0.25">
      <c r="A583" s="78"/>
      <c r="B583" s="542"/>
      <c r="C583" s="277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</row>
    <row r="584" spans="1:19" ht="15.75" x14ac:dyDescent="0.25">
      <c r="A584" s="78"/>
      <c r="B584" s="542"/>
      <c r="C584" s="277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</row>
    <row r="585" spans="1:19" ht="15.75" x14ac:dyDescent="0.25">
      <c r="A585" s="78"/>
      <c r="B585" s="542"/>
      <c r="C585" s="277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</row>
    <row r="586" spans="1:19" ht="15.75" x14ac:dyDescent="0.25">
      <c r="A586" s="78"/>
      <c r="B586" s="542"/>
      <c r="C586" s="277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</row>
    <row r="587" spans="1:19" ht="15.75" x14ac:dyDescent="0.25">
      <c r="A587" s="78"/>
      <c r="B587" s="542"/>
      <c r="C587" s="277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</row>
    <row r="588" spans="1:19" ht="15.75" x14ac:dyDescent="0.25">
      <c r="A588" s="78"/>
      <c r="B588" s="542"/>
      <c r="C588" s="277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</row>
    <row r="589" spans="1:19" ht="15.75" x14ac:dyDescent="0.25">
      <c r="A589" s="78"/>
      <c r="B589" s="542"/>
      <c r="C589" s="277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</row>
    <row r="590" spans="1:19" ht="15.75" x14ac:dyDescent="0.25">
      <c r="A590" s="78"/>
      <c r="B590" s="542"/>
      <c r="C590" s="277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</row>
    <row r="591" spans="1:19" ht="15.75" x14ac:dyDescent="0.25">
      <c r="A591" s="78"/>
      <c r="B591" s="542"/>
      <c r="C591" s="277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</row>
    <row r="592" spans="1:19" ht="15.75" x14ac:dyDescent="0.25">
      <c r="A592" s="78"/>
      <c r="B592" s="542"/>
      <c r="C592" s="277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</row>
    <row r="593" spans="1:19" ht="15.75" x14ac:dyDescent="0.25">
      <c r="A593" s="78"/>
      <c r="B593" s="542"/>
      <c r="C593" s="277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</row>
    <row r="594" spans="1:19" ht="15.75" x14ac:dyDescent="0.25">
      <c r="A594" s="78"/>
      <c r="B594" s="542"/>
      <c r="C594" s="277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</row>
    <row r="595" spans="1:19" ht="15.75" x14ac:dyDescent="0.25">
      <c r="A595" s="78"/>
      <c r="B595" s="542"/>
      <c r="C595" s="277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</row>
    <row r="596" spans="1:19" ht="15.75" x14ac:dyDescent="0.25">
      <c r="A596" s="78"/>
      <c r="B596" s="542"/>
      <c r="C596" s="277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</row>
    <row r="597" spans="1:19" ht="15.75" x14ac:dyDescent="0.25">
      <c r="A597" s="78"/>
      <c r="B597" s="542"/>
      <c r="C597" s="277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</row>
    <row r="598" spans="1:19" ht="15.75" x14ac:dyDescent="0.25">
      <c r="A598" s="78"/>
      <c r="B598" s="542"/>
      <c r="C598" s="277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</row>
    <row r="599" spans="1:19" ht="15.75" x14ac:dyDescent="0.25">
      <c r="A599" s="78"/>
      <c r="B599" s="542"/>
      <c r="C599" s="277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</row>
    <row r="600" spans="1:19" ht="15.75" x14ac:dyDescent="0.25">
      <c r="A600" s="78"/>
      <c r="B600" s="542"/>
      <c r="C600" s="277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</row>
    <row r="601" spans="1:19" ht="15.75" x14ac:dyDescent="0.25">
      <c r="A601" s="78"/>
      <c r="B601" s="542"/>
      <c r="C601" s="277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</row>
    <row r="602" spans="1:19" ht="15.75" x14ac:dyDescent="0.25">
      <c r="A602" s="78"/>
      <c r="B602" s="542"/>
      <c r="C602" s="277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</row>
    <row r="603" spans="1:19" ht="15.75" x14ac:dyDescent="0.25">
      <c r="A603" s="78"/>
      <c r="B603" s="542"/>
      <c r="C603" s="277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</row>
    <row r="604" spans="1:19" ht="15.75" x14ac:dyDescent="0.25">
      <c r="A604" s="78"/>
      <c r="B604" s="542"/>
      <c r="C604" s="277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</row>
    <row r="605" spans="1:19" ht="15.75" x14ac:dyDescent="0.25">
      <c r="A605" s="78"/>
      <c r="B605" s="542"/>
      <c r="C605" s="277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</row>
    <row r="606" spans="1:19" ht="15.75" x14ac:dyDescent="0.25">
      <c r="A606" s="78"/>
      <c r="B606" s="542"/>
      <c r="C606" s="277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</row>
    <row r="607" spans="1:19" ht="15.75" x14ac:dyDescent="0.25">
      <c r="A607" s="78"/>
      <c r="B607" s="542"/>
      <c r="C607" s="277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</row>
    <row r="608" spans="1:19" ht="15.75" x14ac:dyDescent="0.25">
      <c r="A608" s="78"/>
      <c r="B608" s="542"/>
      <c r="C608" s="277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</row>
    <row r="609" spans="1:19" ht="15.75" x14ac:dyDescent="0.25">
      <c r="A609" s="78"/>
      <c r="B609" s="542"/>
      <c r="C609" s="277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</row>
    <row r="610" spans="1:19" ht="15.75" x14ac:dyDescent="0.25">
      <c r="A610" s="78"/>
      <c r="B610" s="542"/>
      <c r="C610" s="277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</row>
    <row r="611" spans="1:19" ht="15.75" x14ac:dyDescent="0.25">
      <c r="A611" s="78"/>
      <c r="B611" s="542"/>
      <c r="C611" s="277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</row>
    <row r="612" spans="1:19" ht="15.75" x14ac:dyDescent="0.25">
      <c r="A612" s="78"/>
      <c r="B612" s="542"/>
      <c r="C612" s="277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</row>
    <row r="613" spans="1:19" ht="15.75" x14ac:dyDescent="0.25">
      <c r="A613" s="78"/>
      <c r="B613" s="542"/>
      <c r="C613" s="277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</row>
    <row r="614" spans="1:19" ht="15.75" x14ac:dyDescent="0.25">
      <c r="A614" s="78"/>
      <c r="B614" s="542"/>
      <c r="C614" s="277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</row>
    <row r="615" spans="1:19" ht="15.75" x14ac:dyDescent="0.25">
      <c r="A615" s="78"/>
      <c r="B615" s="542"/>
      <c r="C615" s="277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</row>
    <row r="616" spans="1:19" ht="15.75" x14ac:dyDescent="0.25">
      <c r="A616" s="78"/>
      <c r="B616" s="542"/>
      <c r="C616" s="277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</row>
    <row r="617" spans="1:19" ht="15.75" x14ac:dyDescent="0.25">
      <c r="A617" s="78"/>
      <c r="B617" s="542"/>
      <c r="C617" s="277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</row>
    <row r="618" spans="1:19" ht="15.75" x14ac:dyDescent="0.25">
      <c r="A618" s="78"/>
      <c r="B618" s="542"/>
      <c r="C618" s="277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</row>
    <row r="619" spans="1:19" ht="15.75" x14ac:dyDescent="0.25">
      <c r="A619" s="78"/>
      <c r="B619" s="542"/>
      <c r="C619" s="277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</row>
    <row r="620" spans="1:19" ht="15.75" x14ac:dyDescent="0.25">
      <c r="A620" s="78"/>
      <c r="B620" s="542"/>
      <c r="C620" s="277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</row>
    <row r="621" spans="1:19" ht="15.75" x14ac:dyDescent="0.25">
      <c r="A621" s="78"/>
      <c r="B621" s="542"/>
      <c r="C621" s="277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</row>
    <row r="622" spans="1:19" ht="15.75" x14ac:dyDescent="0.25">
      <c r="A622" s="78"/>
      <c r="B622" s="542"/>
      <c r="C622" s="277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</row>
    <row r="623" spans="1:19" ht="15.75" x14ac:dyDescent="0.25">
      <c r="A623" s="78"/>
      <c r="B623" s="542"/>
      <c r="C623" s="277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</row>
    <row r="624" spans="1:19" ht="15.75" x14ac:dyDescent="0.25">
      <c r="A624" s="78"/>
      <c r="B624" s="542"/>
      <c r="C624" s="277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</row>
    <row r="625" spans="1:19" ht="15.75" x14ac:dyDescent="0.25">
      <c r="A625" s="78"/>
      <c r="B625" s="542"/>
      <c r="C625" s="277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</row>
    <row r="626" spans="1:19" ht="15.75" x14ac:dyDescent="0.25">
      <c r="A626" s="78"/>
      <c r="B626" s="542"/>
      <c r="C626" s="277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</row>
    <row r="627" spans="1:19" ht="15.75" x14ac:dyDescent="0.25">
      <c r="A627" s="78"/>
      <c r="B627" s="542"/>
      <c r="C627" s="277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</row>
    <row r="628" spans="1:19" ht="15.75" x14ac:dyDescent="0.25">
      <c r="A628" s="78"/>
      <c r="B628" s="542"/>
      <c r="C628" s="277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</row>
    <row r="629" spans="1:19" ht="15.75" x14ac:dyDescent="0.25">
      <c r="A629" s="78"/>
      <c r="B629" s="542"/>
      <c r="C629" s="277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</row>
    <row r="630" spans="1:19" ht="15.75" x14ac:dyDescent="0.25">
      <c r="A630" s="78"/>
      <c r="B630" s="542"/>
      <c r="C630" s="277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</row>
    <row r="631" spans="1:19" ht="15.75" x14ac:dyDescent="0.25">
      <c r="A631" s="78"/>
      <c r="B631" s="542"/>
      <c r="C631" s="277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</row>
    <row r="632" spans="1:19" ht="15.75" x14ac:dyDescent="0.25">
      <c r="A632" s="78"/>
      <c r="B632" s="542"/>
      <c r="C632" s="277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</row>
    <row r="633" spans="1:19" ht="15.75" x14ac:dyDescent="0.25">
      <c r="A633" s="78"/>
      <c r="B633" s="542"/>
      <c r="C633" s="277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</row>
    <row r="634" spans="1:19" ht="15.75" x14ac:dyDescent="0.25">
      <c r="A634" s="78"/>
      <c r="B634" s="542"/>
      <c r="C634" s="277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</row>
    <row r="635" spans="1:19" ht="15.75" x14ac:dyDescent="0.25">
      <c r="A635" s="78"/>
      <c r="B635" s="542"/>
      <c r="C635" s="277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</row>
    <row r="636" spans="1:19" ht="15.75" x14ac:dyDescent="0.25">
      <c r="A636" s="78"/>
      <c r="B636" s="542"/>
      <c r="C636" s="277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</row>
    <row r="637" spans="1:19" ht="15.75" x14ac:dyDescent="0.25">
      <c r="A637" s="78"/>
      <c r="B637" s="542"/>
      <c r="C637" s="277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</row>
    <row r="638" spans="1:19" ht="15.75" x14ac:dyDescent="0.25">
      <c r="A638" s="78"/>
      <c r="B638" s="542"/>
      <c r="C638" s="277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</row>
    <row r="639" spans="1:19" ht="15.75" x14ac:dyDescent="0.25">
      <c r="A639" s="78"/>
      <c r="B639" s="542"/>
      <c r="C639" s="277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</row>
    <row r="640" spans="1:19" ht="15.75" x14ac:dyDescent="0.25">
      <c r="A640" s="78"/>
      <c r="B640" s="542"/>
      <c r="C640" s="277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</row>
    <row r="641" spans="1:19" ht="15.75" x14ac:dyDescent="0.25">
      <c r="A641" s="78"/>
      <c r="B641" s="542"/>
      <c r="C641" s="277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</row>
    <row r="642" spans="1:19" ht="15.75" x14ac:dyDescent="0.25">
      <c r="A642" s="78"/>
      <c r="B642" s="542"/>
      <c r="C642" s="277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</row>
    <row r="643" spans="1:19" ht="15.75" x14ac:dyDescent="0.25">
      <c r="A643" s="78"/>
      <c r="B643" s="542"/>
      <c r="C643" s="277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</row>
  </sheetData>
  <sheetProtection password="CA1A" sheet="1" objects="1" scenarios="1"/>
  <mergeCells count="4">
    <mergeCell ref="B312:C312"/>
    <mergeCell ref="A1:C1"/>
    <mergeCell ref="A2:C2"/>
    <mergeCell ref="A224:C224"/>
  </mergeCells>
  <pageMargins left="0.7" right="0.7" top="0.75" bottom="0.75" header="0.3" footer="0.3"/>
  <pageSetup paperSize="9" orientation="portrait" horizontalDpi="4294967292" verticalDpi="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7">
    <tabColor theme="1" tint="4.9989318521683403E-2"/>
  </sheetPr>
  <dimension ref="A1:AM7381"/>
  <sheetViews>
    <sheetView showGridLines="0" view="pageBreakPreview" topLeftCell="E4" zoomScale="90" zoomScaleNormal="80" zoomScaleSheetLayoutView="90" workbookViewId="0">
      <selection activeCell="O6498" sqref="O6498"/>
    </sheetView>
  </sheetViews>
  <sheetFormatPr baseColWidth="10" defaultRowHeight="15" x14ac:dyDescent="0.25"/>
  <cols>
    <col min="1" max="1" width="4.42578125" style="466" hidden="1" customWidth="1"/>
    <col min="2" max="2" width="11.85546875" style="466" hidden="1" customWidth="1"/>
    <col min="3" max="4" width="11.85546875" style="467" hidden="1" customWidth="1"/>
    <col min="5" max="5" width="7.5703125" style="466" customWidth="1"/>
    <col min="6" max="6" width="9.42578125" style="466" customWidth="1"/>
    <col min="7" max="7" width="3.7109375" style="468" customWidth="1"/>
    <col min="8" max="9" width="11.85546875" style="466" customWidth="1"/>
    <col min="10" max="10" width="14" style="466" customWidth="1"/>
    <col min="11" max="13" width="11.85546875" style="466" customWidth="1"/>
    <col min="14" max="14" width="19.42578125" style="466" customWidth="1"/>
    <col min="15" max="15" width="11.85546875" style="466" customWidth="1"/>
    <col min="16" max="16" width="11.28515625" style="466" customWidth="1"/>
    <col min="17" max="19" width="11.85546875" style="466" customWidth="1"/>
    <col min="20" max="20" width="3.85546875" style="466" customWidth="1"/>
    <col min="21" max="23" width="11.85546875" style="466" customWidth="1"/>
    <col min="24" max="25" width="5.140625" style="466" customWidth="1"/>
    <col min="26" max="26" width="11.42578125" style="466"/>
    <col min="27" max="27" width="5.28515625" style="466" customWidth="1"/>
    <col min="28" max="28" width="5.42578125" style="466" customWidth="1"/>
    <col min="29" max="16384" width="11.42578125" style="466"/>
  </cols>
  <sheetData>
    <row r="1" spans="1:39" hidden="1" x14ac:dyDescent="0.25">
      <c r="E1" s="466" t="s">
        <v>93</v>
      </c>
      <c r="H1" s="466" t="s">
        <v>93</v>
      </c>
      <c r="J1" s="466" t="s">
        <v>93</v>
      </c>
      <c r="L1" s="466" t="s">
        <v>93</v>
      </c>
      <c r="N1" s="466" t="s">
        <v>93</v>
      </c>
      <c r="P1" s="466" t="s">
        <v>93</v>
      </c>
      <c r="R1" s="466" t="s">
        <v>93</v>
      </c>
      <c r="AI1" s="466" t="s">
        <v>93</v>
      </c>
      <c r="AK1" s="466" t="s">
        <v>93</v>
      </c>
      <c r="AM1" s="466" t="s">
        <v>93</v>
      </c>
    </row>
    <row r="2" spans="1:39" hidden="1" x14ac:dyDescent="0.25"/>
    <row r="3" spans="1:39" hidden="1" x14ac:dyDescent="0.25"/>
    <row r="4" spans="1:39" ht="7.5" customHeight="1" x14ac:dyDescent="0.25"/>
    <row r="5" spans="1:39" ht="17.100000000000001" customHeight="1" x14ac:dyDescent="0.25">
      <c r="C5" s="466"/>
      <c r="D5" s="466"/>
      <c r="F5" s="1000" t="s">
        <v>4412</v>
      </c>
      <c r="G5" s="1001"/>
      <c r="H5" s="1001"/>
      <c r="I5" s="1002"/>
    </row>
    <row r="6" spans="1:39" ht="3.95" customHeight="1" x14ac:dyDescent="0.25">
      <c r="C6" s="466"/>
      <c r="D6" s="466"/>
      <c r="H6" s="467"/>
      <c r="I6" s="467"/>
    </row>
    <row r="7" spans="1:39" ht="17.100000000000001" customHeight="1" x14ac:dyDescent="0.25">
      <c r="C7" s="466"/>
      <c r="D7" s="466"/>
      <c r="F7" s="469"/>
      <c r="G7" s="470"/>
      <c r="H7" s="471" t="s">
        <v>3778</v>
      </c>
      <c r="I7" s="471" t="s">
        <v>3811</v>
      </c>
    </row>
    <row r="8" spans="1:39" ht="17.100000000000001" customHeight="1" x14ac:dyDescent="0.25">
      <c r="A8" s="467">
        <v>1</v>
      </c>
      <c r="B8" s="467">
        <f>$O$33</f>
        <v>2</v>
      </c>
      <c r="C8" s="472">
        <f>IF(A8&lt;=B8,1,0)</f>
        <v>1</v>
      </c>
      <c r="D8" s="472">
        <f t="shared" ref="D8:D27" si="0">IF(OR(H8="",I8=""),0,(1/H8)*IF(I8="",1,IF(I8="",0.5,0.1)))</f>
        <v>0</v>
      </c>
      <c r="F8" s="473" t="s">
        <v>3969</v>
      </c>
      <c r="G8" s="474">
        <v>1</v>
      </c>
      <c r="H8" s="483"/>
      <c r="I8" s="461"/>
    </row>
    <row r="9" spans="1:39" ht="17.100000000000001" customHeight="1" x14ac:dyDescent="0.25">
      <c r="A9" s="467">
        <v>2</v>
      </c>
      <c r="B9" s="467">
        <f t="shared" ref="B9:B27" si="1">$O$33</f>
        <v>2</v>
      </c>
      <c r="C9" s="472">
        <f t="shared" ref="C9:C27" si="2">IF(A9&lt;=B9,1,0)</f>
        <v>1</v>
      </c>
      <c r="D9" s="472">
        <f t="shared" si="0"/>
        <v>0</v>
      </c>
      <c r="F9" s="473" t="s">
        <v>3969</v>
      </c>
      <c r="G9" s="474">
        <v>2</v>
      </c>
      <c r="H9" s="483"/>
      <c r="I9" s="461"/>
    </row>
    <row r="10" spans="1:39" ht="17.100000000000001" customHeight="1" x14ac:dyDescent="0.25">
      <c r="A10" s="467">
        <v>3</v>
      </c>
      <c r="B10" s="467">
        <f t="shared" si="1"/>
        <v>2</v>
      </c>
      <c r="C10" s="472">
        <f t="shared" si="2"/>
        <v>0</v>
      </c>
      <c r="D10" s="472">
        <f t="shared" si="0"/>
        <v>0</v>
      </c>
      <c r="F10" s="473" t="s">
        <v>3969</v>
      </c>
      <c r="G10" s="474">
        <v>3</v>
      </c>
      <c r="H10" s="483"/>
      <c r="I10" s="461"/>
    </row>
    <row r="11" spans="1:39" ht="17.100000000000001" customHeight="1" x14ac:dyDescent="0.25">
      <c r="A11" s="467">
        <v>4</v>
      </c>
      <c r="B11" s="467">
        <f t="shared" si="1"/>
        <v>2</v>
      </c>
      <c r="C11" s="472">
        <f t="shared" si="2"/>
        <v>0</v>
      </c>
      <c r="D11" s="472">
        <v>4</v>
      </c>
      <c r="F11" s="473" t="s">
        <v>3969</v>
      </c>
      <c r="G11" s="474">
        <v>4</v>
      </c>
      <c r="H11" s="483"/>
      <c r="I11" s="461"/>
    </row>
    <row r="12" spans="1:39" ht="17.100000000000001" customHeight="1" x14ac:dyDescent="0.25">
      <c r="A12" s="467">
        <v>5</v>
      </c>
      <c r="B12" s="467">
        <f t="shared" si="1"/>
        <v>2</v>
      </c>
      <c r="C12" s="472">
        <f t="shared" si="2"/>
        <v>0</v>
      </c>
      <c r="D12" s="472">
        <f t="shared" si="0"/>
        <v>0</v>
      </c>
      <c r="F12" s="473" t="s">
        <v>3969</v>
      </c>
      <c r="G12" s="474">
        <v>5</v>
      </c>
      <c r="H12" s="483"/>
      <c r="I12" s="461"/>
    </row>
    <row r="13" spans="1:39" ht="17.100000000000001" customHeight="1" x14ac:dyDescent="0.25">
      <c r="A13" s="467">
        <v>6</v>
      </c>
      <c r="B13" s="467">
        <f t="shared" si="1"/>
        <v>2</v>
      </c>
      <c r="C13" s="472">
        <f t="shared" si="2"/>
        <v>0</v>
      </c>
      <c r="D13" s="472">
        <f t="shared" si="0"/>
        <v>0</v>
      </c>
      <c r="F13" s="473" t="s">
        <v>3969</v>
      </c>
      <c r="G13" s="474">
        <v>6</v>
      </c>
      <c r="H13" s="483"/>
      <c r="I13" s="461"/>
    </row>
    <row r="14" spans="1:39" ht="17.100000000000001" customHeight="1" x14ac:dyDescent="0.25">
      <c r="A14" s="467">
        <v>7</v>
      </c>
      <c r="B14" s="467">
        <f t="shared" si="1"/>
        <v>2</v>
      </c>
      <c r="C14" s="472">
        <f t="shared" si="2"/>
        <v>0</v>
      </c>
      <c r="D14" s="472">
        <f t="shared" si="0"/>
        <v>0</v>
      </c>
      <c r="F14" s="473" t="s">
        <v>3969</v>
      </c>
      <c r="G14" s="474">
        <v>7</v>
      </c>
      <c r="H14" s="483"/>
      <c r="I14" s="461"/>
    </row>
    <row r="15" spans="1:39" ht="17.100000000000001" customHeight="1" x14ac:dyDescent="0.25">
      <c r="A15" s="467">
        <v>8</v>
      </c>
      <c r="B15" s="467">
        <f t="shared" si="1"/>
        <v>2</v>
      </c>
      <c r="C15" s="472">
        <f t="shared" si="2"/>
        <v>0</v>
      </c>
      <c r="D15" s="472">
        <f t="shared" si="0"/>
        <v>0</v>
      </c>
      <c r="F15" s="473" t="s">
        <v>3969</v>
      </c>
      <c r="G15" s="474">
        <v>8</v>
      </c>
      <c r="H15" s="483"/>
      <c r="I15" s="461"/>
    </row>
    <row r="16" spans="1:39" ht="17.100000000000001" customHeight="1" x14ac:dyDescent="0.25">
      <c r="A16" s="467">
        <v>9</v>
      </c>
      <c r="B16" s="467">
        <f t="shared" si="1"/>
        <v>2</v>
      </c>
      <c r="C16" s="472">
        <f t="shared" si="2"/>
        <v>0</v>
      </c>
      <c r="D16" s="472">
        <f t="shared" si="0"/>
        <v>0</v>
      </c>
      <c r="F16" s="473" t="s">
        <v>3969</v>
      </c>
      <c r="G16" s="474">
        <v>9</v>
      </c>
      <c r="H16" s="483"/>
      <c r="I16" s="461"/>
    </row>
    <row r="17" spans="1:28" ht="17.100000000000001" customHeight="1" x14ac:dyDescent="0.25">
      <c r="A17" s="467">
        <v>10</v>
      </c>
      <c r="B17" s="467">
        <f t="shared" si="1"/>
        <v>2</v>
      </c>
      <c r="C17" s="472">
        <f t="shared" si="2"/>
        <v>0</v>
      </c>
      <c r="D17" s="472">
        <f t="shared" si="0"/>
        <v>0</v>
      </c>
      <c r="F17" s="473" t="s">
        <v>3969</v>
      </c>
      <c r="G17" s="474">
        <v>10</v>
      </c>
      <c r="H17" s="483"/>
      <c r="I17" s="461"/>
    </row>
    <row r="18" spans="1:28" ht="17.100000000000001" customHeight="1" x14ac:dyDescent="0.25">
      <c r="A18" s="467">
        <v>11</v>
      </c>
      <c r="B18" s="467">
        <f t="shared" si="1"/>
        <v>2</v>
      </c>
      <c r="C18" s="472">
        <f t="shared" si="2"/>
        <v>0</v>
      </c>
      <c r="D18" s="472">
        <f t="shared" si="0"/>
        <v>0</v>
      </c>
      <c r="F18" s="473" t="s">
        <v>3969</v>
      </c>
      <c r="G18" s="474">
        <v>11</v>
      </c>
      <c r="H18" s="483"/>
      <c r="I18" s="461"/>
    </row>
    <row r="19" spans="1:28" ht="17.100000000000001" customHeight="1" x14ac:dyDescent="0.25">
      <c r="A19" s="467">
        <v>12</v>
      </c>
      <c r="B19" s="467">
        <f t="shared" si="1"/>
        <v>2</v>
      </c>
      <c r="C19" s="472">
        <f t="shared" si="2"/>
        <v>0</v>
      </c>
      <c r="D19" s="472">
        <f t="shared" si="0"/>
        <v>0</v>
      </c>
      <c r="F19" s="473" t="s">
        <v>3969</v>
      </c>
      <c r="G19" s="474">
        <v>12</v>
      </c>
      <c r="H19" s="483"/>
      <c r="I19" s="461"/>
    </row>
    <row r="20" spans="1:28" ht="17.100000000000001" customHeight="1" x14ac:dyDescent="0.25">
      <c r="A20" s="467">
        <v>13</v>
      </c>
      <c r="B20" s="467">
        <f t="shared" si="1"/>
        <v>2</v>
      </c>
      <c r="C20" s="472">
        <f t="shared" si="2"/>
        <v>0</v>
      </c>
      <c r="D20" s="472">
        <v>4</v>
      </c>
      <c r="F20" s="473" t="s">
        <v>3969</v>
      </c>
      <c r="G20" s="474">
        <v>13</v>
      </c>
      <c r="H20" s="483"/>
      <c r="I20" s="461"/>
    </row>
    <row r="21" spans="1:28" ht="17.100000000000001" customHeight="1" x14ac:dyDescent="0.25">
      <c r="A21" s="467">
        <v>14</v>
      </c>
      <c r="B21" s="467">
        <f t="shared" si="1"/>
        <v>2</v>
      </c>
      <c r="C21" s="472">
        <f t="shared" si="2"/>
        <v>0</v>
      </c>
      <c r="D21" s="472">
        <f t="shared" si="0"/>
        <v>0</v>
      </c>
      <c r="F21" s="473" t="s">
        <v>3969</v>
      </c>
      <c r="G21" s="474">
        <v>14</v>
      </c>
      <c r="H21" s="483"/>
      <c r="I21" s="461"/>
    </row>
    <row r="22" spans="1:28" ht="17.100000000000001" customHeight="1" x14ac:dyDescent="0.25">
      <c r="A22" s="467">
        <v>15</v>
      </c>
      <c r="B22" s="467">
        <f t="shared" si="1"/>
        <v>2</v>
      </c>
      <c r="C22" s="472">
        <f t="shared" si="2"/>
        <v>0</v>
      </c>
      <c r="D22" s="472">
        <f t="shared" si="0"/>
        <v>0</v>
      </c>
      <c r="F22" s="473" t="s">
        <v>3969</v>
      </c>
      <c r="G22" s="474">
        <v>15</v>
      </c>
      <c r="H22" s="483"/>
      <c r="I22" s="461"/>
    </row>
    <row r="23" spans="1:28" ht="17.100000000000001" customHeight="1" x14ac:dyDescent="0.25">
      <c r="A23" s="467">
        <v>16</v>
      </c>
      <c r="B23" s="467">
        <f t="shared" si="1"/>
        <v>2</v>
      </c>
      <c r="C23" s="472">
        <f t="shared" si="2"/>
        <v>0</v>
      </c>
      <c r="D23" s="472">
        <f t="shared" si="0"/>
        <v>0</v>
      </c>
      <c r="F23" s="473" t="s">
        <v>3969</v>
      </c>
      <c r="G23" s="474">
        <v>16</v>
      </c>
      <c r="H23" s="483"/>
      <c r="I23" s="461"/>
    </row>
    <row r="24" spans="1:28" ht="17.100000000000001" customHeight="1" x14ac:dyDescent="0.25">
      <c r="A24" s="467">
        <v>17</v>
      </c>
      <c r="B24" s="467">
        <f t="shared" si="1"/>
        <v>2</v>
      </c>
      <c r="C24" s="472">
        <f t="shared" si="2"/>
        <v>0</v>
      </c>
      <c r="D24" s="472">
        <f t="shared" si="0"/>
        <v>0</v>
      </c>
      <c r="F24" s="473" t="s">
        <v>3969</v>
      </c>
      <c r="G24" s="474">
        <v>17</v>
      </c>
      <c r="H24" s="483"/>
      <c r="I24" s="461"/>
    </row>
    <row r="25" spans="1:28" ht="17.100000000000001" customHeight="1" x14ac:dyDescent="0.25">
      <c r="A25" s="467">
        <v>18</v>
      </c>
      <c r="B25" s="467">
        <f t="shared" si="1"/>
        <v>2</v>
      </c>
      <c r="C25" s="472">
        <f t="shared" si="2"/>
        <v>0</v>
      </c>
      <c r="D25" s="472">
        <f t="shared" si="0"/>
        <v>0</v>
      </c>
      <c r="F25" s="473" t="s">
        <v>3969</v>
      </c>
      <c r="G25" s="474">
        <v>18</v>
      </c>
      <c r="H25" s="483"/>
      <c r="I25" s="461"/>
    </row>
    <row r="26" spans="1:28" ht="17.100000000000001" customHeight="1" x14ac:dyDescent="0.25">
      <c r="A26" s="467">
        <v>19</v>
      </c>
      <c r="B26" s="467">
        <f t="shared" si="1"/>
        <v>2</v>
      </c>
      <c r="C26" s="472">
        <f t="shared" si="2"/>
        <v>0</v>
      </c>
      <c r="D26" s="472">
        <f t="shared" si="0"/>
        <v>0</v>
      </c>
      <c r="F26" s="473" t="s">
        <v>3969</v>
      </c>
      <c r="G26" s="474">
        <v>19</v>
      </c>
      <c r="H26" s="483"/>
      <c r="I26" s="461"/>
    </row>
    <row r="27" spans="1:28" ht="17.100000000000001" customHeight="1" x14ac:dyDescent="0.25">
      <c r="A27" s="467">
        <v>20</v>
      </c>
      <c r="B27" s="467">
        <f t="shared" si="1"/>
        <v>2</v>
      </c>
      <c r="C27" s="472">
        <f t="shared" si="2"/>
        <v>0</v>
      </c>
      <c r="D27" s="472">
        <f t="shared" si="0"/>
        <v>0</v>
      </c>
      <c r="F27" s="473" t="s">
        <v>3969</v>
      </c>
      <c r="G27" s="474">
        <v>20</v>
      </c>
      <c r="H27" s="483"/>
      <c r="I27" s="461"/>
    </row>
    <row r="28" spans="1:28" ht="17.100000000000001" customHeight="1" x14ac:dyDescent="0.25">
      <c r="D28" s="467">
        <f>C8*D8+C9*D9+C10*D10+C11*D11+C12*D12+C13*D13+C14*D14+C15*D15+C16*D16+C17*D17+C18*D18+C19*D19+C20*D20+C21*D21+C22*D22+C23*D23+C24*D24+C25*D25+C26*D26+C27*D27</f>
        <v>0</v>
      </c>
    </row>
    <row r="29" spans="1:28" ht="17.100000000000001" hidden="1" customHeight="1" x14ac:dyDescent="0.25">
      <c r="B29" s="1003" t="s">
        <v>3970</v>
      </c>
      <c r="C29" s="1003"/>
      <c r="D29" s="1003"/>
      <c r="E29" s="1003"/>
      <c r="F29" s="1003"/>
      <c r="G29" s="1003"/>
      <c r="H29" s="1003"/>
      <c r="I29" s="1003"/>
      <c r="J29" s="1003"/>
      <c r="K29" s="1003"/>
      <c r="L29" s="1003"/>
      <c r="M29" s="1003"/>
      <c r="N29" s="1003"/>
      <c r="O29" s="1003"/>
      <c r="P29" s="1003"/>
      <c r="Q29" s="1003"/>
      <c r="R29" s="1003"/>
    </row>
    <row r="30" spans="1:28" ht="17.100000000000001" hidden="1" customHeight="1" x14ac:dyDescent="0.25">
      <c r="B30" s="1003"/>
      <c r="C30" s="1003"/>
      <c r="D30" s="1003"/>
      <c r="E30" s="1003"/>
      <c r="F30" s="1003"/>
      <c r="G30" s="1003"/>
      <c r="H30" s="1003"/>
      <c r="I30" s="1003"/>
      <c r="J30" s="1003"/>
      <c r="K30" s="1003"/>
      <c r="L30" s="1003"/>
      <c r="M30" s="1003"/>
      <c r="N30" s="1003"/>
      <c r="O30" s="1003"/>
      <c r="P30" s="1003"/>
      <c r="Q30" s="1003"/>
      <c r="R30" s="1003"/>
    </row>
    <row r="31" spans="1:28" ht="17.100000000000001" hidden="1" customHeight="1" x14ac:dyDescent="0.25">
      <c r="B31" s="472">
        <v>1</v>
      </c>
      <c r="C31" s="471" t="s">
        <v>4347</v>
      </c>
      <c r="D31" s="476" t="s">
        <v>4348</v>
      </c>
      <c r="O31" s="467" t="s">
        <v>4021</v>
      </c>
      <c r="P31" s="467" t="s">
        <v>4022</v>
      </c>
    </row>
    <row r="32" spans="1:28" s="469" customFormat="1" ht="17.100000000000001" hidden="1" customHeight="1" x14ac:dyDescent="0.25">
      <c r="B32" s="477" t="s">
        <v>3971</v>
      </c>
      <c r="C32" s="471">
        <f>COLUMN(B32)</f>
        <v>2</v>
      </c>
      <c r="D32" s="471">
        <f>ROW(B32)</f>
        <v>32</v>
      </c>
      <c r="E32" s="467"/>
      <c r="G32" s="470"/>
      <c r="O32" s="478">
        <f>VLOOKUP(O34,B31:D7381,3,FALSE)</f>
        <v>32</v>
      </c>
      <c r="P32" s="479">
        <f>VLOOKUP(O34,B31:D7381,2,FALSE)</f>
        <v>2</v>
      </c>
      <c r="Q32" s="468" t="s">
        <v>4344</v>
      </c>
      <c r="S32" s="466"/>
      <c r="T32" s="466"/>
      <c r="U32" s="466"/>
      <c r="V32" s="466"/>
      <c r="W32" s="466"/>
      <c r="Z32" s="466"/>
      <c r="AA32" s="466"/>
      <c r="AB32" s="466"/>
    </row>
    <row r="33" spans="2:17" ht="17.100000000000001" hidden="1" customHeight="1" x14ac:dyDescent="0.25">
      <c r="B33" s="480" t="s">
        <v>4000</v>
      </c>
      <c r="C33" s="475"/>
      <c r="D33" s="462"/>
      <c r="E33" s="467"/>
      <c r="J33" s="591" t="s">
        <v>3971</v>
      </c>
      <c r="K33" s="592" t="s">
        <v>3909</v>
      </c>
      <c r="L33" s="469" t="s">
        <v>4355</v>
      </c>
      <c r="M33" s="469"/>
      <c r="O33" s="478">
        <f>'2.Eq.PS'!AY8</f>
        <v>2</v>
      </c>
      <c r="Q33" s="466" t="s">
        <v>4020</v>
      </c>
    </row>
    <row r="34" spans="2:17" ht="17.100000000000001" hidden="1" customHeight="1" x14ac:dyDescent="0.25">
      <c r="B34" s="480" t="s">
        <v>4001</v>
      </c>
      <c r="C34" s="475"/>
      <c r="D34" s="462"/>
      <c r="E34" s="467"/>
      <c r="J34" s="593" t="s">
        <v>3972</v>
      </c>
      <c r="K34" s="592" t="s">
        <v>3909</v>
      </c>
      <c r="L34" s="469" t="s">
        <v>4356</v>
      </c>
      <c r="O34" s="478" t="str">
        <f>'2.Eq.PS'!AZ8</f>
        <v>1tab1</v>
      </c>
      <c r="Q34" s="466" t="s">
        <v>4345</v>
      </c>
    </row>
    <row r="35" spans="2:17" ht="17.100000000000001" hidden="1" customHeight="1" x14ac:dyDescent="0.25">
      <c r="B35" s="480" t="s">
        <v>4002</v>
      </c>
      <c r="C35" s="475"/>
      <c r="D35" s="462"/>
      <c r="E35" s="467"/>
      <c r="J35" s="593" t="s">
        <v>3973</v>
      </c>
      <c r="K35" s="592" t="s">
        <v>3909</v>
      </c>
      <c r="L35" s="469" t="s">
        <v>4357</v>
      </c>
      <c r="N35" s="466" t="s">
        <v>4685</v>
      </c>
      <c r="O35" s="466" t="e">
        <f>VLOOKUP(O34,$J$33:$L$382,15,FALSE)</f>
        <v>#REF!</v>
      </c>
    </row>
    <row r="36" spans="2:17" ht="17.100000000000001" hidden="1" customHeight="1" x14ac:dyDescent="0.25">
      <c r="B36" s="480" t="s">
        <v>4003</v>
      </c>
      <c r="C36" s="475"/>
      <c r="D36" s="462"/>
      <c r="E36" s="467"/>
      <c r="J36" s="593" t="s">
        <v>3974</v>
      </c>
      <c r="K36" s="592" t="s">
        <v>3909</v>
      </c>
      <c r="L36" s="469" t="s">
        <v>4358</v>
      </c>
    </row>
    <row r="37" spans="2:17" ht="17.100000000000001" hidden="1" customHeight="1" x14ac:dyDescent="0.25">
      <c r="B37" s="480" t="s">
        <v>4004</v>
      </c>
      <c r="C37" s="475"/>
      <c r="D37" s="462"/>
      <c r="E37" s="467"/>
      <c r="J37" s="593" t="s">
        <v>3975</v>
      </c>
      <c r="K37" s="592" t="s">
        <v>3909</v>
      </c>
      <c r="L37" s="469" t="s">
        <v>4359</v>
      </c>
    </row>
    <row r="38" spans="2:17" ht="17.100000000000001" hidden="1" customHeight="1" x14ac:dyDescent="0.25">
      <c r="B38" s="480" t="s">
        <v>4005</v>
      </c>
      <c r="C38" s="475"/>
      <c r="D38" s="462"/>
      <c r="E38" s="467"/>
      <c r="J38" s="591" t="s">
        <v>4023</v>
      </c>
      <c r="K38" s="592" t="s">
        <v>3909</v>
      </c>
      <c r="L38" s="469" t="s">
        <v>4360</v>
      </c>
    </row>
    <row r="39" spans="2:17" ht="17.100000000000001" hidden="1" customHeight="1" x14ac:dyDescent="0.25">
      <c r="B39" s="480" t="s">
        <v>4006</v>
      </c>
      <c r="C39" s="475"/>
      <c r="D39" s="462"/>
      <c r="E39" s="467"/>
      <c r="J39" s="593" t="s">
        <v>4024</v>
      </c>
      <c r="K39" s="592" t="s">
        <v>3909</v>
      </c>
      <c r="L39" s="469" t="s">
        <v>4361</v>
      </c>
    </row>
    <row r="40" spans="2:17" ht="17.100000000000001" hidden="1" customHeight="1" x14ac:dyDescent="0.25">
      <c r="B40" s="480" t="s">
        <v>4007</v>
      </c>
      <c r="C40" s="475"/>
      <c r="D40" s="462"/>
      <c r="E40" s="467"/>
      <c r="J40" s="593" t="s">
        <v>4025</v>
      </c>
      <c r="K40" s="592" t="s">
        <v>3909</v>
      </c>
      <c r="L40" s="469" t="s">
        <v>4362</v>
      </c>
    </row>
    <row r="41" spans="2:17" ht="16.5" hidden="1" customHeight="1" x14ac:dyDescent="0.25">
      <c r="B41" s="480" t="s">
        <v>4008</v>
      </c>
      <c r="C41" s="475"/>
      <c r="D41" s="462"/>
      <c r="E41" s="467"/>
      <c r="J41" s="593" t="s">
        <v>4026</v>
      </c>
      <c r="K41" s="592" t="s">
        <v>3909</v>
      </c>
      <c r="L41" s="469" t="s">
        <v>4363</v>
      </c>
    </row>
    <row r="42" spans="2:17" ht="17.100000000000001" hidden="1" customHeight="1" x14ac:dyDescent="0.25">
      <c r="B42" s="480" t="s">
        <v>4009</v>
      </c>
      <c r="C42" s="475"/>
      <c r="D42" s="462"/>
      <c r="E42" s="467"/>
      <c r="J42" s="593" t="s">
        <v>4027</v>
      </c>
      <c r="K42" s="592" t="s">
        <v>3909</v>
      </c>
      <c r="L42" s="469" t="s">
        <v>4364</v>
      </c>
    </row>
    <row r="43" spans="2:17" ht="17.100000000000001" hidden="1" customHeight="1" x14ac:dyDescent="0.25">
      <c r="B43" s="480" t="s">
        <v>4010</v>
      </c>
      <c r="C43" s="475"/>
      <c r="D43" s="462"/>
      <c r="E43" s="467"/>
      <c r="J43" s="591" t="s">
        <v>4028</v>
      </c>
      <c r="K43" s="592" t="s">
        <v>3909</v>
      </c>
      <c r="L43" s="469" t="s">
        <v>4365</v>
      </c>
    </row>
    <row r="44" spans="2:17" ht="17.100000000000001" hidden="1" customHeight="1" x14ac:dyDescent="0.25">
      <c r="B44" s="480" t="s">
        <v>4011</v>
      </c>
      <c r="C44" s="475"/>
      <c r="D44" s="462"/>
      <c r="E44" s="467"/>
      <c r="J44" s="593" t="s">
        <v>4029</v>
      </c>
      <c r="K44" s="592" t="s">
        <v>3909</v>
      </c>
      <c r="L44" s="469" t="s">
        <v>4366</v>
      </c>
    </row>
    <row r="45" spans="2:17" ht="17.100000000000001" hidden="1" customHeight="1" x14ac:dyDescent="0.25">
      <c r="B45" s="480" t="s">
        <v>4012</v>
      </c>
      <c r="C45" s="475"/>
      <c r="D45" s="462"/>
      <c r="E45" s="467"/>
      <c r="J45" s="593" t="s">
        <v>4030</v>
      </c>
      <c r="K45" s="592" t="s">
        <v>3909</v>
      </c>
      <c r="L45" s="469" t="s">
        <v>4367</v>
      </c>
    </row>
    <row r="46" spans="2:17" ht="17.100000000000001" hidden="1" customHeight="1" x14ac:dyDescent="0.25">
      <c r="B46" s="480" t="s">
        <v>4013</v>
      </c>
      <c r="C46" s="475"/>
      <c r="D46" s="462"/>
      <c r="E46" s="467"/>
      <c r="J46" s="593" t="s">
        <v>4031</v>
      </c>
      <c r="K46" s="592" t="s">
        <v>3909</v>
      </c>
      <c r="L46" s="469" t="s">
        <v>4368</v>
      </c>
    </row>
    <row r="47" spans="2:17" ht="17.100000000000001" hidden="1" customHeight="1" x14ac:dyDescent="0.25">
      <c r="B47" s="480" t="s">
        <v>4014</v>
      </c>
      <c r="C47" s="475"/>
      <c r="D47" s="462"/>
      <c r="E47" s="467"/>
      <c r="J47" s="593" t="s">
        <v>4032</v>
      </c>
      <c r="K47" s="592" t="s">
        <v>3909</v>
      </c>
      <c r="L47" s="469" t="s">
        <v>4369</v>
      </c>
    </row>
    <row r="48" spans="2:17" ht="17.100000000000001" hidden="1" customHeight="1" x14ac:dyDescent="0.25">
      <c r="B48" s="480" t="s">
        <v>4015</v>
      </c>
      <c r="C48" s="475"/>
      <c r="D48" s="462"/>
      <c r="E48" s="467"/>
      <c r="J48" s="591" t="s">
        <v>4033</v>
      </c>
      <c r="K48" s="592" t="s">
        <v>3909</v>
      </c>
      <c r="L48" s="469" t="s">
        <v>4370</v>
      </c>
    </row>
    <row r="49" spans="2:18" ht="17.100000000000001" hidden="1" customHeight="1" x14ac:dyDescent="0.25">
      <c r="B49" s="480" t="s">
        <v>4016</v>
      </c>
      <c r="C49" s="475"/>
      <c r="D49" s="462"/>
      <c r="E49" s="467"/>
      <c r="J49" s="593" t="s">
        <v>4034</v>
      </c>
      <c r="K49" s="592" t="s">
        <v>3909</v>
      </c>
      <c r="L49" s="469" t="s">
        <v>4371</v>
      </c>
    </row>
    <row r="50" spans="2:18" ht="17.100000000000001" hidden="1" customHeight="1" x14ac:dyDescent="0.25">
      <c r="B50" s="480" t="s">
        <v>4017</v>
      </c>
      <c r="C50" s="475"/>
      <c r="D50" s="462"/>
      <c r="E50" s="467"/>
      <c r="J50" s="593" t="s">
        <v>4035</v>
      </c>
      <c r="K50" s="592" t="s">
        <v>3909</v>
      </c>
      <c r="L50" s="469" t="s">
        <v>4372</v>
      </c>
    </row>
    <row r="51" spans="2:18" ht="17.100000000000001" hidden="1" customHeight="1" x14ac:dyDescent="0.25">
      <c r="B51" s="480" t="s">
        <v>4018</v>
      </c>
      <c r="C51" s="475"/>
      <c r="D51" s="462"/>
      <c r="E51" s="467"/>
      <c r="J51" s="593" t="s">
        <v>4036</v>
      </c>
      <c r="K51" s="592" t="s">
        <v>3909</v>
      </c>
      <c r="L51" s="469" t="s">
        <v>4373</v>
      </c>
    </row>
    <row r="52" spans="2:18" ht="17.100000000000001" hidden="1" customHeight="1" x14ac:dyDescent="0.25">
      <c r="B52" s="480" t="s">
        <v>4019</v>
      </c>
      <c r="C52" s="475"/>
      <c r="D52" s="462"/>
      <c r="E52" s="467"/>
      <c r="J52" s="593" t="s">
        <v>4037</v>
      </c>
      <c r="K52" s="592" t="s">
        <v>3909</v>
      </c>
      <c r="L52" s="469" t="s">
        <v>4374</v>
      </c>
    </row>
    <row r="53" spans="2:18" hidden="1" x14ac:dyDescent="0.25">
      <c r="B53" s="481" t="s">
        <v>3972</v>
      </c>
      <c r="C53" s="471">
        <f>COLUMN(B53)</f>
        <v>2</v>
      </c>
      <c r="D53" s="471">
        <f>ROW(B53)</f>
        <v>53</v>
      </c>
      <c r="E53" s="482"/>
      <c r="J53" s="591" t="s">
        <v>4038</v>
      </c>
      <c r="K53" s="592" t="s">
        <v>3909</v>
      </c>
      <c r="L53" s="469" t="s">
        <v>4375</v>
      </c>
      <c r="R53" s="467"/>
    </row>
    <row r="54" spans="2:18" hidden="1" x14ac:dyDescent="0.25">
      <c r="B54" s="480" t="s">
        <v>4000</v>
      </c>
      <c r="C54" s="475"/>
      <c r="D54" s="462"/>
      <c r="J54" s="593" t="s">
        <v>4039</v>
      </c>
      <c r="K54" s="592" t="s">
        <v>3909</v>
      </c>
      <c r="L54" s="469" t="s">
        <v>4376</v>
      </c>
    </row>
    <row r="55" spans="2:18" hidden="1" x14ac:dyDescent="0.25">
      <c r="B55" s="480" t="s">
        <v>4001</v>
      </c>
      <c r="C55" s="475"/>
      <c r="D55" s="462"/>
      <c r="J55" s="593" t="s">
        <v>4040</v>
      </c>
      <c r="K55" s="592" t="s">
        <v>3909</v>
      </c>
      <c r="L55" s="469" t="s">
        <v>4377</v>
      </c>
    </row>
    <row r="56" spans="2:18" hidden="1" x14ac:dyDescent="0.25">
      <c r="B56" s="480" t="s">
        <v>4002</v>
      </c>
      <c r="C56" s="475"/>
      <c r="D56" s="462"/>
      <c r="J56" s="593" t="s">
        <v>4041</v>
      </c>
      <c r="K56" s="592" t="s">
        <v>3909</v>
      </c>
      <c r="L56" s="469" t="s">
        <v>4378</v>
      </c>
    </row>
    <row r="57" spans="2:18" hidden="1" x14ac:dyDescent="0.25">
      <c r="B57" s="480" t="s">
        <v>4003</v>
      </c>
      <c r="C57" s="475"/>
      <c r="D57" s="462"/>
      <c r="J57" s="593" t="s">
        <v>4042</v>
      </c>
      <c r="K57" s="592" t="s">
        <v>3909</v>
      </c>
      <c r="L57" s="469" t="s">
        <v>4379</v>
      </c>
    </row>
    <row r="58" spans="2:18" hidden="1" x14ac:dyDescent="0.25">
      <c r="B58" s="480" t="s">
        <v>4004</v>
      </c>
      <c r="C58" s="475"/>
      <c r="D58" s="462"/>
      <c r="J58" s="591" t="s">
        <v>4043</v>
      </c>
      <c r="K58" s="592" t="s">
        <v>3909</v>
      </c>
      <c r="L58" s="469" t="s">
        <v>4380</v>
      </c>
    </row>
    <row r="59" spans="2:18" hidden="1" x14ac:dyDescent="0.25">
      <c r="B59" s="480" t="s">
        <v>4005</v>
      </c>
      <c r="C59" s="475"/>
      <c r="D59" s="462"/>
      <c r="J59" s="593" t="s">
        <v>4044</v>
      </c>
      <c r="K59" s="592" t="s">
        <v>3909</v>
      </c>
      <c r="L59" s="469" t="s">
        <v>4381</v>
      </c>
    </row>
    <row r="60" spans="2:18" hidden="1" x14ac:dyDescent="0.25">
      <c r="B60" s="480" t="s">
        <v>4006</v>
      </c>
      <c r="C60" s="475"/>
      <c r="D60" s="462"/>
      <c r="J60" s="593" t="s">
        <v>4045</v>
      </c>
      <c r="K60" s="592" t="s">
        <v>3909</v>
      </c>
      <c r="L60" s="469" t="s">
        <v>4382</v>
      </c>
    </row>
    <row r="61" spans="2:18" hidden="1" x14ac:dyDescent="0.25">
      <c r="B61" s="480" t="s">
        <v>4007</v>
      </c>
      <c r="C61" s="475"/>
      <c r="D61" s="462"/>
      <c r="J61" s="593" t="s">
        <v>4046</v>
      </c>
      <c r="K61" s="592" t="s">
        <v>3909</v>
      </c>
      <c r="L61" s="469" t="s">
        <v>4383</v>
      </c>
    </row>
    <row r="62" spans="2:18" hidden="1" x14ac:dyDescent="0.25">
      <c r="B62" s="480" t="s">
        <v>4008</v>
      </c>
      <c r="C62" s="475"/>
      <c r="D62" s="462"/>
      <c r="J62" s="593" t="s">
        <v>4047</v>
      </c>
      <c r="K62" s="592" t="s">
        <v>3909</v>
      </c>
      <c r="L62" s="469" t="s">
        <v>4384</v>
      </c>
    </row>
    <row r="63" spans="2:18" hidden="1" x14ac:dyDescent="0.25">
      <c r="B63" s="480" t="s">
        <v>4009</v>
      </c>
      <c r="C63" s="475"/>
      <c r="D63" s="462"/>
      <c r="J63" s="591" t="s">
        <v>4048</v>
      </c>
      <c r="K63" s="592" t="s">
        <v>3909</v>
      </c>
      <c r="L63" s="469" t="s">
        <v>4385</v>
      </c>
    </row>
    <row r="64" spans="2:18" hidden="1" x14ac:dyDescent="0.25">
      <c r="B64" s="480" t="s">
        <v>4010</v>
      </c>
      <c r="C64" s="475"/>
      <c r="D64" s="462"/>
      <c r="J64" s="593" t="s">
        <v>4049</v>
      </c>
      <c r="K64" s="592" t="s">
        <v>3909</v>
      </c>
      <c r="L64" s="469" t="s">
        <v>4386</v>
      </c>
    </row>
    <row r="65" spans="2:12" hidden="1" x14ac:dyDescent="0.25">
      <c r="B65" s="480" t="s">
        <v>4011</v>
      </c>
      <c r="C65" s="475"/>
      <c r="D65" s="462"/>
      <c r="J65" s="593" t="s">
        <v>4050</v>
      </c>
      <c r="K65" s="592" t="s">
        <v>3909</v>
      </c>
      <c r="L65" s="469" t="s">
        <v>4387</v>
      </c>
    </row>
    <row r="66" spans="2:12" hidden="1" x14ac:dyDescent="0.25">
      <c r="B66" s="480" t="s">
        <v>4012</v>
      </c>
      <c r="C66" s="475"/>
      <c r="D66" s="462"/>
      <c r="J66" s="593" t="s">
        <v>4051</v>
      </c>
      <c r="K66" s="592" t="s">
        <v>3909</v>
      </c>
      <c r="L66" s="469" t="s">
        <v>4388</v>
      </c>
    </row>
    <row r="67" spans="2:12" hidden="1" x14ac:dyDescent="0.25">
      <c r="B67" s="480" t="s">
        <v>4013</v>
      </c>
      <c r="C67" s="475"/>
      <c r="D67" s="462"/>
      <c r="J67" s="593" t="s">
        <v>4052</v>
      </c>
      <c r="K67" s="592" t="s">
        <v>3909</v>
      </c>
      <c r="L67" s="469" t="s">
        <v>4389</v>
      </c>
    </row>
    <row r="68" spans="2:12" hidden="1" x14ac:dyDescent="0.25">
      <c r="B68" s="480" t="s">
        <v>4014</v>
      </c>
      <c r="C68" s="475"/>
      <c r="D68" s="462"/>
      <c r="J68" s="591" t="s">
        <v>4053</v>
      </c>
      <c r="K68" s="592" t="s">
        <v>3909</v>
      </c>
      <c r="L68" s="469" t="s">
        <v>4390</v>
      </c>
    </row>
    <row r="69" spans="2:12" hidden="1" x14ac:dyDescent="0.25">
      <c r="B69" s="480" t="s">
        <v>4015</v>
      </c>
      <c r="C69" s="475"/>
      <c r="D69" s="462"/>
      <c r="J69" s="593" t="s">
        <v>4054</v>
      </c>
      <c r="K69" s="592" t="s">
        <v>3909</v>
      </c>
      <c r="L69" s="469" t="s">
        <v>4391</v>
      </c>
    </row>
    <row r="70" spans="2:12" hidden="1" x14ac:dyDescent="0.25">
      <c r="B70" s="480" t="s">
        <v>4016</v>
      </c>
      <c r="C70" s="475"/>
      <c r="D70" s="462"/>
      <c r="J70" s="593" t="s">
        <v>4055</v>
      </c>
      <c r="K70" s="592" t="s">
        <v>3909</v>
      </c>
      <c r="L70" s="469" t="s">
        <v>4392</v>
      </c>
    </row>
    <row r="71" spans="2:12" hidden="1" x14ac:dyDescent="0.25">
      <c r="B71" s="480" t="s">
        <v>4017</v>
      </c>
      <c r="C71" s="475"/>
      <c r="D71" s="462"/>
      <c r="J71" s="593" t="s">
        <v>4056</v>
      </c>
      <c r="K71" s="592" t="s">
        <v>3909</v>
      </c>
      <c r="L71" s="469" t="s">
        <v>4393</v>
      </c>
    </row>
    <row r="72" spans="2:12" hidden="1" x14ac:dyDescent="0.25">
      <c r="B72" s="480" t="s">
        <v>4018</v>
      </c>
      <c r="C72" s="475"/>
      <c r="D72" s="462"/>
      <c r="J72" s="593" t="s">
        <v>4057</v>
      </c>
      <c r="K72" s="592" t="s">
        <v>3909</v>
      </c>
      <c r="L72" s="469" t="s">
        <v>4394</v>
      </c>
    </row>
    <row r="73" spans="2:12" hidden="1" x14ac:dyDescent="0.25">
      <c r="B73" s="480" t="s">
        <v>4019</v>
      </c>
      <c r="C73" s="475"/>
      <c r="D73" s="462"/>
      <c r="J73" s="591" t="s">
        <v>4058</v>
      </c>
      <c r="K73" s="592" t="s">
        <v>3909</v>
      </c>
      <c r="L73" s="469" t="s">
        <v>4395</v>
      </c>
    </row>
    <row r="74" spans="2:12" hidden="1" x14ac:dyDescent="0.25">
      <c r="B74" s="481" t="s">
        <v>3973</v>
      </c>
      <c r="C74" s="471">
        <f>COLUMN(B74)</f>
        <v>2</v>
      </c>
      <c r="D74" s="471">
        <f>ROW(B74)</f>
        <v>74</v>
      </c>
      <c r="E74" s="482"/>
      <c r="J74" s="593" t="s">
        <v>4059</v>
      </c>
      <c r="K74" s="592" t="s">
        <v>3909</v>
      </c>
      <c r="L74" s="469" t="s">
        <v>4396</v>
      </c>
    </row>
    <row r="75" spans="2:12" hidden="1" x14ac:dyDescent="0.25">
      <c r="B75" s="480" t="s">
        <v>4000</v>
      </c>
      <c r="C75" s="475"/>
      <c r="D75" s="462"/>
      <c r="J75" s="593" t="s">
        <v>4060</v>
      </c>
      <c r="K75" s="592" t="s">
        <v>3909</v>
      </c>
      <c r="L75" s="469" t="s">
        <v>4397</v>
      </c>
    </row>
    <row r="76" spans="2:12" hidden="1" x14ac:dyDescent="0.25">
      <c r="B76" s="480" t="s">
        <v>4001</v>
      </c>
      <c r="C76" s="475"/>
      <c r="D76" s="462"/>
      <c r="J76" s="593" t="s">
        <v>4061</v>
      </c>
      <c r="K76" s="592" t="s">
        <v>3909</v>
      </c>
      <c r="L76" s="469" t="s">
        <v>4398</v>
      </c>
    </row>
    <row r="77" spans="2:12" hidden="1" x14ac:dyDescent="0.25">
      <c r="B77" s="480" t="s">
        <v>4002</v>
      </c>
      <c r="C77" s="475"/>
      <c r="D77" s="462"/>
      <c r="J77" s="593" t="s">
        <v>4062</v>
      </c>
      <c r="K77" s="592" t="s">
        <v>3909</v>
      </c>
      <c r="L77" s="469" t="s">
        <v>4399</v>
      </c>
    </row>
    <row r="78" spans="2:12" hidden="1" x14ac:dyDescent="0.25">
      <c r="B78" s="480" t="s">
        <v>4003</v>
      </c>
      <c r="C78" s="475"/>
      <c r="D78" s="462"/>
      <c r="J78" s="591" t="s">
        <v>4063</v>
      </c>
      <c r="K78" s="592" t="s">
        <v>3909</v>
      </c>
      <c r="L78" s="469" t="s">
        <v>4400</v>
      </c>
    </row>
    <row r="79" spans="2:12" hidden="1" x14ac:dyDescent="0.25">
      <c r="B79" s="480" t="s">
        <v>4004</v>
      </c>
      <c r="C79" s="475"/>
      <c r="D79" s="462"/>
      <c r="J79" s="593" t="s">
        <v>4064</v>
      </c>
      <c r="K79" s="592" t="s">
        <v>3909</v>
      </c>
      <c r="L79" s="469" t="s">
        <v>4401</v>
      </c>
    </row>
    <row r="80" spans="2:12" hidden="1" x14ac:dyDescent="0.25">
      <c r="B80" s="480" t="s">
        <v>4005</v>
      </c>
      <c r="C80" s="475"/>
      <c r="D80" s="462"/>
      <c r="J80" s="593" t="s">
        <v>4065</v>
      </c>
      <c r="K80" s="592" t="s">
        <v>3909</v>
      </c>
      <c r="L80" s="469" t="s">
        <v>4402</v>
      </c>
    </row>
    <row r="81" spans="2:12" hidden="1" x14ac:dyDescent="0.25">
      <c r="B81" s="480" t="s">
        <v>4006</v>
      </c>
      <c r="C81" s="475"/>
      <c r="D81" s="462"/>
      <c r="J81" s="593" t="s">
        <v>4066</v>
      </c>
      <c r="K81" s="592" t="s">
        <v>3909</v>
      </c>
      <c r="L81" s="469" t="s">
        <v>4403</v>
      </c>
    </row>
    <row r="82" spans="2:12" hidden="1" x14ac:dyDescent="0.25">
      <c r="B82" s="480" t="s">
        <v>4007</v>
      </c>
      <c r="C82" s="475"/>
      <c r="D82" s="462"/>
      <c r="J82" s="593" t="s">
        <v>4067</v>
      </c>
      <c r="K82" s="592" t="s">
        <v>3909</v>
      </c>
      <c r="L82" s="469" t="s">
        <v>4404</v>
      </c>
    </row>
    <row r="83" spans="2:12" hidden="1" x14ac:dyDescent="0.25">
      <c r="B83" s="480" t="s">
        <v>4008</v>
      </c>
      <c r="C83" s="475"/>
      <c r="D83" s="462"/>
      <c r="J83" s="591" t="s">
        <v>3976</v>
      </c>
      <c r="K83" s="592" t="s">
        <v>4349</v>
      </c>
      <c r="L83" s="469" t="s">
        <v>4355</v>
      </c>
    </row>
    <row r="84" spans="2:12" hidden="1" x14ac:dyDescent="0.25">
      <c r="B84" s="480" t="s">
        <v>4009</v>
      </c>
      <c r="C84" s="475"/>
      <c r="D84" s="462"/>
      <c r="J84" s="593" t="s">
        <v>3977</v>
      </c>
      <c r="K84" s="592" t="s">
        <v>4349</v>
      </c>
      <c r="L84" s="469" t="s">
        <v>4356</v>
      </c>
    </row>
    <row r="85" spans="2:12" hidden="1" x14ac:dyDescent="0.25">
      <c r="B85" s="480" t="s">
        <v>4010</v>
      </c>
      <c r="C85" s="475"/>
      <c r="D85" s="462"/>
      <c r="J85" s="593" t="s">
        <v>3978</v>
      </c>
      <c r="K85" s="592" t="s">
        <v>4349</v>
      </c>
      <c r="L85" s="469" t="s">
        <v>4357</v>
      </c>
    </row>
    <row r="86" spans="2:12" hidden="1" x14ac:dyDescent="0.25">
      <c r="B86" s="480" t="s">
        <v>4011</v>
      </c>
      <c r="C86" s="475"/>
      <c r="D86" s="462"/>
      <c r="J86" s="593" t="s">
        <v>3979</v>
      </c>
      <c r="K86" s="592" t="s">
        <v>4349</v>
      </c>
      <c r="L86" s="469" t="s">
        <v>4358</v>
      </c>
    </row>
    <row r="87" spans="2:12" hidden="1" x14ac:dyDescent="0.25">
      <c r="B87" s="480" t="s">
        <v>4012</v>
      </c>
      <c r="C87" s="475"/>
      <c r="D87" s="462"/>
      <c r="J87" s="593" t="s">
        <v>4068</v>
      </c>
      <c r="K87" s="592" t="s">
        <v>4349</v>
      </c>
      <c r="L87" s="469" t="s">
        <v>4359</v>
      </c>
    </row>
    <row r="88" spans="2:12" hidden="1" x14ac:dyDescent="0.25">
      <c r="B88" s="480" t="s">
        <v>4013</v>
      </c>
      <c r="C88" s="475"/>
      <c r="D88" s="462"/>
      <c r="J88" s="591" t="s">
        <v>4069</v>
      </c>
      <c r="K88" s="592" t="s">
        <v>4349</v>
      </c>
      <c r="L88" s="469" t="s">
        <v>4360</v>
      </c>
    </row>
    <row r="89" spans="2:12" hidden="1" x14ac:dyDescent="0.25">
      <c r="B89" s="480" t="s">
        <v>4014</v>
      </c>
      <c r="C89" s="475"/>
      <c r="D89" s="462"/>
      <c r="J89" s="593" t="s">
        <v>4070</v>
      </c>
      <c r="K89" s="592" t="s">
        <v>4349</v>
      </c>
      <c r="L89" s="469" t="s">
        <v>4361</v>
      </c>
    </row>
    <row r="90" spans="2:12" hidden="1" x14ac:dyDescent="0.25">
      <c r="B90" s="480" t="s">
        <v>4015</v>
      </c>
      <c r="C90" s="475"/>
      <c r="D90" s="462"/>
      <c r="J90" s="593" t="s">
        <v>4071</v>
      </c>
      <c r="K90" s="592" t="s">
        <v>4349</v>
      </c>
      <c r="L90" s="469" t="s">
        <v>4362</v>
      </c>
    </row>
    <row r="91" spans="2:12" hidden="1" x14ac:dyDescent="0.25">
      <c r="B91" s="480" t="s">
        <v>4016</v>
      </c>
      <c r="C91" s="475"/>
      <c r="D91" s="462"/>
      <c r="J91" s="593" t="s">
        <v>4072</v>
      </c>
      <c r="K91" s="592" t="s">
        <v>4349</v>
      </c>
      <c r="L91" s="469" t="s">
        <v>4363</v>
      </c>
    </row>
    <row r="92" spans="2:12" hidden="1" x14ac:dyDescent="0.25">
      <c r="B92" s="480" t="s">
        <v>4017</v>
      </c>
      <c r="C92" s="475"/>
      <c r="D92" s="462"/>
      <c r="J92" s="593" t="s">
        <v>4073</v>
      </c>
      <c r="K92" s="592" t="s">
        <v>4349</v>
      </c>
      <c r="L92" s="469" t="s">
        <v>4364</v>
      </c>
    </row>
    <row r="93" spans="2:12" hidden="1" x14ac:dyDescent="0.25">
      <c r="B93" s="480" t="s">
        <v>4018</v>
      </c>
      <c r="C93" s="475"/>
      <c r="D93" s="462"/>
      <c r="J93" s="591" t="s">
        <v>4074</v>
      </c>
      <c r="K93" s="592" t="s">
        <v>4349</v>
      </c>
      <c r="L93" s="469" t="s">
        <v>4365</v>
      </c>
    </row>
    <row r="94" spans="2:12" hidden="1" x14ac:dyDescent="0.25">
      <c r="B94" s="480" t="s">
        <v>4019</v>
      </c>
      <c r="C94" s="475"/>
      <c r="D94" s="462"/>
      <c r="J94" s="593" t="s">
        <v>4075</v>
      </c>
      <c r="K94" s="592" t="s">
        <v>4349</v>
      </c>
      <c r="L94" s="469" t="s">
        <v>4366</v>
      </c>
    </row>
    <row r="95" spans="2:12" hidden="1" x14ac:dyDescent="0.25">
      <c r="B95" s="481" t="s">
        <v>3974</v>
      </c>
      <c r="C95" s="471">
        <f>COLUMN(B95)</f>
        <v>2</v>
      </c>
      <c r="D95" s="471">
        <f>ROW(B95)</f>
        <v>95</v>
      </c>
      <c r="E95" s="482"/>
      <c r="J95" s="593" t="s">
        <v>4076</v>
      </c>
      <c r="K95" s="592" t="s">
        <v>4349</v>
      </c>
      <c r="L95" s="469" t="s">
        <v>4367</v>
      </c>
    </row>
    <row r="96" spans="2:12" hidden="1" x14ac:dyDescent="0.25">
      <c r="B96" s="480" t="s">
        <v>4000</v>
      </c>
      <c r="C96" s="475"/>
      <c r="D96" s="462"/>
      <c r="J96" s="593" t="s">
        <v>4077</v>
      </c>
      <c r="K96" s="592" t="s">
        <v>4349</v>
      </c>
      <c r="L96" s="469" t="s">
        <v>4368</v>
      </c>
    </row>
    <row r="97" spans="2:12" hidden="1" x14ac:dyDescent="0.25">
      <c r="B97" s="480" t="s">
        <v>4001</v>
      </c>
      <c r="C97" s="475"/>
      <c r="D97" s="462"/>
      <c r="J97" s="593" t="s">
        <v>4078</v>
      </c>
      <c r="K97" s="592" t="s">
        <v>4349</v>
      </c>
      <c r="L97" s="469" t="s">
        <v>4369</v>
      </c>
    </row>
    <row r="98" spans="2:12" hidden="1" x14ac:dyDescent="0.25">
      <c r="B98" s="480" t="s">
        <v>4002</v>
      </c>
      <c r="C98" s="475"/>
      <c r="D98" s="462"/>
      <c r="J98" s="591" t="s">
        <v>4079</v>
      </c>
      <c r="K98" s="592" t="s">
        <v>4349</v>
      </c>
      <c r="L98" s="469" t="s">
        <v>4370</v>
      </c>
    </row>
    <row r="99" spans="2:12" hidden="1" x14ac:dyDescent="0.25">
      <c r="B99" s="480" t="s">
        <v>4003</v>
      </c>
      <c r="C99" s="475"/>
      <c r="D99" s="462"/>
      <c r="J99" s="593" t="s">
        <v>4080</v>
      </c>
      <c r="K99" s="592" t="s">
        <v>4349</v>
      </c>
      <c r="L99" s="469" t="s">
        <v>4371</v>
      </c>
    </row>
    <row r="100" spans="2:12" hidden="1" x14ac:dyDescent="0.25">
      <c r="B100" s="480" t="s">
        <v>4004</v>
      </c>
      <c r="C100" s="475"/>
      <c r="D100" s="462"/>
      <c r="J100" s="593" t="s">
        <v>4081</v>
      </c>
      <c r="K100" s="592" t="s">
        <v>4349</v>
      </c>
      <c r="L100" s="469" t="s">
        <v>4372</v>
      </c>
    </row>
    <row r="101" spans="2:12" hidden="1" x14ac:dyDescent="0.25">
      <c r="B101" s="480" t="s">
        <v>4005</v>
      </c>
      <c r="C101" s="475"/>
      <c r="D101" s="462"/>
      <c r="J101" s="593" t="s">
        <v>4082</v>
      </c>
      <c r="K101" s="592" t="s">
        <v>4349</v>
      </c>
      <c r="L101" s="469" t="s">
        <v>4373</v>
      </c>
    </row>
    <row r="102" spans="2:12" hidden="1" x14ac:dyDescent="0.25">
      <c r="B102" s="480" t="s">
        <v>4006</v>
      </c>
      <c r="C102" s="475"/>
      <c r="D102" s="462"/>
      <c r="J102" s="593" t="s">
        <v>4083</v>
      </c>
      <c r="K102" s="592" t="s">
        <v>4349</v>
      </c>
      <c r="L102" s="469" t="s">
        <v>4374</v>
      </c>
    </row>
    <row r="103" spans="2:12" hidden="1" x14ac:dyDescent="0.25">
      <c r="B103" s="480" t="s">
        <v>4007</v>
      </c>
      <c r="C103" s="475"/>
      <c r="D103" s="462"/>
      <c r="J103" s="591" t="s">
        <v>4084</v>
      </c>
      <c r="K103" s="592" t="s">
        <v>4349</v>
      </c>
      <c r="L103" s="469" t="s">
        <v>4375</v>
      </c>
    </row>
    <row r="104" spans="2:12" hidden="1" x14ac:dyDescent="0.25">
      <c r="B104" s="480" t="s">
        <v>4008</v>
      </c>
      <c r="C104" s="475"/>
      <c r="D104" s="462"/>
      <c r="J104" s="593" t="s">
        <v>4085</v>
      </c>
      <c r="K104" s="592" t="s">
        <v>4349</v>
      </c>
      <c r="L104" s="469" t="s">
        <v>4376</v>
      </c>
    </row>
    <row r="105" spans="2:12" hidden="1" x14ac:dyDescent="0.25">
      <c r="B105" s="480" t="s">
        <v>4009</v>
      </c>
      <c r="C105" s="475"/>
      <c r="D105" s="462"/>
      <c r="J105" s="593" t="s">
        <v>4086</v>
      </c>
      <c r="K105" s="592" t="s">
        <v>4349</v>
      </c>
      <c r="L105" s="469" t="s">
        <v>4377</v>
      </c>
    </row>
    <row r="106" spans="2:12" hidden="1" x14ac:dyDescent="0.25">
      <c r="B106" s="480" t="s">
        <v>4010</v>
      </c>
      <c r="C106" s="475"/>
      <c r="D106" s="462"/>
      <c r="J106" s="593" t="s">
        <v>4087</v>
      </c>
      <c r="K106" s="592" t="s">
        <v>4349</v>
      </c>
      <c r="L106" s="469" t="s">
        <v>4378</v>
      </c>
    </row>
    <row r="107" spans="2:12" hidden="1" x14ac:dyDescent="0.25">
      <c r="B107" s="480" t="s">
        <v>4011</v>
      </c>
      <c r="C107" s="475"/>
      <c r="D107" s="462"/>
      <c r="J107" s="593" t="s">
        <v>4088</v>
      </c>
      <c r="K107" s="592" t="s">
        <v>4349</v>
      </c>
      <c r="L107" s="469" t="s">
        <v>4379</v>
      </c>
    </row>
    <row r="108" spans="2:12" hidden="1" x14ac:dyDescent="0.25">
      <c r="B108" s="480" t="s">
        <v>4012</v>
      </c>
      <c r="C108" s="475"/>
      <c r="D108" s="462"/>
      <c r="J108" s="591" t="s">
        <v>4089</v>
      </c>
      <c r="K108" s="592" t="s">
        <v>4349</v>
      </c>
      <c r="L108" s="469" t="s">
        <v>4380</v>
      </c>
    </row>
    <row r="109" spans="2:12" hidden="1" x14ac:dyDescent="0.25">
      <c r="B109" s="480" t="s">
        <v>4013</v>
      </c>
      <c r="C109" s="475"/>
      <c r="D109" s="462"/>
      <c r="J109" s="593" t="s">
        <v>4090</v>
      </c>
      <c r="K109" s="592" t="s">
        <v>4349</v>
      </c>
      <c r="L109" s="469" t="s">
        <v>4381</v>
      </c>
    </row>
    <row r="110" spans="2:12" hidden="1" x14ac:dyDescent="0.25">
      <c r="B110" s="480" t="s">
        <v>4014</v>
      </c>
      <c r="C110" s="475"/>
      <c r="D110" s="462"/>
      <c r="J110" s="593" t="s">
        <v>4091</v>
      </c>
      <c r="K110" s="592" t="s">
        <v>4349</v>
      </c>
      <c r="L110" s="469" t="s">
        <v>4382</v>
      </c>
    </row>
    <row r="111" spans="2:12" hidden="1" x14ac:dyDescent="0.25">
      <c r="B111" s="480" t="s">
        <v>4015</v>
      </c>
      <c r="C111" s="475"/>
      <c r="D111" s="462"/>
      <c r="J111" s="593" t="s">
        <v>4092</v>
      </c>
      <c r="K111" s="592" t="s">
        <v>4349</v>
      </c>
      <c r="L111" s="469" t="s">
        <v>4383</v>
      </c>
    </row>
    <row r="112" spans="2:12" hidden="1" x14ac:dyDescent="0.25">
      <c r="B112" s="480" t="s">
        <v>4016</v>
      </c>
      <c r="C112" s="475"/>
      <c r="D112" s="462"/>
      <c r="J112" s="593" t="s">
        <v>4093</v>
      </c>
      <c r="K112" s="592" t="s">
        <v>4349</v>
      </c>
      <c r="L112" s="469" t="s">
        <v>4384</v>
      </c>
    </row>
    <row r="113" spans="2:12" hidden="1" x14ac:dyDescent="0.25">
      <c r="B113" s="480" t="s">
        <v>4017</v>
      </c>
      <c r="C113" s="475"/>
      <c r="D113" s="462"/>
      <c r="J113" s="591" t="s">
        <v>4094</v>
      </c>
      <c r="K113" s="592" t="s">
        <v>4349</v>
      </c>
      <c r="L113" s="469" t="s">
        <v>4385</v>
      </c>
    </row>
    <row r="114" spans="2:12" hidden="1" x14ac:dyDescent="0.25">
      <c r="B114" s="480" t="s">
        <v>4018</v>
      </c>
      <c r="C114" s="475"/>
      <c r="D114" s="462"/>
      <c r="J114" s="593" t="s">
        <v>4095</v>
      </c>
      <c r="K114" s="592" t="s">
        <v>4349</v>
      </c>
      <c r="L114" s="469" t="s">
        <v>4386</v>
      </c>
    </row>
    <row r="115" spans="2:12" hidden="1" x14ac:dyDescent="0.25">
      <c r="B115" s="480" t="s">
        <v>4019</v>
      </c>
      <c r="C115" s="475"/>
      <c r="D115" s="462"/>
      <c r="J115" s="593" t="s">
        <v>4096</v>
      </c>
      <c r="K115" s="592" t="s">
        <v>4349</v>
      </c>
      <c r="L115" s="469" t="s">
        <v>4387</v>
      </c>
    </row>
    <row r="116" spans="2:12" hidden="1" x14ac:dyDescent="0.25">
      <c r="B116" s="481" t="s">
        <v>3975</v>
      </c>
      <c r="C116" s="471">
        <f>COLUMN(B116)</f>
        <v>2</v>
      </c>
      <c r="D116" s="471">
        <f>ROW(B116)</f>
        <v>116</v>
      </c>
      <c r="J116" s="593" t="s">
        <v>4097</v>
      </c>
      <c r="K116" s="592" t="s">
        <v>4349</v>
      </c>
      <c r="L116" s="469" t="s">
        <v>4388</v>
      </c>
    </row>
    <row r="117" spans="2:12" hidden="1" x14ac:dyDescent="0.25">
      <c r="B117" s="480" t="s">
        <v>4000</v>
      </c>
      <c r="C117" s="475"/>
      <c r="D117" s="462"/>
      <c r="J117" s="593" t="s">
        <v>4098</v>
      </c>
      <c r="K117" s="592" t="s">
        <v>4349</v>
      </c>
      <c r="L117" s="469" t="s">
        <v>4389</v>
      </c>
    </row>
    <row r="118" spans="2:12" hidden="1" x14ac:dyDescent="0.25">
      <c r="B118" s="480" t="s">
        <v>4001</v>
      </c>
      <c r="C118" s="475"/>
      <c r="D118" s="462"/>
      <c r="J118" s="591" t="s">
        <v>4099</v>
      </c>
      <c r="K118" s="592" t="s">
        <v>4349</v>
      </c>
      <c r="L118" s="469" t="s">
        <v>4390</v>
      </c>
    </row>
    <row r="119" spans="2:12" hidden="1" x14ac:dyDescent="0.25">
      <c r="B119" s="480" t="s">
        <v>4002</v>
      </c>
      <c r="C119" s="475"/>
      <c r="D119" s="462"/>
      <c r="J119" s="593" t="s">
        <v>4100</v>
      </c>
      <c r="K119" s="592" t="s">
        <v>4349</v>
      </c>
      <c r="L119" s="469" t="s">
        <v>4391</v>
      </c>
    </row>
    <row r="120" spans="2:12" hidden="1" x14ac:dyDescent="0.25">
      <c r="B120" s="480" t="s">
        <v>4003</v>
      </c>
      <c r="C120" s="475"/>
      <c r="D120" s="462"/>
      <c r="J120" s="593" t="s">
        <v>4101</v>
      </c>
      <c r="K120" s="592" t="s">
        <v>4349</v>
      </c>
      <c r="L120" s="469" t="s">
        <v>4392</v>
      </c>
    </row>
    <row r="121" spans="2:12" hidden="1" x14ac:dyDescent="0.25">
      <c r="B121" s="480" t="s">
        <v>4004</v>
      </c>
      <c r="C121" s="475"/>
      <c r="D121" s="462"/>
      <c r="J121" s="593" t="s">
        <v>4102</v>
      </c>
      <c r="K121" s="592" t="s">
        <v>4349</v>
      </c>
      <c r="L121" s="469" t="s">
        <v>4393</v>
      </c>
    </row>
    <row r="122" spans="2:12" hidden="1" x14ac:dyDescent="0.25">
      <c r="B122" s="480" t="s">
        <v>4005</v>
      </c>
      <c r="C122" s="475"/>
      <c r="D122" s="462"/>
      <c r="J122" s="593" t="s">
        <v>4103</v>
      </c>
      <c r="K122" s="592" t="s">
        <v>4349</v>
      </c>
      <c r="L122" s="469" t="s">
        <v>4394</v>
      </c>
    </row>
    <row r="123" spans="2:12" hidden="1" x14ac:dyDescent="0.25">
      <c r="B123" s="480" t="s">
        <v>4006</v>
      </c>
      <c r="C123" s="475"/>
      <c r="D123" s="462"/>
      <c r="J123" s="591" t="s">
        <v>4104</v>
      </c>
      <c r="K123" s="592" t="s">
        <v>4349</v>
      </c>
      <c r="L123" s="469" t="s">
        <v>4395</v>
      </c>
    </row>
    <row r="124" spans="2:12" hidden="1" x14ac:dyDescent="0.25">
      <c r="B124" s="480" t="s">
        <v>4007</v>
      </c>
      <c r="C124" s="475"/>
      <c r="D124" s="462"/>
      <c r="J124" s="593" t="s">
        <v>4105</v>
      </c>
      <c r="K124" s="592" t="s">
        <v>4349</v>
      </c>
      <c r="L124" s="469" t="s">
        <v>4396</v>
      </c>
    </row>
    <row r="125" spans="2:12" hidden="1" x14ac:dyDescent="0.25">
      <c r="B125" s="480" t="s">
        <v>4008</v>
      </c>
      <c r="C125" s="475"/>
      <c r="D125" s="462"/>
      <c r="J125" s="593" t="s">
        <v>4106</v>
      </c>
      <c r="K125" s="592" t="s">
        <v>4349</v>
      </c>
      <c r="L125" s="469" t="s">
        <v>4397</v>
      </c>
    </row>
    <row r="126" spans="2:12" hidden="1" x14ac:dyDescent="0.25">
      <c r="B126" s="480" t="s">
        <v>4009</v>
      </c>
      <c r="C126" s="475"/>
      <c r="D126" s="462"/>
      <c r="J126" s="593" t="s">
        <v>4107</v>
      </c>
      <c r="K126" s="592" t="s">
        <v>4349</v>
      </c>
      <c r="L126" s="469" t="s">
        <v>4398</v>
      </c>
    </row>
    <row r="127" spans="2:12" hidden="1" x14ac:dyDescent="0.25">
      <c r="B127" s="480" t="s">
        <v>4010</v>
      </c>
      <c r="C127" s="475"/>
      <c r="D127" s="462"/>
      <c r="J127" s="593" t="s">
        <v>4108</v>
      </c>
      <c r="K127" s="592" t="s">
        <v>4349</v>
      </c>
      <c r="L127" s="469" t="s">
        <v>4399</v>
      </c>
    </row>
    <row r="128" spans="2:12" hidden="1" x14ac:dyDescent="0.25">
      <c r="B128" s="480" t="s">
        <v>4011</v>
      </c>
      <c r="C128" s="475"/>
      <c r="D128" s="462"/>
      <c r="J128" s="591" t="s">
        <v>4109</v>
      </c>
      <c r="K128" s="592" t="s">
        <v>4349</v>
      </c>
      <c r="L128" s="469" t="s">
        <v>4400</v>
      </c>
    </row>
    <row r="129" spans="2:12" hidden="1" x14ac:dyDescent="0.25">
      <c r="B129" s="480" t="s">
        <v>4012</v>
      </c>
      <c r="C129" s="475"/>
      <c r="D129" s="462"/>
      <c r="J129" s="593" t="s">
        <v>4110</v>
      </c>
      <c r="K129" s="592" t="s">
        <v>4349</v>
      </c>
      <c r="L129" s="469" t="s">
        <v>4401</v>
      </c>
    </row>
    <row r="130" spans="2:12" hidden="1" x14ac:dyDescent="0.25">
      <c r="B130" s="480" t="s">
        <v>4013</v>
      </c>
      <c r="C130" s="475"/>
      <c r="D130" s="462"/>
      <c r="J130" s="593" t="s">
        <v>4111</v>
      </c>
      <c r="K130" s="592" t="s">
        <v>4349</v>
      </c>
      <c r="L130" s="469" t="s">
        <v>4402</v>
      </c>
    </row>
    <row r="131" spans="2:12" hidden="1" x14ac:dyDescent="0.25">
      <c r="B131" s="480" t="s">
        <v>4014</v>
      </c>
      <c r="C131" s="475"/>
      <c r="D131" s="462"/>
      <c r="J131" s="593" t="s">
        <v>4112</v>
      </c>
      <c r="K131" s="592" t="s">
        <v>4349</v>
      </c>
      <c r="L131" s="469" t="s">
        <v>4403</v>
      </c>
    </row>
    <row r="132" spans="2:12" hidden="1" x14ac:dyDescent="0.25">
      <c r="B132" s="480" t="s">
        <v>4015</v>
      </c>
      <c r="C132" s="475"/>
      <c r="D132" s="462"/>
      <c r="J132" s="593" t="s">
        <v>4113</v>
      </c>
      <c r="K132" s="592" t="s">
        <v>4349</v>
      </c>
      <c r="L132" s="469" t="s">
        <v>4404</v>
      </c>
    </row>
    <row r="133" spans="2:12" hidden="1" x14ac:dyDescent="0.25">
      <c r="B133" s="480" t="s">
        <v>4016</v>
      </c>
      <c r="C133" s="475"/>
      <c r="D133" s="462"/>
      <c r="J133" s="591" t="s">
        <v>3980</v>
      </c>
      <c r="K133" s="592" t="s">
        <v>4350</v>
      </c>
      <c r="L133" s="469" t="s">
        <v>4355</v>
      </c>
    </row>
    <row r="134" spans="2:12" hidden="1" x14ac:dyDescent="0.25">
      <c r="B134" s="480" t="s">
        <v>4017</v>
      </c>
      <c r="C134" s="475"/>
      <c r="D134" s="462"/>
      <c r="J134" s="593" t="s">
        <v>3981</v>
      </c>
      <c r="K134" s="592" t="s">
        <v>4350</v>
      </c>
      <c r="L134" s="469" t="s">
        <v>4356</v>
      </c>
    </row>
    <row r="135" spans="2:12" hidden="1" x14ac:dyDescent="0.25">
      <c r="B135" s="480" t="s">
        <v>4018</v>
      </c>
      <c r="C135" s="475"/>
      <c r="D135" s="462"/>
      <c r="J135" s="593" t="s">
        <v>3982</v>
      </c>
      <c r="K135" s="592" t="s">
        <v>4350</v>
      </c>
      <c r="L135" s="469" t="s">
        <v>4357</v>
      </c>
    </row>
    <row r="136" spans="2:12" hidden="1" x14ac:dyDescent="0.25">
      <c r="B136" s="480" t="s">
        <v>4019</v>
      </c>
      <c r="C136" s="475"/>
      <c r="D136" s="462"/>
      <c r="J136" s="593" t="s">
        <v>3983</v>
      </c>
      <c r="K136" s="592" t="s">
        <v>4350</v>
      </c>
      <c r="L136" s="469" t="s">
        <v>4358</v>
      </c>
    </row>
    <row r="137" spans="2:12" hidden="1" x14ac:dyDescent="0.25">
      <c r="B137" s="477" t="s">
        <v>4023</v>
      </c>
      <c r="C137" s="471">
        <f>COLUMN(B137)</f>
        <v>2</v>
      </c>
      <c r="D137" s="471">
        <f>ROW(B137)</f>
        <v>137</v>
      </c>
      <c r="J137" s="593" t="s">
        <v>4114</v>
      </c>
      <c r="K137" s="592" t="s">
        <v>4350</v>
      </c>
      <c r="L137" s="469" t="s">
        <v>4359</v>
      </c>
    </row>
    <row r="138" spans="2:12" hidden="1" x14ac:dyDescent="0.25">
      <c r="B138" s="480" t="s">
        <v>4000</v>
      </c>
      <c r="C138" s="475"/>
      <c r="D138" s="462"/>
      <c r="J138" s="591" t="s">
        <v>4115</v>
      </c>
      <c r="K138" s="592" t="s">
        <v>4350</v>
      </c>
      <c r="L138" s="469" t="s">
        <v>4360</v>
      </c>
    </row>
    <row r="139" spans="2:12" hidden="1" x14ac:dyDescent="0.25">
      <c r="B139" s="480" t="s">
        <v>4001</v>
      </c>
      <c r="C139" s="475"/>
      <c r="D139" s="462"/>
      <c r="J139" s="593" t="s">
        <v>4116</v>
      </c>
      <c r="K139" s="592" t="s">
        <v>4350</v>
      </c>
      <c r="L139" s="469" t="s">
        <v>4361</v>
      </c>
    </row>
    <row r="140" spans="2:12" hidden="1" x14ac:dyDescent="0.25">
      <c r="B140" s="480" t="s">
        <v>4002</v>
      </c>
      <c r="C140" s="475"/>
      <c r="D140" s="462"/>
      <c r="J140" s="593" t="s">
        <v>4117</v>
      </c>
      <c r="K140" s="592" t="s">
        <v>4350</v>
      </c>
      <c r="L140" s="469" t="s">
        <v>4362</v>
      </c>
    </row>
    <row r="141" spans="2:12" hidden="1" x14ac:dyDescent="0.25">
      <c r="B141" s="480" t="s">
        <v>4003</v>
      </c>
      <c r="C141" s="475"/>
      <c r="D141" s="462"/>
      <c r="J141" s="593" t="s">
        <v>4118</v>
      </c>
      <c r="K141" s="592" t="s">
        <v>4350</v>
      </c>
      <c r="L141" s="469" t="s">
        <v>4363</v>
      </c>
    </row>
    <row r="142" spans="2:12" hidden="1" x14ac:dyDescent="0.25">
      <c r="B142" s="480" t="s">
        <v>4004</v>
      </c>
      <c r="C142" s="475"/>
      <c r="D142" s="462"/>
      <c r="J142" s="593" t="s">
        <v>4119</v>
      </c>
      <c r="K142" s="592" t="s">
        <v>4350</v>
      </c>
      <c r="L142" s="469" t="s">
        <v>4364</v>
      </c>
    </row>
    <row r="143" spans="2:12" hidden="1" x14ac:dyDescent="0.25">
      <c r="B143" s="480" t="s">
        <v>4005</v>
      </c>
      <c r="C143" s="475"/>
      <c r="D143" s="462"/>
      <c r="J143" s="591" t="s">
        <v>4120</v>
      </c>
      <c r="K143" s="592" t="s">
        <v>4350</v>
      </c>
      <c r="L143" s="469" t="s">
        <v>4365</v>
      </c>
    </row>
    <row r="144" spans="2:12" hidden="1" x14ac:dyDescent="0.25">
      <c r="B144" s="480" t="s">
        <v>4006</v>
      </c>
      <c r="C144" s="475"/>
      <c r="D144" s="462"/>
      <c r="J144" s="593" t="s">
        <v>4121</v>
      </c>
      <c r="K144" s="592" t="s">
        <v>4350</v>
      </c>
      <c r="L144" s="469" t="s">
        <v>4366</v>
      </c>
    </row>
    <row r="145" spans="2:12" hidden="1" x14ac:dyDescent="0.25">
      <c r="B145" s="480" t="s">
        <v>4007</v>
      </c>
      <c r="C145" s="475"/>
      <c r="D145" s="462"/>
      <c r="J145" s="593" t="s">
        <v>4122</v>
      </c>
      <c r="K145" s="592" t="s">
        <v>4350</v>
      </c>
      <c r="L145" s="469" t="s">
        <v>4367</v>
      </c>
    </row>
    <row r="146" spans="2:12" hidden="1" x14ac:dyDescent="0.25">
      <c r="B146" s="480" t="s">
        <v>4008</v>
      </c>
      <c r="C146" s="475"/>
      <c r="D146" s="462"/>
      <c r="J146" s="593" t="s">
        <v>4123</v>
      </c>
      <c r="K146" s="592" t="s">
        <v>4350</v>
      </c>
      <c r="L146" s="469" t="s">
        <v>4368</v>
      </c>
    </row>
    <row r="147" spans="2:12" hidden="1" x14ac:dyDescent="0.25">
      <c r="B147" s="480" t="s">
        <v>4009</v>
      </c>
      <c r="C147" s="475"/>
      <c r="D147" s="462"/>
      <c r="J147" s="593" t="s">
        <v>4124</v>
      </c>
      <c r="K147" s="592" t="s">
        <v>4350</v>
      </c>
      <c r="L147" s="469" t="s">
        <v>4369</v>
      </c>
    </row>
    <row r="148" spans="2:12" hidden="1" x14ac:dyDescent="0.25">
      <c r="B148" s="480" t="s">
        <v>4010</v>
      </c>
      <c r="C148" s="475"/>
      <c r="D148" s="462"/>
      <c r="J148" s="591" t="s">
        <v>4125</v>
      </c>
      <c r="K148" s="592" t="s">
        <v>4350</v>
      </c>
      <c r="L148" s="469" t="s">
        <v>4370</v>
      </c>
    </row>
    <row r="149" spans="2:12" hidden="1" x14ac:dyDescent="0.25">
      <c r="B149" s="480" t="s">
        <v>4011</v>
      </c>
      <c r="C149" s="475"/>
      <c r="D149" s="462"/>
      <c r="J149" s="593" t="s">
        <v>4126</v>
      </c>
      <c r="K149" s="592" t="s">
        <v>4350</v>
      </c>
      <c r="L149" s="469" t="s">
        <v>4371</v>
      </c>
    </row>
    <row r="150" spans="2:12" hidden="1" x14ac:dyDescent="0.25">
      <c r="B150" s="480" t="s">
        <v>4012</v>
      </c>
      <c r="C150" s="475"/>
      <c r="D150" s="462"/>
      <c r="J150" s="593" t="s">
        <v>4127</v>
      </c>
      <c r="K150" s="592" t="s">
        <v>4350</v>
      </c>
      <c r="L150" s="469" t="s">
        <v>4372</v>
      </c>
    </row>
    <row r="151" spans="2:12" hidden="1" x14ac:dyDescent="0.25">
      <c r="B151" s="480" t="s">
        <v>4013</v>
      </c>
      <c r="C151" s="475"/>
      <c r="D151" s="462"/>
      <c r="J151" s="593" t="s">
        <v>4128</v>
      </c>
      <c r="K151" s="592" t="s">
        <v>4350</v>
      </c>
      <c r="L151" s="469" t="s">
        <v>4373</v>
      </c>
    </row>
    <row r="152" spans="2:12" hidden="1" x14ac:dyDescent="0.25">
      <c r="B152" s="480" t="s">
        <v>4014</v>
      </c>
      <c r="C152" s="475"/>
      <c r="D152" s="462"/>
      <c r="J152" s="593" t="s">
        <v>4129</v>
      </c>
      <c r="K152" s="592" t="s">
        <v>4350</v>
      </c>
      <c r="L152" s="469" t="s">
        <v>4374</v>
      </c>
    </row>
    <row r="153" spans="2:12" hidden="1" x14ac:dyDescent="0.25">
      <c r="B153" s="480" t="s">
        <v>4015</v>
      </c>
      <c r="C153" s="475"/>
      <c r="D153" s="462"/>
      <c r="J153" s="591" t="s">
        <v>4130</v>
      </c>
      <c r="K153" s="592" t="s">
        <v>4350</v>
      </c>
      <c r="L153" s="469" t="s">
        <v>4375</v>
      </c>
    </row>
    <row r="154" spans="2:12" hidden="1" x14ac:dyDescent="0.25">
      <c r="B154" s="480" t="s">
        <v>4016</v>
      </c>
      <c r="C154" s="475"/>
      <c r="D154" s="462"/>
      <c r="J154" s="593" t="s">
        <v>4131</v>
      </c>
      <c r="K154" s="592" t="s">
        <v>4350</v>
      </c>
      <c r="L154" s="469" t="s">
        <v>4376</v>
      </c>
    </row>
    <row r="155" spans="2:12" hidden="1" x14ac:dyDescent="0.25">
      <c r="B155" s="480" t="s">
        <v>4017</v>
      </c>
      <c r="C155" s="475"/>
      <c r="D155" s="462"/>
      <c r="J155" s="593" t="s">
        <v>4132</v>
      </c>
      <c r="K155" s="592" t="s">
        <v>4350</v>
      </c>
      <c r="L155" s="469" t="s">
        <v>4377</v>
      </c>
    </row>
    <row r="156" spans="2:12" hidden="1" x14ac:dyDescent="0.25">
      <c r="B156" s="480" t="s">
        <v>4018</v>
      </c>
      <c r="C156" s="475"/>
      <c r="D156" s="462"/>
      <c r="J156" s="593" t="s">
        <v>4133</v>
      </c>
      <c r="K156" s="592" t="s">
        <v>4350</v>
      </c>
      <c r="L156" s="469" t="s">
        <v>4378</v>
      </c>
    </row>
    <row r="157" spans="2:12" hidden="1" x14ac:dyDescent="0.25">
      <c r="B157" s="480" t="s">
        <v>4019</v>
      </c>
      <c r="C157" s="475"/>
      <c r="D157" s="462"/>
      <c r="J157" s="593" t="s">
        <v>4134</v>
      </c>
      <c r="K157" s="592" t="s">
        <v>4350</v>
      </c>
      <c r="L157" s="469" t="s">
        <v>4379</v>
      </c>
    </row>
    <row r="158" spans="2:12" hidden="1" x14ac:dyDescent="0.25">
      <c r="B158" s="481" t="s">
        <v>4024</v>
      </c>
      <c r="C158" s="471">
        <f>COLUMN(B158)</f>
        <v>2</v>
      </c>
      <c r="D158" s="471">
        <f>ROW(B158)</f>
        <v>158</v>
      </c>
      <c r="J158" s="591" t="s">
        <v>4135</v>
      </c>
      <c r="K158" s="592" t="s">
        <v>4350</v>
      </c>
      <c r="L158" s="469" t="s">
        <v>4380</v>
      </c>
    </row>
    <row r="159" spans="2:12" hidden="1" x14ac:dyDescent="0.25">
      <c r="B159" s="480" t="s">
        <v>4000</v>
      </c>
      <c r="C159" s="475"/>
      <c r="D159" s="462"/>
      <c r="J159" s="593" t="s">
        <v>4136</v>
      </c>
      <c r="K159" s="592" t="s">
        <v>4350</v>
      </c>
      <c r="L159" s="469" t="s">
        <v>4381</v>
      </c>
    </row>
    <row r="160" spans="2:12" hidden="1" x14ac:dyDescent="0.25">
      <c r="B160" s="480" t="s">
        <v>4001</v>
      </c>
      <c r="C160" s="475"/>
      <c r="D160" s="462"/>
      <c r="J160" s="593" t="s">
        <v>4137</v>
      </c>
      <c r="K160" s="592" t="s">
        <v>4350</v>
      </c>
      <c r="L160" s="469" t="s">
        <v>4382</v>
      </c>
    </row>
    <row r="161" spans="2:12" hidden="1" x14ac:dyDescent="0.25">
      <c r="B161" s="480" t="s">
        <v>4002</v>
      </c>
      <c r="C161" s="475"/>
      <c r="D161" s="462"/>
      <c r="J161" s="593" t="s">
        <v>4138</v>
      </c>
      <c r="K161" s="592" t="s">
        <v>4350</v>
      </c>
      <c r="L161" s="469" t="s">
        <v>4383</v>
      </c>
    </row>
    <row r="162" spans="2:12" hidden="1" x14ac:dyDescent="0.25">
      <c r="B162" s="480" t="s">
        <v>4003</v>
      </c>
      <c r="C162" s="475"/>
      <c r="D162" s="462"/>
      <c r="J162" s="593" t="s">
        <v>4139</v>
      </c>
      <c r="K162" s="592" t="s">
        <v>4350</v>
      </c>
      <c r="L162" s="469" t="s">
        <v>4384</v>
      </c>
    </row>
    <row r="163" spans="2:12" hidden="1" x14ac:dyDescent="0.25">
      <c r="B163" s="480" t="s">
        <v>4004</v>
      </c>
      <c r="C163" s="475"/>
      <c r="D163" s="462"/>
      <c r="J163" s="591" t="s">
        <v>4140</v>
      </c>
      <c r="K163" s="592" t="s">
        <v>4350</v>
      </c>
      <c r="L163" s="469" t="s">
        <v>4385</v>
      </c>
    </row>
    <row r="164" spans="2:12" hidden="1" x14ac:dyDescent="0.25">
      <c r="B164" s="480" t="s">
        <v>4005</v>
      </c>
      <c r="C164" s="475"/>
      <c r="D164" s="462"/>
      <c r="J164" s="593" t="s">
        <v>4141</v>
      </c>
      <c r="K164" s="592" t="s">
        <v>4350</v>
      </c>
      <c r="L164" s="469" t="s">
        <v>4386</v>
      </c>
    </row>
    <row r="165" spans="2:12" hidden="1" x14ac:dyDescent="0.25">
      <c r="B165" s="480" t="s">
        <v>4006</v>
      </c>
      <c r="C165" s="475"/>
      <c r="D165" s="462"/>
      <c r="J165" s="593" t="s">
        <v>4142</v>
      </c>
      <c r="K165" s="592" t="s">
        <v>4350</v>
      </c>
      <c r="L165" s="469" t="s">
        <v>4387</v>
      </c>
    </row>
    <row r="166" spans="2:12" hidden="1" x14ac:dyDescent="0.25">
      <c r="B166" s="480" t="s">
        <v>4007</v>
      </c>
      <c r="C166" s="475"/>
      <c r="D166" s="462"/>
      <c r="J166" s="593" t="s">
        <v>4143</v>
      </c>
      <c r="K166" s="592" t="s">
        <v>4350</v>
      </c>
      <c r="L166" s="469" t="s">
        <v>4388</v>
      </c>
    </row>
    <row r="167" spans="2:12" hidden="1" x14ac:dyDescent="0.25">
      <c r="B167" s="480" t="s">
        <v>4008</v>
      </c>
      <c r="C167" s="475"/>
      <c r="D167" s="462"/>
      <c r="J167" s="593" t="s">
        <v>4144</v>
      </c>
      <c r="K167" s="592" t="s">
        <v>4350</v>
      </c>
      <c r="L167" s="469" t="s">
        <v>4389</v>
      </c>
    </row>
    <row r="168" spans="2:12" hidden="1" x14ac:dyDescent="0.25">
      <c r="B168" s="480" t="s">
        <v>4009</v>
      </c>
      <c r="C168" s="475"/>
      <c r="D168" s="462"/>
      <c r="J168" s="591" t="s">
        <v>4145</v>
      </c>
      <c r="K168" s="592" t="s">
        <v>4350</v>
      </c>
      <c r="L168" s="469" t="s">
        <v>4390</v>
      </c>
    </row>
    <row r="169" spans="2:12" hidden="1" x14ac:dyDescent="0.25">
      <c r="B169" s="480" t="s">
        <v>4010</v>
      </c>
      <c r="C169" s="475"/>
      <c r="D169" s="462"/>
      <c r="J169" s="593" t="s">
        <v>4146</v>
      </c>
      <c r="K169" s="592" t="s">
        <v>4350</v>
      </c>
      <c r="L169" s="469" t="s">
        <v>4391</v>
      </c>
    </row>
    <row r="170" spans="2:12" hidden="1" x14ac:dyDescent="0.25">
      <c r="B170" s="480" t="s">
        <v>4011</v>
      </c>
      <c r="C170" s="475"/>
      <c r="D170" s="462"/>
      <c r="J170" s="593" t="s">
        <v>4147</v>
      </c>
      <c r="K170" s="592" t="s">
        <v>4350</v>
      </c>
      <c r="L170" s="469" t="s">
        <v>4392</v>
      </c>
    </row>
    <row r="171" spans="2:12" hidden="1" x14ac:dyDescent="0.25">
      <c r="B171" s="480" t="s">
        <v>4012</v>
      </c>
      <c r="C171" s="475"/>
      <c r="D171" s="462"/>
      <c r="J171" s="593" t="s">
        <v>4148</v>
      </c>
      <c r="K171" s="592" t="s">
        <v>4350</v>
      </c>
      <c r="L171" s="469" t="s">
        <v>4393</v>
      </c>
    </row>
    <row r="172" spans="2:12" hidden="1" x14ac:dyDescent="0.25">
      <c r="B172" s="480" t="s">
        <v>4013</v>
      </c>
      <c r="C172" s="475"/>
      <c r="D172" s="462"/>
      <c r="J172" s="593" t="s">
        <v>4149</v>
      </c>
      <c r="K172" s="592" t="s">
        <v>4350</v>
      </c>
      <c r="L172" s="469" t="s">
        <v>4394</v>
      </c>
    </row>
    <row r="173" spans="2:12" hidden="1" x14ac:dyDescent="0.25">
      <c r="B173" s="480" t="s">
        <v>4014</v>
      </c>
      <c r="C173" s="475"/>
      <c r="D173" s="462"/>
      <c r="J173" s="591" t="s">
        <v>4150</v>
      </c>
      <c r="K173" s="592" t="s">
        <v>4350</v>
      </c>
      <c r="L173" s="469" t="s">
        <v>4395</v>
      </c>
    </row>
    <row r="174" spans="2:12" hidden="1" x14ac:dyDescent="0.25">
      <c r="B174" s="480" t="s">
        <v>4015</v>
      </c>
      <c r="C174" s="475"/>
      <c r="D174" s="462"/>
      <c r="J174" s="593" t="s">
        <v>4151</v>
      </c>
      <c r="K174" s="592" t="s">
        <v>4350</v>
      </c>
      <c r="L174" s="469" t="s">
        <v>4396</v>
      </c>
    </row>
    <row r="175" spans="2:12" hidden="1" x14ac:dyDescent="0.25">
      <c r="B175" s="480" t="s">
        <v>4016</v>
      </c>
      <c r="C175" s="475"/>
      <c r="D175" s="462"/>
      <c r="J175" s="593" t="s">
        <v>4152</v>
      </c>
      <c r="K175" s="592" t="s">
        <v>4350</v>
      </c>
      <c r="L175" s="469" t="s">
        <v>4397</v>
      </c>
    </row>
    <row r="176" spans="2:12" hidden="1" x14ac:dyDescent="0.25">
      <c r="B176" s="480" t="s">
        <v>4017</v>
      </c>
      <c r="C176" s="475"/>
      <c r="D176" s="462"/>
      <c r="J176" s="593" t="s">
        <v>4153</v>
      </c>
      <c r="K176" s="592" t="s">
        <v>4350</v>
      </c>
      <c r="L176" s="469" t="s">
        <v>4398</v>
      </c>
    </row>
    <row r="177" spans="2:12" hidden="1" x14ac:dyDescent="0.25">
      <c r="B177" s="480" t="s">
        <v>4018</v>
      </c>
      <c r="C177" s="475"/>
      <c r="D177" s="462"/>
      <c r="J177" s="593" t="s">
        <v>4154</v>
      </c>
      <c r="K177" s="592" t="s">
        <v>4350</v>
      </c>
      <c r="L177" s="469" t="s">
        <v>4399</v>
      </c>
    </row>
    <row r="178" spans="2:12" hidden="1" x14ac:dyDescent="0.25">
      <c r="B178" s="480" t="s">
        <v>4019</v>
      </c>
      <c r="C178" s="475"/>
      <c r="D178" s="462"/>
      <c r="J178" s="591" t="s">
        <v>4155</v>
      </c>
      <c r="K178" s="592" t="s">
        <v>4350</v>
      </c>
      <c r="L178" s="469" t="s">
        <v>4400</v>
      </c>
    </row>
    <row r="179" spans="2:12" hidden="1" x14ac:dyDescent="0.25">
      <c r="B179" s="481" t="s">
        <v>4025</v>
      </c>
      <c r="C179" s="471">
        <f>COLUMN(B179)</f>
        <v>2</v>
      </c>
      <c r="D179" s="471">
        <f>ROW(B179)</f>
        <v>179</v>
      </c>
      <c r="J179" s="593" t="s">
        <v>4156</v>
      </c>
      <c r="K179" s="592" t="s">
        <v>4350</v>
      </c>
      <c r="L179" s="469" t="s">
        <v>4401</v>
      </c>
    </row>
    <row r="180" spans="2:12" hidden="1" x14ac:dyDescent="0.25">
      <c r="B180" s="480" t="s">
        <v>4000</v>
      </c>
      <c r="C180" s="475"/>
      <c r="D180" s="462"/>
      <c r="J180" s="593" t="s">
        <v>4157</v>
      </c>
      <c r="K180" s="592" t="s">
        <v>4350</v>
      </c>
      <c r="L180" s="469" t="s">
        <v>4402</v>
      </c>
    </row>
    <row r="181" spans="2:12" hidden="1" x14ac:dyDescent="0.25">
      <c r="B181" s="480" t="s">
        <v>4001</v>
      </c>
      <c r="C181" s="475"/>
      <c r="D181" s="462"/>
      <c r="J181" s="593" t="s">
        <v>4158</v>
      </c>
      <c r="K181" s="592" t="s">
        <v>4350</v>
      </c>
      <c r="L181" s="469" t="s">
        <v>4403</v>
      </c>
    </row>
    <row r="182" spans="2:12" hidden="1" x14ac:dyDescent="0.25">
      <c r="B182" s="480" t="s">
        <v>4002</v>
      </c>
      <c r="C182" s="475"/>
      <c r="D182" s="462"/>
      <c r="J182" s="593" t="s">
        <v>4159</v>
      </c>
      <c r="K182" s="592" t="s">
        <v>4350</v>
      </c>
      <c r="L182" s="469" t="s">
        <v>4404</v>
      </c>
    </row>
    <row r="183" spans="2:12" hidden="1" x14ac:dyDescent="0.25">
      <c r="B183" s="480" t="s">
        <v>4003</v>
      </c>
      <c r="C183" s="475"/>
      <c r="D183" s="462"/>
      <c r="J183" s="591" t="s">
        <v>3984</v>
      </c>
      <c r="K183" s="592" t="s">
        <v>4351</v>
      </c>
      <c r="L183" s="469" t="s">
        <v>4355</v>
      </c>
    </row>
    <row r="184" spans="2:12" hidden="1" x14ac:dyDescent="0.25">
      <c r="B184" s="480" t="s">
        <v>4004</v>
      </c>
      <c r="C184" s="475"/>
      <c r="D184" s="462"/>
      <c r="J184" s="593" t="s">
        <v>3985</v>
      </c>
      <c r="K184" s="592" t="s">
        <v>4351</v>
      </c>
      <c r="L184" s="469" t="s">
        <v>4356</v>
      </c>
    </row>
    <row r="185" spans="2:12" hidden="1" x14ac:dyDescent="0.25">
      <c r="B185" s="480" t="s">
        <v>4005</v>
      </c>
      <c r="C185" s="475"/>
      <c r="D185" s="462"/>
      <c r="J185" s="593" t="s">
        <v>3986</v>
      </c>
      <c r="K185" s="592" t="s">
        <v>4351</v>
      </c>
      <c r="L185" s="469" t="s">
        <v>4357</v>
      </c>
    </row>
    <row r="186" spans="2:12" hidden="1" x14ac:dyDescent="0.25">
      <c r="B186" s="480" t="s">
        <v>4006</v>
      </c>
      <c r="C186" s="475"/>
      <c r="D186" s="462"/>
      <c r="J186" s="593" t="s">
        <v>3987</v>
      </c>
      <c r="K186" s="592" t="s">
        <v>4351</v>
      </c>
      <c r="L186" s="469" t="s">
        <v>4358</v>
      </c>
    </row>
    <row r="187" spans="2:12" hidden="1" x14ac:dyDescent="0.25">
      <c r="B187" s="480" t="s">
        <v>4007</v>
      </c>
      <c r="C187" s="475"/>
      <c r="D187" s="462"/>
      <c r="J187" s="593" t="s">
        <v>4160</v>
      </c>
      <c r="K187" s="592" t="s">
        <v>4351</v>
      </c>
      <c r="L187" s="469" t="s">
        <v>4359</v>
      </c>
    </row>
    <row r="188" spans="2:12" hidden="1" x14ac:dyDescent="0.25">
      <c r="B188" s="480" t="s">
        <v>4008</v>
      </c>
      <c r="C188" s="475"/>
      <c r="D188" s="462"/>
      <c r="J188" s="591" t="s">
        <v>4161</v>
      </c>
      <c r="K188" s="592" t="s">
        <v>4351</v>
      </c>
      <c r="L188" s="469" t="s">
        <v>4360</v>
      </c>
    </row>
    <row r="189" spans="2:12" hidden="1" x14ac:dyDescent="0.25">
      <c r="B189" s="480" t="s">
        <v>4009</v>
      </c>
      <c r="C189" s="475"/>
      <c r="D189" s="462"/>
      <c r="J189" s="593" t="s">
        <v>4162</v>
      </c>
      <c r="K189" s="592" t="s">
        <v>4351</v>
      </c>
      <c r="L189" s="469" t="s">
        <v>4361</v>
      </c>
    </row>
    <row r="190" spans="2:12" hidden="1" x14ac:dyDescent="0.25">
      <c r="B190" s="480" t="s">
        <v>4010</v>
      </c>
      <c r="C190" s="475"/>
      <c r="D190" s="462"/>
      <c r="J190" s="593" t="s">
        <v>4163</v>
      </c>
      <c r="K190" s="592" t="s">
        <v>4351</v>
      </c>
      <c r="L190" s="469" t="s">
        <v>4362</v>
      </c>
    </row>
    <row r="191" spans="2:12" hidden="1" x14ac:dyDescent="0.25">
      <c r="B191" s="480" t="s">
        <v>4011</v>
      </c>
      <c r="C191" s="475"/>
      <c r="D191" s="462"/>
      <c r="J191" s="593" t="s">
        <v>4164</v>
      </c>
      <c r="K191" s="592" t="s">
        <v>4351</v>
      </c>
      <c r="L191" s="469" t="s">
        <v>4363</v>
      </c>
    </row>
    <row r="192" spans="2:12" hidden="1" x14ac:dyDescent="0.25">
      <c r="B192" s="480" t="s">
        <v>4012</v>
      </c>
      <c r="C192" s="475"/>
      <c r="D192" s="462"/>
      <c r="J192" s="593" t="s">
        <v>4165</v>
      </c>
      <c r="K192" s="592" t="s">
        <v>4351</v>
      </c>
      <c r="L192" s="469" t="s">
        <v>4364</v>
      </c>
    </row>
    <row r="193" spans="2:12" hidden="1" x14ac:dyDescent="0.25">
      <c r="B193" s="480" t="s">
        <v>4013</v>
      </c>
      <c r="C193" s="475"/>
      <c r="D193" s="462"/>
      <c r="J193" s="591" t="s">
        <v>4166</v>
      </c>
      <c r="K193" s="592" t="s">
        <v>4351</v>
      </c>
      <c r="L193" s="469" t="s">
        <v>4365</v>
      </c>
    </row>
    <row r="194" spans="2:12" hidden="1" x14ac:dyDescent="0.25">
      <c r="B194" s="480" t="s">
        <v>4014</v>
      </c>
      <c r="C194" s="475"/>
      <c r="D194" s="462"/>
      <c r="J194" s="593" t="s">
        <v>4167</v>
      </c>
      <c r="K194" s="592" t="s">
        <v>4351</v>
      </c>
      <c r="L194" s="469" t="s">
        <v>4366</v>
      </c>
    </row>
    <row r="195" spans="2:12" hidden="1" x14ac:dyDescent="0.25">
      <c r="B195" s="480" t="s">
        <v>4015</v>
      </c>
      <c r="C195" s="475"/>
      <c r="D195" s="462"/>
      <c r="J195" s="593" t="s">
        <v>4168</v>
      </c>
      <c r="K195" s="592" t="s">
        <v>4351</v>
      </c>
      <c r="L195" s="469" t="s">
        <v>4367</v>
      </c>
    </row>
    <row r="196" spans="2:12" hidden="1" x14ac:dyDescent="0.25">
      <c r="B196" s="480" t="s">
        <v>4016</v>
      </c>
      <c r="C196" s="475"/>
      <c r="D196" s="462"/>
      <c r="J196" s="593" t="s">
        <v>4169</v>
      </c>
      <c r="K196" s="592" t="s">
        <v>4351</v>
      </c>
      <c r="L196" s="469" t="s">
        <v>4368</v>
      </c>
    </row>
    <row r="197" spans="2:12" hidden="1" x14ac:dyDescent="0.25">
      <c r="B197" s="480" t="s">
        <v>4017</v>
      </c>
      <c r="C197" s="475"/>
      <c r="D197" s="462"/>
      <c r="J197" s="593" t="s">
        <v>4170</v>
      </c>
      <c r="K197" s="592" t="s">
        <v>4351</v>
      </c>
      <c r="L197" s="469" t="s">
        <v>4369</v>
      </c>
    </row>
    <row r="198" spans="2:12" hidden="1" x14ac:dyDescent="0.25">
      <c r="B198" s="480" t="s">
        <v>4018</v>
      </c>
      <c r="C198" s="475"/>
      <c r="D198" s="462"/>
      <c r="J198" s="591" t="s">
        <v>4171</v>
      </c>
      <c r="K198" s="592" t="s">
        <v>4351</v>
      </c>
      <c r="L198" s="469" t="s">
        <v>4370</v>
      </c>
    </row>
    <row r="199" spans="2:12" hidden="1" x14ac:dyDescent="0.25">
      <c r="B199" s="480" t="s">
        <v>4019</v>
      </c>
      <c r="C199" s="475"/>
      <c r="D199" s="462"/>
      <c r="J199" s="593" t="s">
        <v>4172</v>
      </c>
      <c r="K199" s="592" t="s">
        <v>4351</v>
      </c>
      <c r="L199" s="469" t="s">
        <v>4371</v>
      </c>
    </row>
    <row r="200" spans="2:12" hidden="1" x14ac:dyDescent="0.25">
      <c r="B200" s="481" t="s">
        <v>4026</v>
      </c>
      <c r="C200" s="471">
        <f>COLUMN(B200)</f>
        <v>2</v>
      </c>
      <c r="D200" s="471">
        <f>ROW(B200)</f>
        <v>200</v>
      </c>
      <c r="J200" s="593" t="s">
        <v>4173</v>
      </c>
      <c r="K200" s="592" t="s">
        <v>4351</v>
      </c>
      <c r="L200" s="469" t="s">
        <v>4372</v>
      </c>
    </row>
    <row r="201" spans="2:12" hidden="1" x14ac:dyDescent="0.25">
      <c r="B201" s="480" t="s">
        <v>4000</v>
      </c>
      <c r="C201" s="475"/>
      <c r="D201" s="462"/>
      <c r="J201" s="593" t="s">
        <v>4174</v>
      </c>
      <c r="K201" s="592" t="s">
        <v>4351</v>
      </c>
      <c r="L201" s="469" t="s">
        <v>4373</v>
      </c>
    </row>
    <row r="202" spans="2:12" hidden="1" x14ac:dyDescent="0.25">
      <c r="B202" s="480" t="s">
        <v>4001</v>
      </c>
      <c r="C202" s="475"/>
      <c r="D202" s="462"/>
      <c r="J202" s="593" t="s">
        <v>4175</v>
      </c>
      <c r="K202" s="592" t="s">
        <v>4351</v>
      </c>
      <c r="L202" s="469" t="s">
        <v>4374</v>
      </c>
    </row>
    <row r="203" spans="2:12" hidden="1" x14ac:dyDescent="0.25">
      <c r="B203" s="480" t="s">
        <v>4002</v>
      </c>
      <c r="C203" s="475"/>
      <c r="D203" s="462"/>
      <c r="J203" s="591" t="s">
        <v>4176</v>
      </c>
      <c r="K203" s="592" t="s">
        <v>4351</v>
      </c>
      <c r="L203" s="469" t="s">
        <v>4375</v>
      </c>
    </row>
    <row r="204" spans="2:12" hidden="1" x14ac:dyDescent="0.25">
      <c r="B204" s="480" t="s">
        <v>4003</v>
      </c>
      <c r="C204" s="475"/>
      <c r="D204" s="462"/>
      <c r="J204" s="593" t="s">
        <v>4177</v>
      </c>
      <c r="K204" s="592" t="s">
        <v>4351</v>
      </c>
      <c r="L204" s="469" t="s">
        <v>4376</v>
      </c>
    </row>
    <row r="205" spans="2:12" hidden="1" x14ac:dyDescent="0.25">
      <c r="B205" s="480" t="s">
        <v>4004</v>
      </c>
      <c r="C205" s="475"/>
      <c r="D205" s="462"/>
      <c r="J205" s="593" t="s">
        <v>4178</v>
      </c>
      <c r="K205" s="592" t="s">
        <v>4351</v>
      </c>
      <c r="L205" s="469" t="s">
        <v>4377</v>
      </c>
    </row>
    <row r="206" spans="2:12" hidden="1" x14ac:dyDescent="0.25">
      <c r="B206" s="480" t="s">
        <v>4005</v>
      </c>
      <c r="C206" s="475"/>
      <c r="D206" s="462"/>
      <c r="J206" s="593" t="s">
        <v>4179</v>
      </c>
      <c r="K206" s="592" t="s">
        <v>4351</v>
      </c>
      <c r="L206" s="469" t="s">
        <v>4378</v>
      </c>
    </row>
    <row r="207" spans="2:12" hidden="1" x14ac:dyDescent="0.25">
      <c r="B207" s="480" t="s">
        <v>4006</v>
      </c>
      <c r="C207" s="475"/>
      <c r="D207" s="462"/>
      <c r="J207" s="593" t="s">
        <v>4180</v>
      </c>
      <c r="K207" s="592" t="s">
        <v>4351</v>
      </c>
      <c r="L207" s="469" t="s">
        <v>4379</v>
      </c>
    </row>
    <row r="208" spans="2:12" hidden="1" x14ac:dyDescent="0.25">
      <c r="B208" s="480" t="s">
        <v>4007</v>
      </c>
      <c r="C208" s="475"/>
      <c r="D208" s="462"/>
      <c r="J208" s="591" t="s">
        <v>4181</v>
      </c>
      <c r="K208" s="592" t="s">
        <v>4351</v>
      </c>
      <c r="L208" s="469" t="s">
        <v>4380</v>
      </c>
    </row>
    <row r="209" spans="2:12" hidden="1" x14ac:dyDescent="0.25">
      <c r="B209" s="480" t="s">
        <v>4008</v>
      </c>
      <c r="C209" s="475"/>
      <c r="D209" s="462"/>
      <c r="J209" s="593" t="s">
        <v>4182</v>
      </c>
      <c r="K209" s="592" t="s">
        <v>4351</v>
      </c>
      <c r="L209" s="469" t="s">
        <v>4381</v>
      </c>
    </row>
    <row r="210" spans="2:12" hidden="1" x14ac:dyDescent="0.25">
      <c r="B210" s="480" t="s">
        <v>4009</v>
      </c>
      <c r="C210" s="475"/>
      <c r="D210" s="462"/>
      <c r="J210" s="593" t="s">
        <v>4183</v>
      </c>
      <c r="K210" s="592" t="s">
        <v>4351</v>
      </c>
      <c r="L210" s="469" t="s">
        <v>4382</v>
      </c>
    </row>
    <row r="211" spans="2:12" hidden="1" x14ac:dyDescent="0.25">
      <c r="B211" s="480" t="s">
        <v>4010</v>
      </c>
      <c r="C211" s="475"/>
      <c r="D211" s="462"/>
      <c r="J211" s="593" t="s">
        <v>4184</v>
      </c>
      <c r="K211" s="592" t="s">
        <v>4351</v>
      </c>
      <c r="L211" s="469" t="s">
        <v>4383</v>
      </c>
    </row>
    <row r="212" spans="2:12" hidden="1" x14ac:dyDescent="0.25">
      <c r="B212" s="480" t="s">
        <v>4011</v>
      </c>
      <c r="C212" s="475"/>
      <c r="D212" s="462"/>
      <c r="J212" s="593" t="s">
        <v>4185</v>
      </c>
      <c r="K212" s="592" t="s">
        <v>4351</v>
      </c>
      <c r="L212" s="469" t="s">
        <v>4384</v>
      </c>
    </row>
    <row r="213" spans="2:12" hidden="1" x14ac:dyDescent="0.25">
      <c r="B213" s="480" t="s">
        <v>4012</v>
      </c>
      <c r="C213" s="475"/>
      <c r="D213" s="462"/>
      <c r="J213" s="591" t="s">
        <v>4186</v>
      </c>
      <c r="K213" s="592" t="s">
        <v>4351</v>
      </c>
      <c r="L213" s="469" t="s">
        <v>4385</v>
      </c>
    </row>
    <row r="214" spans="2:12" hidden="1" x14ac:dyDescent="0.25">
      <c r="B214" s="480" t="s">
        <v>4013</v>
      </c>
      <c r="C214" s="475"/>
      <c r="D214" s="462"/>
      <c r="J214" s="593" t="s">
        <v>4187</v>
      </c>
      <c r="K214" s="592" t="s">
        <v>4351</v>
      </c>
      <c r="L214" s="469" t="s">
        <v>4386</v>
      </c>
    </row>
    <row r="215" spans="2:12" hidden="1" x14ac:dyDescent="0.25">
      <c r="B215" s="480" t="s">
        <v>4014</v>
      </c>
      <c r="C215" s="475"/>
      <c r="D215" s="462"/>
      <c r="J215" s="593" t="s">
        <v>4188</v>
      </c>
      <c r="K215" s="592" t="s">
        <v>4351</v>
      </c>
      <c r="L215" s="469" t="s">
        <v>4387</v>
      </c>
    </row>
    <row r="216" spans="2:12" hidden="1" x14ac:dyDescent="0.25">
      <c r="B216" s="480" t="s">
        <v>4015</v>
      </c>
      <c r="C216" s="475"/>
      <c r="D216" s="462"/>
      <c r="J216" s="593" t="s">
        <v>4189</v>
      </c>
      <c r="K216" s="592" t="s">
        <v>4351</v>
      </c>
      <c r="L216" s="469" t="s">
        <v>4388</v>
      </c>
    </row>
    <row r="217" spans="2:12" hidden="1" x14ac:dyDescent="0.25">
      <c r="B217" s="480" t="s">
        <v>4016</v>
      </c>
      <c r="C217" s="475"/>
      <c r="D217" s="462"/>
      <c r="J217" s="593" t="s">
        <v>4190</v>
      </c>
      <c r="K217" s="592" t="s">
        <v>4351</v>
      </c>
      <c r="L217" s="469" t="s">
        <v>4389</v>
      </c>
    </row>
    <row r="218" spans="2:12" hidden="1" x14ac:dyDescent="0.25">
      <c r="B218" s="480" t="s">
        <v>4017</v>
      </c>
      <c r="C218" s="475"/>
      <c r="D218" s="462"/>
      <c r="J218" s="591" t="s">
        <v>4191</v>
      </c>
      <c r="K218" s="592" t="s">
        <v>4351</v>
      </c>
      <c r="L218" s="469" t="s">
        <v>4390</v>
      </c>
    </row>
    <row r="219" spans="2:12" hidden="1" x14ac:dyDescent="0.25">
      <c r="B219" s="480" t="s">
        <v>4018</v>
      </c>
      <c r="C219" s="475"/>
      <c r="D219" s="462"/>
      <c r="J219" s="593" t="s">
        <v>4192</v>
      </c>
      <c r="K219" s="592" t="s">
        <v>4351</v>
      </c>
      <c r="L219" s="469" t="s">
        <v>4391</v>
      </c>
    </row>
    <row r="220" spans="2:12" hidden="1" x14ac:dyDescent="0.25">
      <c r="B220" s="480" t="s">
        <v>4019</v>
      </c>
      <c r="C220" s="475"/>
      <c r="D220" s="462"/>
      <c r="J220" s="593" t="s">
        <v>4193</v>
      </c>
      <c r="K220" s="592" t="s">
        <v>4351</v>
      </c>
      <c r="L220" s="469" t="s">
        <v>4392</v>
      </c>
    </row>
    <row r="221" spans="2:12" hidden="1" x14ac:dyDescent="0.25">
      <c r="B221" s="481" t="s">
        <v>4027</v>
      </c>
      <c r="C221" s="471">
        <f>COLUMN(B221)</f>
        <v>2</v>
      </c>
      <c r="D221" s="471">
        <f>ROW(B221)</f>
        <v>221</v>
      </c>
      <c r="J221" s="593" t="s">
        <v>4194</v>
      </c>
      <c r="K221" s="592" t="s">
        <v>4351</v>
      </c>
      <c r="L221" s="469" t="s">
        <v>4393</v>
      </c>
    </row>
    <row r="222" spans="2:12" hidden="1" x14ac:dyDescent="0.25">
      <c r="B222" s="480" t="s">
        <v>4000</v>
      </c>
      <c r="C222" s="475"/>
      <c r="D222" s="462"/>
      <c r="J222" s="593" t="s">
        <v>4195</v>
      </c>
      <c r="K222" s="592" t="s">
        <v>4351</v>
      </c>
      <c r="L222" s="469" t="s">
        <v>4394</v>
      </c>
    </row>
    <row r="223" spans="2:12" hidden="1" x14ac:dyDescent="0.25">
      <c r="B223" s="480" t="s">
        <v>4001</v>
      </c>
      <c r="C223" s="475"/>
      <c r="D223" s="462"/>
      <c r="J223" s="591" t="s">
        <v>4196</v>
      </c>
      <c r="K223" s="592" t="s">
        <v>4351</v>
      </c>
      <c r="L223" s="469" t="s">
        <v>4395</v>
      </c>
    </row>
    <row r="224" spans="2:12" hidden="1" x14ac:dyDescent="0.25">
      <c r="B224" s="480" t="s">
        <v>4002</v>
      </c>
      <c r="C224" s="475"/>
      <c r="D224" s="462"/>
      <c r="J224" s="593" t="s">
        <v>4197</v>
      </c>
      <c r="K224" s="592" t="s">
        <v>4351</v>
      </c>
      <c r="L224" s="469" t="s">
        <v>4396</v>
      </c>
    </row>
    <row r="225" spans="2:12" hidden="1" x14ac:dyDescent="0.25">
      <c r="B225" s="480" t="s">
        <v>4003</v>
      </c>
      <c r="C225" s="475"/>
      <c r="D225" s="462"/>
      <c r="J225" s="593" t="s">
        <v>4198</v>
      </c>
      <c r="K225" s="592" t="s">
        <v>4351</v>
      </c>
      <c r="L225" s="469" t="s">
        <v>4397</v>
      </c>
    </row>
    <row r="226" spans="2:12" hidden="1" x14ac:dyDescent="0.25">
      <c r="B226" s="480" t="s">
        <v>4004</v>
      </c>
      <c r="C226" s="475"/>
      <c r="D226" s="462"/>
      <c r="J226" s="593" t="s">
        <v>4199</v>
      </c>
      <c r="K226" s="592" t="s">
        <v>4351</v>
      </c>
      <c r="L226" s="469" t="s">
        <v>4398</v>
      </c>
    </row>
    <row r="227" spans="2:12" hidden="1" x14ac:dyDescent="0.25">
      <c r="B227" s="480" t="s">
        <v>4005</v>
      </c>
      <c r="C227" s="475"/>
      <c r="D227" s="462"/>
      <c r="J227" s="593" t="s">
        <v>4200</v>
      </c>
      <c r="K227" s="592" t="s">
        <v>4351</v>
      </c>
      <c r="L227" s="469" t="s">
        <v>4399</v>
      </c>
    </row>
    <row r="228" spans="2:12" hidden="1" x14ac:dyDescent="0.25">
      <c r="B228" s="480" t="s">
        <v>4006</v>
      </c>
      <c r="C228" s="475"/>
      <c r="D228" s="462"/>
      <c r="J228" s="591" t="s">
        <v>4201</v>
      </c>
      <c r="K228" s="592" t="s">
        <v>4351</v>
      </c>
      <c r="L228" s="469" t="s">
        <v>4400</v>
      </c>
    </row>
    <row r="229" spans="2:12" hidden="1" x14ac:dyDescent="0.25">
      <c r="B229" s="480" t="s">
        <v>4007</v>
      </c>
      <c r="C229" s="475"/>
      <c r="D229" s="462"/>
      <c r="J229" s="593" t="s">
        <v>4202</v>
      </c>
      <c r="K229" s="592" t="s">
        <v>4351</v>
      </c>
      <c r="L229" s="469" t="s">
        <v>4401</v>
      </c>
    </row>
    <row r="230" spans="2:12" hidden="1" x14ac:dyDescent="0.25">
      <c r="B230" s="480" t="s">
        <v>4008</v>
      </c>
      <c r="C230" s="475"/>
      <c r="D230" s="462"/>
      <c r="J230" s="593" t="s">
        <v>4203</v>
      </c>
      <c r="K230" s="592" t="s">
        <v>4351</v>
      </c>
      <c r="L230" s="469" t="s">
        <v>4402</v>
      </c>
    </row>
    <row r="231" spans="2:12" hidden="1" x14ac:dyDescent="0.25">
      <c r="B231" s="480" t="s">
        <v>4009</v>
      </c>
      <c r="C231" s="475"/>
      <c r="D231" s="462"/>
      <c r="J231" s="593" t="s">
        <v>4204</v>
      </c>
      <c r="K231" s="592" t="s">
        <v>4351</v>
      </c>
      <c r="L231" s="469" t="s">
        <v>4403</v>
      </c>
    </row>
    <row r="232" spans="2:12" hidden="1" x14ac:dyDescent="0.25">
      <c r="B232" s="480" t="s">
        <v>4010</v>
      </c>
      <c r="C232" s="475"/>
      <c r="D232" s="462"/>
      <c r="J232" s="593" t="s">
        <v>4205</v>
      </c>
      <c r="K232" s="592" t="s">
        <v>4351</v>
      </c>
      <c r="L232" s="469" t="s">
        <v>4404</v>
      </c>
    </row>
    <row r="233" spans="2:12" hidden="1" x14ac:dyDescent="0.25">
      <c r="B233" s="480" t="s">
        <v>4011</v>
      </c>
      <c r="C233" s="475"/>
      <c r="D233" s="462"/>
      <c r="J233" s="591" t="s">
        <v>3988</v>
      </c>
      <c r="K233" s="592" t="s">
        <v>4352</v>
      </c>
      <c r="L233" s="469" t="s">
        <v>4355</v>
      </c>
    </row>
    <row r="234" spans="2:12" hidden="1" x14ac:dyDescent="0.25">
      <c r="B234" s="480" t="s">
        <v>4012</v>
      </c>
      <c r="C234" s="475"/>
      <c r="D234" s="462"/>
      <c r="J234" s="593" t="s">
        <v>3989</v>
      </c>
      <c r="K234" s="592" t="s">
        <v>4352</v>
      </c>
      <c r="L234" s="469" t="s">
        <v>4356</v>
      </c>
    </row>
    <row r="235" spans="2:12" hidden="1" x14ac:dyDescent="0.25">
      <c r="B235" s="480" t="s">
        <v>4013</v>
      </c>
      <c r="C235" s="475"/>
      <c r="D235" s="462"/>
      <c r="J235" s="593" t="s">
        <v>3990</v>
      </c>
      <c r="K235" s="592" t="s">
        <v>4352</v>
      </c>
      <c r="L235" s="469" t="s">
        <v>4357</v>
      </c>
    </row>
    <row r="236" spans="2:12" hidden="1" x14ac:dyDescent="0.25">
      <c r="B236" s="480" t="s">
        <v>4014</v>
      </c>
      <c r="C236" s="475"/>
      <c r="D236" s="462"/>
      <c r="J236" s="593" t="s">
        <v>3991</v>
      </c>
      <c r="K236" s="592" t="s">
        <v>4352</v>
      </c>
      <c r="L236" s="469" t="s">
        <v>4358</v>
      </c>
    </row>
    <row r="237" spans="2:12" hidden="1" x14ac:dyDescent="0.25">
      <c r="B237" s="480" t="s">
        <v>4015</v>
      </c>
      <c r="C237" s="475"/>
      <c r="D237" s="462"/>
      <c r="J237" s="593" t="s">
        <v>4206</v>
      </c>
      <c r="K237" s="592" t="s">
        <v>4352</v>
      </c>
      <c r="L237" s="469" t="s">
        <v>4359</v>
      </c>
    </row>
    <row r="238" spans="2:12" hidden="1" x14ac:dyDescent="0.25">
      <c r="B238" s="480" t="s">
        <v>4016</v>
      </c>
      <c r="C238" s="475"/>
      <c r="D238" s="462"/>
      <c r="J238" s="591" t="s">
        <v>4207</v>
      </c>
      <c r="K238" s="592" t="s">
        <v>4352</v>
      </c>
      <c r="L238" s="469" t="s">
        <v>4360</v>
      </c>
    </row>
    <row r="239" spans="2:12" hidden="1" x14ac:dyDescent="0.25">
      <c r="B239" s="480" t="s">
        <v>4017</v>
      </c>
      <c r="C239" s="475"/>
      <c r="D239" s="462"/>
      <c r="J239" s="593" t="s">
        <v>4208</v>
      </c>
      <c r="K239" s="592" t="s">
        <v>4352</v>
      </c>
      <c r="L239" s="469" t="s">
        <v>4361</v>
      </c>
    </row>
    <row r="240" spans="2:12" hidden="1" x14ac:dyDescent="0.25">
      <c r="B240" s="480" t="s">
        <v>4018</v>
      </c>
      <c r="C240" s="475"/>
      <c r="D240" s="462"/>
      <c r="J240" s="593" t="s">
        <v>4209</v>
      </c>
      <c r="K240" s="592" t="s">
        <v>4352</v>
      </c>
      <c r="L240" s="469" t="s">
        <v>4362</v>
      </c>
    </row>
    <row r="241" spans="2:12" hidden="1" x14ac:dyDescent="0.25">
      <c r="B241" s="480" t="s">
        <v>4019</v>
      </c>
      <c r="C241" s="475"/>
      <c r="D241" s="462"/>
      <c r="J241" s="593" t="s">
        <v>4210</v>
      </c>
      <c r="K241" s="592" t="s">
        <v>4352</v>
      </c>
      <c r="L241" s="469" t="s">
        <v>4363</v>
      </c>
    </row>
    <row r="242" spans="2:12" hidden="1" x14ac:dyDescent="0.25">
      <c r="B242" s="477" t="s">
        <v>4028</v>
      </c>
      <c r="C242" s="471">
        <f>COLUMN(B242)</f>
        <v>2</v>
      </c>
      <c r="D242" s="471">
        <f>ROW(B242)</f>
        <v>242</v>
      </c>
      <c r="J242" s="593" t="s">
        <v>4211</v>
      </c>
      <c r="K242" s="592" t="s">
        <v>4352</v>
      </c>
      <c r="L242" s="469" t="s">
        <v>4364</v>
      </c>
    </row>
    <row r="243" spans="2:12" hidden="1" x14ac:dyDescent="0.25">
      <c r="B243" s="480" t="s">
        <v>4000</v>
      </c>
      <c r="C243" s="475"/>
      <c r="D243" s="462"/>
      <c r="J243" s="591" t="s">
        <v>4212</v>
      </c>
      <c r="K243" s="592" t="s">
        <v>4352</v>
      </c>
      <c r="L243" s="469" t="s">
        <v>4365</v>
      </c>
    </row>
    <row r="244" spans="2:12" hidden="1" x14ac:dyDescent="0.25">
      <c r="B244" s="480" t="s">
        <v>4001</v>
      </c>
      <c r="C244" s="475"/>
      <c r="D244" s="462"/>
      <c r="J244" s="593" t="s">
        <v>4213</v>
      </c>
      <c r="K244" s="592" t="s">
        <v>4352</v>
      </c>
      <c r="L244" s="469" t="s">
        <v>4366</v>
      </c>
    </row>
    <row r="245" spans="2:12" hidden="1" x14ac:dyDescent="0.25">
      <c r="B245" s="480" t="s">
        <v>4002</v>
      </c>
      <c r="C245" s="475"/>
      <c r="D245" s="462"/>
      <c r="J245" s="593" t="s">
        <v>4214</v>
      </c>
      <c r="K245" s="592" t="s">
        <v>4352</v>
      </c>
      <c r="L245" s="469" t="s">
        <v>4367</v>
      </c>
    </row>
    <row r="246" spans="2:12" hidden="1" x14ac:dyDescent="0.25">
      <c r="B246" s="480" t="s">
        <v>4003</v>
      </c>
      <c r="C246" s="475"/>
      <c r="D246" s="462"/>
      <c r="J246" s="593" t="s">
        <v>4215</v>
      </c>
      <c r="K246" s="592" t="s">
        <v>4352</v>
      </c>
      <c r="L246" s="469" t="s">
        <v>4368</v>
      </c>
    </row>
    <row r="247" spans="2:12" hidden="1" x14ac:dyDescent="0.25">
      <c r="B247" s="480" t="s">
        <v>4004</v>
      </c>
      <c r="C247" s="475"/>
      <c r="D247" s="462"/>
      <c r="J247" s="593" t="s">
        <v>4216</v>
      </c>
      <c r="K247" s="592" t="s">
        <v>4352</v>
      </c>
      <c r="L247" s="469" t="s">
        <v>4369</v>
      </c>
    </row>
    <row r="248" spans="2:12" hidden="1" x14ac:dyDescent="0.25">
      <c r="B248" s="480" t="s">
        <v>4005</v>
      </c>
      <c r="C248" s="475"/>
      <c r="D248" s="462"/>
      <c r="J248" s="591" t="s">
        <v>4217</v>
      </c>
      <c r="K248" s="592" t="s">
        <v>4352</v>
      </c>
      <c r="L248" s="469" t="s">
        <v>4370</v>
      </c>
    </row>
    <row r="249" spans="2:12" hidden="1" x14ac:dyDescent="0.25">
      <c r="B249" s="480" t="s">
        <v>4006</v>
      </c>
      <c r="C249" s="475"/>
      <c r="D249" s="462"/>
      <c r="J249" s="593" t="s">
        <v>4218</v>
      </c>
      <c r="K249" s="592" t="s">
        <v>4352</v>
      </c>
      <c r="L249" s="469" t="s">
        <v>4371</v>
      </c>
    </row>
    <row r="250" spans="2:12" hidden="1" x14ac:dyDescent="0.25">
      <c r="B250" s="480" t="s">
        <v>4007</v>
      </c>
      <c r="C250" s="475"/>
      <c r="D250" s="462"/>
      <c r="J250" s="593" t="s">
        <v>4219</v>
      </c>
      <c r="K250" s="592" t="s">
        <v>4352</v>
      </c>
      <c r="L250" s="469" t="s">
        <v>4372</v>
      </c>
    </row>
    <row r="251" spans="2:12" hidden="1" x14ac:dyDescent="0.25">
      <c r="B251" s="480" t="s">
        <v>4008</v>
      </c>
      <c r="C251" s="475"/>
      <c r="D251" s="462"/>
      <c r="J251" s="593" t="s">
        <v>4220</v>
      </c>
      <c r="K251" s="592" t="s">
        <v>4352</v>
      </c>
      <c r="L251" s="469" t="s">
        <v>4373</v>
      </c>
    </row>
    <row r="252" spans="2:12" hidden="1" x14ac:dyDescent="0.25">
      <c r="B252" s="480" t="s">
        <v>4009</v>
      </c>
      <c r="C252" s="475"/>
      <c r="D252" s="462"/>
      <c r="J252" s="593" t="s">
        <v>4221</v>
      </c>
      <c r="K252" s="592" t="s">
        <v>4352</v>
      </c>
      <c r="L252" s="469" t="s">
        <v>4374</v>
      </c>
    </row>
    <row r="253" spans="2:12" hidden="1" x14ac:dyDescent="0.25">
      <c r="B253" s="480" t="s">
        <v>4010</v>
      </c>
      <c r="C253" s="475"/>
      <c r="D253" s="462"/>
      <c r="J253" s="591" t="s">
        <v>4222</v>
      </c>
      <c r="K253" s="592" t="s">
        <v>4352</v>
      </c>
      <c r="L253" s="469" t="s">
        <v>4375</v>
      </c>
    </row>
    <row r="254" spans="2:12" hidden="1" x14ac:dyDescent="0.25">
      <c r="B254" s="480" t="s">
        <v>4011</v>
      </c>
      <c r="C254" s="475"/>
      <c r="D254" s="462"/>
      <c r="J254" s="593" t="s">
        <v>4223</v>
      </c>
      <c r="K254" s="592" t="s">
        <v>4352</v>
      </c>
      <c r="L254" s="469" t="s">
        <v>4376</v>
      </c>
    </row>
    <row r="255" spans="2:12" hidden="1" x14ac:dyDescent="0.25">
      <c r="B255" s="480" t="s">
        <v>4012</v>
      </c>
      <c r="C255" s="475"/>
      <c r="D255" s="462"/>
      <c r="J255" s="593" t="s">
        <v>4224</v>
      </c>
      <c r="K255" s="592" t="s">
        <v>4352</v>
      </c>
      <c r="L255" s="469" t="s">
        <v>4377</v>
      </c>
    </row>
    <row r="256" spans="2:12" hidden="1" x14ac:dyDescent="0.25">
      <c r="B256" s="480" t="s">
        <v>4013</v>
      </c>
      <c r="C256" s="475"/>
      <c r="D256" s="462"/>
      <c r="J256" s="593" t="s">
        <v>4225</v>
      </c>
      <c r="K256" s="592" t="s">
        <v>4352</v>
      </c>
      <c r="L256" s="469" t="s">
        <v>4378</v>
      </c>
    </row>
    <row r="257" spans="2:12" hidden="1" x14ac:dyDescent="0.25">
      <c r="B257" s="480" t="s">
        <v>4014</v>
      </c>
      <c r="C257" s="475"/>
      <c r="D257" s="462"/>
      <c r="J257" s="593" t="s">
        <v>4226</v>
      </c>
      <c r="K257" s="592" t="s">
        <v>4352</v>
      </c>
      <c r="L257" s="469" t="s">
        <v>4379</v>
      </c>
    </row>
    <row r="258" spans="2:12" hidden="1" x14ac:dyDescent="0.25">
      <c r="B258" s="480" t="s">
        <v>4015</v>
      </c>
      <c r="C258" s="475"/>
      <c r="D258" s="462"/>
      <c r="J258" s="591" t="s">
        <v>4227</v>
      </c>
      <c r="K258" s="592" t="s">
        <v>4352</v>
      </c>
      <c r="L258" s="469" t="s">
        <v>4380</v>
      </c>
    </row>
    <row r="259" spans="2:12" hidden="1" x14ac:dyDescent="0.25">
      <c r="B259" s="480" t="s">
        <v>4016</v>
      </c>
      <c r="C259" s="475"/>
      <c r="D259" s="462"/>
      <c r="J259" s="593" t="s">
        <v>4228</v>
      </c>
      <c r="K259" s="592" t="s">
        <v>4352</v>
      </c>
      <c r="L259" s="469" t="s">
        <v>4381</v>
      </c>
    </row>
    <row r="260" spans="2:12" hidden="1" x14ac:dyDescent="0.25">
      <c r="B260" s="480" t="s">
        <v>4017</v>
      </c>
      <c r="C260" s="475"/>
      <c r="D260" s="462"/>
      <c r="J260" s="593" t="s">
        <v>4229</v>
      </c>
      <c r="K260" s="592" t="s">
        <v>4352</v>
      </c>
      <c r="L260" s="469" t="s">
        <v>4382</v>
      </c>
    </row>
    <row r="261" spans="2:12" hidden="1" x14ac:dyDescent="0.25">
      <c r="B261" s="480" t="s">
        <v>4018</v>
      </c>
      <c r="C261" s="475"/>
      <c r="D261" s="462"/>
      <c r="J261" s="593" t="s">
        <v>4230</v>
      </c>
      <c r="K261" s="592" t="s">
        <v>4352</v>
      </c>
      <c r="L261" s="469" t="s">
        <v>4383</v>
      </c>
    </row>
    <row r="262" spans="2:12" hidden="1" x14ac:dyDescent="0.25">
      <c r="B262" s="480" t="s">
        <v>4019</v>
      </c>
      <c r="C262" s="475"/>
      <c r="D262" s="462"/>
      <c r="J262" s="593" t="s">
        <v>4231</v>
      </c>
      <c r="K262" s="592" t="s">
        <v>4352</v>
      </c>
      <c r="L262" s="469" t="s">
        <v>4384</v>
      </c>
    </row>
    <row r="263" spans="2:12" hidden="1" x14ac:dyDescent="0.25">
      <c r="B263" s="481" t="s">
        <v>4029</v>
      </c>
      <c r="C263" s="471">
        <f>COLUMN(B263)</f>
        <v>2</v>
      </c>
      <c r="D263" s="471">
        <f>ROW(B263)</f>
        <v>263</v>
      </c>
      <c r="J263" s="591" t="s">
        <v>4232</v>
      </c>
      <c r="K263" s="592" t="s">
        <v>4352</v>
      </c>
      <c r="L263" s="469" t="s">
        <v>4385</v>
      </c>
    </row>
    <row r="264" spans="2:12" hidden="1" x14ac:dyDescent="0.25">
      <c r="B264" s="480" t="s">
        <v>4000</v>
      </c>
      <c r="C264" s="475"/>
      <c r="D264" s="462"/>
      <c r="J264" s="593" t="s">
        <v>4233</v>
      </c>
      <c r="K264" s="592" t="s">
        <v>4352</v>
      </c>
      <c r="L264" s="469" t="s">
        <v>4386</v>
      </c>
    </row>
    <row r="265" spans="2:12" hidden="1" x14ac:dyDescent="0.25">
      <c r="B265" s="480" t="s">
        <v>4001</v>
      </c>
      <c r="C265" s="475"/>
      <c r="D265" s="462"/>
      <c r="J265" s="593" t="s">
        <v>4234</v>
      </c>
      <c r="K265" s="592" t="s">
        <v>4352</v>
      </c>
      <c r="L265" s="469" t="s">
        <v>4387</v>
      </c>
    </row>
    <row r="266" spans="2:12" hidden="1" x14ac:dyDescent="0.25">
      <c r="B266" s="480" t="s">
        <v>4002</v>
      </c>
      <c r="C266" s="475"/>
      <c r="D266" s="462"/>
      <c r="J266" s="593" t="s">
        <v>4235</v>
      </c>
      <c r="K266" s="592" t="s">
        <v>4352</v>
      </c>
      <c r="L266" s="469" t="s">
        <v>4388</v>
      </c>
    </row>
    <row r="267" spans="2:12" hidden="1" x14ac:dyDescent="0.25">
      <c r="B267" s="480" t="s">
        <v>4003</v>
      </c>
      <c r="C267" s="475"/>
      <c r="D267" s="462"/>
      <c r="J267" s="593" t="s">
        <v>4236</v>
      </c>
      <c r="K267" s="592" t="s">
        <v>4352</v>
      </c>
      <c r="L267" s="469" t="s">
        <v>4389</v>
      </c>
    </row>
    <row r="268" spans="2:12" hidden="1" x14ac:dyDescent="0.25">
      <c r="B268" s="480" t="s">
        <v>4004</v>
      </c>
      <c r="C268" s="475"/>
      <c r="D268" s="462"/>
      <c r="J268" s="591" t="s">
        <v>4237</v>
      </c>
      <c r="K268" s="592" t="s">
        <v>4352</v>
      </c>
      <c r="L268" s="469" t="s">
        <v>4390</v>
      </c>
    </row>
    <row r="269" spans="2:12" hidden="1" x14ac:dyDescent="0.25">
      <c r="B269" s="480" t="s">
        <v>4005</v>
      </c>
      <c r="C269" s="475"/>
      <c r="D269" s="462"/>
      <c r="J269" s="593" t="s">
        <v>4238</v>
      </c>
      <c r="K269" s="592" t="s">
        <v>4352</v>
      </c>
      <c r="L269" s="469" t="s">
        <v>4391</v>
      </c>
    </row>
    <row r="270" spans="2:12" hidden="1" x14ac:dyDescent="0.25">
      <c r="B270" s="480" t="s">
        <v>4006</v>
      </c>
      <c r="C270" s="475"/>
      <c r="D270" s="462"/>
      <c r="J270" s="593" t="s">
        <v>4239</v>
      </c>
      <c r="K270" s="592" t="s">
        <v>4352</v>
      </c>
      <c r="L270" s="469" t="s">
        <v>4392</v>
      </c>
    </row>
    <row r="271" spans="2:12" hidden="1" x14ac:dyDescent="0.25">
      <c r="B271" s="480" t="s">
        <v>4007</v>
      </c>
      <c r="C271" s="475"/>
      <c r="D271" s="462"/>
      <c r="J271" s="593" t="s">
        <v>4240</v>
      </c>
      <c r="K271" s="592" t="s">
        <v>4352</v>
      </c>
      <c r="L271" s="469" t="s">
        <v>4393</v>
      </c>
    </row>
    <row r="272" spans="2:12" hidden="1" x14ac:dyDescent="0.25">
      <c r="B272" s="480" t="s">
        <v>4008</v>
      </c>
      <c r="C272" s="475"/>
      <c r="D272" s="462"/>
      <c r="J272" s="593" t="s">
        <v>4241</v>
      </c>
      <c r="K272" s="592" t="s">
        <v>4352</v>
      </c>
      <c r="L272" s="469" t="s">
        <v>4394</v>
      </c>
    </row>
    <row r="273" spans="2:12" hidden="1" x14ac:dyDescent="0.25">
      <c r="B273" s="480" t="s">
        <v>4009</v>
      </c>
      <c r="C273" s="475"/>
      <c r="D273" s="462"/>
      <c r="J273" s="591" t="s">
        <v>4242</v>
      </c>
      <c r="K273" s="592" t="s">
        <v>4352</v>
      </c>
      <c r="L273" s="469" t="s">
        <v>4395</v>
      </c>
    </row>
    <row r="274" spans="2:12" hidden="1" x14ac:dyDescent="0.25">
      <c r="B274" s="480" t="s">
        <v>4010</v>
      </c>
      <c r="C274" s="475"/>
      <c r="D274" s="462"/>
      <c r="J274" s="593" t="s">
        <v>4243</v>
      </c>
      <c r="K274" s="592" t="s">
        <v>4352</v>
      </c>
      <c r="L274" s="469" t="s">
        <v>4396</v>
      </c>
    </row>
    <row r="275" spans="2:12" hidden="1" x14ac:dyDescent="0.25">
      <c r="B275" s="480" t="s">
        <v>4011</v>
      </c>
      <c r="C275" s="475"/>
      <c r="D275" s="462"/>
      <c r="J275" s="593" t="s">
        <v>4244</v>
      </c>
      <c r="K275" s="592" t="s">
        <v>4352</v>
      </c>
      <c r="L275" s="469" t="s">
        <v>4397</v>
      </c>
    </row>
    <row r="276" spans="2:12" hidden="1" x14ac:dyDescent="0.25">
      <c r="B276" s="480" t="s">
        <v>4012</v>
      </c>
      <c r="C276" s="475"/>
      <c r="D276" s="462"/>
      <c r="J276" s="593" t="s">
        <v>4245</v>
      </c>
      <c r="K276" s="592" t="s">
        <v>4352</v>
      </c>
      <c r="L276" s="469" t="s">
        <v>4398</v>
      </c>
    </row>
    <row r="277" spans="2:12" hidden="1" x14ac:dyDescent="0.25">
      <c r="B277" s="480" t="s">
        <v>4013</v>
      </c>
      <c r="C277" s="475"/>
      <c r="D277" s="462"/>
      <c r="J277" s="593" t="s">
        <v>4246</v>
      </c>
      <c r="K277" s="592" t="s">
        <v>4352</v>
      </c>
      <c r="L277" s="469" t="s">
        <v>4399</v>
      </c>
    </row>
    <row r="278" spans="2:12" hidden="1" x14ac:dyDescent="0.25">
      <c r="B278" s="480" t="s">
        <v>4014</v>
      </c>
      <c r="C278" s="475"/>
      <c r="D278" s="462"/>
      <c r="J278" s="591" t="s">
        <v>4247</v>
      </c>
      <c r="K278" s="592" t="s">
        <v>4352</v>
      </c>
      <c r="L278" s="469" t="s">
        <v>4400</v>
      </c>
    </row>
    <row r="279" spans="2:12" hidden="1" x14ac:dyDescent="0.25">
      <c r="B279" s="480" t="s">
        <v>4015</v>
      </c>
      <c r="C279" s="475"/>
      <c r="D279" s="462"/>
      <c r="J279" s="593" t="s">
        <v>4248</v>
      </c>
      <c r="K279" s="592" t="s">
        <v>4352</v>
      </c>
      <c r="L279" s="469" t="s">
        <v>4401</v>
      </c>
    </row>
    <row r="280" spans="2:12" hidden="1" x14ac:dyDescent="0.25">
      <c r="B280" s="480" t="s">
        <v>4016</v>
      </c>
      <c r="C280" s="475"/>
      <c r="D280" s="462"/>
      <c r="J280" s="593" t="s">
        <v>4249</v>
      </c>
      <c r="K280" s="592" t="s">
        <v>4352</v>
      </c>
      <c r="L280" s="469" t="s">
        <v>4402</v>
      </c>
    </row>
    <row r="281" spans="2:12" hidden="1" x14ac:dyDescent="0.25">
      <c r="B281" s="480" t="s">
        <v>4017</v>
      </c>
      <c r="C281" s="475"/>
      <c r="D281" s="462"/>
      <c r="J281" s="593" t="s">
        <v>4250</v>
      </c>
      <c r="K281" s="592" t="s">
        <v>4352</v>
      </c>
      <c r="L281" s="469" t="s">
        <v>4403</v>
      </c>
    </row>
    <row r="282" spans="2:12" hidden="1" x14ac:dyDescent="0.25">
      <c r="B282" s="480" t="s">
        <v>4018</v>
      </c>
      <c r="C282" s="475"/>
      <c r="D282" s="462"/>
      <c r="J282" s="593" t="s">
        <v>4251</v>
      </c>
      <c r="K282" s="592" t="s">
        <v>4352</v>
      </c>
      <c r="L282" s="469" t="s">
        <v>4404</v>
      </c>
    </row>
    <row r="283" spans="2:12" hidden="1" x14ac:dyDescent="0.25">
      <c r="B283" s="480" t="s">
        <v>4019</v>
      </c>
      <c r="C283" s="475"/>
      <c r="D283" s="462"/>
      <c r="J283" s="591" t="s">
        <v>3992</v>
      </c>
      <c r="K283" s="592" t="s">
        <v>4353</v>
      </c>
      <c r="L283" s="469" t="s">
        <v>4355</v>
      </c>
    </row>
    <row r="284" spans="2:12" hidden="1" x14ac:dyDescent="0.25">
      <c r="B284" s="481" t="s">
        <v>4030</v>
      </c>
      <c r="C284" s="471">
        <f>COLUMN(B284)</f>
        <v>2</v>
      </c>
      <c r="D284" s="471">
        <f>ROW(B284)</f>
        <v>284</v>
      </c>
      <c r="J284" s="593" t="s">
        <v>3993</v>
      </c>
      <c r="K284" s="592" t="s">
        <v>4353</v>
      </c>
      <c r="L284" s="469" t="s">
        <v>4356</v>
      </c>
    </row>
    <row r="285" spans="2:12" hidden="1" x14ac:dyDescent="0.25">
      <c r="B285" s="480" t="s">
        <v>4000</v>
      </c>
      <c r="C285" s="475"/>
      <c r="D285" s="462"/>
      <c r="J285" s="593" t="s">
        <v>3994</v>
      </c>
      <c r="K285" s="592" t="s">
        <v>4353</v>
      </c>
      <c r="L285" s="469" t="s">
        <v>4357</v>
      </c>
    </row>
    <row r="286" spans="2:12" hidden="1" x14ac:dyDescent="0.25">
      <c r="B286" s="480" t="s">
        <v>4001</v>
      </c>
      <c r="C286" s="475"/>
      <c r="D286" s="462"/>
      <c r="J286" s="593" t="s">
        <v>3995</v>
      </c>
      <c r="K286" s="592" t="s">
        <v>4353</v>
      </c>
      <c r="L286" s="469" t="s">
        <v>4358</v>
      </c>
    </row>
    <row r="287" spans="2:12" hidden="1" x14ac:dyDescent="0.25">
      <c r="B287" s="480" t="s">
        <v>4002</v>
      </c>
      <c r="C287" s="475"/>
      <c r="D287" s="462"/>
      <c r="J287" s="593" t="s">
        <v>4252</v>
      </c>
      <c r="K287" s="592" t="s">
        <v>4353</v>
      </c>
      <c r="L287" s="469" t="s">
        <v>4359</v>
      </c>
    </row>
    <row r="288" spans="2:12" hidden="1" x14ac:dyDescent="0.25">
      <c r="B288" s="480" t="s">
        <v>4003</v>
      </c>
      <c r="C288" s="475"/>
      <c r="D288" s="462"/>
      <c r="J288" s="591" t="s">
        <v>4253</v>
      </c>
      <c r="K288" s="592" t="s">
        <v>4353</v>
      </c>
      <c r="L288" s="469" t="s">
        <v>4360</v>
      </c>
    </row>
    <row r="289" spans="2:12" hidden="1" x14ac:dyDescent="0.25">
      <c r="B289" s="480" t="s">
        <v>4004</v>
      </c>
      <c r="C289" s="475"/>
      <c r="D289" s="462"/>
      <c r="J289" s="593" t="s">
        <v>4254</v>
      </c>
      <c r="K289" s="592" t="s">
        <v>4353</v>
      </c>
      <c r="L289" s="469" t="s">
        <v>4361</v>
      </c>
    </row>
    <row r="290" spans="2:12" hidden="1" x14ac:dyDescent="0.25">
      <c r="B290" s="480" t="s">
        <v>4005</v>
      </c>
      <c r="C290" s="475"/>
      <c r="D290" s="462"/>
      <c r="J290" s="593" t="s">
        <v>4255</v>
      </c>
      <c r="K290" s="592" t="s">
        <v>4353</v>
      </c>
      <c r="L290" s="469" t="s">
        <v>4362</v>
      </c>
    </row>
    <row r="291" spans="2:12" hidden="1" x14ac:dyDescent="0.25">
      <c r="B291" s="480" t="s">
        <v>4006</v>
      </c>
      <c r="C291" s="475"/>
      <c r="D291" s="462"/>
      <c r="J291" s="593" t="s">
        <v>4256</v>
      </c>
      <c r="K291" s="592" t="s">
        <v>4353</v>
      </c>
      <c r="L291" s="469" t="s">
        <v>4363</v>
      </c>
    </row>
    <row r="292" spans="2:12" hidden="1" x14ac:dyDescent="0.25">
      <c r="B292" s="480" t="s">
        <v>4007</v>
      </c>
      <c r="C292" s="475"/>
      <c r="D292" s="462"/>
      <c r="J292" s="593" t="s">
        <v>4257</v>
      </c>
      <c r="K292" s="592" t="s">
        <v>4353</v>
      </c>
      <c r="L292" s="469" t="s">
        <v>4364</v>
      </c>
    </row>
    <row r="293" spans="2:12" hidden="1" x14ac:dyDescent="0.25">
      <c r="B293" s="480" t="s">
        <v>4008</v>
      </c>
      <c r="C293" s="475"/>
      <c r="D293" s="462"/>
      <c r="J293" s="591" t="s">
        <v>4258</v>
      </c>
      <c r="K293" s="592" t="s">
        <v>4353</v>
      </c>
      <c r="L293" s="469" t="s">
        <v>4365</v>
      </c>
    </row>
    <row r="294" spans="2:12" hidden="1" x14ac:dyDescent="0.25">
      <c r="B294" s="480" t="s">
        <v>4009</v>
      </c>
      <c r="C294" s="475"/>
      <c r="D294" s="462"/>
      <c r="J294" s="593" t="s">
        <v>4259</v>
      </c>
      <c r="K294" s="592" t="s">
        <v>4353</v>
      </c>
      <c r="L294" s="469" t="s">
        <v>4366</v>
      </c>
    </row>
    <row r="295" spans="2:12" hidden="1" x14ac:dyDescent="0.25">
      <c r="B295" s="480" t="s">
        <v>4010</v>
      </c>
      <c r="C295" s="475"/>
      <c r="D295" s="462"/>
      <c r="J295" s="593" t="s">
        <v>4260</v>
      </c>
      <c r="K295" s="592" t="s">
        <v>4353</v>
      </c>
      <c r="L295" s="469" t="s">
        <v>4367</v>
      </c>
    </row>
    <row r="296" spans="2:12" hidden="1" x14ac:dyDescent="0.25">
      <c r="B296" s="480" t="s">
        <v>4011</v>
      </c>
      <c r="C296" s="475"/>
      <c r="D296" s="462"/>
      <c r="J296" s="593" t="s">
        <v>4261</v>
      </c>
      <c r="K296" s="592" t="s">
        <v>4353</v>
      </c>
      <c r="L296" s="469" t="s">
        <v>4368</v>
      </c>
    </row>
    <row r="297" spans="2:12" hidden="1" x14ac:dyDescent="0.25">
      <c r="B297" s="480" t="s">
        <v>4012</v>
      </c>
      <c r="C297" s="475"/>
      <c r="D297" s="462"/>
      <c r="J297" s="593" t="s">
        <v>4262</v>
      </c>
      <c r="K297" s="592" t="s">
        <v>4353</v>
      </c>
      <c r="L297" s="469" t="s">
        <v>4369</v>
      </c>
    </row>
    <row r="298" spans="2:12" hidden="1" x14ac:dyDescent="0.25">
      <c r="B298" s="480" t="s">
        <v>4013</v>
      </c>
      <c r="C298" s="475"/>
      <c r="D298" s="462"/>
      <c r="J298" s="591" t="s">
        <v>4263</v>
      </c>
      <c r="K298" s="592" t="s">
        <v>4353</v>
      </c>
      <c r="L298" s="469" t="s">
        <v>4370</v>
      </c>
    </row>
    <row r="299" spans="2:12" hidden="1" x14ac:dyDescent="0.25">
      <c r="B299" s="480" t="s">
        <v>4014</v>
      </c>
      <c r="C299" s="475"/>
      <c r="D299" s="462"/>
      <c r="J299" s="593" t="s">
        <v>4264</v>
      </c>
      <c r="K299" s="592" t="s">
        <v>4353</v>
      </c>
      <c r="L299" s="469" t="s">
        <v>4371</v>
      </c>
    </row>
    <row r="300" spans="2:12" hidden="1" x14ac:dyDescent="0.25">
      <c r="B300" s="480" t="s">
        <v>4015</v>
      </c>
      <c r="C300" s="475"/>
      <c r="D300" s="462"/>
      <c r="J300" s="593" t="s">
        <v>4265</v>
      </c>
      <c r="K300" s="592" t="s">
        <v>4353</v>
      </c>
      <c r="L300" s="469" t="s">
        <v>4372</v>
      </c>
    </row>
    <row r="301" spans="2:12" hidden="1" x14ac:dyDescent="0.25">
      <c r="B301" s="480" t="s">
        <v>4016</v>
      </c>
      <c r="C301" s="475"/>
      <c r="D301" s="462"/>
      <c r="J301" s="593" t="s">
        <v>4266</v>
      </c>
      <c r="K301" s="592" t="s">
        <v>4353</v>
      </c>
      <c r="L301" s="469" t="s">
        <v>4373</v>
      </c>
    </row>
    <row r="302" spans="2:12" hidden="1" x14ac:dyDescent="0.25">
      <c r="B302" s="480" t="s">
        <v>4017</v>
      </c>
      <c r="C302" s="475"/>
      <c r="D302" s="462"/>
      <c r="J302" s="593" t="s">
        <v>4267</v>
      </c>
      <c r="K302" s="592" t="s">
        <v>4353</v>
      </c>
      <c r="L302" s="469" t="s">
        <v>4374</v>
      </c>
    </row>
    <row r="303" spans="2:12" hidden="1" x14ac:dyDescent="0.25">
      <c r="B303" s="480" t="s">
        <v>4018</v>
      </c>
      <c r="C303" s="475"/>
      <c r="D303" s="462"/>
      <c r="J303" s="591" t="s">
        <v>4268</v>
      </c>
      <c r="K303" s="592" t="s">
        <v>4353</v>
      </c>
      <c r="L303" s="469" t="s">
        <v>4375</v>
      </c>
    </row>
    <row r="304" spans="2:12" hidden="1" x14ac:dyDescent="0.25">
      <c r="B304" s="480" t="s">
        <v>4019</v>
      </c>
      <c r="C304" s="475"/>
      <c r="D304" s="462"/>
      <c r="J304" s="593" t="s">
        <v>4269</v>
      </c>
      <c r="K304" s="592" t="s">
        <v>4353</v>
      </c>
      <c r="L304" s="469" t="s">
        <v>4376</v>
      </c>
    </row>
    <row r="305" spans="2:12" hidden="1" x14ac:dyDescent="0.25">
      <c r="B305" s="481" t="s">
        <v>4031</v>
      </c>
      <c r="C305" s="471">
        <f>COLUMN(B305)</f>
        <v>2</v>
      </c>
      <c r="D305" s="471">
        <f>ROW(B305)</f>
        <v>305</v>
      </c>
      <c r="J305" s="593" t="s">
        <v>4270</v>
      </c>
      <c r="K305" s="592" t="s">
        <v>4353</v>
      </c>
      <c r="L305" s="469" t="s">
        <v>4377</v>
      </c>
    </row>
    <row r="306" spans="2:12" hidden="1" x14ac:dyDescent="0.25">
      <c r="B306" s="480" t="s">
        <v>4000</v>
      </c>
      <c r="C306" s="475"/>
      <c r="D306" s="462"/>
      <c r="J306" s="593" t="s">
        <v>4271</v>
      </c>
      <c r="K306" s="592" t="s">
        <v>4353</v>
      </c>
      <c r="L306" s="469" t="s">
        <v>4378</v>
      </c>
    </row>
    <row r="307" spans="2:12" hidden="1" x14ac:dyDescent="0.25">
      <c r="B307" s="480" t="s">
        <v>4001</v>
      </c>
      <c r="C307" s="475"/>
      <c r="D307" s="462"/>
      <c r="J307" s="593" t="s">
        <v>4272</v>
      </c>
      <c r="K307" s="592" t="s">
        <v>4353</v>
      </c>
      <c r="L307" s="469" t="s">
        <v>4379</v>
      </c>
    </row>
    <row r="308" spans="2:12" hidden="1" x14ac:dyDescent="0.25">
      <c r="B308" s="480" t="s">
        <v>4002</v>
      </c>
      <c r="C308" s="475"/>
      <c r="D308" s="462"/>
      <c r="J308" s="591" t="s">
        <v>4273</v>
      </c>
      <c r="K308" s="592" t="s">
        <v>4353</v>
      </c>
      <c r="L308" s="469" t="s">
        <v>4380</v>
      </c>
    </row>
    <row r="309" spans="2:12" hidden="1" x14ac:dyDescent="0.25">
      <c r="B309" s="480" t="s">
        <v>4003</v>
      </c>
      <c r="C309" s="475"/>
      <c r="D309" s="462"/>
      <c r="J309" s="593" t="s">
        <v>4274</v>
      </c>
      <c r="K309" s="592" t="s">
        <v>4353</v>
      </c>
      <c r="L309" s="469" t="s">
        <v>4381</v>
      </c>
    </row>
    <row r="310" spans="2:12" hidden="1" x14ac:dyDescent="0.25">
      <c r="B310" s="480" t="s">
        <v>4004</v>
      </c>
      <c r="C310" s="475"/>
      <c r="D310" s="462"/>
      <c r="J310" s="593" t="s">
        <v>4275</v>
      </c>
      <c r="K310" s="592" t="s">
        <v>4353</v>
      </c>
      <c r="L310" s="469" t="s">
        <v>4382</v>
      </c>
    </row>
    <row r="311" spans="2:12" hidden="1" x14ac:dyDescent="0.25">
      <c r="B311" s="480" t="s">
        <v>4005</v>
      </c>
      <c r="C311" s="475"/>
      <c r="D311" s="462"/>
      <c r="J311" s="593" t="s">
        <v>4276</v>
      </c>
      <c r="K311" s="592" t="s">
        <v>4353</v>
      </c>
      <c r="L311" s="469" t="s">
        <v>4383</v>
      </c>
    </row>
    <row r="312" spans="2:12" hidden="1" x14ac:dyDescent="0.25">
      <c r="B312" s="480" t="s">
        <v>4006</v>
      </c>
      <c r="C312" s="475"/>
      <c r="D312" s="462"/>
      <c r="J312" s="593" t="s">
        <v>4277</v>
      </c>
      <c r="K312" s="592" t="s">
        <v>4353</v>
      </c>
      <c r="L312" s="469" t="s">
        <v>4384</v>
      </c>
    </row>
    <row r="313" spans="2:12" hidden="1" x14ac:dyDescent="0.25">
      <c r="B313" s="480" t="s">
        <v>4007</v>
      </c>
      <c r="C313" s="475"/>
      <c r="D313" s="462"/>
      <c r="J313" s="591" t="s">
        <v>4278</v>
      </c>
      <c r="K313" s="592" t="s">
        <v>4353</v>
      </c>
      <c r="L313" s="469" t="s">
        <v>4385</v>
      </c>
    </row>
    <row r="314" spans="2:12" hidden="1" x14ac:dyDescent="0.25">
      <c r="B314" s="480" t="s">
        <v>4008</v>
      </c>
      <c r="C314" s="475"/>
      <c r="D314" s="462"/>
      <c r="J314" s="593" t="s">
        <v>4279</v>
      </c>
      <c r="K314" s="592" t="s">
        <v>4353</v>
      </c>
      <c r="L314" s="469" t="s">
        <v>4386</v>
      </c>
    </row>
    <row r="315" spans="2:12" hidden="1" x14ac:dyDescent="0.25">
      <c r="B315" s="480" t="s">
        <v>4009</v>
      </c>
      <c r="C315" s="475"/>
      <c r="D315" s="462"/>
      <c r="J315" s="593" t="s">
        <v>4280</v>
      </c>
      <c r="K315" s="592" t="s">
        <v>4353</v>
      </c>
      <c r="L315" s="469" t="s">
        <v>4387</v>
      </c>
    </row>
    <row r="316" spans="2:12" hidden="1" x14ac:dyDescent="0.25">
      <c r="B316" s="480" t="s">
        <v>4010</v>
      </c>
      <c r="C316" s="475"/>
      <c r="D316" s="462"/>
      <c r="J316" s="593" t="s">
        <v>4281</v>
      </c>
      <c r="K316" s="592" t="s">
        <v>4353</v>
      </c>
      <c r="L316" s="469" t="s">
        <v>4388</v>
      </c>
    </row>
    <row r="317" spans="2:12" hidden="1" x14ac:dyDescent="0.25">
      <c r="B317" s="480" t="s">
        <v>4011</v>
      </c>
      <c r="C317" s="475"/>
      <c r="D317" s="462"/>
      <c r="J317" s="593" t="s">
        <v>4282</v>
      </c>
      <c r="K317" s="592" t="s">
        <v>4353</v>
      </c>
      <c r="L317" s="469" t="s">
        <v>4389</v>
      </c>
    </row>
    <row r="318" spans="2:12" hidden="1" x14ac:dyDescent="0.25">
      <c r="B318" s="480" t="s">
        <v>4012</v>
      </c>
      <c r="C318" s="475"/>
      <c r="D318" s="462"/>
      <c r="J318" s="591" t="s">
        <v>4283</v>
      </c>
      <c r="K318" s="592" t="s">
        <v>4353</v>
      </c>
      <c r="L318" s="469" t="s">
        <v>4390</v>
      </c>
    </row>
    <row r="319" spans="2:12" hidden="1" x14ac:dyDescent="0.25">
      <c r="B319" s="480" t="s">
        <v>4013</v>
      </c>
      <c r="C319" s="475"/>
      <c r="D319" s="462"/>
      <c r="J319" s="593" t="s">
        <v>4284</v>
      </c>
      <c r="K319" s="592" t="s">
        <v>4353</v>
      </c>
      <c r="L319" s="469" t="s">
        <v>4391</v>
      </c>
    </row>
    <row r="320" spans="2:12" hidden="1" x14ac:dyDescent="0.25">
      <c r="B320" s="480" t="s">
        <v>4014</v>
      </c>
      <c r="C320" s="475"/>
      <c r="D320" s="462"/>
      <c r="J320" s="593" t="s">
        <v>4285</v>
      </c>
      <c r="K320" s="592" t="s">
        <v>4353</v>
      </c>
      <c r="L320" s="469" t="s">
        <v>4392</v>
      </c>
    </row>
    <row r="321" spans="2:12" hidden="1" x14ac:dyDescent="0.25">
      <c r="B321" s="480" t="s">
        <v>4015</v>
      </c>
      <c r="C321" s="475"/>
      <c r="D321" s="462"/>
      <c r="J321" s="593" t="s">
        <v>4286</v>
      </c>
      <c r="K321" s="592" t="s">
        <v>4353</v>
      </c>
      <c r="L321" s="469" t="s">
        <v>4393</v>
      </c>
    </row>
    <row r="322" spans="2:12" hidden="1" x14ac:dyDescent="0.25">
      <c r="B322" s="480" t="s">
        <v>4016</v>
      </c>
      <c r="C322" s="475"/>
      <c r="D322" s="462"/>
      <c r="J322" s="593" t="s">
        <v>4287</v>
      </c>
      <c r="K322" s="592" t="s">
        <v>4353</v>
      </c>
      <c r="L322" s="469" t="s">
        <v>4394</v>
      </c>
    </row>
    <row r="323" spans="2:12" hidden="1" x14ac:dyDescent="0.25">
      <c r="B323" s="480" t="s">
        <v>4017</v>
      </c>
      <c r="C323" s="475"/>
      <c r="D323" s="462"/>
      <c r="J323" s="591" t="s">
        <v>4288</v>
      </c>
      <c r="K323" s="592" t="s">
        <v>4353</v>
      </c>
      <c r="L323" s="469" t="s">
        <v>4395</v>
      </c>
    </row>
    <row r="324" spans="2:12" hidden="1" x14ac:dyDescent="0.25">
      <c r="B324" s="480" t="s">
        <v>4018</v>
      </c>
      <c r="C324" s="475"/>
      <c r="D324" s="462"/>
      <c r="J324" s="593" t="s">
        <v>4289</v>
      </c>
      <c r="K324" s="592" t="s">
        <v>4353</v>
      </c>
      <c r="L324" s="469" t="s">
        <v>4396</v>
      </c>
    </row>
    <row r="325" spans="2:12" hidden="1" x14ac:dyDescent="0.25">
      <c r="B325" s="480" t="s">
        <v>4019</v>
      </c>
      <c r="C325" s="475"/>
      <c r="D325" s="462"/>
      <c r="J325" s="593" t="s">
        <v>4290</v>
      </c>
      <c r="K325" s="592" t="s">
        <v>4353</v>
      </c>
      <c r="L325" s="469" t="s">
        <v>4397</v>
      </c>
    </row>
    <row r="326" spans="2:12" hidden="1" x14ac:dyDescent="0.25">
      <c r="B326" s="481" t="s">
        <v>4032</v>
      </c>
      <c r="C326" s="471">
        <f>COLUMN(B326)</f>
        <v>2</v>
      </c>
      <c r="D326" s="471">
        <f>ROW(B326)</f>
        <v>326</v>
      </c>
      <c r="J326" s="593" t="s">
        <v>4291</v>
      </c>
      <c r="K326" s="592" t="s">
        <v>4353</v>
      </c>
      <c r="L326" s="469" t="s">
        <v>4398</v>
      </c>
    </row>
    <row r="327" spans="2:12" hidden="1" x14ac:dyDescent="0.25">
      <c r="B327" s="480" t="s">
        <v>4000</v>
      </c>
      <c r="C327" s="475"/>
      <c r="D327" s="462"/>
      <c r="J327" s="593" t="s">
        <v>4292</v>
      </c>
      <c r="K327" s="592" t="s">
        <v>4353</v>
      </c>
      <c r="L327" s="469" t="s">
        <v>4399</v>
      </c>
    </row>
    <row r="328" spans="2:12" hidden="1" x14ac:dyDescent="0.25">
      <c r="B328" s="480" t="s">
        <v>4001</v>
      </c>
      <c r="C328" s="475"/>
      <c r="D328" s="462"/>
      <c r="J328" s="591" t="s">
        <v>4293</v>
      </c>
      <c r="K328" s="592" t="s">
        <v>4353</v>
      </c>
      <c r="L328" s="469" t="s">
        <v>4400</v>
      </c>
    </row>
    <row r="329" spans="2:12" hidden="1" x14ac:dyDescent="0.25">
      <c r="B329" s="480" t="s">
        <v>4002</v>
      </c>
      <c r="C329" s="475"/>
      <c r="D329" s="462"/>
      <c r="J329" s="593" t="s">
        <v>4294</v>
      </c>
      <c r="K329" s="592" t="s">
        <v>4353</v>
      </c>
      <c r="L329" s="469" t="s">
        <v>4401</v>
      </c>
    </row>
    <row r="330" spans="2:12" hidden="1" x14ac:dyDescent="0.25">
      <c r="B330" s="480" t="s">
        <v>4003</v>
      </c>
      <c r="C330" s="475"/>
      <c r="D330" s="462"/>
      <c r="J330" s="593" t="s">
        <v>4295</v>
      </c>
      <c r="K330" s="592" t="s">
        <v>4353</v>
      </c>
      <c r="L330" s="469" t="s">
        <v>4402</v>
      </c>
    </row>
    <row r="331" spans="2:12" hidden="1" x14ac:dyDescent="0.25">
      <c r="B331" s="480" t="s">
        <v>4004</v>
      </c>
      <c r="C331" s="475"/>
      <c r="D331" s="462"/>
      <c r="J331" s="593" t="s">
        <v>4296</v>
      </c>
      <c r="K331" s="592" t="s">
        <v>4353</v>
      </c>
      <c r="L331" s="469" t="s">
        <v>4403</v>
      </c>
    </row>
    <row r="332" spans="2:12" hidden="1" x14ac:dyDescent="0.25">
      <c r="B332" s="480" t="s">
        <v>4005</v>
      </c>
      <c r="C332" s="475"/>
      <c r="D332" s="462"/>
      <c r="J332" s="593" t="s">
        <v>4297</v>
      </c>
      <c r="K332" s="592" t="s">
        <v>4353</v>
      </c>
      <c r="L332" s="469" t="s">
        <v>4404</v>
      </c>
    </row>
    <row r="333" spans="2:12" hidden="1" x14ac:dyDescent="0.25">
      <c r="B333" s="480" t="s">
        <v>4006</v>
      </c>
      <c r="C333" s="475"/>
      <c r="D333" s="462"/>
      <c r="J333" s="591" t="s">
        <v>3996</v>
      </c>
      <c r="K333" s="592" t="s">
        <v>4354</v>
      </c>
      <c r="L333" s="469" t="s">
        <v>4355</v>
      </c>
    </row>
    <row r="334" spans="2:12" hidden="1" x14ac:dyDescent="0.25">
      <c r="B334" s="480" t="s">
        <v>4007</v>
      </c>
      <c r="C334" s="475"/>
      <c r="D334" s="462"/>
      <c r="J334" s="593" t="s">
        <v>3997</v>
      </c>
      <c r="K334" s="592" t="s">
        <v>4354</v>
      </c>
      <c r="L334" s="469" t="s">
        <v>4356</v>
      </c>
    </row>
    <row r="335" spans="2:12" hidden="1" x14ac:dyDescent="0.25">
      <c r="B335" s="480" t="s">
        <v>4008</v>
      </c>
      <c r="C335" s="475"/>
      <c r="D335" s="462"/>
      <c r="J335" s="593" t="s">
        <v>3998</v>
      </c>
      <c r="K335" s="592" t="s">
        <v>4354</v>
      </c>
      <c r="L335" s="469" t="s">
        <v>4357</v>
      </c>
    </row>
    <row r="336" spans="2:12" hidden="1" x14ac:dyDescent="0.25">
      <c r="B336" s="480" t="s">
        <v>4009</v>
      </c>
      <c r="C336" s="475"/>
      <c r="D336" s="462"/>
      <c r="J336" s="593" t="s">
        <v>3999</v>
      </c>
      <c r="K336" s="592" t="s">
        <v>4354</v>
      </c>
      <c r="L336" s="469" t="s">
        <v>4358</v>
      </c>
    </row>
    <row r="337" spans="2:12" hidden="1" x14ac:dyDescent="0.25">
      <c r="B337" s="480" t="s">
        <v>4010</v>
      </c>
      <c r="C337" s="475"/>
      <c r="D337" s="462"/>
      <c r="J337" s="593" t="s">
        <v>4298</v>
      </c>
      <c r="K337" s="592" t="s">
        <v>4354</v>
      </c>
      <c r="L337" s="469" t="s">
        <v>4359</v>
      </c>
    </row>
    <row r="338" spans="2:12" hidden="1" x14ac:dyDescent="0.25">
      <c r="B338" s="480" t="s">
        <v>4011</v>
      </c>
      <c r="C338" s="475"/>
      <c r="D338" s="462"/>
      <c r="J338" s="591" t="s">
        <v>4299</v>
      </c>
      <c r="K338" s="592" t="s">
        <v>4354</v>
      </c>
      <c r="L338" s="469" t="s">
        <v>4360</v>
      </c>
    </row>
    <row r="339" spans="2:12" hidden="1" x14ac:dyDescent="0.25">
      <c r="B339" s="480" t="s">
        <v>4012</v>
      </c>
      <c r="C339" s="475"/>
      <c r="D339" s="462"/>
      <c r="J339" s="593" t="s">
        <v>4300</v>
      </c>
      <c r="K339" s="592" t="s">
        <v>4354</v>
      </c>
      <c r="L339" s="469" t="s">
        <v>4361</v>
      </c>
    </row>
    <row r="340" spans="2:12" hidden="1" x14ac:dyDescent="0.25">
      <c r="B340" s="480" t="s">
        <v>4013</v>
      </c>
      <c r="C340" s="475"/>
      <c r="D340" s="462"/>
      <c r="J340" s="593" t="s">
        <v>4301</v>
      </c>
      <c r="K340" s="592" t="s">
        <v>4354</v>
      </c>
      <c r="L340" s="469" t="s">
        <v>4362</v>
      </c>
    </row>
    <row r="341" spans="2:12" hidden="1" x14ac:dyDescent="0.25">
      <c r="B341" s="480" t="s">
        <v>4014</v>
      </c>
      <c r="C341" s="475"/>
      <c r="D341" s="462"/>
      <c r="J341" s="593" t="s">
        <v>4302</v>
      </c>
      <c r="K341" s="592" t="s">
        <v>4354</v>
      </c>
      <c r="L341" s="469" t="s">
        <v>4363</v>
      </c>
    </row>
    <row r="342" spans="2:12" hidden="1" x14ac:dyDescent="0.25">
      <c r="B342" s="480" t="s">
        <v>4015</v>
      </c>
      <c r="C342" s="475"/>
      <c r="D342" s="462"/>
      <c r="J342" s="593" t="s">
        <v>4303</v>
      </c>
      <c r="K342" s="592" t="s">
        <v>4354</v>
      </c>
      <c r="L342" s="469" t="s">
        <v>4364</v>
      </c>
    </row>
    <row r="343" spans="2:12" hidden="1" x14ac:dyDescent="0.25">
      <c r="B343" s="480" t="s">
        <v>4016</v>
      </c>
      <c r="C343" s="475"/>
      <c r="D343" s="462"/>
      <c r="J343" s="591" t="s">
        <v>4304</v>
      </c>
      <c r="K343" s="592" t="s">
        <v>4354</v>
      </c>
      <c r="L343" s="469" t="s">
        <v>4365</v>
      </c>
    </row>
    <row r="344" spans="2:12" hidden="1" x14ac:dyDescent="0.25">
      <c r="B344" s="480" t="s">
        <v>4017</v>
      </c>
      <c r="C344" s="475"/>
      <c r="D344" s="462"/>
      <c r="J344" s="593" t="s">
        <v>4305</v>
      </c>
      <c r="K344" s="592" t="s">
        <v>4354</v>
      </c>
      <c r="L344" s="469" t="s">
        <v>4366</v>
      </c>
    </row>
    <row r="345" spans="2:12" hidden="1" x14ac:dyDescent="0.25">
      <c r="B345" s="480" t="s">
        <v>4018</v>
      </c>
      <c r="C345" s="475"/>
      <c r="D345" s="462"/>
      <c r="J345" s="593" t="s">
        <v>4306</v>
      </c>
      <c r="K345" s="592" t="s">
        <v>4354</v>
      </c>
      <c r="L345" s="469" t="s">
        <v>4367</v>
      </c>
    </row>
    <row r="346" spans="2:12" hidden="1" x14ac:dyDescent="0.25">
      <c r="B346" s="480" t="s">
        <v>4019</v>
      </c>
      <c r="C346" s="475"/>
      <c r="D346" s="462"/>
      <c r="J346" s="593" t="s">
        <v>4307</v>
      </c>
      <c r="K346" s="592" t="s">
        <v>4354</v>
      </c>
      <c r="L346" s="469" t="s">
        <v>4368</v>
      </c>
    </row>
    <row r="347" spans="2:12" hidden="1" x14ac:dyDescent="0.25">
      <c r="B347" s="477" t="s">
        <v>4033</v>
      </c>
      <c r="C347" s="471">
        <f>COLUMN(B347)</f>
        <v>2</v>
      </c>
      <c r="D347" s="471">
        <f>ROW(B347)</f>
        <v>347</v>
      </c>
      <c r="J347" s="593" t="s">
        <v>4308</v>
      </c>
      <c r="K347" s="592" t="s">
        <v>4354</v>
      </c>
      <c r="L347" s="469" t="s">
        <v>4369</v>
      </c>
    </row>
    <row r="348" spans="2:12" hidden="1" x14ac:dyDescent="0.25">
      <c r="B348" s="480" t="s">
        <v>4000</v>
      </c>
      <c r="C348" s="475"/>
      <c r="D348" s="462"/>
      <c r="J348" s="591" t="s">
        <v>4309</v>
      </c>
      <c r="K348" s="592" t="s">
        <v>4354</v>
      </c>
      <c r="L348" s="469" t="s">
        <v>4370</v>
      </c>
    </row>
    <row r="349" spans="2:12" hidden="1" x14ac:dyDescent="0.25">
      <c r="B349" s="480" t="s">
        <v>4001</v>
      </c>
      <c r="C349" s="475"/>
      <c r="D349" s="462"/>
      <c r="J349" s="593" t="s">
        <v>4310</v>
      </c>
      <c r="K349" s="592" t="s">
        <v>4354</v>
      </c>
      <c r="L349" s="469" t="s">
        <v>4371</v>
      </c>
    </row>
    <row r="350" spans="2:12" hidden="1" x14ac:dyDescent="0.25">
      <c r="B350" s="480" t="s">
        <v>4002</v>
      </c>
      <c r="C350" s="475"/>
      <c r="D350" s="462"/>
      <c r="J350" s="593" t="s">
        <v>4311</v>
      </c>
      <c r="K350" s="592" t="s">
        <v>4354</v>
      </c>
      <c r="L350" s="469" t="s">
        <v>4372</v>
      </c>
    </row>
    <row r="351" spans="2:12" hidden="1" x14ac:dyDescent="0.25">
      <c r="B351" s="480" t="s">
        <v>4003</v>
      </c>
      <c r="C351" s="475"/>
      <c r="D351" s="462"/>
      <c r="J351" s="593" t="s">
        <v>4312</v>
      </c>
      <c r="K351" s="592" t="s">
        <v>4354</v>
      </c>
      <c r="L351" s="469" t="s">
        <v>4373</v>
      </c>
    </row>
    <row r="352" spans="2:12" hidden="1" x14ac:dyDescent="0.25">
      <c r="B352" s="480" t="s">
        <v>4004</v>
      </c>
      <c r="C352" s="475"/>
      <c r="D352" s="462"/>
      <c r="J352" s="593" t="s">
        <v>4313</v>
      </c>
      <c r="K352" s="592" t="s">
        <v>4354</v>
      </c>
      <c r="L352" s="469" t="s">
        <v>4374</v>
      </c>
    </row>
    <row r="353" spans="2:12" hidden="1" x14ac:dyDescent="0.25">
      <c r="B353" s="480" t="s">
        <v>4005</v>
      </c>
      <c r="C353" s="475"/>
      <c r="D353" s="462"/>
      <c r="J353" s="591" t="s">
        <v>4314</v>
      </c>
      <c r="K353" s="592" t="s">
        <v>4354</v>
      </c>
      <c r="L353" s="469" t="s">
        <v>4375</v>
      </c>
    </row>
    <row r="354" spans="2:12" hidden="1" x14ac:dyDescent="0.25">
      <c r="B354" s="480" t="s">
        <v>4006</v>
      </c>
      <c r="C354" s="475"/>
      <c r="D354" s="462"/>
      <c r="J354" s="593" t="s">
        <v>4315</v>
      </c>
      <c r="K354" s="592" t="s">
        <v>4354</v>
      </c>
      <c r="L354" s="469" t="s">
        <v>4376</v>
      </c>
    </row>
    <row r="355" spans="2:12" hidden="1" x14ac:dyDescent="0.25">
      <c r="B355" s="480" t="s">
        <v>4007</v>
      </c>
      <c r="C355" s="475"/>
      <c r="D355" s="462"/>
      <c r="J355" s="593" t="s">
        <v>4316</v>
      </c>
      <c r="K355" s="592" t="s">
        <v>4354</v>
      </c>
      <c r="L355" s="469" t="s">
        <v>4377</v>
      </c>
    </row>
    <row r="356" spans="2:12" hidden="1" x14ac:dyDescent="0.25">
      <c r="B356" s="480" t="s">
        <v>4008</v>
      </c>
      <c r="C356" s="475"/>
      <c r="D356" s="462"/>
      <c r="J356" s="593" t="s">
        <v>4317</v>
      </c>
      <c r="K356" s="592" t="s">
        <v>4354</v>
      </c>
      <c r="L356" s="469" t="s">
        <v>4378</v>
      </c>
    </row>
    <row r="357" spans="2:12" hidden="1" x14ac:dyDescent="0.25">
      <c r="B357" s="480" t="s">
        <v>4009</v>
      </c>
      <c r="C357" s="475"/>
      <c r="D357" s="462"/>
      <c r="J357" s="593" t="s">
        <v>4318</v>
      </c>
      <c r="K357" s="592" t="s">
        <v>4354</v>
      </c>
      <c r="L357" s="469" t="s">
        <v>4379</v>
      </c>
    </row>
    <row r="358" spans="2:12" hidden="1" x14ac:dyDescent="0.25">
      <c r="B358" s="480" t="s">
        <v>4010</v>
      </c>
      <c r="C358" s="475"/>
      <c r="D358" s="462"/>
      <c r="J358" s="591" t="s">
        <v>4319</v>
      </c>
      <c r="K358" s="592" t="s">
        <v>4354</v>
      </c>
      <c r="L358" s="469" t="s">
        <v>4380</v>
      </c>
    </row>
    <row r="359" spans="2:12" hidden="1" x14ac:dyDescent="0.25">
      <c r="B359" s="480" t="s">
        <v>4011</v>
      </c>
      <c r="C359" s="475"/>
      <c r="D359" s="462"/>
      <c r="J359" s="593" t="s">
        <v>4320</v>
      </c>
      <c r="K359" s="592" t="s">
        <v>4354</v>
      </c>
      <c r="L359" s="469" t="s">
        <v>4381</v>
      </c>
    </row>
    <row r="360" spans="2:12" hidden="1" x14ac:dyDescent="0.25">
      <c r="B360" s="480" t="s">
        <v>4012</v>
      </c>
      <c r="C360" s="475"/>
      <c r="D360" s="462"/>
      <c r="J360" s="593" t="s">
        <v>4321</v>
      </c>
      <c r="K360" s="592" t="s">
        <v>4354</v>
      </c>
      <c r="L360" s="469" t="s">
        <v>4382</v>
      </c>
    </row>
    <row r="361" spans="2:12" hidden="1" x14ac:dyDescent="0.25">
      <c r="B361" s="480" t="s">
        <v>4013</v>
      </c>
      <c r="C361" s="475"/>
      <c r="D361" s="462"/>
      <c r="J361" s="593" t="s">
        <v>4322</v>
      </c>
      <c r="K361" s="592" t="s">
        <v>4354</v>
      </c>
      <c r="L361" s="469" t="s">
        <v>4383</v>
      </c>
    </row>
    <row r="362" spans="2:12" hidden="1" x14ac:dyDescent="0.25">
      <c r="B362" s="480" t="s">
        <v>4014</v>
      </c>
      <c r="C362" s="475"/>
      <c r="D362" s="462"/>
      <c r="J362" s="593" t="s">
        <v>4323</v>
      </c>
      <c r="K362" s="592" t="s">
        <v>4354</v>
      </c>
      <c r="L362" s="469" t="s">
        <v>4384</v>
      </c>
    </row>
    <row r="363" spans="2:12" hidden="1" x14ac:dyDescent="0.25">
      <c r="B363" s="480" t="s">
        <v>4015</v>
      </c>
      <c r="C363" s="475"/>
      <c r="D363" s="462"/>
      <c r="J363" s="591" t="s">
        <v>4324</v>
      </c>
      <c r="K363" s="592" t="s">
        <v>4354</v>
      </c>
      <c r="L363" s="469" t="s">
        <v>4385</v>
      </c>
    </row>
    <row r="364" spans="2:12" hidden="1" x14ac:dyDescent="0.25">
      <c r="B364" s="480" t="s">
        <v>4016</v>
      </c>
      <c r="C364" s="475"/>
      <c r="D364" s="462"/>
      <c r="J364" s="593" t="s">
        <v>4325</v>
      </c>
      <c r="K364" s="592" t="s">
        <v>4354</v>
      </c>
      <c r="L364" s="469" t="s">
        <v>4386</v>
      </c>
    </row>
    <row r="365" spans="2:12" hidden="1" x14ac:dyDescent="0.25">
      <c r="B365" s="480" t="s">
        <v>4017</v>
      </c>
      <c r="C365" s="475"/>
      <c r="D365" s="462"/>
      <c r="J365" s="593" t="s">
        <v>4326</v>
      </c>
      <c r="K365" s="592" t="s">
        <v>4354</v>
      </c>
      <c r="L365" s="469" t="s">
        <v>4387</v>
      </c>
    </row>
    <row r="366" spans="2:12" hidden="1" x14ac:dyDescent="0.25">
      <c r="B366" s="480" t="s">
        <v>4018</v>
      </c>
      <c r="C366" s="475"/>
      <c r="D366" s="462"/>
      <c r="J366" s="593" t="s">
        <v>4327</v>
      </c>
      <c r="K366" s="592" t="s">
        <v>4354</v>
      </c>
      <c r="L366" s="469" t="s">
        <v>4388</v>
      </c>
    </row>
    <row r="367" spans="2:12" hidden="1" x14ac:dyDescent="0.25">
      <c r="B367" s="480" t="s">
        <v>4019</v>
      </c>
      <c r="C367" s="475"/>
      <c r="D367" s="462"/>
      <c r="J367" s="593" t="s">
        <v>4328</v>
      </c>
      <c r="K367" s="592" t="s">
        <v>4354</v>
      </c>
      <c r="L367" s="469" t="s">
        <v>4389</v>
      </c>
    </row>
    <row r="368" spans="2:12" hidden="1" x14ac:dyDescent="0.25">
      <c r="B368" s="481" t="s">
        <v>4034</v>
      </c>
      <c r="C368" s="471">
        <f>COLUMN(B368)</f>
        <v>2</v>
      </c>
      <c r="D368" s="471">
        <f>ROW(B368)</f>
        <v>368</v>
      </c>
      <c r="J368" s="591" t="s">
        <v>4329</v>
      </c>
      <c r="K368" s="592" t="s">
        <v>4354</v>
      </c>
      <c r="L368" s="469" t="s">
        <v>4390</v>
      </c>
    </row>
    <row r="369" spans="2:12" hidden="1" x14ac:dyDescent="0.25">
      <c r="B369" s="480" t="s">
        <v>4000</v>
      </c>
      <c r="C369" s="475"/>
      <c r="D369" s="462"/>
      <c r="J369" s="593" t="s">
        <v>4330</v>
      </c>
      <c r="K369" s="592" t="s">
        <v>4354</v>
      </c>
      <c r="L369" s="469" t="s">
        <v>4391</v>
      </c>
    </row>
    <row r="370" spans="2:12" hidden="1" x14ac:dyDescent="0.25">
      <c r="B370" s="480" t="s">
        <v>4001</v>
      </c>
      <c r="C370" s="475"/>
      <c r="D370" s="462"/>
      <c r="J370" s="593" t="s">
        <v>4331</v>
      </c>
      <c r="K370" s="592" t="s">
        <v>4354</v>
      </c>
      <c r="L370" s="469" t="s">
        <v>4392</v>
      </c>
    </row>
    <row r="371" spans="2:12" hidden="1" x14ac:dyDescent="0.25">
      <c r="B371" s="480" t="s">
        <v>4002</v>
      </c>
      <c r="C371" s="475"/>
      <c r="D371" s="462"/>
      <c r="J371" s="593" t="s">
        <v>4332</v>
      </c>
      <c r="K371" s="592" t="s">
        <v>4354</v>
      </c>
      <c r="L371" s="469" t="s">
        <v>4393</v>
      </c>
    </row>
    <row r="372" spans="2:12" hidden="1" x14ac:dyDescent="0.25">
      <c r="B372" s="480" t="s">
        <v>4003</v>
      </c>
      <c r="C372" s="475"/>
      <c r="D372" s="462"/>
      <c r="J372" s="593" t="s">
        <v>4333</v>
      </c>
      <c r="K372" s="592" t="s">
        <v>4354</v>
      </c>
      <c r="L372" s="469" t="s">
        <v>4394</v>
      </c>
    </row>
    <row r="373" spans="2:12" hidden="1" x14ac:dyDescent="0.25">
      <c r="B373" s="480" t="s">
        <v>4004</v>
      </c>
      <c r="C373" s="475"/>
      <c r="D373" s="462"/>
      <c r="J373" s="591" t="s">
        <v>4334</v>
      </c>
      <c r="K373" s="592" t="s">
        <v>4354</v>
      </c>
      <c r="L373" s="469" t="s">
        <v>4395</v>
      </c>
    </row>
    <row r="374" spans="2:12" hidden="1" x14ac:dyDescent="0.25">
      <c r="B374" s="480" t="s">
        <v>4005</v>
      </c>
      <c r="C374" s="475"/>
      <c r="D374" s="462"/>
      <c r="J374" s="593" t="s">
        <v>4335</v>
      </c>
      <c r="K374" s="592" t="s">
        <v>4354</v>
      </c>
      <c r="L374" s="469" t="s">
        <v>4396</v>
      </c>
    </row>
    <row r="375" spans="2:12" hidden="1" x14ac:dyDescent="0.25">
      <c r="B375" s="480" t="s">
        <v>4006</v>
      </c>
      <c r="C375" s="475"/>
      <c r="D375" s="462"/>
      <c r="J375" s="593" t="s">
        <v>4336</v>
      </c>
      <c r="K375" s="592" t="s">
        <v>4354</v>
      </c>
      <c r="L375" s="469" t="s">
        <v>4397</v>
      </c>
    </row>
    <row r="376" spans="2:12" hidden="1" x14ac:dyDescent="0.25">
      <c r="B376" s="480" t="s">
        <v>4007</v>
      </c>
      <c r="C376" s="475"/>
      <c r="D376" s="462"/>
      <c r="J376" s="593" t="s">
        <v>4337</v>
      </c>
      <c r="K376" s="592" t="s">
        <v>4354</v>
      </c>
      <c r="L376" s="469" t="s">
        <v>4398</v>
      </c>
    </row>
    <row r="377" spans="2:12" hidden="1" x14ac:dyDescent="0.25">
      <c r="B377" s="480" t="s">
        <v>4008</v>
      </c>
      <c r="C377" s="475"/>
      <c r="D377" s="462"/>
      <c r="J377" s="593" t="s">
        <v>4338</v>
      </c>
      <c r="K377" s="592" t="s">
        <v>4354</v>
      </c>
      <c r="L377" s="469" t="s">
        <v>4399</v>
      </c>
    </row>
    <row r="378" spans="2:12" hidden="1" x14ac:dyDescent="0.25">
      <c r="B378" s="480" t="s">
        <v>4009</v>
      </c>
      <c r="C378" s="475"/>
      <c r="D378" s="462"/>
      <c r="J378" s="591" t="s">
        <v>4339</v>
      </c>
      <c r="K378" s="592" t="s">
        <v>4354</v>
      </c>
      <c r="L378" s="469" t="s">
        <v>4400</v>
      </c>
    </row>
    <row r="379" spans="2:12" hidden="1" x14ac:dyDescent="0.25">
      <c r="B379" s="480" t="s">
        <v>4010</v>
      </c>
      <c r="C379" s="475"/>
      <c r="D379" s="462"/>
      <c r="J379" s="593" t="s">
        <v>4340</v>
      </c>
      <c r="K379" s="592" t="s">
        <v>4354</v>
      </c>
      <c r="L379" s="469" t="s">
        <v>4401</v>
      </c>
    </row>
    <row r="380" spans="2:12" hidden="1" x14ac:dyDescent="0.25">
      <c r="B380" s="480" t="s">
        <v>4011</v>
      </c>
      <c r="C380" s="475"/>
      <c r="D380" s="462"/>
      <c r="J380" s="593" t="s">
        <v>4341</v>
      </c>
      <c r="K380" s="592" t="s">
        <v>4354</v>
      </c>
      <c r="L380" s="469" t="s">
        <v>4402</v>
      </c>
    </row>
    <row r="381" spans="2:12" hidden="1" x14ac:dyDescent="0.25">
      <c r="B381" s="480" t="s">
        <v>4012</v>
      </c>
      <c r="C381" s="475"/>
      <c r="D381" s="462"/>
      <c r="J381" s="593" t="s">
        <v>4342</v>
      </c>
      <c r="K381" s="592" t="s">
        <v>4354</v>
      </c>
      <c r="L381" s="469" t="s">
        <v>4403</v>
      </c>
    </row>
    <row r="382" spans="2:12" hidden="1" x14ac:dyDescent="0.25">
      <c r="B382" s="480" t="s">
        <v>4013</v>
      </c>
      <c r="C382" s="475"/>
      <c r="D382" s="462"/>
      <c r="J382" s="593" t="s">
        <v>4343</v>
      </c>
      <c r="K382" s="592" t="s">
        <v>4354</v>
      </c>
      <c r="L382" s="469" t="s">
        <v>4404</v>
      </c>
    </row>
    <row r="383" spans="2:12" hidden="1" x14ac:dyDescent="0.25">
      <c r="B383" s="480" t="s">
        <v>4014</v>
      </c>
      <c r="C383" s="475"/>
      <c r="D383" s="462"/>
    </row>
    <row r="384" spans="2:12" hidden="1" x14ac:dyDescent="0.25">
      <c r="B384" s="480" t="s">
        <v>4015</v>
      </c>
      <c r="C384" s="475"/>
      <c r="D384" s="462"/>
    </row>
    <row r="385" spans="2:4" hidden="1" x14ac:dyDescent="0.25">
      <c r="B385" s="480" t="s">
        <v>4016</v>
      </c>
      <c r="C385" s="475"/>
      <c r="D385" s="462"/>
    </row>
    <row r="386" spans="2:4" hidden="1" x14ac:dyDescent="0.25">
      <c r="B386" s="480" t="s">
        <v>4017</v>
      </c>
      <c r="C386" s="475"/>
      <c r="D386" s="462"/>
    </row>
    <row r="387" spans="2:4" hidden="1" x14ac:dyDescent="0.25">
      <c r="B387" s="480" t="s">
        <v>4018</v>
      </c>
      <c r="C387" s="475"/>
      <c r="D387" s="462"/>
    </row>
    <row r="388" spans="2:4" hidden="1" x14ac:dyDescent="0.25">
      <c r="B388" s="480" t="s">
        <v>4019</v>
      </c>
      <c r="C388" s="475"/>
      <c r="D388" s="462"/>
    </row>
    <row r="389" spans="2:4" hidden="1" x14ac:dyDescent="0.25">
      <c r="B389" s="481" t="s">
        <v>4035</v>
      </c>
      <c r="C389" s="471">
        <f>COLUMN(B389)</f>
        <v>2</v>
      </c>
      <c r="D389" s="471">
        <f>ROW(B389)</f>
        <v>389</v>
      </c>
    </row>
    <row r="390" spans="2:4" hidden="1" x14ac:dyDescent="0.25">
      <c r="B390" s="480" t="s">
        <v>4000</v>
      </c>
      <c r="C390" s="475"/>
      <c r="D390" s="462"/>
    </row>
    <row r="391" spans="2:4" hidden="1" x14ac:dyDescent="0.25">
      <c r="B391" s="480" t="s">
        <v>4001</v>
      </c>
      <c r="C391" s="475"/>
      <c r="D391" s="462"/>
    </row>
    <row r="392" spans="2:4" hidden="1" x14ac:dyDescent="0.25">
      <c r="B392" s="480" t="s">
        <v>4002</v>
      </c>
      <c r="C392" s="475"/>
      <c r="D392" s="462"/>
    </row>
    <row r="393" spans="2:4" hidden="1" x14ac:dyDescent="0.25">
      <c r="B393" s="480" t="s">
        <v>4003</v>
      </c>
      <c r="C393" s="475"/>
      <c r="D393" s="462"/>
    </row>
    <row r="394" spans="2:4" hidden="1" x14ac:dyDescent="0.25">
      <c r="B394" s="480" t="s">
        <v>4004</v>
      </c>
      <c r="C394" s="475"/>
      <c r="D394" s="462"/>
    </row>
    <row r="395" spans="2:4" hidden="1" x14ac:dyDescent="0.25">
      <c r="B395" s="480" t="s">
        <v>4005</v>
      </c>
      <c r="C395" s="475"/>
      <c r="D395" s="462"/>
    </row>
    <row r="396" spans="2:4" hidden="1" x14ac:dyDescent="0.25">
      <c r="B396" s="480" t="s">
        <v>4006</v>
      </c>
      <c r="C396" s="475"/>
      <c r="D396" s="462"/>
    </row>
    <row r="397" spans="2:4" hidden="1" x14ac:dyDescent="0.25">
      <c r="B397" s="480" t="s">
        <v>4007</v>
      </c>
      <c r="C397" s="475"/>
      <c r="D397" s="462"/>
    </row>
    <row r="398" spans="2:4" hidden="1" x14ac:dyDescent="0.25">
      <c r="B398" s="480" t="s">
        <v>4008</v>
      </c>
      <c r="C398" s="475"/>
      <c r="D398" s="462"/>
    </row>
    <row r="399" spans="2:4" hidden="1" x14ac:dyDescent="0.25">
      <c r="B399" s="480" t="s">
        <v>4009</v>
      </c>
      <c r="C399" s="475"/>
      <c r="D399" s="462"/>
    </row>
    <row r="400" spans="2:4" hidden="1" x14ac:dyDescent="0.25">
      <c r="B400" s="480" t="s">
        <v>4010</v>
      </c>
      <c r="C400" s="475"/>
      <c r="D400" s="462"/>
    </row>
    <row r="401" spans="2:4" hidden="1" x14ac:dyDescent="0.25">
      <c r="B401" s="480" t="s">
        <v>4011</v>
      </c>
      <c r="C401" s="475"/>
      <c r="D401" s="462"/>
    </row>
    <row r="402" spans="2:4" hidden="1" x14ac:dyDescent="0.25">
      <c r="B402" s="480" t="s">
        <v>4012</v>
      </c>
      <c r="C402" s="475"/>
      <c r="D402" s="462"/>
    </row>
    <row r="403" spans="2:4" hidden="1" x14ac:dyDescent="0.25">
      <c r="B403" s="480" t="s">
        <v>4013</v>
      </c>
      <c r="C403" s="475"/>
      <c r="D403" s="462"/>
    </row>
    <row r="404" spans="2:4" hidden="1" x14ac:dyDescent="0.25">
      <c r="B404" s="480" t="s">
        <v>4014</v>
      </c>
      <c r="C404" s="475"/>
      <c r="D404" s="462"/>
    </row>
    <row r="405" spans="2:4" hidden="1" x14ac:dyDescent="0.25">
      <c r="B405" s="480" t="s">
        <v>4015</v>
      </c>
      <c r="C405" s="475"/>
      <c r="D405" s="462"/>
    </row>
    <row r="406" spans="2:4" hidden="1" x14ac:dyDescent="0.25">
      <c r="B406" s="480" t="s">
        <v>4016</v>
      </c>
      <c r="C406" s="475"/>
      <c r="D406" s="462"/>
    </row>
    <row r="407" spans="2:4" hidden="1" x14ac:dyDescent="0.25">
      <c r="B407" s="480" t="s">
        <v>4017</v>
      </c>
      <c r="C407" s="475"/>
      <c r="D407" s="462"/>
    </row>
    <row r="408" spans="2:4" hidden="1" x14ac:dyDescent="0.25">
      <c r="B408" s="480" t="s">
        <v>4018</v>
      </c>
      <c r="C408" s="475"/>
      <c r="D408" s="462"/>
    </row>
    <row r="409" spans="2:4" hidden="1" x14ac:dyDescent="0.25">
      <c r="B409" s="480" t="s">
        <v>4019</v>
      </c>
      <c r="C409" s="475"/>
      <c r="D409" s="462"/>
    </row>
    <row r="410" spans="2:4" hidden="1" x14ac:dyDescent="0.25">
      <c r="B410" s="481" t="s">
        <v>4036</v>
      </c>
      <c r="C410" s="471">
        <f>COLUMN(B410)</f>
        <v>2</v>
      </c>
      <c r="D410" s="471">
        <f>ROW(B410)</f>
        <v>410</v>
      </c>
    </row>
    <row r="411" spans="2:4" hidden="1" x14ac:dyDescent="0.25">
      <c r="B411" s="480" t="s">
        <v>4000</v>
      </c>
      <c r="C411" s="475"/>
      <c r="D411" s="462"/>
    </row>
    <row r="412" spans="2:4" hidden="1" x14ac:dyDescent="0.25">
      <c r="B412" s="480" t="s">
        <v>4001</v>
      </c>
      <c r="C412" s="475"/>
      <c r="D412" s="462"/>
    </row>
    <row r="413" spans="2:4" hidden="1" x14ac:dyDescent="0.25">
      <c r="B413" s="480" t="s">
        <v>4002</v>
      </c>
      <c r="C413" s="475"/>
      <c r="D413" s="462"/>
    </row>
    <row r="414" spans="2:4" hidden="1" x14ac:dyDescent="0.25">
      <c r="B414" s="480" t="s">
        <v>4003</v>
      </c>
      <c r="C414" s="475"/>
      <c r="D414" s="462"/>
    </row>
    <row r="415" spans="2:4" hidden="1" x14ac:dyDescent="0.25">
      <c r="B415" s="480" t="s">
        <v>4004</v>
      </c>
      <c r="C415" s="475"/>
      <c r="D415" s="462"/>
    </row>
    <row r="416" spans="2:4" hidden="1" x14ac:dyDescent="0.25">
      <c r="B416" s="480" t="s">
        <v>4005</v>
      </c>
      <c r="C416" s="475"/>
      <c r="D416" s="462"/>
    </row>
    <row r="417" spans="2:4" hidden="1" x14ac:dyDescent="0.25">
      <c r="B417" s="480" t="s">
        <v>4006</v>
      </c>
      <c r="C417" s="475"/>
      <c r="D417" s="462"/>
    </row>
    <row r="418" spans="2:4" hidden="1" x14ac:dyDescent="0.25">
      <c r="B418" s="480" t="s">
        <v>4007</v>
      </c>
      <c r="C418" s="475"/>
      <c r="D418" s="462"/>
    </row>
    <row r="419" spans="2:4" hidden="1" x14ac:dyDescent="0.25">
      <c r="B419" s="480" t="s">
        <v>4008</v>
      </c>
      <c r="C419" s="475"/>
      <c r="D419" s="462"/>
    </row>
    <row r="420" spans="2:4" hidden="1" x14ac:dyDescent="0.25">
      <c r="B420" s="480" t="s">
        <v>4009</v>
      </c>
      <c r="C420" s="475"/>
      <c r="D420" s="462"/>
    </row>
    <row r="421" spans="2:4" hidden="1" x14ac:dyDescent="0.25">
      <c r="B421" s="480" t="s">
        <v>4010</v>
      </c>
      <c r="C421" s="475"/>
      <c r="D421" s="462"/>
    </row>
    <row r="422" spans="2:4" hidden="1" x14ac:dyDescent="0.25">
      <c r="B422" s="480" t="s">
        <v>4011</v>
      </c>
      <c r="C422" s="475"/>
      <c r="D422" s="462"/>
    </row>
    <row r="423" spans="2:4" hidden="1" x14ac:dyDescent="0.25">
      <c r="B423" s="480" t="s">
        <v>4012</v>
      </c>
      <c r="C423" s="475"/>
      <c r="D423" s="462"/>
    </row>
    <row r="424" spans="2:4" hidden="1" x14ac:dyDescent="0.25">
      <c r="B424" s="480" t="s">
        <v>4013</v>
      </c>
      <c r="C424" s="475"/>
      <c r="D424" s="462"/>
    </row>
    <row r="425" spans="2:4" hidden="1" x14ac:dyDescent="0.25">
      <c r="B425" s="480" t="s">
        <v>4014</v>
      </c>
      <c r="C425" s="475"/>
      <c r="D425" s="462"/>
    </row>
    <row r="426" spans="2:4" hidden="1" x14ac:dyDescent="0.25">
      <c r="B426" s="480" t="s">
        <v>4015</v>
      </c>
      <c r="C426" s="475"/>
      <c r="D426" s="462"/>
    </row>
    <row r="427" spans="2:4" hidden="1" x14ac:dyDescent="0.25">
      <c r="B427" s="480" t="s">
        <v>4016</v>
      </c>
      <c r="C427" s="475"/>
      <c r="D427" s="462"/>
    </row>
    <row r="428" spans="2:4" hidden="1" x14ac:dyDescent="0.25">
      <c r="B428" s="480" t="s">
        <v>4017</v>
      </c>
      <c r="C428" s="475"/>
      <c r="D428" s="462"/>
    </row>
    <row r="429" spans="2:4" hidden="1" x14ac:dyDescent="0.25">
      <c r="B429" s="480" t="s">
        <v>4018</v>
      </c>
      <c r="C429" s="475"/>
      <c r="D429" s="462"/>
    </row>
    <row r="430" spans="2:4" hidden="1" x14ac:dyDescent="0.25">
      <c r="B430" s="480" t="s">
        <v>4019</v>
      </c>
      <c r="C430" s="475"/>
      <c r="D430" s="462"/>
    </row>
    <row r="431" spans="2:4" hidden="1" x14ac:dyDescent="0.25">
      <c r="B431" s="481" t="s">
        <v>4037</v>
      </c>
      <c r="C431" s="471">
        <f>COLUMN(B431)</f>
        <v>2</v>
      </c>
      <c r="D431" s="471">
        <f>ROW(B431)</f>
        <v>431</v>
      </c>
    </row>
    <row r="432" spans="2:4" hidden="1" x14ac:dyDescent="0.25">
      <c r="B432" s="480" t="s">
        <v>4000</v>
      </c>
      <c r="C432" s="475"/>
      <c r="D432" s="462"/>
    </row>
    <row r="433" spans="2:4" hidden="1" x14ac:dyDescent="0.25">
      <c r="B433" s="480" t="s">
        <v>4001</v>
      </c>
      <c r="C433" s="475"/>
      <c r="D433" s="462"/>
    </row>
    <row r="434" spans="2:4" hidden="1" x14ac:dyDescent="0.25">
      <c r="B434" s="480" t="s">
        <v>4002</v>
      </c>
      <c r="C434" s="475"/>
      <c r="D434" s="462"/>
    </row>
    <row r="435" spans="2:4" hidden="1" x14ac:dyDescent="0.25">
      <c r="B435" s="480" t="s">
        <v>4003</v>
      </c>
      <c r="C435" s="475"/>
      <c r="D435" s="462"/>
    </row>
    <row r="436" spans="2:4" hidden="1" x14ac:dyDescent="0.25">
      <c r="B436" s="480" t="s">
        <v>4004</v>
      </c>
      <c r="C436" s="475"/>
      <c r="D436" s="462"/>
    </row>
    <row r="437" spans="2:4" hidden="1" x14ac:dyDescent="0.25">
      <c r="B437" s="480" t="s">
        <v>4005</v>
      </c>
      <c r="C437" s="475"/>
      <c r="D437" s="462"/>
    </row>
    <row r="438" spans="2:4" hidden="1" x14ac:dyDescent="0.25">
      <c r="B438" s="480" t="s">
        <v>4006</v>
      </c>
      <c r="C438" s="475"/>
      <c r="D438" s="462"/>
    </row>
    <row r="439" spans="2:4" hidden="1" x14ac:dyDescent="0.25">
      <c r="B439" s="480" t="s">
        <v>4007</v>
      </c>
      <c r="C439" s="475"/>
      <c r="D439" s="462"/>
    </row>
    <row r="440" spans="2:4" hidden="1" x14ac:dyDescent="0.25">
      <c r="B440" s="480" t="s">
        <v>4008</v>
      </c>
      <c r="C440" s="475"/>
      <c r="D440" s="462"/>
    </row>
    <row r="441" spans="2:4" hidden="1" x14ac:dyDescent="0.25">
      <c r="B441" s="480" t="s">
        <v>4009</v>
      </c>
      <c r="C441" s="475"/>
      <c r="D441" s="462"/>
    </row>
    <row r="442" spans="2:4" hidden="1" x14ac:dyDescent="0.25">
      <c r="B442" s="480" t="s">
        <v>4010</v>
      </c>
      <c r="C442" s="475"/>
      <c r="D442" s="462"/>
    </row>
    <row r="443" spans="2:4" hidden="1" x14ac:dyDescent="0.25">
      <c r="B443" s="480" t="s">
        <v>4011</v>
      </c>
      <c r="C443" s="475"/>
      <c r="D443" s="462"/>
    </row>
    <row r="444" spans="2:4" hidden="1" x14ac:dyDescent="0.25">
      <c r="B444" s="480" t="s">
        <v>4012</v>
      </c>
      <c r="C444" s="475"/>
      <c r="D444" s="462"/>
    </row>
    <row r="445" spans="2:4" hidden="1" x14ac:dyDescent="0.25">
      <c r="B445" s="480" t="s">
        <v>4013</v>
      </c>
      <c r="C445" s="475"/>
      <c r="D445" s="462"/>
    </row>
    <row r="446" spans="2:4" hidden="1" x14ac:dyDescent="0.25">
      <c r="B446" s="480" t="s">
        <v>4014</v>
      </c>
      <c r="C446" s="475"/>
      <c r="D446" s="462"/>
    </row>
    <row r="447" spans="2:4" hidden="1" x14ac:dyDescent="0.25">
      <c r="B447" s="480" t="s">
        <v>4015</v>
      </c>
      <c r="C447" s="475"/>
      <c r="D447" s="462"/>
    </row>
    <row r="448" spans="2:4" hidden="1" x14ac:dyDescent="0.25">
      <c r="B448" s="480" t="s">
        <v>4016</v>
      </c>
      <c r="C448" s="475"/>
      <c r="D448" s="462"/>
    </row>
    <row r="449" spans="2:4" hidden="1" x14ac:dyDescent="0.25">
      <c r="B449" s="480" t="s">
        <v>4017</v>
      </c>
      <c r="C449" s="475"/>
      <c r="D449" s="462"/>
    </row>
    <row r="450" spans="2:4" hidden="1" x14ac:dyDescent="0.25">
      <c r="B450" s="480" t="s">
        <v>4018</v>
      </c>
      <c r="C450" s="475"/>
      <c r="D450" s="462"/>
    </row>
    <row r="451" spans="2:4" hidden="1" x14ac:dyDescent="0.25">
      <c r="B451" s="480" t="s">
        <v>4019</v>
      </c>
      <c r="C451" s="475"/>
      <c r="D451" s="462"/>
    </row>
    <row r="452" spans="2:4" hidden="1" x14ac:dyDescent="0.25">
      <c r="B452" s="477" t="s">
        <v>4038</v>
      </c>
      <c r="C452" s="471">
        <f>COLUMN(B452)</f>
        <v>2</v>
      </c>
      <c r="D452" s="471">
        <f>ROW(B452)</f>
        <v>452</v>
      </c>
    </row>
    <row r="453" spans="2:4" hidden="1" x14ac:dyDescent="0.25">
      <c r="B453" s="480" t="s">
        <v>4000</v>
      </c>
      <c r="C453" s="475"/>
      <c r="D453" s="462"/>
    </row>
    <row r="454" spans="2:4" hidden="1" x14ac:dyDescent="0.25">
      <c r="B454" s="480" t="s">
        <v>4001</v>
      </c>
      <c r="C454" s="475"/>
      <c r="D454" s="462"/>
    </row>
    <row r="455" spans="2:4" hidden="1" x14ac:dyDescent="0.25">
      <c r="B455" s="480" t="s">
        <v>4002</v>
      </c>
      <c r="C455" s="475"/>
      <c r="D455" s="462"/>
    </row>
    <row r="456" spans="2:4" hidden="1" x14ac:dyDescent="0.25">
      <c r="B456" s="480" t="s">
        <v>4003</v>
      </c>
      <c r="C456" s="475"/>
      <c r="D456" s="462"/>
    </row>
    <row r="457" spans="2:4" hidden="1" x14ac:dyDescent="0.25">
      <c r="B457" s="480" t="s">
        <v>4004</v>
      </c>
      <c r="C457" s="475"/>
      <c r="D457" s="462"/>
    </row>
    <row r="458" spans="2:4" hidden="1" x14ac:dyDescent="0.25">
      <c r="B458" s="480" t="s">
        <v>4005</v>
      </c>
      <c r="C458" s="475"/>
      <c r="D458" s="462"/>
    </row>
    <row r="459" spans="2:4" hidden="1" x14ac:dyDescent="0.25">
      <c r="B459" s="480" t="s">
        <v>4006</v>
      </c>
      <c r="C459" s="475"/>
      <c r="D459" s="462"/>
    </row>
    <row r="460" spans="2:4" hidden="1" x14ac:dyDescent="0.25">
      <c r="B460" s="480" t="s">
        <v>4007</v>
      </c>
      <c r="C460" s="475"/>
      <c r="D460" s="462"/>
    </row>
    <row r="461" spans="2:4" hidden="1" x14ac:dyDescent="0.25">
      <c r="B461" s="480" t="s">
        <v>4008</v>
      </c>
      <c r="C461" s="475"/>
      <c r="D461" s="462"/>
    </row>
    <row r="462" spans="2:4" hidden="1" x14ac:dyDescent="0.25">
      <c r="B462" s="480" t="s">
        <v>4009</v>
      </c>
      <c r="C462" s="475"/>
      <c r="D462" s="462"/>
    </row>
    <row r="463" spans="2:4" hidden="1" x14ac:dyDescent="0.25">
      <c r="B463" s="480" t="s">
        <v>4010</v>
      </c>
      <c r="C463" s="475"/>
      <c r="D463" s="462"/>
    </row>
    <row r="464" spans="2:4" hidden="1" x14ac:dyDescent="0.25">
      <c r="B464" s="480" t="s">
        <v>4011</v>
      </c>
      <c r="C464" s="475"/>
      <c r="D464" s="462"/>
    </row>
    <row r="465" spans="2:4" hidden="1" x14ac:dyDescent="0.25">
      <c r="B465" s="480" t="s">
        <v>4012</v>
      </c>
      <c r="C465" s="475"/>
      <c r="D465" s="462"/>
    </row>
    <row r="466" spans="2:4" hidden="1" x14ac:dyDescent="0.25">
      <c r="B466" s="480" t="s">
        <v>4013</v>
      </c>
      <c r="C466" s="475"/>
      <c r="D466" s="462"/>
    </row>
    <row r="467" spans="2:4" hidden="1" x14ac:dyDescent="0.25">
      <c r="B467" s="480" t="s">
        <v>4014</v>
      </c>
      <c r="C467" s="475"/>
      <c r="D467" s="462"/>
    </row>
    <row r="468" spans="2:4" hidden="1" x14ac:dyDescent="0.25">
      <c r="B468" s="480" t="s">
        <v>4015</v>
      </c>
      <c r="C468" s="475"/>
      <c r="D468" s="462"/>
    </row>
    <row r="469" spans="2:4" hidden="1" x14ac:dyDescent="0.25">
      <c r="B469" s="480" t="s">
        <v>4016</v>
      </c>
      <c r="C469" s="475"/>
      <c r="D469" s="462"/>
    </row>
    <row r="470" spans="2:4" hidden="1" x14ac:dyDescent="0.25">
      <c r="B470" s="480" t="s">
        <v>4017</v>
      </c>
      <c r="C470" s="475"/>
      <c r="D470" s="462"/>
    </row>
    <row r="471" spans="2:4" hidden="1" x14ac:dyDescent="0.25">
      <c r="B471" s="480" t="s">
        <v>4018</v>
      </c>
      <c r="C471" s="475"/>
      <c r="D471" s="462"/>
    </row>
    <row r="472" spans="2:4" hidden="1" x14ac:dyDescent="0.25">
      <c r="B472" s="480" t="s">
        <v>4019</v>
      </c>
      <c r="C472" s="475"/>
      <c r="D472" s="462"/>
    </row>
    <row r="473" spans="2:4" hidden="1" x14ac:dyDescent="0.25">
      <c r="B473" s="481" t="s">
        <v>4039</v>
      </c>
      <c r="C473" s="471">
        <f>COLUMN(B473)</f>
        <v>2</v>
      </c>
      <c r="D473" s="471">
        <f>ROW(B473)</f>
        <v>473</v>
      </c>
    </row>
    <row r="474" spans="2:4" hidden="1" x14ac:dyDescent="0.25">
      <c r="B474" s="480" t="s">
        <v>4000</v>
      </c>
      <c r="C474" s="475"/>
      <c r="D474" s="462"/>
    </row>
    <row r="475" spans="2:4" hidden="1" x14ac:dyDescent="0.25">
      <c r="B475" s="480" t="s">
        <v>4001</v>
      </c>
      <c r="C475" s="475"/>
      <c r="D475" s="462"/>
    </row>
    <row r="476" spans="2:4" hidden="1" x14ac:dyDescent="0.25">
      <c r="B476" s="480" t="s">
        <v>4002</v>
      </c>
      <c r="C476" s="475"/>
      <c r="D476" s="462"/>
    </row>
    <row r="477" spans="2:4" hidden="1" x14ac:dyDescent="0.25">
      <c r="B477" s="480" t="s">
        <v>4003</v>
      </c>
      <c r="C477" s="475"/>
      <c r="D477" s="462"/>
    </row>
    <row r="478" spans="2:4" hidden="1" x14ac:dyDescent="0.25">
      <c r="B478" s="480" t="s">
        <v>4004</v>
      </c>
      <c r="C478" s="475"/>
      <c r="D478" s="462"/>
    </row>
    <row r="479" spans="2:4" hidden="1" x14ac:dyDescent="0.25">
      <c r="B479" s="480" t="s">
        <v>4005</v>
      </c>
      <c r="C479" s="475"/>
      <c r="D479" s="462"/>
    </row>
    <row r="480" spans="2:4" hidden="1" x14ac:dyDescent="0.25">
      <c r="B480" s="480" t="s">
        <v>4006</v>
      </c>
      <c r="C480" s="475"/>
      <c r="D480" s="462"/>
    </row>
    <row r="481" spans="2:4" hidden="1" x14ac:dyDescent="0.25">
      <c r="B481" s="480" t="s">
        <v>4007</v>
      </c>
      <c r="C481" s="475"/>
      <c r="D481" s="462"/>
    </row>
    <row r="482" spans="2:4" hidden="1" x14ac:dyDescent="0.25">
      <c r="B482" s="480" t="s">
        <v>4008</v>
      </c>
      <c r="C482" s="475"/>
      <c r="D482" s="462"/>
    </row>
    <row r="483" spans="2:4" hidden="1" x14ac:dyDescent="0.25">
      <c r="B483" s="480" t="s">
        <v>4009</v>
      </c>
      <c r="C483" s="475"/>
      <c r="D483" s="462"/>
    </row>
    <row r="484" spans="2:4" hidden="1" x14ac:dyDescent="0.25">
      <c r="B484" s="480" t="s">
        <v>4010</v>
      </c>
      <c r="C484" s="475"/>
      <c r="D484" s="462"/>
    </row>
    <row r="485" spans="2:4" hidden="1" x14ac:dyDescent="0.25">
      <c r="B485" s="480" t="s">
        <v>4011</v>
      </c>
      <c r="C485" s="475"/>
      <c r="D485" s="462"/>
    </row>
    <row r="486" spans="2:4" hidden="1" x14ac:dyDescent="0.25">
      <c r="B486" s="480" t="s">
        <v>4012</v>
      </c>
      <c r="C486" s="475"/>
      <c r="D486" s="462"/>
    </row>
    <row r="487" spans="2:4" hidden="1" x14ac:dyDescent="0.25">
      <c r="B487" s="480" t="s">
        <v>4013</v>
      </c>
      <c r="C487" s="475"/>
      <c r="D487" s="462"/>
    </row>
    <row r="488" spans="2:4" hidden="1" x14ac:dyDescent="0.25">
      <c r="B488" s="480" t="s">
        <v>4014</v>
      </c>
      <c r="C488" s="475"/>
      <c r="D488" s="462"/>
    </row>
    <row r="489" spans="2:4" hidden="1" x14ac:dyDescent="0.25">
      <c r="B489" s="480" t="s">
        <v>4015</v>
      </c>
      <c r="C489" s="475"/>
      <c r="D489" s="462"/>
    </row>
    <row r="490" spans="2:4" hidden="1" x14ac:dyDescent="0.25">
      <c r="B490" s="480" t="s">
        <v>4016</v>
      </c>
      <c r="C490" s="475"/>
      <c r="D490" s="462"/>
    </row>
    <row r="491" spans="2:4" hidden="1" x14ac:dyDescent="0.25">
      <c r="B491" s="480" t="s">
        <v>4017</v>
      </c>
      <c r="C491" s="475"/>
      <c r="D491" s="462"/>
    </row>
    <row r="492" spans="2:4" hidden="1" x14ac:dyDescent="0.25">
      <c r="B492" s="480" t="s">
        <v>4018</v>
      </c>
      <c r="C492" s="475"/>
      <c r="D492" s="462"/>
    </row>
    <row r="493" spans="2:4" hidden="1" x14ac:dyDescent="0.25">
      <c r="B493" s="480" t="s">
        <v>4019</v>
      </c>
      <c r="C493" s="475"/>
      <c r="D493" s="462"/>
    </row>
    <row r="494" spans="2:4" hidden="1" x14ac:dyDescent="0.25">
      <c r="B494" s="481" t="s">
        <v>4040</v>
      </c>
      <c r="C494" s="471">
        <f>COLUMN(B494)</f>
        <v>2</v>
      </c>
      <c r="D494" s="471">
        <f>ROW(B494)</f>
        <v>494</v>
      </c>
    </row>
    <row r="495" spans="2:4" hidden="1" x14ac:dyDescent="0.25">
      <c r="B495" s="480" t="s">
        <v>4000</v>
      </c>
      <c r="C495" s="475"/>
      <c r="D495" s="462"/>
    </row>
    <row r="496" spans="2:4" hidden="1" x14ac:dyDescent="0.25">
      <c r="B496" s="480" t="s">
        <v>4001</v>
      </c>
      <c r="C496" s="475"/>
      <c r="D496" s="462"/>
    </row>
    <row r="497" spans="2:4" hidden="1" x14ac:dyDescent="0.25">
      <c r="B497" s="480" t="s">
        <v>4002</v>
      </c>
      <c r="C497" s="475"/>
      <c r="D497" s="462"/>
    </row>
    <row r="498" spans="2:4" hidden="1" x14ac:dyDescent="0.25">
      <c r="B498" s="480" t="s">
        <v>4003</v>
      </c>
      <c r="C498" s="475"/>
      <c r="D498" s="462"/>
    </row>
    <row r="499" spans="2:4" hidden="1" x14ac:dyDescent="0.25">
      <c r="B499" s="480" t="s">
        <v>4004</v>
      </c>
      <c r="C499" s="475"/>
      <c r="D499" s="462"/>
    </row>
    <row r="500" spans="2:4" hidden="1" x14ac:dyDescent="0.25">
      <c r="B500" s="480" t="s">
        <v>4005</v>
      </c>
      <c r="C500" s="475"/>
      <c r="D500" s="462"/>
    </row>
    <row r="501" spans="2:4" hidden="1" x14ac:dyDescent="0.25">
      <c r="B501" s="480" t="s">
        <v>4006</v>
      </c>
      <c r="C501" s="475"/>
      <c r="D501" s="462"/>
    </row>
    <row r="502" spans="2:4" hidden="1" x14ac:dyDescent="0.25">
      <c r="B502" s="480" t="s">
        <v>4007</v>
      </c>
      <c r="C502" s="475"/>
      <c r="D502" s="462"/>
    </row>
    <row r="503" spans="2:4" hidden="1" x14ac:dyDescent="0.25">
      <c r="B503" s="480" t="s">
        <v>4008</v>
      </c>
      <c r="C503" s="475"/>
      <c r="D503" s="462"/>
    </row>
    <row r="504" spans="2:4" hidden="1" x14ac:dyDescent="0.25">
      <c r="B504" s="480" t="s">
        <v>4009</v>
      </c>
      <c r="C504" s="475"/>
      <c r="D504" s="462"/>
    </row>
    <row r="505" spans="2:4" hidden="1" x14ac:dyDescent="0.25">
      <c r="B505" s="480" t="s">
        <v>4010</v>
      </c>
      <c r="C505" s="475"/>
      <c r="D505" s="462"/>
    </row>
    <row r="506" spans="2:4" hidden="1" x14ac:dyDescent="0.25">
      <c r="B506" s="480" t="s">
        <v>4011</v>
      </c>
      <c r="C506" s="475"/>
      <c r="D506" s="462"/>
    </row>
    <row r="507" spans="2:4" hidden="1" x14ac:dyDescent="0.25">
      <c r="B507" s="480" t="s">
        <v>4012</v>
      </c>
      <c r="C507" s="475"/>
      <c r="D507" s="462"/>
    </row>
    <row r="508" spans="2:4" hidden="1" x14ac:dyDescent="0.25">
      <c r="B508" s="480" t="s">
        <v>4013</v>
      </c>
      <c r="C508" s="475"/>
      <c r="D508" s="462"/>
    </row>
    <row r="509" spans="2:4" hidden="1" x14ac:dyDescent="0.25">
      <c r="B509" s="480" t="s">
        <v>4014</v>
      </c>
      <c r="C509" s="475"/>
      <c r="D509" s="462"/>
    </row>
    <row r="510" spans="2:4" hidden="1" x14ac:dyDescent="0.25">
      <c r="B510" s="480" t="s">
        <v>4015</v>
      </c>
      <c r="C510" s="475"/>
      <c r="D510" s="462"/>
    </row>
    <row r="511" spans="2:4" hidden="1" x14ac:dyDescent="0.25">
      <c r="B511" s="480" t="s">
        <v>4016</v>
      </c>
      <c r="C511" s="475"/>
      <c r="D511" s="462"/>
    </row>
    <row r="512" spans="2:4" hidden="1" x14ac:dyDescent="0.25">
      <c r="B512" s="480" t="s">
        <v>4017</v>
      </c>
      <c r="C512" s="475"/>
      <c r="D512" s="462"/>
    </row>
    <row r="513" spans="2:4" hidden="1" x14ac:dyDescent="0.25">
      <c r="B513" s="480" t="s">
        <v>4018</v>
      </c>
      <c r="C513" s="475"/>
      <c r="D513" s="462"/>
    </row>
    <row r="514" spans="2:4" hidden="1" x14ac:dyDescent="0.25">
      <c r="B514" s="480" t="s">
        <v>4019</v>
      </c>
      <c r="C514" s="475"/>
      <c r="D514" s="462"/>
    </row>
    <row r="515" spans="2:4" hidden="1" x14ac:dyDescent="0.25">
      <c r="B515" s="481" t="s">
        <v>4041</v>
      </c>
      <c r="C515" s="471">
        <f>COLUMN(B515)</f>
        <v>2</v>
      </c>
      <c r="D515" s="471">
        <f>ROW(B515)</f>
        <v>515</v>
      </c>
    </row>
    <row r="516" spans="2:4" hidden="1" x14ac:dyDescent="0.25">
      <c r="B516" s="480" t="s">
        <v>4000</v>
      </c>
      <c r="C516" s="475"/>
      <c r="D516" s="462"/>
    </row>
    <row r="517" spans="2:4" hidden="1" x14ac:dyDescent="0.25">
      <c r="B517" s="480" t="s">
        <v>4001</v>
      </c>
      <c r="C517" s="475"/>
      <c r="D517" s="462"/>
    </row>
    <row r="518" spans="2:4" hidden="1" x14ac:dyDescent="0.25">
      <c r="B518" s="480" t="s">
        <v>4002</v>
      </c>
      <c r="C518" s="475"/>
      <c r="D518" s="462"/>
    </row>
    <row r="519" spans="2:4" hidden="1" x14ac:dyDescent="0.25">
      <c r="B519" s="480" t="s">
        <v>4003</v>
      </c>
      <c r="C519" s="475"/>
      <c r="D519" s="462"/>
    </row>
    <row r="520" spans="2:4" hidden="1" x14ac:dyDescent="0.25">
      <c r="B520" s="480" t="s">
        <v>4004</v>
      </c>
      <c r="C520" s="475"/>
      <c r="D520" s="462"/>
    </row>
    <row r="521" spans="2:4" hidden="1" x14ac:dyDescent="0.25">
      <c r="B521" s="480" t="s">
        <v>4005</v>
      </c>
      <c r="C521" s="475"/>
      <c r="D521" s="462"/>
    </row>
    <row r="522" spans="2:4" hidden="1" x14ac:dyDescent="0.25">
      <c r="B522" s="480" t="s">
        <v>4006</v>
      </c>
      <c r="C522" s="475"/>
      <c r="D522" s="462"/>
    </row>
    <row r="523" spans="2:4" hidden="1" x14ac:dyDescent="0.25">
      <c r="B523" s="480" t="s">
        <v>4007</v>
      </c>
      <c r="C523" s="475"/>
      <c r="D523" s="462"/>
    </row>
    <row r="524" spans="2:4" hidden="1" x14ac:dyDescent="0.25">
      <c r="B524" s="480" t="s">
        <v>4008</v>
      </c>
      <c r="C524" s="475"/>
      <c r="D524" s="462"/>
    </row>
    <row r="525" spans="2:4" hidden="1" x14ac:dyDescent="0.25">
      <c r="B525" s="480" t="s">
        <v>4009</v>
      </c>
      <c r="C525" s="475"/>
      <c r="D525" s="462"/>
    </row>
    <row r="526" spans="2:4" hidden="1" x14ac:dyDescent="0.25">
      <c r="B526" s="480" t="s">
        <v>4010</v>
      </c>
      <c r="C526" s="475"/>
      <c r="D526" s="462"/>
    </row>
    <row r="527" spans="2:4" hidden="1" x14ac:dyDescent="0.25">
      <c r="B527" s="480" t="s">
        <v>4011</v>
      </c>
      <c r="C527" s="475"/>
      <c r="D527" s="462"/>
    </row>
    <row r="528" spans="2:4" hidden="1" x14ac:dyDescent="0.25">
      <c r="B528" s="480" t="s">
        <v>4012</v>
      </c>
      <c r="C528" s="475"/>
      <c r="D528" s="462"/>
    </row>
    <row r="529" spans="2:4" hidden="1" x14ac:dyDescent="0.25">
      <c r="B529" s="480" t="s">
        <v>4013</v>
      </c>
      <c r="C529" s="475"/>
      <c r="D529" s="462"/>
    </row>
    <row r="530" spans="2:4" hidden="1" x14ac:dyDescent="0.25">
      <c r="B530" s="480" t="s">
        <v>4014</v>
      </c>
      <c r="C530" s="475"/>
      <c r="D530" s="462"/>
    </row>
    <row r="531" spans="2:4" hidden="1" x14ac:dyDescent="0.25">
      <c r="B531" s="480" t="s">
        <v>4015</v>
      </c>
      <c r="C531" s="475"/>
      <c r="D531" s="462"/>
    </row>
    <row r="532" spans="2:4" hidden="1" x14ac:dyDescent="0.25">
      <c r="B532" s="480" t="s">
        <v>4016</v>
      </c>
      <c r="C532" s="475"/>
      <c r="D532" s="462"/>
    </row>
    <row r="533" spans="2:4" hidden="1" x14ac:dyDescent="0.25">
      <c r="B533" s="480" t="s">
        <v>4017</v>
      </c>
      <c r="C533" s="475"/>
      <c r="D533" s="462"/>
    </row>
    <row r="534" spans="2:4" hidden="1" x14ac:dyDescent="0.25">
      <c r="B534" s="480" t="s">
        <v>4018</v>
      </c>
      <c r="C534" s="475"/>
      <c r="D534" s="462"/>
    </row>
    <row r="535" spans="2:4" hidden="1" x14ac:dyDescent="0.25">
      <c r="B535" s="480" t="s">
        <v>4019</v>
      </c>
      <c r="C535" s="475"/>
      <c r="D535" s="462"/>
    </row>
    <row r="536" spans="2:4" hidden="1" x14ac:dyDescent="0.25">
      <c r="B536" s="481" t="s">
        <v>4042</v>
      </c>
      <c r="C536" s="471">
        <f>COLUMN(B536)</f>
        <v>2</v>
      </c>
      <c r="D536" s="471">
        <f>ROW(B536)</f>
        <v>536</v>
      </c>
    </row>
    <row r="537" spans="2:4" hidden="1" x14ac:dyDescent="0.25">
      <c r="B537" s="480" t="s">
        <v>4000</v>
      </c>
      <c r="C537" s="475"/>
      <c r="D537" s="462"/>
    </row>
    <row r="538" spans="2:4" hidden="1" x14ac:dyDescent="0.25">
      <c r="B538" s="480" t="s">
        <v>4001</v>
      </c>
      <c r="C538" s="475"/>
      <c r="D538" s="462"/>
    </row>
    <row r="539" spans="2:4" hidden="1" x14ac:dyDescent="0.25">
      <c r="B539" s="480" t="s">
        <v>4002</v>
      </c>
      <c r="C539" s="475"/>
      <c r="D539" s="462"/>
    </row>
    <row r="540" spans="2:4" hidden="1" x14ac:dyDescent="0.25">
      <c r="B540" s="480" t="s">
        <v>4003</v>
      </c>
      <c r="C540" s="475"/>
      <c r="D540" s="462"/>
    </row>
    <row r="541" spans="2:4" hidden="1" x14ac:dyDescent="0.25">
      <c r="B541" s="480" t="s">
        <v>4004</v>
      </c>
      <c r="C541" s="475"/>
      <c r="D541" s="462"/>
    </row>
    <row r="542" spans="2:4" hidden="1" x14ac:dyDescent="0.25">
      <c r="B542" s="480" t="s">
        <v>4005</v>
      </c>
      <c r="C542" s="475"/>
      <c r="D542" s="462"/>
    </row>
    <row r="543" spans="2:4" hidden="1" x14ac:dyDescent="0.25">
      <c r="B543" s="480" t="s">
        <v>4006</v>
      </c>
      <c r="C543" s="475"/>
      <c r="D543" s="462"/>
    </row>
    <row r="544" spans="2:4" hidden="1" x14ac:dyDescent="0.25">
      <c r="B544" s="480" t="s">
        <v>4007</v>
      </c>
      <c r="C544" s="475"/>
      <c r="D544" s="462"/>
    </row>
    <row r="545" spans="2:4" hidden="1" x14ac:dyDescent="0.25">
      <c r="B545" s="480" t="s">
        <v>4008</v>
      </c>
      <c r="C545" s="475"/>
      <c r="D545" s="462"/>
    </row>
    <row r="546" spans="2:4" hidden="1" x14ac:dyDescent="0.25">
      <c r="B546" s="480" t="s">
        <v>4009</v>
      </c>
      <c r="C546" s="475"/>
      <c r="D546" s="462"/>
    </row>
    <row r="547" spans="2:4" hidden="1" x14ac:dyDescent="0.25">
      <c r="B547" s="480" t="s">
        <v>4010</v>
      </c>
      <c r="C547" s="475"/>
      <c r="D547" s="462"/>
    </row>
    <row r="548" spans="2:4" hidden="1" x14ac:dyDescent="0.25">
      <c r="B548" s="480" t="s">
        <v>4011</v>
      </c>
      <c r="C548" s="475"/>
      <c r="D548" s="462"/>
    </row>
    <row r="549" spans="2:4" hidden="1" x14ac:dyDescent="0.25">
      <c r="B549" s="480" t="s">
        <v>4012</v>
      </c>
      <c r="C549" s="475"/>
      <c r="D549" s="462"/>
    </row>
    <row r="550" spans="2:4" hidden="1" x14ac:dyDescent="0.25">
      <c r="B550" s="480" t="s">
        <v>4013</v>
      </c>
      <c r="C550" s="475"/>
      <c r="D550" s="462"/>
    </row>
    <row r="551" spans="2:4" hidden="1" x14ac:dyDescent="0.25">
      <c r="B551" s="480" t="s">
        <v>4014</v>
      </c>
      <c r="C551" s="475"/>
      <c r="D551" s="462"/>
    </row>
    <row r="552" spans="2:4" hidden="1" x14ac:dyDescent="0.25">
      <c r="B552" s="480" t="s">
        <v>4015</v>
      </c>
      <c r="C552" s="475"/>
      <c r="D552" s="462"/>
    </row>
    <row r="553" spans="2:4" hidden="1" x14ac:dyDescent="0.25">
      <c r="B553" s="480" t="s">
        <v>4016</v>
      </c>
      <c r="C553" s="475"/>
      <c r="D553" s="462"/>
    </row>
    <row r="554" spans="2:4" hidden="1" x14ac:dyDescent="0.25">
      <c r="B554" s="480" t="s">
        <v>4017</v>
      </c>
      <c r="C554" s="475"/>
      <c r="D554" s="462"/>
    </row>
    <row r="555" spans="2:4" hidden="1" x14ac:dyDescent="0.25">
      <c r="B555" s="480" t="s">
        <v>4018</v>
      </c>
      <c r="C555" s="475"/>
      <c r="D555" s="462"/>
    </row>
    <row r="556" spans="2:4" hidden="1" x14ac:dyDescent="0.25">
      <c r="B556" s="480" t="s">
        <v>4019</v>
      </c>
      <c r="C556" s="475"/>
      <c r="D556" s="462"/>
    </row>
    <row r="557" spans="2:4" hidden="1" x14ac:dyDescent="0.25">
      <c r="B557" s="477" t="s">
        <v>4043</v>
      </c>
      <c r="C557" s="471">
        <f>COLUMN(B557)</f>
        <v>2</v>
      </c>
      <c r="D557" s="471">
        <f>ROW(B557)</f>
        <v>557</v>
      </c>
    </row>
    <row r="558" spans="2:4" hidden="1" x14ac:dyDescent="0.25">
      <c r="B558" s="480" t="s">
        <v>4000</v>
      </c>
      <c r="C558" s="475"/>
      <c r="D558" s="462"/>
    </row>
    <row r="559" spans="2:4" hidden="1" x14ac:dyDescent="0.25">
      <c r="B559" s="480" t="s">
        <v>4001</v>
      </c>
      <c r="C559" s="475"/>
      <c r="D559" s="462"/>
    </row>
    <row r="560" spans="2:4" hidden="1" x14ac:dyDescent="0.25">
      <c r="B560" s="480" t="s">
        <v>4002</v>
      </c>
      <c r="C560" s="475"/>
      <c r="D560" s="462"/>
    </row>
    <row r="561" spans="2:4" hidden="1" x14ac:dyDescent="0.25">
      <c r="B561" s="480" t="s">
        <v>4003</v>
      </c>
      <c r="C561" s="475"/>
      <c r="D561" s="462"/>
    </row>
    <row r="562" spans="2:4" hidden="1" x14ac:dyDescent="0.25">
      <c r="B562" s="480" t="s">
        <v>4004</v>
      </c>
      <c r="C562" s="475"/>
      <c r="D562" s="462"/>
    </row>
    <row r="563" spans="2:4" hidden="1" x14ac:dyDescent="0.25">
      <c r="B563" s="480" t="s">
        <v>4005</v>
      </c>
      <c r="C563" s="475"/>
      <c r="D563" s="462"/>
    </row>
    <row r="564" spans="2:4" hidden="1" x14ac:dyDescent="0.25">
      <c r="B564" s="480" t="s">
        <v>4006</v>
      </c>
      <c r="C564" s="475"/>
      <c r="D564" s="462"/>
    </row>
    <row r="565" spans="2:4" hidden="1" x14ac:dyDescent="0.25">
      <c r="B565" s="480" t="s">
        <v>4007</v>
      </c>
      <c r="C565" s="475"/>
      <c r="D565" s="462"/>
    </row>
    <row r="566" spans="2:4" hidden="1" x14ac:dyDescent="0.25">
      <c r="B566" s="480" t="s">
        <v>4008</v>
      </c>
      <c r="C566" s="475"/>
      <c r="D566" s="462"/>
    </row>
    <row r="567" spans="2:4" hidden="1" x14ac:dyDescent="0.25">
      <c r="B567" s="480" t="s">
        <v>4009</v>
      </c>
      <c r="C567" s="475"/>
      <c r="D567" s="462"/>
    </row>
    <row r="568" spans="2:4" hidden="1" x14ac:dyDescent="0.25">
      <c r="B568" s="480" t="s">
        <v>4010</v>
      </c>
      <c r="C568" s="475"/>
      <c r="D568" s="462"/>
    </row>
    <row r="569" spans="2:4" hidden="1" x14ac:dyDescent="0.25">
      <c r="B569" s="480" t="s">
        <v>4011</v>
      </c>
      <c r="C569" s="475"/>
      <c r="D569" s="462"/>
    </row>
    <row r="570" spans="2:4" hidden="1" x14ac:dyDescent="0.25">
      <c r="B570" s="480" t="s">
        <v>4012</v>
      </c>
      <c r="C570" s="475"/>
      <c r="D570" s="462"/>
    </row>
    <row r="571" spans="2:4" hidden="1" x14ac:dyDescent="0.25">
      <c r="B571" s="480" t="s">
        <v>4013</v>
      </c>
      <c r="C571" s="475"/>
      <c r="D571" s="462"/>
    </row>
    <row r="572" spans="2:4" hidden="1" x14ac:dyDescent="0.25">
      <c r="B572" s="480" t="s">
        <v>4014</v>
      </c>
      <c r="C572" s="475"/>
      <c r="D572" s="462"/>
    </row>
    <row r="573" spans="2:4" hidden="1" x14ac:dyDescent="0.25">
      <c r="B573" s="480" t="s">
        <v>4015</v>
      </c>
      <c r="C573" s="475"/>
      <c r="D573" s="462"/>
    </row>
    <row r="574" spans="2:4" hidden="1" x14ac:dyDescent="0.25">
      <c r="B574" s="480" t="s">
        <v>4016</v>
      </c>
      <c r="C574" s="475"/>
      <c r="D574" s="462"/>
    </row>
    <row r="575" spans="2:4" hidden="1" x14ac:dyDescent="0.25">
      <c r="B575" s="480" t="s">
        <v>4017</v>
      </c>
      <c r="C575" s="475"/>
      <c r="D575" s="462"/>
    </row>
    <row r="576" spans="2:4" hidden="1" x14ac:dyDescent="0.25">
      <c r="B576" s="480" t="s">
        <v>4018</v>
      </c>
      <c r="C576" s="475"/>
      <c r="D576" s="462"/>
    </row>
    <row r="577" spans="2:4" hidden="1" x14ac:dyDescent="0.25">
      <c r="B577" s="480" t="s">
        <v>4019</v>
      </c>
      <c r="C577" s="475"/>
      <c r="D577" s="462"/>
    </row>
    <row r="578" spans="2:4" hidden="1" x14ac:dyDescent="0.25">
      <c r="B578" s="481" t="s">
        <v>4044</v>
      </c>
      <c r="C578" s="471">
        <f>COLUMN(B578)</f>
        <v>2</v>
      </c>
      <c r="D578" s="471">
        <f>ROW(B578)</f>
        <v>578</v>
      </c>
    </row>
    <row r="579" spans="2:4" hidden="1" x14ac:dyDescent="0.25">
      <c r="B579" s="480" t="s">
        <v>4000</v>
      </c>
      <c r="C579" s="475"/>
      <c r="D579" s="462"/>
    </row>
    <row r="580" spans="2:4" hidden="1" x14ac:dyDescent="0.25">
      <c r="B580" s="480" t="s">
        <v>4001</v>
      </c>
      <c r="C580" s="475"/>
      <c r="D580" s="462"/>
    </row>
    <row r="581" spans="2:4" hidden="1" x14ac:dyDescent="0.25">
      <c r="B581" s="480" t="s">
        <v>4002</v>
      </c>
      <c r="C581" s="475"/>
      <c r="D581" s="462"/>
    </row>
    <row r="582" spans="2:4" hidden="1" x14ac:dyDescent="0.25">
      <c r="B582" s="480" t="s">
        <v>4003</v>
      </c>
      <c r="C582" s="475"/>
      <c r="D582" s="462"/>
    </row>
    <row r="583" spans="2:4" hidden="1" x14ac:dyDescent="0.25">
      <c r="B583" s="480" t="s">
        <v>4004</v>
      </c>
      <c r="C583" s="475"/>
      <c r="D583" s="462"/>
    </row>
    <row r="584" spans="2:4" hidden="1" x14ac:dyDescent="0.25">
      <c r="B584" s="480" t="s">
        <v>4005</v>
      </c>
      <c r="C584" s="475"/>
      <c r="D584" s="462"/>
    </row>
    <row r="585" spans="2:4" hidden="1" x14ac:dyDescent="0.25">
      <c r="B585" s="480" t="s">
        <v>4006</v>
      </c>
      <c r="C585" s="475"/>
      <c r="D585" s="462"/>
    </row>
    <row r="586" spans="2:4" hidden="1" x14ac:dyDescent="0.25">
      <c r="B586" s="480" t="s">
        <v>4007</v>
      </c>
      <c r="C586" s="475"/>
      <c r="D586" s="462"/>
    </row>
    <row r="587" spans="2:4" hidden="1" x14ac:dyDescent="0.25">
      <c r="B587" s="480" t="s">
        <v>4008</v>
      </c>
      <c r="C587" s="475"/>
      <c r="D587" s="462"/>
    </row>
    <row r="588" spans="2:4" hidden="1" x14ac:dyDescent="0.25">
      <c r="B588" s="480" t="s">
        <v>4009</v>
      </c>
      <c r="C588" s="475"/>
      <c r="D588" s="462"/>
    </row>
    <row r="589" spans="2:4" hidden="1" x14ac:dyDescent="0.25">
      <c r="B589" s="480" t="s">
        <v>4010</v>
      </c>
      <c r="C589" s="475"/>
      <c r="D589" s="462"/>
    </row>
    <row r="590" spans="2:4" hidden="1" x14ac:dyDescent="0.25">
      <c r="B590" s="480" t="s">
        <v>4011</v>
      </c>
      <c r="C590" s="475"/>
      <c r="D590" s="462"/>
    </row>
    <row r="591" spans="2:4" hidden="1" x14ac:dyDescent="0.25">
      <c r="B591" s="480" t="s">
        <v>4012</v>
      </c>
      <c r="C591" s="475"/>
      <c r="D591" s="462"/>
    </row>
    <row r="592" spans="2:4" hidden="1" x14ac:dyDescent="0.25">
      <c r="B592" s="480" t="s">
        <v>4013</v>
      </c>
      <c r="C592" s="475"/>
      <c r="D592" s="462"/>
    </row>
    <row r="593" spans="2:4" hidden="1" x14ac:dyDescent="0.25">
      <c r="B593" s="480" t="s">
        <v>4014</v>
      </c>
      <c r="C593" s="475"/>
      <c r="D593" s="462"/>
    </row>
    <row r="594" spans="2:4" hidden="1" x14ac:dyDescent="0.25">
      <c r="B594" s="480" t="s">
        <v>4015</v>
      </c>
      <c r="C594" s="475"/>
      <c r="D594" s="462"/>
    </row>
    <row r="595" spans="2:4" hidden="1" x14ac:dyDescent="0.25">
      <c r="B595" s="480" t="s">
        <v>4016</v>
      </c>
      <c r="C595" s="475"/>
      <c r="D595" s="462"/>
    </row>
    <row r="596" spans="2:4" hidden="1" x14ac:dyDescent="0.25">
      <c r="B596" s="480" t="s">
        <v>4017</v>
      </c>
      <c r="C596" s="475"/>
      <c r="D596" s="462"/>
    </row>
    <row r="597" spans="2:4" hidden="1" x14ac:dyDescent="0.25">
      <c r="B597" s="480" t="s">
        <v>4018</v>
      </c>
      <c r="C597" s="475"/>
      <c r="D597" s="462"/>
    </row>
    <row r="598" spans="2:4" hidden="1" x14ac:dyDescent="0.25">
      <c r="B598" s="480" t="s">
        <v>4019</v>
      </c>
      <c r="C598" s="475"/>
      <c r="D598" s="462"/>
    </row>
    <row r="599" spans="2:4" hidden="1" x14ac:dyDescent="0.25">
      <c r="B599" s="481" t="s">
        <v>4045</v>
      </c>
      <c r="C599" s="471">
        <f>COLUMN(B599)</f>
        <v>2</v>
      </c>
      <c r="D599" s="471">
        <f>ROW(B599)</f>
        <v>599</v>
      </c>
    </row>
    <row r="600" spans="2:4" hidden="1" x14ac:dyDescent="0.25">
      <c r="B600" s="480" t="s">
        <v>4000</v>
      </c>
      <c r="C600" s="475"/>
      <c r="D600" s="462"/>
    </row>
    <row r="601" spans="2:4" hidden="1" x14ac:dyDescent="0.25">
      <c r="B601" s="480" t="s">
        <v>4001</v>
      </c>
      <c r="C601" s="475"/>
      <c r="D601" s="462"/>
    </row>
    <row r="602" spans="2:4" hidden="1" x14ac:dyDescent="0.25">
      <c r="B602" s="480" t="s">
        <v>4002</v>
      </c>
      <c r="C602" s="475"/>
      <c r="D602" s="462"/>
    </row>
    <row r="603" spans="2:4" hidden="1" x14ac:dyDescent="0.25">
      <c r="B603" s="480" t="s">
        <v>4003</v>
      </c>
      <c r="C603" s="475"/>
      <c r="D603" s="462"/>
    </row>
    <row r="604" spans="2:4" hidden="1" x14ac:dyDescent="0.25">
      <c r="B604" s="480" t="s">
        <v>4004</v>
      </c>
      <c r="C604" s="475"/>
      <c r="D604" s="462"/>
    </row>
    <row r="605" spans="2:4" hidden="1" x14ac:dyDescent="0.25">
      <c r="B605" s="480" t="s">
        <v>4005</v>
      </c>
      <c r="C605" s="475"/>
      <c r="D605" s="462"/>
    </row>
    <row r="606" spans="2:4" hidden="1" x14ac:dyDescent="0.25">
      <c r="B606" s="480" t="s">
        <v>4006</v>
      </c>
      <c r="C606" s="475"/>
      <c r="D606" s="462"/>
    </row>
    <row r="607" spans="2:4" hidden="1" x14ac:dyDescent="0.25">
      <c r="B607" s="480" t="s">
        <v>4007</v>
      </c>
      <c r="C607" s="475"/>
      <c r="D607" s="462"/>
    </row>
    <row r="608" spans="2:4" hidden="1" x14ac:dyDescent="0.25">
      <c r="B608" s="480" t="s">
        <v>4008</v>
      </c>
      <c r="C608" s="475"/>
      <c r="D608" s="462"/>
    </row>
    <row r="609" spans="2:4" hidden="1" x14ac:dyDescent="0.25">
      <c r="B609" s="480" t="s">
        <v>4009</v>
      </c>
      <c r="C609" s="475"/>
      <c r="D609" s="462"/>
    </row>
    <row r="610" spans="2:4" hidden="1" x14ac:dyDescent="0.25">
      <c r="B610" s="480" t="s">
        <v>4010</v>
      </c>
      <c r="C610" s="475"/>
      <c r="D610" s="462"/>
    </row>
    <row r="611" spans="2:4" hidden="1" x14ac:dyDescent="0.25">
      <c r="B611" s="480" t="s">
        <v>4011</v>
      </c>
      <c r="C611" s="475"/>
      <c r="D611" s="462"/>
    </row>
    <row r="612" spans="2:4" hidden="1" x14ac:dyDescent="0.25">
      <c r="B612" s="480" t="s">
        <v>4012</v>
      </c>
      <c r="C612" s="475"/>
      <c r="D612" s="462"/>
    </row>
    <row r="613" spans="2:4" hidden="1" x14ac:dyDescent="0.25">
      <c r="B613" s="480" t="s">
        <v>4013</v>
      </c>
      <c r="C613" s="475"/>
      <c r="D613" s="462"/>
    </row>
    <row r="614" spans="2:4" hidden="1" x14ac:dyDescent="0.25">
      <c r="B614" s="480" t="s">
        <v>4014</v>
      </c>
      <c r="C614" s="475"/>
      <c r="D614" s="462"/>
    </row>
    <row r="615" spans="2:4" hidden="1" x14ac:dyDescent="0.25">
      <c r="B615" s="480" t="s">
        <v>4015</v>
      </c>
      <c r="C615" s="475"/>
      <c r="D615" s="462"/>
    </row>
    <row r="616" spans="2:4" hidden="1" x14ac:dyDescent="0.25">
      <c r="B616" s="480" t="s">
        <v>4016</v>
      </c>
      <c r="C616" s="475"/>
      <c r="D616" s="462"/>
    </row>
    <row r="617" spans="2:4" hidden="1" x14ac:dyDescent="0.25">
      <c r="B617" s="480" t="s">
        <v>4017</v>
      </c>
      <c r="C617" s="475"/>
      <c r="D617" s="462"/>
    </row>
    <row r="618" spans="2:4" hidden="1" x14ac:dyDescent="0.25">
      <c r="B618" s="480" t="s">
        <v>4018</v>
      </c>
      <c r="C618" s="475"/>
      <c r="D618" s="462"/>
    </row>
    <row r="619" spans="2:4" hidden="1" x14ac:dyDescent="0.25">
      <c r="B619" s="480" t="s">
        <v>4019</v>
      </c>
      <c r="C619" s="475"/>
      <c r="D619" s="462"/>
    </row>
    <row r="620" spans="2:4" hidden="1" x14ac:dyDescent="0.25">
      <c r="B620" s="481" t="s">
        <v>4046</v>
      </c>
      <c r="C620" s="471">
        <f>COLUMN(B620)</f>
        <v>2</v>
      </c>
      <c r="D620" s="471">
        <f>ROW(B620)</f>
        <v>620</v>
      </c>
    </row>
    <row r="621" spans="2:4" hidden="1" x14ac:dyDescent="0.25">
      <c r="B621" s="480" t="s">
        <v>4000</v>
      </c>
      <c r="C621" s="475"/>
      <c r="D621" s="462"/>
    </row>
    <row r="622" spans="2:4" hidden="1" x14ac:dyDescent="0.25">
      <c r="B622" s="480" t="s">
        <v>4001</v>
      </c>
      <c r="C622" s="475"/>
      <c r="D622" s="462"/>
    </row>
    <row r="623" spans="2:4" hidden="1" x14ac:dyDescent="0.25">
      <c r="B623" s="480" t="s">
        <v>4002</v>
      </c>
      <c r="C623" s="475"/>
      <c r="D623" s="462"/>
    </row>
    <row r="624" spans="2:4" hidden="1" x14ac:dyDescent="0.25">
      <c r="B624" s="480" t="s">
        <v>4003</v>
      </c>
      <c r="C624" s="475"/>
      <c r="D624" s="462"/>
    </row>
    <row r="625" spans="2:4" hidden="1" x14ac:dyDescent="0.25">
      <c r="B625" s="480" t="s">
        <v>4004</v>
      </c>
      <c r="C625" s="475"/>
      <c r="D625" s="462"/>
    </row>
    <row r="626" spans="2:4" hidden="1" x14ac:dyDescent="0.25">
      <c r="B626" s="480" t="s">
        <v>4005</v>
      </c>
      <c r="C626" s="475"/>
      <c r="D626" s="462"/>
    </row>
    <row r="627" spans="2:4" hidden="1" x14ac:dyDescent="0.25">
      <c r="B627" s="480" t="s">
        <v>4006</v>
      </c>
      <c r="C627" s="475"/>
      <c r="D627" s="462"/>
    </row>
    <row r="628" spans="2:4" hidden="1" x14ac:dyDescent="0.25">
      <c r="B628" s="480" t="s">
        <v>4007</v>
      </c>
      <c r="C628" s="475"/>
      <c r="D628" s="462"/>
    </row>
    <row r="629" spans="2:4" hidden="1" x14ac:dyDescent="0.25">
      <c r="B629" s="480" t="s">
        <v>4008</v>
      </c>
      <c r="C629" s="475"/>
      <c r="D629" s="462"/>
    </row>
    <row r="630" spans="2:4" hidden="1" x14ac:dyDescent="0.25">
      <c r="B630" s="480" t="s">
        <v>4009</v>
      </c>
      <c r="C630" s="475"/>
      <c r="D630" s="462"/>
    </row>
    <row r="631" spans="2:4" hidden="1" x14ac:dyDescent="0.25">
      <c r="B631" s="480" t="s">
        <v>4010</v>
      </c>
      <c r="C631" s="475"/>
      <c r="D631" s="462"/>
    </row>
    <row r="632" spans="2:4" hidden="1" x14ac:dyDescent="0.25">
      <c r="B632" s="480" t="s">
        <v>4011</v>
      </c>
      <c r="C632" s="475"/>
      <c r="D632" s="462"/>
    </row>
    <row r="633" spans="2:4" hidden="1" x14ac:dyDescent="0.25">
      <c r="B633" s="480" t="s">
        <v>4012</v>
      </c>
      <c r="C633" s="475"/>
      <c r="D633" s="462"/>
    </row>
    <row r="634" spans="2:4" hidden="1" x14ac:dyDescent="0.25">
      <c r="B634" s="480" t="s">
        <v>4013</v>
      </c>
      <c r="C634" s="475"/>
      <c r="D634" s="462"/>
    </row>
    <row r="635" spans="2:4" hidden="1" x14ac:dyDescent="0.25">
      <c r="B635" s="480" t="s">
        <v>4014</v>
      </c>
      <c r="C635" s="475"/>
      <c r="D635" s="462"/>
    </row>
    <row r="636" spans="2:4" hidden="1" x14ac:dyDescent="0.25">
      <c r="B636" s="480" t="s">
        <v>4015</v>
      </c>
      <c r="C636" s="475"/>
      <c r="D636" s="462"/>
    </row>
    <row r="637" spans="2:4" hidden="1" x14ac:dyDescent="0.25">
      <c r="B637" s="480" t="s">
        <v>4016</v>
      </c>
      <c r="C637" s="475"/>
      <c r="D637" s="462"/>
    </row>
    <row r="638" spans="2:4" hidden="1" x14ac:dyDescent="0.25">
      <c r="B638" s="480" t="s">
        <v>4017</v>
      </c>
      <c r="C638" s="475"/>
      <c r="D638" s="462"/>
    </row>
    <row r="639" spans="2:4" hidden="1" x14ac:dyDescent="0.25">
      <c r="B639" s="480" t="s">
        <v>4018</v>
      </c>
      <c r="C639" s="475"/>
      <c r="D639" s="462"/>
    </row>
    <row r="640" spans="2:4" hidden="1" x14ac:dyDescent="0.25">
      <c r="B640" s="480" t="s">
        <v>4019</v>
      </c>
      <c r="C640" s="475"/>
      <c r="D640" s="462"/>
    </row>
    <row r="641" spans="2:4" hidden="1" x14ac:dyDescent="0.25">
      <c r="B641" s="481" t="s">
        <v>4047</v>
      </c>
      <c r="C641" s="471">
        <f>COLUMN(B641)</f>
        <v>2</v>
      </c>
      <c r="D641" s="471">
        <f>ROW(B641)</f>
        <v>641</v>
      </c>
    </row>
    <row r="642" spans="2:4" hidden="1" x14ac:dyDescent="0.25">
      <c r="B642" s="480" t="s">
        <v>4000</v>
      </c>
      <c r="C642" s="475"/>
      <c r="D642" s="462"/>
    </row>
    <row r="643" spans="2:4" hidden="1" x14ac:dyDescent="0.25">
      <c r="B643" s="480" t="s">
        <v>4001</v>
      </c>
      <c r="C643" s="475"/>
      <c r="D643" s="462"/>
    </row>
    <row r="644" spans="2:4" hidden="1" x14ac:dyDescent="0.25">
      <c r="B644" s="480" t="s">
        <v>4002</v>
      </c>
      <c r="C644" s="475"/>
      <c r="D644" s="462"/>
    </row>
    <row r="645" spans="2:4" hidden="1" x14ac:dyDescent="0.25">
      <c r="B645" s="480" t="s">
        <v>4003</v>
      </c>
      <c r="C645" s="475"/>
      <c r="D645" s="462"/>
    </row>
    <row r="646" spans="2:4" hidden="1" x14ac:dyDescent="0.25">
      <c r="B646" s="480" t="s">
        <v>4004</v>
      </c>
      <c r="C646" s="475"/>
      <c r="D646" s="462"/>
    </row>
    <row r="647" spans="2:4" hidden="1" x14ac:dyDescent="0.25">
      <c r="B647" s="480" t="s">
        <v>4005</v>
      </c>
      <c r="C647" s="475"/>
      <c r="D647" s="462"/>
    </row>
    <row r="648" spans="2:4" hidden="1" x14ac:dyDescent="0.25">
      <c r="B648" s="480" t="s">
        <v>4006</v>
      </c>
      <c r="C648" s="475"/>
      <c r="D648" s="462"/>
    </row>
    <row r="649" spans="2:4" hidden="1" x14ac:dyDescent="0.25">
      <c r="B649" s="480" t="s">
        <v>4007</v>
      </c>
      <c r="C649" s="475"/>
      <c r="D649" s="462"/>
    </row>
    <row r="650" spans="2:4" hidden="1" x14ac:dyDescent="0.25">
      <c r="B650" s="480" t="s">
        <v>4008</v>
      </c>
      <c r="C650" s="475"/>
      <c r="D650" s="462"/>
    </row>
    <row r="651" spans="2:4" hidden="1" x14ac:dyDescent="0.25">
      <c r="B651" s="480" t="s">
        <v>4009</v>
      </c>
      <c r="C651" s="475"/>
      <c r="D651" s="462"/>
    </row>
    <row r="652" spans="2:4" hidden="1" x14ac:dyDescent="0.25">
      <c r="B652" s="480" t="s">
        <v>4010</v>
      </c>
      <c r="C652" s="475"/>
      <c r="D652" s="462"/>
    </row>
    <row r="653" spans="2:4" hidden="1" x14ac:dyDescent="0.25">
      <c r="B653" s="480" t="s">
        <v>4011</v>
      </c>
      <c r="C653" s="475"/>
      <c r="D653" s="462"/>
    </row>
    <row r="654" spans="2:4" hidden="1" x14ac:dyDescent="0.25">
      <c r="B654" s="480" t="s">
        <v>4012</v>
      </c>
      <c r="C654" s="475"/>
      <c r="D654" s="462"/>
    </row>
    <row r="655" spans="2:4" hidden="1" x14ac:dyDescent="0.25">
      <c r="B655" s="480" t="s">
        <v>4013</v>
      </c>
      <c r="C655" s="475"/>
      <c r="D655" s="462"/>
    </row>
    <row r="656" spans="2:4" hidden="1" x14ac:dyDescent="0.25">
      <c r="B656" s="480" t="s">
        <v>4014</v>
      </c>
      <c r="C656" s="475"/>
      <c r="D656" s="462"/>
    </row>
    <row r="657" spans="2:4" hidden="1" x14ac:dyDescent="0.25">
      <c r="B657" s="480" t="s">
        <v>4015</v>
      </c>
      <c r="C657" s="475"/>
      <c r="D657" s="462"/>
    </row>
    <row r="658" spans="2:4" hidden="1" x14ac:dyDescent="0.25">
      <c r="B658" s="480" t="s">
        <v>4016</v>
      </c>
      <c r="C658" s="475"/>
      <c r="D658" s="462"/>
    </row>
    <row r="659" spans="2:4" hidden="1" x14ac:dyDescent="0.25">
      <c r="B659" s="480" t="s">
        <v>4017</v>
      </c>
      <c r="C659" s="475"/>
      <c r="D659" s="462"/>
    </row>
    <row r="660" spans="2:4" hidden="1" x14ac:dyDescent="0.25">
      <c r="B660" s="480" t="s">
        <v>4018</v>
      </c>
      <c r="C660" s="475"/>
      <c r="D660" s="462"/>
    </row>
    <row r="661" spans="2:4" hidden="1" x14ac:dyDescent="0.25">
      <c r="B661" s="480" t="s">
        <v>4019</v>
      </c>
      <c r="C661" s="475"/>
      <c r="D661" s="462"/>
    </row>
    <row r="662" spans="2:4" hidden="1" x14ac:dyDescent="0.25">
      <c r="B662" s="477" t="s">
        <v>4048</v>
      </c>
      <c r="C662" s="471">
        <f>COLUMN(B662)</f>
        <v>2</v>
      </c>
      <c r="D662" s="471">
        <f>ROW(B662)</f>
        <v>662</v>
      </c>
    </row>
    <row r="663" spans="2:4" hidden="1" x14ac:dyDescent="0.25">
      <c r="B663" s="480" t="s">
        <v>4000</v>
      </c>
      <c r="C663" s="475"/>
      <c r="D663" s="462"/>
    </row>
    <row r="664" spans="2:4" hidden="1" x14ac:dyDescent="0.25">
      <c r="B664" s="480" t="s">
        <v>4001</v>
      </c>
      <c r="C664" s="475"/>
      <c r="D664" s="462"/>
    </row>
    <row r="665" spans="2:4" hidden="1" x14ac:dyDescent="0.25">
      <c r="B665" s="480" t="s">
        <v>4002</v>
      </c>
      <c r="C665" s="475"/>
      <c r="D665" s="462"/>
    </row>
    <row r="666" spans="2:4" hidden="1" x14ac:dyDescent="0.25">
      <c r="B666" s="480" t="s">
        <v>4003</v>
      </c>
      <c r="C666" s="475"/>
      <c r="D666" s="462"/>
    </row>
    <row r="667" spans="2:4" hidden="1" x14ac:dyDescent="0.25">
      <c r="B667" s="480" t="s">
        <v>4004</v>
      </c>
      <c r="C667" s="475"/>
      <c r="D667" s="462"/>
    </row>
    <row r="668" spans="2:4" hidden="1" x14ac:dyDescent="0.25">
      <c r="B668" s="480" t="s">
        <v>4005</v>
      </c>
      <c r="C668" s="475"/>
      <c r="D668" s="462"/>
    </row>
    <row r="669" spans="2:4" hidden="1" x14ac:dyDescent="0.25">
      <c r="B669" s="480" t="s">
        <v>4006</v>
      </c>
      <c r="C669" s="475"/>
      <c r="D669" s="462"/>
    </row>
    <row r="670" spans="2:4" hidden="1" x14ac:dyDescent="0.25">
      <c r="B670" s="480" t="s">
        <v>4007</v>
      </c>
      <c r="C670" s="475"/>
      <c r="D670" s="462"/>
    </row>
    <row r="671" spans="2:4" hidden="1" x14ac:dyDescent="0.25">
      <c r="B671" s="480" t="s">
        <v>4008</v>
      </c>
      <c r="C671" s="475"/>
      <c r="D671" s="462"/>
    </row>
    <row r="672" spans="2:4" hidden="1" x14ac:dyDescent="0.25">
      <c r="B672" s="480" t="s">
        <v>4009</v>
      </c>
      <c r="C672" s="475"/>
      <c r="D672" s="462"/>
    </row>
    <row r="673" spans="2:4" hidden="1" x14ac:dyDescent="0.25">
      <c r="B673" s="480" t="s">
        <v>4010</v>
      </c>
      <c r="C673" s="475"/>
      <c r="D673" s="462"/>
    </row>
    <row r="674" spans="2:4" hidden="1" x14ac:dyDescent="0.25">
      <c r="B674" s="480" t="s">
        <v>4011</v>
      </c>
      <c r="C674" s="475"/>
      <c r="D674" s="462"/>
    </row>
    <row r="675" spans="2:4" hidden="1" x14ac:dyDescent="0.25">
      <c r="B675" s="480" t="s">
        <v>4012</v>
      </c>
      <c r="C675" s="475"/>
      <c r="D675" s="462"/>
    </row>
    <row r="676" spans="2:4" hidden="1" x14ac:dyDescent="0.25">
      <c r="B676" s="480" t="s">
        <v>4013</v>
      </c>
      <c r="C676" s="475"/>
      <c r="D676" s="462"/>
    </row>
    <row r="677" spans="2:4" hidden="1" x14ac:dyDescent="0.25">
      <c r="B677" s="480" t="s">
        <v>4014</v>
      </c>
      <c r="C677" s="475"/>
      <c r="D677" s="462"/>
    </row>
    <row r="678" spans="2:4" hidden="1" x14ac:dyDescent="0.25">
      <c r="B678" s="480" t="s">
        <v>4015</v>
      </c>
      <c r="C678" s="475"/>
      <c r="D678" s="462"/>
    </row>
    <row r="679" spans="2:4" hidden="1" x14ac:dyDescent="0.25">
      <c r="B679" s="480" t="s">
        <v>4016</v>
      </c>
      <c r="C679" s="475"/>
      <c r="D679" s="462"/>
    </row>
    <row r="680" spans="2:4" hidden="1" x14ac:dyDescent="0.25">
      <c r="B680" s="480" t="s">
        <v>4017</v>
      </c>
      <c r="C680" s="475"/>
      <c r="D680" s="462"/>
    </row>
    <row r="681" spans="2:4" hidden="1" x14ac:dyDescent="0.25">
      <c r="B681" s="480" t="s">
        <v>4018</v>
      </c>
      <c r="C681" s="475"/>
      <c r="D681" s="462"/>
    </row>
    <row r="682" spans="2:4" hidden="1" x14ac:dyDescent="0.25">
      <c r="B682" s="480" t="s">
        <v>4019</v>
      </c>
      <c r="C682" s="475"/>
      <c r="D682" s="462"/>
    </row>
    <row r="683" spans="2:4" hidden="1" x14ac:dyDescent="0.25">
      <c r="B683" s="481" t="s">
        <v>4049</v>
      </c>
      <c r="C683" s="471">
        <f>COLUMN(B683)</f>
        <v>2</v>
      </c>
      <c r="D683" s="471">
        <f>ROW(B683)</f>
        <v>683</v>
      </c>
    </row>
    <row r="684" spans="2:4" hidden="1" x14ac:dyDescent="0.25">
      <c r="B684" s="480" t="s">
        <v>4000</v>
      </c>
      <c r="C684" s="475"/>
      <c r="D684" s="462"/>
    </row>
    <row r="685" spans="2:4" hidden="1" x14ac:dyDescent="0.25">
      <c r="B685" s="480" t="s">
        <v>4001</v>
      </c>
      <c r="C685" s="475"/>
      <c r="D685" s="462"/>
    </row>
    <row r="686" spans="2:4" hidden="1" x14ac:dyDescent="0.25">
      <c r="B686" s="480" t="s">
        <v>4002</v>
      </c>
      <c r="C686" s="475"/>
      <c r="D686" s="462"/>
    </row>
    <row r="687" spans="2:4" hidden="1" x14ac:dyDescent="0.25">
      <c r="B687" s="480" t="s">
        <v>4003</v>
      </c>
      <c r="C687" s="475"/>
      <c r="D687" s="462"/>
    </row>
    <row r="688" spans="2:4" hidden="1" x14ac:dyDescent="0.25">
      <c r="B688" s="480" t="s">
        <v>4004</v>
      </c>
      <c r="C688" s="475"/>
      <c r="D688" s="462"/>
    </row>
    <row r="689" spans="2:4" hidden="1" x14ac:dyDescent="0.25">
      <c r="B689" s="480" t="s">
        <v>4005</v>
      </c>
      <c r="C689" s="475"/>
      <c r="D689" s="462"/>
    </row>
    <row r="690" spans="2:4" hidden="1" x14ac:dyDescent="0.25">
      <c r="B690" s="480" t="s">
        <v>4006</v>
      </c>
      <c r="C690" s="475"/>
      <c r="D690" s="462"/>
    </row>
    <row r="691" spans="2:4" hidden="1" x14ac:dyDescent="0.25">
      <c r="B691" s="480" t="s">
        <v>4007</v>
      </c>
      <c r="C691" s="475"/>
      <c r="D691" s="462"/>
    </row>
    <row r="692" spans="2:4" hidden="1" x14ac:dyDescent="0.25">
      <c r="B692" s="480" t="s">
        <v>4008</v>
      </c>
      <c r="C692" s="475"/>
      <c r="D692" s="462"/>
    </row>
    <row r="693" spans="2:4" hidden="1" x14ac:dyDescent="0.25">
      <c r="B693" s="480" t="s">
        <v>4009</v>
      </c>
      <c r="C693" s="475"/>
      <c r="D693" s="462"/>
    </row>
    <row r="694" spans="2:4" hidden="1" x14ac:dyDescent="0.25">
      <c r="B694" s="480" t="s">
        <v>4010</v>
      </c>
      <c r="C694" s="475"/>
      <c r="D694" s="462"/>
    </row>
    <row r="695" spans="2:4" hidden="1" x14ac:dyDescent="0.25">
      <c r="B695" s="480" t="s">
        <v>4011</v>
      </c>
      <c r="C695" s="475"/>
      <c r="D695" s="462"/>
    </row>
    <row r="696" spans="2:4" hidden="1" x14ac:dyDescent="0.25">
      <c r="B696" s="480" t="s">
        <v>4012</v>
      </c>
      <c r="C696" s="475"/>
      <c r="D696" s="462"/>
    </row>
    <row r="697" spans="2:4" hidden="1" x14ac:dyDescent="0.25">
      <c r="B697" s="480" t="s">
        <v>4013</v>
      </c>
      <c r="C697" s="475"/>
      <c r="D697" s="462"/>
    </row>
    <row r="698" spans="2:4" hidden="1" x14ac:dyDescent="0.25">
      <c r="B698" s="480" t="s">
        <v>4014</v>
      </c>
      <c r="C698" s="475"/>
      <c r="D698" s="462"/>
    </row>
    <row r="699" spans="2:4" hidden="1" x14ac:dyDescent="0.25">
      <c r="B699" s="480" t="s">
        <v>4015</v>
      </c>
      <c r="C699" s="475"/>
      <c r="D699" s="462"/>
    </row>
    <row r="700" spans="2:4" hidden="1" x14ac:dyDescent="0.25">
      <c r="B700" s="480" t="s">
        <v>4016</v>
      </c>
      <c r="C700" s="475"/>
      <c r="D700" s="462"/>
    </row>
    <row r="701" spans="2:4" hidden="1" x14ac:dyDescent="0.25">
      <c r="B701" s="480" t="s">
        <v>4017</v>
      </c>
      <c r="C701" s="475"/>
      <c r="D701" s="462"/>
    </row>
    <row r="702" spans="2:4" hidden="1" x14ac:dyDescent="0.25">
      <c r="B702" s="480" t="s">
        <v>4018</v>
      </c>
      <c r="C702" s="475"/>
      <c r="D702" s="462"/>
    </row>
    <row r="703" spans="2:4" hidden="1" x14ac:dyDescent="0.25">
      <c r="B703" s="480" t="s">
        <v>4019</v>
      </c>
      <c r="C703" s="475"/>
      <c r="D703" s="462"/>
    </row>
    <row r="704" spans="2:4" hidden="1" x14ac:dyDescent="0.25">
      <c r="B704" s="481" t="s">
        <v>4050</v>
      </c>
      <c r="C704" s="471">
        <f>COLUMN(B704)</f>
        <v>2</v>
      </c>
      <c r="D704" s="471">
        <f>ROW(B704)</f>
        <v>704</v>
      </c>
    </row>
    <row r="705" spans="2:4" hidden="1" x14ac:dyDescent="0.25">
      <c r="B705" s="480" t="s">
        <v>4000</v>
      </c>
      <c r="C705" s="475"/>
      <c r="D705" s="462"/>
    </row>
    <row r="706" spans="2:4" hidden="1" x14ac:dyDescent="0.25">
      <c r="B706" s="480" t="s">
        <v>4001</v>
      </c>
      <c r="C706" s="475"/>
      <c r="D706" s="462"/>
    </row>
    <row r="707" spans="2:4" hidden="1" x14ac:dyDescent="0.25">
      <c r="B707" s="480" t="s">
        <v>4002</v>
      </c>
      <c r="C707" s="475"/>
      <c r="D707" s="462"/>
    </row>
    <row r="708" spans="2:4" hidden="1" x14ac:dyDescent="0.25">
      <c r="B708" s="480" t="s">
        <v>4003</v>
      </c>
      <c r="C708" s="475"/>
      <c r="D708" s="462"/>
    </row>
    <row r="709" spans="2:4" hidden="1" x14ac:dyDescent="0.25">
      <c r="B709" s="480" t="s">
        <v>4004</v>
      </c>
      <c r="C709" s="475"/>
      <c r="D709" s="462"/>
    </row>
    <row r="710" spans="2:4" hidden="1" x14ac:dyDescent="0.25">
      <c r="B710" s="480" t="s">
        <v>4005</v>
      </c>
      <c r="C710" s="475"/>
      <c r="D710" s="462"/>
    </row>
    <row r="711" spans="2:4" hidden="1" x14ac:dyDescent="0.25">
      <c r="B711" s="480" t="s">
        <v>4006</v>
      </c>
      <c r="C711" s="475"/>
      <c r="D711" s="462"/>
    </row>
    <row r="712" spans="2:4" hidden="1" x14ac:dyDescent="0.25">
      <c r="B712" s="480" t="s">
        <v>4007</v>
      </c>
      <c r="C712" s="475"/>
      <c r="D712" s="462"/>
    </row>
    <row r="713" spans="2:4" hidden="1" x14ac:dyDescent="0.25">
      <c r="B713" s="480" t="s">
        <v>4008</v>
      </c>
      <c r="C713" s="475"/>
      <c r="D713" s="462"/>
    </row>
    <row r="714" spans="2:4" hidden="1" x14ac:dyDescent="0.25">
      <c r="B714" s="480" t="s">
        <v>4009</v>
      </c>
      <c r="C714" s="475"/>
      <c r="D714" s="462"/>
    </row>
    <row r="715" spans="2:4" hidden="1" x14ac:dyDescent="0.25">
      <c r="B715" s="480" t="s">
        <v>4010</v>
      </c>
      <c r="C715" s="475"/>
      <c r="D715" s="462"/>
    </row>
    <row r="716" spans="2:4" hidden="1" x14ac:dyDescent="0.25">
      <c r="B716" s="480" t="s">
        <v>4011</v>
      </c>
      <c r="C716" s="475"/>
      <c r="D716" s="462"/>
    </row>
    <row r="717" spans="2:4" hidden="1" x14ac:dyDescent="0.25">
      <c r="B717" s="480" t="s">
        <v>4012</v>
      </c>
      <c r="C717" s="475"/>
      <c r="D717" s="462"/>
    </row>
    <row r="718" spans="2:4" hidden="1" x14ac:dyDescent="0.25">
      <c r="B718" s="480" t="s">
        <v>4013</v>
      </c>
      <c r="C718" s="475"/>
      <c r="D718" s="462"/>
    </row>
    <row r="719" spans="2:4" hidden="1" x14ac:dyDescent="0.25">
      <c r="B719" s="480" t="s">
        <v>4014</v>
      </c>
      <c r="C719" s="475"/>
      <c r="D719" s="462"/>
    </row>
    <row r="720" spans="2:4" hidden="1" x14ac:dyDescent="0.25">
      <c r="B720" s="480" t="s">
        <v>4015</v>
      </c>
      <c r="C720" s="475"/>
      <c r="D720" s="462"/>
    </row>
    <row r="721" spans="2:4" hidden="1" x14ac:dyDescent="0.25">
      <c r="B721" s="480" t="s">
        <v>4016</v>
      </c>
      <c r="C721" s="475"/>
      <c r="D721" s="462"/>
    </row>
    <row r="722" spans="2:4" hidden="1" x14ac:dyDescent="0.25">
      <c r="B722" s="480" t="s">
        <v>4017</v>
      </c>
      <c r="C722" s="475"/>
      <c r="D722" s="462"/>
    </row>
    <row r="723" spans="2:4" hidden="1" x14ac:dyDescent="0.25">
      <c r="B723" s="480" t="s">
        <v>4018</v>
      </c>
      <c r="C723" s="475"/>
      <c r="D723" s="462"/>
    </row>
    <row r="724" spans="2:4" hidden="1" x14ac:dyDescent="0.25">
      <c r="B724" s="480" t="s">
        <v>4019</v>
      </c>
      <c r="C724" s="475"/>
      <c r="D724" s="462"/>
    </row>
    <row r="725" spans="2:4" hidden="1" x14ac:dyDescent="0.25">
      <c r="B725" s="481" t="s">
        <v>4051</v>
      </c>
      <c r="C725" s="471">
        <f>COLUMN(B725)</f>
        <v>2</v>
      </c>
      <c r="D725" s="471">
        <f>ROW(B725)</f>
        <v>725</v>
      </c>
    </row>
    <row r="726" spans="2:4" hidden="1" x14ac:dyDescent="0.25">
      <c r="B726" s="480" t="s">
        <v>4000</v>
      </c>
      <c r="C726" s="475"/>
      <c r="D726" s="462"/>
    </row>
    <row r="727" spans="2:4" hidden="1" x14ac:dyDescent="0.25">
      <c r="B727" s="480" t="s">
        <v>4001</v>
      </c>
      <c r="C727" s="475"/>
      <c r="D727" s="462"/>
    </row>
    <row r="728" spans="2:4" hidden="1" x14ac:dyDescent="0.25">
      <c r="B728" s="480" t="s">
        <v>4002</v>
      </c>
      <c r="C728" s="475"/>
      <c r="D728" s="462"/>
    </row>
    <row r="729" spans="2:4" hidden="1" x14ac:dyDescent="0.25">
      <c r="B729" s="480" t="s">
        <v>4003</v>
      </c>
      <c r="C729" s="475"/>
      <c r="D729" s="462"/>
    </row>
    <row r="730" spans="2:4" hidden="1" x14ac:dyDescent="0.25">
      <c r="B730" s="480" t="s">
        <v>4004</v>
      </c>
      <c r="C730" s="475"/>
      <c r="D730" s="462"/>
    </row>
    <row r="731" spans="2:4" hidden="1" x14ac:dyDescent="0.25">
      <c r="B731" s="480" t="s">
        <v>4005</v>
      </c>
      <c r="C731" s="475"/>
      <c r="D731" s="462"/>
    </row>
    <row r="732" spans="2:4" hidden="1" x14ac:dyDescent="0.25">
      <c r="B732" s="480" t="s">
        <v>4006</v>
      </c>
      <c r="C732" s="475"/>
      <c r="D732" s="462"/>
    </row>
    <row r="733" spans="2:4" hidden="1" x14ac:dyDescent="0.25">
      <c r="B733" s="480" t="s">
        <v>4007</v>
      </c>
      <c r="C733" s="475"/>
      <c r="D733" s="462"/>
    </row>
    <row r="734" spans="2:4" hidden="1" x14ac:dyDescent="0.25">
      <c r="B734" s="480" t="s">
        <v>4008</v>
      </c>
      <c r="C734" s="475"/>
      <c r="D734" s="462"/>
    </row>
    <row r="735" spans="2:4" hidden="1" x14ac:dyDescent="0.25">
      <c r="B735" s="480" t="s">
        <v>4009</v>
      </c>
      <c r="C735" s="475"/>
      <c r="D735" s="462"/>
    </row>
    <row r="736" spans="2:4" hidden="1" x14ac:dyDescent="0.25">
      <c r="B736" s="480" t="s">
        <v>4010</v>
      </c>
      <c r="C736" s="475"/>
      <c r="D736" s="462"/>
    </row>
    <row r="737" spans="2:4" hidden="1" x14ac:dyDescent="0.25">
      <c r="B737" s="480" t="s">
        <v>4011</v>
      </c>
      <c r="C737" s="475"/>
      <c r="D737" s="462"/>
    </row>
    <row r="738" spans="2:4" hidden="1" x14ac:dyDescent="0.25">
      <c r="B738" s="480" t="s">
        <v>4012</v>
      </c>
      <c r="C738" s="475"/>
      <c r="D738" s="462"/>
    </row>
    <row r="739" spans="2:4" hidden="1" x14ac:dyDescent="0.25">
      <c r="B739" s="480" t="s">
        <v>4013</v>
      </c>
      <c r="C739" s="475"/>
      <c r="D739" s="462"/>
    </row>
    <row r="740" spans="2:4" hidden="1" x14ac:dyDescent="0.25">
      <c r="B740" s="480" t="s">
        <v>4014</v>
      </c>
      <c r="C740" s="475"/>
      <c r="D740" s="462"/>
    </row>
    <row r="741" spans="2:4" hidden="1" x14ac:dyDescent="0.25">
      <c r="B741" s="480" t="s">
        <v>4015</v>
      </c>
      <c r="C741" s="475"/>
      <c r="D741" s="462"/>
    </row>
    <row r="742" spans="2:4" hidden="1" x14ac:dyDescent="0.25">
      <c r="B742" s="480" t="s">
        <v>4016</v>
      </c>
      <c r="C742" s="475"/>
      <c r="D742" s="462"/>
    </row>
    <row r="743" spans="2:4" hidden="1" x14ac:dyDescent="0.25">
      <c r="B743" s="480" t="s">
        <v>4017</v>
      </c>
      <c r="C743" s="475"/>
      <c r="D743" s="462"/>
    </row>
    <row r="744" spans="2:4" hidden="1" x14ac:dyDescent="0.25">
      <c r="B744" s="480" t="s">
        <v>4018</v>
      </c>
      <c r="C744" s="475"/>
      <c r="D744" s="462"/>
    </row>
    <row r="745" spans="2:4" hidden="1" x14ac:dyDescent="0.25">
      <c r="B745" s="480" t="s">
        <v>4019</v>
      </c>
      <c r="C745" s="475"/>
      <c r="D745" s="462"/>
    </row>
    <row r="746" spans="2:4" hidden="1" x14ac:dyDescent="0.25">
      <c r="B746" s="481" t="s">
        <v>4052</v>
      </c>
      <c r="C746" s="471">
        <f>COLUMN(B746)</f>
        <v>2</v>
      </c>
      <c r="D746" s="471">
        <f>ROW(B746)</f>
        <v>746</v>
      </c>
    </row>
    <row r="747" spans="2:4" hidden="1" x14ac:dyDescent="0.25">
      <c r="B747" s="480" t="s">
        <v>4000</v>
      </c>
      <c r="C747" s="475"/>
      <c r="D747" s="462"/>
    </row>
    <row r="748" spans="2:4" hidden="1" x14ac:dyDescent="0.25">
      <c r="B748" s="480" t="s">
        <v>4001</v>
      </c>
      <c r="C748" s="475"/>
      <c r="D748" s="462"/>
    </row>
    <row r="749" spans="2:4" hidden="1" x14ac:dyDescent="0.25">
      <c r="B749" s="480" t="s">
        <v>4002</v>
      </c>
      <c r="C749" s="475"/>
      <c r="D749" s="462"/>
    </row>
    <row r="750" spans="2:4" hidden="1" x14ac:dyDescent="0.25">
      <c r="B750" s="480" t="s">
        <v>4003</v>
      </c>
      <c r="C750" s="475"/>
      <c r="D750" s="462"/>
    </row>
    <row r="751" spans="2:4" hidden="1" x14ac:dyDescent="0.25">
      <c r="B751" s="480" t="s">
        <v>4004</v>
      </c>
      <c r="C751" s="475"/>
      <c r="D751" s="462"/>
    </row>
    <row r="752" spans="2:4" hidden="1" x14ac:dyDescent="0.25">
      <c r="B752" s="480" t="s">
        <v>4005</v>
      </c>
      <c r="C752" s="475"/>
      <c r="D752" s="462"/>
    </row>
    <row r="753" spans="2:4" hidden="1" x14ac:dyDescent="0.25">
      <c r="B753" s="480" t="s">
        <v>4006</v>
      </c>
      <c r="C753" s="475"/>
      <c r="D753" s="462"/>
    </row>
    <row r="754" spans="2:4" hidden="1" x14ac:dyDescent="0.25">
      <c r="B754" s="480" t="s">
        <v>4007</v>
      </c>
      <c r="C754" s="475"/>
      <c r="D754" s="462"/>
    </row>
    <row r="755" spans="2:4" hidden="1" x14ac:dyDescent="0.25">
      <c r="B755" s="480" t="s">
        <v>4008</v>
      </c>
      <c r="C755" s="475"/>
      <c r="D755" s="462"/>
    </row>
    <row r="756" spans="2:4" hidden="1" x14ac:dyDescent="0.25">
      <c r="B756" s="480" t="s">
        <v>4009</v>
      </c>
      <c r="C756" s="475"/>
      <c r="D756" s="462"/>
    </row>
    <row r="757" spans="2:4" hidden="1" x14ac:dyDescent="0.25">
      <c r="B757" s="480" t="s">
        <v>4010</v>
      </c>
      <c r="C757" s="475"/>
      <c r="D757" s="462"/>
    </row>
    <row r="758" spans="2:4" hidden="1" x14ac:dyDescent="0.25">
      <c r="B758" s="480" t="s">
        <v>4011</v>
      </c>
      <c r="C758" s="475"/>
      <c r="D758" s="462"/>
    </row>
    <row r="759" spans="2:4" hidden="1" x14ac:dyDescent="0.25">
      <c r="B759" s="480" t="s">
        <v>4012</v>
      </c>
      <c r="C759" s="475"/>
      <c r="D759" s="462"/>
    </row>
    <row r="760" spans="2:4" hidden="1" x14ac:dyDescent="0.25">
      <c r="B760" s="480" t="s">
        <v>4013</v>
      </c>
      <c r="C760" s="475"/>
      <c r="D760" s="462"/>
    </row>
    <row r="761" spans="2:4" hidden="1" x14ac:dyDescent="0.25">
      <c r="B761" s="480" t="s">
        <v>4014</v>
      </c>
      <c r="C761" s="475"/>
      <c r="D761" s="462"/>
    </row>
    <row r="762" spans="2:4" hidden="1" x14ac:dyDescent="0.25">
      <c r="B762" s="480" t="s">
        <v>4015</v>
      </c>
      <c r="C762" s="475"/>
      <c r="D762" s="462"/>
    </row>
    <row r="763" spans="2:4" hidden="1" x14ac:dyDescent="0.25">
      <c r="B763" s="480" t="s">
        <v>4016</v>
      </c>
      <c r="C763" s="475"/>
      <c r="D763" s="462"/>
    </row>
    <row r="764" spans="2:4" hidden="1" x14ac:dyDescent="0.25">
      <c r="B764" s="480" t="s">
        <v>4017</v>
      </c>
      <c r="C764" s="475"/>
      <c r="D764" s="462"/>
    </row>
    <row r="765" spans="2:4" hidden="1" x14ac:dyDescent="0.25">
      <c r="B765" s="480" t="s">
        <v>4018</v>
      </c>
      <c r="C765" s="475"/>
      <c r="D765" s="462"/>
    </row>
    <row r="766" spans="2:4" hidden="1" x14ac:dyDescent="0.25">
      <c r="B766" s="480" t="s">
        <v>4019</v>
      </c>
      <c r="C766" s="475"/>
      <c r="D766" s="462"/>
    </row>
    <row r="767" spans="2:4" hidden="1" x14ac:dyDescent="0.25">
      <c r="B767" s="477" t="s">
        <v>4053</v>
      </c>
      <c r="C767" s="471">
        <f>COLUMN(B767)</f>
        <v>2</v>
      </c>
      <c r="D767" s="471">
        <f>ROW(B767)</f>
        <v>767</v>
      </c>
    </row>
    <row r="768" spans="2:4" hidden="1" x14ac:dyDescent="0.25">
      <c r="B768" s="480" t="s">
        <v>4000</v>
      </c>
      <c r="C768" s="475"/>
      <c r="D768" s="462"/>
    </row>
    <row r="769" spans="2:4" hidden="1" x14ac:dyDescent="0.25">
      <c r="B769" s="480" t="s">
        <v>4001</v>
      </c>
      <c r="C769" s="475"/>
      <c r="D769" s="462"/>
    </row>
    <row r="770" spans="2:4" hidden="1" x14ac:dyDescent="0.25">
      <c r="B770" s="480" t="s">
        <v>4002</v>
      </c>
      <c r="C770" s="475"/>
      <c r="D770" s="462"/>
    </row>
    <row r="771" spans="2:4" hidden="1" x14ac:dyDescent="0.25">
      <c r="B771" s="480" t="s">
        <v>4003</v>
      </c>
      <c r="C771" s="475"/>
      <c r="D771" s="462"/>
    </row>
    <row r="772" spans="2:4" hidden="1" x14ac:dyDescent="0.25">
      <c r="B772" s="480" t="s">
        <v>4004</v>
      </c>
      <c r="C772" s="475"/>
      <c r="D772" s="462"/>
    </row>
    <row r="773" spans="2:4" hidden="1" x14ac:dyDescent="0.25">
      <c r="B773" s="480" t="s">
        <v>4005</v>
      </c>
      <c r="C773" s="475"/>
      <c r="D773" s="462"/>
    </row>
    <row r="774" spans="2:4" hidden="1" x14ac:dyDescent="0.25">
      <c r="B774" s="480" t="s">
        <v>4006</v>
      </c>
      <c r="C774" s="475"/>
      <c r="D774" s="462"/>
    </row>
    <row r="775" spans="2:4" hidden="1" x14ac:dyDescent="0.25">
      <c r="B775" s="480" t="s">
        <v>4007</v>
      </c>
      <c r="C775" s="475"/>
      <c r="D775" s="462"/>
    </row>
    <row r="776" spans="2:4" hidden="1" x14ac:dyDescent="0.25">
      <c r="B776" s="480" t="s">
        <v>4008</v>
      </c>
      <c r="C776" s="475"/>
      <c r="D776" s="462"/>
    </row>
    <row r="777" spans="2:4" hidden="1" x14ac:dyDescent="0.25">
      <c r="B777" s="480" t="s">
        <v>4009</v>
      </c>
      <c r="C777" s="475"/>
      <c r="D777" s="462"/>
    </row>
    <row r="778" spans="2:4" hidden="1" x14ac:dyDescent="0.25">
      <c r="B778" s="480" t="s">
        <v>4010</v>
      </c>
      <c r="C778" s="475"/>
      <c r="D778" s="462"/>
    </row>
    <row r="779" spans="2:4" hidden="1" x14ac:dyDescent="0.25">
      <c r="B779" s="480" t="s">
        <v>4011</v>
      </c>
      <c r="C779" s="475"/>
      <c r="D779" s="462"/>
    </row>
    <row r="780" spans="2:4" hidden="1" x14ac:dyDescent="0.25">
      <c r="B780" s="480" t="s">
        <v>4012</v>
      </c>
      <c r="C780" s="475"/>
      <c r="D780" s="462"/>
    </row>
    <row r="781" spans="2:4" hidden="1" x14ac:dyDescent="0.25">
      <c r="B781" s="480" t="s">
        <v>4013</v>
      </c>
      <c r="C781" s="475"/>
      <c r="D781" s="462"/>
    </row>
    <row r="782" spans="2:4" hidden="1" x14ac:dyDescent="0.25">
      <c r="B782" s="480" t="s">
        <v>4014</v>
      </c>
      <c r="C782" s="475"/>
      <c r="D782" s="462"/>
    </row>
    <row r="783" spans="2:4" hidden="1" x14ac:dyDescent="0.25">
      <c r="B783" s="480" t="s">
        <v>4015</v>
      </c>
      <c r="C783" s="475"/>
      <c r="D783" s="462"/>
    </row>
    <row r="784" spans="2:4" hidden="1" x14ac:dyDescent="0.25">
      <c r="B784" s="480" t="s">
        <v>4016</v>
      </c>
      <c r="C784" s="475"/>
      <c r="D784" s="462"/>
    </row>
    <row r="785" spans="2:4" hidden="1" x14ac:dyDescent="0.25">
      <c r="B785" s="480" t="s">
        <v>4017</v>
      </c>
      <c r="C785" s="475"/>
      <c r="D785" s="462"/>
    </row>
    <row r="786" spans="2:4" hidden="1" x14ac:dyDescent="0.25">
      <c r="B786" s="480" t="s">
        <v>4018</v>
      </c>
      <c r="C786" s="475"/>
      <c r="D786" s="462"/>
    </row>
    <row r="787" spans="2:4" hidden="1" x14ac:dyDescent="0.25">
      <c r="B787" s="480" t="s">
        <v>4019</v>
      </c>
      <c r="C787" s="475"/>
      <c r="D787" s="462"/>
    </row>
    <row r="788" spans="2:4" hidden="1" x14ac:dyDescent="0.25">
      <c r="B788" s="481" t="s">
        <v>4054</v>
      </c>
      <c r="C788" s="471">
        <f>COLUMN(B788)</f>
        <v>2</v>
      </c>
      <c r="D788" s="471">
        <f>ROW(B788)</f>
        <v>788</v>
      </c>
    </row>
    <row r="789" spans="2:4" hidden="1" x14ac:dyDescent="0.25">
      <c r="B789" s="480" t="s">
        <v>4000</v>
      </c>
      <c r="C789" s="475"/>
      <c r="D789" s="462"/>
    </row>
    <row r="790" spans="2:4" hidden="1" x14ac:dyDescent="0.25">
      <c r="B790" s="480" t="s">
        <v>4001</v>
      </c>
      <c r="C790" s="475"/>
      <c r="D790" s="462"/>
    </row>
    <row r="791" spans="2:4" hidden="1" x14ac:dyDescent="0.25">
      <c r="B791" s="480" t="s">
        <v>4002</v>
      </c>
      <c r="C791" s="475"/>
      <c r="D791" s="462"/>
    </row>
    <row r="792" spans="2:4" hidden="1" x14ac:dyDescent="0.25">
      <c r="B792" s="480" t="s">
        <v>4003</v>
      </c>
      <c r="C792" s="475"/>
      <c r="D792" s="462"/>
    </row>
    <row r="793" spans="2:4" hidden="1" x14ac:dyDescent="0.25">
      <c r="B793" s="480" t="s">
        <v>4004</v>
      </c>
      <c r="C793" s="475"/>
      <c r="D793" s="462"/>
    </row>
    <row r="794" spans="2:4" hidden="1" x14ac:dyDescent="0.25">
      <c r="B794" s="480" t="s">
        <v>4005</v>
      </c>
      <c r="C794" s="475"/>
      <c r="D794" s="462"/>
    </row>
    <row r="795" spans="2:4" hidden="1" x14ac:dyDescent="0.25">
      <c r="B795" s="480" t="s">
        <v>4006</v>
      </c>
      <c r="C795" s="475"/>
      <c r="D795" s="462"/>
    </row>
    <row r="796" spans="2:4" hidden="1" x14ac:dyDescent="0.25">
      <c r="B796" s="480" t="s">
        <v>4007</v>
      </c>
      <c r="C796" s="475"/>
      <c r="D796" s="462"/>
    </row>
    <row r="797" spans="2:4" hidden="1" x14ac:dyDescent="0.25">
      <c r="B797" s="480" t="s">
        <v>4008</v>
      </c>
      <c r="C797" s="475"/>
      <c r="D797" s="462"/>
    </row>
    <row r="798" spans="2:4" hidden="1" x14ac:dyDescent="0.25">
      <c r="B798" s="480" t="s">
        <v>4009</v>
      </c>
      <c r="C798" s="475"/>
      <c r="D798" s="462"/>
    </row>
    <row r="799" spans="2:4" hidden="1" x14ac:dyDescent="0.25">
      <c r="B799" s="480" t="s">
        <v>4010</v>
      </c>
      <c r="C799" s="475"/>
      <c r="D799" s="462"/>
    </row>
    <row r="800" spans="2:4" hidden="1" x14ac:dyDescent="0.25">
      <c r="B800" s="480" t="s">
        <v>4011</v>
      </c>
      <c r="C800" s="475"/>
      <c r="D800" s="462"/>
    </row>
    <row r="801" spans="2:4" hidden="1" x14ac:dyDescent="0.25">
      <c r="B801" s="480" t="s">
        <v>4012</v>
      </c>
      <c r="C801" s="475"/>
      <c r="D801" s="462"/>
    </row>
    <row r="802" spans="2:4" hidden="1" x14ac:dyDescent="0.25">
      <c r="B802" s="480" t="s">
        <v>4013</v>
      </c>
      <c r="C802" s="475"/>
      <c r="D802" s="462"/>
    </row>
    <row r="803" spans="2:4" hidden="1" x14ac:dyDescent="0.25">
      <c r="B803" s="480" t="s">
        <v>4014</v>
      </c>
      <c r="C803" s="475"/>
      <c r="D803" s="462"/>
    </row>
    <row r="804" spans="2:4" hidden="1" x14ac:dyDescent="0.25">
      <c r="B804" s="480" t="s">
        <v>4015</v>
      </c>
      <c r="C804" s="475"/>
      <c r="D804" s="462"/>
    </row>
    <row r="805" spans="2:4" hidden="1" x14ac:dyDescent="0.25">
      <c r="B805" s="480" t="s">
        <v>4016</v>
      </c>
      <c r="C805" s="475"/>
      <c r="D805" s="462"/>
    </row>
    <row r="806" spans="2:4" hidden="1" x14ac:dyDescent="0.25">
      <c r="B806" s="480" t="s">
        <v>4017</v>
      </c>
      <c r="C806" s="475"/>
      <c r="D806" s="462"/>
    </row>
    <row r="807" spans="2:4" hidden="1" x14ac:dyDescent="0.25">
      <c r="B807" s="480" t="s">
        <v>4018</v>
      </c>
      <c r="C807" s="475"/>
      <c r="D807" s="462"/>
    </row>
    <row r="808" spans="2:4" hidden="1" x14ac:dyDescent="0.25">
      <c r="B808" s="480" t="s">
        <v>4019</v>
      </c>
      <c r="C808" s="475"/>
      <c r="D808" s="462"/>
    </row>
    <row r="809" spans="2:4" hidden="1" x14ac:dyDescent="0.25">
      <c r="B809" s="481" t="s">
        <v>4055</v>
      </c>
      <c r="C809" s="471">
        <f>COLUMN(B809)</f>
        <v>2</v>
      </c>
      <c r="D809" s="471">
        <f>ROW(B809)</f>
        <v>809</v>
      </c>
    </row>
    <row r="810" spans="2:4" hidden="1" x14ac:dyDescent="0.25">
      <c r="B810" s="480" t="s">
        <v>4000</v>
      </c>
      <c r="C810" s="475"/>
      <c r="D810" s="462"/>
    </row>
    <row r="811" spans="2:4" hidden="1" x14ac:dyDescent="0.25">
      <c r="B811" s="480" t="s">
        <v>4001</v>
      </c>
      <c r="C811" s="475"/>
      <c r="D811" s="462"/>
    </row>
    <row r="812" spans="2:4" hidden="1" x14ac:dyDescent="0.25">
      <c r="B812" s="480" t="s">
        <v>4002</v>
      </c>
      <c r="C812" s="475"/>
      <c r="D812" s="462"/>
    </row>
    <row r="813" spans="2:4" hidden="1" x14ac:dyDescent="0.25">
      <c r="B813" s="480" t="s">
        <v>4003</v>
      </c>
      <c r="C813" s="475"/>
      <c r="D813" s="462"/>
    </row>
    <row r="814" spans="2:4" hidden="1" x14ac:dyDescent="0.25">
      <c r="B814" s="480" t="s">
        <v>4004</v>
      </c>
      <c r="C814" s="475"/>
      <c r="D814" s="462"/>
    </row>
    <row r="815" spans="2:4" hidden="1" x14ac:dyDescent="0.25">
      <c r="B815" s="480" t="s">
        <v>4005</v>
      </c>
      <c r="C815" s="475"/>
      <c r="D815" s="462"/>
    </row>
    <row r="816" spans="2:4" hidden="1" x14ac:dyDescent="0.25">
      <c r="B816" s="480" t="s">
        <v>4006</v>
      </c>
      <c r="C816" s="475"/>
      <c r="D816" s="462"/>
    </row>
    <row r="817" spans="2:4" hidden="1" x14ac:dyDescent="0.25">
      <c r="B817" s="480" t="s">
        <v>4007</v>
      </c>
      <c r="C817" s="475"/>
      <c r="D817" s="462"/>
    </row>
    <row r="818" spans="2:4" hidden="1" x14ac:dyDescent="0.25">
      <c r="B818" s="480" t="s">
        <v>4008</v>
      </c>
      <c r="C818" s="475"/>
      <c r="D818" s="462"/>
    </row>
    <row r="819" spans="2:4" hidden="1" x14ac:dyDescent="0.25">
      <c r="B819" s="480" t="s">
        <v>4009</v>
      </c>
      <c r="C819" s="475"/>
      <c r="D819" s="462"/>
    </row>
    <row r="820" spans="2:4" hidden="1" x14ac:dyDescent="0.25">
      <c r="B820" s="480" t="s">
        <v>4010</v>
      </c>
      <c r="C820" s="475"/>
      <c r="D820" s="462"/>
    </row>
    <row r="821" spans="2:4" hidden="1" x14ac:dyDescent="0.25">
      <c r="B821" s="480" t="s">
        <v>4011</v>
      </c>
      <c r="C821" s="475"/>
      <c r="D821" s="462"/>
    </row>
    <row r="822" spans="2:4" hidden="1" x14ac:dyDescent="0.25">
      <c r="B822" s="480" t="s">
        <v>4012</v>
      </c>
      <c r="C822" s="475"/>
      <c r="D822" s="462"/>
    </row>
    <row r="823" spans="2:4" hidden="1" x14ac:dyDescent="0.25">
      <c r="B823" s="480" t="s">
        <v>4013</v>
      </c>
      <c r="C823" s="475"/>
      <c r="D823" s="462"/>
    </row>
    <row r="824" spans="2:4" hidden="1" x14ac:dyDescent="0.25">
      <c r="B824" s="480" t="s">
        <v>4014</v>
      </c>
      <c r="C824" s="475"/>
      <c r="D824" s="462"/>
    </row>
    <row r="825" spans="2:4" hidden="1" x14ac:dyDescent="0.25">
      <c r="B825" s="480" t="s">
        <v>4015</v>
      </c>
      <c r="C825" s="475"/>
      <c r="D825" s="462"/>
    </row>
    <row r="826" spans="2:4" hidden="1" x14ac:dyDescent="0.25">
      <c r="B826" s="480" t="s">
        <v>4016</v>
      </c>
      <c r="C826" s="475"/>
      <c r="D826" s="462"/>
    </row>
    <row r="827" spans="2:4" hidden="1" x14ac:dyDescent="0.25">
      <c r="B827" s="480" t="s">
        <v>4017</v>
      </c>
      <c r="C827" s="475"/>
      <c r="D827" s="462"/>
    </row>
    <row r="828" spans="2:4" hidden="1" x14ac:dyDescent="0.25">
      <c r="B828" s="480" t="s">
        <v>4018</v>
      </c>
      <c r="C828" s="475"/>
      <c r="D828" s="462"/>
    </row>
    <row r="829" spans="2:4" hidden="1" x14ac:dyDescent="0.25">
      <c r="B829" s="480" t="s">
        <v>4019</v>
      </c>
      <c r="C829" s="475"/>
      <c r="D829" s="462"/>
    </row>
    <row r="830" spans="2:4" hidden="1" x14ac:dyDescent="0.25">
      <c r="B830" s="481" t="s">
        <v>4056</v>
      </c>
      <c r="C830" s="471">
        <f>COLUMN(B830)</f>
        <v>2</v>
      </c>
      <c r="D830" s="471">
        <f>ROW(B830)</f>
        <v>830</v>
      </c>
    </row>
    <row r="831" spans="2:4" hidden="1" x14ac:dyDescent="0.25">
      <c r="B831" s="480" t="s">
        <v>4000</v>
      </c>
      <c r="C831" s="475"/>
      <c r="D831" s="462"/>
    </row>
    <row r="832" spans="2:4" hidden="1" x14ac:dyDescent="0.25">
      <c r="B832" s="480" t="s">
        <v>4001</v>
      </c>
      <c r="C832" s="475"/>
      <c r="D832" s="462"/>
    </row>
    <row r="833" spans="2:4" hidden="1" x14ac:dyDescent="0.25">
      <c r="B833" s="480" t="s">
        <v>4002</v>
      </c>
      <c r="C833" s="475"/>
      <c r="D833" s="462"/>
    </row>
    <row r="834" spans="2:4" hidden="1" x14ac:dyDescent="0.25">
      <c r="B834" s="480" t="s">
        <v>4003</v>
      </c>
      <c r="C834" s="475"/>
      <c r="D834" s="462"/>
    </row>
    <row r="835" spans="2:4" hidden="1" x14ac:dyDescent="0.25">
      <c r="B835" s="480" t="s">
        <v>4004</v>
      </c>
      <c r="C835" s="475"/>
      <c r="D835" s="462"/>
    </row>
    <row r="836" spans="2:4" hidden="1" x14ac:dyDescent="0.25">
      <c r="B836" s="480" t="s">
        <v>4005</v>
      </c>
      <c r="C836" s="475"/>
      <c r="D836" s="462"/>
    </row>
    <row r="837" spans="2:4" hidden="1" x14ac:dyDescent="0.25">
      <c r="B837" s="480" t="s">
        <v>4006</v>
      </c>
      <c r="C837" s="475"/>
      <c r="D837" s="462"/>
    </row>
    <row r="838" spans="2:4" hidden="1" x14ac:dyDescent="0.25">
      <c r="B838" s="480" t="s">
        <v>4007</v>
      </c>
      <c r="C838" s="475"/>
      <c r="D838" s="462"/>
    </row>
    <row r="839" spans="2:4" hidden="1" x14ac:dyDescent="0.25">
      <c r="B839" s="480" t="s">
        <v>4008</v>
      </c>
      <c r="C839" s="475"/>
      <c r="D839" s="462"/>
    </row>
    <row r="840" spans="2:4" hidden="1" x14ac:dyDescent="0.25">
      <c r="B840" s="480" t="s">
        <v>4009</v>
      </c>
      <c r="C840" s="475"/>
      <c r="D840" s="462"/>
    </row>
    <row r="841" spans="2:4" hidden="1" x14ac:dyDescent="0.25">
      <c r="B841" s="480" t="s">
        <v>4010</v>
      </c>
      <c r="C841" s="475"/>
      <c r="D841" s="462"/>
    </row>
    <row r="842" spans="2:4" hidden="1" x14ac:dyDescent="0.25">
      <c r="B842" s="480" t="s">
        <v>4011</v>
      </c>
      <c r="C842" s="475"/>
      <c r="D842" s="462"/>
    </row>
    <row r="843" spans="2:4" hidden="1" x14ac:dyDescent="0.25">
      <c r="B843" s="480" t="s">
        <v>4012</v>
      </c>
      <c r="C843" s="475"/>
      <c r="D843" s="462"/>
    </row>
    <row r="844" spans="2:4" hidden="1" x14ac:dyDescent="0.25">
      <c r="B844" s="480" t="s">
        <v>4013</v>
      </c>
      <c r="C844" s="475"/>
      <c r="D844" s="462"/>
    </row>
    <row r="845" spans="2:4" hidden="1" x14ac:dyDescent="0.25">
      <c r="B845" s="480" t="s">
        <v>4014</v>
      </c>
      <c r="C845" s="475"/>
      <c r="D845" s="462"/>
    </row>
    <row r="846" spans="2:4" hidden="1" x14ac:dyDescent="0.25">
      <c r="B846" s="480" t="s">
        <v>4015</v>
      </c>
      <c r="C846" s="475"/>
      <c r="D846" s="462"/>
    </row>
    <row r="847" spans="2:4" hidden="1" x14ac:dyDescent="0.25">
      <c r="B847" s="480" t="s">
        <v>4016</v>
      </c>
      <c r="C847" s="475"/>
      <c r="D847" s="462"/>
    </row>
    <row r="848" spans="2:4" hidden="1" x14ac:dyDescent="0.25">
      <c r="B848" s="480" t="s">
        <v>4017</v>
      </c>
      <c r="C848" s="475"/>
      <c r="D848" s="462"/>
    </row>
    <row r="849" spans="2:4" hidden="1" x14ac:dyDescent="0.25">
      <c r="B849" s="480" t="s">
        <v>4018</v>
      </c>
      <c r="C849" s="475"/>
      <c r="D849" s="462"/>
    </row>
    <row r="850" spans="2:4" hidden="1" x14ac:dyDescent="0.25">
      <c r="B850" s="480" t="s">
        <v>4019</v>
      </c>
      <c r="C850" s="475"/>
      <c r="D850" s="462"/>
    </row>
    <row r="851" spans="2:4" hidden="1" x14ac:dyDescent="0.25">
      <c r="B851" s="481" t="s">
        <v>4057</v>
      </c>
      <c r="C851" s="471">
        <f>COLUMN(B851)</f>
        <v>2</v>
      </c>
      <c r="D851" s="471">
        <f>ROW(B851)</f>
        <v>851</v>
      </c>
    </row>
    <row r="852" spans="2:4" hidden="1" x14ac:dyDescent="0.25">
      <c r="B852" s="480" t="s">
        <v>4000</v>
      </c>
      <c r="C852" s="475"/>
      <c r="D852" s="462"/>
    </row>
    <row r="853" spans="2:4" hidden="1" x14ac:dyDescent="0.25">
      <c r="B853" s="480" t="s">
        <v>4001</v>
      </c>
      <c r="C853" s="475"/>
      <c r="D853" s="462"/>
    </row>
    <row r="854" spans="2:4" hidden="1" x14ac:dyDescent="0.25">
      <c r="B854" s="480" t="s">
        <v>4002</v>
      </c>
      <c r="C854" s="475"/>
      <c r="D854" s="462"/>
    </row>
    <row r="855" spans="2:4" hidden="1" x14ac:dyDescent="0.25">
      <c r="B855" s="480" t="s">
        <v>4003</v>
      </c>
      <c r="C855" s="475"/>
      <c r="D855" s="462"/>
    </row>
    <row r="856" spans="2:4" hidden="1" x14ac:dyDescent="0.25">
      <c r="B856" s="480" t="s">
        <v>4004</v>
      </c>
      <c r="C856" s="475"/>
      <c r="D856" s="462"/>
    </row>
    <row r="857" spans="2:4" hidden="1" x14ac:dyDescent="0.25">
      <c r="B857" s="480" t="s">
        <v>4005</v>
      </c>
      <c r="C857" s="475"/>
      <c r="D857" s="462"/>
    </row>
    <row r="858" spans="2:4" hidden="1" x14ac:dyDescent="0.25">
      <c r="B858" s="480" t="s">
        <v>4006</v>
      </c>
      <c r="C858" s="475"/>
      <c r="D858" s="462"/>
    </row>
    <row r="859" spans="2:4" hidden="1" x14ac:dyDescent="0.25">
      <c r="B859" s="480" t="s">
        <v>4007</v>
      </c>
      <c r="C859" s="475"/>
      <c r="D859" s="462"/>
    </row>
    <row r="860" spans="2:4" hidden="1" x14ac:dyDescent="0.25">
      <c r="B860" s="480" t="s">
        <v>4008</v>
      </c>
      <c r="C860" s="475"/>
      <c r="D860" s="462"/>
    </row>
    <row r="861" spans="2:4" hidden="1" x14ac:dyDescent="0.25">
      <c r="B861" s="480" t="s">
        <v>4009</v>
      </c>
      <c r="C861" s="475"/>
      <c r="D861" s="462"/>
    </row>
    <row r="862" spans="2:4" hidden="1" x14ac:dyDescent="0.25">
      <c r="B862" s="480" t="s">
        <v>4010</v>
      </c>
      <c r="C862" s="475"/>
      <c r="D862" s="462"/>
    </row>
    <row r="863" spans="2:4" hidden="1" x14ac:dyDescent="0.25">
      <c r="B863" s="480" t="s">
        <v>4011</v>
      </c>
      <c r="C863" s="475"/>
      <c r="D863" s="462"/>
    </row>
    <row r="864" spans="2:4" hidden="1" x14ac:dyDescent="0.25">
      <c r="B864" s="480" t="s">
        <v>4012</v>
      </c>
      <c r="C864" s="475"/>
      <c r="D864" s="462"/>
    </row>
    <row r="865" spans="2:4" hidden="1" x14ac:dyDescent="0.25">
      <c r="B865" s="480" t="s">
        <v>4013</v>
      </c>
      <c r="C865" s="475"/>
      <c r="D865" s="462"/>
    </row>
    <row r="866" spans="2:4" hidden="1" x14ac:dyDescent="0.25">
      <c r="B866" s="480" t="s">
        <v>4014</v>
      </c>
      <c r="C866" s="475"/>
      <c r="D866" s="462"/>
    </row>
    <row r="867" spans="2:4" hidden="1" x14ac:dyDescent="0.25">
      <c r="B867" s="480" t="s">
        <v>4015</v>
      </c>
      <c r="C867" s="475"/>
      <c r="D867" s="462"/>
    </row>
    <row r="868" spans="2:4" hidden="1" x14ac:dyDescent="0.25">
      <c r="B868" s="480" t="s">
        <v>4016</v>
      </c>
      <c r="C868" s="475"/>
      <c r="D868" s="462"/>
    </row>
    <row r="869" spans="2:4" hidden="1" x14ac:dyDescent="0.25">
      <c r="B869" s="480" t="s">
        <v>4017</v>
      </c>
      <c r="C869" s="475"/>
      <c r="D869" s="462"/>
    </row>
    <row r="870" spans="2:4" hidden="1" x14ac:dyDescent="0.25">
      <c r="B870" s="480" t="s">
        <v>4018</v>
      </c>
      <c r="C870" s="475"/>
      <c r="D870" s="462"/>
    </row>
    <row r="871" spans="2:4" hidden="1" x14ac:dyDescent="0.25">
      <c r="B871" s="480" t="s">
        <v>4019</v>
      </c>
      <c r="C871" s="475"/>
      <c r="D871" s="462"/>
    </row>
    <row r="872" spans="2:4" hidden="1" x14ac:dyDescent="0.25">
      <c r="B872" s="477" t="s">
        <v>4058</v>
      </c>
      <c r="C872" s="471">
        <f>COLUMN(B872)</f>
        <v>2</v>
      </c>
      <c r="D872" s="471">
        <f>ROW(B872)</f>
        <v>872</v>
      </c>
    </row>
    <row r="873" spans="2:4" hidden="1" x14ac:dyDescent="0.25">
      <c r="B873" s="480" t="s">
        <v>4000</v>
      </c>
      <c r="C873" s="475"/>
      <c r="D873" s="462"/>
    </row>
    <row r="874" spans="2:4" hidden="1" x14ac:dyDescent="0.25">
      <c r="B874" s="480" t="s">
        <v>4001</v>
      </c>
      <c r="C874" s="475"/>
      <c r="D874" s="462"/>
    </row>
    <row r="875" spans="2:4" hidden="1" x14ac:dyDescent="0.25">
      <c r="B875" s="480" t="s">
        <v>4002</v>
      </c>
      <c r="C875" s="475"/>
      <c r="D875" s="462"/>
    </row>
    <row r="876" spans="2:4" hidden="1" x14ac:dyDescent="0.25">
      <c r="B876" s="480" t="s">
        <v>4003</v>
      </c>
      <c r="C876" s="475"/>
      <c r="D876" s="462"/>
    </row>
    <row r="877" spans="2:4" hidden="1" x14ac:dyDescent="0.25">
      <c r="B877" s="480" t="s">
        <v>4004</v>
      </c>
      <c r="C877" s="475"/>
      <c r="D877" s="462"/>
    </row>
    <row r="878" spans="2:4" hidden="1" x14ac:dyDescent="0.25">
      <c r="B878" s="480" t="s">
        <v>4005</v>
      </c>
      <c r="C878" s="475"/>
      <c r="D878" s="462"/>
    </row>
    <row r="879" spans="2:4" hidden="1" x14ac:dyDescent="0.25">
      <c r="B879" s="480" t="s">
        <v>4006</v>
      </c>
      <c r="C879" s="475"/>
      <c r="D879" s="462"/>
    </row>
    <row r="880" spans="2:4" hidden="1" x14ac:dyDescent="0.25">
      <c r="B880" s="480" t="s">
        <v>4007</v>
      </c>
      <c r="C880" s="475"/>
      <c r="D880" s="462"/>
    </row>
    <row r="881" spans="2:4" hidden="1" x14ac:dyDescent="0.25">
      <c r="B881" s="480" t="s">
        <v>4008</v>
      </c>
      <c r="C881" s="475"/>
      <c r="D881" s="462"/>
    </row>
    <row r="882" spans="2:4" hidden="1" x14ac:dyDescent="0.25">
      <c r="B882" s="480" t="s">
        <v>4009</v>
      </c>
      <c r="C882" s="475"/>
      <c r="D882" s="462"/>
    </row>
    <row r="883" spans="2:4" hidden="1" x14ac:dyDescent="0.25">
      <c r="B883" s="480" t="s">
        <v>4010</v>
      </c>
      <c r="C883" s="475"/>
      <c r="D883" s="462"/>
    </row>
    <row r="884" spans="2:4" hidden="1" x14ac:dyDescent="0.25">
      <c r="B884" s="480" t="s">
        <v>4011</v>
      </c>
      <c r="C884" s="475"/>
      <c r="D884" s="462"/>
    </row>
    <row r="885" spans="2:4" hidden="1" x14ac:dyDescent="0.25">
      <c r="B885" s="480" t="s">
        <v>4012</v>
      </c>
      <c r="C885" s="475"/>
      <c r="D885" s="462"/>
    </row>
    <row r="886" spans="2:4" hidden="1" x14ac:dyDescent="0.25">
      <c r="B886" s="480" t="s">
        <v>4013</v>
      </c>
      <c r="C886" s="475"/>
      <c r="D886" s="462"/>
    </row>
    <row r="887" spans="2:4" hidden="1" x14ac:dyDescent="0.25">
      <c r="B887" s="480" t="s">
        <v>4014</v>
      </c>
      <c r="C887" s="475"/>
      <c r="D887" s="462"/>
    </row>
    <row r="888" spans="2:4" hidden="1" x14ac:dyDescent="0.25">
      <c r="B888" s="480" t="s">
        <v>4015</v>
      </c>
      <c r="C888" s="475"/>
      <c r="D888" s="462"/>
    </row>
    <row r="889" spans="2:4" hidden="1" x14ac:dyDescent="0.25">
      <c r="B889" s="480" t="s">
        <v>4016</v>
      </c>
      <c r="C889" s="475"/>
      <c r="D889" s="462"/>
    </row>
    <row r="890" spans="2:4" hidden="1" x14ac:dyDescent="0.25">
      <c r="B890" s="480" t="s">
        <v>4017</v>
      </c>
      <c r="C890" s="475"/>
      <c r="D890" s="462"/>
    </row>
    <row r="891" spans="2:4" hidden="1" x14ac:dyDescent="0.25">
      <c r="B891" s="480" t="s">
        <v>4018</v>
      </c>
      <c r="C891" s="475"/>
      <c r="D891" s="462"/>
    </row>
    <row r="892" spans="2:4" hidden="1" x14ac:dyDescent="0.25">
      <c r="B892" s="480" t="s">
        <v>4019</v>
      </c>
      <c r="C892" s="475"/>
      <c r="D892" s="462"/>
    </row>
    <row r="893" spans="2:4" hidden="1" x14ac:dyDescent="0.25">
      <c r="B893" s="481" t="s">
        <v>4059</v>
      </c>
      <c r="C893" s="471">
        <f>COLUMN(B893)</f>
        <v>2</v>
      </c>
      <c r="D893" s="471">
        <f>ROW(B893)</f>
        <v>893</v>
      </c>
    </row>
    <row r="894" spans="2:4" hidden="1" x14ac:dyDescent="0.25">
      <c r="B894" s="480" t="s">
        <v>4000</v>
      </c>
      <c r="C894" s="475"/>
      <c r="D894" s="462"/>
    </row>
    <row r="895" spans="2:4" hidden="1" x14ac:dyDescent="0.25">
      <c r="B895" s="480" t="s">
        <v>4001</v>
      </c>
      <c r="C895" s="475"/>
      <c r="D895" s="462"/>
    </row>
    <row r="896" spans="2:4" hidden="1" x14ac:dyDescent="0.25">
      <c r="B896" s="480" t="s">
        <v>4002</v>
      </c>
      <c r="C896" s="475"/>
      <c r="D896" s="462"/>
    </row>
    <row r="897" spans="2:4" hidden="1" x14ac:dyDescent="0.25">
      <c r="B897" s="480" t="s">
        <v>4003</v>
      </c>
      <c r="C897" s="475"/>
      <c r="D897" s="462"/>
    </row>
    <row r="898" spans="2:4" hidden="1" x14ac:dyDescent="0.25">
      <c r="B898" s="480" t="s">
        <v>4004</v>
      </c>
      <c r="C898" s="475"/>
      <c r="D898" s="462"/>
    </row>
    <row r="899" spans="2:4" hidden="1" x14ac:dyDescent="0.25">
      <c r="B899" s="480" t="s">
        <v>4005</v>
      </c>
      <c r="C899" s="475"/>
      <c r="D899" s="462"/>
    </row>
    <row r="900" spans="2:4" hidden="1" x14ac:dyDescent="0.25">
      <c r="B900" s="480" t="s">
        <v>4006</v>
      </c>
      <c r="C900" s="475"/>
      <c r="D900" s="462"/>
    </row>
    <row r="901" spans="2:4" hidden="1" x14ac:dyDescent="0.25">
      <c r="B901" s="480" t="s">
        <v>4007</v>
      </c>
      <c r="C901" s="475"/>
      <c r="D901" s="462"/>
    </row>
    <row r="902" spans="2:4" hidden="1" x14ac:dyDescent="0.25">
      <c r="B902" s="480" t="s">
        <v>4008</v>
      </c>
      <c r="C902" s="475"/>
      <c r="D902" s="462"/>
    </row>
    <row r="903" spans="2:4" hidden="1" x14ac:dyDescent="0.25">
      <c r="B903" s="480" t="s">
        <v>4009</v>
      </c>
      <c r="C903" s="475"/>
      <c r="D903" s="462"/>
    </row>
    <row r="904" spans="2:4" hidden="1" x14ac:dyDescent="0.25">
      <c r="B904" s="480" t="s">
        <v>4010</v>
      </c>
      <c r="C904" s="475"/>
      <c r="D904" s="462"/>
    </row>
    <row r="905" spans="2:4" hidden="1" x14ac:dyDescent="0.25">
      <c r="B905" s="480" t="s">
        <v>4011</v>
      </c>
      <c r="C905" s="475"/>
      <c r="D905" s="462"/>
    </row>
    <row r="906" spans="2:4" hidden="1" x14ac:dyDescent="0.25">
      <c r="B906" s="480" t="s">
        <v>4012</v>
      </c>
      <c r="C906" s="475"/>
      <c r="D906" s="462"/>
    </row>
    <row r="907" spans="2:4" hidden="1" x14ac:dyDescent="0.25">
      <c r="B907" s="480" t="s">
        <v>4013</v>
      </c>
      <c r="C907" s="475"/>
      <c r="D907" s="462"/>
    </row>
    <row r="908" spans="2:4" hidden="1" x14ac:dyDescent="0.25">
      <c r="B908" s="480" t="s">
        <v>4014</v>
      </c>
      <c r="C908" s="475"/>
      <c r="D908" s="462"/>
    </row>
    <row r="909" spans="2:4" hidden="1" x14ac:dyDescent="0.25">
      <c r="B909" s="480" t="s">
        <v>4015</v>
      </c>
      <c r="C909" s="475"/>
      <c r="D909" s="462"/>
    </row>
    <row r="910" spans="2:4" hidden="1" x14ac:dyDescent="0.25">
      <c r="B910" s="480" t="s">
        <v>4016</v>
      </c>
      <c r="C910" s="475"/>
      <c r="D910" s="462"/>
    </row>
    <row r="911" spans="2:4" hidden="1" x14ac:dyDescent="0.25">
      <c r="B911" s="480" t="s">
        <v>4017</v>
      </c>
      <c r="C911" s="475"/>
      <c r="D911" s="462"/>
    </row>
    <row r="912" spans="2:4" hidden="1" x14ac:dyDescent="0.25">
      <c r="B912" s="480" t="s">
        <v>4018</v>
      </c>
      <c r="C912" s="475"/>
      <c r="D912" s="462"/>
    </row>
    <row r="913" spans="2:4" hidden="1" x14ac:dyDescent="0.25">
      <c r="B913" s="480" t="s">
        <v>4019</v>
      </c>
      <c r="C913" s="475"/>
      <c r="D913" s="462"/>
    </row>
    <row r="914" spans="2:4" hidden="1" x14ac:dyDescent="0.25">
      <c r="B914" s="481" t="s">
        <v>4060</v>
      </c>
      <c r="C914" s="471">
        <f>COLUMN(B914)</f>
        <v>2</v>
      </c>
      <c r="D914" s="471">
        <f>ROW(B914)</f>
        <v>914</v>
      </c>
    </row>
    <row r="915" spans="2:4" hidden="1" x14ac:dyDescent="0.25">
      <c r="B915" s="480" t="s">
        <v>4000</v>
      </c>
      <c r="C915" s="475"/>
      <c r="D915" s="462"/>
    </row>
    <row r="916" spans="2:4" hidden="1" x14ac:dyDescent="0.25">
      <c r="B916" s="480" t="s">
        <v>4001</v>
      </c>
      <c r="C916" s="475"/>
      <c r="D916" s="462"/>
    </row>
    <row r="917" spans="2:4" hidden="1" x14ac:dyDescent="0.25">
      <c r="B917" s="480" t="s">
        <v>4002</v>
      </c>
      <c r="C917" s="475"/>
      <c r="D917" s="462"/>
    </row>
    <row r="918" spans="2:4" hidden="1" x14ac:dyDescent="0.25">
      <c r="B918" s="480" t="s">
        <v>4003</v>
      </c>
      <c r="C918" s="475"/>
      <c r="D918" s="462"/>
    </row>
    <row r="919" spans="2:4" hidden="1" x14ac:dyDescent="0.25">
      <c r="B919" s="480" t="s">
        <v>4004</v>
      </c>
      <c r="C919" s="475"/>
      <c r="D919" s="462"/>
    </row>
    <row r="920" spans="2:4" hidden="1" x14ac:dyDescent="0.25">
      <c r="B920" s="480" t="s">
        <v>4005</v>
      </c>
      <c r="C920" s="475"/>
      <c r="D920" s="462"/>
    </row>
    <row r="921" spans="2:4" hidden="1" x14ac:dyDescent="0.25">
      <c r="B921" s="480" t="s">
        <v>4006</v>
      </c>
      <c r="C921" s="475"/>
      <c r="D921" s="462"/>
    </row>
    <row r="922" spans="2:4" hidden="1" x14ac:dyDescent="0.25">
      <c r="B922" s="480" t="s">
        <v>4007</v>
      </c>
      <c r="C922" s="475"/>
      <c r="D922" s="462"/>
    </row>
    <row r="923" spans="2:4" hidden="1" x14ac:dyDescent="0.25">
      <c r="B923" s="480" t="s">
        <v>4008</v>
      </c>
      <c r="C923" s="475"/>
      <c r="D923" s="462"/>
    </row>
    <row r="924" spans="2:4" hidden="1" x14ac:dyDescent="0.25">
      <c r="B924" s="480" t="s">
        <v>4009</v>
      </c>
      <c r="C924" s="475"/>
      <c r="D924" s="462"/>
    </row>
    <row r="925" spans="2:4" hidden="1" x14ac:dyDescent="0.25">
      <c r="B925" s="480" t="s">
        <v>4010</v>
      </c>
      <c r="C925" s="475"/>
      <c r="D925" s="462"/>
    </row>
    <row r="926" spans="2:4" hidden="1" x14ac:dyDescent="0.25">
      <c r="B926" s="480" t="s">
        <v>4011</v>
      </c>
      <c r="C926" s="475"/>
      <c r="D926" s="462"/>
    </row>
    <row r="927" spans="2:4" hidden="1" x14ac:dyDescent="0.25">
      <c r="B927" s="480" t="s">
        <v>4012</v>
      </c>
      <c r="C927" s="475"/>
      <c r="D927" s="462"/>
    </row>
    <row r="928" spans="2:4" hidden="1" x14ac:dyDescent="0.25">
      <c r="B928" s="480" t="s">
        <v>4013</v>
      </c>
      <c r="C928" s="475"/>
      <c r="D928" s="462"/>
    </row>
    <row r="929" spans="2:4" hidden="1" x14ac:dyDescent="0.25">
      <c r="B929" s="480" t="s">
        <v>4014</v>
      </c>
      <c r="C929" s="475"/>
      <c r="D929" s="462"/>
    </row>
    <row r="930" spans="2:4" hidden="1" x14ac:dyDescent="0.25">
      <c r="B930" s="480" t="s">
        <v>4015</v>
      </c>
      <c r="C930" s="475"/>
      <c r="D930" s="462"/>
    </row>
    <row r="931" spans="2:4" hidden="1" x14ac:dyDescent="0.25">
      <c r="B931" s="480" t="s">
        <v>4016</v>
      </c>
      <c r="C931" s="475"/>
      <c r="D931" s="462"/>
    </row>
    <row r="932" spans="2:4" hidden="1" x14ac:dyDescent="0.25">
      <c r="B932" s="480" t="s">
        <v>4017</v>
      </c>
      <c r="C932" s="475"/>
      <c r="D932" s="462"/>
    </row>
    <row r="933" spans="2:4" hidden="1" x14ac:dyDescent="0.25">
      <c r="B933" s="480" t="s">
        <v>4018</v>
      </c>
      <c r="C933" s="475"/>
      <c r="D933" s="462"/>
    </row>
    <row r="934" spans="2:4" hidden="1" x14ac:dyDescent="0.25">
      <c r="B934" s="480" t="s">
        <v>4019</v>
      </c>
      <c r="C934" s="475"/>
      <c r="D934" s="462"/>
    </row>
    <row r="935" spans="2:4" hidden="1" x14ac:dyDescent="0.25">
      <c r="B935" s="481" t="s">
        <v>4061</v>
      </c>
      <c r="C935" s="471">
        <f>COLUMN(B935)</f>
        <v>2</v>
      </c>
      <c r="D935" s="471">
        <f>ROW(B935)</f>
        <v>935</v>
      </c>
    </row>
    <row r="936" spans="2:4" hidden="1" x14ac:dyDescent="0.25">
      <c r="B936" s="480" t="s">
        <v>4000</v>
      </c>
      <c r="C936" s="475"/>
      <c r="D936" s="462"/>
    </row>
    <row r="937" spans="2:4" hidden="1" x14ac:dyDescent="0.25">
      <c r="B937" s="480" t="s">
        <v>4001</v>
      </c>
      <c r="C937" s="475"/>
      <c r="D937" s="462"/>
    </row>
    <row r="938" spans="2:4" hidden="1" x14ac:dyDescent="0.25">
      <c r="B938" s="480" t="s">
        <v>4002</v>
      </c>
      <c r="C938" s="475"/>
      <c r="D938" s="462"/>
    </row>
    <row r="939" spans="2:4" hidden="1" x14ac:dyDescent="0.25">
      <c r="B939" s="480" t="s">
        <v>4003</v>
      </c>
      <c r="C939" s="475"/>
      <c r="D939" s="462"/>
    </row>
    <row r="940" spans="2:4" hidden="1" x14ac:dyDescent="0.25">
      <c r="B940" s="480" t="s">
        <v>4004</v>
      </c>
      <c r="C940" s="475"/>
      <c r="D940" s="462"/>
    </row>
    <row r="941" spans="2:4" hidden="1" x14ac:dyDescent="0.25">
      <c r="B941" s="480" t="s">
        <v>4005</v>
      </c>
      <c r="C941" s="475"/>
      <c r="D941" s="462"/>
    </row>
    <row r="942" spans="2:4" hidden="1" x14ac:dyDescent="0.25">
      <c r="B942" s="480" t="s">
        <v>4006</v>
      </c>
      <c r="C942" s="475"/>
      <c r="D942" s="462"/>
    </row>
    <row r="943" spans="2:4" hidden="1" x14ac:dyDescent="0.25">
      <c r="B943" s="480" t="s">
        <v>4007</v>
      </c>
      <c r="C943" s="475"/>
      <c r="D943" s="462"/>
    </row>
    <row r="944" spans="2:4" hidden="1" x14ac:dyDescent="0.25">
      <c r="B944" s="480" t="s">
        <v>4008</v>
      </c>
      <c r="C944" s="475"/>
      <c r="D944" s="462"/>
    </row>
    <row r="945" spans="2:4" hidden="1" x14ac:dyDescent="0.25">
      <c r="B945" s="480" t="s">
        <v>4009</v>
      </c>
      <c r="C945" s="475"/>
      <c r="D945" s="462"/>
    </row>
    <row r="946" spans="2:4" hidden="1" x14ac:dyDescent="0.25">
      <c r="B946" s="480" t="s">
        <v>4010</v>
      </c>
      <c r="C946" s="475"/>
      <c r="D946" s="462"/>
    </row>
    <row r="947" spans="2:4" hidden="1" x14ac:dyDescent="0.25">
      <c r="B947" s="480" t="s">
        <v>4011</v>
      </c>
      <c r="C947" s="475"/>
      <c r="D947" s="462"/>
    </row>
    <row r="948" spans="2:4" hidden="1" x14ac:dyDescent="0.25">
      <c r="B948" s="480" t="s">
        <v>4012</v>
      </c>
      <c r="C948" s="475"/>
      <c r="D948" s="462"/>
    </row>
    <row r="949" spans="2:4" hidden="1" x14ac:dyDescent="0.25">
      <c r="B949" s="480" t="s">
        <v>4013</v>
      </c>
      <c r="C949" s="475"/>
      <c r="D949" s="462"/>
    </row>
    <row r="950" spans="2:4" hidden="1" x14ac:dyDescent="0.25">
      <c r="B950" s="480" t="s">
        <v>4014</v>
      </c>
      <c r="C950" s="475"/>
      <c r="D950" s="462"/>
    </row>
    <row r="951" spans="2:4" hidden="1" x14ac:dyDescent="0.25">
      <c r="B951" s="480" t="s">
        <v>4015</v>
      </c>
      <c r="C951" s="475"/>
      <c r="D951" s="462"/>
    </row>
    <row r="952" spans="2:4" hidden="1" x14ac:dyDescent="0.25">
      <c r="B952" s="480" t="s">
        <v>4016</v>
      </c>
      <c r="C952" s="475"/>
      <c r="D952" s="462"/>
    </row>
    <row r="953" spans="2:4" hidden="1" x14ac:dyDescent="0.25">
      <c r="B953" s="480" t="s">
        <v>4017</v>
      </c>
      <c r="C953" s="475"/>
      <c r="D953" s="462"/>
    </row>
    <row r="954" spans="2:4" hidden="1" x14ac:dyDescent="0.25">
      <c r="B954" s="480" t="s">
        <v>4018</v>
      </c>
      <c r="C954" s="475"/>
      <c r="D954" s="462"/>
    </row>
    <row r="955" spans="2:4" hidden="1" x14ac:dyDescent="0.25">
      <c r="B955" s="480" t="s">
        <v>4019</v>
      </c>
      <c r="C955" s="475"/>
      <c r="D955" s="462"/>
    </row>
    <row r="956" spans="2:4" hidden="1" x14ac:dyDescent="0.25">
      <c r="B956" s="481" t="s">
        <v>4062</v>
      </c>
      <c r="C956" s="471">
        <f>COLUMN(B956)</f>
        <v>2</v>
      </c>
      <c r="D956" s="471">
        <f>ROW(B956)</f>
        <v>956</v>
      </c>
    </row>
    <row r="957" spans="2:4" hidden="1" x14ac:dyDescent="0.25">
      <c r="B957" s="480" t="s">
        <v>4000</v>
      </c>
      <c r="C957" s="475"/>
      <c r="D957" s="462"/>
    </row>
    <row r="958" spans="2:4" hidden="1" x14ac:dyDescent="0.25">
      <c r="B958" s="480" t="s">
        <v>4001</v>
      </c>
      <c r="C958" s="475"/>
      <c r="D958" s="462"/>
    </row>
    <row r="959" spans="2:4" hidden="1" x14ac:dyDescent="0.25">
      <c r="B959" s="480" t="s">
        <v>4002</v>
      </c>
      <c r="C959" s="475"/>
      <c r="D959" s="462"/>
    </row>
    <row r="960" spans="2:4" hidden="1" x14ac:dyDescent="0.25">
      <c r="B960" s="480" t="s">
        <v>4003</v>
      </c>
      <c r="C960" s="475"/>
      <c r="D960" s="462"/>
    </row>
    <row r="961" spans="2:4" hidden="1" x14ac:dyDescent="0.25">
      <c r="B961" s="480" t="s">
        <v>4004</v>
      </c>
      <c r="C961" s="475"/>
      <c r="D961" s="462"/>
    </row>
    <row r="962" spans="2:4" hidden="1" x14ac:dyDescent="0.25">
      <c r="B962" s="480" t="s">
        <v>4005</v>
      </c>
      <c r="C962" s="475"/>
      <c r="D962" s="462"/>
    </row>
    <row r="963" spans="2:4" hidden="1" x14ac:dyDescent="0.25">
      <c r="B963" s="480" t="s">
        <v>4006</v>
      </c>
      <c r="C963" s="475"/>
      <c r="D963" s="462"/>
    </row>
    <row r="964" spans="2:4" hidden="1" x14ac:dyDescent="0.25">
      <c r="B964" s="480" t="s">
        <v>4007</v>
      </c>
      <c r="C964" s="475"/>
      <c r="D964" s="462"/>
    </row>
    <row r="965" spans="2:4" hidden="1" x14ac:dyDescent="0.25">
      <c r="B965" s="480" t="s">
        <v>4008</v>
      </c>
      <c r="C965" s="475"/>
      <c r="D965" s="462"/>
    </row>
    <row r="966" spans="2:4" hidden="1" x14ac:dyDescent="0.25">
      <c r="B966" s="480" t="s">
        <v>4009</v>
      </c>
      <c r="C966" s="475"/>
      <c r="D966" s="462"/>
    </row>
    <row r="967" spans="2:4" hidden="1" x14ac:dyDescent="0.25">
      <c r="B967" s="480" t="s">
        <v>4010</v>
      </c>
      <c r="C967" s="475"/>
      <c r="D967" s="462"/>
    </row>
    <row r="968" spans="2:4" hidden="1" x14ac:dyDescent="0.25">
      <c r="B968" s="480" t="s">
        <v>4011</v>
      </c>
      <c r="C968" s="475"/>
      <c r="D968" s="462"/>
    </row>
    <row r="969" spans="2:4" hidden="1" x14ac:dyDescent="0.25">
      <c r="B969" s="480" t="s">
        <v>4012</v>
      </c>
      <c r="C969" s="475"/>
      <c r="D969" s="462"/>
    </row>
    <row r="970" spans="2:4" hidden="1" x14ac:dyDescent="0.25">
      <c r="B970" s="480" t="s">
        <v>4013</v>
      </c>
      <c r="C970" s="475"/>
      <c r="D970" s="462"/>
    </row>
    <row r="971" spans="2:4" hidden="1" x14ac:dyDescent="0.25">
      <c r="B971" s="480" t="s">
        <v>4014</v>
      </c>
      <c r="C971" s="475"/>
      <c r="D971" s="462"/>
    </row>
    <row r="972" spans="2:4" hidden="1" x14ac:dyDescent="0.25">
      <c r="B972" s="480" t="s">
        <v>4015</v>
      </c>
      <c r="C972" s="475"/>
      <c r="D972" s="462"/>
    </row>
    <row r="973" spans="2:4" hidden="1" x14ac:dyDescent="0.25">
      <c r="B973" s="480" t="s">
        <v>4016</v>
      </c>
      <c r="C973" s="475"/>
      <c r="D973" s="462"/>
    </row>
    <row r="974" spans="2:4" hidden="1" x14ac:dyDescent="0.25">
      <c r="B974" s="480" t="s">
        <v>4017</v>
      </c>
      <c r="C974" s="475"/>
      <c r="D974" s="462"/>
    </row>
    <row r="975" spans="2:4" hidden="1" x14ac:dyDescent="0.25">
      <c r="B975" s="480" t="s">
        <v>4018</v>
      </c>
      <c r="C975" s="475"/>
      <c r="D975" s="462"/>
    </row>
    <row r="976" spans="2:4" hidden="1" x14ac:dyDescent="0.25">
      <c r="B976" s="480" t="s">
        <v>4019</v>
      </c>
      <c r="C976" s="475"/>
      <c r="D976" s="462"/>
    </row>
    <row r="977" spans="2:4" hidden="1" x14ac:dyDescent="0.25">
      <c r="B977" s="477" t="s">
        <v>4063</v>
      </c>
      <c r="C977" s="471">
        <f>COLUMN(B977)</f>
        <v>2</v>
      </c>
      <c r="D977" s="471">
        <f>ROW(B977)</f>
        <v>977</v>
      </c>
    </row>
    <row r="978" spans="2:4" hidden="1" x14ac:dyDescent="0.25">
      <c r="B978" s="480" t="s">
        <v>4000</v>
      </c>
      <c r="C978" s="475"/>
      <c r="D978" s="462"/>
    </row>
    <row r="979" spans="2:4" hidden="1" x14ac:dyDescent="0.25">
      <c r="B979" s="480" t="s">
        <v>4001</v>
      </c>
      <c r="C979" s="475"/>
      <c r="D979" s="462"/>
    </row>
    <row r="980" spans="2:4" hidden="1" x14ac:dyDescent="0.25">
      <c r="B980" s="480" t="s">
        <v>4002</v>
      </c>
      <c r="C980" s="475"/>
      <c r="D980" s="462"/>
    </row>
    <row r="981" spans="2:4" hidden="1" x14ac:dyDescent="0.25">
      <c r="B981" s="480" t="s">
        <v>4003</v>
      </c>
      <c r="C981" s="475"/>
      <c r="D981" s="462"/>
    </row>
    <row r="982" spans="2:4" hidden="1" x14ac:dyDescent="0.25">
      <c r="B982" s="480" t="s">
        <v>4004</v>
      </c>
      <c r="C982" s="475"/>
      <c r="D982" s="462"/>
    </row>
    <row r="983" spans="2:4" hidden="1" x14ac:dyDescent="0.25">
      <c r="B983" s="480" t="s">
        <v>4005</v>
      </c>
      <c r="C983" s="475"/>
      <c r="D983" s="462"/>
    </row>
    <row r="984" spans="2:4" hidden="1" x14ac:dyDescent="0.25">
      <c r="B984" s="480" t="s">
        <v>4006</v>
      </c>
      <c r="C984" s="475"/>
      <c r="D984" s="462"/>
    </row>
    <row r="985" spans="2:4" hidden="1" x14ac:dyDescent="0.25">
      <c r="B985" s="480" t="s">
        <v>4007</v>
      </c>
      <c r="C985" s="475"/>
      <c r="D985" s="462"/>
    </row>
    <row r="986" spans="2:4" hidden="1" x14ac:dyDescent="0.25">
      <c r="B986" s="480" t="s">
        <v>4008</v>
      </c>
      <c r="C986" s="475"/>
      <c r="D986" s="462"/>
    </row>
    <row r="987" spans="2:4" hidden="1" x14ac:dyDescent="0.25">
      <c r="B987" s="480" t="s">
        <v>4009</v>
      </c>
      <c r="C987" s="475"/>
      <c r="D987" s="462"/>
    </row>
    <row r="988" spans="2:4" hidden="1" x14ac:dyDescent="0.25">
      <c r="B988" s="480" t="s">
        <v>4010</v>
      </c>
      <c r="C988" s="475"/>
      <c r="D988" s="462"/>
    </row>
    <row r="989" spans="2:4" hidden="1" x14ac:dyDescent="0.25">
      <c r="B989" s="480" t="s">
        <v>4011</v>
      </c>
      <c r="C989" s="475"/>
      <c r="D989" s="462"/>
    </row>
    <row r="990" spans="2:4" hidden="1" x14ac:dyDescent="0.25">
      <c r="B990" s="480" t="s">
        <v>4012</v>
      </c>
      <c r="C990" s="475"/>
      <c r="D990" s="462"/>
    </row>
    <row r="991" spans="2:4" hidden="1" x14ac:dyDescent="0.25">
      <c r="B991" s="480" t="s">
        <v>4013</v>
      </c>
      <c r="C991" s="475"/>
      <c r="D991" s="462"/>
    </row>
    <row r="992" spans="2:4" hidden="1" x14ac:dyDescent="0.25">
      <c r="B992" s="480" t="s">
        <v>4014</v>
      </c>
      <c r="C992" s="475"/>
      <c r="D992" s="462"/>
    </row>
    <row r="993" spans="2:4" hidden="1" x14ac:dyDescent="0.25">
      <c r="B993" s="480" t="s">
        <v>4015</v>
      </c>
      <c r="C993" s="475"/>
      <c r="D993" s="462"/>
    </row>
    <row r="994" spans="2:4" hidden="1" x14ac:dyDescent="0.25">
      <c r="B994" s="480" t="s">
        <v>4016</v>
      </c>
      <c r="C994" s="475"/>
      <c r="D994" s="462"/>
    </row>
    <row r="995" spans="2:4" hidden="1" x14ac:dyDescent="0.25">
      <c r="B995" s="480" t="s">
        <v>4017</v>
      </c>
      <c r="C995" s="475"/>
      <c r="D995" s="462"/>
    </row>
    <row r="996" spans="2:4" hidden="1" x14ac:dyDescent="0.25">
      <c r="B996" s="480" t="s">
        <v>4018</v>
      </c>
      <c r="C996" s="475"/>
      <c r="D996" s="462"/>
    </row>
    <row r="997" spans="2:4" hidden="1" x14ac:dyDescent="0.25">
      <c r="B997" s="480" t="s">
        <v>4019</v>
      </c>
      <c r="C997" s="475"/>
      <c r="D997" s="462"/>
    </row>
    <row r="998" spans="2:4" hidden="1" x14ac:dyDescent="0.25">
      <c r="B998" s="481" t="s">
        <v>4064</v>
      </c>
      <c r="C998" s="471">
        <f>COLUMN(B998)</f>
        <v>2</v>
      </c>
      <c r="D998" s="471">
        <f>ROW(B998)</f>
        <v>998</v>
      </c>
    </row>
    <row r="999" spans="2:4" hidden="1" x14ac:dyDescent="0.25">
      <c r="B999" s="480" t="s">
        <v>4000</v>
      </c>
      <c r="C999" s="475"/>
      <c r="D999" s="462"/>
    </row>
    <row r="1000" spans="2:4" hidden="1" x14ac:dyDescent="0.25">
      <c r="B1000" s="480" t="s">
        <v>4001</v>
      </c>
      <c r="C1000" s="475"/>
      <c r="D1000" s="462"/>
    </row>
    <row r="1001" spans="2:4" hidden="1" x14ac:dyDescent="0.25">
      <c r="B1001" s="480" t="s">
        <v>4002</v>
      </c>
      <c r="C1001" s="475"/>
      <c r="D1001" s="462"/>
    </row>
    <row r="1002" spans="2:4" hidden="1" x14ac:dyDescent="0.25">
      <c r="B1002" s="480" t="s">
        <v>4003</v>
      </c>
      <c r="C1002" s="475"/>
      <c r="D1002" s="462"/>
    </row>
    <row r="1003" spans="2:4" hidden="1" x14ac:dyDescent="0.25">
      <c r="B1003" s="480" t="s">
        <v>4004</v>
      </c>
      <c r="C1003" s="475"/>
      <c r="D1003" s="462"/>
    </row>
    <row r="1004" spans="2:4" hidden="1" x14ac:dyDescent="0.25">
      <c r="B1004" s="480" t="s">
        <v>4005</v>
      </c>
      <c r="C1004" s="475"/>
      <c r="D1004" s="462"/>
    </row>
    <row r="1005" spans="2:4" hidden="1" x14ac:dyDescent="0.25">
      <c r="B1005" s="480" t="s">
        <v>4006</v>
      </c>
      <c r="C1005" s="475"/>
      <c r="D1005" s="462"/>
    </row>
    <row r="1006" spans="2:4" hidden="1" x14ac:dyDescent="0.25">
      <c r="B1006" s="480" t="s">
        <v>4007</v>
      </c>
      <c r="C1006" s="475"/>
      <c r="D1006" s="462"/>
    </row>
    <row r="1007" spans="2:4" hidden="1" x14ac:dyDescent="0.25">
      <c r="B1007" s="480" t="s">
        <v>4008</v>
      </c>
      <c r="C1007" s="475"/>
      <c r="D1007" s="462"/>
    </row>
    <row r="1008" spans="2:4" hidden="1" x14ac:dyDescent="0.25">
      <c r="B1008" s="480" t="s">
        <v>4009</v>
      </c>
      <c r="C1008" s="475"/>
      <c r="D1008" s="462"/>
    </row>
    <row r="1009" spans="2:4" hidden="1" x14ac:dyDescent="0.25">
      <c r="B1009" s="480" t="s">
        <v>4010</v>
      </c>
      <c r="C1009" s="475"/>
      <c r="D1009" s="462"/>
    </row>
    <row r="1010" spans="2:4" hidden="1" x14ac:dyDescent="0.25">
      <c r="B1010" s="480" t="s">
        <v>4011</v>
      </c>
      <c r="C1010" s="475"/>
      <c r="D1010" s="462"/>
    </row>
    <row r="1011" spans="2:4" hidden="1" x14ac:dyDescent="0.25">
      <c r="B1011" s="480" t="s">
        <v>4012</v>
      </c>
      <c r="C1011" s="475"/>
      <c r="D1011" s="462"/>
    </row>
    <row r="1012" spans="2:4" hidden="1" x14ac:dyDescent="0.25">
      <c r="B1012" s="480" t="s">
        <v>4013</v>
      </c>
      <c r="C1012" s="475"/>
      <c r="D1012" s="462"/>
    </row>
    <row r="1013" spans="2:4" hidden="1" x14ac:dyDescent="0.25">
      <c r="B1013" s="480" t="s">
        <v>4014</v>
      </c>
      <c r="C1013" s="475"/>
      <c r="D1013" s="462"/>
    </row>
    <row r="1014" spans="2:4" hidden="1" x14ac:dyDescent="0.25">
      <c r="B1014" s="480" t="s">
        <v>4015</v>
      </c>
      <c r="C1014" s="475"/>
      <c r="D1014" s="462"/>
    </row>
    <row r="1015" spans="2:4" hidden="1" x14ac:dyDescent="0.25">
      <c r="B1015" s="480" t="s">
        <v>4016</v>
      </c>
      <c r="C1015" s="475"/>
      <c r="D1015" s="462"/>
    </row>
    <row r="1016" spans="2:4" hidden="1" x14ac:dyDescent="0.25">
      <c r="B1016" s="480" t="s">
        <v>4017</v>
      </c>
      <c r="C1016" s="475"/>
      <c r="D1016" s="462"/>
    </row>
    <row r="1017" spans="2:4" hidden="1" x14ac:dyDescent="0.25">
      <c r="B1017" s="480" t="s">
        <v>4018</v>
      </c>
      <c r="C1017" s="475"/>
      <c r="D1017" s="462"/>
    </row>
    <row r="1018" spans="2:4" hidden="1" x14ac:dyDescent="0.25">
      <c r="B1018" s="480" t="s">
        <v>4019</v>
      </c>
      <c r="C1018" s="475"/>
      <c r="D1018" s="462"/>
    </row>
    <row r="1019" spans="2:4" hidden="1" x14ac:dyDescent="0.25">
      <c r="B1019" s="481" t="s">
        <v>4065</v>
      </c>
      <c r="C1019" s="471">
        <f>COLUMN(B1019)</f>
        <v>2</v>
      </c>
      <c r="D1019" s="471">
        <f>ROW(B1019)</f>
        <v>1019</v>
      </c>
    </row>
    <row r="1020" spans="2:4" hidden="1" x14ac:dyDescent="0.25">
      <c r="B1020" s="480" t="s">
        <v>4000</v>
      </c>
      <c r="C1020" s="475"/>
      <c r="D1020" s="462"/>
    </row>
    <row r="1021" spans="2:4" hidden="1" x14ac:dyDescent="0.25">
      <c r="B1021" s="480" t="s">
        <v>4001</v>
      </c>
      <c r="C1021" s="475"/>
      <c r="D1021" s="462"/>
    </row>
    <row r="1022" spans="2:4" hidden="1" x14ac:dyDescent="0.25">
      <c r="B1022" s="480" t="s">
        <v>4002</v>
      </c>
      <c r="C1022" s="475"/>
      <c r="D1022" s="462"/>
    </row>
    <row r="1023" spans="2:4" hidden="1" x14ac:dyDescent="0.25">
      <c r="B1023" s="480" t="s">
        <v>4003</v>
      </c>
      <c r="C1023" s="475"/>
      <c r="D1023" s="462"/>
    </row>
    <row r="1024" spans="2:4" hidden="1" x14ac:dyDescent="0.25">
      <c r="B1024" s="480" t="s">
        <v>4004</v>
      </c>
      <c r="C1024" s="475"/>
      <c r="D1024" s="462"/>
    </row>
    <row r="1025" spans="2:4" hidden="1" x14ac:dyDescent="0.25">
      <c r="B1025" s="480" t="s">
        <v>4005</v>
      </c>
      <c r="C1025" s="475"/>
      <c r="D1025" s="462"/>
    </row>
    <row r="1026" spans="2:4" hidden="1" x14ac:dyDescent="0.25">
      <c r="B1026" s="480" t="s">
        <v>4006</v>
      </c>
      <c r="C1026" s="475"/>
      <c r="D1026" s="462"/>
    </row>
    <row r="1027" spans="2:4" hidden="1" x14ac:dyDescent="0.25">
      <c r="B1027" s="480" t="s">
        <v>4007</v>
      </c>
      <c r="C1027" s="475"/>
      <c r="D1027" s="462"/>
    </row>
    <row r="1028" spans="2:4" hidden="1" x14ac:dyDescent="0.25">
      <c r="B1028" s="480" t="s">
        <v>4008</v>
      </c>
      <c r="C1028" s="475"/>
      <c r="D1028" s="462"/>
    </row>
    <row r="1029" spans="2:4" hidden="1" x14ac:dyDescent="0.25">
      <c r="B1029" s="480" t="s">
        <v>4009</v>
      </c>
      <c r="C1029" s="475"/>
      <c r="D1029" s="462"/>
    </row>
    <row r="1030" spans="2:4" hidden="1" x14ac:dyDescent="0.25">
      <c r="B1030" s="480" t="s">
        <v>4010</v>
      </c>
      <c r="C1030" s="475"/>
      <c r="D1030" s="462"/>
    </row>
    <row r="1031" spans="2:4" hidden="1" x14ac:dyDescent="0.25">
      <c r="B1031" s="480" t="s">
        <v>4011</v>
      </c>
      <c r="C1031" s="475"/>
      <c r="D1031" s="462"/>
    </row>
    <row r="1032" spans="2:4" hidden="1" x14ac:dyDescent="0.25">
      <c r="B1032" s="480" t="s">
        <v>4012</v>
      </c>
      <c r="C1032" s="475"/>
      <c r="D1032" s="462"/>
    </row>
    <row r="1033" spans="2:4" hidden="1" x14ac:dyDescent="0.25">
      <c r="B1033" s="480" t="s">
        <v>4013</v>
      </c>
      <c r="C1033" s="475"/>
      <c r="D1033" s="462"/>
    </row>
    <row r="1034" spans="2:4" hidden="1" x14ac:dyDescent="0.25">
      <c r="B1034" s="480" t="s">
        <v>4014</v>
      </c>
      <c r="C1034" s="475"/>
      <c r="D1034" s="462"/>
    </row>
    <row r="1035" spans="2:4" hidden="1" x14ac:dyDescent="0.25">
      <c r="B1035" s="480" t="s">
        <v>4015</v>
      </c>
      <c r="C1035" s="475"/>
      <c r="D1035" s="462"/>
    </row>
    <row r="1036" spans="2:4" hidden="1" x14ac:dyDescent="0.25">
      <c r="B1036" s="480" t="s">
        <v>4016</v>
      </c>
      <c r="C1036" s="475"/>
      <c r="D1036" s="462"/>
    </row>
    <row r="1037" spans="2:4" hidden="1" x14ac:dyDescent="0.25">
      <c r="B1037" s="480" t="s">
        <v>4017</v>
      </c>
      <c r="C1037" s="475"/>
      <c r="D1037" s="462"/>
    </row>
    <row r="1038" spans="2:4" hidden="1" x14ac:dyDescent="0.25">
      <c r="B1038" s="480" t="s">
        <v>4018</v>
      </c>
      <c r="C1038" s="475"/>
      <c r="D1038" s="462"/>
    </row>
    <row r="1039" spans="2:4" hidden="1" x14ac:dyDescent="0.25">
      <c r="B1039" s="480" t="s">
        <v>4019</v>
      </c>
      <c r="C1039" s="475"/>
      <c r="D1039" s="462"/>
    </row>
    <row r="1040" spans="2:4" hidden="1" x14ac:dyDescent="0.25">
      <c r="B1040" s="481" t="s">
        <v>4066</v>
      </c>
      <c r="C1040" s="471">
        <f>COLUMN(B1040)</f>
        <v>2</v>
      </c>
      <c r="D1040" s="471">
        <f>ROW(B1040)</f>
        <v>1040</v>
      </c>
    </row>
    <row r="1041" spans="2:4" hidden="1" x14ac:dyDescent="0.25">
      <c r="B1041" s="480" t="s">
        <v>4000</v>
      </c>
      <c r="C1041" s="475"/>
      <c r="D1041" s="462"/>
    </row>
    <row r="1042" spans="2:4" hidden="1" x14ac:dyDescent="0.25">
      <c r="B1042" s="480" t="s">
        <v>4001</v>
      </c>
      <c r="C1042" s="475"/>
      <c r="D1042" s="462"/>
    </row>
    <row r="1043" spans="2:4" hidden="1" x14ac:dyDescent="0.25">
      <c r="B1043" s="480" t="s">
        <v>4002</v>
      </c>
      <c r="C1043" s="475"/>
      <c r="D1043" s="462"/>
    </row>
    <row r="1044" spans="2:4" hidden="1" x14ac:dyDescent="0.25">
      <c r="B1044" s="480" t="s">
        <v>4003</v>
      </c>
      <c r="C1044" s="475"/>
      <c r="D1044" s="462"/>
    </row>
    <row r="1045" spans="2:4" hidden="1" x14ac:dyDescent="0.25">
      <c r="B1045" s="480" t="s">
        <v>4004</v>
      </c>
      <c r="C1045" s="475"/>
      <c r="D1045" s="462"/>
    </row>
    <row r="1046" spans="2:4" hidden="1" x14ac:dyDescent="0.25">
      <c r="B1046" s="480" t="s">
        <v>4005</v>
      </c>
      <c r="C1046" s="475"/>
      <c r="D1046" s="462"/>
    </row>
    <row r="1047" spans="2:4" hidden="1" x14ac:dyDescent="0.25">
      <c r="B1047" s="480" t="s">
        <v>4006</v>
      </c>
      <c r="C1047" s="475"/>
      <c r="D1047" s="462"/>
    </row>
    <row r="1048" spans="2:4" hidden="1" x14ac:dyDescent="0.25">
      <c r="B1048" s="480" t="s">
        <v>4007</v>
      </c>
      <c r="C1048" s="475"/>
      <c r="D1048" s="462"/>
    </row>
    <row r="1049" spans="2:4" hidden="1" x14ac:dyDescent="0.25">
      <c r="B1049" s="480" t="s">
        <v>4008</v>
      </c>
      <c r="C1049" s="475"/>
      <c r="D1049" s="462"/>
    </row>
    <row r="1050" spans="2:4" hidden="1" x14ac:dyDescent="0.25">
      <c r="B1050" s="480" t="s">
        <v>4009</v>
      </c>
      <c r="C1050" s="475"/>
      <c r="D1050" s="462"/>
    </row>
    <row r="1051" spans="2:4" hidden="1" x14ac:dyDescent="0.25">
      <c r="B1051" s="480" t="s">
        <v>4010</v>
      </c>
      <c r="C1051" s="475"/>
      <c r="D1051" s="462"/>
    </row>
    <row r="1052" spans="2:4" hidden="1" x14ac:dyDescent="0.25">
      <c r="B1052" s="480" t="s">
        <v>4011</v>
      </c>
      <c r="C1052" s="475"/>
      <c r="D1052" s="462"/>
    </row>
    <row r="1053" spans="2:4" hidden="1" x14ac:dyDescent="0.25">
      <c r="B1053" s="480" t="s">
        <v>4012</v>
      </c>
      <c r="C1053" s="475"/>
      <c r="D1053" s="462"/>
    </row>
    <row r="1054" spans="2:4" hidden="1" x14ac:dyDescent="0.25">
      <c r="B1054" s="480" t="s">
        <v>4013</v>
      </c>
      <c r="C1054" s="475"/>
      <c r="D1054" s="462"/>
    </row>
    <row r="1055" spans="2:4" hidden="1" x14ac:dyDescent="0.25">
      <c r="B1055" s="480" t="s">
        <v>4014</v>
      </c>
      <c r="C1055" s="475"/>
      <c r="D1055" s="462"/>
    </row>
    <row r="1056" spans="2:4" hidden="1" x14ac:dyDescent="0.25">
      <c r="B1056" s="480" t="s">
        <v>4015</v>
      </c>
      <c r="C1056" s="475"/>
      <c r="D1056" s="462"/>
    </row>
    <row r="1057" spans="2:4" hidden="1" x14ac:dyDescent="0.25">
      <c r="B1057" s="480" t="s">
        <v>4016</v>
      </c>
      <c r="C1057" s="475"/>
      <c r="D1057" s="462"/>
    </row>
    <row r="1058" spans="2:4" hidden="1" x14ac:dyDescent="0.25">
      <c r="B1058" s="480" t="s">
        <v>4017</v>
      </c>
      <c r="C1058" s="475"/>
      <c r="D1058" s="462"/>
    </row>
    <row r="1059" spans="2:4" hidden="1" x14ac:dyDescent="0.25">
      <c r="B1059" s="480" t="s">
        <v>4018</v>
      </c>
      <c r="C1059" s="475"/>
      <c r="D1059" s="462"/>
    </row>
    <row r="1060" spans="2:4" hidden="1" x14ac:dyDescent="0.25">
      <c r="B1060" s="480" t="s">
        <v>4019</v>
      </c>
      <c r="C1060" s="475"/>
      <c r="D1060" s="462"/>
    </row>
    <row r="1061" spans="2:4" hidden="1" x14ac:dyDescent="0.25">
      <c r="B1061" s="481" t="s">
        <v>4067</v>
      </c>
      <c r="C1061" s="471">
        <f>COLUMN(B1061)</f>
        <v>2</v>
      </c>
      <c r="D1061" s="471">
        <f>ROW(B1061)</f>
        <v>1061</v>
      </c>
    </row>
    <row r="1062" spans="2:4" hidden="1" x14ac:dyDescent="0.25">
      <c r="B1062" s="480" t="s">
        <v>4000</v>
      </c>
      <c r="C1062" s="475"/>
      <c r="D1062" s="462"/>
    </row>
    <row r="1063" spans="2:4" hidden="1" x14ac:dyDescent="0.25">
      <c r="B1063" s="480" t="s">
        <v>4001</v>
      </c>
      <c r="C1063" s="475"/>
      <c r="D1063" s="462"/>
    </row>
    <row r="1064" spans="2:4" hidden="1" x14ac:dyDescent="0.25">
      <c r="B1064" s="480" t="s">
        <v>4002</v>
      </c>
      <c r="C1064" s="475"/>
      <c r="D1064" s="462"/>
    </row>
    <row r="1065" spans="2:4" hidden="1" x14ac:dyDescent="0.25">
      <c r="B1065" s="480" t="s">
        <v>4003</v>
      </c>
      <c r="C1065" s="475"/>
      <c r="D1065" s="462"/>
    </row>
    <row r="1066" spans="2:4" hidden="1" x14ac:dyDescent="0.25">
      <c r="B1066" s="480" t="s">
        <v>4004</v>
      </c>
      <c r="C1066" s="475"/>
      <c r="D1066" s="462"/>
    </row>
    <row r="1067" spans="2:4" hidden="1" x14ac:dyDescent="0.25">
      <c r="B1067" s="480" t="s">
        <v>4005</v>
      </c>
      <c r="C1067" s="475"/>
      <c r="D1067" s="462"/>
    </row>
    <row r="1068" spans="2:4" hidden="1" x14ac:dyDescent="0.25">
      <c r="B1068" s="480" t="s">
        <v>4006</v>
      </c>
      <c r="C1068" s="475"/>
      <c r="D1068" s="462"/>
    </row>
    <row r="1069" spans="2:4" hidden="1" x14ac:dyDescent="0.25">
      <c r="B1069" s="480" t="s">
        <v>4007</v>
      </c>
      <c r="C1069" s="475"/>
      <c r="D1069" s="462"/>
    </row>
    <row r="1070" spans="2:4" hidden="1" x14ac:dyDescent="0.25">
      <c r="B1070" s="480" t="s">
        <v>4008</v>
      </c>
      <c r="C1070" s="475"/>
      <c r="D1070" s="462"/>
    </row>
    <row r="1071" spans="2:4" hidden="1" x14ac:dyDescent="0.25">
      <c r="B1071" s="480" t="s">
        <v>4009</v>
      </c>
      <c r="C1071" s="475"/>
      <c r="D1071" s="462"/>
    </row>
    <row r="1072" spans="2:4" hidden="1" x14ac:dyDescent="0.25">
      <c r="B1072" s="480" t="s">
        <v>4010</v>
      </c>
      <c r="C1072" s="475"/>
      <c r="D1072" s="462"/>
    </row>
    <row r="1073" spans="2:4" hidden="1" x14ac:dyDescent="0.25">
      <c r="B1073" s="480" t="s">
        <v>4011</v>
      </c>
      <c r="C1073" s="475"/>
      <c r="D1073" s="462"/>
    </row>
    <row r="1074" spans="2:4" hidden="1" x14ac:dyDescent="0.25">
      <c r="B1074" s="480" t="s">
        <v>4012</v>
      </c>
      <c r="C1074" s="475"/>
      <c r="D1074" s="462"/>
    </row>
    <row r="1075" spans="2:4" hidden="1" x14ac:dyDescent="0.25">
      <c r="B1075" s="480" t="s">
        <v>4013</v>
      </c>
      <c r="C1075" s="475"/>
      <c r="D1075" s="462"/>
    </row>
    <row r="1076" spans="2:4" hidden="1" x14ac:dyDescent="0.25">
      <c r="B1076" s="480" t="s">
        <v>4014</v>
      </c>
      <c r="C1076" s="475"/>
      <c r="D1076" s="462"/>
    </row>
    <row r="1077" spans="2:4" hidden="1" x14ac:dyDescent="0.25">
      <c r="B1077" s="480" t="s">
        <v>4015</v>
      </c>
      <c r="C1077" s="475"/>
      <c r="D1077" s="462"/>
    </row>
    <row r="1078" spans="2:4" hidden="1" x14ac:dyDescent="0.25">
      <c r="B1078" s="480" t="s">
        <v>4016</v>
      </c>
      <c r="C1078" s="475"/>
      <c r="D1078" s="462"/>
    </row>
    <row r="1079" spans="2:4" hidden="1" x14ac:dyDescent="0.25">
      <c r="B1079" s="480" t="s">
        <v>4017</v>
      </c>
      <c r="C1079" s="475"/>
      <c r="D1079" s="462"/>
    </row>
    <row r="1080" spans="2:4" hidden="1" x14ac:dyDescent="0.25">
      <c r="B1080" s="480" t="s">
        <v>4018</v>
      </c>
      <c r="C1080" s="475"/>
      <c r="D1080" s="462"/>
    </row>
    <row r="1081" spans="2:4" hidden="1" x14ac:dyDescent="0.25">
      <c r="B1081" s="480" t="s">
        <v>4019</v>
      </c>
      <c r="C1081" s="475"/>
      <c r="D1081" s="462"/>
    </row>
    <row r="1082" spans="2:4" hidden="1" x14ac:dyDescent="0.25">
      <c r="B1082" s="477" t="s">
        <v>3976</v>
      </c>
      <c r="C1082" s="471">
        <f>COLUMN(B1082)</f>
        <v>2</v>
      </c>
      <c r="D1082" s="471">
        <f>ROW(B1082)</f>
        <v>1082</v>
      </c>
    </row>
    <row r="1083" spans="2:4" hidden="1" x14ac:dyDescent="0.25">
      <c r="B1083" s="480" t="s">
        <v>4000</v>
      </c>
      <c r="C1083" s="475"/>
      <c r="D1083" s="462"/>
    </row>
    <row r="1084" spans="2:4" hidden="1" x14ac:dyDescent="0.25">
      <c r="B1084" s="480" t="s">
        <v>4001</v>
      </c>
      <c r="C1084" s="475"/>
      <c r="D1084" s="462"/>
    </row>
    <row r="1085" spans="2:4" hidden="1" x14ac:dyDescent="0.25">
      <c r="B1085" s="480" t="s">
        <v>4002</v>
      </c>
      <c r="C1085" s="475"/>
      <c r="D1085" s="462"/>
    </row>
    <row r="1086" spans="2:4" hidden="1" x14ac:dyDescent="0.25">
      <c r="B1086" s="480" t="s">
        <v>4003</v>
      </c>
      <c r="C1086" s="475"/>
      <c r="D1086" s="462"/>
    </row>
    <row r="1087" spans="2:4" hidden="1" x14ac:dyDescent="0.25">
      <c r="B1087" s="480" t="s">
        <v>4004</v>
      </c>
      <c r="C1087" s="475"/>
      <c r="D1087" s="462"/>
    </row>
    <row r="1088" spans="2:4" hidden="1" x14ac:dyDescent="0.25">
      <c r="B1088" s="480" t="s">
        <v>4005</v>
      </c>
      <c r="C1088" s="475"/>
      <c r="D1088" s="462"/>
    </row>
    <row r="1089" spans="2:4" hidden="1" x14ac:dyDescent="0.25">
      <c r="B1089" s="480" t="s">
        <v>4006</v>
      </c>
      <c r="C1089" s="475"/>
      <c r="D1089" s="462"/>
    </row>
    <row r="1090" spans="2:4" hidden="1" x14ac:dyDescent="0.25">
      <c r="B1090" s="480" t="s">
        <v>4007</v>
      </c>
      <c r="C1090" s="475"/>
      <c r="D1090" s="462"/>
    </row>
    <row r="1091" spans="2:4" hidden="1" x14ac:dyDescent="0.25">
      <c r="B1091" s="480" t="s">
        <v>4008</v>
      </c>
      <c r="C1091" s="475"/>
      <c r="D1091" s="462"/>
    </row>
    <row r="1092" spans="2:4" hidden="1" x14ac:dyDescent="0.25">
      <c r="B1092" s="480" t="s">
        <v>4009</v>
      </c>
      <c r="C1092" s="475"/>
      <c r="D1092" s="462"/>
    </row>
    <row r="1093" spans="2:4" hidden="1" x14ac:dyDescent="0.25">
      <c r="B1093" s="480" t="s">
        <v>4010</v>
      </c>
      <c r="C1093" s="475"/>
      <c r="D1093" s="462"/>
    </row>
    <row r="1094" spans="2:4" hidden="1" x14ac:dyDescent="0.25">
      <c r="B1094" s="480" t="s">
        <v>4011</v>
      </c>
      <c r="C1094" s="475"/>
      <c r="D1094" s="462"/>
    </row>
    <row r="1095" spans="2:4" hidden="1" x14ac:dyDescent="0.25">
      <c r="B1095" s="480" t="s">
        <v>4012</v>
      </c>
      <c r="C1095" s="475"/>
      <c r="D1095" s="462"/>
    </row>
    <row r="1096" spans="2:4" hidden="1" x14ac:dyDescent="0.25">
      <c r="B1096" s="480" t="s">
        <v>4013</v>
      </c>
      <c r="C1096" s="475"/>
      <c r="D1096" s="462"/>
    </row>
    <row r="1097" spans="2:4" hidden="1" x14ac:dyDescent="0.25">
      <c r="B1097" s="480" t="s">
        <v>4014</v>
      </c>
      <c r="C1097" s="475"/>
      <c r="D1097" s="462"/>
    </row>
    <row r="1098" spans="2:4" hidden="1" x14ac:dyDescent="0.25">
      <c r="B1098" s="480" t="s">
        <v>4015</v>
      </c>
      <c r="C1098" s="475"/>
      <c r="D1098" s="462"/>
    </row>
    <row r="1099" spans="2:4" hidden="1" x14ac:dyDescent="0.25">
      <c r="B1099" s="480" t="s">
        <v>4016</v>
      </c>
      <c r="C1099" s="475"/>
      <c r="D1099" s="462"/>
    </row>
    <row r="1100" spans="2:4" hidden="1" x14ac:dyDescent="0.25">
      <c r="B1100" s="480" t="s">
        <v>4017</v>
      </c>
      <c r="C1100" s="475"/>
      <c r="D1100" s="462"/>
    </row>
    <row r="1101" spans="2:4" hidden="1" x14ac:dyDescent="0.25">
      <c r="B1101" s="480" t="s">
        <v>4018</v>
      </c>
      <c r="C1101" s="475"/>
      <c r="D1101" s="462"/>
    </row>
    <row r="1102" spans="2:4" hidden="1" x14ac:dyDescent="0.25">
      <c r="B1102" s="480" t="s">
        <v>4019</v>
      </c>
      <c r="C1102" s="475"/>
      <c r="D1102" s="462"/>
    </row>
    <row r="1103" spans="2:4" hidden="1" x14ac:dyDescent="0.25">
      <c r="B1103" s="481" t="s">
        <v>3977</v>
      </c>
      <c r="C1103" s="471">
        <f>COLUMN(B1103)</f>
        <v>2</v>
      </c>
      <c r="D1103" s="471">
        <f>ROW(B1103)</f>
        <v>1103</v>
      </c>
    </row>
    <row r="1104" spans="2:4" hidden="1" x14ac:dyDescent="0.25">
      <c r="B1104" s="480" t="s">
        <v>4000</v>
      </c>
      <c r="C1104" s="475"/>
      <c r="D1104" s="462"/>
    </row>
    <row r="1105" spans="2:4" hidden="1" x14ac:dyDescent="0.25">
      <c r="B1105" s="480" t="s">
        <v>4001</v>
      </c>
      <c r="C1105" s="475"/>
      <c r="D1105" s="462"/>
    </row>
    <row r="1106" spans="2:4" hidden="1" x14ac:dyDescent="0.25">
      <c r="B1106" s="480" t="s">
        <v>4002</v>
      </c>
      <c r="C1106" s="475"/>
      <c r="D1106" s="462"/>
    </row>
    <row r="1107" spans="2:4" hidden="1" x14ac:dyDescent="0.25">
      <c r="B1107" s="480" t="s">
        <v>4003</v>
      </c>
      <c r="C1107" s="475"/>
      <c r="D1107" s="462"/>
    </row>
    <row r="1108" spans="2:4" hidden="1" x14ac:dyDescent="0.25">
      <c r="B1108" s="480" t="s">
        <v>4004</v>
      </c>
      <c r="C1108" s="475"/>
      <c r="D1108" s="462"/>
    </row>
    <row r="1109" spans="2:4" hidden="1" x14ac:dyDescent="0.25">
      <c r="B1109" s="480" t="s">
        <v>4005</v>
      </c>
      <c r="C1109" s="475"/>
      <c r="D1109" s="462"/>
    </row>
    <row r="1110" spans="2:4" hidden="1" x14ac:dyDescent="0.25">
      <c r="B1110" s="480" t="s">
        <v>4006</v>
      </c>
      <c r="C1110" s="475"/>
      <c r="D1110" s="462"/>
    </row>
    <row r="1111" spans="2:4" hidden="1" x14ac:dyDescent="0.25">
      <c r="B1111" s="480" t="s">
        <v>4007</v>
      </c>
      <c r="C1111" s="475"/>
      <c r="D1111" s="462"/>
    </row>
    <row r="1112" spans="2:4" hidden="1" x14ac:dyDescent="0.25">
      <c r="B1112" s="480" t="s">
        <v>4008</v>
      </c>
      <c r="C1112" s="475"/>
      <c r="D1112" s="462"/>
    </row>
    <row r="1113" spans="2:4" hidden="1" x14ac:dyDescent="0.25">
      <c r="B1113" s="480" t="s">
        <v>4009</v>
      </c>
      <c r="C1113" s="475"/>
      <c r="D1113" s="462"/>
    </row>
    <row r="1114" spans="2:4" hidden="1" x14ac:dyDescent="0.25">
      <c r="B1114" s="480" t="s">
        <v>4010</v>
      </c>
      <c r="C1114" s="475"/>
      <c r="D1114" s="462"/>
    </row>
    <row r="1115" spans="2:4" hidden="1" x14ac:dyDescent="0.25">
      <c r="B1115" s="480" t="s">
        <v>4011</v>
      </c>
      <c r="C1115" s="475"/>
      <c r="D1115" s="462"/>
    </row>
    <row r="1116" spans="2:4" hidden="1" x14ac:dyDescent="0.25">
      <c r="B1116" s="480" t="s">
        <v>4012</v>
      </c>
      <c r="C1116" s="475"/>
      <c r="D1116" s="462"/>
    </row>
    <row r="1117" spans="2:4" hidden="1" x14ac:dyDescent="0.25">
      <c r="B1117" s="480" t="s">
        <v>4013</v>
      </c>
      <c r="C1117" s="475"/>
      <c r="D1117" s="462"/>
    </row>
    <row r="1118" spans="2:4" hidden="1" x14ac:dyDescent="0.25">
      <c r="B1118" s="480" t="s">
        <v>4014</v>
      </c>
      <c r="C1118" s="475"/>
      <c r="D1118" s="462"/>
    </row>
    <row r="1119" spans="2:4" hidden="1" x14ac:dyDescent="0.25">
      <c r="B1119" s="480" t="s">
        <v>4015</v>
      </c>
      <c r="C1119" s="475"/>
      <c r="D1119" s="462"/>
    </row>
    <row r="1120" spans="2:4" hidden="1" x14ac:dyDescent="0.25">
      <c r="B1120" s="480" t="s">
        <v>4016</v>
      </c>
      <c r="C1120" s="475"/>
      <c r="D1120" s="462"/>
    </row>
    <row r="1121" spans="2:4" hidden="1" x14ac:dyDescent="0.25">
      <c r="B1121" s="480" t="s">
        <v>4017</v>
      </c>
      <c r="C1121" s="475"/>
      <c r="D1121" s="462"/>
    </row>
    <row r="1122" spans="2:4" hidden="1" x14ac:dyDescent="0.25">
      <c r="B1122" s="480" t="s">
        <v>4018</v>
      </c>
      <c r="C1122" s="475"/>
      <c r="D1122" s="462"/>
    </row>
    <row r="1123" spans="2:4" hidden="1" x14ac:dyDescent="0.25">
      <c r="B1123" s="480" t="s">
        <v>4019</v>
      </c>
      <c r="C1123" s="475"/>
      <c r="D1123" s="462"/>
    </row>
    <row r="1124" spans="2:4" hidden="1" x14ac:dyDescent="0.25">
      <c r="B1124" s="481" t="s">
        <v>3978</v>
      </c>
      <c r="C1124" s="471">
        <f>COLUMN(B1124)</f>
        <v>2</v>
      </c>
      <c r="D1124" s="471">
        <f>ROW(B1124)</f>
        <v>1124</v>
      </c>
    </row>
    <row r="1125" spans="2:4" hidden="1" x14ac:dyDescent="0.25">
      <c r="B1125" s="480" t="s">
        <v>4000</v>
      </c>
      <c r="C1125" s="475"/>
      <c r="D1125" s="462"/>
    </row>
    <row r="1126" spans="2:4" hidden="1" x14ac:dyDescent="0.25">
      <c r="B1126" s="480" t="s">
        <v>4001</v>
      </c>
      <c r="C1126" s="475"/>
      <c r="D1126" s="462"/>
    </row>
    <row r="1127" spans="2:4" hidden="1" x14ac:dyDescent="0.25">
      <c r="B1127" s="480" t="s">
        <v>4002</v>
      </c>
      <c r="C1127" s="475"/>
      <c r="D1127" s="462"/>
    </row>
    <row r="1128" spans="2:4" hidden="1" x14ac:dyDescent="0.25">
      <c r="B1128" s="480" t="s">
        <v>4003</v>
      </c>
      <c r="C1128" s="475"/>
      <c r="D1128" s="462"/>
    </row>
    <row r="1129" spans="2:4" hidden="1" x14ac:dyDescent="0.25">
      <c r="B1129" s="480" t="s">
        <v>4004</v>
      </c>
      <c r="C1129" s="475"/>
      <c r="D1129" s="462"/>
    </row>
    <row r="1130" spans="2:4" hidden="1" x14ac:dyDescent="0.25">
      <c r="B1130" s="480" t="s">
        <v>4005</v>
      </c>
      <c r="C1130" s="475"/>
      <c r="D1130" s="462"/>
    </row>
    <row r="1131" spans="2:4" hidden="1" x14ac:dyDescent="0.25">
      <c r="B1131" s="480" t="s">
        <v>4006</v>
      </c>
      <c r="C1131" s="475"/>
      <c r="D1131" s="462"/>
    </row>
    <row r="1132" spans="2:4" hidden="1" x14ac:dyDescent="0.25">
      <c r="B1132" s="480" t="s">
        <v>4007</v>
      </c>
      <c r="C1132" s="475"/>
      <c r="D1132" s="462"/>
    </row>
    <row r="1133" spans="2:4" hidden="1" x14ac:dyDescent="0.25">
      <c r="B1133" s="480" t="s">
        <v>4008</v>
      </c>
      <c r="C1133" s="475"/>
      <c r="D1133" s="462"/>
    </row>
    <row r="1134" spans="2:4" hidden="1" x14ac:dyDescent="0.25">
      <c r="B1134" s="480" t="s">
        <v>4009</v>
      </c>
      <c r="C1134" s="475"/>
      <c r="D1134" s="462"/>
    </row>
    <row r="1135" spans="2:4" hidden="1" x14ac:dyDescent="0.25">
      <c r="B1135" s="480" t="s">
        <v>4010</v>
      </c>
      <c r="C1135" s="475"/>
      <c r="D1135" s="462"/>
    </row>
    <row r="1136" spans="2:4" hidden="1" x14ac:dyDescent="0.25">
      <c r="B1136" s="480" t="s">
        <v>4011</v>
      </c>
      <c r="C1136" s="475"/>
      <c r="D1136" s="462"/>
    </row>
    <row r="1137" spans="2:4" hidden="1" x14ac:dyDescent="0.25">
      <c r="B1137" s="480" t="s">
        <v>4012</v>
      </c>
      <c r="C1137" s="475"/>
      <c r="D1137" s="462"/>
    </row>
    <row r="1138" spans="2:4" hidden="1" x14ac:dyDescent="0.25">
      <c r="B1138" s="480" t="s">
        <v>4013</v>
      </c>
      <c r="C1138" s="475"/>
      <c r="D1138" s="462"/>
    </row>
    <row r="1139" spans="2:4" hidden="1" x14ac:dyDescent="0.25">
      <c r="B1139" s="480" t="s">
        <v>4014</v>
      </c>
      <c r="C1139" s="475"/>
      <c r="D1139" s="462"/>
    </row>
    <row r="1140" spans="2:4" hidden="1" x14ac:dyDescent="0.25">
      <c r="B1140" s="480" t="s">
        <v>4015</v>
      </c>
      <c r="C1140" s="475"/>
      <c r="D1140" s="462"/>
    </row>
    <row r="1141" spans="2:4" hidden="1" x14ac:dyDescent="0.25">
      <c r="B1141" s="480" t="s">
        <v>4016</v>
      </c>
      <c r="C1141" s="475"/>
      <c r="D1141" s="462"/>
    </row>
    <row r="1142" spans="2:4" hidden="1" x14ac:dyDescent="0.25">
      <c r="B1142" s="480" t="s">
        <v>4017</v>
      </c>
      <c r="C1142" s="475"/>
      <c r="D1142" s="462"/>
    </row>
    <row r="1143" spans="2:4" hidden="1" x14ac:dyDescent="0.25">
      <c r="B1143" s="480" t="s">
        <v>4018</v>
      </c>
      <c r="C1143" s="475"/>
      <c r="D1143" s="462"/>
    </row>
    <row r="1144" spans="2:4" hidden="1" x14ac:dyDescent="0.25">
      <c r="B1144" s="480" t="s">
        <v>4019</v>
      </c>
      <c r="C1144" s="475"/>
      <c r="D1144" s="462"/>
    </row>
    <row r="1145" spans="2:4" hidden="1" x14ac:dyDescent="0.25">
      <c r="B1145" s="481" t="s">
        <v>3979</v>
      </c>
      <c r="C1145" s="471">
        <f>COLUMN(B1145)</f>
        <v>2</v>
      </c>
      <c r="D1145" s="471">
        <f>ROW(B1145)</f>
        <v>1145</v>
      </c>
    </row>
    <row r="1146" spans="2:4" hidden="1" x14ac:dyDescent="0.25">
      <c r="B1146" s="480" t="s">
        <v>4000</v>
      </c>
      <c r="C1146" s="475"/>
      <c r="D1146" s="462"/>
    </row>
    <row r="1147" spans="2:4" hidden="1" x14ac:dyDescent="0.25">
      <c r="B1147" s="480" t="s">
        <v>4001</v>
      </c>
      <c r="C1147" s="475"/>
      <c r="D1147" s="462"/>
    </row>
    <row r="1148" spans="2:4" hidden="1" x14ac:dyDescent="0.25">
      <c r="B1148" s="480" t="s">
        <v>4002</v>
      </c>
      <c r="C1148" s="475"/>
      <c r="D1148" s="462"/>
    </row>
    <row r="1149" spans="2:4" hidden="1" x14ac:dyDescent="0.25">
      <c r="B1149" s="480" t="s">
        <v>4003</v>
      </c>
      <c r="C1149" s="475"/>
      <c r="D1149" s="462"/>
    </row>
    <row r="1150" spans="2:4" hidden="1" x14ac:dyDescent="0.25">
      <c r="B1150" s="480" t="s">
        <v>4004</v>
      </c>
      <c r="C1150" s="475"/>
      <c r="D1150" s="462"/>
    </row>
    <row r="1151" spans="2:4" hidden="1" x14ac:dyDescent="0.25">
      <c r="B1151" s="480" t="s">
        <v>4005</v>
      </c>
      <c r="C1151" s="475"/>
      <c r="D1151" s="462"/>
    </row>
    <row r="1152" spans="2:4" hidden="1" x14ac:dyDescent="0.25">
      <c r="B1152" s="480" t="s">
        <v>4006</v>
      </c>
      <c r="C1152" s="475"/>
      <c r="D1152" s="462"/>
    </row>
    <row r="1153" spans="2:4" hidden="1" x14ac:dyDescent="0.25">
      <c r="B1153" s="480" t="s">
        <v>4007</v>
      </c>
      <c r="C1153" s="475"/>
      <c r="D1153" s="462"/>
    </row>
    <row r="1154" spans="2:4" hidden="1" x14ac:dyDescent="0.25">
      <c r="B1154" s="480" t="s">
        <v>4008</v>
      </c>
      <c r="C1154" s="475"/>
      <c r="D1154" s="462"/>
    </row>
    <row r="1155" spans="2:4" hidden="1" x14ac:dyDescent="0.25">
      <c r="B1155" s="480" t="s">
        <v>4009</v>
      </c>
      <c r="C1155" s="475"/>
      <c r="D1155" s="462"/>
    </row>
    <row r="1156" spans="2:4" hidden="1" x14ac:dyDescent="0.25">
      <c r="B1156" s="480" t="s">
        <v>4010</v>
      </c>
      <c r="C1156" s="475"/>
      <c r="D1156" s="462"/>
    </row>
    <row r="1157" spans="2:4" hidden="1" x14ac:dyDescent="0.25">
      <c r="B1157" s="480" t="s">
        <v>4011</v>
      </c>
      <c r="C1157" s="475"/>
      <c r="D1157" s="462"/>
    </row>
    <row r="1158" spans="2:4" hidden="1" x14ac:dyDescent="0.25">
      <c r="B1158" s="480" t="s">
        <v>4012</v>
      </c>
      <c r="C1158" s="475"/>
      <c r="D1158" s="462"/>
    </row>
    <row r="1159" spans="2:4" hidden="1" x14ac:dyDescent="0.25">
      <c r="B1159" s="480" t="s">
        <v>4013</v>
      </c>
      <c r="C1159" s="475"/>
      <c r="D1159" s="462"/>
    </row>
    <row r="1160" spans="2:4" hidden="1" x14ac:dyDescent="0.25">
      <c r="B1160" s="480" t="s">
        <v>4014</v>
      </c>
      <c r="C1160" s="475"/>
      <c r="D1160" s="462"/>
    </row>
    <row r="1161" spans="2:4" hidden="1" x14ac:dyDescent="0.25">
      <c r="B1161" s="480" t="s">
        <v>4015</v>
      </c>
      <c r="C1161" s="475"/>
      <c r="D1161" s="462"/>
    </row>
    <row r="1162" spans="2:4" hidden="1" x14ac:dyDescent="0.25">
      <c r="B1162" s="480" t="s">
        <v>4016</v>
      </c>
      <c r="C1162" s="475"/>
      <c r="D1162" s="462"/>
    </row>
    <row r="1163" spans="2:4" hidden="1" x14ac:dyDescent="0.25">
      <c r="B1163" s="480" t="s">
        <v>4017</v>
      </c>
      <c r="C1163" s="475"/>
      <c r="D1163" s="462"/>
    </row>
    <row r="1164" spans="2:4" hidden="1" x14ac:dyDescent="0.25">
      <c r="B1164" s="480" t="s">
        <v>4018</v>
      </c>
      <c r="C1164" s="475"/>
      <c r="D1164" s="462"/>
    </row>
    <row r="1165" spans="2:4" hidden="1" x14ac:dyDescent="0.25">
      <c r="B1165" s="480" t="s">
        <v>4019</v>
      </c>
      <c r="C1165" s="475"/>
      <c r="D1165" s="462"/>
    </row>
    <row r="1166" spans="2:4" hidden="1" x14ac:dyDescent="0.25">
      <c r="B1166" s="481" t="s">
        <v>4068</v>
      </c>
      <c r="C1166" s="471">
        <f>COLUMN(B1166)</f>
        <v>2</v>
      </c>
      <c r="D1166" s="471">
        <f>ROW(B1166)</f>
        <v>1166</v>
      </c>
    </row>
    <row r="1167" spans="2:4" hidden="1" x14ac:dyDescent="0.25">
      <c r="B1167" s="480" t="s">
        <v>4000</v>
      </c>
      <c r="C1167" s="475"/>
      <c r="D1167" s="462"/>
    </row>
    <row r="1168" spans="2:4" hidden="1" x14ac:dyDescent="0.25">
      <c r="B1168" s="480" t="s">
        <v>4001</v>
      </c>
      <c r="C1168" s="475"/>
      <c r="D1168" s="462"/>
    </row>
    <row r="1169" spans="2:4" hidden="1" x14ac:dyDescent="0.25">
      <c r="B1169" s="480" t="s">
        <v>4002</v>
      </c>
      <c r="C1169" s="475"/>
      <c r="D1169" s="462"/>
    </row>
    <row r="1170" spans="2:4" hidden="1" x14ac:dyDescent="0.25">
      <c r="B1170" s="480" t="s">
        <v>4003</v>
      </c>
      <c r="C1170" s="475"/>
      <c r="D1170" s="462"/>
    </row>
    <row r="1171" spans="2:4" hidden="1" x14ac:dyDescent="0.25">
      <c r="B1171" s="480" t="s">
        <v>4004</v>
      </c>
      <c r="C1171" s="475"/>
      <c r="D1171" s="462"/>
    </row>
    <row r="1172" spans="2:4" hidden="1" x14ac:dyDescent="0.25">
      <c r="B1172" s="480" t="s">
        <v>4005</v>
      </c>
      <c r="C1172" s="475"/>
      <c r="D1172" s="462"/>
    </row>
    <row r="1173" spans="2:4" hidden="1" x14ac:dyDescent="0.25">
      <c r="B1173" s="480" t="s">
        <v>4006</v>
      </c>
      <c r="C1173" s="475"/>
      <c r="D1173" s="462"/>
    </row>
    <row r="1174" spans="2:4" hidden="1" x14ac:dyDescent="0.25">
      <c r="B1174" s="480" t="s">
        <v>4007</v>
      </c>
      <c r="C1174" s="475"/>
      <c r="D1174" s="462"/>
    </row>
    <row r="1175" spans="2:4" hidden="1" x14ac:dyDescent="0.25">
      <c r="B1175" s="480" t="s">
        <v>4008</v>
      </c>
      <c r="C1175" s="475"/>
      <c r="D1175" s="462"/>
    </row>
    <row r="1176" spans="2:4" hidden="1" x14ac:dyDescent="0.25">
      <c r="B1176" s="480" t="s">
        <v>4009</v>
      </c>
      <c r="C1176" s="475"/>
      <c r="D1176" s="462"/>
    </row>
    <row r="1177" spans="2:4" hidden="1" x14ac:dyDescent="0.25">
      <c r="B1177" s="480" t="s">
        <v>4010</v>
      </c>
      <c r="C1177" s="475"/>
      <c r="D1177" s="462"/>
    </row>
    <row r="1178" spans="2:4" hidden="1" x14ac:dyDescent="0.25">
      <c r="B1178" s="480" t="s">
        <v>4011</v>
      </c>
      <c r="C1178" s="475"/>
      <c r="D1178" s="462"/>
    </row>
    <row r="1179" spans="2:4" hidden="1" x14ac:dyDescent="0.25">
      <c r="B1179" s="480" t="s">
        <v>4012</v>
      </c>
      <c r="C1179" s="475"/>
      <c r="D1179" s="462"/>
    </row>
    <row r="1180" spans="2:4" hidden="1" x14ac:dyDescent="0.25">
      <c r="B1180" s="480" t="s">
        <v>4013</v>
      </c>
      <c r="C1180" s="475"/>
      <c r="D1180" s="462"/>
    </row>
    <row r="1181" spans="2:4" hidden="1" x14ac:dyDescent="0.25">
      <c r="B1181" s="480" t="s">
        <v>4014</v>
      </c>
      <c r="C1181" s="475"/>
      <c r="D1181" s="462"/>
    </row>
    <row r="1182" spans="2:4" hidden="1" x14ac:dyDescent="0.25">
      <c r="B1182" s="480" t="s">
        <v>4015</v>
      </c>
      <c r="C1182" s="475"/>
      <c r="D1182" s="462"/>
    </row>
    <row r="1183" spans="2:4" hidden="1" x14ac:dyDescent="0.25">
      <c r="B1183" s="480" t="s">
        <v>4016</v>
      </c>
      <c r="C1183" s="475"/>
      <c r="D1183" s="462"/>
    </row>
    <row r="1184" spans="2:4" hidden="1" x14ac:dyDescent="0.25">
      <c r="B1184" s="480" t="s">
        <v>4017</v>
      </c>
      <c r="C1184" s="475"/>
      <c r="D1184" s="462"/>
    </row>
    <row r="1185" spans="2:4" hidden="1" x14ac:dyDescent="0.25">
      <c r="B1185" s="480" t="s">
        <v>4018</v>
      </c>
      <c r="C1185" s="475"/>
      <c r="D1185" s="462"/>
    </row>
    <row r="1186" spans="2:4" hidden="1" x14ac:dyDescent="0.25">
      <c r="B1186" s="480" t="s">
        <v>4019</v>
      </c>
      <c r="C1186" s="475"/>
      <c r="D1186" s="462"/>
    </row>
    <row r="1187" spans="2:4" hidden="1" x14ac:dyDescent="0.25">
      <c r="B1187" s="477" t="s">
        <v>4069</v>
      </c>
      <c r="C1187" s="471">
        <f>COLUMN(B1187)</f>
        <v>2</v>
      </c>
      <c r="D1187" s="471">
        <f>ROW(B1187)</f>
        <v>1187</v>
      </c>
    </row>
    <row r="1188" spans="2:4" hidden="1" x14ac:dyDescent="0.25">
      <c r="B1188" s="480" t="s">
        <v>4000</v>
      </c>
      <c r="C1188" s="475"/>
      <c r="D1188" s="462"/>
    </row>
    <row r="1189" spans="2:4" hidden="1" x14ac:dyDescent="0.25">
      <c r="B1189" s="480" t="s">
        <v>4001</v>
      </c>
      <c r="C1189" s="475"/>
      <c r="D1189" s="462"/>
    </row>
    <row r="1190" spans="2:4" hidden="1" x14ac:dyDescent="0.25">
      <c r="B1190" s="480" t="s">
        <v>4002</v>
      </c>
      <c r="C1190" s="475"/>
      <c r="D1190" s="462"/>
    </row>
    <row r="1191" spans="2:4" hidden="1" x14ac:dyDescent="0.25">
      <c r="B1191" s="480" t="s">
        <v>4003</v>
      </c>
      <c r="C1191" s="475"/>
      <c r="D1191" s="462"/>
    </row>
    <row r="1192" spans="2:4" hidden="1" x14ac:dyDescent="0.25">
      <c r="B1192" s="480" t="s">
        <v>4004</v>
      </c>
      <c r="C1192" s="475"/>
      <c r="D1192" s="462"/>
    </row>
    <row r="1193" spans="2:4" hidden="1" x14ac:dyDescent="0.25">
      <c r="B1193" s="480" t="s">
        <v>4005</v>
      </c>
      <c r="C1193" s="475"/>
      <c r="D1193" s="462"/>
    </row>
    <row r="1194" spans="2:4" hidden="1" x14ac:dyDescent="0.25">
      <c r="B1194" s="480" t="s">
        <v>4006</v>
      </c>
      <c r="C1194" s="475"/>
      <c r="D1194" s="462"/>
    </row>
    <row r="1195" spans="2:4" hidden="1" x14ac:dyDescent="0.25">
      <c r="B1195" s="480" t="s">
        <v>4007</v>
      </c>
      <c r="C1195" s="475"/>
      <c r="D1195" s="462"/>
    </row>
    <row r="1196" spans="2:4" hidden="1" x14ac:dyDescent="0.25">
      <c r="B1196" s="480" t="s">
        <v>4008</v>
      </c>
      <c r="C1196" s="475"/>
      <c r="D1196" s="462"/>
    </row>
    <row r="1197" spans="2:4" hidden="1" x14ac:dyDescent="0.25">
      <c r="B1197" s="480" t="s">
        <v>4009</v>
      </c>
      <c r="C1197" s="475"/>
      <c r="D1197" s="462"/>
    </row>
    <row r="1198" spans="2:4" hidden="1" x14ac:dyDescent="0.25">
      <c r="B1198" s="480" t="s">
        <v>4010</v>
      </c>
      <c r="C1198" s="475"/>
      <c r="D1198" s="462"/>
    </row>
    <row r="1199" spans="2:4" hidden="1" x14ac:dyDescent="0.25">
      <c r="B1199" s="480" t="s">
        <v>4011</v>
      </c>
      <c r="C1199" s="475"/>
      <c r="D1199" s="462"/>
    </row>
    <row r="1200" spans="2:4" hidden="1" x14ac:dyDescent="0.25">
      <c r="B1200" s="480" t="s">
        <v>4012</v>
      </c>
      <c r="C1200" s="475"/>
      <c r="D1200" s="462"/>
    </row>
    <row r="1201" spans="2:4" hidden="1" x14ac:dyDescent="0.25">
      <c r="B1201" s="480" t="s">
        <v>4013</v>
      </c>
      <c r="C1201" s="475"/>
      <c r="D1201" s="462"/>
    </row>
    <row r="1202" spans="2:4" hidden="1" x14ac:dyDescent="0.25">
      <c r="B1202" s="480" t="s">
        <v>4014</v>
      </c>
      <c r="C1202" s="475"/>
      <c r="D1202" s="462"/>
    </row>
    <row r="1203" spans="2:4" hidden="1" x14ac:dyDescent="0.25">
      <c r="B1203" s="480" t="s">
        <v>4015</v>
      </c>
      <c r="C1203" s="475"/>
      <c r="D1203" s="462"/>
    </row>
    <row r="1204" spans="2:4" hidden="1" x14ac:dyDescent="0.25">
      <c r="B1204" s="480" t="s">
        <v>4016</v>
      </c>
      <c r="C1204" s="475"/>
      <c r="D1204" s="462"/>
    </row>
    <row r="1205" spans="2:4" hidden="1" x14ac:dyDescent="0.25">
      <c r="B1205" s="480" t="s">
        <v>4017</v>
      </c>
      <c r="C1205" s="475"/>
      <c r="D1205" s="462"/>
    </row>
    <row r="1206" spans="2:4" hidden="1" x14ac:dyDescent="0.25">
      <c r="B1206" s="480" t="s">
        <v>4018</v>
      </c>
      <c r="C1206" s="475"/>
      <c r="D1206" s="462"/>
    </row>
    <row r="1207" spans="2:4" hidden="1" x14ac:dyDescent="0.25">
      <c r="B1207" s="480" t="s">
        <v>4019</v>
      </c>
      <c r="C1207" s="475"/>
      <c r="D1207" s="462"/>
    </row>
    <row r="1208" spans="2:4" hidden="1" x14ac:dyDescent="0.25">
      <c r="B1208" s="481" t="s">
        <v>4070</v>
      </c>
      <c r="C1208" s="471">
        <f>COLUMN(B1208)</f>
        <v>2</v>
      </c>
      <c r="D1208" s="471">
        <f>ROW(B1208)</f>
        <v>1208</v>
      </c>
    </row>
    <row r="1209" spans="2:4" hidden="1" x14ac:dyDescent="0.25">
      <c r="B1209" s="480" t="s">
        <v>4000</v>
      </c>
      <c r="C1209" s="475"/>
      <c r="D1209" s="462"/>
    </row>
    <row r="1210" spans="2:4" hidden="1" x14ac:dyDescent="0.25">
      <c r="B1210" s="480" t="s">
        <v>4001</v>
      </c>
      <c r="C1210" s="475"/>
      <c r="D1210" s="462"/>
    </row>
    <row r="1211" spans="2:4" hidden="1" x14ac:dyDescent="0.25">
      <c r="B1211" s="480" t="s">
        <v>4002</v>
      </c>
      <c r="C1211" s="475"/>
      <c r="D1211" s="462"/>
    </row>
    <row r="1212" spans="2:4" hidden="1" x14ac:dyDescent="0.25">
      <c r="B1212" s="480" t="s">
        <v>4003</v>
      </c>
      <c r="C1212" s="475"/>
      <c r="D1212" s="462"/>
    </row>
    <row r="1213" spans="2:4" hidden="1" x14ac:dyDescent="0.25">
      <c r="B1213" s="480" t="s">
        <v>4004</v>
      </c>
      <c r="C1213" s="475"/>
      <c r="D1213" s="462"/>
    </row>
    <row r="1214" spans="2:4" hidden="1" x14ac:dyDescent="0.25">
      <c r="B1214" s="480" t="s">
        <v>4005</v>
      </c>
      <c r="C1214" s="475"/>
      <c r="D1214" s="462"/>
    </row>
    <row r="1215" spans="2:4" hidden="1" x14ac:dyDescent="0.25">
      <c r="B1215" s="480" t="s">
        <v>4006</v>
      </c>
      <c r="C1215" s="475"/>
      <c r="D1215" s="462"/>
    </row>
    <row r="1216" spans="2:4" hidden="1" x14ac:dyDescent="0.25">
      <c r="B1216" s="480" t="s">
        <v>4007</v>
      </c>
      <c r="C1216" s="475"/>
      <c r="D1216" s="462"/>
    </row>
    <row r="1217" spans="2:4" hidden="1" x14ac:dyDescent="0.25">
      <c r="B1217" s="480" t="s">
        <v>4008</v>
      </c>
      <c r="C1217" s="475"/>
      <c r="D1217" s="462"/>
    </row>
    <row r="1218" spans="2:4" hidden="1" x14ac:dyDescent="0.25">
      <c r="B1218" s="480" t="s">
        <v>4009</v>
      </c>
      <c r="C1218" s="475"/>
      <c r="D1218" s="462"/>
    </row>
    <row r="1219" spans="2:4" hidden="1" x14ac:dyDescent="0.25">
      <c r="B1219" s="480" t="s">
        <v>4010</v>
      </c>
      <c r="C1219" s="475"/>
      <c r="D1219" s="462"/>
    </row>
    <row r="1220" spans="2:4" hidden="1" x14ac:dyDescent="0.25">
      <c r="B1220" s="480" t="s">
        <v>4011</v>
      </c>
      <c r="C1220" s="475"/>
      <c r="D1220" s="462"/>
    </row>
    <row r="1221" spans="2:4" hidden="1" x14ac:dyDescent="0.25">
      <c r="B1221" s="480" t="s">
        <v>4012</v>
      </c>
      <c r="C1221" s="475"/>
      <c r="D1221" s="462"/>
    </row>
    <row r="1222" spans="2:4" hidden="1" x14ac:dyDescent="0.25">
      <c r="B1222" s="480" t="s">
        <v>4013</v>
      </c>
      <c r="C1222" s="475"/>
      <c r="D1222" s="462"/>
    </row>
    <row r="1223" spans="2:4" hidden="1" x14ac:dyDescent="0.25">
      <c r="B1223" s="480" t="s">
        <v>4014</v>
      </c>
      <c r="C1223" s="475"/>
      <c r="D1223" s="462"/>
    </row>
    <row r="1224" spans="2:4" hidden="1" x14ac:dyDescent="0.25">
      <c r="B1224" s="480" t="s">
        <v>4015</v>
      </c>
      <c r="C1224" s="475"/>
      <c r="D1224" s="462"/>
    </row>
    <row r="1225" spans="2:4" hidden="1" x14ac:dyDescent="0.25">
      <c r="B1225" s="480" t="s">
        <v>4016</v>
      </c>
      <c r="C1225" s="475"/>
      <c r="D1225" s="462"/>
    </row>
    <row r="1226" spans="2:4" hidden="1" x14ac:dyDescent="0.25">
      <c r="B1226" s="480" t="s">
        <v>4017</v>
      </c>
      <c r="C1226" s="475"/>
      <c r="D1226" s="462"/>
    </row>
    <row r="1227" spans="2:4" hidden="1" x14ac:dyDescent="0.25">
      <c r="B1227" s="480" t="s">
        <v>4018</v>
      </c>
      <c r="C1227" s="475"/>
      <c r="D1227" s="462"/>
    </row>
    <row r="1228" spans="2:4" hidden="1" x14ac:dyDescent="0.25">
      <c r="B1228" s="480" t="s">
        <v>4019</v>
      </c>
      <c r="C1228" s="475"/>
      <c r="D1228" s="462"/>
    </row>
    <row r="1229" spans="2:4" hidden="1" x14ac:dyDescent="0.25">
      <c r="B1229" s="481" t="s">
        <v>4071</v>
      </c>
      <c r="C1229" s="471">
        <f>COLUMN(B1229)</f>
        <v>2</v>
      </c>
      <c r="D1229" s="471">
        <f>ROW(B1229)</f>
        <v>1229</v>
      </c>
    </row>
    <row r="1230" spans="2:4" hidden="1" x14ac:dyDescent="0.25">
      <c r="B1230" s="480" t="s">
        <v>4000</v>
      </c>
      <c r="C1230" s="475"/>
      <c r="D1230" s="462"/>
    </row>
    <row r="1231" spans="2:4" hidden="1" x14ac:dyDescent="0.25">
      <c r="B1231" s="480" t="s">
        <v>4001</v>
      </c>
      <c r="C1231" s="475"/>
      <c r="D1231" s="462"/>
    </row>
    <row r="1232" spans="2:4" hidden="1" x14ac:dyDescent="0.25">
      <c r="B1232" s="480" t="s">
        <v>4002</v>
      </c>
      <c r="C1232" s="475"/>
      <c r="D1232" s="462"/>
    </row>
    <row r="1233" spans="2:4" hidden="1" x14ac:dyDescent="0.25">
      <c r="B1233" s="480" t="s">
        <v>4003</v>
      </c>
      <c r="C1233" s="475"/>
      <c r="D1233" s="462"/>
    </row>
    <row r="1234" spans="2:4" hidden="1" x14ac:dyDescent="0.25">
      <c r="B1234" s="480" t="s">
        <v>4004</v>
      </c>
      <c r="C1234" s="475"/>
      <c r="D1234" s="462"/>
    </row>
    <row r="1235" spans="2:4" hidden="1" x14ac:dyDescent="0.25">
      <c r="B1235" s="480" t="s">
        <v>4005</v>
      </c>
      <c r="C1235" s="475"/>
      <c r="D1235" s="462"/>
    </row>
    <row r="1236" spans="2:4" hidden="1" x14ac:dyDescent="0.25">
      <c r="B1236" s="480" t="s">
        <v>4006</v>
      </c>
      <c r="C1236" s="475"/>
      <c r="D1236" s="462"/>
    </row>
    <row r="1237" spans="2:4" hidden="1" x14ac:dyDescent="0.25">
      <c r="B1237" s="480" t="s">
        <v>4007</v>
      </c>
      <c r="C1237" s="475"/>
      <c r="D1237" s="462"/>
    </row>
    <row r="1238" spans="2:4" hidden="1" x14ac:dyDescent="0.25">
      <c r="B1238" s="480" t="s">
        <v>4008</v>
      </c>
      <c r="C1238" s="475"/>
      <c r="D1238" s="462"/>
    </row>
    <row r="1239" spans="2:4" hidden="1" x14ac:dyDescent="0.25">
      <c r="B1239" s="480" t="s">
        <v>4009</v>
      </c>
      <c r="C1239" s="475"/>
      <c r="D1239" s="462"/>
    </row>
    <row r="1240" spans="2:4" hidden="1" x14ac:dyDescent="0.25">
      <c r="B1240" s="480" t="s">
        <v>4010</v>
      </c>
      <c r="C1240" s="475"/>
      <c r="D1240" s="462"/>
    </row>
    <row r="1241" spans="2:4" hidden="1" x14ac:dyDescent="0.25">
      <c r="B1241" s="480" t="s">
        <v>4011</v>
      </c>
      <c r="C1241" s="475"/>
      <c r="D1241" s="462"/>
    </row>
    <row r="1242" spans="2:4" hidden="1" x14ac:dyDescent="0.25">
      <c r="B1242" s="480" t="s">
        <v>4012</v>
      </c>
      <c r="C1242" s="475"/>
      <c r="D1242" s="462"/>
    </row>
    <row r="1243" spans="2:4" hidden="1" x14ac:dyDescent="0.25">
      <c r="B1243" s="480" t="s">
        <v>4013</v>
      </c>
      <c r="C1243" s="475"/>
      <c r="D1243" s="462"/>
    </row>
    <row r="1244" spans="2:4" hidden="1" x14ac:dyDescent="0.25">
      <c r="B1244" s="480" t="s">
        <v>4014</v>
      </c>
      <c r="C1244" s="475"/>
      <c r="D1244" s="462"/>
    </row>
    <row r="1245" spans="2:4" hidden="1" x14ac:dyDescent="0.25">
      <c r="B1245" s="480" t="s">
        <v>4015</v>
      </c>
      <c r="C1245" s="475"/>
      <c r="D1245" s="462"/>
    </row>
    <row r="1246" spans="2:4" hidden="1" x14ac:dyDescent="0.25">
      <c r="B1246" s="480" t="s">
        <v>4016</v>
      </c>
      <c r="C1246" s="475"/>
      <c r="D1246" s="462"/>
    </row>
    <row r="1247" spans="2:4" hidden="1" x14ac:dyDescent="0.25">
      <c r="B1247" s="480" t="s">
        <v>4017</v>
      </c>
      <c r="C1247" s="475"/>
      <c r="D1247" s="462"/>
    </row>
    <row r="1248" spans="2:4" hidden="1" x14ac:dyDescent="0.25">
      <c r="B1248" s="480" t="s">
        <v>4018</v>
      </c>
      <c r="C1248" s="475"/>
      <c r="D1248" s="462"/>
    </row>
    <row r="1249" spans="2:4" hidden="1" x14ac:dyDescent="0.25">
      <c r="B1249" s="480" t="s">
        <v>4019</v>
      </c>
      <c r="C1249" s="475"/>
      <c r="D1249" s="462"/>
    </row>
    <row r="1250" spans="2:4" hidden="1" x14ac:dyDescent="0.25">
      <c r="B1250" s="481" t="s">
        <v>4072</v>
      </c>
      <c r="C1250" s="471">
        <f>COLUMN(B1250)</f>
        <v>2</v>
      </c>
      <c r="D1250" s="471">
        <f>ROW(B1250)</f>
        <v>1250</v>
      </c>
    </row>
    <row r="1251" spans="2:4" hidden="1" x14ac:dyDescent="0.25">
      <c r="B1251" s="480" t="s">
        <v>4000</v>
      </c>
      <c r="C1251" s="475"/>
      <c r="D1251" s="462"/>
    </row>
    <row r="1252" spans="2:4" hidden="1" x14ac:dyDescent="0.25">
      <c r="B1252" s="480" t="s">
        <v>4001</v>
      </c>
      <c r="C1252" s="475"/>
      <c r="D1252" s="462"/>
    </row>
    <row r="1253" spans="2:4" hidden="1" x14ac:dyDescent="0.25">
      <c r="B1253" s="480" t="s">
        <v>4002</v>
      </c>
      <c r="C1253" s="475"/>
      <c r="D1253" s="462"/>
    </row>
    <row r="1254" spans="2:4" hidden="1" x14ac:dyDescent="0.25">
      <c r="B1254" s="480" t="s">
        <v>4003</v>
      </c>
      <c r="C1254" s="475"/>
      <c r="D1254" s="462"/>
    </row>
    <row r="1255" spans="2:4" hidden="1" x14ac:dyDescent="0.25">
      <c r="B1255" s="480" t="s">
        <v>4004</v>
      </c>
      <c r="C1255" s="475"/>
      <c r="D1255" s="462"/>
    </row>
    <row r="1256" spans="2:4" hidden="1" x14ac:dyDescent="0.25">
      <c r="B1256" s="480" t="s">
        <v>4005</v>
      </c>
      <c r="C1256" s="475"/>
      <c r="D1256" s="462"/>
    </row>
    <row r="1257" spans="2:4" hidden="1" x14ac:dyDescent="0.25">
      <c r="B1257" s="480" t="s">
        <v>4006</v>
      </c>
      <c r="C1257" s="475"/>
      <c r="D1257" s="462"/>
    </row>
    <row r="1258" spans="2:4" hidden="1" x14ac:dyDescent="0.25">
      <c r="B1258" s="480" t="s">
        <v>4007</v>
      </c>
      <c r="C1258" s="475"/>
      <c r="D1258" s="462"/>
    </row>
    <row r="1259" spans="2:4" hidden="1" x14ac:dyDescent="0.25">
      <c r="B1259" s="480" t="s">
        <v>4008</v>
      </c>
      <c r="C1259" s="475"/>
      <c r="D1259" s="462"/>
    </row>
    <row r="1260" spans="2:4" hidden="1" x14ac:dyDescent="0.25">
      <c r="B1260" s="480" t="s">
        <v>4009</v>
      </c>
      <c r="C1260" s="475"/>
      <c r="D1260" s="462"/>
    </row>
    <row r="1261" spans="2:4" hidden="1" x14ac:dyDescent="0.25">
      <c r="B1261" s="480" t="s">
        <v>4010</v>
      </c>
      <c r="C1261" s="475"/>
      <c r="D1261" s="462"/>
    </row>
    <row r="1262" spans="2:4" hidden="1" x14ac:dyDescent="0.25">
      <c r="B1262" s="480" t="s">
        <v>4011</v>
      </c>
      <c r="C1262" s="475"/>
      <c r="D1262" s="462"/>
    </row>
    <row r="1263" spans="2:4" hidden="1" x14ac:dyDescent="0.25">
      <c r="B1263" s="480" t="s">
        <v>4012</v>
      </c>
      <c r="C1263" s="475"/>
      <c r="D1263" s="462"/>
    </row>
    <row r="1264" spans="2:4" hidden="1" x14ac:dyDescent="0.25">
      <c r="B1264" s="480" t="s">
        <v>4013</v>
      </c>
      <c r="C1264" s="475"/>
      <c r="D1264" s="462"/>
    </row>
    <row r="1265" spans="2:4" hidden="1" x14ac:dyDescent="0.25">
      <c r="B1265" s="480" t="s">
        <v>4014</v>
      </c>
      <c r="C1265" s="475"/>
      <c r="D1265" s="462"/>
    </row>
    <row r="1266" spans="2:4" hidden="1" x14ac:dyDescent="0.25">
      <c r="B1266" s="480" t="s">
        <v>4015</v>
      </c>
      <c r="C1266" s="475"/>
      <c r="D1266" s="462"/>
    </row>
    <row r="1267" spans="2:4" hidden="1" x14ac:dyDescent="0.25">
      <c r="B1267" s="480" t="s">
        <v>4016</v>
      </c>
      <c r="C1267" s="475"/>
      <c r="D1267" s="462"/>
    </row>
    <row r="1268" spans="2:4" hidden="1" x14ac:dyDescent="0.25">
      <c r="B1268" s="480" t="s">
        <v>4017</v>
      </c>
      <c r="C1268" s="475"/>
      <c r="D1268" s="462"/>
    </row>
    <row r="1269" spans="2:4" hidden="1" x14ac:dyDescent="0.25">
      <c r="B1269" s="480" t="s">
        <v>4018</v>
      </c>
      <c r="C1269" s="475"/>
      <c r="D1269" s="462"/>
    </row>
    <row r="1270" spans="2:4" hidden="1" x14ac:dyDescent="0.25">
      <c r="B1270" s="480" t="s">
        <v>4019</v>
      </c>
      <c r="C1270" s="475"/>
      <c r="D1270" s="462"/>
    </row>
    <row r="1271" spans="2:4" hidden="1" x14ac:dyDescent="0.25">
      <c r="B1271" s="481" t="s">
        <v>4073</v>
      </c>
      <c r="C1271" s="471">
        <f>COLUMN(B1271)</f>
        <v>2</v>
      </c>
      <c r="D1271" s="471">
        <f>ROW(B1271)</f>
        <v>1271</v>
      </c>
    </row>
    <row r="1272" spans="2:4" hidden="1" x14ac:dyDescent="0.25">
      <c r="B1272" s="480" t="s">
        <v>4000</v>
      </c>
      <c r="C1272" s="475"/>
      <c r="D1272" s="462"/>
    </row>
    <row r="1273" spans="2:4" hidden="1" x14ac:dyDescent="0.25">
      <c r="B1273" s="480" t="s">
        <v>4001</v>
      </c>
      <c r="C1273" s="475"/>
      <c r="D1273" s="462"/>
    </row>
    <row r="1274" spans="2:4" hidden="1" x14ac:dyDescent="0.25">
      <c r="B1274" s="480" t="s">
        <v>4002</v>
      </c>
      <c r="C1274" s="475"/>
      <c r="D1274" s="462"/>
    </row>
    <row r="1275" spans="2:4" hidden="1" x14ac:dyDescent="0.25">
      <c r="B1275" s="480" t="s">
        <v>4003</v>
      </c>
      <c r="C1275" s="475"/>
      <c r="D1275" s="462"/>
    </row>
    <row r="1276" spans="2:4" hidden="1" x14ac:dyDescent="0.25">
      <c r="B1276" s="480" t="s">
        <v>4004</v>
      </c>
      <c r="C1276" s="475"/>
      <c r="D1276" s="462"/>
    </row>
    <row r="1277" spans="2:4" hidden="1" x14ac:dyDescent="0.25">
      <c r="B1277" s="480" t="s">
        <v>4005</v>
      </c>
      <c r="C1277" s="475"/>
      <c r="D1277" s="462"/>
    </row>
    <row r="1278" spans="2:4" hidden="1" x14ac:dyDescent="0.25">
      <c r="B1278" s="480" t="s">
        <v>4006</v>
      </c>
      <c r="C1278" s="475"/>
      <c r="D1278" s="462"/>
    </row>
    <row r="1279" spans="2:4" hidden="1" x14ac:dyDescent="0.25">
      <c r="B1279" s="480" t="s">
        <v>4007</v>
      </c>
      <c r="C1279" s="475"/>
      <c r="D1279" s="462"/>
    </row>
    <row r="1280" spans="2:4" hidden="1" x14ac:dyDescent="0.25">
      <c r="B1280" s="480" t="s">
        <v>4008</v>
      </c>
      <c r="C1280" s="475"/>
      <c r="D1280" s="462"/>
    </row>
    <row r="1281" spans="2:4" hidden="1" x14ac:dyDescent="0.25">
      <c r="B1281" s="480" t="s">
        <v>4009</v>
      </c>
      <c r="C1281" s="475"/>
      <c r="D1281" s="462"/>
    </row>
    <row r="1282" spans="2:4" hidden="1" x14ac:dyDescent="0.25">
      <c r="B1282" s="480" t="s">
        <v>4010</v>
      </c>
      <c r="C1282" s="475"/>
      <c r="D1282" s="462"/>
    </row>
    <row r="1283" spans="2:4" hidden="1" x14ac:dyDescent="0.25">
      <c r="B1283" s="480" t="s">
        <v>4011</v>
      </c>
      <c r="C1283" s="475"/>
      <c r="D1283" s="462"/>
    </row>
    <row r="1284" spans="2:4" hidden="1" x14ac:dyDescent="0.25">
      <c r="B1284" s="480" t="s">
        <v>4012</v>
      </c>
      <c r="C1284" s="475"/>
      <c r="D1284" s="462"/>
    </row>
    <row r="1285" spans="2:4" hidden="1" x14ac:dyDescent="0.25">
      <c r="B1285" s="480" t="s">
        <v>4013</v>
      </c>
      <c r="C1285" s="475"/>
      <c r="D1285" s="462"/>
    </row>
    <row r="1286" spans="2:4" hidden="1" x14ac:dyDescent="0.25">
      <c r="B1286" s="480" t="s">
        <v>4014</v>
      </c>
      <c r="C1286" s="475"/>
      <c r="D1286" s="462"/>
    </row>
    <row r="1287" spans="2:4" hidden="1" x14ac:dyDescent="0.25">
      <c r="B1287" s="480" t="s">
        <v>4015</v>
      </c>
      <c r="C1287" s="475"/>
      <c r="D1287" s="462"/>
    </row>
    <row r="1288" spans="2:4" hidden="1" x14ac:dyDescent="0.25">
      <c r="B1288" s="480" t="s">
        <v>4016</v>
      </c>
      <c r="C1288" s="475"/>
      <c r="D1288" s="462"/>
    </row>
    <row r="1289" spans="2:4" hidden="1" x14ac:dyDescent="0.25">
      <c r="B1289" s="480" t="s">
        <v>4017</v>
      </c>
      <c r="C1289" s="475"/>
      <c r="D1289" s="462"/>
    </row>
    <row r="1290" spans="2:4" hidden="1" x14ac:dyDescent="0.25">
      <c r="B1290" s="480" t="s">
        <v>4018</v>
      </c>
      <c r="C1290" s="475"/>
      <c r="D1290" s="462"/>
    </row>
    <row r="1291" spans="2:4" hidden="1" x14ac:dyDescent="0.25">
      <c r="B1291" s="480" t="s">
        <v>4019</v>
      </c>
      <c r="C1291" s="475"/>
      <c r="D1291" s="462"/>
    </row>
    <row r="1292" spans="2:4" hidden="1" x14ac:dyDescent="0.25">
      <c r="B1292" s="477" t="s">
        <v>4074</v>
      </c>
      <c r="C1292" s="471">
        <f>COLUMN(B1292)</f>
        <v>2</v>
      </c>
      <c r="D1292" s="471">
        <f>ROW(B1292)</f>
        <v>1292</v>
      </c>
    </row>
    <row r="1293" spans="2:4" hidden="1" x14ac:dyDescent="0.25">
      <c r="B1293" s="480" t="s">
        <v>4000</v>
      </c>
      <c r="C1293" s="475"/>
      <c r="D1293" s="462"/>
    </row>
    <row r="1294" spans="2:4" hidden="1" x14ac:dyDescent="0.25">
      <c r="B1294" s="480" t="s">
        <v>4001</v>
      </c>
      <c r="C1294" s="475"/>
      <c r="D1294" s="462"/>
    </row>
    <row r="1295" spans="2:4" hidden="1" x14ac:dyDescent="0.25">
      <c r="B1295" s="480" t="s">
        <v>4002</v>
      </c>
      <c r="C1295" s="475"/>
      <c r="D1295" s="462"/>
    </row>
    <row r="1296" spans="2:4" hidden="1" x14ac:dyDescent="0.25">
      <c r="B1296" s="480" t="s">
        <v>4003</v>
      </c>
      <c r="C1296" s="475"/>
      <c r="D1296" s="462"/>
    </row>
    <row r="1297" spans="2:4" hidden="1" x14ac:dyDescent="0.25">
      <c r="B1297" s="480" t="s">
        <v>4004</v>
      </c>
      <c r="C1297" s="475"/>
      <c r="D1297" s="462"/>
    </row>
    <row r="1298" spans="2:4" hidden="1" x14ac:dyDescent="0.25">
      <c r="B1298" s="480" t="s">
        <v>4005</v>
      </c>
      <c r="C1298" s="475"/>
      <c r="D1298" s="462"/>
    </row>
    <row r="1299" spans="2:4" hidden="1" x14ac:dyDescent="0.25">
      <c r="B1299" s="480" t="s">
        <v>4006</v>
      </c>
      <c r="C1299" s="475"/>
      <c r="D1299" s="462"/>
    </row>
    <row r="1300" spans="2:4" hidden="1" x14ac:dyDescent="0.25">
      <c r="B1300" s="480" t="s">
        <v>4007</v>
      </c>
      <c r="C1300" s="475"/>
      <c r="D1300" s="462"/>
    </row>
    <row r="1301" spans="2:4" hidden="1" x14ac:dyDescent="0.25">
      <c r="B1301" s="480" t="s">
        <v>4008</v>
      </c>
      <c r="C1301" s="475"/>
      <c r="D1301" s="462"/>
    </row>
    <row r="1302" spans="2:4" hidden="1" x14ac:dyDescent="0.25">
      <c r="B1302" s="480" t="s">
        <v>4009</v>
      </c>
      <c r="C1302" s="475"/>
      <c r="D1302" s="462"/>
    </row>
    <row r="1303" spans="2:4" hidden="1" x14ac:dyDescent="0.25">
      <c r="B1303" s="480" t="s">
        <v>4010</v>
      </c>
      <c r="C1303" s="475"/>
      <c r="D1303" s="462"/>
    </row>
    <row r="1304" spans="2:4" hidden="1" x14ac:dyDescent="0.25">
      <c r="B1304" s="480" t="s">
        <v>4011</v>
      </c>
      <c r="C1304" s="475"/>
      <c r="D1304" s="462"/>
    </row>
    <row r="1305" spans="2:4" hidden="1" x14ac:dyDescent="0.25">
      <c r="B1305" s="480" t="s">
        <v>4012</v>
      </c>
      <c r="C1305" s="475"/>
      <c r="D1305" s="462"/>
    </row>
    <row r="1306" spans="2:4" hidden="1" x14ac:dyDescent="0.25">
      <c r="B1306" s="480" t="s">
        <v>4013</v>
      </c>
      <c r="C1306" s="475"/>
      <c r="D1306" s="462"/>
    </row>
    <row r="1307" spans="2:4" hidden="1" x14ac:dyDescent="0.25">
      <c r="B1307" s="480" t="s">
        <v>4014</v>
      </c>
      <c r="C1307" s="475"/>
      <c r="D1307" s="462"/>
    </row>
    <row r="1308" spans="2:4" hidden="1" x14ac:dyDescent="0.25">
      <c r="B1308" s="480" t="s">
        <v>4015</v>
      </c>
      <c r="C1308" s="475"/>
      <c r="D1308" s="462"/>
    </row>
    <row r="1309" spans="2:4" hidden="1" x14ac:dyDescent="0.25">
      <c r="B1309" s="480" t="s">
        <v>4016</v>
      </c>
      <c r="C1309" s="475"/>
      <c r="D1309" s="462"/>
    </row>
    <row r="1310" spans="2:4" hidden="1" x14ac:dyDescent="0.25">
      <c r="B1310" s="480" t="s">
        <v>4017</v>
      </c>
      <c r="C1310" s="475"/>
      <c r="D1310" s="462"/>
    </row>
    <row r="1311" spans="2:4" hidden="1" x14ac:dyDescent="0.25">
      <c r="B1311" s="480" t="s">
        <v>4018</v>
      </c>
      <c r="C1311" s="475"/>
      <c r="D1311" s="462"/>
    </row>
    <row r="1312" spans="2:4" hidden="1" x14ac:dyDescent="0.25">
      <c r="B1312" s="480" t="s">
        <v>4019</v>
      </c>
      <c r="C1312" s="475"/>
      <c r="D1312" s="462"/>
    </row>
    <row r="1313" spans="2:4" hidden="1" x14ac:dyDescent="0.25">
      <c r="B1313" s="481" t="s">
        <v>4075</v>
      </c>
      <c r="C1313" s="471">
        <f>COLUMN(B1313)</f>
        <v>2</v>
      </c>
      <c r="D1313" s="471">
        <f>ROW(B1313)</f>
        <v>1313</v>
      </c>
    </row>
    <row r="1314" spans="2:4" hidden="1" x14ac:dyDescent="0.25">
      <c r="B1314" s="480" t="s">
        <v>4000</v>
      </c>
      <c r="C1314" s="475"/>
      <c r="D1314" s="462"/>
    </row>
    <row r="1315" spans="2:4" hidden="1" x14ac:dyDescent="0.25">
      <c r="B1315" s="480" t="s">
        <v>4001</v>
      </c>
      <c r="C1315" s="475"/>
      <c r="D1315" s="462"/>
    </row>
    <row r="1316" spans="2:4" hidden="1" x14ac:dyDescent="0.25">
      <c r="B1316" s="480" t="s">
        <v>4002</v>
      </c>
      <c r="C1316" s="475"/>
      <c r="D1316" s="462"/>
    </row>
    <row r="1317" spans="2:4" hidden="1" x14ac:dyDescent="0.25">
      <c r="B1317" s="480" t="s">
        <v>4003</v>
      </c>
      <c r="C1317" s="475"/>
      <c r="D1317" s="462"/>
    </row>
    <row r="1318" spans="2:4" hidden="1" x14ac:dyDescent="0.25">
      <c r="B1318" s="480" t="s">
        <v>4004</v>
      </c>
      <c r="C1318" s="475"/>
      <c r="D1318" s="462"/>
    </row>
    <row r="1319" spans="2:4" hidden="1" x14ac:dyDescent="0.25">
      <c r="B1319" s="480" t="s">
        <v>4005</v>
      </c>
      <c r="C1319" s="475"/>
      <c r="D1319" s="462"/>
    </row>
    <row r="1320" spans="2:4" hidden="1" x14ac:dyDescent="0.25">
      <c r="B1320" s="480" t="s">
        <v>4006</v>
      </c>
      <c r="C1320" s="475"/>
      <c r="D1320" s="462"/>
    </row>
    <row r="1321" spans="2:4" hidden="1" x14ac:dyDescent="0.25">
      <c r="B1321" s="480" t="s">
        <v>4007</v>
      </c>
      <c r="C1321" s="475"/>
      <c r="D1321" s="462"/>
    </row>
    <row r="1322" spans="2:4" hidden="1" x14ac:dyDescent="0.25">
      <c r="B1322" s="480" t="s">
        <v>4008</v>
      </c>
      <c r="C1322" s="475"/>
      <c r="D1322" s="462"/>
    </row>
    <row r="1323" spans="2:4" hidden="1" x14ac:dyDescent="0.25">
      <c r="B1323" s="480" t="s">
        <v>4009</v>
      </c>
      <c r="C1323" s="475"/>
      <c r="D1323" s="462"/>
    </row>
    <row r="1324" spans="2:4" hidden="1" x14ac:dyDescent="0.25">
      <c r="B1324" s="480" t="s">
        <v>4010</v>
      </c>
      <c r="C1324" s="475"/>
      <c r="D1324" s="462"/>
    </row>
    <row r="1325" spans="2:4" hidden="1" x14ac:dyDescent="0.25">
      <c r="B1325" s="480" t="s">
        <v>4011</v>
      </c>
      <c r="C1325" s="475"/>
      <c r="D1325" s="462"/>
    </row>
    <row r="1326" spans="2:4" hidden="1" x14ac:dyDescent="0.25">
      <c r="B1326" s="480" t="s">
        <v>4012</v>
      </c>
      <c r="C1326" s="475"/>
      <c r="D1326" s="462"/>
    </row>
    <row r="1327" spans="2:4" hidden="1" x14ac:dyDescent="0.25">
      <c r="B1327" s="480" t="s">
        <v>4013</v>
      </c>
      <c r="C1327" s="475"/>
      <c r="D1327" s="462"/>
    </row>
    <row r="1328" spans="2:4" hidden="1" x14ac:dyDescent="0.25">
      <c r="B1328" s="480" t="s">
        <v>4014</v>
      </c>
      <c r="C1328" s="475"/>
      <c r="D1328" s="462"/>
    </row>
    <row r="1329" spans="2:4" hidden="1" x14ac:dyDescent="0.25">
      <c r="B1329" s="480" t="s">
        <v>4015</v>
      </c>
      <c r="C1329" s="475"/>
      <c r="D1329" s="462"/>
    </row>
    <row r="1330" spans="2:4" hidden="1" x14ac:dyDescent="0.25">
      <c r="B1330" s="480" t="s">
        <v>4016</v>
      </c>
      <c r="C1330" s="475"/>
      <c r="D1330" s="462"/>
    </row>
    <row r="1331" spans="2:4" hidden="1" x14ac:dyDescent="0.25">
      <c r="B1331" s="480" t="s">
        <v>4017</v>
      </c>
      <c r="C1331" s="475"/>
      <c r="D1331" s="462"/>
    </row>
    <row r="1332" spans="2:4" hidden="1" x14ac:dyDescent="0.25">
      <c r="B1332" s="480" t="s">
        <v>4018</v>
      </c>
      <c r="C1332" s="475"/>
      <c r="D1332" s="462"/>
    </row>
    <row r="1333" spans="2:4" hidden="1" x14ac:dyDescent="0.25">
      <c r="B1333" s="480" t="s">
        <v>4019</v>
      </c>
      <c r="C1333" s="475"/>
      <c r="D1333" s="462"/>
    </row>
    <row r="1334" spans="2:4" hidden="1" x14ac:dyDescent="0.25">
      <c r="B1334" s="481" t="s">
        <v>4076</v>
      </c>
      <c r="C1334" s="471">
        <f>COLUMN(B1334)</f>
        <v>2</v>
      </c>
      <c r="D1334" s="471">
        <f>ROW(B1334)</f>
        <v>1334</v>
      </c>
    </row>
    <row r="1335" spans="2:4" hidden="1" x14ac:dyDescent="0.25">
      <c r="B1335" s="480" t="s">
        <v>4000</v>
      </c>
      <c r="C1335" s="475"/>
      <c r="D1335" s="462"/>
    </row>
    <row r="1336" spans="2:4" hidden="1" x14ac:dyDescent="0.25">
      <c r="B1336" s="480" t="s">
        <v>4001</v>
      </c>
      <c r="C1336" s="475"/>
      <c r="D1336" s="462"/>
    </row>
    <row r="1337" spans="2:4" hidden="1" x14ac:dyDescent="0.25">
      <c r="B1337" s="480" t="s">
        <v>4002</v>
      </c>
      <c r="C1337" s="475"/>
      <c r="D1337" s="462"/>
    </row>
    <row r="1338" spans="2:4" hidden="1" x14ac:dyDescent="0.25">
      <c r="B1338" s="480" t="s">
        <v>4003</v>
      </c>
      <c r="C1338" s="475"/>
      <c r="D1338" s="462"/>
    </row>
    <row r="1339" spans="2:4" hidden="1" x14ac:dyDescent="0.25">
      <c r="B1339" s="480" t="s">
        <v>4004</v>
      </c>
      <c r="C1339" s="475"/>
      <c r="D1339" s="462"/>
    </row>
    <row r="1340" spans="2:4" hidden="1" x14ac:dyDescent="0.25">
      <c r="B1340" s="480" t="s">
        <v>4005</v>
      </c>
      <c r="C1340" s="475"/>
      <c r="D1340" s="462"/>
    </row>
    <row r="1341" spans="2:4" hidden="1" x14ac:dyDescent="0.25">
      <c r="B1341" s="480" t="s">
        <v>4006</v>
      </c>
      <c r="C1341" s="475"/>
      <c r="D1341" s="462"/>
    </row>
    <row r="1342" spans="2:4" hidden="1" x14ac:dyDescent="0.25">
      <c r="B1342" s="480" t="s">
        <v>4007</v>
      </c>
      <c r="C1342" s="475"/>
      <c r="D1342" s="462"/>
    </row>
    <row r="1343" spans="2:4" hidden="1" x14ac:dyDescent="0.25">
      <c r="B1343" s="480" t="s">
        <v>4008</v>
      </c>
      <c r="C1343" s="475"/>
      <c r="D1343" s="462"/>
    </row>
    <row r="1344" spans="2:4" hidden="1" x14ac:dyDescent="0.25">
      <c r="B1344" s="480" t="s">
        <v>4009</v>
      </c>
      <c r="C1344" s="475"/>
      <c r="D1344" s="462"/>
    </row>
    <row r="1345" spans="2:4" hidden="1" x14ac:dyDescent="0.25">
      <c r="B1345" s="480" t="s">
        <v>4010</v>
      </c>
      <c r="C1345" s="475"/>
      <c r="D1345" s="462"/>
    </row>
    <row r="1346" spans="2:4" hidden="1" x14ac:dyDescent="0.25">
      <c r="B1346" s="480" t="s">
        <v>4011</v>
      </c>
      <c r="C1346" s="475"/>
      <c r="D1346" s="462"/>
    </row>
    <row r="1347" spans="2:4" hidden="1" x14ac:dyDescent="0.25">
      <c r="B1347" s="480" t="s">
        <v>4012</v>
      </c>
      <c r="C1347" s="475"/>
      <c r="D1347" s="462"/>
    </row>
    <row r="1348" spans="2:4" hidden="1" x14ac:dyDescent="0.25">
      <c r="B1348" s="480" t="s">
        <v>4013</v>
      </c>
      <c r="C1348" s="475"/>
      <c r="D1348" s="462"/>
    </row>
    <row r="1349" spans="2:4" hidden="1" x14ac:dyDescent="0.25">
      <c r="B1349" s="480" t="s">
        <v>4014</v>
      </c>
      <c r="C1349" s="475"/>
      <c r="D1349" s="462"/>
    </row>
    <row r="1350" spans="2:4" hidden="1" x14ac:dyDescent="0.25">
      <c r="B1350" s="480" t="s">
        <v>4015</v>
      </c>
      <c r="C1350" s="475"/>
      <c r="D1350" s="462"/>
    </row>
    <row r="1351" spans="2:4" hidden="1" x14ac:dyDescent="0.25">
      <c r="B1351" s="480" t="s">
        <v>4016</v>
      </c>
      <c r="C1351" s="475"/>
      <c r="D1351" s="462"/>
    </row>
    <row r="1352" spans="2:4" hidden="1" x14ac:dyDescent="0.25">
      <c r="B1352" s="480" t="s">
        <v>4017</v>
      </c>
      <c r="C1352" s="475"/>
      <c r="D1352" s="462"/>
    </row>
    <row r="1353" spans="2:4" hidden="1" x14ac:dyDescent="0.25">
      <c r="B1353" s="480" t="s">
        <v>4018</v>
      </c>
      <c r="C1353" s="475"/>
      <c r="D1353" s="462"/>
    </row>
    <row r="1354" spans="2:4" hidden="1" x14ac:dyDescent="0.25">
      <c r="B1354" s="480" t="s">
        <v>4019</v>
      </c>
      <c r="C1354" s="475"/>
      <c r="D1354" s="462"/>
    </row>
    <row r="1355" spans="2:4" hidden="1" x14ac:dyDescent="0.25">
      <c r="B1355" s="481" t="s">
        <v>4077</v>
      </c>
      <c r="C1355" s="471">
        <f>COLUMN(B1355)</f>
        <v>2</v>
      </c>
      <c r="D1355" s="471">
        <f>ROW(B1355)</f>
        <v>1355</v>
      </c>
    </row>
    <row r="1356" spans="2:4" hidden="1" x14ac:dyDescent="0.25">
      <c r="B1356" s="480" t="s">
        <v>4000</v>
      </c>
      <c r="C1356" s="475"/>
      <c r="D1356" s="462"/>
    </row>
    <row r="1357" spans="2:4" hidden="1" x14ac:dyDescent="0.25">
      <c r="B1357" s="480" t="s">
        <v>4001</v>
      </c>
      <c r="C1357" s="475"/>
      <c r="D1357" s="462"/>
    </row>
    <row r="1358" spans="2:4" hidden="1" x14ac:dyDescent="0.25">
      <c r="B1358" s="480" t="s">
        <v>4002</v>
      </c>
      <c r="C1358" s="475"/>
      <c r="D1358" s="462"/>
    </row>
    <row r="1359" spans="2:4" hidden="1" x14ac:dyDescent="0.25">
      <c r="B1359" s="480" t="s">
        <v>4003</v>
      </c>
      <c r="C1359" s="475"/>
      <c r="D1359" s="462"/>
    </row>
    <row r="1360" spans="2:4" hidden="1" x14ac:dyDescent="0.25">
      <c r="B1360" s="480" t="s">
        <v>4004</v>
      </c>
      <c r="C1360" s="475"/>
      <c r="D1360" s="462"/>
    </row>
    <row r="1361" spans="2:4" hidden="1" x14ac:dyDescent="0.25">
      <c r="B1361" s="480" t="s">
        <v>4005</v>
      </c>
      <c r="C1361" s="475"/>
      <c r="D1361" s="462"/>
    </row>
    <row r="1362" spans="2:4" hidden="1" x14ac:dyDescent="0.25">
      <c r="B1362" s="480" t="s">
        <v>4006</v>
      </c>
      <c r="C1362" s="475"/>
      <c r="D1362" s="462"/>
    </row>
    <row r="1363" spans="2:4" hidden="1" x14ac:dyDescent="0.25">
      <c r="B1363" s="480" t="s">
        <v>4007</v>
      </c>
      <c r="C1363" s="475"/>
      <c r="D1363" s="462"/>
    </row>
    <row r="1364" spans="2:4" hidden="1" x14ac:dyDescent="0.25">
      <c r="B1364" s="480" t="s">
        <v>4008</v>
      </c>
      <c r="C1364" s="475"/>
      <c r="D1364" s="462"/>
    </row>
    <row r="1365" spans="2:4" hidden="1" x14ac:dyDescent="0.25">
      <c r="B1365" s="480" t="s">
        <v>4009</v>
      </c>
      <c r="C1365" s="475"/>
      <c r="D1365" s="462"/>
    </row>
    <row r="1366" spans="2:4" hidden="1" x14ac:dyDescent="0.25">
      <c r="B1366" s="480" t="s">
        <v>4010</v>
      </c>
      <c r="C1366" s="475"/>
      <c r="D1366" s="462"/>
    </row>
    <row r="1367" spans="2:4" hidden="1" x14ac:dyDescent="0.25">
      <c r="B1367" s="480" t="s">
        <v>4011</v>
      </c>
      <c r="C1367" s="475"/>
      <c r="D1367" s="462"/>
    </row>
    <row r="1368" spans="2:4" hidden="1" x14ac:dyDescent="0.25">
      <c r="B1368" s="480" t="s">
        <v>4012</v>
      </c>
      <c r="C1368" s="475"/>
      <c r="D1368" s="462"/>
    </row>
    <row r="1369" spans="2:4" hidden="1" x14ac:dyDescent="0.25">
      <c r="B1369" s="480" t="s">
        <v>4013</v>
      </c>
      <c r="C1369" s="475"/>
      <c r="D1369" s="462"/>
    </row>
    <row r="1370" spans="2:4" hidden="1" x14ac:dyDescent="0.25">
      <c r="B1370" s="480" t="s">
        <v>4014</v>
      </c>
      <c r="C1370" s="475"/>
      <c r="D1370" s="462"/>
    </row>
    <row r="1371" spans="2:4" hidden="1" x14ac:dyDescent="0.25">
      <c r="B1371" s="480" t="s">
        <v>4015</v>
      </c>
      <c r="C1371" s="475"/>
      <c r="D1371" s="462"/>
    </row>
    <row r="1372" spans="2:4" hidden="1" x14ac:dyDescent="0.25">
      <c r="B1372" s="480" t="s">
        <v>4016</v>
      </c>
      <c r="C1372" s="475"/>
      <c r="D1372" s="462"/>
    </row>
    <row r="1373" spans="2:4" hidden="1" x14ac:dyDescent="0.25">
      <c r="B1373" s="480" t="s">
        <v>4017</v>
      </c>
      <c r="C1373" s="475"/>
      <c r="D1373" s="462"/>
    </row>
    <row r="1374" spans="2:4" hidden="1" x14ac:dyDescent="0.25">
      <c r="B1374" s="480" t="s">
        <v>4018</v>
      </c>
      <c r="C1374" s="475"/>
      <c r="D1374" s="462"/>
    </row>
    <row r="1375" spans="2:4" hidden="1" x14ac:dyDescent="0.25">
      <c r="B1375" s="480" t="s">
        <v>4019</v>
      </c>
      <c r="C1375" s="475"/>
      <c r="D1375" s="462"/>
    </row>
    <row r="1376" spans="2:4" hidden="1" x14ac:dyDescent="0.25">
      <c r="B1376" s="481" t="s">
        <v>4078</v>
      </c>
      <c r="C1376" s="471">
        <f>COLUMN(B1376)</f>
        <v>2</v>
      </c>
      <c r="D1376" s="471">
        <f>ROW(B1376)</f>
        <v>1376</v>
      </c>
    </row>
    <row r="1377" spans="2:4" hidden="1" x14ac:dyDescent="0.25">
      <c r="B1377" s="480" t="s">
        <v>4000</v>
      </c>
      <c r="C1377" s="475"/>
      <c r="D1377" s="462"/>
    </row>
    <row r="1378" spans="2:4" hidden="1" x14ac:dyDescent="0.25">
      <c r="B1378" s="480" t="s">
        <v>4001</v>
      </c>
      <c r="C1378" s="475"/>
      <c r="D1378" s="462"/>
    </row>
    <row r="1379" spans="2:4" hidden="1" x14ac:dyDescent="0.25">
      <c r="B1379" s="480" t="s">
        <v>4002</v>
      </c>
      <c r="C1379" s="475"/>
      <c r="D1379" s="462"/>
    </row>
    <row r="1380" spans="2:4" hidden="1" x14ac:dyDescent="0.25">
      <c r="B1380" s="480" t="s">
        <v>4003</v>
      </c>
      <c r="C1380" s="475"/>
      <c r="D1380" s="462"/>
    </row>
    <row r="1381" spans="2:4" hidden="1" x14ac:dyDescent="0.25">
      <c r="B1381" s="480" t="s">
        <v>4004</v>
      </c>
      <c r="C1381" s="475"/>
      <c r="D1381" s="462"/>
    </row>
    <row r="1382" spans="2:4" hidden="1" x14ac:dyDescent="0.25">
      <c r="B1382" s="480" t="s">
        <v>4005</v>
      </c>
      <c r="C1382" s="475"/>
      <c r="D1382" s="462"/>
    </row>
    <row r="1383" spans="2:4" hidden="1" x14ac:dyDescent="0.25">
      <c r="B1383" s="480" t="s">
        <v>4006</v>
      </c>
      <c r="C1383" s="475"/>
      <c r="D1383" s="462"/>
    </row>
    <row r="1384" spans="2:4" hidden="1" x14ac:dyDescent="0.25">
      <c r="B1384" s="480" t="s">
        <v>4007</v>
      </c>
      <c r="C1384" s="475"/>
      <c r="D1384" s="462"/>
    </row>
    <row r="1385" spans="2:4" hidden="1" x14ac:dyDescent="0.25">
      <c r="B1385" s="480" t="s">
        <v>4008</v>
      </c>
      <c r="C1385" s="475"/>
      <c r="D1385" s="462"/>
    </row>
    <row r="1386" spans="2:4" hidden="1" x14ac:dyDescent="0.25">
      <c r="B1386" s="480" t="s">
        <v>4009</v>
      </c>
      <c r="C1386" s="475"/>
      <c r="D1386" s="462"/>
    </row>
    <row r="1387" spans="2:4" hidden="1" x14ac:dyDescent="0.25">
      <c r="B1387" s="480" t="s">
        <v>4010</v>
      </c>
      <c r="C1387" s="475"/>
      <c r="D1387" s="462"/>
    </row>
    <row r="1388" spans="2:4" hidden="1" x14ac:dyDescent="0.25">
      <c r="B1388" s="480" t="s">
        <v>4011</v>
      </c>
      <c r="C1388" s="475"/>
      <c r="D1388" s="462"/>
    </row>
    <row r="1389" spans="2:4" hidden="1" x14ac:dyDescent="0.25">
      <c r="B1389" s="480" t="s">
        <v>4012</v>
      </c>
      <c r="C1389" s="475"/>
      <c r="D1389" s="462"/>
    </row>
    <row r="1390" spans="2:4" hidden="1" x14ac:dyDescent="0.25">
      <c r="B1390" s="480" t="s">
        <v>4013</v>
      </c>
      <c r="C1390" s="475"/>
      <c r="D1390" s="462"/>
    </row>
    <row r="1391" spans="2:4" hidden="1" x14ac:dyDescent="0.25">
      <c r="B1391" s="480" t="s">
        <v>4014</v>
      </c>
      <c r="C1391" s="475"/>
      <c r="D1391" s="462"/>
    </row>
    <row r="1392" spans="2:4" hidden="1" x14ac:dyDescent="0.25">
      <c r="B1392" s="480" t="s">
        <v>4015</v>
      </c>
      <c r="C1392" s="475"/>
      <c r="D1392" s="462"/>
    </row>
    <row r="1393" spans="2:4" hidden="1" x14ac:dyDescent="0.25">
      <c r="B1393" s="480" t="s">
        <v>4016</v>
      </c>
      <c r="C1393" s="475"/>
      <c r="D1393" s="462"/>
    </row>
    <row r="1394" spans="2:4" hidden="1" x14ac:dyDescent="0.25">
      <c r="B1394" s="480" t="s">
        <v>4017</v>
      </c>
      <c r="C1394" s="475"/>
      <c r="D1394" s="462"/>
    </row>
    <row r="1395" spans="2:4" hidden="1" x14ac:dyDescent="0.25">
      <c r="B1395" s="480" t="s">
        <v>4018</v>
      </c>
      <c r="C1395" s="475"/>
      <c r="D1395" s="462"/>
    </row>
    <row r="1396" spans="2:4" hidden="1" x14ac:dyDescent="0.25">
      <c r="B1396" s="480" t="s">
        <v>4019</v>
      </c>
      <c r="C1396" s="475"/>
      <c r="D1396" s="462"/>
    </row>
    <row r="1397" spans="2:4" hidden="1" x14ac:dyDescent="0.25">
      <c r="B1397" s="477" t="s">
        <v>4079</v>
      </c>
      <c r="C1397" s="471">
        <f>COLUMN(B1397)</f>
        <v>2</v>
      </c>
      <c r="D1397" s="471">
        <f>ROW(B1397)</f>
        <v>1397</v>
      </c>
    </row>
    <row r="1398" spans="2:4" hidden="1" x14ac:dyDescent="0.25">
      <c r="B1398" s="480" t="s">
        <v>4000</v>
      </c>
      <c r="C1398" s="475"/>
      <c r="D1398" s="462"/>
    </row>
    <row r="1399" spans="2:4" hidden="1" x14ac:dyDescent="0.25">
      <c r="B1399" s="480" t="s">
        <v>4001</v>
      </c>
      <c r="C1399" s="475"/>
      <c r="D1399" s="462"/>
    </row>
    <row r="1400" spans="2:4" hidden="1" x14ac:dyDescent="0.25">
      <c r="B1400" s="480" t="s">
        <v>4002</v>
      </c>
      <c r="C1400" s="475"/>
      <c r="D1400" s="462"/>
    </row>
    <row r="1401" spans="2:4" hidden="1" x14ac:dyDescent="0.25">
      <c r="B1401" s="480" t="s">
        <v>4003</v>
      </c>
      <c r="C1401" s="475"/>
      <c r="D1401" s="462"/>
    </row>
    <row r="1402" spans="2:4" hidden="1" x14ac:dyDescent="0.25">
      <c r="B1402" s="480" t="s">
        <v>4004</v>
      </c>
      <c r="C1402" s="475"/>
      <c r="D1402" s="462"/>
    </row>
    <row r="1403" spans="2:4" hidden="1" x14ac:dyDescent="0.25">
      <c r="B1403" s="480" t="s">
        <v>4005</v>
      </c>
      <c r="C1403" s="475"/>
      <c r="D1403" s="462"/>
    </row>
    <row r="1404" spans="2:4" hidden="1" x14ac:dyDescent="0.25">
      <c r="B1404" s="480" t="s">
        <v>4006</v>
      </c>
      <c r="C1404" s="475"/>
      <c r="D1404" s="462"/>
    </row>
    <row r="1405" spans="2:4" hidden="1" x14ac:dyDescent="0.25">
      <c r="B1405" s="480" t="s">
        <v>4007</v>
      </c>
      <c r="C1405" s="475"/>
      <c r="D1405" s="462"/>
    </row>
    <row r="1406" spans="2:4" hidden="1" x14ac:dyDescent="0.25">
      <c r="B1406" s="480" t="s">
        <v>4008</v>
      </c>
      <c r="C1406" s="475"/>
      <c r="D1406" s="462"/>
    </row>
    <row r="1407" spans="2:4" hidden="1" x14ac:dyDescent="0.25">
      <c r="B1407" s="480" t="s">
        <v>4009</v>
      </c>
      <c r="C1407" s="475"/>
      <c r="D1407" s="462"/>
    </row>
    <row r="1408" spans="2:4" hidden="1" x14ac:dyDescent="0.25">
      <c r="B1408" s="480" t="s">
        <v>4010</v>
      </c>
      <c r="C1408" s="475"/>
      <c r="D1408" s="462"/>
    </row>
    <row r="1409" spans="2:4" hidden="1" x14ac:dyDescent="0.25">
      <c r="B1409" s="480" t="s">
        <v>4011</v>
      </c>
      <c r="C1409" s="475"/>
      <c r="D1409" s="462"/>
    </row>
    <row r="1410" spans="2:4" hidden="1" x14ac:dyDescent="0.25">
      <c r="B1410" s="480" t="s">
        <v>4012</v>
      </c>
      <c r="C1410" s="475"/>
      <c r="D1410" s="462"/>
    </row>
    <row r="1411" spans="2:4" hidden="1" x14ac:dyDescent="0.25">
      <c r="B1411" s="480" t="s">
        <v>4013</v>
      </c>
      <c r="C1411" s="475"/>
      <c r="D1411" s="462"/>
    </row>
    <row r="1412" spans="2:4" hidden="1" x14ac:dyDescent="0.25">
      <c r="B1412" s="480" t="s">
        <v>4014</v>
      </c>
      <c r="C1412" s="475"/>
      <c r="D1412" s="462"/>
    </row>
    <row r="1413" spans="2:4" hidden="1" x14ac:dyDescent="0.25">
      <c r="B1413" s="480" t="s">
        <v>4015</v>
      </c>
      <c r="C1413" s="475"/>
      <c r="D1413" s="462"/>
    </row>
    <row r="1414" spans="2:4" hidden="1" x14ac:dyDescent="0.25">
      <c r="B1414" s="480" t="s">
        <v>4016</v>
      </c>
      <c r="C1414" s="475"/>
      <c r="D1414" s="462"/>
    </row>
    <row r="1415" spans="2:4" hidden="1" x14ac:dyDescent="0.25">
      <c r="B1415" s="480" t="s">
        <v>4017</v>
      </c>
      <c r="C1415" s="475"/>
      <c r="D1415" s="462"/>
    </row>
    <row r="1416" spans="2:4" hidden="1" x14ac:dyDescent="0.25">
      <c r="B1416" s="480" t="s">
        <v>4018</v>
      </c>
      <c r="C1416" s="475"/>
      <c r="D1416" s="462"/>
    </row>
    <row r="1417" spans="2:4" hidden="1" x14ac:dyDescent="0.25">
      <c r="B1417" s="480" t="s">
        <v>4019</v>
      </c>
      <c r="C1417" s="475"/>
      <c r="D1417" s="462"/>
    </row>
    <row r="1418" spans="2:4" hidden="1" x14ac:dyDescent="0.25">
      <c r="B1418" s="481" t="s">
        <v>4080</v>
      </c>
      <c r="C1418" s="471">
        <f>COLUMN(B1418)</f>
        <v>2</v>
      </c>
      <c r="D1418" s="471">
        <f>ROW(B1418)</f>
        <v>1418</v>
      </c>
    </row>
    <row r="1419" spans="2:4" hidden="1" x14ac:dyDescent="0.25">
      <c r="B1419" s="480" t="s">
        <v>4000</v>
      </c>
      <c r="C1419" s="475"/>
      <c r="D1419" s="462"/>
    </row>
    <row r="1420" spans="2:4" hidden="1" x14ac:dyDescent="0.25">
      <c r="B1420" s="480" t="s">
        <v>4001</v>
      </c>
      <c r="C1420" s="475"/>
      <c r="D1420" s="462"/>
    </row>
    <row r="1421" spans="2:4" hidden="1" x14ac:dyDescent="0.25">
      <c r="B1421" s="480" t="s">
        <v>4002</v>
      </c>
      <c r="C1421" s="475"/>
      <c r="D1421" s="462"/>
    </row>
    <row r="1422" spans="2:4" hidden="1" x14ac:dyDescent="0.25">
      <c r="B1422" s="480" t="s">
        <v>4003</v>
      </c>
      <c r="C1422" s="475"/>
      <c r="D1422" s="462"/>
    </row>
    <row r="1423" spans="2:4" hidden="1" x14ac:dyDescent="0.25">
      <c r="B1423" s="480" t="s">
        <v>4004</v>
      </c>
      <c r="C1423" s="475"/>
      <c r="D1423" s="462"/>
    </row>
    <row r="1424" spans="2:4" hidden="1" x14ac:dyDescent="0.25">
      <c r="B1424" s="480" t="s">
        <v>4005</v>
      </c>
      <c r="C1424" s="475"/>
      <c r="D1424" s="462"/>
    </row>
    <row r="1425" spans="2:4" hidden="1" x14ac:dyDescent="0.25">
      <c r="B1425" s="480" t="s">
        <v>4006</v>
      </c>
      <c r="C1425" s="475"/>
      <c r="D1425" s="462"/>
    </row>
    <row r="1426" spans="2:4" hidden="1" x14ac:dyDescent="0.25">
      <c r="B1426" s="480" t="s">
        <v>4007</v>
      </c>
      <c r="C1426" s="475"/>
      <c r="D1426" s="462"/>
    </row>
    <row r="1427" spans="2:4" hidden="1" x14ac:dyDescent="0.25">
      <c r="B1427" s="480" t="s">
        <v>4008</v>
      </c>
      <c r="C1427" s="475"/>
      <c r="D1427" s="462"/>
    </row>
    <row r="1428" spans="2:4" hidden="1" x14ac:dyDescent="0.25">
      <c r="B1428" s="480" t="s">
        <v>4009</v>
      </c>
      <c r="C1428" s="475"/>
      <c r="D1428" s="462"/>
    </row>
    <row r="1429" spans="2:4" hidden="1" x14ac:dyDescent="0.25">
      <c r="B1429" s="480" t="s">
        <v>4010</v>
      </c>
      <c r="C1429" s="475"/>
      <c r="D1429" s="462"/>
    </row>
    <row r="1430" spans="2:4" hidden="1" x14ac:dyDescent="0.25">
      <c r="B1430" s="480" t="s">
        <v>4011</v>
      </c>
      <c r="C1430" s="475"/>
      <c r="D1430" s="462"/>
    </row>
    <row r="1431" spans="2:4" hidden="1" x14ac:dyDescent="0.25">
      <c r="B1431" s="480" t="s">
        <v>4012</v>
      </c>
      <c r="C1431" s="475"/>
      <c r="D1431" s="462"/>
    </row>
    <row r="1432" spans="2:4" hidden="1" x14ac:dyDescent="0.25">
      <c r="B1432" s="480" t="s">
        <v>4013</v>
      </c>
      <c r="C1432" s="475"/>
      <c r="D1432" s="462"/>
    </row>
    <row r="1433" spans="2:4" hidden="1" x14ac:dyDescent="0.25">
      <c r="B1433" s="480" t="s">
        <v>4014</v>
      </c>
      <c r="C1433" s="475"/>
      <c r="D1433" s="462"/>
    </row>
    <row r="1434" spans="2:4" hidden="1" x14ac:dyDescent="0.25">
      <c r="B1434" s="480" t="s">
        <v>4015</v>
      </c>
      <c r="C1434" s="475"/>
      <c r="D1434" s="462"/>
    </row>
    <row r="1435" spans="2:4" hidden="1" x14ac:dyDescent="0.25">
      <c r="B1435" s="480" t="s">
        <v>4016</v>
      </c>
      <c r="C1435" s="475"/>
      <c r="D1435" s="462"/>
    </row>
    <row r="1436" spans="2:4" hidden="1" x14ac:dyDescent="0.25">
      <c r="B1436" s="480" t="s">
        <v>4017</v>
      </c>
      <c r="C1436" s="475"/>
      <c r="D1436" s="462"/>
    </row>
    <row r="1437" spans="2:4" hidden="1" x14ac:dyDescent="0.25">
      <c r="B1437" s="480" t="s">
        <v>4018</v>
      </c>
      <c r="C1437" s="475"/>
      <c r="D1437" s="462"/>
    </row>
    <row r="1438" spans="2:4" hidden="1" x14ac:dyDescent="0.25">
      <c r="B1438" s="480" t="s">
        <v>4019</v>
      </c>
      <c r="C1438" s="475"/>
      <c r="D1438" s="462"/>
    </row>
    <row r="1439" spans="2:4" hidden="1" x14ac:dyDescent="0.25">
      <c r="B1439" s="481" t="s">
        <v>4081</v>
      </c>
      <c r="C1439" s="471">
        <f>COLUMN(B1439)</f>
        <v>2</v>
      </c>
      <c r="D1439" s="471">
        <f>ROW(B1439)</f>
        <v>1439</v>
      </c>
    </row>
    <row r="1440" spans="2:4" hidden="1" x14ac:dyDescent="0.25">
      <c r="B1440" s="480" t="s">
        <v>4000</v>
      </c>
      <c r="C1440" s="475"/>
      <c r="D1440" s="462"/>
    </row>
    <row r="1441" spans="2:4" hidden="1" x14ac:dyDescent="0.25">
      <c r="B1441" s="480" t="s">
        <v>4001</v>
      </c>
      <c r="C1441" s="475"/>
      <c r="D1441" s="462"/>
    </row>
    <row r="1442" spans="2:4" hidden="1" x14ac:dyDescent="0.25">
      <c r="B1442" s="480" t="s">
        <v>4002</v>
      </c>
      <c r="C1442" s="475"/>
      <c r="D1442" s="462"/>
    </row>
    <row r="1443" spans="2:4" hidden="1" x14ac:dyDescent="0.25">
      <c r="B1443" s="480" t="s">
        <v>4003</v>
      </c>
      <c r="C1443" s="475"/>
      <c r="D1443" s="462"/>
    </row>
    <row r="1444" spans="2:4" hidden="1" x14ac:dyDescent="0.25">
      <c r="B1444" s="480" t="s">
        <v>4004</v>
      </c>
      <c r="C1444" s="475"/>
      <c r="D1444" s="462"/>
    </row>
    <row r="1445" spans="2:4" hidden="1" x14ac:dyDescent="0.25">
      <c r="B1445" s="480" t="s">
        <v>4005</v>
      </c>
      <c r="C1445" s="475"/>
      <c r="D1445" s="462"/>
    </row>
    <row r="1446" spans="2:4" hidden="1" x14ac:dyDescent="0.25">
      <c r="B1446" s="480" t="s">
        <v>4006</v>
      </c>
      <c r="C1446" s="475"/>
      <c r="D1446" s="462"/>
    </row>
    <row r="1447" spans="2:4" hidden="1" x14ac:dyDescent="0.25">
      <c r="B1447" s="480" t="s">
        <v>4007</v>
      </c>
      <c r="C1447" s="475"/>
      <c r="D1447" s="462"/>
    </row>
    <row r="1448" spans="2:4" hidden="1" x14ac:dyDescent="0.25">
      <c r="B1448" s="480" t="s">
        <v>4008</v>
      </c>
      <c r="C1448" s="475"/>
      <c r="D1448" s="462"/>
    </row>
    <row r="1449" spans="2:4" hidden="1" x14ac:dyDescent="0.25">
      <c r="B1449" s="480" t="s">
        <v>4009</v>
      </c>
      <c r="C1449" s="475"/>
      <c r="D1449" s="462"/>
    </row>
    <row r="1450" spans="2:4" hidden="1" x14ac:dyDescent="0.25">
      <c r="B1450" s="480" t="s">
        <v>4010</v>
      </c>
      <c r="C1450" s="475"/>
      <c r="D1450" s="462"/>
    </row>
    <row r="1451" spans="2:4" hidden="1" x14ac:dyDescent="0.25">
      <c r="B1451" s="480" t="s">
        <v>4011</v>
      </c>
      <c r="C1451" s="475"/>
      <c r="D1451" s="462"/>
    </row>
    <row r="1452" spans="2:4" hidden="1" x14ac:dyDescent="0.25">
      <c r="B1452" s="480" t="s">
        <v>4012</v>
      </c>
      <c r="C1452" s="475"/>
      <c r="D1452" s="462"/>
    </row>
    <row r="1453" spans="2:4" hidden="1" x14ac:dyDescent="0.25">
      <c r="B1453" s="480" t="s">
        <v>4013</v>
      </c>
      <c r="C1453" s="475"/>
      <c r="D1453" s="462"/>
    </row>
    <row r="1454" spans="2:4" hidden="1" x14ac:dyDescent="0.25">
      <c r="B1454" s="480" t="s">
        <v>4014</v>
      </c>
      <c r="C1454" s="475"/>
      <c r="D1454" s="462"/>
    </row>
    <row r="1455" spans="2:4" hidden="1" x14ac:dyDescent="0.25">
      <c r="B1455" s="480" t="s">
        <v>4015</v>
      </c>
      <c r="C1455" s="475"/>
      <c r="D1455" s="462"/>
    </row>
    <row r="1456" spans="2:4" hidden="1" x14ac:dyDescent="0.25">
      <c r="B1456" s="480" t="s">
        <v>4016</v>
      </c>
      <c r="C1456" s="475"/>
      <c r="D1456" s="462"/>
    </row>
    <row r="1457" spans="2:4" hidden="1" x14ac:dyDescent="0.25">
      <c r="B1457" s="480" t="s">
        <v>4017</v>
      </c>
      <c r="C1457" s="475"/>
      <c r="D1457" s="462"/>
    </row>
    <row r="1458" spans="2:4" hidden="1" x14ac:dyDescent="0.25">
      <c r="B1458" s="480" t="s">
        <v>4018</v>
      </c>
      <c r="C1458" s="475"/>
      <c r="D1458" s="462"/>
    </row>
    <row r="1459" spans="2:4" hidden="1" x14ac:dyDescent="0.25">
      <c r="B1459" s="480" t="s">
        <v>4019</v>
      </c>
      <c r="C1459" s="475"/>
      <c r="D1459" s="462"/>
    </row>
    <row r="1460" spans="2:4" hidden="1" x14ac:dyDescent="0.25">
      <c r="B1460" s="481" t="s">
        <v>4082</v>
      </c>
      <c r="C1460" s="471">
        <f>COLUMN(B1460)</f>
        <v>2</v>
      </c>
      <c r="D1460" s="471">
        <f>ROW(B1460)</f>
        <v>1460</v>
      </c>
    </row>
    <row r="1461" spans="2:4" hidden="1" x14ac:dyDescent="0.25">
      <c r="B1461" s="480" t="s">
        <v>4000</v>
      </c>
      <c r="C1461" s="475"/>
      <c r="D1461" s="462"/>
    </row>
    <row r="1462" spans="2:4" hidden="1" x14ac:dyDescent="0.25">
      <c r="B1462" s="480" t="s">
        <v>4001</v>
      </c>
      <c r="C1462" s="475"/>
      <c r="D1462" s="462"/>
    </row>
    <row r="1463" spans="2:4" hidden="1" x14ac:dyDescent="0.25">
      <c r="B1463" s="480" t="s">
        <v>4002</v>
      </c>
      <c r="C1463" s="475"/>
      <c r="D1463" s="462"/>
    </row>
    <row r="1464" spans="2:4" hidden="1" x14ac:dyDescent="0.25">
      <c r="B1464" s="480" t="s">
        <v>4003</v>
      </c>
      <c r="C1464" s="475"/>
      <c r="D1464" s="462"/>
    </row>
    <row r="1465" spans="2:4" hidden="1" x14ac:dyDescent="0.25">
      <c r="B1465" s="480" t="s">
        <v>4004</v>
      </c>
      <c r="C1465" s="475"/>
      <c r="D1465" s="462"/>
    </row>
    <row r="1466" spans="2:4" hidden="1" x14ac:dyDescent="0.25">
      <c r="B1466" s="480" t="s">
        <v>4005</v>
      </c>
      <c r="C1466" s="475"/>
      <c r="D1466" s="462"/>
    </row>
    <row r="1467" spans="2:4" hidden="1" x14ac:dyDescent="0.25">
      <c r="B1467" s="480" t="s">
        <v>4006</v>
      </c>
      <c r="C1467" s="475"/>
      <c r="D1467" s="462"/>
    </row>
    <row r="1468" spans="2:4" hidden="1" x14ac:dyDescent="0.25">
      <c r="B1468" s="480" t="s">
        <v>4007</v>
      </c>
      <c r="C1468" s="475"/>
      <c r="D1468" s="462"/>
    </row>
    <row r="1469" spans="2:4" hidden="1" x14ac:dyDescent="0.25">
      <c r="B1469" s="480" t="s">
        <v>4008</v>
      </c>
      <c r="C1469" s="475"/>
      <c r="D1469" s="462"/>
    </row>
    <row r="1470" spans="2:4" hidden="1" x14ac:dyDescent="0.25">
      <c r="B1470" s="480" t="s">
        <v>4009</v>
      </c>
      <c r="C1470" s="475"/>
      <c r="D1470" s="462"/>
    </row>
    <row r="1471" spans="2:4" hidden="1" x14ac:dyDescent="0.25">
      <c r="B1471" s="480" t="s">
        <v>4010</v>
      </c>
      <c r="C1471" s="475"/>
      <c r="D1471" s="462"/>
    </row>
    <row r="1472" spans="2:4" hidden="1" x14ac:dyDescent="0.25">
      <c r="B1472" s="480" t="s">
        <v>4011</v>
      </c>
      <c r="C1472" s="475"/>
      <c r="D1472" s="462"/>
    </row>
    <row r="1473" spans="2:4" hidden="1" x14ac:dyDescent="0.25">
      <c r="B1473" s="480" t="s">
        <v>4012</v>
      </c>
      <c r="C1473" s="475"/>
      <c r="D1473" s="462"/>
    </row>
    <row r="1474" spans="2:4" hidden="1" x14ac:dyDescent="0.25">
      <c r="B1474" s="480" t="s">
        <v>4013</v>
      </c>
      <c r="C1474" s="475"/>
      <c r="D1474" s="462"/>
    </row>
    <row r="1475" spans="2:4" hidden="1" x14ac:dyDescent="0.25">
      <c r="B1475" s="480" t="s">
        <v>4014</v>
      </c>
      <c r="C1475" s="475"/>
      <c r="D1475" s="462"/>
    </row>
    <row r="1476" spans="2:4" hidden="1" x14ac:dyDescent="0.25">
      <c r="B1476" s="480" t="s">
        <v>4015</v>
      </c>
      <c r="C1476" s="475"/>
      <c r="D1476" s="462"/>
    </row>
    <row r="1477" spans="2:4" hidden="1" x14ac:dyDescent="0.25">
      <c r="B1477" s="480" t="s">
        <v>4016</v>
      </c>
      <c r="C1477" s="475"/>
      <c r="D1477" s="462"/>
    </row>
    <row r="1478" spans="2:4" hidden="1" x14ac:dyDescent="0.25">
      <c r="B1478" s="480" t="s">
        <v>4017</v>
      </c>
      <c r="C1478" s="475"/>
      <c r="D1478" s="462"/>
    </row>
    <row r="1479" spans="2:4" hidden="1" x14ac:dyDescent="0.25">
      <c r="B1479" s="480" t="s">
        <v>4018</v>
      </c>
      <c r="C1479" s="475"/>
      <c r="D1479" s="462"/>
    </row>
    <row r="1480" spans="2:4" hidden="1" x14ac:dyDescent="0.25">
      <c r="B1480" s="480" t="s">
        <v>4019</v>
      </c>
      <c r="C1480" s="475"/>
      <c r="D1480" s="462"/>
    </row>
    <row r="1481" spans="2:4" hidden="1" x14ac:dyDescent="0.25">
      <c r="B1481" s="481" t="s">
        <v>4083</v>
      </c>
      <c r="C1481" s="471">
        <f>COLUMN(B1481)</f>
        <v>2</v>
      </c>
      <c r="D1481" s="471">
        <f>ROW(B1481)</f>
        <v>1481</v>
      </c>
    </row>
    <row r="1482" spans="2:4" hidden="1" x14ac:dyDescent="0.25">
      <c r="B1482" s="480" t="s">
        <v>4000</v>
      </c>
      <c r="C1482" s="475"/>
      <c r="D1482" s="462"/>
    </row>
    <row r="1483" spans="2:4" hidden="1" x14ac:dyDescent="0.25">
      <c r="B1483" s="480" t="s">
        <v>4001</v>
      </c>
      <c r="C1483" s="475"/>
      <c r="D1483" s="462"/>
    </row>
    <row r="1484" spans="2:4" hidden="1" x14ac:dyDescent="0.25">
      <c r="B1484" s="480" t="s">
        <v>4002</v>
      </c>
      <c r="C1484" s="475"/>
      <c r="D1484" s="462"/>
    </row>
    <row r="1485" spans="2:4" hidden="1" x14ac:dyDescent="0.25">
      <c r="B1485" s="480" t="s">
        <v>4003</v>
      </c>
      <c r="C1485" s="475"/>
      <c r="D1485" s="462"/>
    </row>
    <row r="1486" spans="2:4" hidden="1" x14ac:dyDescent="0.25">
      <c r="B1486" s="480" t="s">
        <v>4004</v>
      </c>
      <c r="C1486" s="475"/>
      <c r="D1486" s="462"/>
    </row>
    <row r="1487" spans="2:4" hidden="1" x14ac:dyDescent="0.25">
      <c r="B1487" s="480" t="s">
        <v>4005</v>
      </c>
      <c r="C1487" s="475"/>
      <c r="D1487" s="462"/>
    </row>
    <row r="1488" spans="2:4" hidden="1" x14ac:dyDescent="0.25">
      <c r="B1488" s="480" t="s">
        <v>4006</v>
      </c>
      <c r="C1488" s="475"/>
      <c r="D1488" s="462"/>
    </row>
    <row r="1489" spans="2:4" hidden="1" x14ac:dyDescent="0.25">
      <c r="B1489" s="480" t="s">
        <v>4007</v>
      </c>
      <c r="C1489" s="475"/>
      <c r="D1489" s="462"/>
    </row>
    <row r="1490" spans="2:4" hidden="1" x14ac:dyDescent="0.25">
      <c r="B1490" s="480" t="s">
        <v>4008</v>
      </c>
      <c r="C1490" s="475"/>
      <c r="D1490" s="462"/>
    </row>
    <row r="1491" spans="2:4" hidden="1" x14ac:dyDescent="0.25">
      <c r="B1491" s="480" t="s">
        <v>4009</v>
      </c>
      <c r="C1491" s="475"/>
      <c r="D1491" s="462"/>
    </row>
    <row r="1492" spans="2:4" hidden="1" x14ac:dyDescent="0.25">
      <c r="B1492" s="480" t="s">
        <v>4010</v>
      </c>
      <c r="C1492" s="475"/>
      <c r="D1492" s="462"/>
    </row>
    <row r="1493" spans="2:4" hidden="1" x14ac:dyDescent="0.25">
      <c r="B1493" s="480" t="s">
        <v>4011</v>
      </c>
      <c r="C1493" s="475"/>
      <c r="D1493" s="462"/>
    </row>
    <row r="1494" spans="2:4" hidden="1" x14ac:dyDescent="0.25">
      <c r="B1494" s="480" t="s">
        <v>4012</v>
      </c>
      <c r="C1494" s="475"/>
      <c r="D1494" s="462"/>
    </row>
    <row r="1495" spans="2:4" hidden="1" x14ac:dyDescent="0.25">
      <c r="B1495" s="480" t="s">
        <v>4013</v>
      </c>
      <c r="C1495" s="475"/>
      <c r="D1495" s="462"/>
    </row>
    <row r="1496" spans="2:4" hidden="1" x14ac:dyDescent="0.25">
      <c r="B1496" s="480" t="s">
        <v>4014</v>
      </c>
      <c r="C1496" s="475"/>
      <c r="D1496" s="462"/>
    </row>
    <row r="1497" spans="2:4" hidden="1" x14ac:dyDescent="0.25">
      <c r="B1497" s="480" t="s">
        <v>4015</v>
      </c>
      <c r="C1497" s="475"/>
      <c r="D1497" s="462"/>
    </row>
    <row r="1498" spans="2:4" hidden="1" x14ac:dyDescent="0.25">
      <c r="B1498" s="480" t="s">
        <v>4016</v>
      </c>
      <c r="C1498" s="475"/>
      <c r="D1498" s="462"/>
    </row>
    <row r="1499" spans="2:4" hidden="1" x14ac:dyDescent="0.25">
      <c r="B1499" s="480" t="s">
        <v>4017</v>
      </c>
      <c r="C1499" s="475"/>
      <c r="D1499" s="462"/>
    </row>
    <row r="1500" spans="2:4" hidden="1" x14ac:dyDescent="0.25">
      <c r="B1500" s="480" t="s">
        <v>4018</v>
      </c>
      <c r="C1500" s="475"/>
      <c r="D1500" s="462"/>
    </row>
    <row r="1501" spans="2:4" hidden="1" x14ac:dyDescent="0.25">
      <c r="B1501" s="480" t="s">
        <v>4019</v>
      </c>
      <c r="C1501" s="475"/>
      <c r="D1501" s="462"/>
    </row>
    <row r="1502" spans="2:4" hidden="1" x14ac:dyDescent="0.25">
      <c r="B1502" s="477" t="s">
        <v>4084</v>
      </c>
      <c r="C1502" s="471">
        <f>COLUMN(B1502)</f>
        <v>2</v>
      </c>
      <c r="D1502" s="471">
        <f>ROW(B1502)</f>
        <v>1502</v>
      </c>
    </row>
    <row r="1503" spans="2:4" hidden="1" x14ac:dyDescent="0.25">
      <c r="B1503" s="480" t="s">
        <v>4000</v>
      </c>
      <c r="C1503" s="475"/>
      <c r="D1503" s="462"/>
    </row>
    <row r="1504" spans="2:4" hidden="1" x14ac:dyDescent="0.25">
      <c r="B1504" s="480" t="s">
        <v>4001</v>
      </c>
      <c r="C1504" s="475"/>
      <c r="D1504" s="462"/>
    </row>
    <row r="1505" spans="2:4" hidden="1" x14ac:dyDescent="0.25">
      <c r="B1505" s="480" t="s">
        <v>4002</v>
      </c>
      <c r="C1505" s="475"/>
      <c r="D1505" s="462"/>
    </row>
    <row r="1506" spans="2:4" hidden="1" x14ac:dyDescent="0.25">
      <c r="B1506" s="480" t="s">
        <v>4003</v>
      </c>
      <c r="C1506" s="475"/>
      <c r="D1506" s="462"/>
    </row>
    <row r="1507" spans="2:4" hidden="1" x14ac:dyDescent="0.25">
      <c r="B1507" s="480" t="s">
        <v>4004</v>
      </c>
      <c r="C1507" s="475"/>
      <c r="D1507" s="462"/>
    </row>
    <row r="1508" spans="2:4" hidden="1" x14ac:dyDescent="0.25">
      <c r="B1508" s="480" t="s">
        <v>4005</v>
      </c>
      <c r="C1508" s="475"/>
      <c r="D1508" s="462"/>
    </row>
    <row r="1509" spans="2:4" hidden="1" x14ac:dyDescent="0.25">
      <c r="B1509" s="480" t="s">
        <v>4006</v>
      </c>
      <c r="C1509" s="475"/>
      <c r="D1509" s="462"/>
    </row>
    <row r="1510" spans="2:4" hidden="1" x14ac:dyDescent="0.25">
      <c r="B1510" s="480" t="s">
        <v>4007</v>
      </c>
      <c r="C1510" s="475"/>
      <c r="D1510" s="462"/>
    </row>
    <row r="1511" spans="2:4" hidden="1" x14ac:dyDescent="0.25">
      <c r="B1511" s="480" t="s">
        <v>4008</v>
      </c>
      <c r="C1511" s="475"/>
      <c r="D1511" s="462"/>
    </row>
    <row r="1512" spans="2:4" hidden="1" x14ac:dyDescent="0.25">
      <c r="B1512" s="480" t="s">
        <v>4009</v>
      </c>
      <c r="C1512" s="475"/>
      <c r="D1512" s="462"/>
    </row>
    <row r="1513" spans="2:4" hidden="1" x14ac:dyDescent="0.25">
      <c r="B1513" s="480" t="s">
        <v>4010</v>
      </c>
      <c r="C1513" s="475"/>
      <c r="D1513" s="462"/>
    </row>
    <row r="1514" spans="2:4" hidden="1" x14ac:dyDescent="0.25">
      <c r="B1514" s="480" t="s">
        <v>4011</v>
      </c>
      <c r="C1514" s="475"/>
      <c r="D1514" s="462"/>
    </row>
    <row r="1515" spans="2:4" hidden="1" x14ac:dyDescent="0.25">
      <c r="B1515" s="480" t="s">
        <v>4012</v>
      </c>
      <c r="C1515" s="475"/>
      <c r="D1515" s="462"/>
    </row>
    <row r="1516" spans="2:4" hidden="1" x14ac:dyDescent="0.25">
      <c r="B1516" s="480" t="s">
        <v>4013</v>
      </c>
      <c r="C1516" s="475"/>
      <c r="D1516" s="462"/>
    </row>
    <row r="1517" spans="2:4" hidden="1" x14ac:dyDescent="0.25">
      <c r="B1517" s="480" t="s">
        <v>4014</v>
      </c>
      <c r="C1517" s="475"/>
      <c r="D1517" s="462"/>
    </row>
    <row r="1518" spans="2:4" hidden="1" x14ac:dyDescent="0.25">
      <c r="B1518" s="480" t="s">
        <v>4015</v>
      </c>
      <c r="C1518" s="475"/>
      <c r="D1518" s="462"/>
    </row>
    <row r="1519" spans="2:4" hidden="1" x14ac:dyDescent="0.25">
      <c r="B1519" s="480" t="s">
        <v>4016</v>
      </c>
      <c r="C1519" s="475"/>
      <c r="D1519" s="462"/>
    </row>
    <row r="1520" spans="2:4" hidden="1" x14ac:dyDescent="0.25">
      <c r="B1520" s="480" t="s">
        <v>4017</v>
      </c>
      <c r="C1520" s="475"/>
      <c r="D1520" s="462"/>
    </row>
    <row r="1521" spans="2:4" hidden="1" x14ac:dyDescent="0.25">
      <c r="B1521" s="480" t="s">
        <v>4018</v>
      </c>
      <c r="C1521" s="475"/>
      <c r="D1521" s="462"/>
    </row>
    <row r="1522" spans="2:4" hidden="1" x14ac:dyDescent="0.25">
      <c r="B1522" s="480" t="s">
        <v>4019</v>
      </c>
      <c r="C1522" s="475"/>
      <c r="D1522" s="462"/>
    </row>
    <row r="1523" spans="2:4" hidden="1" x14ac:dyDescent="0.25">
      <c r="B1523" s="481" t="s">
        <v>4085</v>
      </c>
      <c r="C1523" s="471">
        <f>COLUMN(B1523)</f>
        <v>2</v>
      </c>
      <c r="D1523" s="471">
        <f>ROW(B1523)</f>
        <v>1523</v>
      </c>
    </row>
    <row r="1524" spans="2:4" hidden="1" x14ac:dyDescent="0.25">
      <c r="B1524" s="480" t="s">
        <v>4000</v>
      </c>
      <c r="C1524" s="475"/>
      <c r="D1524" s="462"/>
    </row>
    <row r="1525" spans="2:4" hidden="1" x14ac:dyDescent="0.25">
      <c r="B1525" s="480" t="s">
        <v>4001</v>
      </c>
      <c r="C1525" s="475"/>
      <c r="D1525" s="462"/>
    </row>
    <row r="1526" spans="2:4" hidden="1" x14ac:dyDescent="0.25">
      <c r="B1526" s="480" t="s">
        <v>4002</v>
      </c>
      <c r="C1526" s="475"/>
      <c r="D1526" s="462"/>
    </row>
    <row r="1527" spans="2:4" hidden="1" x14ac:dyDescent="0.25">
      <c r="B1527" s="480" t="s">
        <v>4003</v>
      </c>
      <c r="C1527" s="475"/>
      <c r="D1527" s="462"/>
    </row>
    <row r="1528" spans="2:4" hidden="1" x14ac:dyDescent="0.25">
      <c r="B1528" s="480" t="s">
        <v>4004</v>
      </c>
      <c r="C1528" s="475"/>
      <c r="D1528" s="462"/>
    </row>
    <row r="1529" spans="2:4" hidden="1" x14ac:dyDescent="0.25">
      <c r="B1529" s="480" t="s">
        <v>4005</v>
      </c>
      <c r="C1529" s="475"/>
      <c r="D1529" s="462"/>
    </row>
    <row r="1530" spans="2:4" hidden="1" x14ac:dyDescent="0.25">
      <c r="B1530" s="480" t="s">
        <v>4006</v>
      </c>
      <c r="C1530" s="475"/>
      <c r="D1530" s="462"/>
    </row>
    <row r="1531" spans="2:4" hidden="1" x14ac:dyDescent="0.25">
      <c r="B1531" s="480" t="s">
        <v>4007</v>
      </c>
      <c r="C1531" s="475"/>
      <c r="D1531" s="462"/>
    </row>
    <row r="1532" spans="2:4" hidden="1" x14ac:dyDescent="0.25">
      <c r="B1532" s="480" t="s">
        <v>4008</v>
      </c>
      <c r="C1532" s="475"/>
      <c r="D1532" s="462"/>
    </row>
    <row r="1533" spans="2:4" hidden="1" x14ac:dyDescent="0.25">
      <c r="B1533" s="480" t="s">
        <v>4009</v>
      </c>
      <c r="C1533" s="475"/>
      <c r="D1533" s="462"/>
    </row>
    <row r="1534" spans="2:4" hidden="1" x14ac:dyDescent="0.25">
      <c r="B1534" s="480" t="s">
        <v>4010</v>
      </c>
      <c r="C1534" s="475"/>
      <c r="D1534" s="462"/>
    </row>
    <row r="1535" spans="2:4" hidden="1" x14ac:dyDescent="0.25">
      <c r="B1535" s="480" t="s">
        <v>4011</v>
      </c>
      <c r="C1535" s="475"/>
      <c r="D1535" s="462"/>
    </row>
    <row r="1536" spans="2:4" hidden="1" x14ac:dyDescent="0.25">
      <c r="B1536" s="480" t="s">
        <v>4012</v>
      </c>
      <c r="C1536" s="475"/>
      <c r="D1536" s="462"/>
    </row>
    <row r="1537" spans="2:4" hidden="1" x14ac:dyDescent="0.25">
      <c r="B1537" s="480" t="s">
        <v>4013</v>
      </c>
      <c r="C1537" s="475"/>
      <c r="D1537" s="462"/>
    </row>
    <row r="1538" spans="2:4" hidden="1" x14ac:dyDescent="0.25">
      <c r="B1538" s="480" t="s">
        <v>4014</v>
      </c>
      <c r="C1538" s="475"/>
      <c r="D1538" s="462"/>
    </row>
    <row r="1539" spans="2:4" hidden="1" x14ac:dyDescent="0.25">
      <c r="B1539" s="480" t="s">
        <v>4015</v>
      </c>
      <c r="C1539" s="475"/>
      <c r="D1539" s="462"/>
    </row>
    <row r="1540" spans="2:4" hidden="1" x14ac:dyDescent="0.25">
      <c r="B1540" s="480" t="s">
        <v>4016</v>
      </c>
      <c r="C1540" s="475"/>
      <c r="D1540" s="462"/>
    </row>
    <row r="1541" spans="2:4" hidden="1" x14ac:dyDescent="0.25">
      <c r="B1541" s="480" t="s">
        <v>4017</v>
      </c>
      <c r="C1541" s="475"/>
      <c r="D1541" s="462"/>
    </row>
    <row r="1542" spans="2:4" hidden="1" x14ac:dyDescent="0.25">
      <c r="B1542" s="480" t="s">
        <v>4018</v>
      </c>
      <c r="C1542" s="475"/>
      <c r="D1542" s="462"/>
    </row>
    <row r="1543" spans="2:4" hidden="1" x14ac:dyDescent="0.25">
      <c r="B1543" s="480" t="s">
        <v>4019</v>
      </c>
      <c r="C1543" s="475"/>
      <c r="D1543" s="462"/>
    </row>
    <row r="1544" spans="2:4" hidden="1" x14ac:dyDescent="0.25">
      <c r="B1544" s="481" t="s">
        <v>4086</v>
      </c>
      <c r="C1544" s="471">
        <f>COLUMN(B1544)</f>
        <v>2</v>
      </c>
      <c r="D1544" s="471">
        <f>ROW(B1544)</f>
        <v>1544</v>
      </c>
    </row>
    <row r="1545" spans="2:4" hidden="1" x14ac:dyDescent="0.25">
      <c r="B1545" s="480" t="s">
        <v>4000</v>
      </c>
      <c r="C1545" s="475"/>
      <c r="D1545" s="462"/>
    </row>
    <row r="1546" spans="2:4" hidden="1" x14ac:dyDescent="0.25">
      <c r="B1546" s="480" t="s">
        <v>4001</v>
      </c>
      <c r="C1546" s="475"/>
      <c r="D1546" s="462"/>
    </row>
    <row r="1547" spans="2:4" hidden="1" x14ac:dyDescent="0.25">
      <c r="B1547" s="480" t="s">
        <v>4002</v>
      </c>
      <c r="C1547" s="475"/>
      <c r="D1547" s="462"/>
    </row>
    <row r="1548" spans="2:4" hidden="1" x14ac:dyDescent="0.25">
      <c r="B1548" s="480" t="s">
        <v>4003</v>
      </c>
      <c r="C1548" s="475"/>
      <c r="D1548" s="462"/>
    </row>
    <row r="1549" spans="2:4" hidden="1" x14ac:dyDescent="0.25">
      <c r="B1549" s="480" t="s">
        <v>4004</v>
      </c>
      <c r="C1549" s="475"/>
      <c r="D1549" s="462"/>
    </row>
    <row r="1550" spans="2:4" hidden="1" x14ac:dyDescent="0.25">
      <c r="B1550" s="480" t="s">
        <v>4005</v>
      </c>
      <c r="C1550" s="475"/>
      <c r="D1550" s="462"/>
    </row>
    <row r="1551" spans="2:4" hidden="1" x14ac:dyDescent="0.25">
      <c r="B1551" s="480" t="s">
        <v>4006</v>
      </c>
      <c r="C1551" s="475"/>
      <c r="D1551" s="462"/>
    </row>
    <row r="1552" spans="2:4" hidden="1" x14ac:dyDescent="0.25">
      <c r="B1552" s="480" t="s">
        <v>4007</v>
      </c>
      <c r="C1552" s="475"/>
      <c r="D1552" s="462"/>
    </row>
    <row r="1553" spans="2:4" hidden="1" x14ac:dyDescent="0.25">
      <c r="B1553" s="480" t="s">
        <v>4008</v>
      </c>
      <c r="C1553" s="475"/>
      <c r="D1553" s="462"/>
    </row>
    <row r="1554" spans="2:4" hidden="1" x14ac:dyDescent="0.25">
      <c r="B1554" s="480" t="s">
        <v>4009</v>
      </c>
      <c r="C1554" s="475"/>
      <c r="D1554" s="462"/>
    </row>
    <row r="1555" spans="2:4" hidden="1" x14ac:dyDescent="0.25">
      <c r="B1555" s="480" t="s">
        <v>4010</v>
      </c>
      <c r="C1555" s="475"/>
      <c r="D1555" s="462"/>
    </row>
    <row r="1556" spans="2:4" hidden="1" x14ac:dyDescent="0.25">
      <c r="B1556" s="480" t="s">
        <v>4011</v>
      </c>
      <c r="C1556" s="475"/>
      <c r="D1556" s="462"/>
    </row>
    <row r="1557" spans="2:4" hidden="1" x14ac:dyDescent="0.25">
      <c r="B1557" s="480" t="s">
        <v>4012</v>
      </c>
      <c r="C1557" s="475"/>
      <c r="D1557" s="462"/>
    </row>
    <row r="1558" spans="2:4" hidden="1" x14ac:dyDescent="0.25">
      <c r="B1558" s="480" t="s">
        <v>4013</v>
      </c>
      <c r="C1558" s="475"/>
      <c r="D1558" s="462"/>
    </row>
    <row r="1559" spans="2:4" hidden="1" x14ac:dyDescent="0.25">
      <c r="B1559" s="480" t="s">
        <v>4014</v>
      </c>
      <c r="C1559" s="475"/>
      <c r="D1559" s="462"/>
    </row>
    <row r="1560" spans="2:4" hidden="1" x14ac:dyDescent="0.25">
      <c r="B1560" s="480" t="s">
        <v>4015</v>
      </c>
      <c r="C1560" s="475"/>
      <c r="D1560" s="462"/>
    </row>
    <row r="1561" spans="2:4" hidden="1" x14ac:dyDescent="0.25">
      <c r="B1561" s="480" t="s">
        <v>4016</v>
      </c>
      <c r="C1561" s="475"/>
      <c r="D1561" s="462"/>
    </row>
    <row r="1562" spans="2:4" hidden="1" x14ac:dyDescent="0.25">
      <c r="B1562" s="480" t="s">
        <v>4017</v>
      </c>
      <c r="C1562" s="475"/>
      <c r="D1562" s="462"/>
    </row>
    <row r="1563" spans="2:4" hidden="1" x14ac:dyDescent="0.25">
      <c r="B1563" s="480" t="s">
        <v>4018</v>
      </c>
      <c r="C1563" s="475"/>
      <c r="D1563" s="462"/>
    </row>
    <row r="1564" spans="2:4" hidden="1" x14ac:dyDescent="0.25">
      <c r="B1564" s="480" t="s">
        <v>4019</v>
      </c>
      <c r="C1564" s="475"/>
      <c r="D1564" s="462"/>
    </row>
    <row r="1565" spans="2:4" hidden="1" x14ac:dyDescent="0.25">
      <c r="B1565" s="481" t="s">
        <v>4087</v>
      </c>
      <c r="C1565" s="471">
        <f>COLUMN(B1565)</f>
        <v>2</v>
      </c>
      <c r="D1565" s="471">
        <f>ROW(B1565)</f>
        <v>1565</v>
      </c>
    </row>
    <row r="1566" spans="2:4" hidden="1" x14ac:dyDescent="0.25">
      <c r="B1566" s="480" t="s">
        <v>4000</v>
      </c>
      <c r="C1566" s="475"/>
      <c r="D1566" s="462"/>
    </row>
    <row r="1567" spans="2:4" hidden="1" x14ac:dyDescent="0.25">
      <c r="B1567" s="480" t="s">
        <v>4001</v>
      </c>
      <c r="C1567" s="475"/>
      <c r="D1567" s="462"/>
    </row>
    <row r="1568" spans="2:4" hidden="1" x14ac:dyDescent="0.25">
      <c r="B1568" s="480" t="s">
        <v>4002</v>
      </c>
      <c r="C1568" s="475"/>
      <c r="D1568" s="462"/>
    </row>
    <row r="1569" spans="2:4" hidden="1" x14ac:dyDescent="0.25">
      <c r="B1569" s="480" t="s">
        <v>4003</v>
      </c>
      <c r="C1569" s="475"/>
      <c r="D1569" s="462"/>
    </row>
    <row r="1570" spans="2:4" hidden="1" x14ac:dyDescent="0.25">
      <c r="B1570" s="480" t="s">
        <v>4004</v>
      </c>
      <c r="C1570" s="475"/>
      <c r="D1570" s="462"/>
    </row>
    <row r="1571" spans="2:4" hidden="1" x14ac:dyDescent="0.25">
      <c r="B1571" s="480" t="s">
        <v>4005</v>
      </c>
      <c r="C1571" s="475"/>
      <c r="D1571" s="462"/>
    </row>
    <row r="1572" spans="2:4" hidden="1" x14ac:dyDescent="0.25">
      <c r="B1572" s="480" t="s">
        <v>4006</v>
      </c>
      <c r="C1572" s="475"/>
      <c r="D1572" s="462"/>
    </row>
    <row r="1573" spans="2:4" hidden="1" x14ac:dyDescent="0.25">
      <c r="B1573" s="480" t="s">
        <v>4007</v>
      </c>
      <c r="C1573" s="475"/>
      <c r="D1573" s="462"/>
    </row>
    <row r="1574" spans="2:4" hidden="1" x14ac:dyDescent="0.25">
      <c r="B1574" s="480" t="s">
        <v>4008</v>
      </c>
      <c r="C1574" s="475"/>
      <c r="D1574" s="462"/>
    </row>
    <row r="1575" spans="2:4" hidden="1" x14ac:dyDescent="0.25">
      <c r="B1575" s="480" t="s">
        <v>4009</v>
      </c>
      <c r="C1575" s="475"/>
      <c r="D1575" s="462"/>
    </row>
    <row r="1576" spans="2:4" hidden="1" x14ac:dyDescent="0.25">
      <c r="B1576" s="480" t="s">
        <v>4010</v>
      </c>
      <c r="C1576" s="475"/>
      <c r="D1576" s="462"/>
    </row>
    <row r="1577" spans="2:4" hidden="1" x14ac:dyDescent="0.25">
      <c r="B1577" s="480" t="s">
        <v>4011</v>
      </c>
      <c r="C1577" s="475"/>
      <c r="D1577" s="462"/>
    </row>
    <row r="1578" spans="2:4" hidden="1" x14ac:dyDescent="0.25">
      <c r="B1578" s="480" t="s">
        <v>4012</v>
      </c>
      <c r="C1578" s="475"/>
      <c r="D1578" s="462"/>
    </row>
    <row r="1579" spans="2:4" hidden="1" x14ac:dyDescent="0.25">
      <c r="B1579" s="480" t="s">
        <v>4013</v>
      </c>
      <c r="C1579" s="475"/>
      <c r="D1579" s="462"/>
    </row>
    <row r="1580" spans="2:4" hidden="1" x14ac:dyDescent="0.25">
      <c r="B1580" s="480" t="s">
        <v>4014</v>
      </c>
      <c r="C1580" s="475"/>
      <c r="D1580" s="462"/>
    </row>
    <row r="1581" spans="2:4" hidden="1" x14ac:dyDescent="0.25">
      <c r="B1581" s="480" t="s">
        <v>4015</v>
      </c>
      <c r="C1581" s="475"/>
      <c r="D1581" s="462"/>
    </row>
    <row r="1582" spans="2:4" hidden="1" x14ac:dyDescent="0.25">
      <c r="B1582" s="480" t="s">
        <v>4016</v>
      </c>
      <c r="C1582" s="475"/>
      <c r="D1582" s="462"/>
    </row>
    <row r="1583" spans="2:4" hidden="1" x14ac:dyDescent="0.25">
      <c r="B1583" s="480" t="s">
        <v>4017</v>
      </c>
      <c r="C1583" s="475"/>
      <c r="D1583" s="462"/>
    </row>
    <row r="1584" spans="2:4" hidden="1" x14ac:dyDescent="0.25">
      <c r="B1584" s="480" t="s">
        <v>4018</v>
      </c>
      <c r="C1584" s="475"/>
      <c r="D1584" s="462"/>
    </row>
    <row r="1585" spans="2:4" hidden="1" x14ac:dyDescent="0.25">
      <c r="B1585" s="480" t="s">
        <v>4019</v>
      </c>
      <c r="C1585" s="475"/>
      <c r="D1585" s="462"/>
    </row>
    <row r="1586" spans="2:4" hidden="1" x14ac:dyDescent="0.25">
      <c r="B1586" s="481" t="s">
        <v>4088</v>
      </c>
      <c r="C1586" s="471">
        <f>COLUMN(B1586)</f>
        <v>2</v>
      </c>
      <c r="D1586" s="471">
        <f>ROW(B1586)</f>
        <v>1586</v>
      </c>
    </row>
    <row r="1587" spans="2:4" hidden="1" x14ac:dyDescent="0.25">
      <c r="B1587" s="480" t="s">
        <v>4000</v>
      </c>
      <c r="C1587" s="475"/>
      <c r="D1587" s="462"/>
    </row>
    <row r="1588" spans="2:4" hidden="1" x14ac:dyDescent="0.25">
      <c r="B1588" s="480" t="s">
        <v>4001</v>
      </c>
      <c r="C1588" s="475"/>
      <c r="D1588" s="462"/>
    </row>
    <row r="1589" spans="2:4" hidden="1" x14ac:dyDescent="0.25">
      <c r="B1589" s="480" t="s">
        <v>4002</v>
      </c>
      <c r="C1589" s="475"/>
      <c r="D1589" s="462"/>
    </row>
    <row r="1590" spans="2:4" hidden="1" x14ac:dyDescent="0.25">
      <c r="B1590" s="480" t="s">
        <v>4003</v>
      </c>
      <c r="C1590" s="475"/>
      <c r="D1590" s="462"/>
    </row>
    <row r="1591" spans="2:4" hidden="1" x14ac:dyDescent="0.25">
      <c r="B1591" s="480" t="s">
        <v>4004</v>
      </c>
      <c r="C1591" s="475"/>
      <c r="D1591" s="462"/>
    </row>
    <row r="1592" spans="2:4" hidden="1" x14ac:dyDescent="0.25">
      <c r="B1592" s="480" t="s">
        <v>4005</v>
      </c>
      <c r="C1592" s="475"/>
      <c r="D1592" s="462"/>
    </row>
    <row r="1593" spans="2:4" hidden="1" x14ac:dyDescent="0.25">
      <c r="B1593" s="480" t="s">
        <v>4006</v>
      </c>
      <c r="C1593" s="475"/>
      <c r="D1593" s="462"/>
    </row>
    <row r="1594" spans="2:4" hidden="1" x14ac:dyDescent="0.25">
      <c r="B1594" s="480" t="s">
        <v>4007</v>
      </c>
      <c r="C1594" s="475"/>
      <c r="D1594" s="462"/>
    </row>
    <row r="1595" spans="2:4" hidden="1" x14ac:dyDescent="0.25">
      <c r="B1595" s="480" t="s">
        <v>4008</v>
      </c>
      <c r="C1595" s="475"/>
      <c r="D1595" s="462"/>
    </row>
    <row r="1596" spans="2:4" hidden="1" x14ac:dyDescent="0.25">
      <c r="B1596" s="480" t="s">
        <v>4009</v>
      </c>
      <c r="C1596" s="475"/>
      <c r="D1596" s="462"/>
    </row>
    <row r="1597" spans="2:4" hidden="1" x14ac:dyDescent="0.25">
      <c r="B1597" s="480" t="s">
        <v>4010</v>
      </c>
      <c r="C1597" s="475"/>
      <c r="D1597" s="462"/>
    </row>
    <row r="1598" spans="2:4" hidden="1" x14ac:dyDescent="0.25">
      <c r="B1598" s="480" t="s">
        <v>4011</v>
      </c>
      <c r="C1598" s="475"/>
      <c r="D1598" s="462"/>
    </row>
    <row r="1599" spans="2:4" hidden="1" x14ac:dyDescent="0.25">
      <c r="B1599" s="480" t="s">
        <v>4012</v>
      </c>
      <c r="C1599" s="475"/>
      <c r="D1599" s="462"/>
    </row>
    <row r="1600" spans="2:4" hidden="1" x14ac:dyDescent="0.25">
      <c r="B1600" s="480" t="s">
        <v>4013</v>
      </c>
      <c r="C1600" s="475"/>
      <c r="D1600" s="462"/>
    </row>
    <row r="1601" spans="2:4" hidden="1" x14ac:dyDescent="0.25">
      <c r="B1601" s="480" t="s">
        <v>4014</v>
      </c>
      <c r="C1601" s="475"/>
      <c r="D1601" s="462"/>
    </row>
    <row r="1602" spans="2:4" hidden="1" x14ac:dyDescent="0.25">
      <c r="B1602" s="480" t="s">
        <v>4015</v>
      </c>
      <c r="C1602" s="475"/>
      <c r="D1602" s="462"/>
    </row>
    <row r="1603" spans="2:4" hidden="1" x14ac:dyDescent="0.25">
      <c r="B1603" s="480" t="s">
        <v>4016</v>
      </c>
      <c r="C1603" s="475"/>
      <c r="D1603" s="462"/>
    </row>
    <row r="1604" spans="2:4" hidden="1" x14ac:dyDescent="0.25">
      <c r="B1604" s="480" t="s">
        <v>4017</v>
      </c>
      <c r="C1604" s="475"/>
      <c r="D1604" s="462"/>
    </row>
    <row r="1605" spans="2:4" hidden="1" x14ac:dyDescent="0.25">
      <c r="B1605" s="480" t="s">
        <v>4018</v>
      </c>
      <c r="C1605" s="475"/>
      <c r="D1605" s="462"/>
    </row>
    <row r="1606" spans="2:4" hidden="1" x14ac:dyDescent="0.25">
      <c r="B1606" s="480" t="s">
        <v>4019</v>
      </c>
      <c r="C1606" s="475"/>
      <c r="D1606" s="462"/>
    </row>
    <row r="1607" spans="2:4" hidden="1" x14ac:dyDescent="0.25">
      <c r="B1607" s="477" t="s">
        <v>4089</v>
      </c>
      <c r="C1607" s="471">
        <f>COLUMN(B1607)</f>
        <v>2</v>
      </c>
      <c r="D1607" s="471">
        <f>ROW(B1607)</f>
        <v>1607</v>
      </c>
    </row>
    <row r="1608" spans="2:4" hidden="1" x14ac:dyDescent="0.25">
      <c r="B1608" s="480" t="s">
        <v>4000</v>
      </c>
      <c r="C1608" s="475"/>
      <c r="D1608" s="462"/>
    </row>
    <row r="1609" spans="2:4" hidden="1" x14ac:dyDescent="0.25">
      <c r="B1609" s="480" t="s">
        <v>4001</v>
      </c>
      <c r="C1609" s="475"/>
      <c r="D1609" s="462"/>
    </row>
    <row r="1610" spans="2:4" hidden="1" x14ac:dyDescent="0.25">
      <c r="B1610" s="480" t="s">
        <v>4002</v>
      </c>
      <c r="C1610" s="475"/>
      <c r="D1610" s="462"/>
    </row>
    <row r="1611" spans="2:4" hidden="1" x14ac:dyDescent="0.25">
      <c r="B1611" s="480" t="s">
        <v>4003</v>
      </c>
      <c r="C1611" s="475"/>
      <c r="D1611" s="462"/>
    </row>
    <row r="1612" spans="2:4" hidden="1" x14ac:dyDescent="0.25">
      <c r="B1612" s="480" t="s">
        <v>4004</v>
      </c>
      <c r="C1612" s="475"/>
      <c r="D1612" s="462"/>
    </row>
    <row r="1613" spans="2:4" hidden="1" x14ac:dyDescent="0.25">
      <c r="B1613" s="480" t="s">
        <v>4005</v>
      </c>
      <c r="C1613" s="475"/>
      <c r="D1613" s="462"/>
    </row>
    <row r="1614" spans="2:4" hidden="1" x14ac:dyDescent="0.25">
      <c r="B1614" s="480" t="s">
        <v>4006</v>
      </c>
      <c r="C1614" s="475"/>
      <c r="D1614" s="462"/>
    </row>
    <row r="1615" spans="2:4" hidden="1" x14ac:dyDescent="0.25">
      <c r="B1615" s="480" t="s">
        <v>4007</v>
      </c>
      <c r="C1615" s="475"/>
      <c r="D1615" s="462"/>
    </row>
    <row r="1616" spans="2:4" hidden="1" x14ac:dyDescent="0.25">
      <c r="B1616" s="480" t="s">
        <v>4008</v>
      </c>
      <c r="C1616" s="475"/>
      <c r="D1616" s="462"/>
    </row>
    <row r="1617" spans="2:4" hidden="1" x14ac:dyDescent="0.25">
      <c r="B1617" s="480" t="s">
        <v>4009</v>
      </c>
      <c r="C1617" s="475"/>
      <c r="D1617" s="462"/>
    </row>
    <row r="1618" spans="2:4" hidden="1" x14ac:dyDescent="0.25">
      <c r="B1618" s="480" t="s">
        <v>4010</v>
      </c>
      <c r="C1618" s="475"/>
      <c r="D1618" s="462"/>
    </row>
    <row r="1619" spans="2:4" hidden="1" x14ac:dyDescent="0.25">
      <c r="B1619" s="480" t="s">
        <v>4011</v>
      </c>
      <c r="C1619" s="475"/>
      <c r="D1619" s="462"/>
    </row>
    <row r="1620" spans="2:4" hidden="1" x14ac:dyDescent="0.25">
      <c r="B1620" s="480" t="s">
        <v>4012</v>
      </c>
      <c r="C1620" s="475"/>
      <c r="D1620" s="462"/>
    </row>
    <row r="1621" spans="2:4" hidden="1" x14ac:dyDescent="0.25">
      <c r="B1621" s="480" t="s">
        <v>4013</v>
      </c>
      <c r="C1621" s="475"/>
      <c r="D1621" s="462"/>
    </row>
    <row r="1622" spans="2:4" hidden="1" x14ac:dyDescent="0.25">
      <c r="B1622" s="480" t="s">
        <v>4014</v>
      </c>
      <c r="C1622" s="475"/>
      <c r="D1622" s="462"/>
    </row>
    <row r="1623" spans="2:4" hidden="1" x14ac:dyDescent="0.25">
      <c r="B1623" s="480" t="s">
        <v>4015</v>
      </c>
      <c r="C1623" s="475"/>
      <c r="D1623" s="462"/>
    </row>
    <row r="1624" spans="2:4" hidden="1" x14ac:dyDescent="0.25">
      <c r="B1624" s="480" t="s">
        <v>4016</v>
      </c>
      <c r="C1624" s="475"/>
      <c r="D1624" s="462"/>
    </row>
    <row r="1625" spans="2:4" hidden="1" x14ac:dyDescent="0.25">
      <c r="B1625" s="480" t="s">
        <v>4017</v>
      </c>
      <c r="C1625" s="475"/>
      <c r="D1625" s="462"/>
    </row>
    <row r="1626" spans="2:4" hidden="1" x14ac:dyDescent="0.25">
      <c r="B1626" s="480" t="s">
        <v>4018</v>
      </c>
      <c r="C1626" s="475"/>
      <c r="D1626" s="462"/>
    </row>
    <row r="1627" spans="2:4" hidden="1" x14ac:dyDescent="0.25">
      <c r="B1627" s="480" t="s">
        <v>4019</v>
      </c>
      <c r="C1627" s="475"/>
      <c r="D1627" s="462"/>
    </row>
    <row r="1628" spans="2:4" hidden="1" x14ac:dyDescent="0.25">
      <c r="B1628" s="481" t="s">
        <v>4090</v>
      </c>
      <c r="C1628" s="471">
        <f>COLUMN(B1628)</f>
        <v>2</v>
      </c>
      <c r="D1628" s="471">
        <f>ROW(B1628)</f>
        <v>1628</v>
      </c>
    </row>
    <row r="1629" spans="2:4" hidden="1" x14ac:dyDescent="0.25">
      <c r="B1629" s="480" t="s">
        <v>4000</v>
      </c>
      <c r="C1629" s="475"/>
      <c r="D1629" s="462"/>
    </row>
    <row r="1630" spans="2:4" hidden="1" x14ac:dyDescent="0.25">
      <c r="B1630" s="480" t="s">
        <v>4001</v>
      </c>
      <c r="C1630" s="475"/>
      <c r="D1630" s="462"/>
    </row>
    <row r="1631" spans="2:4" hidden="1" x14ac:dyDescent="0.25">
      <c r="B1631" s="480" t="s">
        <v>4002</v>
      </c>
      <c r="C1631" s="475"/>
      <c r="D1631" s="462"/>
    </row>
    <row r="1632" spans="2:4" hidden="1" x14ac:dyDescent="0.25">
      <c r="B1632" s="480" t="s">
        <v>4003</v>
      </c>
      <c r="C1632" s="475"/>
      <c r="D1632" s="462"/>
    </row>
    <row r="1633" spans="2:4" hidden="1" x14ac:dyDescent="0.25">
      <c r="B1633" s="480" t="s">
        <v>4004</v>
      </c>
      <c r="C1633" s="475"/>
      <c r="D1633" s="462"/>
    </row>
    <row r="1634" spans="2:4" hidden="1" x14ac:dyDescent="0.25">
      <c r="B1634" s="480" t="s">
        <v>4005</v>
      </c>
      <c r="C1634" s="475"/>
      <c r="D1634" s="462"/>
    </row>
    <row r="1635" spans="2:4" hidden="1" x14ac:dyDescent="0.25">
      <c r="B1635" s="480" t="s">
        <v>4006</v>
      </c>
      <c r="C1635" s="475"/>
      <c r="D1635" s="462"/>
    </row>
    <row r="1636" spans="2:4" hidden="1" x14ac:dyDescent="0.25">
      <c r="B1636" s="480" t="s">
        <v>4007</v>
      </c>
      <c r="C1636" s="475"/>
      <c r="D1636" s="462"/>
    </row>
    <row r="1637" spans="2:4" hidden="1" x14ac:dyDescent="0.25">
      <c r="B1637" s="480" t="s">
        <v>4008</v>
      </c>
      <c r="C1637" s="475"/>
      <c r="D1637" s="462"/>
    </row>
    <row r="1638" spans="2:4" hidden="1" x14ac:dyDescent="0.25">
      <c r="B1638" s="480" t="s">
        <v>4009</v>
      </c>
      <c r="C1638" s="475"/>
      <c r="D1638" s="462"/>
    </row>
    <row r="1639" spans="2:4" hidden="1" x14ac:dyDescent="0.25">
      <c r="B1639" s="480" t="s">
        <v>4010</v>
      </c>
      <c r="C1639" s="475"/>
      <c r="D1639" s="462"/>
    </row>
    <row r="1640" spans="2:4" hidden="1" x14ac:dyDescent="0.25">
      <c r="B1640" s="480" t="s">
        <v>4011</v>
      </c>
      <c r="C1640" s="475"/>
      <c r="D1640" s="462"/>
    </row>
    <row r="1641" spans="2:4" hidden="1" x14ac:dyDescent="0.25">
      <c r="B1641" s="480" t="s">
        <v>4012</v>
      </c>
      <c r="C1641" s="475"/>
      <c r="D1641" s="462"/>
    </row>
    <row r="1642" spans="2:4" hidden="1" x14ac:dyDescent="0.25">
      <c r="B1642" s="480" t="s">
        <v>4013</v>
      </c>
      <c r="C1642" s="475"/>
      <c r="D1642" s="462"/>
    </row>
    <row r="1643" spans="2:4" hidden="1" x14ac:dyDescent="0.25">
      <c r="B1643" s="480" t="s">
        <v>4014</v>
      </c>
      <c r="C1643" s="475"/>
      <c r="D1643" s="462"/>
    </row>
    <row r="1644" spans="2:4" hidden="1" x14ac:dyDescent="0.25">
      <c r="B1644" s="480" t="s">
        <v>4015</v>
      </c>
      <c r="C1644" s="475"/>
      <c r="D1644" s="462"/>
    </row>
    <row r="1645" spans="2:4" hidden="1" x14ac:dyDescent="0.25">
      <c r="B1645" s="480" t="s">
        <v>4016</v>
      </c>
      <c r="C1645" s="475"/>
      <c r="D1645" s="462"/>
    </row>
    <row r="1646" spans="2:4" hidden="1" x14ac:dyDescent="0.25">
      <c r="B1646" s="480" t="s">
        <v>4017</v>
      </c>
      <c r="C1646" s="475"/>
      <c r="D1646" s="462"/>
    </row>
    <row r="1647" spans="2:4" hidden="1" x14ac:dyDescent="0.25">
      <c r="B1647" s="480" t="s">
        <v>4018</v>
      </c>
      <c r="C1647" s="475"/>
      <c r="D1647" s="462"/>
    </row>
    <row r="1648" spans="2:4" hidden="1" x14ac:dyDescent="0.25">
      <c r="B1648" s="480" t="s">
        <v>4019</v>
      </c>
      <c r="C1648" s="475"/>
      <c r="D1648" s="462"/>
    </row>
    <row r="1649" spans="2:4" hidden="1" x14ac:dyDescent="0.25">
      <c r="B1649" s="481" t="s">
        <v>4091</v>
      </c>
      <c r="C1649" s="471">
        <f>COLUMN(B1649)</f>
        <v>2</v>
      </c>
      <c r="D1649" s="471">
        <f>ROW(B1649)</f>
        <v>1649</v>
      </c>
    </row>
    <row r="1650" spans="2:4" hidden="1" x14ac:dyDescent="0.25">
      <c r="B1650" s="480" t="s">
        <v>4000</v>
      </c>
      <c r="C1650" s="475"/>
      <c r="D1650" s="462"/>
    </row>
    <row r="1651" spans="2:4" hidden="1" x14ac:dyDescent="0.25">
      <c r="B1651" s="480" t="s">
        <v>4001</v>
      </c>
      <c r="C1651" s="475"/>
      <c r="D1651" s="462"/>
    </row>
    <row r="1652" spans="2:4" hidden="1" x14ac:dyDescent="0.25">
      <c r="B1652" s="480" t="s">
        <v>4002</v>
      </c>
      <c r="C1652" s="475"/>
      <c r="D1652" s="462"/>
    </row>
    <row r="1653" spans="2:4" hidden="1" x14ac:dyDescent="0.25">
      <c r="B1653" s="480" t="s">
        <v>4003</v>
      </c>
      <c r="C1653" s="475"/>
      <c r="D1653" s="462"/>
    </row>
    <row r="1654" spans="2:4" hidden="1" x14ac:dyDescent="0.25">
      <c r="B1654" s="480" t="s">
        <v>4004</v>
      </c>
      <c r="C1654" s="475"/>
      <c r="D1654" s="462"/>
    </row>
    <row r="1655" spans="2:4" hidden="1" x14ac:dyDescent="0.25">
      <c r="B1655" s="480" t="s">
        <v>4005</v>
      </c>
      <c r="C1655" s="475"/>
      <c r="D1655" s="462"/>
    </row>
    <row r="1656" spans="2:4" hidden="1" x14ac:dyDescent="0.25">
      <c r="B1656" s="480" t="s">
        <v>4006</v>
      </c>
      <c r="C1656" s="475"/>
      <c r="D1656" s="462"/>
    </row>
    <row r="1657" spans="2:4" hidden="1" x14ac:dyDescent="0.25">
      <c r="B1657" s="480" t="s">
        <v>4007</v>
      </c>
      <c r="C1657" s="475"/>
      <c r="D1657" s="462"/>
    </row>
    <row r="1658" spans="2:4" hidden="1" x14ac:dyDescent="0.25">
      <c r="B1658" s="480" t="s">
        <v>4008</v>
      </c>
      <c r="C1658" s="475"/>
      <c r="D1658" s="462"/>
    </row>
    <row r="1659" spans="2:4" hidden="1" x14ac:dyDescent="0.25">
      <c r="B1659" s="480" t="s">
        <v>4009</v>
      </c>
      <c r="C1659" s="475"/>
      <c r="D1659" s="462"/>
    </row>
    <row r="1660" spans="2:4" hidden="1" x14ac:dyDescent="0.25">
      <c r="B1660" s="480" t="s">
        <v>4010</v>
      </c>
      <c r="C1660" s="475"/>
      <c r="D1660" s="462"/>
    </row>
    <row r="1661" spans="2:4" hidden="1" x14ac:dyDescent="0.25">
      <c r="B1661" s="480" t="s">
        <v>4011</v>
      </c>
      <c r="C1661" s="475"/>
      <c r="D1661" s="462"/>
    </row>
    <row r="1662" spans="2:4" hidden="1" x14ac:dyDescent="0.25">
      <c r="B1662" s="480" t="s">
        <v>4012</v>
      </c>
      <c r="C1662" s="475"/>
      <c r="D1662" s="462"/>
    </row>
    <row r="1663" spans="2:4" hidden="1" x14ac:dyDescent="0.25">
      <c r="B1663" s="480" t="s">
        <v>4013</v>
      </c>
      <c r="C1663" s="475"/>
      <c r="D1663" s="462"/>
    </row>
    <row r="1664" spans="2:4" hidden="1" x14ac:dyDescent="0.25">
      <c r="B1664" s="480" t="s">
        <v>4014</v>
      </c>
      <c r="C1664" s="475"/>
      <c r="D1664" s="462"/>
    </row>
    <row r="1665" spans="2:4" hidden="1" x14ac:dyDescent="0.25">
      <c r="B1665" s="480" t="s">
        <v>4015</v>
      </c>
      <c r="C1665" s="475"/>
      <c r="D1665" s="462"/>
    </row>
    <row r="1666" spans="2:4" hidden="1" x14ac:dyDescent="0.25">
      <c r="B1666" s="480" t="s">
        <v>4016</v>
      </c>
      <c r="C1666" s="475"/>
      <c r="D1666" s="462"/>
    </row>
    <row r="1667" spans="2:4" hidden="1" x14ac:dyDescent="0.25">
      <c r="B1667" s="480" t="s">
        <v>4017</v>
      </c>
      <c r="C1667" s="475"/>
      <c r="D1667" s="462"/>
    </row>
    <row r="1668" spans="2:4" hidden="1" x14ac:dyDescent="0.25">
      <c r="B1668" s="480" t="s">
        <v>4018</v>
      </c>
      <c r="C1668" s="475"/>
      <c r="D1668" s="462"/>
    </row>
    <row r="1669" spans="2:4" hidden="1" x14ac:dyDescent="0.25">
      <c r="B1669" s="480" t="s">
        <v>4019</v>
      </c>
      <c r="C1669" s="475"/>
      <c r="D1669" s="462"/>
    </row>
    <row r="1670" spans="2:4" hidden="1" x14ac:dyDescent="0.25">
      <c r="B1670" s="481" t="s">
        <v>4092</v>
      </c>
      <c r="C1670" s="471">
        <f>COLUMN(B1670)</f>
        <v>2</v>
      </c>
      <c r="D1670" s="471">
        <f>ROW(B1670)</f>
        <v>1670</v>
      </c>
    </row>
    <row r="1671" spans="2:4" hidden="1" x14ac:dyDescent="0.25">
      <c r="B1671" s="480" t="s">
        <v>4000</v>
      </c>
      <c r="C1671" s="475"/>
      <c r="D1671" s="462"/>
    </row>
    <row r="1672" spans="2:4" hidden="1" x14ac:dyDescent="0.25">
      <c r="B1672" s="480" t="s">
        <v>4001</v>
      </c>
      <c r="C1672" s="475"/>
      <c r="D1672" s="462"/>
    </row>
    <row r="1673" spans="2:4" hidden="1" x14ac:dyDescent="0.25">
      <c r="B1673" s="480" t="s">
        <v>4002</v>
      </c>
      <c r="C1673" s="475"/>
      <c r="D1673" s="462"/>
    </row>
    <row r="1674" spans="2:4" hidden="1" x14ac:dyDescent="0.25">
      <c r="B1674" s="480" t="s">
        <v>4003</v>
      </c>
      <c r="C1674" s="475"/>
      <c r="D1674" s="462"/>
    </row>
    <row r="1675" spans="2:4" hidden="1" x14ac:dyDescent="0.25">
      <c r="B1675" s="480" t="s">
        <v>4004</v>
      </c>
      <c r="C1675" s="475"/>
      <c r="D1675" s="462"/>
    </row>
    <row r="1676" spans="2:4" hidden="1" x14ac:dyDescent="0.25">
      <c r="B1676" s="480" t="s">
        <v>4005</v>
      </c>
      <c r="C1676" s="475"/>
      <c r="D1676" s="462"/>
    </row>
    <row r="1677" spans="2:4" hidden="1" x14ac:dyDescent="0.25">
      <c r="B1677" s="480" t="s">
        <v>4006</v>
      </c>
      <c r="C1677" s="475"/>
      <c r="D1677" s="462"/>
    </row>
    <row r="1678" spans="2:4" hidden="1" x14ac:dyDescent="0.25">
      <c r="B1678" s="480" t="s">
        <v>4007</v>
      </c>
      <c r="C1678" s="475"/>
      <c r="D1678" s="462"/>
    </row>
    <row r="1679" spans="2:4" hidden="1" x14ac:dyDescent="0.25">
      <c r="B1679" s="480" t="s">
        <v>4008</v>
      </c>
      <c r="C1679" s="475"/>
      <c r="D1679" s="462"/>
    </row>
    <row r="1680" spans="2:4" hidden="1" x14ac:dyDescent="0.25">
      <c r="B1680" s="480" t="s">
        <v>4009</v>
      </c>
      <c r="C1680" s="475"/>
      <c r="D1680" s="462"/>
    </row>
    <row r="1681" spans="2:4" hidden="1" x14ac:dyDescent="0.25">
      <c r="B1681" s="480" t="s">
        <v>4010</v>
      </c>
      <c r="C1681" s="475"/>
      <c r="D1681" s="462"/>
    </row>
    <row r="1682" spans="2:4" hidden="1" x14ac:dyDescent="0.25">
      <c r="B1682" s="480" t="s">
        <v>4011</v>
      </c>
      <c r="C1682" s="475"/>
      <c r="D1682" s="462"/>
    </row>
    <row r="1683" spans="2:4" hidden="1" x14ac:dyDescent="0.25">
      <c r="B1683" s="480" t="s">
        <v>4012</v>
      </c>
      <c r="C1683" s="475"/>
      <c r="D1683" s="462"/>
    </row>
    <row r="1684" spans="2:4" hidden="1" x14ac:dyDescent="0.25">
      <c r="B1684" s="480" t="s">
        <v>4013</v>
      </c>
      <c r="C1684" s="475"/>
      <c r="D1684" s="462"/>
    </row>
    <row r="1685" spans="2:4" hidden="1" x14ac:dyDescent="0.25">
      <c r="B1685" s="480" t="s">
        <v>4014</v>
      </c>
      <c r="C1685" s="475"/>
      <c r="D1685" s="462"/>
    </row>
    <row r="1686" spans="2:4" hidden="1" x14ac:dyDescent="0.25">
      <c r="B1686" s="480" t="s">
        <v>4015</v>
      </c>
      <c r="C1686" s="475"/>
      <c r="D1686" s="462"/>
    </row>
    <row r="1687" spans="2:4" hidden="1" x14ac:dyDescent="0.25">
      <c r="B1687" s="480" t="s">
        <v>4016</v>
      </c>
      <c r="C1687" s="475"/>
      <c r="D1687" s="462"/>
    </row>
    <row r="1688" spans="2:4" hidden="1" x14ac:dyDescent="0.25">
      <c r="B1688" s="480" t="s">
        <v>4017</v>
      </c>
      <c r="C1688" s="475"/>
      <c r="D1688" s="462"/>
    </row>
    <row r="1689" spans="2:4" hidden="1" x14ac:dyDescent="0.25">
      <c r="B1689" s="480" t="s">
        <v>4018</v>
      </c>
      <c r="C1689" s="475"/>
      <c r="D1689" s="462"/>
    </row>
    <row r="1690" spans="2:4" hidden="1" x14ac:dyDescent="0.25">
      <c r="B1690" s="480" t="s">
        <v>4019</v>
      </c>
      <c r="C1690" s="475"/>
      <c r="D1690" s="462"/>
    </row>
    <row r="1691" spans="2:4" hidden="1" x14ac:dyDescent="0.25">
      <c r="B1691" s="481" t="s">
        <v>4093</v>
      </c>
      <c r="C1691" s="471">
        <f>COLUMN(B1691)</f>
        <v>2</v>
      </c>
      <c r="D1691" s="471">
        <f>ROW(B1691)</f>
        <v>1691</v>
      </c>
    </row>
    <row r="1692" spans="2:4" hidden="1" x14ac:dyDescent="0.25">
      <c r="B1692" s="480" t="s">
        <v>4000</v>
      </c>
      <c r="C1692" s="475"/>
      <c r="D1692" s="462"/>
    </row>
    <row r="1693" spans="2:4" hidden="1" x14ac:dyDescent="0.25">
      <c r="B1693" s="480" t="s">
        <v>4001</v>
      </c>
      <c r="C1693" s="475"/>
      <c r="D1693" s="462"/>
    </row>
    <row r="1694" spans="2:4" hidden="1" x14ac:dyDescent="0.25">
      <c r="B1694" s="480" t="s">
        <v>4002</v>
      </c>
      <c r="C1694" s="475"/>
      <c r="D1694" s="462"/>
    </row>
    <row r="1695" spans="2:4" hidden="1" x14ac:dyDescent="0.25">
      <c r="B1695" s="480" t="s">
        <v>4003</v>
      </c>
      <c r="C1695" s="475"/>
      <c r="D1695" s="462"/>
    </row>
    <row r="1696" spans="2:4" hidden="1" x14ac:dyDescent="0.25">
      <c r="B1696" s="480" t="s">
        <v>4004</v>
      </c>
      <c r="C1696" s="475"/>
      <c r="D1696" s="462"/>
    </row>
    <row r="1697" spans="2:4" hidden="1" x14ac:dyDescent="0.25">
      <c r="B1697" s="480" t="s">
        <v>4005</v>
      </c>
      <c r="C1697" s="475"/>
      <c r="D1697" s="462"/>
    </row>
    <row r="1698" spans="2:4" hidden="1" x14ac:dyDescent="0.25">
      <c r="B1698" s="480" t="s">
        <v>4006</v>
      </c>
      <c r="C1698" s="475"/>
      <c r="D1698" s="462"/>
    </row>
    <row r="1699" spans="2:4" hidden="1" x14ac:dyDescent="0.25">
      <c r="B1699" s="480" t="s">
        <v>4007</v>
      </c>
      <c r="C1699" s="475"/>
      <c r="D1699" s="462"/>
    </row>
    <row r="1700" spans="2:4" hidden="1" x14ac:dyDescent="0.25">
      <c r="B1700" s="480" t="s">
        <v>4008</v>
      </c>
      <c r="C1700" s="475"/>
      <c r="D1700" s="462"/>
    </row>
    <row r="1701" spans="2:4" hidden="1" x14ac:dyDescent="0.25">
      <c r="B1701" s="480" t="s">
        <v>4009</v>
      </c>
      <c r="C1701" s="475"/>
      <c r="D1701" s="462"/>
    </row>
    <row r="1702" spans="2:4" hidden="1" x14ac:dyDescent="0.25">
      <c r="B1702" s="480" t="s">
        <v>4010</v>
      </c>
      <c r="C1702" s="475"/>
      <c r="D1702" s="462"/>
    </row>
    <row r="1703" spans="2:4" hidden="1" x14ac:dyDescent="0.25">
      <c r="B1703" s="480" t="s">
        <v>4011</v>
      </c>
      <c r="C1703" s="475"/>
      <c r="D1703" s="462"/>
    </row>
    <row r="1704" spans="2:4" hidden="1" x14ac:dyDescent="0.25">
      <c r="B1704" s="480" t="s">
        <v>4012</v>
      </c>
      <c r="C1704" s="475"/>
      <c r="D1704" s="462"/>
    </row>
    <row r="1705" spans="2:4" hidden="1" x14ac:dyDescent="0.25">
      <c r="B1705" s="480" t="s">
        <v>4013</v>
      </c>
      <c r="C1705" s="475"/>
      <c r="D1705" s="462"/>
    </row>
    <row r="1706" spans="2:4" hidden="1" x14ac:dyDescent="0.25">
      <c r="B1706" s="480" t="s">
        <v>4014</v>
      </c>
      <c r="C1706" s="475"/>
      <c r="D1706" s="462"/>
    </row>
    <row r="1707" spans="2:4" hidden="1" x14ac:dyDescent="0.25">
      <c r="B1707" s="480" t="s">
        <v>4015</v>
      </c>
      <c r="C1707" s="475"/>
      <c r="D1707" s="462"/>
    </row>
    <row r="1708" spans="2:4" hidden="1" x14ac:dyDescent="0.25">
      <c r="B1708" s="480" t="s">
        <v>4016</v>
      </c>
      <c r="C1708" s="475"/>
      <c r="D1708" s="462"/>
    </row>
    <row r="1709" spans="2:4" hidden="1" x14ac:dyDescent="0.25">
      <c r="B1709" s="480" t="s">
        <v>4017</v>
      </c>
      <c r="C1709" s="475"/>
      <c r="D1709" s="462"/>
    </row>
    <row r="1710" spans="2:4" hidden="1" x14ac:dyDescent="0.25">
      <c r="B1710" s="480" t="s">
        <v>4018</v>
      </c>
      <c r="C1710" s="475"/>
      <c r="D1710" s="462"/>
    </row>
    <row r="1711" spans="2:4" hidden="1" x14ac:dyDescent="0.25">
      <c r="B1711" s="480" t="s">
        <v>4019</v>
      </c>
      <c r="C1711" s="475"/>
      <c r="D1711" s="462"/>
    </row>
    <row r="1712" spans="2:4" hidden="1" x14ac:dyDescent="0.25">
      <c r="B1712" s="477" t="s">
        <v>4094</v>
      </c>
      <c r="C1712" s="471">
        <f>COLUMN(B1712)</f>
        <v>2</v>
      </c>
      <c r="D1712" s="471">
        <f>ROW(B1712)</f>
        <v>1712</v>
      </c>
    </row>
    <row r="1713" spans="2:4" hidden="1" x14ac:dyDescent="0.25">
      <c r="B1713" s="480" t="s">
        <v>4000</v>
      </c>
      <c r="C1713" s="475"/>
      <c r="D1713" s="462"/>
    </row>
    <row r="1714" spans="2:4" hidden="1" x14ac:dyDescent="0.25">
      <c r="B1714" s="480" t="s">
        <v>4001</v>
      </c>
      <c r="C1714" s="475"/>
      <c r="D1714" s="462"/>
    </row>
    <row r="1715" spans="2:4" hidden="1" x14ac:dyDescent="0.25">
      <c r="B1715" s="480" t="s">
        <v>4002</v>
      </c>
      <c r="C1715" s="475"/>
      <c r="D1715" s="462"/>
    </row>
    <row r="1716" spans="2:4" hidden="1" x14ac:dyDescent="0.25">
      <c r="B1716" s="480" t="s">
        <v>4003</v>
      </c>
      <c r="C1716" s="475"/>
      <c r="D1716" s="462"/>
    </row>
    <row r="1717" spans="2:4" hidden="1" x14ac:dyDescent="0.25">
      <c r="B1717" s="480" t="s">
        <v>4004</v>
      </c>
      <c r="C1717" s="475"/>
      <c r="D1717" s="462"/>
    </row>
    <row r="1718" spans="2:4" hidden="1" x14ac:dyDescent="0.25">
      <c r="B1718" s="480" t="s">
        <v>4005</v>
      </c>
      <c r="C1718" s="475"/>
      <c r="D1718" s="462"/>
    </row>
    <row r="1719" spans="2:4" hidden="1" x14ac:dyDescent="0.25">
      <c r="B1719" s="480" t="s">
        <v>4006</v>
      </c>
      <c r="C1719" s="475"/>
      <c r="D1719" s="462"/>
    </row>
    <row r="1720" spans="2:4" hidden="1" x14ac:dyDescent="0.25">
      <c r="B1720" s="480" t="s">
        <v>4007</v>
      </c>
      <c r="C1720" s="475"/>
      <c r="D1720" s="462"/>
    </row>
    <row r="1721" spans="2:4" hidden="1" x14ac:dyDescent="0.25">
      <c r="B1721" s="480" t="s">
        <v>4008</v>
      </c>
      <c r="C1721" s="475"/>
      <c r="D1721" s="462"/>
    </row>
    <row r="1722" spans="2:4" hidden="1" x14ac:dyDescent="0.25">
      <c r="B1722" s="480" t="s">
        <v>4009</v>
      </c>
      <c r="C1722" s="475"/>
      <c r="D1722" s="462"/>
    </row>
    <row r="1723" spans="2:4" hidden="1" x14ac:dyDescent="0.25">
      <c r="B1723" s="480" t="s">
        <v>4010</v>
      </c>
      <c r="C1723" s="475"/>
      <c r="D1723" s="462"/>
    </row>
    <row r="1724" spans="2:4" hidden="1" x14ac:dyDescent="0.25">
      <c r="B1724" s="480" t="s">
        <v>4011</v>
      </c>
      <c r="C1724" s="475"/>
      <c r="D1724" s="462"/>
    </row>
    <row r="1725" spans="2:4" hidden="1" x14ac:dyDescent="0.25">
      <c r="B1725" s="480" t="s">
        <v>4012</v>
      </c>
      <c r="C1725" s="475"/>
      <c r="D1725" s="462"/>
    </row>
    <row r="1726" spans="2:4" hidden="1" x14ac:dyDescent="0.25">
      <c r="B1726" s="480" t="s">
        <v>4013</v>
      </c>
      <c r="C1726" s="475"/>
      <c r="D1726" s="462"/>
    </row>
    <row r="1727" spans="2:4" hidden="1" x14ac:dyDescent="0.25">
      <c r="B1727" s="480" t="s">
        <v>4014</v>
      </c>
      <c r="C1727" s="475"/>
      <c r="D1727" s="462"/>
    </row>
    <row r="1728" spans="2:4" hidden="1" x14ac:dyDescent="0.25">
      <c r="B1728" s="480" t="s">
        <v>4015</v>
      </c>
      <c r="C1728" s="475"/>
      <c r="D1728" s="462"/>
    </row>
    <row r="1729" spans="2:4" hidden="1" x14ac:dyDescent="0.25">
      <c r="B1729" s="480" t="s">
        <v>4016</v>
      </c>
      <c r="C1729" s="475"/>
      <c r="D1729" s="462"/>
    </row>
    <row r="1730" spans="2:4" hidden="1" x14ac:dyDescent="0.25">
      <c r="B1730" s="480" t="s">
        <v>4017</v>
      </c>
      <c r="C1730" s="475"/>
      <c r="D1730" s="462"/>
    </row>
    <row r="1731" spans="2:4" hidden="1" x14ac:dyDescent="0.25">
      <c r="B1731" s="480" t="s">
        <v>4018</v>
      </c>
      <c r="C1731" s="475"/>
      <c r="D1731" s="462"/>
    </row>
    <row r="1732" spans="2:4" hidden="1" x14ac:dyDescent="0.25">
      <c r="B1732" s="480" t="s">
        <v>4019</v>
      </c>
      <c r="C1732" s="475"/>
      <c r="D1732" s="462"/>
    </row>
    <row r="1733" spans="2:4" hidden="1" x14ac:dyDescent="0.25">
      <c r="B1733" s="481" t="s">
        <v>4095</v>
      </c>
      <c r="C1733" s="471">
        <f>COLUMN(B1733)</f>
        <v>2</v>
      </c>
      <c r="D1733" s="471">
        <f>ROW(B1733)</f>
        <v>1733</v>
      </c>
    </row>
    <row r="1734" spans="2:4" hidden="1" x14ac:dyDescent="0.25">
      <c r="B1734" s="480" t="s">
        <v>4000</v>
      </c>
      <c r="C1734" s="475"/>
      <c r="D1734" s="462"/>
    </row>
    <row r="1735" spans="2:4" hidden="1" x14ac:dyDescent="0.25">
      <c r="B1735" s="480" t="s">
        <v>4001</v>
      </c>
      <c r="C1735" s="475"/>
      <c r="D1735" s="462"/>
    </row>
    <row r="1736" spans="2:4" hidden="1" x14ac:dyDescent="0.25">
      <c r="B1736" s="480" t="s">
        <v>4002</v>
      </c>
      <c r="C1736" s="475"/>
      <c r="D1736" s="462"/>
    </row>
    <row r="1737" spans="2:4" hidden="1" x14ac:dyDescent="0.25">
      <c r="B1737" s="480" t="s">
        <v>4003</v>
      </c>
      <c r="C1737" s="475"/>
      <c r="D1737" s="462"/>
    </row>
    <row r="1738" spans="2:4" hidden="1" x14ac:dyDescent="0.25">
      <c r="B1738" s="480" t="s">
        <v>4004</v>
      </c>
      <c r="C1738" s="475"/>
      <c r="D1738" s="462"/>
    </row>
    <row r="1739" spans="2:4" hidden="1" x14ac:dyDescent="0.25">
      <c r="B1739" s="480" t="s">
        <v>4005</v>
      </c>
      <c r="C1739" s="475"/>
      <c r="D1739" s="462"/>
    </row>
    <row r="1740" spans="2:4" hidden="1" x14ac:dyDescent="0.25">
      <c r="B1740" s="480" t="s">
        <v>4006</v>
      </c>
      <c r="C1740" s="475"/>
      <c r="D1740" s="462"/>
    </row>
    <row r="1741" spans="2:4" hidden="1" x14ac:dyDescent="0.25">
      <c r="B1741" s="480" t="s">
        <v>4007</v>
      </c>
      <c r="C1741" s="475"/>
      <c r="D1741" s="462"/>
    </row>
    <row r="1742" spans="2:4" hidden="1" x14ac:dyDescent="0.25">
      <c r="B1742" s="480" t="s">
        <v>4008</v>
      </c>
      <c r="C1742" s="475"/>
      <c r="D1742" s="462"/>
    </row>
    <row r="1743" spans="2:4" hidden="1" x14ac:dyDescent="0.25">
      <c r="B1743" s="480" t="s">
        <v>4009</v>
      </c>
      <c r="C1743" s="475"/>
      <c r="D1743" s="462"/>
    </row>
    <row r="1744" spans="2:4" hidden="1" x14ac:dyDescent="0.25">
      <c r="B1744" s="480" t="s">
        <v>4010</v>
      </c>
      <c r="C1744" s="475"/>
      <c r="D1744" s="462"/>
    </row>
    <row r="1745" spans="2:4" hidden="1" x14ac:dyDescent="0.25">
      <c r="B1745" s="480" t="s">
        <v>4011</v>
      </c>
      <c r="C1745" s="475"/>
      <c r="D1745" s="462"/>
    </row>
    <row r="1746" spans="2:4" hidden="1" x14ac:dyDescent="0.25">
      <c r="B1746" s="480" t="s">
        <v>4012</v>
      </c>
      <c r="C1746" s="475"/>
      <c r="D1746" s="462"/>
    </row>
    <row r="1747" spans="2:4" hidden="1" x14ac:dyDescent="0.25">
      <c r="B1747" s="480" t="s">
        <v>4013</v>
      </c>
      <c r="C1747" s="475"/>
      <c r="D1747" s="462"/>
    </row>
    <row r="1748" spans="2:4" hidden="1" x14ac:dyDescent="0.25">
      <c r="B1748" s="480" t="s">
        <v>4014</v>
      </c>
      <c r="C1748" s="475"/>
      <c r="D1748" s="462"/>
    </row>
    <row r="1749" spans="2:4" hidden="1" x14ac:dyDescent="0.25">
      <c r="B1749" s="480" t="s">
        <v>4015</v>
      </c>
      <c r="C1749" s="475"/>
      <c r="D1749" s="462"/>
    </row>
    <row r="1750" spans="2:4" hidden="1" x14ac:dyDescent="0.25">
      <c r="B1750" s="480" t="s">
        <v>4016</v>
      </c>
      <c r="C1750" s="475"/>
      <c r="D1750" s="462"/>
    </row>
    <row r="1751" spans="2:4" hidden="1" x14ac:dyDescent="0.25">
      <c r="B1751" s="480" t="s">
        <v>4017</v>
      </c>
      <c r="C1751" s="475"/>
      <c r="D1751" s="462"/>
    </row>
    <row r="1752" spans="2:4" hidden="1" x14ac:dyDescent="0.25">
      <c r="B1752" s="480" t="s">
        <v>4018</v>
      </c>
      <c r="C1752" s="475"/>
      <c r="D1752" s="462"/>
    </row>
    <row r="1753" spans="2:4" hidden="1" x14ac:dyDescent="0.25">
      <c r="B1753" s="480" t="s">
        <v>4019</v>
      </c>
      <c r="C1753" s="475"/>
      <c r="D1753" s="462"/>
    </row>
    <row r="1754" spans="2:4" hidden="1" x14ac:dyDescent="0.25">
      <c r="B1754" s="481" t="s">
        <v>4096</v>
      </c>
      <c r="C1754" s="471">
        <f>COLUMN(B1754)</f>
        <v>2</v>
      </c>
      <c r="D1754" s="471">
        <f>ROW(B1754)</f>
        <v>1754</v>
      </c>
    </row>
    <row r="1755" spans="2:4" hidden="1" x14ac:dyDescent="0.25">
      <c r="B1755" s="480" t="s">
        <v>4000</v>
      </c>
      <c r="C1755" s="475"/>
      <c r="D1755" s="462"/>
    </row>
    <row r="1756" spans="2:4" hidden="1" x14ac:dyDescent="0.25">
      <c r="B1756" s="480" t="s">
        <v>4001</v>
      </c>
      <c r="C1756" s="475"/>
      <c r="D1756" s="462"/>
    </row>
    <row r="1757" spans="2:4" hidden="1" x14ac:dyDescent="0.25">
      <c r="B1757" s="480" t="s">
        <v>4002</v>
      </c>
      <c r="C1757" s="475"/>
      <c r="D1757" s="462"/>
    </row>
    <row r="1758" spans="2:4" hidden="1" x14ac:dyDescent="0.25">
      <c r="B1758" s="480" t="s">
        <v>4003</v>
      </c>
      <c r="C1758" s="475"/>
      <c r="D1758" s="462"/>
    </row>
    <row r="1759" spans="2:4" hidden="1" x14ac:dyDescent="0.25">
      <c r="B1759" s="480" t="s">
        <v>4004</v>
      </c>
      <c r="C1759" s="475"/>
      <c r="D1759" s="462"/>
    </row>
    <row r="1760" spans="2:4" hidden="1" x14ac:dyDescent="0.25">
      <c r="B1760" s="480" t="s">
        <v>4005</v>
      </c>
      <c r="C1760" s="475"/>
      <c r="D1760" s="462"/>
    </row>
    <row r="1761" spans="2:4" hidden="1" x14ac:dyDescent="0.25">
      <c r="B1761" s="480" t="s">
        <v>4006</v>
      </c>
      <c r="C1761" s="475"/>
      <c r="D1761" s="462"/>
    </row>
    <row r="1762" spans="2:4" hidden="1" x14ac:dyDescent="0.25">
      <c r="B1762" s="480" t="s">
        <v>4007</v>
      </c>
      <c r="C1762" s="475"/>
      <c r="D1762" s="462"/>
    </row>
    <row r="1763" spans="2:4" hidden="1" x14ac:dyDescent="0.25">
      <c r="B1763" s="480" t="s">
        <v>4008</v>
      </c>
      <c r="C1763" s="475"/>
      <c r="D1763" s="462"/>
    </row>
    <row r="1764" spans="2:4" hidden="1" x14ac:dyDescent="0.25">
      <c r="B1764" s="480" t="s">
        <v>4009</v>
      </c>
      <c r="C1764" s="475"/>
      <c r="D1764" s="462"/>
    </row>
    <row r="1765" spans="2:4" hidden="1" x14ac:dyDescent="0.25">
      <c r="B1765" s="480" t="s">
        <v>4010</v>
      </c>
      <c r="C1765" s="475"/>
      <c r="D1765" s="462"/>
    </row>
    <row r="1766" spans="2:4" hidden="1" x14ac:dyDescent="0.25">
      <c r="B1766" s="480" t="s">
        <v>4011</v>
      </c>
      <c r="C1766" s="475"/>
      <c r="D1766" s="462"/>
    </row>
    <row r="1767" spans="2:4" hidden="1" x14ac:dyDescent="0.25">
      <c r="B1767" s="480" t="s">
        <v>4012</v>
      </c>
      <c r="C1767" s="475"/>
      <c r="D1767" s="462"/>
    </row>
    <row r="1768" spans="2:4" hidden="1" x14ac:dyDescent="0.25">
      <c r="B1768" s="480" t="s">
        <v>4013</v>
      </c>
      <c r="C1768" s="475"/>
      <c r="D1768" s="462"/>
    </row>
    <row r="1769" spans="2:4" hidden="1" x14ac:dyDescent="0.25">
      <c r="B1769" s="480" t="s">
        <v>4014</v>
      </c>
      <c r="C1769" s="475"/>
      <c r="D1769" s="462"/>
    </row>
    <row r="1770" spans="2:4" hidden="1" x14ac:dyDescent="0.25">
      <c r="B1770" s="480" t="s">
        <v>4015</v>
      </c>
      <c r="C1770" s="475"/>
      <c r="D1770" s="462"/>
    </row>
    <row r="1771" spans="2:4" hidden="1" x14ac:dyDescent="0.25">
      <c r="B1771" s="480" t="s">
        <v>4016</v>
      </c>
      <c r="C1771" s="475"/>
      <c r="D1771" s="462"/>
    </row>
    <row r="1772" spans="2:4" hidden="1" x14ac:dyDescent="0.25">
      <c r="B1772" s="480" t="s">
        <v>4017</v>
      </c>
      <c r="C1772" s="475"/>
      <c r="D1772" s="462"/>
    </row>
    <row r="1773" spans="2:4" hidden="1" x14ac:dyDescent="0.25">
      <c r="B1773" s="480" t="s">
        <v>4018</v>
      </c>
      <c r="C1773" s="475"/>
      <c r="D1773" s="462"/>
    </row>
    <row r="1774" spans="2:4" hidden="1" x14ac:dyDescent="0.25">
      <c r="B1774" s="480" t="s">
        <v>4019</v>
      </c>
      <c r="C1774" s="475"/>
      <c r="D1774" s="462"/>
    </row>
    <row r="1775" spans="2:4" hidden="1" x14ac:dyDescent="0.25">
      <c r="B1775" s="481" t="s">
        <v>4097</v>
      </c>
      <c r="C1775" s="471">
        <f>COLUMN(B1775)</f>
        <v>2</v>
      </c>
      <c r="D1775" s="471">
        <f>ROW(B1775)</f>
        <v>1775</v>
      </c>
    </row>
    <row r="1776" spans="2:4" hidden="1" x14ac:dyDescent="0.25">
      <c r="B1776" s="480" t="s">
        <v>4000</v>
      </c>
      <c r="C1776" s="475"/>
      <c r="D1776" s="462"/>
    </row>
    <row r="1777" spans="2:4" hidden="1" x14ac:dyDescent="0.25">
      <c r="B1777" s="480" t="s">
        <v>4001</v>
      </c>
      <c r="C1777" s="475"/>
      <c r="D1777" s="462"/>
    </row>
    <row r="1778" spans="2:4" hidden="1" x14ac:dyDescent="0.25">
      <c r="B1778" s="480" t="s">
        <v>4002</v>
      </c>
      <c r="C1778" s="475"/>
      <c r="D1778" s="462"/>
    </row>
    <row r="1779" spans="2:4" hidden="1" x14ac:dyDescent="0.25">
      <c r="B1779" s="480" t="s">
        <v>4003</v>
      </c>
      <c r="C1779" s="475"/>
      <c r="D1779" s="462"/>
    </row>
    <row r="1780" spans="2:4" hidden="1" x14ac:dyDescent="0.25">
      <c r="B1780" s="480" t="s">
        <v>4004</v>
      </c>
      <c r="C1780" s="475"/>
      <c r="D1780" s="462"/>
    </row>
    <row r="1781" spans="2:4" hidden="1" x14ac:dyDescent="0.25">
      <c r="B1781" s="480" t="s">
        <v>4005</v>
      </c>
      <c r="C1781" s="475"/>
      <c r="D1781" s="462"/>
    </row>
    <row r="1782" spans="2:4" hidden="1" x14ac:dyDescent="0.25">
      <c r="B1782" s="480" t="s">
        <v>4006</v>
      </c>
      <c r="C1782" s="475"/>
      <c r="D1782" s="462"/>
    </row>
    <row r="1783" spans="2:4" hidden="1" x14ac:dyDescent="0.25">
      <c r="B1783" s="480" t="s">
        <v>4007</v>
      </c>
      <c r="C1783" s="475"/>
      <c r="D1783" s="462"/>
    </row>
    <row r="1784" spans="2:4" hidden="1" x14ac:dyDescent="0.25">
      <c r="B1784" s="480" t="s">
        <v>4008</v>
      </c>
      <c r="C1784" s="475"/>
      <c r="D1784" s="462"/>
    </row>
    <row r="1785" spans="2:4" hidden="1" x14ac:dyDescent="0.25">
      <c r="B1785" s="480" t="s">
        <v>4009</v>
      </c>
      <c r="C1785" s="475"/>
      <c r="D1785" s="462"/>
    </row>
    <row r="1786" spans="2:4" hidden="1" x14ac:dyDescent="0.25">
      <c r="B1786" s="480" t="s">
        <v>4010</v>
      </c>
      <c r="C1786" s="475"/>
      <c r="D1786" s="462"/>
    </row>
    <row r="1787" spans="2:4" hidden="1" x14ac:dyDescent="0.25">
      <c r="B1787" s="480" t="s">
        <v>4011</v>
      </c>
      <c r="C1787" s="475"/>
      <c r="D1787" s="462"/>
    </row>
    <row r="1788" spans="2:4" hidden="1" x14ac:dyDescent="0.25">
      <c r="B1788" s="480" t="s">
        <v>4012</v>
      </c>
      <c r="C1788" s="475"/>
      <c r="D1788" s="462"/>
    </row>
    <row r="1789" spans="2:4" hidden="1" x14ac:dyDescent="0.25">
      <c r="B1789" s="480" t="s">
        <v>4013</v>
      </c>
      <c r="C1789" s="475"/>
      <c r="D1789" s="462"/>
    </row>
    <row r="1790" spans="2:4" hidden="1" x14ac:dyDescent="0.25">
      <c r="B1790" s="480" t="s">
        <v>4014</v>
      </c>
      <c r="C1790" s="475"/>
      <c r="D1790" s="462"/>
    </row>
    <row r="1791" spans="2:4" hidden="1" x14ac:dyDescent="0.25">
      <c r="B1791" s="480" t="s">
        <v>4015</v>
      </c>
      <c r="C1791" s="475"/>
      <c r="D1791" s="462"/>
    </row>
    <row r="1792" spans="2:4" hidden="1" x14ac:dyDescent="0.25">
      <c r="B1792" s="480" t="s">
        <v>4016</v>
      </c>
      <c r="C1792" s="475"/>
      <c r="D1792" s="462"/>
    </row>
    <row r="1793" spans="2:4" hidden="1" x14ac:dyDescent="0.25">
      <c r="B1793" s="480" t="s">
        <v>4017</v>
      </c>
      <c r="C1793" s="475"/>
      <c r="D1793" s="462"/>
    </row>
    <row r="1794" spans="2:4" hidden="1" x14ac:dyDescent="0.25">
      <c r="B1794" s="480" t="s">
        <v>4018</v>
      </c>
      <c r="C1794" s="475"/>
      <c r="D1794" s="462"/>
    </row>
    <row r="1795" spans="2:4" hidden="1" x14ac:dyDescent="0.25">
      <c r="B1795" s="480" t="s">
        <v>4019</v>
      </c>
      <c r="C1795" s="475"/>
      <c r="D1795" s="462"/>
    </row>
    <row r="1796" spans="2:4" hidden="1" x14ac:dyDescent="0.25">
      <c r="B1796" s="481" t="s">
        <v>4098</v>
      </c>
      <c r="C1796" s="471">
        <f>COLUMN(B1796)</f>
        <v>2</v>
      </c>
      <c r="D1796" s="471">
        <f>ROW(B1796)</f>
        <v>1796</v>
      </c>
    </row>
    <row r="1797" spans="2:4" hidden="1" x14ac:dyDescent="0.25">
      <c r="B1797" s="480" t="s">
        <v>4000</v>
      </c>
      <c r="C1797" s="475"/>
      <c r="D1797" s="462"/>
    </row>
    <row r="1798" spans="2:4" hidden="1" x14ac:dyDescent="0.25">
      <c r="B1798" s="480" t="s">
        <v>4001</v>
      </c>
      <c r="C1798" s="475"/>
      <c r="D1798" s="462"/>
    </row>
    <row r="1799" spans="2:4" hidden="1" x14ac:dyDescent="0.25">
      <c r="B1799" s="480" t="s">
        <v>4002</v>
      </c>
      <c r="C1799" s="475"/>
      <c r="D1799" s="462"/>
    </row>
    <row r="1800" spans="2:4" hidden="1" x14ac:dyDescent="0.25">
      <c r="B1800" s="480" t="s">
        <v>4003</v>
      </c>
      <c r="C1800" s="475"/>
      <c r="D1800" s="462"/>
    </row>
    <row r="1801" spans="2:4" hidden="1" x14ac:dyDescent="0.25">
      <c r="B1801" s="480" t="s">
        <v>4004</v>
      </c>
      <c r="C1801" s="475"/>
      <c r="D1801" s="462"/>
    </row>
    <row r="1802" spans="2:4" hidden="1" x14ac:dyDescent="0.25">
      <c r="B1802" s="480" t="s">
        <v>4005</v>
      </c>
      <c r="C1802" s="475"/>
      <c r="D1802" s="462"/>
    </row>
    <row r="1803" spans="2:4" hidden="1" x14ac:dyDescent="0.25">
      <c r="B1803" s="480" t="s">
        <v>4006</v>
      </c>
      <c r="C1803" s="475"/>
      <c r="D1803" s="462"/>
    </row>
    <row r="1804" spans="2:4" hidden="1" x14ac:dyDescent="0.25">
      <c r="B1804" s="480" t="s">
        <v>4007</v>
      </c>
      <c r="C1804" s="475"/>
      <c r="D1804" s="462"/>
    </row>
    <row r="1805" spans="2:4" hidden="1" x14ac:dyDescent="0.25">
      <c r="B1805" s="480" t="s">
        <v>4008</v>
      </c>
      <c r="C1805" s="475"/>
      <c r="D1805" s="462"/>
    </row>
    <row r="1806" spans="2:4" hidden="1" x14ac:dyDescent="0.25">
      <c r="B1806" s="480" t="s">
        <v>4009</v>
      </c>
      <c r="C1806" s="475"/>
      <c r="D1806" s="462"/>
    </row>
    <row r="1807" spans="2:4" hidden="1" x14ac:dyDescent="0.25">
      <c r="B1807" s="480" t="s">
        <v>4010</v>
      </c>
      <c r="C1807" s="475"/>
      <c r="D1807" s="462"/>
    </row>
    <row r="1808" spans="2:4" hidden="1" x14ac:dyDescent="0.25">
      <c r="B1808" s="480" t="s">
        <v>4011</v>
      </c>
      <c r="C1808" s="475"/>
      <c r="D1808" s="462"/>
    </row>
    <row r="1809" spans="2:4" hidden="1" x14ac:dyDescent="0.25">
      <c r="B1809" s="480" t="s">
        <v>4012</v>
      </c>
      <c r="C1809" s="475"/>
      <c r="D1809" s="462"/>
    </row>
    <row r="1810" spans="2:4" hidden="1" x14ac:dyDescent="0.25">
      <c r="B1810" s="480" t="s">
        <v>4013</v>
      </c>
      <c r="C1810" s="475"/>
      <c r="D1810" s="462"/>
    </row>
    <row r="1811" spans="2:4" hidden="1" x14ac:dyDescent="0.25">
      <c r="B1811" s="480" t="s">
        <v>4014</v>
      </c>
      <c r="C1811" s="475"/>
      <c r="D1811" s="462"/>
    </row>
    <row r="1812" spans="2:4" hidden="1" x14ac:dyDescent="0.25">
      <c r="B1812" s="480" t="s">
        <v>4015</v>
      </c>
      <c r="C1812" s="475"/>
      <c r="D1812" s="462"/>
    </row>
    <row r="1813" spans="2:4" hidden="1" x14ac:dyDescent="0.25">
      <c r="B1813" s="480" t="s">
        <v>4016</v>
      </c>
      <c r="C1813" s="475"/>
      <c r="D1813" s="462"/>
    </row>
    <row r="1814" spans="2:4" hidden="1" x14ac:dyDescent="0.25">
      <c r="B1814" s="480" t="s">
        <v>4017</v>
      </c>
      <c r="C1814" s="475"/>
      <c r="D1814" s="462"/>
    </row>
    <row r="1815" spans="2:4" hidden="1" x14ac:dyDescent="0.25">
      <c r="B1815" s="480" t="s">
        <v>4018</v>
      </c>
      <c r="C1815" s="475"/>
      <c r="D1815" s="462"/>
    </row>
    <row r="1816" spans="2:4" hidden="1" x14ac:dyDescent="0.25">
      <c r="B1816" s="480" t="s">
        <v>4019</v>
      </c>
      <c r="C1816" s="475"/>
      <c r="D1816" s="462"/>
    </row>
    <row r="1817" spans="2:4" hidden="1" x14ac:dyDescent="0.25">
      <c r="B1817" s="477" t="s">
        <v>4099</v>
      </c>
      <c r="C1817" s="471">
        <f>COLUMN(B1817)</f>
        <v>2</v>
      </c>
      <c r="D1817" s="471">
        <f>ROW(B1817)</f>
        <v>1817</v>
      </c>
    </row>
    <row r="1818" spans="2:4" hidden="1" x14ac:dyDescent="0.25">
      <c r="B1818" s="480" t="s">
        <v>4000</v>
      </c>
      <c r="C1818" s="475"/>
      <c r="D1818" s="462"/>
    </row>
    <row r="1819" spans="2:4" hidden="1" x14ac:dyDescent="0.25">
      <c r="B1819" s="480" t="s">
        <v>4001</v>
      </c>
      <c r="C1819" s="475"/>
      <c r="D1819" s="462"/>
    </row>
    <row r="1820" spans="2:4" hidden="1" x14ac:dyDescent="0.25">
      <c r="B1820" s="480" t="s">
        <v>4002</v>
      </c>
      <c r="C1820" s="475"/>
      <c r="D1820" s="462"/>
    </row>
    <row r="1821" spans="2:4" hidden="1" x14ac:dyDescent="0.25">
      <c r="B1821" s="480" t="s">
        <v>4003</v>
      </c>
      <c r="C1821" s="475"/>
      <c r="D1821" s="462"/>
    </row>
    <row r="1822" spans="2:4" hidden="1" x14ac:dyDescent="0.25">
      <c r="B1822" s="480" t="s">
        <v>4004</v>
      </c>
      <c r="C1822" s="475"/>
      <c r="D1822" s="462"/>
    </row>
    <row r="1823" spans="2:4" hidden="1" x14ac:dyDescent="0.25">
      <c r="B1823" s="480" t="s">
        <v>4005</v>
      </c>
      <c r="C1823" s="475"/>
      <c r="D1823" s="462"/>
    </row>
    <row r="1824" spans="2:4" hidden="1" x14ac:dyDescent="0.25">
      <c r="B1824" s="480" t="s">
        <v>4006</v>
      </c>
      <c r="C1824" s="475"/>
      <c r="D1824" s="462"/>
    </row>
    <row r="1825" spans="2:4" hidden="1" x14ac:dyDescent="0.25">
      <c r="B1825" s="480" t="s">
        <v>4007</v>
      </c>
      <c r="C1825" s="475"/>
      <c r="D1825" s="462"/>
    </row>
    <row r="1826" spans="2:4" hidden="1" x14ac:dyDescent="0.25">
      <c r="B1826" s="480" t="s">
        <v>4008</v>
      </c>
      <c r="C1826" s="475"/>
      <c r="D1826" s="462"/>
    </row>
    <row r="1827" spans="2:4" hidden="1" x14ac:dyDescent="0.25">
      <c r="B1827" s="480" t="s">
        <v>4009</v>
      </c>
      <c r="C1827" s="475"/>
      <c r="D1827" s="462"/>
    </row>
    <row r="1828" spans="2:4" hidden="1" x14ac:dyDescent="0.25">
      <c r="B1828" s="480" t="s">
        <v>4010</v>
      </c>
      <c r="C1828" s="475"/>
      <c r="D1828" s="462"/>
    </row>
    <row r="1829" spans="2:4" hidden="1" x14ac:dyDescent="0.25">
      <c r="B1829" s="480" t="s">
        <v>4011</v>
      </c>
      <c r="C1829" s="475"/>
      <c r="D1829" s="462"/>
    </row>
    <row r="1830" spans="2:4" hidden="1" x14ac:dyDescent="0.25">
      <c r="B1830" s="480" t="s">
        <v>4012</v>
      </c>
      <c r="C1830" s="475"/>
      <c r="D1830" s="462"/>
    </row>
    <row r="1831" spans="2:4" hidden="1" x14ac:dyDescent="0.25">
      <c r="B1831" s="480" t="s">
        <v>4013</v>
      </c>
      <c r="C1831" s="475"/>
      <c r="D1831" s="462"/>
    </row>
    <row r="1832" spans="2:4" hidden="1" x14ac:dyDescent="0.25">
      <c r="B1832" s="480" t="s">
        <v>4014</v>
      </c>
      <c r="C1832" s="475"/>
      <c r="D1832" s="462"/>
    </row>
    <row r="1833" spans="2:4" hidden="1" x14ac:dyDescent="0.25">
      <c r="B1833" s="480" t="s">
        <v>4015</v>
      </c>
      <c r="C1833" s="475"/>
      <c r="D1833" s="462"/>
    </row>
    <row r="1834" spans="2:4" hidden="1" x14ac:dyDescent="0.25">
      <c r="B1834" s="480" t="s">
        <v>4016</v>
      </c>
      <c r="C1834" s="475"/>
      <c r="D1834" s="462"/>
    </row>
    <row r="1835" spans="2:4" hidden="1" x14ac:dyDescent="0.25">
      <c r="B1835" s="480" t="s">
        <v>4017</v>
      </c>
      <c r="C1835" s="475"/>
      <c r="D1835" s="462"/>
    </row>
    <row r="1836" spans="2:4" hidden="1" x14ac:dyDescent="0.25">
      <c r="B1836" s="480" t="s">
        <v>4018</v>
      </c>
      <c r="C1836" s="475"/>
      <c r="D1836" s="462"/>
    </row>
    <row r="1837" spans="2:4" hidden="1" x14ac:dyDescent="0.25">
      <c r="B1837" s="480" t="s">
        <v>4019</v>
      </c>
      <c r="C1837" s="475"/>
      <c r="D1837" s="462"/>
    </row>
    <row r="1838" spans="2:4" hidden="1" x14ac:dyDescent="0.25">
      <c r="B1838" s="481" t="s">
        <v>4100</v>
      </c>
      <c r="C1838" s="471">
        <f>COLUMN(B1838)</f>
        <v>2</v>
      </c>
      <c r="D1838" s="471">
        <f>ROW(B1838)</f>
        <v>1838</v>
      </c>
    </row>
    <row r="1839" spans="2:4" hidden="1" x14ac:dyDescent="0.25">
      <c r="B1839" s="480" t="s">
        <v>4000</v>
      </c>
      <c r="C1839" s="475"/>
      <c r="D1839" s="462"/>
    </row>
    <row r="1840" spans="2:4" hidden="1" x14ac:dyDescent="0.25">
      <c r="B1840" s="480" t="s">
        <v>4001</v>
      </c>
      <c r="C1840" s="475"/>
      <c r="D1840" s="462"/>
    </row>
    <row r="1841" spans="2:4" hidden="1" x14ac:dyDescent="0.25">
      <c r="B1841" s="480" t="s">
        <v>4002</v>
      </c>
      <c r="C1841" s="475"/>
      <c r="D1841" s="462"/>
    </row>
    <row r="1842" spans="2:4" hidden="1" x14ac:dyDescent="0.25">
      <c r="B1842" s="480" t="s">
        <v>4003</v>
      </c>
      <c r="C1842" s="475"/>
      <c r="D1842" s="462"/>
    </row>
    <row r="1843" spans="2:4" hidden="1" x14ac:dyDescent="0.25">
      <c r="B1843" s="480" t="s">
        <v>4004</v>
      </c>
      <c r="C1843" s="475"/>
      <c r="D1843" s="462"/>
    </row>
    <row r="1844" spans="2:4" hidden="1" x14ac:dyDescent="0.25">
      <c r="B1844" s="480" t="s">
        <v>4005</v>
      </c>
      <c r="C1844" s="475"/>
      <c r="D1844" s="462"/>
    </row>
    <row r="1845" spans="2:4" hidden="1" x14ac:dyDescent="0.25">
      <c r="B1845" s="480" t="s">
        <v>4006</v>
      </c>
      <c r="C1845" s="475"/>
      <c r="D1845" s="462"/>
    </row>
    <row r="1846" spans="2:4" hidden="1" x14ac:dyDescent="0.25">
      <c r="B1846" s="480" t="s">
        <v>4007</v>
      </c>
      <c r="C1846" s="475"/>
      <c r="D1846" s="462"/>
    </row>
    <row r="1847" spans="2:4" hidden="1" x14ac:dyDescent="0.25">
      <c r="B1847" s="480" t="s">
        <v>4008</v>
      </c>
      <c r="C1847" s="475"/>
      <c r="D1847" s="462"/>
    </row>
    <row r="1848" spans="2:4" hidden="1" x14ac:dyDescent="0.25">
      <c r="B1848" s="480" t="s">
        <v>4009</v>
      </c>
      <c r="C1848" s="475"/>
      <c r="D1848" s="462"/>
    </row>
    <row r="1849" spans="2:4" hidden="1" x14ac:dyDescent="0.25">
      <c r="B1849" s="480" t="s">
        <v>4010</v>
      </c>
      <c r="C1849" s="475"/>
      <c r="D1849" s="462"/>
    </row>
    <row r="1850" spans="2:4" hidden="1" x14ac:dyDescent="0.25">
      <c r="B1850" s="480" t="s">
        <v>4011</v>
      </c>
      <c r="C1850" s="475"/>
      <c r="D1850" s="462"/>
    </row>
    <row r="1851" spans="2:4" hidden="1" x14ac:dyDescent="0.25">
      <c r="B1851" s="480" t="s">
        <v>4012</v>
      </c>
      <c r="C1851" s="475"/>
      <c r="D1851" s="462"/>
    </row>
    <row r="1852" spans="2:4" hidden="1" x14ac:dyDescent="0.25">
      <c r="B1852" s="480" t="s">
        <v>4013</v>
      </c>
      <c r="C1852" s="475"/>
      <c r="D1852" s="462"/>
    </row>
    <row r="1853" spans="2:4" hidden="1" x14ac:dyDescent="0.25">
      <c r="B1853" s="480" t="s">
        <v>4014</v>
      </c>
      <c r="C1853" s="475"/>
      <c r="D1853" s="462"/>
    </row>
    <row r="1854" spans="2:4" hidden="1" x14ac:dyDescent="0.25">
      <c r="B1854" s="480" t="s">
        <v>4015</v>
      </c>
      <c r="C1854" s="475"/>
      <c r="D1854" s="462"/>
    </row>
    <row r="1855" spans="2:4" hidden="1" x14ac:dyDescent="0.25">
      <c r="B1855" s="480" t="s">
        <v>4016</v>
      </c>
      <c r="C1855" s="475"/>
      <c r="D1855" s="462"/>
    </row>
    <row r="1856" spans="2:4" hidden="1" x14ac:dyDescent="0.25">
      <c r="B1856" s="480" t="s">
        <v>4017</v>
      </c>
      <c r="C1856" s="475"/>
      <c r="D1856" s="462"/>
    </row>
    <row r="1857" spans="2:4" hidden="1" x14ac:dyDescent="0.25">
      <c r="B1857" s="480" t="s">
        <v>4018</v>
      </c>
      <c r="C1857" s="475"/>
      <c r="D1857" s="462"/>
    </row>
    <row r="1858" spans="2:4" hidden="1" x14ac:dyDescent="0.25">
      <c r="B1858" s="480" t="s">
        <v>4019</v>
      </c>
      <c r="C1858" s="475"/>
      <c r="D1858" s="462"/>
    </row>
    <row r="1859" spans="2:4" hidden="1" x14ac:dyDescent="0.25">
      <c r="B1859" s="481" t="s">
        <v>4101</v>
      </c>
      <c r="C1859" s="471">
        <f>COLUMN(B1859)</f>
        <v>2</v>
      </c>
      <c r="D1859" s="471">
        <f>ROW(B1859)</f>
        <v>1859</v>
      </c>
    </row>
    <row r="1860" spans="2:4" hidden="1" x14ac:dyDescent="0.25">
      <c r="B1860" s="480" t="s">
        <v>4000</v>
      </c>
      <c r="C1860" s="475"/>
      <c r="D1860" s="462"/>
    </row>
    <row r="1861" spans="2:4" hidden="1" x14ac:dyDescent="0.25">
      <c r="B1861" s="480" t="s">
        <v>4001</v>
      </c>
      <c r="C1861" s="475"/>
      <c r="D1861" s="462"/>
    </row>
    <row r="1862" spans="2:4" hidden="1" x14ac:dyDescent="0.25">
      <c r="B1862" s="480" t="s">
        <v>4002</v>
      </c>
      <c r="C1862" s="475"/>
      <c r="D1862" s="462"/>
    </row>
    <row r="1863" spans="2:4" hidden="1" x14ac:dyDescent="0.25">
      <c r="B1863" s="480" t="s">
        <v>4003</v>
      </c>
      <c r="C1863" s="475"/>
      <c r="D1863" s="462"/>
    </row>
    <row r="1864" spans="2:4" hidden="1" x14ac:dyDescent="0.25">
      <c r="B1864" s="480" t="s">
        <v>4004</v>
      </c>
      <c r="C1864" s="475"/>
      <c r="D1864" s="462"/>
    </row>
    <row r="1865" spans="2:4" hidden="1" x14ac:dyDescent="0.25">
      <c r="B1865" s="480" t="s">
        <v>4005</v>
      </c>
      <c r="C1865" s="475"/>
      <c r="D1865" s="462"/>
    </row>
    <row r="1866" spans="2:4" hidden="1" x14ac:dyDescent="0.25">
      <c r="B1866" s="480" t="s">
        <v>4006</v>
      </c>
      <c r="C1866" s="475"/>
      <c r="D1866" s="462"/>
    </row>
    <row r="1867" spans="2:4" hidden="1" x14ac:dyDescent="0.25">
      <c r="B1867" s="480" t="s">
        <v>4007</v>
      </c>
      <c r="C1867" s="475"/>
      <c r="D1867" s="462"/>
    </row>
    <row r="1868" spans="2:4" hidden="1" x14ac:dyDescent="0.25">
      <c r="B1868" s="480" t="s">
        <v>4008</v>
      </c>
      <c r="C1868" s="475"/>
      <c r="D1868" s="462"/>
    </row>
    <row r="1869" spans="2:4" hidden="1" x14ac:dyDescent="0.25">
      <c r="B1869" s="480" t="s">
        <v>4009</v>
      </c>
      <c r="C1869" s="475"/>
      <c r="D1869" s="462"/>
    </row>
    <row r="1870" spans="2:4" hidden="1" x14ac:dyDescent="0.25">
      <c r="B1870" s="480" t="s">
        <v>4010</v>
      </c>
      <c r="C1870" s="475"/>
      <c r="D1870" s="462"/>
    </row>
    <row r="1871" spans="2:4" hidden="1" x14ac:dyDescent="0.25">
      <c r="B1871" s="480" t="s">
        <v>4011</v>
      </c>
      <c r="C1871" s="475"/>
      <c r="D1871" s="462"/>
    </row>
    <row r="1872" spans="2:4" hidden="1" x14ac:dyDescent="0.25">
      <c r="B1872" s="480" t="s">
        <v>4012</v>
      </c>
      <c r="C1872" s="475"/>
      <c r="D1872" s="462"/>
    </row>
    <row r="1873" spans="2:4" hidden="1" x14ac:dyDescent="0.25">
      <c r="B1873" s="480" t="s">
        <v>4013</v>
      </c>
      <c r="C1873" s="475"/>
      <c r="D1873" s="462"/>
    </row>
    <row r="1874" spans="2:4" hidden="1" x14ac:dyDescent="0.25">
      <c r="B1874" s="480" t="s">
        <v>4014</v>
      </c>
      <c r="C1874" s="475"/>
      <c r="D1874" s="462"/>
    </row>
    <row r="1875" spans="2:4" hidden="1" x14ac:dyDescent="0.25">
      <c r="B1875" s="480" t="s">
        <v>4015</v>
      </c>
      <c r="C1875" s="475"/>
      <c r="D1875" s="462"/>
    </row>
    <row r="1876" spans="2:4" hidden="1" x14ac:dyDescent="0.25">
      <c r="B1876" s="480" t="s">
        <v>4016</v>
      </c>
      <c r="C1876" s="475"/>
      <c r="D1876" s="462"/>
    </row>
    <row r="1877" spans="2:4" hidden="1" x14ac:dyDescent="0.25">
      <c r="B1877" s="480" t="s">
        <v>4017</v>
      </c>
      <c r="C1877" s="475"/>
      <c r="D1877" s="462"/>
    </row>
    <row r="1878" spans="2:4" hidden="1" x14ac:dyDescent="0.25">
      <c r="B1878" s="480" t="s">
        <v>4018</v>
      </c>
      <c r="C1878" s="475"/>
      <c r="D1878" s="462"/>
    </row>
    <row r="1879" spans="2:4" hidden="1" x14ac:dyDescent="0.25">
      <c r="B1879" s="480" t="s">
        <v>4019</v>
      </c>
      <c r="C1879" s="475"/>
      <c r="D1879" s="462"/>
    </row>
    <row r="1880" spans="2:4" hidden="1" x14ac:dyDescent="0.25">
      <c r="B1880" s="481" t="s">
        <v>4102</v>
      </c>
      <c r="C1880" s="471">
        <f>COLUMN(B1880)</f>
        <v>2</v>
      </c>
      <c r="D1880" s="471">
        <f>ROW(B1880)</f>
        <v>1880</v>
      </c>
    </row>
    <row r="1881" spans="2:4" hidden="1" x14ac:dyDescent="0.25">
      <c r="B1881" s="480" t="s">
        <v>4000</v>
      </c>
      <c r="C1881" s="475"/>
      <c r="D1881" s="462"/>
    </row>
    <row r="1882" spans="2:4" hidden="1" x14ac:dyDescent="0.25">
      <c r="B1882" s="480" t="s">
        <v>4001</v>
      </c>
      <c r="C1882" s="475"/>
      <c r="D1882" s="462"/>
    </row>
    <row r="1883" spans="2:4" hidden="1" x14ac:dyDescent="0.25">
      <c r="B1883" s="480" t="s">
        <v>4002</v>
      </c>
      <c r="C1883" s="475"/>
      <c r="D1883" s="462"/>
    </row>
    <row r="1884" spans="2:4" hidden="1" x14ac:dyDescent="0.25">
      <c r="B1884" s="480" t="s">
        <v>4003</v>
      </c>
      <c r="C1884" s="475"/>
      <c r="D1884" s="462"/>
    </row>
    <row r="1885" spans="2:4" hidden="1" x14ac:dyDescent="0.25">
      <c r="B1885" s="480" t="s">
        <v>4004</v>
      </c>
      <c r="C1885" s="475"/>
      <c r="D1885" s="462"/>
    </row>
    <row r="1886" spans="2:4" hidden="1" x14ac:dyDescent="0.25">
      <c r="B1886" s="480" t="s">
        <v>4005</v>
      </c>
      <c r="C1886" s="475"/>
      <c r="D1886" s="462"/>
    </row>
    <row r="1887" spans="2:4" hidden="1" x14ac:dyDescent="0.25">
      <c r="B1887" s="480" t="s">
        <v>4006</v>
      </c>
      <c r="C1887" s="475"/>
      <c r="D1887" s="462"/>
    </row>
    <row r="1888" spans="2:4" hidden="1" x14ac:dyDescent="0.25">
      <c r="B1888" s="480" t="s">
        <v>4007</v>
      </c>
      <c r="C1888" s="475"/>
      <c r="D1888" s="462"/>
    </row>
    <row r="1889" spans="2:4" hidden="1" x14ac:dyDescent="0.25">
      <c r="B1889" s="480" t="s">
        <v>4008</v>
      </c>
      <c r="C1889" s="475"/>
      <c r="D1889" s="462"/>
    </row>
    <row r="1890" spans="2:4" hidden="1" x14ac:dyDescent="0.25">
      <c r="B1890" s="480" t="s">
        <v>4009</v>
      </c>
      <c r="C1890" s="475"/>
      <c r="D1890" s="462"/>
    </row>
    <row r="1891" spans="2:4" hidden="1" x14ac:dyDescent="0.25">
      <c r="B1891" s="480" t="s">
        <v>4010</v>
      </c>
      <c r="C1891" s="475"/>
      <c r="D1891" s="462"/>
    </row>
    <row r="1892" spans="2:4" hidden="1" x14ac:dyDescent="0.25">
      <c r="B1892" s="480" t="s">
        <v>4011</v>
      </c>
      <c r="C1892" s="475"/>
      <c r="D1892" s="462"/>
    </row>
    <row r="1893" spans="2:4" hidden="1" x14ac:dyDescent="0.25">
      <c r="B1893" s="480" t="s">
        <v>4012</v>
      </c>
      <c r="C1893" s="475"/>
      <c r="D1893" s="462"/>
    </row>
    <row r="1894" spans="2:4" hidden="1" x14ac:dyDescent="0.25">
      <c r="B1894" s="480" t="s">
        <v>4013</v>
      </c>
      <c r="C1894" s="475"/>
      <c r="D1894" s="462"/>
    </row>
    <row r="1895" spans="2:4" hidden="1" x14ac:dyDescent="0.25">
      <c r="B1895" s="480" t="s">
        <v>4014</v>
      </c>
      <c r="C1895" s="475"/>
      <c r="D1895" s="462"/>
    </row>
    <row r="1896" spans="2:4" hidden="1" x14ac:dyDescent="0.25">
      <c r="B1896" s="480" t="s">
        <v>4015</v>
      </c>
      <c r="C1896" s="475"/>
      <c r="D1896" s="462"/>
    </row>
    <row r="1897" spans="2:4" hidden="1" x14ac:dyDescent="0.25">
      <c r="B1897" s="480" t="s">
        <v>4016</v>
      </c>
      <c r="C1897" s="475"/>
      <c r="D1897" s="462"/>
    </row>
    <row r="1898" spans="2:4" hidden="1" x14ac:dyDescent="0.25">
      <c r="B1898" s="480" t="s">
        <v>4017</v>
      </c>
      <c r="C1898" s="475"/>
      <c r="D1898" s="462"/>
    </row>
    <row r="1899" spans="2:4" hidden="1" x14ac:dyDescent="0.25">
      <c r="B1899" s="480" t="s">
        <v>4018</v>
      </c>
      <c r="C1899" s="475"/>
      <c r="D1899" s="462"/>
    </row>
    <row r="1900" spans="2:4" hidden="1" x14ac:dyDescent="0.25">
      <c r="B1900" s="480" t="s">
        <v>4019</v>
      </c>
      <c r="C1900" s="475"/>
      <c r="D1900" s="462"/>
    </row>
    <row r="1901" spans="2:4" hidden="1" x14ac:dyDescent="0.25">
      <c r="B1901" s="481" t="s">
        <v>4103</v>
      </c>
      <c r="C1901" s="471">
        <f>COLUMN(B1901)</f>
        <v>2</v>
      </c>
      <c r="D1901" s="471">
        <f>ROW(B1901)</f>
        <v>1901</v>
      </c>
    </row>
    <row r="1902" spans="2:4" hidden="1" x14ac:dyDescent="0.25">
      <c r="B1902" s="480" t="s">
        <v>4000</v>
      </c>
      <c r="C1902" s="475"/>
      <c r="D1902" s="462"/>
    </row>
    <row r="1903" spans="2:4" hidden="1" x14ac:dyDescent="0.25">
      <c r="B1903" s="480" t="s">
        <v>4001</v>
      </c>
      <c r="C1903" s="475"/>
      <c r="D1903" s="462"/>
    </row>
    <row r="1904" spans="2:4" hidden="1" x14ac:dyDescent="0.25">
      <c r="B1904" s="480" t="s">
        <v>4002</v>
      </c>
      <c r="C1904" s="475"/>
      <c r="D1904" s="462"/>
    </row>
    <row r="1905" spans="2:4" hidden="1" x14ac:dyDescent="0.25">
      <c r="B1905" s="480" t="s">
        <v>4003</v>
      </c>
      <c r="C1905" s="475"/>
      <c r="D1905" s="462"/>
    </row>
    <row r="1906" spans="2:4" hidden="1" x14ac:dyDescent="0.25">
      <c r="B1906" s="480" t="s">
        <v>4004</v>
      </c>
      <c r="C1906" s="475"/>
      <c r="D1906" s="462"/>
    </row>
    <row r="1907" spans="2:4" hidden="1" x14ac:dyDescent="0.25">
      <c r="B1907" s="480" t="s">
        <v>4005</v>
      </c>
      <c r="C1907" s="475"/>
      <c r="D1907" s="462"/>
    </row>
    <row r="1908" spans="2:4" hidden="1" x14ac:dyDescent="0.25">
      <c r="B1908" s="480" t="s">
        <v>4006</v>
      </c>
      <c r="C1908" s="475"/>
      <c r="D1908" s="462"/>
    </row>
    <row r="1909" spans="2:4" hidden="1" x14ac:dyDescent="0.25">
      <c r="B1909" s="480" t="s">
        <v>4007</v>
      </c>
      <c r="C1909" s="475"/>
      <c r="D1909" s="462"/>
    </row>
    <row r="1910" spans="2:4" hidden="1" x14ac:dyDescent="0.25">
      <c r="B1910" s="480" t="s">
        <v>4008</v>
      </c>
      <c r="C1910" s="475"/>
      <c r="D1910" s="462"/>
    </row>
    <row r="1911" spans="2:4" hidden="1" x14ac:dyDescent="0.25">
      <c r="B1911" s="480" t="s">
        <v>4009</v>
      </c>
      <c r="C1911" s="475"/>
      <c r="D1911" s="462"/>
    </row>
    <row r="1912" spans="2:4" hidden="1" x14ac:dyDescent="0.25">
      <c r="B1912" s="480" t="s">
        <v>4010</v>
      </c>
      <c r="C1912" s="475"/>
      <c r="D1912" s="462"/>
    </row>
    <row r="1913" spans="2:4" hidden="1" x14ac:dyDescent="0.25">
      <c r="B1913" s="480" t="s">
        <v>4011</v>
      </c>
      <c r="C1913" s="475"/>
      <c r="D1913" s="462"/>
    </row>
    <row r="1914" spans="2:4" hidden="1" x14ac:dyDescent="0.25">
      <c r="B1914" s="480" t="s">
        <v>4012</v>
      </c>
      <c r="C1914" s="475"/>
      <c r="D1914" s="462"/>
    </row>
    <row r="1915" spans="2:4" hidden="1" x14ac:dyDescent="0.25">
      <c r="B1915" s="480" t="s">
        <v>4013</v>
      </c>
      <c r="C1915" s="475"/>
      <c r="D1915" s="462"/>
    </row>
    <row r="1916" spans="2:4" hidden="1" x14ac:dyDescent="0.25">
      <c r="B1916" s="480" t="s">
        <v>4014</v>
      </c>
      <c r="C1916" s="475"/>
      <c r="D1916" s="462"/>
    </row>
    <row r="1917" spans="2:4" hidden="1" x14ac:dyDescent="0.25">
      <c r="B1917" s="480" t="s">
        <v>4015</v>
      </c>
      <c r="C1917" s="475"/>
      <c r="D1917" s="462"/>
    </row>
    <row r="1918" spans="2:4" hidden="1" x14ac:dyDescent="0.25">
      <c r="B1918" s="480" t="s">
        <v>4016</v>
      </c>
      <c r="C1918" s="475"/>
      <c r="D1918" s="462"/>
    </row>
    <row r="1919" spans="2:4" hidden="1" x14ac:dyDescent="0.25">
      <c r="B1919" s="480" t="s">
        <v>4017</v>
      </c>
      <c r="C1919" s="475"/>
      <c r="D1919" s="462"/>
    </row>
    <row r="1920" spans="2:4" hidden="1" x14ac:dyDescent="0.25">
      <c r="B1920" s="480" t="s">
        <v>4018</v>
      </c>
      <c r="C1920" s="475"/>
      <c r="D1920" s="462"/>
    </row>
    <row r="1921" spans="2:4" hidden="1" x14ac:dyDescent="0.25">
      <c r="B1921" s="480" t="s">
        <v>4019</v>
      </c>
      <c r="C1921" s="475"/>
      <c r="D1921" s="462"/>
    </row>
    <row r="1922" spans="2:4" hidden="1" x14ac:dyDescent="0.25">
      <c r="B1922" s="477" t="s">
        <v>4104</v>
      </c>
      <c r="C1922" s="471">
        <f>COLUMN(B1922)</f>
        <v>2</v>
      </c>
      <c r="D1922" s="471">
        <f>ROW(B1922)</f>
        <v>1922</v>
      </c>
    </row>
    <row r="1923" spans="2:4" hidden="1" x14ac:dyDescent="0.25">
      <c r="B1923" s="480" t="s">
        <v>4000</v>
      </c>
      <c r="C1923" s="475"/>
      <c r="D1923" s="462"/>
    </row>
    <row r="1924" spans="2:4" hidden="1" x14ac:dyDescent="0.25">
      <c r="B1924" s="480" t="s">
        <v>4001</v>
      </c>
      <c r="C1924" s="475"/>
      <c r="D1924" s="462"/>
    </row>
    <row r="1925" spans="2:4" hidden="1" x14ac:dyDescent="0.25">
      <c r="B1925" s="480" t="s">
        <v>4002</v>
      </c>
      <c r="C1925" s="475"/>
      <c r="D1925" s="462"/>
    </row>
    <row r="1926" spans="2:4" hidden="1" x14ac:dyDescent="0.25">
      <c r="B1926" s="480" t="s">
        <v>4003</v>
      </c>
      <c r="C1926" s="475"/>
      <c r="D1926" s="462"/>
    </row>
    <row r="1927" spans="2:4" hidden="1" x14ac:dyDescent="0.25">
      <c r="B1927" s="480" t="s">
        <v>4004</v>
      </c>
      <c r="C1927" s="475"/>
      <c r="D1927" s="462"/>
    </row>
    <row r="1928" spans="2:4" hidden="1" x14ac:dyDescent="0.25">
      <c r="B1928" s="480" t="s">
        <v>4005</v>
      </c>
      <c r="C1928" s="475"/>
      <c r="D1928" s="462"/>
    </row>
    <row r="1929" spans="2:4" hidden="1" x14ac:dyDescent="0.25">
      <c r="B1929" s="480" t="s">
        <v>4006</v>
      </c>
      <c r="C1929" s="475"/>
      <c r="D1929" s="462"/>
    </row>
    <row r="1930" spans="2:4" hidden="1" x14ac:dyDescent="0.25">
      <c r="B1930" s="480" t="s">
        <v>4007</v>
      </c>
      <c r="C1930" s="475"/>
      <c r="D1930" s="462"/>
    </row>
    <row r="1931" spans="2:4" hidden="1" x14ac:dyDescent="0.25">
      <c r="B1931" s="480" t="s">
        <v>4008</v>
      </c>
      <c r="C1931" s="475"/>
      <c r="D1931" s="462"/>
    </row>
    <row r="1932" spans="2:4" hidden="1" x14ac:dyDescent="0.25">
      <c r="B1932" s="480" t="s">
        <v>4009</v>
      </c>
      <c r="C1932" s="475"/>
      <c r="D1932" s="462"/>
    </row>
    <row r="1933" spans="2:4" hidden="1" x14ac:dyDescent="0.25">
      <c r="B1933" s="480" t="s">
        <v>4010</v>
      </c>
      <c r="C1933" s="475"/>
      <c r="D1933" s="462"/>
    </row>
    <row r="1934" spans="2:4" hidden="1" x14ac:dyDescent="0.25">
      <c r="B1934" s="480" t="s">
        <v>4011</v>
      </c>
      <c r="C1934" s="475"/>
      <c r="D1934" s="462"/>
    </row>
    <row r="1935" spans="2:4" hidden="1" x14ac:dyDescent="0.25">
      <c r="B1935" s="480" t="s">
        <v>4012</v>
      </c>
      <c r="C1935" s="475"/>
      <c r="D1935" s="462"/>
    </row>
    <row r="1936" spans="2:4" hidden="1" x14ac:dyDescent="0.25">
      <c r="B1936" s="480" t="s">
        <v>4013</v>
      </c>
      <c r="C1936" s="475"/>
      <c r="D1936" s="462"/>
    </row>
    <row r="1937" spans="2:4" hidden="1" x14ac:dyDescent="0.25">
      <c r="B1937" s="480" t="s">
        <v>4014</v>
      </c>
      <c r="C1937" s="475"/>
      <c r="D1937" s="462"/>
    </row>
    <row r="1938" spans="2:4" hidden="1" x14ac:dyDescent="0.25">
      <c r="B1938" s="480" t="s">
        <v>4015</v>
      </c>
      <c r="C1938" s="475"/>
      <c r="D1938" s="462"/>
    </row>
    <row r="1939" spans="2:4" hidden="1" x14ac:dyDescent="0.25">
      <c r="B1939" s="480" t="s">
        <v>4016</v>
      </c>
      <c r="C1939" s="475"/>
      <c r="D1939" s="462"/>
    </row>
    <row r="1940" spans="2:4" hidden="1" x14ac:dyDescent="0.25">
      <c r="B1940" s="480" t="s">
        <v>4017</v>
      </c>
      <c r="C1940" s="475"/>
      <c r="D1940" s="462"/>
    </row>
    <row r="1941" spans="2:4" hidden="1" x14ac:dyDescent="0.25">
      <c r="B1941" s="480" t="s">
        <v>4018</v>
      </c>
      <c r="C1941" s="475"/>
      <c r="D1941" s="462"/>
    </row>
    <row r="1942" spans="2:4" hidden="1" x14ac:dyDescent="0.25">
      <c r="B1942" s="480" t="s">
        <v>4019</v>
      </c>
      <c r="C1942" s="475"/>
      <c r="D1942" s="462"/>
    </row>
    <row r="1943" spans="2:4" hidden="1" x14ac:dyDescent="0.25">
      <c r="B1943" s="481" t="s">
        <v>4105</v>
      </c>
      <c r="C1943" s="471">
        <f>COLUMN(B1943)</f>
        <v>2</v>
      </c>
      <c r="D1943" s="471">
        <f>ROW(B1943)</f>
        <v>1943</v>
      </c>
    </row>
    <row r="1944" spans="2:4" hidden="1" x14ac:dyDescent="0.25">
      <c r="B1944" s="480" t="s">
        <v>4000</v>
      </c>
      <c r="C1944" s="475"/>
      <c r="D1944" s="462"/>
    </row>
    <row r="1945" spans="2:4" hidden="1" x14ac:dyDescent="0.25">
      <c r="B1945" s="480" t="s">
        <v>4001</v>
      </c>
      <c r="C1945" s="475"/>
      <c r="D1945" s="462"/>
    </row>
    <row r="1946" spans="2:4" hidden="1" x14ac:dyDescent="0.25">
      <c r="B1946" s="480" t="s">
        <v>4002</v>
      </c>
      <c r="C1946" s="475"/>
      <c r="D1946" s="462"/>
    </row>
    <row r="1947" spans="2:4" hidden="1" x14ac:dyDescent="0.25">
      <c r="B1947" s="480" t="s">
        <v>4003</v>
      </c>
      <c r="C1947" s="475"/>
      <c r="D1947" s="462"/>
    </row>
    <row r="1948" spans="2:4" hidden="1" x14ac:dyDescent="0.25">
      <c r="B1948" s="480" t="s">
        <v>4004</v>
      </c>
      <c r="C1948" s="475"/>
      <c r="D1948" s="462"/>
    </row>
    <row r="1949" spans="2:4" hidden="1" x14ac:dyDescent="0.25">
      <c r="B1949" s="480" t="s">
        <v>4005</v>
      </c>
      <c r="C1949" s="475"/>
      <c r="D1949" s="462"/>
    </row>
    <row r="1950" spans="2:4" hidden="1" x14ac:dyDescent="0.25">
      <c r="B1950" s="480" t="s">
        <v>4006</v>
      </c>
      <c r="C1950" s="475"/>
      <c r="D1950" s="462"/>
    </row>
    <row r="1951" spans="2:4" hidden="1" x14ac:dyDescent="0.25">
      <c r="B1951" s="480" t="s">
        <v>4007</v>
      </c>
      <c r="C1951" s="475"/>
      <c r="D1951" s="462"/>
    </row>
    <row r="1952" spans="2:4" hidden="1" x14ac:dyDescent="0.25">
      <c r="B1952" s="480" t="s">
        <v>4008</v>
      </c>
      <c r="C1952" s="475"/>
      <c r="D1952" s="462"/>
    </row>
    <row r="1953" spans="2:4" hidden="1" x14ac:dyDescent="0.25">
      <c r="B1953" s="480" t="s">
        <v>4009</v>
      </c>
      <c r="C1953" s="475"/>
      <c r="D1953" s="462"/>
    </row>
    <row r="1954" spans="2:4" hidden="1" x14ac:dyDescent="0.25">
      <c r="B1954" s="480" t="s">
        <v>4010</v>
      </c>
      <c r="C1954" s="475"/>
      <c r="D1954" s="462"/>
    </row>
    <row r="1955" spans="2:4" hidden="1" x14ac:dyDescent="0.25">
      <c r="B1955" s="480" t="s">
        <v>4011</v>
      </c>
      <c r="C1955" s="475"/>
      <c r="D1955" s="462"/>
    </row>
    <row r="1956" spans="2:4" hidden="1" x14ac:dyDescent="0.25">
      <c r="B1956" s="480" t="s">
        <v>4012</v>
      </c>
      <c r="C1956" s="475"/>
      <c r="D1956" s="462"/>
    </row>
    <row r="1957" spans="2:4" hidden="1" x14ac:dyDescent="0.25">
      <c r="B1957" s="480" t="s">
        <v>4013</v>
      </c>
      <c r="C1957" s="475"/>
      <c r="D1957" s="462"/>
    </row>
    <row r="1958" spans="2:4" hidden="1" x14ac:dyDescent="0.25">
      <c r="B1958" s="480" t="s">
        <v>4014</v>
      </c>
      <c r="C1958" s="475"/>
      <c r="D1958" s="462"/>
    </row>
    <row r="1959" spans="2:4" hidden="1" x14ac:dyDescent="0.25">
      <c r="B1959" s="480" t="s">
        <v>4015</v>
      </c>
      <c r="C1959" s="475"/>
      <c r="D1959" s="462"/>
    </row>
    <row r="1960" spans="2:4" hidden="1" x14ac:dyDescent="0.25">
      <c r="B1960" s="480" t="s">
        <v>4016</v>
      </c>
      <c r="C1960" s="475"/>
      <c r="D1960" s="462"/>
    </row>
    <row r="1961" spans="2:4" hidden="1" x14ac:dyDescent="0.25">
      <c r="B1961" s="480" t="s">
        <v>4017</v>
      </c>
      <c r="C1961" s="475"/>
      <c r="D1961" s="462"/>
    </row>
    <row r="1962" spans="2:4" hidden="1" x14ac:dyDescent="0.25">
      <c r="B1962" s="480" t="s">
        <v>4018</v>
      </c>
      <c r="C1962" s="475"/>
      <c r="D1962" s="462"/>
    </row>
    <row r="1963" spans="2:4" hidden="1" x14ac:dyDescent="0.25">
      <c r="B1963" s="480" t="s">
        <v>4019</v>
      </c>
      <c r="C1963" s="475"/>
      <c r="D1963" s="462"/>
    </row>
    <row r="1964" spans="2:4" hidden="1" x14ac:dyDescent="0.25">
      <c r="B1964" s="481" t="s">
        <v>4106</v>
      </c>
      <c r="C1964" s="471">
        <f>COLUMN(B1964)</f>
        <v>2</v>
      </c>
      <c r="D1964" s="471">
        <f>ROW(B1964)</f>
        <v>1964</v>
      </c>
    </row>
    <row r="1965" spans="2:4" hidden="1" x14ac:dyDescent="0.25">
      <c r="B1965" s="480" t="s">
        <v>4000</v>
      </c>
      <c r="C1965" s="475"/>
      <c r="D1965" s="462"/>
    </row>
    <row r="1966" spans="2:4" hidden="1" x14ac:dyDescent="0.25">
      <c r="B1966" s="480" t="s">
        <v>4001</v>
      </c>
      <c r="C1966" s="475"/>
      <c r="D1966" s="462"/>
    </row>
    <row r="1967" spans="2:4" hidden="1" x14ac:dyDescent="0.25">
      <c r="B1967" s="480" t="s">
        <v>4002</v>
      </c>
      <c r="C1967" s="475"/>
      <c r="D1967" s="462"/>
    </row>
    <row r="1968" spans="2:4" hidden="1" x14ac:dyDescent="0.25">
      <c r="B1968" s="480" t="s">
        <v>4003</v>
      </c>
      <c r="C1968" s="475"/>
      <c r="D1968" s="462"/>
    </row>
    <row r="1969" spans="2:4" hidden="1" x14ac:dyDescent="0.25">
      <c r="B1969" s="480" t="s">
        <v>4004</v>
      </c>
      <c r="C1969" s="475"/>
      <c r="D1969" s="462"/>
    </row>
    <row r="1970" spans="2:4" hidden="1" x14ac:dyDescent="0.25">
      <c r="B1970" s="480" t="s">
        <v>4005</v>
      </c>
      <c r="C1970" s="475"/>
      <c r="D1970" s="462"/>
    </row>
    <row r="1971" spans="2:4" hidden="1" x14ac:dyDescent="0.25">
      <c r="B1971" s="480" t="s">
        <v>4006</v>
      </c>
      <c r="C1971" s="475"/>
      <c r="D1971" s="462"/>
    </row>
    <row r="1972" spans="2:4" hidden="1" x14ac:dyDescent="0.25">
      <c r="B1972" s="480" t="s">
        <v>4007</v>
      </c>
      <c r="C1972" s="475"/>
      <c r="D1972" s="462"/>
    </row>
    <row r="1973" spans="2:4" hidden="1" x14ac:dyDescent="0.25">
      <c r="B1973" s="480" t="s">
        <v>4008</v>
      </c>
      <c r="C1973" s="475"/>
      <c r="D1973" s="462"/>
    </row>
    <row r="1974" spans="2:4" hidden="1" x14ac:dyDescent="0.25">
      <c r="B1974" s="480" t="s">
        <v>4009</v>
      </c>
      <c r="C1974" s="475"/>
      <c r="D1974" s="462"/>
    </row>
    <row r="1975" spans="2:4" hidden="1" x14ac:dyDescent="0.25">
      <c r="B1975" s="480" t="s">
        <v>4010</v>
      </c>
      <c r="C1975" s="475"/>
      <c r="D1975" s="462"/>
    </row>
    <row r="1976" spans="2:4" hidden="1" x14ac:dyDescent="0.25">
      <c r="B1976" s="480" t="s">
        <v>4011</v>
      </c>
      <c r="C1976" s="475"/>
      <c r="D1976" s="462"/>
    </row>
    <row r="1977" spans="2:4" hidden="1" x14ac:dyDescent="0.25">
      <c r="B1977" s="480" t="s">
        <v>4012</v>
      </c>
      <c r="C1977" s="475"/>
      <c r="D1977" s="462"/>
    </row>
    <row r="1978" spans="2:4" hidden="1" x14ac:dyDescent="0.25">
      <c r="B1978" s="480" t="s">
        <v>4013</v>
      </c>
      <c r="C1978" s="475"/>
      <c r="D1978" s="462"/>
    </row>
    <row r="1979" spans="2:4" hidden="1" x14ac:dyDescent="0.25">
      <c r="B1979" s="480" t="s">
        <v>4014</v>
      </c>
      <c r="C1979" s="475"/>
      <c r="D1979" s="462"/>
    </row>
    <row r="1980" spans="2:4" hidden="1" x14ac:dyDescent="0.25">
      <c r="B1980" s="480" t="s">
        <v>4015</v>
      </c>
      <c r="C1980" s="475"/>
      <c r="D1980" s="462"/>
    </row>
    <row r="1981" spans="2:4" hidden="1" x14ac:dyDescent="0.25">
      <c r="B1981" s="480" t="s">
        <v>4016</v>
      </c>
      <c r="C1981" s="475"/>
      <c r="D1981" s="462"/>
    </row>
    <row r="1982" spans="2:4" hidden="1" x14ac:dyDescent="0.25">
      <c r="B1982" s="480" t="s">
        <v>4017</v>
      </c>
      <c r="C1982" s="475"/>
      <c r="D1982" s="462"/>
    </row>
    <row r="1983" spans="2:4" hidden="1" x14ac:dyDescent="0.25">
      <c r="B1983" s="480" t="s">
        <v>4018</v>
      </c>
      <c r="C1983" s="475"/>
      <c r="D1983" s="462"/>
    </row>
    <row r="1984" spans="2:4" hidden="1" x14ac:dyDescent="0.25">
      <c r="B1984" s="480" t="s">
        <v>4019</v>
      </c>
      <c r="C1984" s="475"/>
      <c r="D1984" s="462"/>
    </row>
    <row r="1985" spans="2:4" hidden="1" x14ac:dyDescent="0.25">
      <c r="B1985" s="481" t="s">
        <v>4107</v>
      </c>
      <c r="C1985" s="471">
        <f>COLUMN(B1985)</f>
        <v>2</v>
      </c>
      <c r="D1985" s="471">
        <f>ROW(B1985)</f>
        <v>1985</v>
      </c>
    </row>
    <row r="1986" spans="2:4" hidden="1" x14ac:dyDescent="0.25">
      <c r="B1986" s="480" t="s">
        <v>4000</v>
      </c>
      <c r="C1986" s="475"/>
      <c r="D1986" s="462"/>
    </row>
    <row r="1987" spans="2:4" hidden="1" x14ac:dyDescent="0.25">
      <c r="B1987" s="480" t="s">
        <v>4001</v>
      </c>
      <c r="C1987" s="475"/>
      <c r="D1987" s="462"/>
    </row>
    <row r="1988" spans="2:4" hidden="1" x14ac:dyDescent="0.25">
      <c r="B1988" s="480" t="s">
        <v>4002</v>
      </c>
      <c r="C1988" s="475"/>
      <c r="D1988" s="462"/>
    </row>
    <row r="1989" spans="2:4" hidden="1" x14ac:dyDescent="0.25">
      <c r="B1989" s="480" t="s">
        <v>4003</v>
      </c>
      <c r="C1989" s="475"/>
      <c r="D1989" s="462"/>
    </row>
    <row r="1990" spans="2:4" hidden="1" x14ac:dyDescent="0.25">
      <c r="B1990" s="480" t="s">
        <v>4004</v>
      </c>
      <c r="C1990" s="475"/>
      <c r="D1990" s="462"/>
    </row>
    <row r="1991" spans="2:4" hidden="1" x14ac:dyDescent="0.25">
      <c r="B1991" s="480" t="s">
        <v>4005</v>
      </c>
      <c r="C1991" s="475"/>
      <c r="D1991" s="462"/>
    </row>
    <row r="1992" spans="2:4" hidden="1" x14ac:dyDescent="0.25">
      <c r="B1992" s="480" t="s">
        <v>4006</v>
      </c>
      <c r="C1992" s="475"/>
      <c r="D1992" s="462"/>
    </row>
    <row r="1993" spans="2:4" hidden="1" x14ac:dyDescent="0.25">
      <c r="B1993" s="480" t="s">
        <v>4007</v>
      </c>
      <c r="C1993" s="475"/>
      <c r="D1993" s="462"/>
    </row>
    <row r="1994" spans="2:4" hidden="1" x14ac:dyDescent="0.25">
      <c r="B1994" s="480" t="s">
        <v>4008</v>
      </c>
      <c r="C1994" s="475"/>
      <c r="D1994" s="462"/>
    </row>
    <row r="1995" spans="2:4" hidden="1" x14ac:dyDescent="0.25">
      <c r="B1995" s="480" t="s">
        <v>4009</v>
      </c>
      <c r="C1995" s="475"/>
      <c r="D1995" s="462"/>
    </row>
    <row r="1996" spans="2:4" hidden="1" x14ac:dyDescent="0.25">
      <c r="B1996" s="480" t="s">
        <v>4010</v>
      </c>
      <c r="C1996" s="475"/>
      <c r="D1996" s="462"/>
    </row>
    <row r="1997" spans="2:4" hidden="1" x14ac:dyDescent="0.25">
      <c r="B1997" s="480" t="s">
        <v>4011</v>
      </c>
      <c r="C1997" s="475"/>
      <c r="D1997" s="462"/>
    </row>
    <row r="1998" spans="2:4" hidden="1" x14ac:dyDescent="0.25">
      <c r="B1998" s="480" t="s">
        <v>4012</v>
      </c>
      <c r="C1998" s="475"/>
      <c r="D1998" s="462"/>
    </row>
    <row r="1999" spans="2:4" hidden="1" x14ac:dyDescent="0.25">
      <c r="B1999" s="480" t="s">
        <v>4013</v>
      </c>
      <c r="C1999" s="475"/>
      <c r="D1999" s="462"/>
    </row>
    <row r="2000" spans="2:4" hidden="1" x14ac:dyDescent="0.25">
      <c r="B2000" s="480" t="s">
        <v>4014</v>
      </c>
      <c r="C2000" s="475"/>
      <c r="D2000" s="462"/>
    </row>
    <row r="2001" spans="2:4" hidden="1" x14ac:dyDescent="0.25">
      <c r="B2001" s="480" t="s">
        <v>4015</v>
      </c>
      <c r="C2001" s="475"/>
      <c r="D2001" s="462"/>
    </row>
    <row r="2002" spans="2:4" hidden="1" x14ac:dyDescent="0.25">
      <c r="B2002" s="480" t="s">
        <v>4016</v>
      </c>
      <c r="C2002" s="475"/>
      <c r="D2002" s="462"/>
    </row>
    <row r="2003" spans="2:4" hidden="1" x14ac:dyDescent="0.25">
      <c r="B2003" s="480" t="s">
        <v>4017</v>
      </c>
      <c r="C2003" s="475"/>
      <c r="D2003" s="462"/>
    </row>
    <row r="2004" spans="2:4" hidden="1" x14ac:dyDescent="0.25">
      <c r="B2004" s="480" t="s">
        <v>4018</v>
      </c>
      <c r="C2004" s="475"/>
      <c r="D2004" s="462"/>
    </row>
    <row r="2005" spans="2:4" hidden="1" x14ac:dyDescent="0.25">
      <c r="B2005" s="480" t="s">
        <v>4019</v>
      </c>
      <c r="C2005" s="475"/>
      <c r="D2005" s="462"/>
    </row>
    <row r="2006" spans="2:4" hidden="1" x14ac:dyDescent="0.25">
      <c r="B2006" s="481" t="s">
        <v>4108</v>
      </c>
      <c r="C2006" s="471">
        <f>COLUMN(B2006)</f>
        <v>2</v>
      </c>
      <c r="D2006" s="471">
        <f>ROW(B2006)</f>
        <v>2006</v>
      </c>
    </row>
    <row r="2007" spans="2:4" hidden="1" x14ac:dyDescent="0.25">
      <c r="B2007" s="480" t="s">
        <v>4000</v>
      </c>
      <c r="C2007" s="475"/>
      <c r="D2007" s="462"/>
    </row>
    <row r="2008" spans="2:4" hidden="1" x14ac:dyDescent="0.25">
      <c r="B2008" s="480" t="s">
        <v>4001</v>
      </c>
      <c r="C2008" s="475"/>
      <c r="D2008" s="462"/>
    </row>
    <row r="2009" spans="2:4" hidden="1" x14ac:dyDescent="0.25">
      <c r="B2009" s="480" t="s">
        <v>4002</v>
      </c>
      <c r="C2009" s="475"/>
      <c r="D2009" s="462"/>
    </row>
    <row r="2010" spans="2:4" hidden="1" x14ac:dyDescent="0.25">
      <c r="B2010" s="480" t="s">
        <v>4003</v>
      </c>
      <c r="C2010" s="475"/>
      <c r="D2010" s="462"/>
    </row>
    <row r="2011" spans="2:4" hidden="1" x14ac:dyDescent="0.25">
      <c r="B2011" s="480" t="s">
        <v>4004</v>
      </c>
      <c r="C2011" s="475"/>
      <c r="D2011" s="462"/>
    </row>
    <row r="2012" spans="2:4" hidden="1" x14ac:dyDescent="0.25">
      <c r="B2012" s="480" t="s">
        <v>4005</v>
      </c>
      <c r="C2012" s="475"/>
      <c r="D2012" s="462"/>
    </row>
    <row r="2013" spans="2:4" hidden="1" x14ac:dyDescent="0.25">
      <c r="B2013" s="480" t="s">
        <v>4006</v>
      </c>
      <c r="C2013" s="475"/>
      <c r="D2013" s="462"/>
    </row>
    <row r="2014" spans="2:4" hidden="1" x14ac:dyDescent="0.25">
      <c r="B2014" s="480" t="s">
        <v>4007</v>
      </c>
      <c r="C2014" s="475"/>
      <c r="D2014" s="462"/>
    </row>
    <row r="2015" spans="2:4" hidden="1" x14ac:dyDescent="0.25">
      <c r="B2015" s="480" t="s">
        <v>4008</v>
      </c>
      <c r="C2015" s="475"/>
      <c r="D2015" s="462"/>
    </row>
    <row r="2016" spans="2:4" hidden="1" x14ac:dyDescent="0.25">
      <c r="B2016" s="480" t="s">
        <v>4009</v>
      </c>
      <c r="C2016" s="475"/>
      <c r="D2016" s="462"/>
    </row>
    <row r="2017" spans="2:4" hidden="1" x14ac:dyDescent="0.25">
      <c r="B2017" s="480" t="s">
        <v>4010</v>
      </c>
      <c r="C2017" s="475"/>
      <c r="D2017" s="462"/>
    </row>
    <row r="2018" spans="2:4" hidden="1" x14ac:dyDescent="0.25">
      <c r="B2018" s="480" t="s">
        <v>4011</v>
      </c>
      <c r="C2018" s="475"/>
      <c r="D2018" s="462"/>
    </row>
    <row r="2019" spans="2:4" hidden="1" x14ac:dyDescent="0.25">
      <c r="B2019" s="480" t="s">
        <v>4012</v>
      </c>
      <c r="C2019" s="475"/>
      <c r="D2019" s="462"/>
    </row>
    <row r="2020" spans="2:4" hidden="1" x14ac:dyDescent="0.25">
      <c r="B2020" s="480" t="s">
        <v>4013</v>
      </c>
      <c r="C2020" s="475"/>
      <c r="D2020" s="462"/>
    </row>
    <row r="2021" spans="2:4" hidden="1" x14ac:dyDescent="0.25">
      <c r="B2021" s="480" t="s">
        <v>4014</v>
      </c>
      <c r="C2021" s="475"/>
      <c r="D2021" s="462"/>
    </row>
    <row r="2022" spans="2:4" hidden="1" x14ac:dyDescent="0.25">
      <c r="B2022" s="480" t="s">
        <v>4015</v>
      </c>
      <c r="C2022" s="475"/>
      <c r="D2022" s="462"/>
    </row>
    <row r="2023" spans="2:4" hidden="1" x14ac:dyDescent="0.25">
      <c r="B2023" s="480" t="s">
        <v>4016</v>
      </c>
      <c r="C2023" s="475"/>
      <c r="D2023" s="462"/>
    </row>
    <row r="2024" spans="2:4" hidden="1" x14ac:dyDescent="0.25">
      <c r="B2024" s="480" t="s">
        <v>4017</v>
      </c>
      <c r="C2024" s="475"/>
      <c r="D2024" s="462"/>
    </row>
    <row r="2025" spans="2:4" hidden="1" x14ac:dyDescent="0.25">
      <c r="B2025" s="480" t="s">
        <v>4018</v>
      </c>
      <c r="C2025" s="475"/>
      <c r="D2025" s="462"/>
    </row>
    <row r="2026" spans="2:4" hidden="1" x14ac:dyDescent="0.25">
      <c r="B2026" s="480" t="s">
        <v>4019</v>
      </c>
      <c r="C2026" s="475"/>
      <c r="D2026" s="462"/>
    </row>
    <row r="2027" spans="2:4" hidden="1" x14ac:dyDescent="0.25">
      <c r="B2027" s="477" t="s">
        <v>4109</v>
      </c>
      <c r="C2027" s="471">
        <f>COLUMN(B2027)</f>
        <v>2</v>
      </c>
      <c r="D2027" s="471">
        <f>ROW(B2027)</f>
        <v>2027</v>
      </c>
    </row>
    <row r="2028" spans="2:4" hidden="1" x14ac:dyDescent="0.25">
      <c r="B2028" s="480" t="s">
        <v>4000</v>
      </c>
      <c r="C2028" s="475"/>
      <c r="D2028" s="462"/>
    </row>
    <row r="2029" spans="2:4" hidden="1" x14ac:dyDescent="0.25">
      <c r="B2029" s="480" t="s">
        <v>4001</v>
      </c>
      <c r="C2029" s="475"/>
      <c r="D2029" s="462"/>
    </row>
    <row r="2030" spans="2:4" hidden="1" x14ac:dyDescent="0.25">
      <c r="B2030" s="480" t="s">
        <v>4002</v>
      </c>
      <c r="C2030" s="475"/>
      <c r="D2030" s="462"/>
    </row>
    <row r="2031" spans="2:4" hidden="1" x14ac:dyDescent="0.25">
      <c r="B2031" s="480" t="s">
        <v>4003</v>
      </c>
      <c r="C2031" s="475"/>
      <c r="D2031" s="462"/>
    </row>
    <row r="2032" spans="2:4" hidden="1" x14ac:dyDescent="0.25">
      <c r="B2032" s="480" t="s">
        <v>4004</v>
      </c>
      <c r="C2032" s="475"/>
      <c r="D2032" s="462"/>
    </row>
    <row r="2033" spans="2:4" hidden="1" x14ac:dyDescent="0.25">
      <c r="B2033" s="480" t="s">
        <v>4005</v>
      </c>
      <c r="C2033" s="475"/>
      <c r="D2033" s="462"/>
    </row>
    <row r="2034" spans="2:4" hidden="1" x14ac:dyDescent="0.25">
      <c r="B2034" s="480" t="s">
        <v>4006</v>
      </c>
      <c r="C2034" s="475"/>
      <c r="D2034" s="462"/>
    </row>
    <row r="2035" spans="2:4" hidden="1" x14ac:dyDescent="0.25">
      <c r="B2035" s="480" t="s">
        <v>4007</v>
      </c>
      <c r="C2035" s="475"/>
      <c r="D2035" s="462"/>
    </row>
    <row r="2036" spans="2:4" hidden="1" x14ac:dyDescent="0.25">
      <c r="B2036" s="480" t="s">
        <v>4008</v>
      </c>
      <c r="C2036" s="475"/>
      <c r="D2036" s="462"/>
    </row>
    <row r="2037" spans="2:4" hidden="1" x14ac:dyDescent="0.25">
      <c r="B2037" s="480" t="s">
        <v>4009</v>
      </c>
      <c r="C2037" s="475"/>
      <c r="D2037" s="462"/>
    </row>
    <row r="2038" spans="2:4" hidden="1" x14ac:dyDescent="0.25">
      <c r="B2038" s="480" t="s">
        <v>4010</v>
      </c>
      <c r="C2038" s="475"/>
      <c r="D2038" s="462"/>
    </row>
    <row r="2039" spans="2:4" hidden="1" x14ac:dyDescent="0.25">
      <c r="B2039" s="480" t="s">
        <v>4011</v>
      </c>
      <c r="C2039" s="475"/>
      <c r="D2039" s="462"/>
    </row>
    <row r="2040" spans="2:4" hidden="1" x14ac:dyDescent="0.25">
      <c r="B2040" s="480" t="s">
        <v>4012</v>
      </c>
      <c r="C2040" s="475"/>
      <c r="D2040" s="462"/>
    </row>
    <row r="2041" spans="2:4" hidden="1" x14ac:dyDescent="0.25">
      <c r="B2041" s="480" t="s">
        <v>4013</v>
      </c>
      <c r="C2041" s="475"/>
      <c r="D2041" s="462"/>
    </row>
    <row r="2042" spans="2:4" hidden="1" x14ac:dyDescent="0.25">
      <c r="B2042" s="480" t="s">
        <v>4014</v>
      </c>
      <c r="C2042" s="475"/>
      <c r="D2042" s="462"/>
    </row>
    <row r="2043" spans="2:4" hidden="1" x14ac:dyDescent="0.25">
      <c r="B2043" s="480" t="s">
        <v>4015</v>
      </c>
      <c r="C2043" s="475"/>
      <c r="D2043" s="462"/>
    </row>
    <row r="2044" spans="2:4" hidden="1" x14ac:dyDescent="0.25">
      <c r="B2044" s="480" t="s">
        <v>4016</v>
      </c>
      <c r="C2044" s="475"/>
      <c r="D2044" s="462"/>
    </row>
    <row r="2045" spans="2:4" hidden="1" x14ac:dyDescent="0.25">
      <c r="B2045" s="480" t="s">
        <v>4017</v>
      </c>
      <c r="C2045" s="475"/>
      <c r="D2045" s="462"/>
    </row>
    <row r="2046" spans="2:4" hidden="1" x14ac:dyDescent="0.25">
      <c r="B2046" s="480" t="s">
        <v>4018</v>
      </c>
      <c r="C2046" s="475"/>
      <c r="D2046" s="462"/>
    </row>
    <row r="2047" spans="2:4" hidden="1" x14ac:dyDescent="0.25">
      <c r="B2047" s="480" t="s">
        <v>4019</v>
      </c>
      <c r="C2047" s="475"/>
      <c r="D2047" s="462"/>
    </row>
    <row r="2048" spans="2:4" hidden="1" x14ac:dyDescent="0.25">
      <c r="B2048" s="481" t="s">
        <v>4110</v>
      </c>
      <c r="C2048" s="471">
        <f>COLUMN(B2048)</f>
        <v>2</v>
      </c>
      <c r="D2048" s="471">
        <f>ROW(B2048)</f>
        <v>2048</v>
      </c>
    </row>
    <row r="2049" spans="2:4" hidden="1" x14ac:dyDescent="0.25">
      <c r="B2049" s="480" t="s">
        <v>4000</v>
      </c>
      <c r="C2049" s="475"/>
      <c r="D2049" s="462"/>
    </row>
    <row r="2050" spans="2:4" hidden="1" x14ac:dyDescent="0.25">
      <c r="B2050" s="480" t="s">
        <v>4001</v>
      </c>
      <c r="C2050" s="475"/>
      <c r="D2050" s="462"/>
    </row>
    <row r="2051" spans="2:4" hidden="1" x14ac:dyDescent="0.25">
      <c r="B2051" s="480" t="s">
        <v>4002</v>
      </c>
      <c r="C2051" s="475"/>
      <c r="D2051" s="462"/>
    </row>
    <row r="2052" spans="2:4" hidden="1" x14ac:dyDescent="0.25">
      <c r="B2052" s="480" t="s">
        <v>4003</v>
      </c>
      <c r="C2052" s="475"/>
      <c r="D2052" s="462"/>
    </row>
    <row r="2053" spans="2:4" hidden="1" x14ac:dyDescent="0.25">
      <c r="B2053" s="480" t="s">
        <v>4004</v>
      </c>
      <c r="C2053" s="475"/>
      <c r="D2053" s="462"/>
    </row>
    <row r="2054" spans="2:4" hidden="1" x14ac:dyDescent="0.25">
      <c r="B2054" s="480" t="s">
        <v>4005</v>
      </c>
      <c r="C2054" s="475"/>
      <c r="D2054" s="462"/>
    </row>
    <row r="2055" spans="2:4" hidden="1" x14ac:dyDescent="0.25">
      <c r="B2055" s="480" t="s">
        <v>4006</v>
      </c>
      <c r="C2055" s="475"/>
      <c r="D2055" s="462"/>
    </row>
    <row r="2056" spans="2:4" hidden="1" x14ac:dyDescent="0.25">
      <c r="B2056" s="480" t="s">
        <v>4007</v>
      </c>
      <c r="C2056" s="475"/>
      <c r="D2056" s="462"/>
    </row>
    <row r="2057" spans="2:4" hidden="1" x14ac:dyDescent="0.25">
      <c r="B2057" s="480" t="s">
        <v>4008</v>
      </c>
      <c r="C2057" s="475"/>
      <c r="D2057" s="462"/>
    </row>
    <row r="2058" spans="2:4" hidden="1" x14ac:dyDescent="0.25">
      <c r="B2058" s="480" t="s">
        <v>4009</v>
      </c>
      <c r="C2058" s="475"/>
      <c r="D2058" s="462"/>
    </row>
    <row r="2059" spans="2:4" hidden="1" x14ac:dyDescent="0.25">
      <c r="B2059" s="480" t="s">
        <v>4010</v>
      </c>
      <c r="C2059" s="475"/>
      <c r="D2059" s="462"/>
    </row>
    <row r="2060" spans="2:4" hidden="1" x14ac:dyDescent="0.25">
      <c r="B2060" s="480" t="s">
        <v>4011</v>
      </c>
      <c r="C2060" s="475"/>
      <c r="D2060" s="462"/>
    </row>
    <row r="2061" spans="2:4" hidden="1" x14ac:dyDescent="0.25">
      <c r="B2061" s="480" t="s">
        <v>4012</v>
      </c>
      <c r="C2061" s="475"/>
      <c r="D2061" s="462"/>
    </row>
    <row r="2062" spans="2:4" hidden="1" x14ac:dyDescent="0.25">
      <c r="B2062" s="480" t="s">
        <v>4013</v>
      </c>
      <c r="C2062" s="475"/>
      <c r="D2062" s="462"/>
    </row>
    <row r="2063" spans="2:4" hidden="1" x14ac:dyDescent="0.25">
      <c r="B2063" s="480" t="s">
        <v>4014</v>
      </c>
      <c r="C2063" s="475"/>
      <c r="D2063" s="462"/>
    </row>
    <row r="2064" spans="2:4" hidden="1" x14ac:dyDescent="0.25">
      <c r="B2064" s="480" t="s">
        <v>4015</v>
      </c>
      <c r="C2064" s="475"/>
      <c r="D2064" s="462"/>
    </row>
    <row r="2065" spans="2:4" hidden="1" x14ac:dyDescent="0.25">
      <c r="B2065" s="480" t="s">
        <v>4016</v>
      </c>
      <c r="C2065" s="475"/>
      <c r="D2065" s="462"/>
    </row>
    <row r="2066" spans="2:4" hidden="1" x14ac:dyDescent="0.25">
      <c r="B2066" s="480" t="s">
        <v>4017</v>
      </c>
      <c r="C2066" s="475"/>
      <c r="D2066" s="462"/>
    </row>
    <row r="2067" spans="2:4" hidden="1" x14ac:dyDescent="0.25">
      <c r="B2067" s="480" t="s">
        <v>4018</v>
      </c>
      <c r="C2067" s="475"/>
      <c r="D2067" s="462"/>
    </row>
    <row r="2068" spans="2:4" hidden="1" x14ac:dyDescent="0.25">
      <c r="B2068" s="480" t="s">
        <v>4019</v>
      </c>
      <c r="C2068" s="475"/>
      <c r="D2068" s="462"/>
    </row>
    <row r="2069" spans="2:4" hidden="1" x14ac:dyDescent="0.25">
      <c r="B2069" s="481" t="s">
        <v>4111</v>
      </c>
      <c r="C2069" s="471">
        <f>COLUMN(B2069)</f>
        <v>2</v>
      </c>
      <c r="D2069" s="471">
        <f>ROW(B2069)</f>
        <v>2069</v>
      </c>
    </row>
    <row r="2070" spans="2:4" hidden="1" x14ac:dyDescent="0.25">
      <c r="B2070" s="480" t="s">
        <v>4000</v>
      </c>
      <c r="C2070" s="475"/>
      <c r="D2070" s="462"/>
    </row>
    <row r="2071" spans="2:4" hidden="1" x14ac:dyDescent="0.25">
      <c r="B2071" s="480" t="s">
        <v>4001</v>
      </c>
      <c r="C2071" s="475"/>
      <c r="D2071" s="462"/>
    </row>
    <row r="2072" spans="2:4" hidden="1" x14ac:dyDescent="0.25">
      <c r="B2072" s="480" t="s">
        <v>4002</v>
      </c>
      <c r="C2072" s="475"/>
      <c r="D2072" s="462"/>
    </row>
    <row r="2073" spans="2:4" hidden="1" x14ac:dyDescent="0.25">
      <c r="B2073" s="480" t="s">
        <v>4003</v>
      </c>
      <c r="C2073" s="475"/>
      <c r="D2073" s="462"/>
    </row>
    <row r="2074" spans="2:4" hidden="1" x14ac:dyDescent="0.25">
      <c r="B2074" s="480" t="s">
        <v>4004</v>
      </c>
      <c r="C2074" s="475"/>
      <c r="D2074" s="462"/>
    </row>
    <row r="2075" spans="2:4" hidden="1" x14ac:dyDescent="0.25">
      <c r="B2075" s="480" t="s">
        <v>4005</v>
      </c>
      <c r="C2075" s="475"/>
      <c r="D2075" s="462"/>
    </row>
    <row r="2076" spans="2:4" hidden="1" x14ac:dyDescent="0.25">
      <c r="B2076" s="480" t="s">
        <v>4006</v>
      </c>
      <c r="C2076" s="475"/>
      <c r="D2076" s="462"/>
    </row>
    <row r="2077" spans="2:4" hidden="1" x14ac:dyDescent="0.25">
      <c r="B2077" s="480" t="s">
        <v>4007</v>
      </c>
      <c r="C2077" s="475"/>
      <c r="D2077" s="462"/>
    </row>
    <row r="2078" spans="2:4" hidden="1" x14ac:dyDescent="0.25">
      <c r="B2078" s="480" t="s">
        <v>4008</v>
      </c>
      <c r="C2078" s="475"/>
      <c r="D2078" s="462"/>
    </row>
    <row r="2079" spans="2:4" hidden="1" x14ac:dyDescent="0.25">
      <c r="B2079" s="480" t="s">
        <v>4009</v>
      </c>
      <c r="C2079" s="475"/>
      <c r="D2079" s="462"/>
    </row>
    <row r="2080" spans="2:4" hidden="1" x14ac:dyDescent="0.25">
      <c r="B2080" s="480" t="s">
        <v>4010</v>
      </c>
      <c r="C2080" s="475"/>
      <c r="D2080" s="462"/>
    </row>
    <row r="2081" spans="2:4" hidden="1" x14ac:dyDescent="0.25">
      <c r="B2081" s="480" t="s">
        <v>4011</v>
      </c>
      <c r="C2081" s="475"/>
      <c r="D2081" s="462"/>
    </row>
    <row r="2082" spans="2:4" hidden="1" x14ac:dyDescent="0.25">
      <c r="B2082" s="480" t="s">
        <v>4012</v>
      </c>
      <c r="C2082" s="475"/>
      <c r="D2082" s="462"/>
    </row>
    <row r="2083" spans="2:4" hidden="1" x14ac:dyDescent="0.25">
      <c r="B2083" s="480" t="s">
        <v>4013</v>
      </c>
      <c r="C2083" s="475"/>
      <c r="D2083" s="462"/>
    </row>
    <row r="2084" spans="2:4" hidden="1" x14ac:dyDescent="0.25">
      <c r="B2084" s="480" t="s">
        <v>4014</v>
      </c>
      <c r="C2084" s="475"/>
      <c r="D2084" s="462"/>
    </row>
    <row r="2085" spans="2:4" hidden="1" x14ac:dyDescent="0.25">
      <c r="B2085" s="480" t="s">
        <v>4015</v>
      </c>
      <c r="C2085" s="475"/>
      <c r="D2085" s="462"/>
    </row>
    <row r="2086" spans="2:4" hidden="1" x14ac:dyDescent="0.25">
      <c r="B2086" s="480" t="s">
        <v>4016</v>
      </c>
      <c r="C2086" s="475"/>
      <c r="D2086" s="462"/>
    </row>
    <row r="2087" spans="2:4" hidden="1" x14ac:dyDescent="0.25">
      <c r="B2087" s="480" t="s">
        <v>4017</v>
      </c>
      <c r="C2087" s="475"/>
      <c r="D2087" s="462"/>
    </row>
    <row r="2088" spans="2:4" hidden="1" x14ac:dyDescent="0.25">
      <c r="B2088" s="480" t="s">
        <v>4018</v>
      </c>
      <c r="C2088" s="475"/>
      <c r="D2088" s="462"/>
    </row>
    <row r="2089" spans="2:4" hidden="1" x14ac:dyDescent="0.25">
      <c r="B2089" s="480" t="s">
        <v>4019</v>
      </c>
      <c r="C2089" s="475"/>
      <c r="D2089" s="462"/>
    </row>
    <row r="2090" spans="2:4" hidden="1" x14ac:dyDescent="0.25">
      <c r="B2090" s="481" t="s">
        <v>4112</v>
      </c>
      <c r="C2090" s="471">
        <f>COLUMN(B2090)</f>
        <v>2</v>
      </c>
      <c r="D2090" s="471">
        <f>ROW(B2090)</f>
        <v>2090</v>
      </c>
    </row>
    <row r="2091" spans="2:4" hidden="1" x14ac:dyDescent="0.25">
      <c r="B2091" s="480" t="s">
        <v>4000</v>
      </c>
      <c r="C2091" s="475"/>
      <c r="D2091" s="462"/>
    </row>
    <row r="2092" spans="2:4" hidden="1" x14ac:dyDescent="0.25">
      <c r="B2092" s="480" t="s">
        <v>4001</v>
      </c>
      <c r="C2092" s="475"/>
      <c r="D2092" s="462"/>
    </row>
    <row r="2093" spans="2:4" hidden="1" x14ac:dyDescent="0.25">
      <c r="B2093" s="480" t="s">
        <v>4002</v>
      </c>
      <c r="C2093" s="475"/>
      <c r="D2093" s="462"/>
    </row>
    <row r="2094" spans="2:4" hidden="1" x14ac:dyDescent="0.25">
      <c r="B2094" s="480" t="s">
        <v>4003</v>
      </c>
      <c r="C2094" s="475"/>
      <c r="D2094" s="462"/>
    </row>
    <row r="2095" spans="2:4" hidden="1" x14ac:dyDescent="0.25">
      <c r="B2095" s="480" t="s">
        <v>4004</v>
      </c>
      <c r="C2095" s="475"/>
      <c r="D2095" s="462"/>
    </row>
    <row r="2096" spans="2:4" hidden="1" x14ac:dyDescent="0.25">
      <c r="B2096" s="480" t="s">
        <v>4005</v>
      </c>
      <c r="C2096" s="475"/>
      <c r="D2096" s="462"/>
    </row>
    <row r="2097" spans="2:4" hidden="1" x14ac:dyDescent="0.25">
      <c r="B2097" s="480" t="s">
        <v>4006</v>
      </c>
      <c r="C2097" s="475"/>
      <c r="D2097" s="462"/>
    </row>
    <row r="2098" spans="2:4" hidden="1" x14ac:dyDescent="0.25">
      <c r="B2098" s="480" t="s">
        <v>4007</v>
      </c>
      <c r="C2098" s="475"/>
      <c r="D2098" s="462"/>
    </row>
    <row r="2099" spans="2:4" hidden="1" x14ac:dyDescent="0.25">
      <c r="B2099" s="480" t="s">
        <v>4008</v>
      </c>
      <c r="C2099" s="475"/>
      <c r="D2099" s="462"/>
    </row>
    <row r="2100" spans="2:4" hidden="1" x14ac:dyDescent="0.25">
      <c r="B2100" s="480" t="s">
        <v>4009</v>
      </c>
      <c r="C2100" s="475"/>
      <c r="D2100" s="462"/>
    </row>
    <row r="2101" spans="2:4" hidden="1" x14ac:dyDescent="0.25">
      <c r="B2101" s="480" t="s">
        <v>4010</v>
      </c>
      <c r="C2101" s="475"/>
      <c r="D2101" s="462"/>
    </row>
    <row r="2102" spans="2:4" hidden="1" x14ac:dyDescent="0.25">
      <c r="B2102" s="480" t="s">
        <v>4011</v>
      </c>
      <c r="C2102" s="475"/>
      <c r="D2102" s="462"/>
    </row>
    <row r="2103" spans="2:4" hidden="1" x14ac:dyDescent="0.25">
      <c r="B2103" s="480" t="s">
        <v>4012</v>
      </c>
      <c r="C2103" s="475"/>
      <c r="D2103" s="462"/>
    </row>
    <row r="2104" spans="2:4" hidden="1" x14ac:dyDescent="0.25">
      <c r="B2104" s="480" t="s">
        <v>4013</v>
      </c>
      <c r="C2104" s="475"/>
      <c r="D2104" s="462"/>
    </row>
    <row r="2105" spans="2:4" hidden="1" x14ac:dyDescent="0.25">
      <c r="B2105" s="480" t="s">
        <v>4014</v>
      </c>
      <c r="C2105" s="475"/>
      <c r="D2105" s="462"/>
    </row>
    <row r="2106" spans="2:4" hidden="1" x14ac:dyDescent="0.25">
      <c r="B2106" s="480" t="s">
        <v>4015</v>
      </c>
      <c r="C2106" s="475"/>
      <c r="D2106" s="462"/>
    </row>
    <row r="2107" spans="2:4" hidden="1" x14ac:dyDescent="0.25">
      <c r="B2107" s="480" t="s">
        <v>4016</v>
      </c>
      <c r="C2107" s="475"/>
      <c r="D2107" s="462"/>
    </row>
    <row r="2108" spans="2:4" hidden="1" x14ac:dyDescent="0.25">
      <c r="B2108" s="480" t="s">
        <v>4017</v>
      </c>
      <c r="C2108" s="475"/>
      <c r="D2108" s="462"/>
    </row>
    <row r="2109" spans="2:4" hidden="1" x14ac:dyDescent="0.25">
      <c r="B2109" s="480" t="s">
        <v>4018</v>
      </c>
      <c r="C2109" s="475"/>
      <c r="D2109" s="462"/>
    </row>
    <row r="2110" spans="2:4" hidden="1" x14ac:dyDescent="0.25">
      <c r="B2110" s="480" t="s">
        <v>4019</v>
      </c>
      <c r="C2110" s="475"/>
      <c r="D2110" s="462"/>
    </row>
    <row r="2111" spans="2:4" hidden="1" x14ac:dyDescent="0.25">
      <c r="B2111" s="481" t="s">
        <v>4113</v>
      </c>
      <c r="C2111" s="471">
        <f>COLUMN(B2111)</f>
        <v>2</v>
      </c>
      <c r="D2111" s="471">
        <f>ROW(B2111)</f>
        <v>2111</v>
      </c>
    </row>
    <row r="2112" spans="2:4" hidden="1" x14ac:dyDescent="0.25">
      <c r="B2112" s="480" t="s">
        <v>4000</v>
      </c>
      <c r="C2112" s="475"/>
      <c r="D2112" s="462"/>
    </row>
    <row r="2113" spans="2:4" hidden="1" x14ac:dyDescent="0.25">
      <c r="B2113" s="480" t="s">
        <v>4001</v>
      </c>
      <c r="C2113" s="475"/>
      <c r="D2113" s="462"/>
    </row>
    <row r="2114" spans="2:4" hidden="1" x14ac:dyDescent="0.25">
      <c r="B2114" s="480" t="s">
        <v>4002</v>
      </c>
      <c r="C2114" s="475"/>
      <c r="D2114" s="462"/>
    </row>
    <row r="2115" spans="2:4" hidden="1" x14ac:dyDescent="0.25">
      <c r="B2115" s="480" t="s">
        <v>4003</v>
      </c>
      <c r="C2115" s="475"/>
      <c r="D2115" s="462"/>
    </row>
    <row r="2116" spans="2:4" hidden="1" x14ac:dyDescent="0.25">
      <c r="B2116" s="480" t="s">
        <v>4004</v>
      </c>
      <c r="C2116" s="475"/>
      <c r="D2116" s="462"/>
    </row>
    <row r="2117" spans="2:4" hidden="1" x14ac:dyDescent="0.25">
      <c r="B2117" s="480" t="s">
        <v>4005</v>
      </c>
      <c r="C2117" s="475"/>
      <c r="D2117" s="462"/>
    </row>
    <row r="2118" spans="2:4" hidden="1" x14ac:dyDescent="0.25">
      <c r="B2118" s="480" t="s">
        <v>4006</v>
      </c>
      <c r="C2118" s="475"/>
      <c r="D2118" s="462"/>
    </row>
    <row r="2119" spans="2:4" hidden="1" x14ac:dyDescent="0.25">
      <c r="B2119" s="480" t="s">
        <v>4007</v>
      </c>
      <c r="C2119" s="475"/>
      <c r="D2119" s="462"/>
    </row>
    <row r="2120" spans="2:4" hidden="1" x14ac:dyDescent="0.25">
      <c r="B2120" s="480" t="s">
        <v>4008</v>
      </c>
      <c r="C2120" s="475"/>
      <c r="D2120" s="462"/>
    </row>
    <row r="2121" spans="2:4" hidden="1" x14ac:dyDescent="0.25">
      <c r="B2121" s="480" t="s">
        <v>4009</v>
      </c>
      <c r="C2121" s="475"/>
      <c r="D2121" s="462"/>
    </row>
    <row r="2122" spans="2:4" hidden="1" x14ac:dyDescent="0.25">
      <c r="B2122" s="480" t="s">
        <v>4010</v>
      </c>
      <c r="C2122" s="475"/>
      <c r="D2122" s="462"/>
    </row>
    <row r="2123" spans="2:4" hidden="1" x14ac:dyDescent="0.25">
      <c r="B2123" s="480" t="s">
        <v>4011</v>
      </c>
      <c r="C2123" s="475"/>
      <c r="D2123" s="462"/>
    </row>
    <row r="2124" spans="2:4" hidden="1" x14ac:dyDescent="0.25">
      <c r="B2124" s="480" t="s">
        <v>4012</v>
      </c>
      <c r="C2124" s="475"/>
      <c r="D2124" s="462"/>
    </row>
    <row r="2125" spans="2:4" hidden="1" x14ac:dyDescent="0.25">
      <c r="B2125" s="480" t="s">
        <v>4013</v>
      </c>
      <c r="C2125" s="475"/>
      <c r="D2125" s="462"/>
    </row>
    <row r="2126" spans="2:4" hidden="1" x14ac:dyDescent="0.25">
      <c r="B2126" s="480" t="s">
        <v>4014</v>
      </c>
      <c r="C2126" s="475"/>
      <c r="D2126" s="462"/>
    </row>
    <row r="2127" spans="2:4" hidden="1" x14ac:dyDescent="0.25">
      <c r="B2127" s="480" t="s">
        <v>4015</v>
      </c>
      <c r="C2127" s="475"/>
      <c r="D2127" s="462"/>
    </row>
    <row r="2128" spans="2:4" hidden="1" x14ac:dyDescent="0.25">
      <c r="B2128" s="480" t="s">
        <v>4016</v>
      </c>
      <c r="C2128" s="475"/>
      <c r="D2128" s="462"/>
    </row>
    <row r="2129" spans="2:4" hidden="1" x14ac:dyDescent="0.25">
      <c r="B2129" s="480" t="s">
        <v>4017</v>
      </c>
      <c r="C2129" s="475"/>
      <c r="D2129" s="462"/>
    </row>
    <row r="2130" spans="2:4" hidden="1" x14ac:dyDescent="0.25">
      <c r="B2130" s="480" t="s">
        <v>4018</v>
      </c>
      <c r="C2130" s="475"/>
      <c r="D2130" s="462"/>
    </row>
    <row r="2131" spans="2:4" hidden="1" x14ac:dyDescent="0.25">
      <c r="B2131" s="480" t="s">
        <v>4019</v>
      </c>
      <c r="C2131" s="475"/>
      <c r="D2131" s="462"/>
    </row>
    <row r="2132" spans="2:4" hidden="1" x14ac:dyDescent="0.25">
      <c r="B2132" s="477" t="s">
        <v>3980</v>
      </c>
      <c r="C2132" s="471">
        <f>COLUMN(B2132)</f>
        <v>2</v>
      </c>
      <c r="D2132" s="471">
        <f>ROW(B2132)</f>
        <v>2132</v>
      </c>
    </row>
    <row r="2133" spans="2:4" hidden="1" x14ac:dyDescent="0.25">
      <c r="B2133" s="480" t="s">
        <v>4000</v>
      </c>
      <c r="C2133" s="475"/>
      <c r="D2133" s="462"/>
    </row>
    <row r="2134" spans="2:4" hidden="1" x14ac:dyDescent="0.25">
      <c r="B2134" s="480" t="s">
        <v>4001</v>
      </c>
      <c r="C2134" s="475"/>
      <c r="D2134" s="462"/>
    </row>
    <row r="2135" spans="2:4" hidden="1" x14ac:dyDescent="0.25">
      <c r="B2135" s="480" t="s">
        <v>4002</v>
      </c>
      <c r="C2135" s="475"/>
      <c r="D2135" s="462"/>
    </row>
    <row r="2136" spans="2:4" hidden="1" x14ac:dyDescent="0.25">
      <c r="B2136" s="480" t="s">
        <v>4003</v>
      </c>
      <c r="C2136" s="475"/>
      <c r="D2136" s="462"/>
    </row>
    <row r="2137" spans="2:4" hidden="1" x14ac:dyDescent="0.25">
      <c r="B2137" s="480" t="s">
        <v>4004</v>
      </c>
      <c r="C2137" s="475"/>
      <c r="D2137" s="462"/>
    </row>
    <row r="2138" spans="2:4" hidden="1" x14ac:dyDescent="0.25">
      <c r="B2138" s="480" t="s">
        <v>4005</v>
      </c>
      <c r="C2138" s="475"/>
      <c r="D2138" s="462"/>
    </row>
    <row r="2139" spans="2:4" hidden="1" x14ac:dyDescent="0.25">
      <c r="B2139" s="480" t="s">
        <v>4006</v>
      </c>
      <c r="C2139" s="475"/>
      <c r="D2139" s="462"/>
    </row>
    <row r="2140" spans="2:4" hidden="1" x14ac:dyDescent="0.25">
      <c r="B2140" s="480" t="s">
        <v>4007</v>
      </c>
      <c r="C2140" s="475"/>
      <c r="D2140" s="462"/>
    </row>
    <row r="2141" spans="2:4" hidden="1" x14ac:dyDescent="0.25">
      <c r="B2141" s="480" t="s">
        <v>4008</v>
      </c>
      <c r="C2141" s="475"/>
      <c r="D2141" s="462"/>
    </row>
    <row r="2142" spans="2:4" hidden="1" x14ac:dyDescent="0.25">
      <c r="B2142" s="480" t="s">
        <v>4009</v>
      </c>
      <c r="C2142" s="475"/>
      <c r="D2142" s="462"/>
    </row>
    <row r="2143" spans="2:4" hidden="1" x14ac:dyDescent="0.25">
      <c r="B2143" s="480" t="s">
        <v>4010</v>
      </c>
      <c r="C2143" s="475"/>
      <c r="D2143" s="462"/>
    </row>
    <row r="2144" spans="2:4" hidden="1" x14ac:dyDescent="0.25">
      <c r="B2144" s="480" t="s">
        <v>4011</v>
      </c>
      <c r="C2144" s="475"/>
      <c r="D2144" s="462"/>
    </row>
    <row r="2145" spans="2:4" hidden="1" x14ac:dyDescent="0.25">
      <c r="B2145" s="480" t="s">
        <v>4012</v>
      </c>
      <c r="C2145" s="475"/>
      <c r="D2145" s="462"/>
    </row>
    <row r="2146" spans="2:4" hidden="1" x14ac:dyDescent="0.25">
      <c r="B2146" s="480" t="s">
        <v>4013</v>
      </c>
      <c r="C2146" s="475"/>
      <c r="D2146" s="462"/>
    </row>
    <row r="2147" spans="2:4" hidden="1" x14ac:dyDescent="0.25">
      <c r="B2147" s="480" t="s">
        <v>4014</v>
      </c>
      <c r="C2147" s="475"/>
      <c r="D2147" s="462"/>
    </row>
    <row r="2148" spans="2:4" hidden="1" x14ac:dyDescent="0.25">
      <c r="B2148" s="480" t="s">
        <v>4015</v>
      </c>
      <c r="C2148" s="475"/>
      <c r="D2148" s="462"/>
    </row>
    <row r="2149" spans="2:4" hidden="1" x14ac:dyDescent="0.25">
      <c r="B2149" s="480" t="s">
        <v>4016</v>
      </c>
      <c r="C2149" s="475"/>
      <c r="D2149" s="462"/>
    </row>
    <row r="2150" spans="2:4" hidden="1" x14ac:dyDescent="0.25">
      <c r="B2150" s="480" t="s">
        <v>4017</v>
      </c>
      <c r="C2150" s="475"/>
      <c r="D2150" s="462"/>
    </row>
    <row r="2151" spans="2:4" hidden="1" x14ac:dyDescent="0.25">
      <c r="B2151" s="480" t="s">
        <v>4018</v>
      </c>
      <c r="C2151" s="475"/>
      <c r="D2151" s="462"/>
    </row>
    <row r="2152" spans="2:4" hidden="1" x14ac:dyDescent="0.25">
      <c r="B2152" s="480" t="s">
        <v>4019</v>
      </c>
      <c r="C2152" s="475"/>
      <c r="D2152" s="462"/>
    </row>
    <row r="2153" spans="2:4" hidden="1" x14ac:dyDescent="0.25">
      <c r="B2153" s="481" t="s">
        <v>3981</v>
      </c>
      <c r="C2153" s="471">
        <f>COLUMN(B2153)</f>
        <v>2</v>
      </c>
      <c r="D2153" s="471">
        <f>ROW(B2153)</f>
        <v>2153</v>
      </c>
    </row>
    <row r="2154" spans="2:4" hidden="1" x14ac:dyDescent="0.25">
      <c r="B2154" s="480" t="s">
        <v>4000</v>
      </c>
      <c r="C2154" s="475"/>
      <c r="D2154" s="462"/>
    </row>
    <row r="2155" spans="2:4" hidden="1" x14ac:dyDescent="0.25">
      <c r="B2155" s="480" t="s">
        <v>4001</v>
      </c>
      <c r="C2155" s="475"/>
      <c r="D2155" s="462"/>
    </row>
    <row r="2156" spans="2:4" hidden="1" x14ac:dyDescent="0.25">
      <c r="B2156" s="480" t="s">
        <v>4002</v>
      </c>
      <c r="C2156" s="475"/>
      <c r="D2156" s="462"/>
    </row>
    <row r="2157" spans="2:4" hidden="1" x14ac:dyDescent="0.25">
      <c r="B2157" s="480" t="s">
        <v>4003</v>
      </c>
      <c r="C2157" s="475"/>
      <c r="D2157" s="462"/>
    </row>
    <row r="2158" spans="2:4" hidden="1" x14ac:dyDescent="0.25">
      <c r="B2158" s="480" t="s">
        <v>4004</v>
      </c>
      <c r="C2158" s="475"/>
      <c r="D2158" s="462"/>
    </row>
    <row r="2159" spans="2:4" hidden="1" x14ac:dyDescent="0.25">
      <c r="B2159" s="480" t="s">
        <v>4005</v>
      </c>
      <c r="C2159" s="475"/>
      <c r="D2159" s="462"/>
    </row>
    <row r="2160" spans="2:4" hidden="1" x14ac:dyDescent="0.25">
      <c r="B2160" s="480" t="s">
        <v>4006</v>
      </c>
      <c r="C2160" s="475"/>
      <c r="D2160" s="462"/>
    </row>
    <row r="2161" spans="2:4" hidden="1" x14ac:dyDescent="0.25">
      <c r="B2161" s="480" t="s">
        <v>4007</v>
      </c>
      <c r="C2161" s="475"/>
      <c r="D2161" s="462"/>
    </row>
    <row r="2162" spans="2:4" hidden="1" x14ac:dyDescent="0.25">
      <c r="B2162" s="480" t="s">
        <v>4008</v>
      </c>
      <c r="C2162" s="475"/>
      <c r="D2162" s="462"/>
    </row>
    <row r="2163" spans="2:4" hidden="1" x14ac:dyDescent="0.25">
      <c r="B2163" s="480" t="s">
        <v>4009</v>
      </c>
      <c r="C2163" s="475"/>
      <c r="D2163" s="462"/>
    </row>
    <row r="2164" spans="2:4" hidden="1" x14ac:dyDescent="0.25">
      <c r="B2164" s="480" t="s">
        <v>4010</v>
      </c>
      <c r="C2164" s="475"/>
      <c r="D2164" s="462"/>
    </row>
    <row r="2165" spans="2:4" hidden="1" x14ac:dyDescent="0.25">
      <c r="B2165" s="480" t="s">
        <v>4011</v>
      </c>
      <c r="C2165" s="475"/>
      <c r="D2165" s="462"/>
    </row>
    <row r="2166" spans="2:4" hidden="1" x14ac:dyDescent="0.25">
      <c r="B2166" s="480" t="s">
        <v>4012</v>
      </c>
      <c r="C2166" s="475"/>
      <c r="D2166" s="462"/>
    </row>
    <row r="2167" spans="2:4" hidden="1" x14ac:dyDescent="0.25">
      <c r="B2167" s="480" t="s">
        <v>4013</v>
      </c>
      <c r="C2167" s="475"/>
      <c r="D2167" s="462"/>
    </row>
    <row r="2168" spans="2:4" hidden="1" x14ac:dyDescent="0.25">
      <c r="B2168" s="480" t="s">
        <v>4014</v>
      </c>
      <c r="C2168" s="475"/>
      <c r="D2168" s="462"/>
    </row>
    <row r="2169" spans="2:4" hidden="1" x14ac:dyDescent="0.25">
      <c r="B2169" s="480" t="s">
        <v>4015</v>
      </c>
      <c r="C2169" s="475"/>
      <c r="D2169" s="462"/>
    </row>
    <row r="2170" spans="2:4" hidden="1" x14ac:dyDescent="0.25">
      <c r="B2170" s="480" t="s">
        <v>4016</v>
      </c>
      <c r="C2170" s="475"/>
      <c r="D2170" s="462"/>
    </row>
    <row r="2171" spans="2:4" hidden="1" x14ac:dyDescent="0.25">
      <c r="B2171" s="480" t="s">
        <v>4017</v>
      </c>
      <c r="C2171" s="475"/>
      <c r="D2171" s="462"/>
    </row>
    <row r="2172" spans="2:4" hidden="1" x14ac:dyDescent="0.25">
      <c r="B2172" s="480" t="s">
        <v>4018</v>
      </c>
      <c r="C2172" s="475"/>
      <c r="D2172" s="462"/>
    </row>
    <row r="2173" spans="2:4" hidden="1" x14ac:dyDescent="0.25">
      <c r="B2173" s="480" t="s">
        <v>4019</v>
      </c>
      <c r="C2173" s="475"/>
      <c r="D2173" s="462"/>
    </row>
    <row r="2174" spans="2:4" hidden="1" x14ac:dyDescent="0.25">
      <c r="B2174" s="481" t="s">
        <v>3982</v>
      </c>
      <c r="C2174" s="471">
        <f>COLUMN(B2174)</f>
        <v>2</v>
      </c>
      <c r="D2174" s="471">
        <f>ROW(B2174)</f>
        <v>2174</v>
      </c>
    </row>
    <row r="2175" spans="2:4" hidden="1" x14ac:dyDescent="0.25">
      <c r="B2175" s="480" t="s">
        <v>4000</v>
      </c>
      <c r="C2175" s="475"/>
      <c r="D2175" s="462"/>
    </row>
    <row r="2176" spans="2:4" hidden="1" x14ac:dyDescent="0.25">
      <c r="B2176" s="480" t="s">
        <v>4001</v>
      </c>
      <c r="C2176" s="475"/>
      <c r="D2176" s="462"/>
    </row>
    <row r="2177" spans="2:4" hidden="1" x14ac:dyDescent="0.25">
      <c r="B2177" s="480" t="s">
        <v>4002</v>
      </c>
      <c r="C2177" s="475"/>
      <c r="D2177" s="462"/>
    </row>
    <row r="2178" spans="2:4" hidden="1" x14ac:dyDescent="0.25">
      <c r="B2178" s="480" t="s">
        <v>4003</v>
      </c>
      <c r="C2178" s="475"/>
      <c r="D2178" s="462"/>
    </row>
    <row r="2179" spans="2:4" hidden="1" x14ac:dyDescent="0.25">
      <c r="B2179" s="480" t="s">
        <v>4004</v>
      </c>
      <c r="C2179" s="475"/>
      <c r="D2179" s="462"/>
    </row>
    <row r="2180" spans="2:4" hidden="1" x14ac:dyDescent="0.25">
      <c r="B2180" s="480" t="s">
        <v>4005</v>
      </c>
      <c r="C2180" s="475"/>
      <c r="D2180" s="462"/>
    </row>
    <row r="2181" spans="2:4" hidden="1" x14ac:dyDescent="0.25">
      <c r="B2181" s="480" t="s">
        <v>4006</v>
      </c>
      <c r="C2181" s="475"/>
      <c r="D2181" s="462"/>
    </row>
    <row r="2182" spans="2:4" hidden="1" x14ac:dyDescent="0.25">
      <c r="B2182" s="480" t="s">
        <v>4007</v>
      </c>
      <c r="C2182" s="475"/>
      <c r="D2182" s="462"/>
    </row>
    <row r="2183" spans="2:4" hidden="1" x14ac:dyDescent="0.25">
      <c r="B2183" s="480" t="s">
        <v>4008</v>
      </c>
      <c r="C2183" s="475"/>
      <c r="D2183" s="462"/>
    </row>
    <row r="2184" spans="2:4" hidden="1" x14ac:dyDescent="0.25">
      <c r="B2184" s="480" t="s">
        <v>4009</v>
      </c>
      <c r="C2184" s="475"/>
      <c r="D2184" s="462"/>
    </row>
    <row r="2185" spans="2:4" hidden="1" x14ac:dyDescent="0.25">
      <c r="B2185" s="480" t="s">
        <v>4010</v>
      </c>
      <c r="C2185" s="475"/>
      <c r="D2185" s="462"/>
    </row>
    <row r="2186" spans="2:4" hidden="1" x14ac:dyDescent="0.25">
      <c r="B2186" s="480" t="s">
        <v>4011</v>
      </c>
      <c r="C2186" s="475"/>
      <c r="D2186" s="462"/>
    </row>
    <row r="2187" spans="2:4" hidden="1" x14ac:dyDescent="0.25">
      <c r="B2187" s="480" t="s">
        <v>4012</v>
      </c>
      <c r="C2187" s="475"/>
      <c r="D2187" s="462"/>
    </row>
    <row r="2188" spans="2:4" hidden="1" x14ac:dyDescent="0.25">
      <c r="B2188" s="480" t="s">
        <v>4013</v>
      </c>
      <c r="C2188" s="475"/>
      <c r="D2188" s="462"/>
    </row>
    <row r="2189" spans="2:4" hidden="1" x14ac:dyDescent="0.25">
      <c r="B2189" s="480" t="s">
        <v>4014</v>
      </c>
      <c r="C2189" s="475"/>
      <c r="D2189" s="462"/>
    </row>
    <row r="2190" spans="2:4" hidden="1" x14ac:dyDescent="0.25">
      <c r="B2190" s="480" t="s">
        <v>4015</v>
      </c>
      <c r="C2190" s="475"/>
      <c r="D2190" s="462"/>
    </row>
    <row r="2191" spans="2:4" hidden="1" x14ac:dyDescent="0.25">
      <c r="B2191" s="480" t="s">
        <v>4016</v>
      </c>
      <c r="C2191" s="475"/>
      <c r="D2191" s="462"/>
    </row>
    <row r="2192" spans="2:4" hidden="1" x14ac:dyDescent="0.25">
      <c r="B2192" s="480" t="s">
        <v>4017</v>
      </c>
      <c r="C2192" s="475"/>
      <c r="D2192" s="462"/>
    </row>
    <row r="2193" spans="2:4" hidden="1" x14ac:dyDescent="0.25">
      <c r="B2193" s="480" t="s">
        <v>4018</v>
      </c>
      <c r="C2193" s="475"/>
      <c r="D2193" s="462"/>
    </row>
    <row r="2194" spans="2:4" hidden="1" x14ac:dyDescent="0.25">
      <c r="B2194" s="480" t="s">
        <v>4019</v>
      </c>
      <c r="C2194" s="475"/>
      <c r="D2194" s="462"/>
    </row>
    <row r="2195" spans="2:4" hidden="1" x14ac:dyDescent="0.25">
      <c r="B2195" s="481" t="s">
        <v>3983</v>
      </c>
      <c r="C2195" s="471">
        <f>COLUMN(B2195)</f>
        <v>2</v>
      </c>
      <c r="D2195" s="471">
        <f>ROW(B2195)</f>
        <v>2195</v>
      </c>
    </row>
    <row r="2196" spans="2:4" hidden="1" x14ac:dyDescent="0.25">
      <c r="B2196" s="480" t="s">
        <v>4000</v>
      </c>
      <c r="C2196" s="475"/>
      <c r="D2196" s="462"/>
    </row>
    <row r="2197" spans="2:4" hidden="1" x14ac:dyDescent="0.25">
      <c r="B2197" s="480" t="s">
        <v>4001</v>
      </c>
      <c r="C2197" s="475"/>
      <c r="D2197" s="462"/>
    </row>
    <row r="2198" spans="2:4" hidden="1" x14ac:dyDescent="0.25">
      <c r="B2198" s="480" t="s">
        <v>4002</v>
      </c>
      <c r="C2198" s="475"/>
      <c r="D2198" s="462"/>
    </row>
    <row r="2199" spans="2:4" hidden="1" x14ac:dyDescent="0.25">
      <c r="B2199" s="480" t="s">
        <v>4003</v>
      </c>
      <c r="C2199" s="475"/>
      <c r="D2199" s="462"/>
    </row>
    <row r="2200" spans="2:4" hidden="1" x14ac:dyDescent="0.25">
      <c r="B2200" s="480" t="s">
        <v>4004</v>
      </c>
      <c r="C2200" s="475"/>
      <c r="D2200" s="462"/>
    </row>
    <row r="2201" spans="2:4" hidden="1" x14ac:dyDescent="0.25">
      <c r="B2201" s="480" t="s">
        <v>4005</v>
      </c>
      <c r="C2201" s="475"/>
      <c r="D2201" s="462"/>
    </row>
    <row r="2202" spans="2:4" hidden="1" x14ac:dyDescent="0.25">
      <c r="B2202" s="480" t="s">
        <v>4006</v>
      </c>
      <c r="C2202" s="475"/>
      <c r="D2202" s="462"/>
    </row>
    <row r="2203" spans="2:4" hidden="1" x14ac:dyDescent="0.25">
      <c r="B2203" s="480" t="s">
        <v>4007</v>
      </c>
      <c r="C2203" s="475"/>
      <c r="D2203" s="462"/>
    </row>
    <row r="2204" spans="2:4" hidden="1" x14ac:dyDescent="0.25">
      <c r="B2204" s="480" t="s">
        <v>4008</v>
      </c>
      <c r="C2204" s="475"/>
      <c r="D2204" s="462"/>
    </row>
    <row r="2205" spans="2:4" hidden="1" x14ac:dyDescent="0.25">
      <c r="B2205" s="480" t="s">
        <v>4009</v>
      </c>
      <c r="C2205" s="475"/>
      <c r="D2205" s="462"/>
    </row>
    <row r="2206" spans="2:4" hidden="1" x14ac:dyDescent="0.25">
      <c r="B2206" s="480" t="s">
        <v>4010</v>
      </c>
      <c r="C2206" s="475"/>
      <c r="D2206" s="462"/>
    </row>
    <row r="2207" spans="2:4" hidden="1" x14ac:dyDescent="0.25">
      <c r="B2207" s="480" t="s">
        <v>4011</v>
      </c>
      <c r="C2207" s="475"/>
      <c r="D2207" s="462"/>
    </row>
    <row r="2208" spans="2:4" hidden="1" x14ac:dyDescent="0.25">
      <c r="B2208" s="480" t="s">
        <v>4012</v>
      </c>
      <c r="C2208" s="475"/>
      <c r="D2208" s="462"/>
    </row>
    <row r="2209" spans="2:4" hidden="1" x14ac:dyDescent="0.25">
      <c r="B2209" s="480" t="s">
        <v>4013</v>
      </c>
      <c r="C2209" s="475"/>
      <c r="D2209" s="462"/>
    </row>
    <row r="2210" spans="2:4" hidden="1" x14ac:dyDescent="0.25">
      <c r="B2210" s="480" t="s">
        <v>4014</v>
      </c>
      <c r="C2210" s="475"/>
      <c r="D2210" s="462"/>
    </row>
    <row r="2211" spans="2:4" hidden="1" x14ac:dyDescent="0.25">
      <c r="B2211" s="480" t="s">
        <v>4015</v>
      </c>
      <c r="C2211" s="475"/>
      <c r="D2211" s="462"/>
    </row>
    <row r="2212" spans="2:4" hidden="1" x14ac:dyDescent="0.25">
      <c r="B2212" s="480" t="s">
        <v>4016</v>
      </c>
      <c r="C2212" s="475"/>
      <c r="D2212" s="462"/>
    </row>
    <row r="2213" spans="2:4" hidden="1" x14ac:dyDescent="0.25">
      <c r="B2213" s="480" t="s">
        <v>4017</v>
      </c>
      <c r="C2213" s="475"/>
      <c r="D2213" s="462"/>
    </row>
    <row r="2214" spans="2:4" hidden="1" x14ac:dyDescent="0.25">
      <c r="B2214" s="480" t="s">
        <v>4018</v>
      </c>
      <c r="C2214" s="475"/>
      <c r="D2214" s="462"/>
    </row>
    <row r="2215" spans="2:4" hidden="1" x14ac:dyDescent="0.25">
      <c r="B2215" s="480" t="s">
        <v>4019</v>
      </c>
      <c r="C2215" s="475"/>
      <c r="D2215" s="462"/>
    </row>
    <row r="2216" spans="2:4" hidden="1" x14ac:dyDescent="0.25">
      <c r="B2216" s="481" t="s">
        <v>4114</v>
      </c>
      <c r="C2216" s="471">
        <f>COLUMN(B2216)</f>
        <v>2</v>
      </c>
      <c r="D2216" s="471">
        <f>ROW(B2216)</f>
        <v>2216</v>
      </c>
    </row>
    <row r="2217" spans="2:4" hidden="1" x14ac:dyDescent="0.25">
      <c r="B2217" s="480" t="s">
        <v>4000</v>
      </c>
      <c r="C2217" s="475"/>
      <c r="D2217" s="462"/>
    </row>
    <row r="2218" spans="2:4" hidden="1" x14ac:dyDescent="0.25">
      <c r="B2218" s="480" t="s">
        <v>4001</v>
      </c>
      <c r="C2218" s="475"/>
      <c r="D2218" s="462"/>
    </row>
    <row r="2219" spans="2:4" hidden="1" x14ac:dyDescent="0.25">
      <c r="B2219" s="480" t="s">
        <v>4002</v>
      </c>
      <c r="C2219" s="475"/>
      <c r="D2219" s="462"/>
    </row>
    <row r="2220" spans="2:4" hidden="1" x14ac:dyDescent="0.25">
      <c r="B2220" s="480" t="s">
        <v>4003</v>
      </c>
      <c r="C2220" s="475"/>
      <c r="D2220" s="462"/>
    </row>
    <row r="2221" spans="2:4" hidden="1" x14ac:dyDescent="0.25">
      <c r="B2221" s="480" t="s">
        <v>4004</v>
      </c>
      <c r="C2221" s="475"/>
      <c r="D2221" s="462"/>
    </row>
    <row r="2222" spans="2:4" hidden="1" x14ac:dyDescent="0.25">
      <c r="B2222" s="480" t="s">
        <v>4005</v>
      </c>
      <c r="C2222" s="475"/>
      <c r="D2222" s="462"/>
    </row>
    <row r="2223" spans="2:4" hidden="1" x14ac:dyDescent="0.25">
      <c r="B2223" s="480" t="s">
        <v>4006</v>
      </c>
      <c r="C2223" s="475"/>
      <c r="D2223" s="462"/>
    </row>
    <row r="2224" spans="2:4" hidden="1" x14ac:dyDescent="0.25">
      <c r="B2224" s="480" t="s">
        <v>4007</v>
      </c>
      <c r="C2224" s="475"/>
      <c r="D2224" s="462"/>
    </row>
    <row r="2225" spans="2:4" hidden="1" x14ac:dyDescent="0.25">
      <c r="B2225" s="480" t="s">
        <v>4008</v>
      </c>
      <c r="C2225" s="475"/>
      <c r="D2225" s="462"/>
    </row>
    <row r="2226" spans="2:4" hidden="1" x14ac:dyDescent="0.25">
      <c r="B2226" s="480" t="s">
        <v>4009</v>
      </c>
      <c r="C2226" s="475"/>
      <c r="D2226" s="462"/>
    </row>
    <row r="2227" spans="2:4" hidden="1" x14ac:dyDescent="0.25">
      <c r="B2227" s="480" t="s">
        <v>4010</v>
      </c>
      <c r="C2227" s="475"/>
      <c r="D2227" s="462"/>
    </row>
    <row r="2228" spans="2:4" hidden="1" x14ac:dyDescent="0.25">
      <c r="B2228" s="480" t="s">
        <v>4011</v>
      </c>
      <c r="C2228" s="475"/>
      <c r="D2228" s="462"/>
    </row>
    <row r="2229" spans="2:4" hidden="1" x14ac:dyDescent="0.25">
      <c r="B2229" s="480" t="s">
        <v>4012</v>
      </c>
      <c r="C2229" s="475"/>
      <c r="D2229" s="462"/>
    </row>
    <row r="2230" spans="2:4" hidden="1" x14ac:dyDescent="0.25">
      <c r="B2230" s="480" t="s">
        <v>4013</v>
      </c>
      <c r="C2230" s="475"/>
      <c r="D2230" s="462"/>
    </row>
    <row r="2231" spans="2:4" hidden="1" x14ac:dyDescent="0.25">
      <c r="B2231" s="480" t="s">
        <v>4014</v>
      </c>
      <c r="C2231" s="475"/>
      <c r="D2231" s="462"/>
    </row>
    <row r="2232" spans="2:4" hidden="1" x14ac:dyDescent="0.25">
      <c r="B2232" s="480" t="s">
        <v>4015</v>
      </c>
      <c r="C2232" s="475"/>
      <c r="D2232" s="462"/>
    </row>
    <row r="2233" spans="2:4" hidden="1" x14ac:dyDescent="0.25">
      <c r="B2233" s="480" t="s">
        <v>4016</v>
      </c>
      <c r="C2233" s="475"/>
      <c r="D2233" s="462"/>
    </row>
    <row r="2234" spans="2:4" hidden="1" x14ac:dyDescent="0.25">
      <c r="B2234" s="480" t="s">
        <v>4017</v>
      </c>
      <c r="C2234" s="475"/>
      <c r="D2234" s="462"/>
    </row>
    <row r="2235" spans="2:4" hidden="1" x14ac:dyDescent="0.25">
      <c r="B2235" s="480" t="s">
        <v>4018</v>
      </c>
      <c r="C2235" s="475"/>
      <c r="D2235" s="462"/>
    </row>
    <row r="2236" spans="2:4" hidden="1" x14ac:dyDescent="0.25">
      <c r="B2236" s="480" t="s">
        <v>4019</v>
      </c>
      <c r="C2236" s="475"/>
      <c r="D2236" s="462"/>
    </row>
    <row r="2237" spans="2:4" hidden="1" x14ac:dyDescent="0.25">
      <c r="B2237" s="477" t="s">
        <v>4115</v>
      </c>
      <c r="C2237" s="471">
        <f>COLUMN(B2237)</f>
        <v>2</v>
      </c>
      <c r="D2237" s="471">
        <f>ROW(B2237)</f>
        <v>2237</v>
      </c>
    </row>
    <row r="2238" spans="2:4" hidden="1" x14ac:dyDescent="0.25">
      <c r="B2238" s="480" t="s">
        <v>4000</v>
      </c>
      <c r="C2238" s="475"/>
      <c r="D2238" s="462"/>
    </row>
    <row r="2239" spans="2:4" hidden="1" x14ac:dyDescent="0.25">
      <c r="B2239" s="480" t="s">
        <v>4001</v>
      </c>
      <c r="C2239" s="475"/>
      <c r="D2239" s="462"/>
    </row>
    <row r="2240" spans="2:4" hidden="1" x14ac:dyDescent="0.25">
      <c r="B2240" s="480" t="s">
        <v>4002</v>
      </c>
      <c r="C2240" s="475"/>
      <c r="D2240" s="462"/>
    </row>
    <row r="2241" spans="2:4" hidden="1" x14ac:dyDescent="0.25">
      <c r="B2241" s="480" t="s">
        <v>4003</v>
      </c>
      <c r="C2241" s="475"/>
      <c r="D2241" s="462"/>
    </row>
    <row r="2242" spans="2:4" hidden="1" x14ac:dyDescent="0.25">
      <c r="B2242" s="480" t="s">
        <v>4004</v>
      </c>
      <c r="C2242" s="475"/>
      <c r="D2242" s="462"/>
    </row>
    <row r="2243" spans="2:4" hidden="1" x14ac:dyDescent="0.25">
      <c r="B2243" s="480" t="s">
        <v>4005</v>
      </c>
      <c r="C2243" s="475"/>
      <c r="D2243" s="462"/>
    </row>
    <row r="2244" spans="2:4" hidden="1" x14ac:dyDescent="0.25">
      <c r="B2244" s="480" t="s">
        <v>4006</v>
      </c>
      <c r="C2244" s="475"/>
      <c r="D2244" s="462"/>
    </row>
    <row r="2245" spans="2:4" hidden="1" x14ac:dyDescent="0.25">
      <c r="B2245" s="480" t="s">
        <v>4007</v>
      </c>
      <c r="C2245" s="475"/>
      <c r="D2245" s="462"/>
    </row>
    <row r="2246" spans="2:4" hidden="1" x14ac:dyDescent="0.25">
      <c r="B2246" s="480" t="s">
        <v>4008</v>
      </c>
      <c r="C2246" s="475"/>
      <c r="D2246" s="462"/>
    </row>
    <row r="2247" spans="2:4" hidden="1" x14ac:dyDescent="0.25">
      <c r="B2247" s="480" t="s">
        <v>4009</v>
      </c>
      <c r="C2247" s="475"/>
      <c r="D2247" s="462"/>
    </row>
    <row r="2248" spans="2:4" hidden="1" x14ac:dyDescent="0.25">
      <c r="B2248" s="480" t="s">
        <v>4010</v>
      </c>
      <c r="C2248" s="475"/>
      <c r="D2248" s="462"/>
    </row>
    <row r="2249" spans="2:4" hidden="1" x14ac:dyDescent="0.25">
      <c r="B2249" s="480" t="s">
        <v>4011</v>
      </c>
      <c r="C2249" s="475"/>
      <c r="D2249" s="462"/>
    </row>
    <row r="2250" spans="2:4" hidden="1" x14ac:dyDescent="0.25">
      <c r="B2250" s="480" t="s">
        <v>4012</v>
      </c>
      <c r="C2250" s="475"/>
      <c r="D2250" s="462"/>
    </row>
    <row r="2251" spans="2:4" hidden="1" x14ac:dyDescent="0.25">
      <c r="B2251" s="480" t="s">
        <v>4013</v>
      </c>
      <c r="C2251" s="475"/>
      <c r="D2251" s="462"/>
    </row>
    <row r="2252" spans="2:4" hidden="1" x14ac:dyDescent="0.25">
      <c r="B2252" s="480" t="s">
        <v>4014</v>
      </c>
      <c r="C2252" s="475"/>
      <c r="D2252" s="462"/>
    </row>
    <row r="2253" spans="2:4" hidden="1" x14ac:dyDescent="0.25">
      <c r="B2253" s="480" t="s">
        <v>4015</v>
      </c>
      <c r="C2253" s="475"/>
      <c r="D2253" s="462"/>
    </row>
    <row r="2254" spans="2:4" hidden="1" x14ac:dyDescent="0.25">
      <c r="B2254" s="480" t="s">
        <v>4016</v>
      </c>
      <c r="C2254" s="475"/>
      <c r="D2254" s="462"/>
    </row>
    <row r="2255" spans="2:4" hidden="1" x14ac:dyDescent="0.25">
      <c r="B2255" s="480" t="s">
        <v>4017</v>
      </c>
      <c r="C2255" s="475"/>
      <c r="D2255" s="462"/>
    </row>
    <row r="2256" spans="2:4" hidden="1" x14ac:dyDescent="0.25">
      <c r="B2256" s="480" t="s">
        <v>4018</v>
      </c>
      <c r="C2256" s="475"/>
      <c r="D2256" s="462"/>
    </row>
    <row r="2257" spans="2:4" hidden="1" x14ac:dyDescent="0.25">
      <c r="B2257" s="480" t="s">
        <v>4019</v>
      </c>
      <c r="C2257" s="475"/>
      <c r="D2257" s="462"/>
    </row>
    <row r="2258" spans="2:4" hidden="1" x14ac:dyDescent="0.25">
      <c r="B2258" s="481" t="s">
        <v>4116</v>
      </c>
      <c r="C2258" s="471">
        <f>COLUMN(B2258)</f>
        <v>2</v>
      </c>
      <c r="D2258" s="471">
        <f>ROW(B2258)</f>
        <v>2258</v>
      </c>
    </row>
    <row r="2259" spans="2:4" hidden="1" x14ac:dyDescent="0.25">
      <c r="B2259" s="480" t="s">
        <v>4000</v>
      </c>
      <c r="C2259" s="475"/>
      <c r="D2259" s="462"/>
    </row>
    <row r="2260" spans="2:4" hidden="1" x14ac:dyDescent="0.25">
      <c r="B2260" s="480" t="s">
        <v>4001</v>
      </c>
      <c r="C2260" s="475"/>
      <c r="D2260" s="462"/>
    </row>
    <row r="2261" spans="2:4" hidden="1" x14ac:dyDescent="0.25">
      <c r="B2261" s="480" t="s">
        <v>4002</v>
      </c>
      <c r="C2261" s="475"/>
      <c r="D2261" s="462"/>
    </row>
    <row r="2262" spans="2:4" hidden="1" x14ac:dyDescent="0.25">
      <c r="B2262" s="480" t="s">
        <v>4003</v>
      </c>
      <c r="C2262" s="475"/>
      <c r="D2262" s="462"/>
    </row>
    <row r="2263" spans="2:4" hidden="1" x14ac:dyDescent="0.25">
      <c r="B2263" s="480" t="s">
        <v>4004</v>
      </c>
      <c r="C2263" s="475"/>
      <c r="D2263" s="462"/>
    </row>
    <row r="2264" spans="2:4" hidden="1" x14ac:dyDescent="0.25">
      <c r="B2264" s="480" t="s">
        <v>4005</v>
      </c>
      <c r="C2264" s="475"/>
      <c r="D2264" s="462"/>
    </row>
    <row r="2265" spans="2:4" hidden="1" x14ac:dyDescent="0.25">
      <c r="B2265" s="480" t="s">
        <v>4006</v>
      </c>
      <c r="C2265" s="475"/>
      <c r="D2265" s="462"/>
    </row>
    <row r="2266" spans="2:4" hidden="1" x14ac:dyDescent="0.25">
      <c r="B2266" s="480" t="s">
        <v>4007</v>
      </c>
      <c r="C2266" s="475"/>
      <c r="D2266" s="462"/>
    </row>
    <row r="2267" spans="2:4" hidden="1" x14ac:dyDescent="0.25">
      <c r="B2267" s="480" t="s">
        <v>4008</v>
      </c>
      <c r="C2267" s="475"/>
      <c r="D2267" s="462"/>
    </row>
    <row r="2268" spans="2:4" hidden="1" x14ac:dyDescent="0.25">
      <c r="B2268" s="480" t="s">
        <v>4009</v>
      </c>
      <c r="C2268" s="475"/>
      <c r="D2268" s="462"/>
    </row>
    <row r="2269" spans="2:4" hidden="1" x14ac:dyDescent="0.25">
      <c r="B2269" s="480" t="s">
        <v>4010</v>
      </c>
      <c r="C2269" s="475"/>
      <c r="D2269" s="462"/>
    </row>
    <row r="2270" spans="2:4" hidden="1" x14ac:dyDescent="0.25">
      <c r="B2270" s="480" t="s">
        <v>4011</v>
      </c>
      <c r="C2270" s="475"/>
      <c r="D2270" s="462"/>
    </row>
    <row r="2271" spans="2:4" hidden="1" x14ac:dyDescent="0.25">
      <c r="B2271" s="480" t="s">
        <v>4012</v>
      </c>
      <c r="C2271" s="475"/>
      <c r="D2271" s="462"/>
    </row>
    <row r="2272" spans="2:4" hidden="1" x14ac:dyDescent="0.25">
      <c r="B2272" s="480" t="s">
        <v>4013</v>
      </c>
      <c r="C2272" s="475"/>
      <c r="D2272" s="462"/>
    </row>
    <row r="2273" spans="2:4" hidden="1" x14ac:dyDescent="0.25">
      <c r="B2273" s="480" t="s">
        <v>4014</v>
      </c>
      <c r="C2273" s="475"/>
      <c r="D2273" s="462"/>
    </row>
    <row r="2274" spans="2:4" hidden="1" x14ac:dyDescent="0.25">
      <c r="B2274" s="480" t="s">
        <v>4015</v>
      </c>
      <c r="C2274" s="475"/>
      <c r="D2274" s="462"/>
    </row>
    <row r="2275" spans="2:4" hidden="1" x14ac:dyDescent="0.25">
      <c r="B2275" s="480" t="s">
        <v>4016</v>
      </c>
      <c r="C2275" s="475"/>
      <c r="D2275" s="462"/>
    </row>
    <row r="2276" spans="2:4" hidden="1" x14ac:dyDescent="0.25">
      <c r="B2276" s="480" t="s">
        <v>4017</v>
      </c>
      <c r="C2276" s="475"/>
      <c r="D2276" s="462"/>
    </row>
    <row r="2277" spans="2:4" hidden="1" x14ac:dyDescent="0.25">
      <c r="B2277" s="480" t="s">
        <v>4018</v>
      </c>
      <c r="C2277" s="475"/>
      <c r="D2277" s="462"/>
    </row>
    <row r="2278" spans="2:4" hidden="1" x14ac:dyDescent="0.25">
      <c r="B2278" s="480" t="s">
        <v>4019</v>
      </c>
      <c r="C2278" s="475"/>
      <c r="D2278" s="462"/>
    </row>
    <row r="2279" spans="2:4" hidden="1" x14ac:dyDescent="0.25">
      <c r="B2279" s="481" t="s">
        <v>4117</v>
      </c>
      <c r="C2279" s="471">
        <f>COLUMN(B2279)</f>
        <v>2</v>
      </c>
      <c r="D2279" s="471">
        <f>ROW(B2279)</f>
        <v>2279</v>
      </c>
    </row>
    <row r="2280" spans="2:4" hidden="1" x14ac:dyDescent="0.25">
      <c r="B2280" s="480" t="s">
        <v>4000</v>
      </c>
      <c r="C2280" s="475"/>
      <c r="D2280" s="462"/>
    </row>
    <row r="2281" spans="2:4" hidden="1" x14ac:dyDescent="0.25">
      <c r="B2281" s="480" t="s">
        <v>4001</v>
      </c>
      <c r="C2281" s="475"/>
      <c r="D2281" s="462"/>
    </row>
    <row r="2282" spans="2:4" hidden="1" x14ac:dyDescent="0.25">
      <c r="B2282" s="480" t="s">
        <v>4002</v>
      </c>
      <c r="C2282" s="475"/>
      <c r="D2282" s="462"/>
    </row>
    <row r="2283" spans="2:4" hidden="1" x14ac:dyDescent="0.25">
      <c r="B2283" s="480" t="s">
        <v>4003</v>
      </c>
      <c r="C2283" s="475"/>
      <c r="D2283" s="462"/>
    </row>
    <row r="2284" spans="2:4" hidden="1" x14ac:dyDescent="0.25">
      <c r="B2284" s="480" t="s">
        <v>4004</v>
      </c>
      <c r="C2284" s="475"/>
      <c r="D2284" s="462"/>
    </row>
    <row r="2285" spans="2:4" hidden="1" x14ac:dyDescent="0.25">
      <c r="B2285" s="480" t="s">
        <v>4005</v>
      </c>
      <c r="C2285" s="475"/>
      <c r="D2285" s="462"/>
    </row>
    <row r="2286" spans="2:4" hidden="1" x14ac:dyDescent="0.25">
      <c r="B2286" s="480" t="s">
        <v>4006</v>
      </c>
      <c r="C2286" s="475"/>
      <c r="D2286" s="462"/>
    </row>
    <row r="2287" spans="2:4" hidden="1" x14ac:dyDescent="0.25">
      <c r="B2287" s="480" t="s">
        <v>4007</v>
      </c>
      <c r="C2287" s="475"/>
      <c r="D2287" s="462"/>
    </row>
    <row r="2288" spans="2:4" hidden="1" x14ac:dyDescent="0.25">
      <c r="B2288" s="480" t="s">
        <v>4008</v>
      </c>
      <c r="C2288" s="475"/>
      <c r="D2288" s="462"/>
    </row>
    <row r="2289" spans="2:4" hidden="1" x14ac:dyDescent="0.25">
      <c r="B2289" s="480" t="s">
        <v>4009</v>
      </c>
      <c r="C2289" s="475"/>
      <c r="D2289" s="462"/>
    </row>
    <row r="2290" spans="2:4" hidden="1" x14ac:dyDescent="0.25">
      <c r="B2290" s="480" t="s">
        <v>4010</v>
      </c>
      <c r="C2290" s="475"/>
      <c r="D2290" s="462"/>
    </row>
    <row r="2291" spans="2:4" hidden="1" x14ac:dyDescent="0.25">
      <c r="B2291" s="480" t="s">
        <v>4011</v>
      </c>
      <c r="C2291" s="475"/>
      <c r="D2291" s="462"/>
    </row>
    <row r="2292" spans="2:4" hidden="1" x14ac:dyDescent="0.25">
      <c r="B2292" s="480" t="s">
        <v>4012</v>
      </c>
      <c r="C2292" s="475"/>
      <c r="D2292" s="462"/>
    </row>
    <row r="2293" spans="2:4" hidden="1" x14ac:dyDescent="0.25">
      <c r="B2293" s="480" t="s">
        <v>4013</v>
      </c>
      <c r="C2293" s="475"/>
      <c r="D2293" s="462"/>
    </row>
    <row r="2294" spans="2:4" hidden="1" x14ac:dyDescent="0.25">
      <c r="B2294" s="480" t="s">
        <v>4014</v>
      </c>
      <c r="C2294" s="475"/>
      <c r="D2294" s="462"/>
    </row>
    <row r="2295" spans="2:4" hidden="1" x14ac:dyDescent="0.25">
      <c r="B2295" s="480" t="s">
        <v>4015</v>
      </c>
      <c r="C2295" s="475"/>
      <c r="D2295" s="462"/>
    </row>
    <row r="2296" spans="2:4" hidden="1" x14ac:dyDescent="0.25">
      <c r="B2296" s="480" t="s">
        <v>4016</v>
      </c>
      <c r="C2296" s="475"/>
      <c r="D2296" s="462"/>
    </row>
    <row r="2297" spans="2:4" hidden="1" x14ac:dyDescent="0.25">
      <c r="B2297" s="480" t="s">
        <v>4017</v>
      </c>
      <c r="C2297" s="475"/>
      <c r="D2297" s="462"/>
    </row>
    <row r="2298" spans="2:4" hidden="1" x14ac:dyDescent="0.25">
      <c r="B2298" s="480" t="s">
        <v>4018</v>
      </c>
      <c r="C2298" s="475"/>
      <c r="D2298" s="462"/>
    </row>
    <row r="2299" spans="2:4" hidden="1" x14ac:dyDescent="0.25">
      <c r="B2299" s="480" t="s">
        <v>4019</v>
      </c>
      <c r="C2299" s="475"/>
      <c r="D2299" s="462"/>
    </row>
    <row r="2300" spans="2:4" hidden="1" x14ac:dyDescent="0.25">
      <c r="B2300" s="481" t="s">
        <v>4118</v>
      </c>
      <c r="C2300" s="471">
        <f>COLUMN(B2300)</f>
        <v>2</v>
      </c>
      <c r="D2300" s="471">
        <f>ROW(B2300)</f>
        <v>2300</v>
      </c>
    </row>
    <row r="2301" spans="2:4" hidden="1" x14ac:dyDescent="0.25">
      <c r="B2301" s="480" t="s">
        <v>4000</v>
      </c>
      <c r="C2301" s="475"/>
      <c r="D2301" s="462"/>
    </row>
    <row r="2302" spans="2:4" hidden="1" x14ac:dyDescent="0.25">
      <c r="B2302" s="480" t="s">
        <v>4001</v>
      </c>
      <c r="C2302" s="475"/>
      <c r="D2302" s="462"/>
    </row>
    <row r="2303" spans="2:4" hidden="1" x14ac:dyDescent="0.25">
      <c r="B2303" s="480" t="s">
        <v>4002</v>
      </c>
      <c r="C2303" s="475"/>
      <c r="D2303" s="462"/>
    </row>
    <row r="2304" spans="2:4" hidden="1" x14ac:dyDescent="0.25">
      <c r="B2304" s="480" t="s">
        <v>4003</v>
      </c>
      <c r="C2304" s="475"/>
      <c r="D2304" s="462"/>
    </row>
    <row r="2305" spans="2:4" hidden="1" x14ac:dyDescent="0.25">
      <c r="B2305" s="480" t="s">
        <v>4004</v>
      </c>
      <c r="C2305" s="475"/>
      <c r="D2305" s="462"/>
    </row>
    <row r="2306" spans="2:4" hidden="1" x14ac:dyDescent="0.25">
      <c r="B2306" s="480" t="s">
        <v>4005</v>
      </c>
      <c r="C2306" s="475"/>
      <c r="D2306" s="462"/>
    </row>
    <row r="2307" spans="2:4" hidden="1" x14ac:dyDescent="0.25">
      <c r="B2307" s="480" t="s">
        <v>4006</v>
      </c>
      <c r="C2307" s="475"/>
      <c r="D2307" s="462"/>
    </row>
    <row r="2308" spans="2:4" hidden="1" x14ac:dyDescent="0.25">
      <c r="B2308" s="480" t="s">
        <v>4007</v>
      </c>
      <c r="C2308" s="475"/>
      <c r="D2308" s="462"/>
    </row>
    <row r="2309" spans="2:4" hidden="1" x14ac:dyDescent="0.25">
      <c r="B2309" s="480" t="s">
        <v>4008</v>
      </c>
      <c r="C2309" s="475"/>
      <c r="D2309" s="462"/>
    </row>
    <row r="2310" spans="2:4" hidden="1" x14ac:dyDescent="0.25">
      <c r="B2310" s="480" t="s">
        <v>4009</v>
      </c>
      <c r="C2310" s="475"/>
      <c r="D2310" s="462"/>
    </row>
    <row r="2311" spans="2:4" hidden="1" x14ac:dyDescent="0.25">
      <c r="B2311" s="480" t="s">
        <v>4010</v>
      </c>
      <c r="C2311" s="475"/>
      <c r="D2311" s="462"/>
    </row>
    <row r="2312" spans="2:4" hidden="1" x14ac:dyDescent="0.25">
      <c r="B2312" s="480" t="s">
        <v>4011</v>
      </c>
      <c r="C2312" s="475"/>
      <c r="D2312" s="462"/>
    </row>
    <row r="2313" spans="2:4" hidden="1" x14ac:dyDescent="0.25">
      <c r="B2313" s="480" t="s">
        <v>4012</v>
      </c>
      <c r="C2313" s="475"/>
      <c r="D2313" s="462"/>
    </row>
    <row r="2314" spans="2:4" hidden="1" x14ac:dyDescent="0.25">
      <c r="B2314" s="480" t="s">
        <v>4013</v>
      </c>
      <c r="C2314" s="475"/>
      <c r="D2314" s="462"/>
    </row>
    <row r="2315" spans="2:4" hidden="1" x14ac:dyDescent="0.25">
      <c r="B2315" s="480" t="s">
        <v>4014</v>
      </c>
      <c r="C2315" s="475"/>
      <c r="D2315" s="462"/>
    </row>
    <row r="2316" spans="2:4" hidden="1" x14ac:dyDescent="0.25">
      <c r="B2316" s="480" t="s">
        <v>4015</v>
      </c>
      <c r="C2316" s="475"/>
      <c r="D2316" s="462"/>
    </row>
    <row r="2317" spans="2:4" hidden="1" x14ac:dyDescent="0.25">
      <c r="B2317" s="480" t="s">
        <v>4016</v>
      </c>
      <c r="C2317" s="475"/>
      <c r="D2317" s="462"/>
    </row>
    <row r="2318" spans="2:4" hidden="1" x14ac:dyDescent="0.25">
      <c r="B2318" s="480" t="s">
        <v>4017</v>
      </c>
      <c r="C2318" s="475"/>
      <c r="D2318" s="462"/>
    </row>
    <row r="2319" spans="2:4" hidden="1" x14ac:dyDescent="0.25">
      <c r="B2319" s="480" t="s">
        <v>4018</v>
      </c>
      <c r="C2319" s="475"/>
      <c r="D2319" s="462"/>
    </row>
    <row r="2320" spans="2:4" hidden="1" x14ac:dyDescent="0.25">
      <c r="B2320" s="480" t="s">
        <v>4019</v>
      </c>
      <c r="C2320" s="475"/>
      <c r="D2320" s="462"/>
    </row>
    <row r="2321" spans="2:4" hidden="1" x14ac:dyDescent="0.25">
      <c r="B2321" s="481" t="s">
        <v>4119</v>
      </c>
      <c r="C2321" s="471">
        <f>COLUMN(B2321)</f>
        <v>2</v>
      </c>
      <c r="D2321" s="471">
        <f>ROW(B2321)</f>
        <v>2321</v>
      </c>
    </row>
    <row r="2322" spans="2:4" hidden="1" x14ac:dyDescent="0.25">
      <c r="B2322" s="480" t="s">
        <v>4000</v>
      </c>
      <c r="C2322" s="475"/>
      <c r="D2322" s="462"/>
    </row>
    <row r="2323" spans="2:4" hidden="1" x14ac:dyDescent="0.25">
      <c r="B2323" s="480" t="s">
        <v>4001</v>
      </c>
      <c r="C2323" s="475"/>
      <c r="D2323" s="462"/>
    </row>
    <row r="2324" spans="2:4" hidden="1" x14ac:dyDescent="0.25">
      <c r="B2324" s="480" t="s">
        <v>4002</v>
      </c>
      <c r="C2324" s="475"/>
      <c r="D2324" s="462"/>
    </row>
    <row r="2325" spans="2:4" hidden="1" x14ac:dyDescent="0.25">
      <c r="B2325" s="480" t="s">
        <v>4003</v>
      </c>
      <c r="C2325" s="475"/>
      <c r="D2325" s="462"/>
    </row>
    <row r="2326" spans="2:4" hidden="1" x14ac:dyDescent="0.25">
      <c r="B2326" s="480" t="s">
        <v>4004</v>
      </c>
      <c r="C2326" s="475"/>
      <c r="D2326" s="462"/>
    </row>
    <row r="2327" spans="2:4" hidden="1" x14ac:dyDescent="0.25">
      <c r="B2327" s="480" t="s">
        <v>4005</v>
      </c>
      <c r="C2327" s="475"/>
      <c r="D2327" s="462"/>
    </row>
    <row r="2328" spans="2:4" hidden="1" x14ac:dyDescent="0.25">
      <c r="B2328" s="480" t="s">
        <v>4006</v>
      </c>
      <c r="C2328" s="475"/>
      <c r="D2328" s="462"/>
    </row>
    <row r="2329" spans="2:4" hidden="1" x14ac:dyDescent="0.25">
      <c r="B2329" s="480" t="s">
        <v>4007</v>
      </c>
      <c r="C2329" s="475"/>
      <c r="D2329" s="462"/>
    </row>
    <row r="2330" spans="2:4" hidden="1" x14ac:dyDescent="0.25">
      <c r="B2330" s="480" t="s">
        <v>4008</v>
      </c>
      <c r="C2330" s="475"/>
      <c r="D2330" s="462"/>
    </row>
    <row r="2331" spans="2:4" hidden="1" x14ac:dyDescent="0.25">
      <c r="B2331" s="480" t="s">
        <v>4009</v>
      </c>
      <c r="C2331" s="475"/>
      <c r="D2331" s="462"/>
    </row>
    <row r="2332" spans="2:4" hidden="1" x14ac:dyDescent="0.25">
      <c r="B2332" s="480" t="s">
        <v>4010</v>
      </c>
      <c r="C2332" s="475"/>
      <c r="D2332" s="462"/>
    </row>
    <row r="2333" spans="2:4" hidden="1" x14ac:dyDescent="0.25">
      <c r="B2333" s="480" t="s">
        <v>4011</v>
      </c>
      <c r="C2333" s="475"/>
      <c r="D2333" s="462"/>
    </row>
    <row r="2334" spans="2:4" hidden="1" x14ac:dyDescent="0.25">
      <c r="B2334" s="480" t="s">
        <v>4012</v>
      </c>
      <c r="C2334" s="475"/>
      <c r="D2334" s="462"/>
    </row>
    <row r="2335" spans="2:4" hidden="1" x14ac:dyDescent="0.25">
      <c r="B2335" s="480" t="s">
        <v>4013</v>
      </c>
      <c r="C2335" s="475"/>
      <c r="D2335" s="462"/>
    </row>
    <row r="2336" spans="2:4" hidden="1" x14ac:dyDescent="0.25">
      <c r="B2336" s="480" t="s">
        <v>4014</v>
      </c>
      <c r="C2336" s="475"/>
      <c r="D2336" s="462"/>
    </row>
    <row r="2337" spans="2:4" hidden="1" x14ac:dyDescent="0.25">
      <c r="B2337" s="480" t="s">
        <v>4015</v>
      </c>
      <c r="C2337" s="475"/>
      <c r="D2337" s="462"/>
    </row>
    <row r="2338" spans="2:4" hidden="1" x14ac:dyDescent="0.25">
      <c r="B2338" s="480" t="s">
        <v>4016</v>
      </c>
      <c r="C2338" s="475"/>
      <c r="D2338" s="462"/>
    </row>
    <row r="2339" spans="2:4" hidden="1" x14ac:dyDescent="0.25">
      <c r="B2339" s="480" t="s">
        <v>4017</v>
      </c>
      <c r="C2339" s="475"/>
      <c r="D2339" s="462"/>
    </row>
    <row r="2340" spans="2:4" hidden="1" x14ac:dyDescent="0.25">
      <c r="B2340" s="480" t="s">
        <v>4018</v>
      </c>
      <c r="C2340" s="475"/>
      <c r="D2340" s="462"/>
    </row>
    <row r="2341" spans="2:4" hidden="1" x14ac:dyDescent="0.25">
      <c r="B2341" s="480" t="s">
        <v>4019</v>
      </c>
      <c r="C2341" s="475"/>
      <c r="D2341" s="462"/>
    </row>
    <row r="2342" spans="2:4" hidden="1" x14ac:dyDescent="0.25">
      <c r="B2342" s="477" t="s">
        <v>4120</v>
      </c>
      <c r="C2342" s="471">
        <f>COLUMN(B2342)</f>
        <v>2</v>
      </c>
      <c r="D2342" s="471">
        <f>ROW(B2342)</f>
        <v>2342</v>
      </c>
    </row>
    <row r="2343" spans="2:4" hidden="1" x14ac:dyDescent="0.25">
      <c r="B2343" s="480" t="s">
        <v>4000</v>
      </c>
      <c r="C2343" s="475"/>
      <c r="D2343" s="462"/>
    </row>
    <row r="2344" spans="2:4" hidden="1" x14ac:dyDescent="0.25">
      <c r="B2344" s="480" t="s">
        <v>4001</v>
      </c>
      <c r="C2344" s="475"/>
      <c r="D2344" s="462"/>
    </row>
    <row r="2345" spans="2:4" hidden="1" x14ac:dyDescent="0.25">
      <c r="B2345" s="480" t="s">
        <v>4002</v>
      </c>
      <c r="C2345" s="475"/>
      <c r="D2345" s="462"/>
    </row>
    <row r="2346" spans="2:4" hidden="1" x14ac:dyDescent="0.25">
      <c r="B2346" s="480" t="s">
        <v>4003</v>
      </c>
      <c r="C2346" s="475"/>
      <c r="D2346" s="462"/>
    </row>
    <row r="2347" spans="2:4" hidden="1" x14ac:dyDescent="0.25">
      <c r="B2347" s="480" t="s">
        <v>4004</v>
      </c>
      <c r="C2347" s="475"/>
      <c r="D2347" s="462"/>
    </row>
    <row r="2348" spans="2:4" hidden="1" x14ac:dyDescent="0.25">
      <c r="B2348" s="480" t="s">
        <v>4005</v>
      </c>
      <c r="C2348" s="475"/>
      <c r="D2348" s="462"/>
    </row>
    <row r="2349" spans="2:4" hidden="1" x14ac:dyDescent="0.25">
      <c r="B2349" s="480" t="s">
        <v>4006</v>
      </c>
      <c r="C2349" s="475"/>
      <c r="D2349" s="462"/>
    </row>
    <row r="2350" spans="2:4" hidden="1" x14ac:dyDescent="0.25">
      <c r="B2350" s="480" t="s">
        <v>4007</v>
      </c>
      <c r="C2350" s="475"/>
      <c r="D2350" s="462"/>
    </row>
    <row r="2351" spans="2:4" hidden="1" x14ac:dyDescent="0.25">
      <c r="B2351" s="480" t="s">
        <v>4008</v>
      </c>
      <c r="C2351" s="475"/>
      <c r="D2351" s="462"/>
    </row>
    <row r="2352" spans="2:4" hidden="1" x14ac:dyDescent="0.25">
      <c r="B2352" s="480" t="s">
        <v>4009</v>
      </c>
      <c r="C2352" s="475"/>
      <c r="D2352" s="462"/>
    </row>
    <row r="2353" spans="2:4" hidden="1" x14ac:dyDescent="0.25">
      <c r="B2353" s="480" t="s">
        <v>4010</v>
      </c>
      <c r="C2353" s="475"/>
      <c r="D2353" s="462"/>
    </row>
    <row r="2354" spans="2:4" hidden="1" x14ac:dyDescent="0.25">
      <c r="B2354" s="480" t="s">
        <v>4011</v>
      </c>
      <c r="C2354" s="475"/>
      <c r="D2354" s="462"/>
    </row>
    <row r="2355" spans="2:4" hidden="1" x14ac:dyDescent="0.25">
      <c r="B2355" s="480" t="s">
        <v>4012</v>
      </c>
      <c r="C2355" s="475"/>
      <c r="D2355" s="462"/>
    </row>
    <row r="2356" spans="2:4" hidden="1" x14ac:dyDescent="0.25">
      <c r="B2356" s="480" t="s">
        <v>4013</v>
      </c>
      <c r="C2356" s="475"/>
      <c r="D2356" s="462"/>
    </row>
    <row r="2357" spans="2:4" hidden="1" x14ac:dyDescent="0.25">
      <c r="B2357" s="480" t="s">
        <v>4014</v>
      </c>
      <c r="C2357" s="475"/>
      <c r="D2357" s="462"/>
    </row>
    <row r="2358" spans="2:4" hidden="1" x14ac:dyDescent="0.25">
      <c r="B2358" s="480" t="s">
        <v>4015</v>
      </c>
      <c r="C2358" s="475"/>
      <c r="D2358" s="462"/>
    </row>
    <row r="2359" spans="2:4" hidden="1" x14ac:dyDescent="0.25">
      <c r="B2359" s="480" t="s">
        <v>4016</v>
      </c>
      <c r="C2359" s="475"/>
      <c r="D2359" s="462"/>
    </row>
    <row r="2360" spans="2:4" hidden="1" x14ac:dyDescent="0.25">
      <c r="B2360" s="480" t="s">
        <v>4017</v>
      </c>
      <c r="C2360" s="475"/>
      <c r="D2360" s="462"/>
    </row>
    <row r="2361" spans="2:4" hidden="1" x14ac:dyDescent="0.25">
      <c r="B2361" s="480" t="s">
        <v>4018</v>
      </c>
      <c r="C2361" s="475"/>
      <c r="D2361" s="462"/>
    </row>
    <row r="2362" spans="2:4" hidden="1" x14ac:dyDescent="0.25">
      <c r="B2362" s="480" t="s">
        <v>4019</v>
      </c>
      <c r="C2362" s="475"/>
      <c r="D2362" s="462"/>
    </row>
    <row r="2363" spans="2:4" hidden="1" x14ac:dyDescent="0.25">
      <c r="B2363" s="481" t="s">
        <v>4121</v>
      </c>
      <c r="C2363" s="471">
        <f>COLUMN(B2363)</f>
        <v>2</v>
      </c>
      <c r="D2363" s="471">
        <f>ROW(B2363)</f>
        <v>2363</v>
      </c>
    </row>
    <row r="2364" spans="2:4" hidden="1" x14ac:dyDescent="0.25">
      <c r="B2364" s="480" t="s">
        <v>4000</v>
      </c>
      <c r="C2364" s="475"/>
      <c r="D2364" s="462"/>
    </row>
    <row r="2365" spans="2:4" hidden="1" x14ac:dyDescent="0.25">
      <c r="B2365" s="480" t="s">
        <v>4001</v>
      </c>
      <c r="C2365" s="475"/>
      <c r="D2365" s="462"/>
    </row>
    <row r="2366" spans="2:4" hidden="1" x14ac:dyDescent="0.25">
      <c r="B2366" s="480" t="s">
        <v>4002</v>
      </c>
      <c r="C2366" s="475"/>
      <c r="D2366" s="462"/>
    </row>
    <row r="2367" spans="2:4" hidden="1" x14ac:dyDescent="0.25">
      <c r="B2367" s="480" t="s">
        <v>4003</v>
      </c>
      <c r="C2367" s="475"/>
      <c r="D2367" s="462"/>
    </row>
    <row r="2368" spans="2:4" hidden="1" x14ac:dyDescent="0.25">
      <c r="B2368" s="480" t="s">
        <v>4004</v>
      </c>
      <c r="C2368" s="475"/>
      <c r="D2368" s="462"/>
    </row>
    <row r="2369" spans="2:4" hidden="1" x14ac:dyDescent="0.25">
      <c r="B2369" s="480" t="s">
        <v>4005</v>
      </c>
      <c r="C2369" s="475"/>
      <c r="D2369" s="462"/>
    </row>
    <row r="2370" spans="2:4" hidden="1" x14ac:dyDescent="0.25">
      <c r="B2370" s="480" t="s">
        <v>4006</v>
      </c>
      <c r="C2370" s="475"/>
      <c r="D2370" s="462"/>
    </row>
    <row r="2371" spans="2:4" hidden="1" x14ac:dyDescent="0.25">
      <c r="B2371" s="480" t="s">
        <v>4007</v>
      </c>
      <c r="C2371" s="475"/>
      <c r="D2371" s="462"/>
    </row>
    <row r="2372" spans="2:4" hidden="1" x14ac:dyDescent="0.25">
      <c r="B2372" s="480" t="s">
        <v>4008</v>
      </c>
      <c r="C2372" s="475"/>
      <c r="D2372" s="462"/>
    </row>
    <row r="2373" spans="2:4" hidden="1" x14ac:dyDescent="0.25">
      <c r="B2373" s="480" t="s">
        <v>4009</v>
      </c>
      <c r="C2373" s="475"/>
      <c r="D2373" s="462"/>
    </row>
    <row r="2374" spans="2:4" hidden="1" x14ac:dyDescent="0.25">
      <c r="B2374" s="480" t="s">
        <v>4010</v>
      </c>
      <c r="C2374" s="475"/>
      <c r="D2374" s="462"/>
    </row>
    <row r="2375" spans="2:4" hidden="1" x14ac:dyDescent="0.25">
      <c r="B2375" s="480" t="s">
        <v>4011</v>
      </c>
      <c r="C2375" s="475"/>
      <c r="D2375" s="462"/>
    </row>
    <row r="2376" spans="2:4" hidden="1" x14ac:dyDescent="0.25">
      <c r="B2376" s="480" t="s">
        <v>4012</v>
      </c>
      <c r="C2376" s="475"/>
      <c r="D2376" s="462"/>
    </row>
    <row r="2377" spans="2:4" hidden="1" x14ac:dyDescent="0.25">
      <c r="B2377" s="480" t="s">
        <v>4013</v>
      </c>
      <c r="C2377" s="475"/>
      <c r="D2377" s="462"/>
    </row>
    <row r="2378" spans="2:4" hidden="1" x14ac:dyDescent="0.25">
      <c r="B2378" s="480" t="s">
        <v>4014</v>
      </c>
      <c r="C2378" s="475"/>
      <c r="D2378" s="462"/>
    </row>
    <row r="2379" spans="2:4" hidden="1" x14ac:dyDescent="0.25">
      <c r="B2379" s="480" t="s">
        <v>4015</v>
      </c>
      <c r="C2379" s="475"/>
      <c r="D2379" s="462"/>
    </row>
    <row r="2380" spans="2:4" hidden="1" x14ac:dyDescent="0.25">
      <c r="B2380" s="480" t="s">
        <v>4016</v>
      </c>
      <c r="C2380" s="475"/>
      <c r="D2380" s="462"/>
    </row>
    <row r="2381" spans="2:4" hidden="1" x14ac:dyDescent="0.25">
      <c r="B2381" s="480" t="s">
        <v>4017</v>
      </c>
      <c r="C2381" s="475"/>
      <c r="D2381" s="462"/>
    </row>
    <row r="2382" spans="2:4" hidden="1" x14ac:dyDescent="0.25">
      <c r="B2382" s="480" t="s">
        <v>4018</v>
      </c>
      <c r="C2382" s="475"/>
      <c r="D2382" s="462"/>
    </row>
    <row r="2383" spans="2:4" hidden="1" x14ac:dyDescent="0.25">
      <c r="B2383" s="480" t="s">
        <v>4019</v>
      </c>
      <c r="C2383" s="475"/>
      <c r="D2383" s="462"/>
    </row>
    <row r="2384" spans="2:4" hidden="1" x14ac:dyDescent="0.25">
      <c r="B2384" s="481" t="s">
        <v>4122</v>
      </c>
      <c r="C2384" s="471">
        <f>COLUMN(B2384)</f>
        <v>2</v>
      </c>
      <c r="D2384" s="471">
        <f>ROW(B2384)</f>
        <v>2384</v>
      </c>
    </row>
    <row r="2385" spans="2:4" hidden="1" x14ac:dyDescent="0.25">
      <c r="B2385" s="480" t="s">
        <v>4000</v>
      </c>
      <c r="C2385" s="475"/>
      <c r="D2385" s="462"/>
    </row>
    <row r="2386" spans="2:4" hidden="1" x14ac:dyDescent="0.25">
      <c r="B2386" s="480" t="s">
        <v>4001</v>
      </c>
      <c r="C2386" s="475"/>
      <c r="D2386" s="462"/>
    </row>
    <row r="2387" spans="2:4" hidden="1" x14ac:dyDescent="0.25">
      <c r="B2387" s="480" t="s">
        <v>4002</v>
      </c>
      <c r="C2387" s="475"/>
      <c r="D2387" s="462"/>
    </row>
    <row r="2388" spans="2:4" hidden="1" x14ac:dyDescent="0.25">
      <c r="B2388" s="480" t="s">
        <v>4003</v>
      </c>
      <c r="C2388" s="475"/>
      <c r="D2388" s="462"/>
    </row>
    <row r="2389" spans="2:4" hidden="1" x14ac:dyDescent="0.25">
      <c r="B2389" s="480" t="s">
        <v>4004</v>
      </c>
      <c r="C2389" s="475"/>
      <c r="D2389" s="462"/>
    </row>
    <row r="2390" spans="2:4" hidden="1" x14ac:dyDescent="0.25">
      <c r="B2390" s="480" t="s">
        <v>4005</v>
      </c>
      <c r="C2390" s="475"/>
      <c r="D2390" s="462"/>
    </row>
    <row r="2391" spans="2:4" hidden="1" x14ac:dyDescent="0.25">
      <c r="B2391" s="480" t="s">
        <v>4006</v>
      </c>
      <c r="C2391" s="475"/>
      <c r="D2391" s="462"/>
    </row>
    <row r="2392" spans="2:4" hidden="1" x14ac:dyDescent="0.25">
      <c r="B2392" s="480" t="s">
        <v>4007</v>
      </c>
      <c r="C2392" s="475"/>
      <c r="D2392" s="462"/>
    </row>
    <row r="2393" spans="2:4" hidden="1" x14ac:dyDescent="0.25">
      <c r="B2393" s="480" t="s">
        <v>4008</v>
      </c>
      <c r="C2393" s="475"/>
      <c r="D2393" s="462"/>
    </row>
    <row r="2394" spans="2:4" hidden="1" x14ac:dyDescent="0.25">
      <c r="B2394" s="480" t="s">
        <v>4009</v>
      </c>
      <c r="C2394" s="475"/>
      <c r="D2394" s="462"/>
    </row>
    <row r="2395" spans="2:4" hidden="1" x14ac:dyDescent="0.25">
      <c r="B2395" s="480" t="s">
        <v>4010</v>
      </c>
      <c r="C2395" s="475"/>
      <c r="D2395" s="462"/>
    </row>
    <row r="2396" spans="2:4" hidden="1" x14ac:dyDescent="0.25">
      <c r="B2396" s="480" t="s">
        <v>4011</v>
      </c>
      <c r="C2396" s="475"/>
      <c r="D2396" s="462"/>
    </row>
    <row r="2397" spans="2:4" hidden="1" x14ac:dyDescent="0.25">
      <c r="B2397" s="480" t="s">
        <v>4012</v>
      </c>
      <c r="C2397" s="475"/>
      <c r="D2397" s="462"/>
    </row>
    <row r="2398" spans="2:4" hidden="1" x14ac:dyDescent="0.25">
      <c r="B2398" s="480" t="s">
        <v>4013</v>
      </c>
      <c r="C2398" s="475"/>
      <c r="D2398" s="462"/>
    </row>
    <row r="2399" spans="2:4" hidden="1" x14ac:dyDescent="0.25">
      <c r="B2399" s="480" t="s">
        <v>4014</v>
      </c>
      <c r="C2399" s="475"/>
      <c r="D2399" s="462"/>
    </row>
    <row r="2400" spans="2:4" hidden="1" x14ac:dyDescent="0.25">
      <c r="B2400" s="480" t="s">
        <v>4015</v>
      </c>
      <c r="C2400" s="475"/>
      <c r="D2400" s="462"/>
    </row>
    <row r="2401" spans="2:4" hidden="1" x14ac:dyDescent="0.25">
      <c r="B2401" s="480" t="s">
        <v>4016</v>
      </c>
      <c r="C2401" s="475"/>
      <c r="D2401" s="462"/>
    </row>
    <row r="2402" spans="2:4" hidden="1" x14ac:dyDescent="0.25">
      <c r="B2402" s="480" t="s">
        <v>4017</v>
      </c>
      <c r="C2402" s="475"/>
      <c r="D2402" s="462"/>
    </row>
    <row r="2403" spans="2:4" hidden="1" x14ac:dyDescent="0.25">
      <c r="B2403" s="480" t="s">
        <v>4018</v>
      </c>
      <c r="C2403" s="475"/>
      <c r="D2403" s="462"/>
    </row>
    <row r="2404" spans="2:4" hidden="1" x14ac:dyDescent="0.25">
      <c r="B2404" s="480" t="s">
        <v>4019</v>
      </c>
      <c r="C2404" s="475"/>
      <c r="D2404" s="462"/>
    </row>
    <row r="2405" spans="2:4" hidden="1" x14ac:dyDescent="0.25">
      <c r="B2405" s="481" t="s">
        <v>4123</v>
      </c>
      <c r="C2405" s="471">
        <f>COLUMN(B2405)</f>
        <v>2</v>
      </c>
      <c r="D2405" s="471">
        <f>ROW(B2405)</f>
        <v>2405</v>
      </c>
    </row>
    <row r="2406" spans="2:4" hidden="1" x14ac:dyDescent="0.25">
      <c r="B2406" s="480" t="s">
        <v>4000</v>
      </c>
      <c r="C2406" s="475"/>
      <c r="D2406" s="462"/>
    </row>
    <row r="2407" spans="2:4" hidden="1" x14ac:dyDescent="0.25">
      <c r="B2407" s="480" t="s">
        <v>4001</v>
      </c>
      <c r="C2407" s="475"/>
      <c r="D2407" s="462"/>
    </row>
    <row r="2408" spans="2:4" hidden="1" x14ac:dyDescent="0.25">
      <c r="B2408" s="480" t="s">
        <v>4002</v>
      </c>
      <c r="C2408" s="475"/>
      <c r="D2408" s="462"/>
    </row>
    <row r="2409" spans="2:4" hidden="1" x14ac:dyDescent="0.25">
      <c r="B2409" s="480" t="s">
        <v>4003</v>
      </c>
      <c r="C2409" s="475"/>
      <c r="D2409" s="462"/>
    </row>
    <row r="2410" spans="2:4" hidden="1" x14ac:dyDescent="0.25">
      <c r="B2410" s="480" t="s">
        <v>4004</v>
      </c>
      <c r="C2410" s="475"/>
      <c r="D2410" s="462"/>
    </row>
    <row r="2411" spans="2:4" hidden="1" x14ac:dyDescent="0.25">
      <c r="B2411" s="480" t="s">
        <v>4005</v>
      </c>
      <c r="C2411" s="475"/>
      <c r="D2411" s="462"/>
    </row>
    <row r="2412" spans="2:4" hidden="1" x14ac:dyDescent="0.25">
      <c r="B2412" s="480" t="s">
        <v>4006</v>
      </c>
      <c r="C2412" s="475"/>
      <c r="D2412" s="462"/>
    </row>
    <row r="2413" spans="2:4" hidden="1" x14ac:dyDescent="0.25">
      <c r="B2413" s="480" t="s">
        <v>4007</v>
      </c>
      <c r="C2413" s="475"/>
      <c r="D2413" s="462"/>
    </row>
    <row r="2414" spans="2:4" hidden="1" x14ac:dyDescent="0.25">
      <c r="B2414" s="480" t="s">
        <v>4008</v>
      </c>
      <c r="C2414" s="475"/>
      <c r="D2414" s="462"/>
    </row>
    <row r="2415" spans="2:4" hidden="1" x14ac:dyDescent="0.25">
      <c r="B2415" s="480" t="s">
        <v>4009</v>
      </c>
      <c r="C2415" s="475"/>
      <c r="D2415" s="462"/>
    </row>
    <row r="2416" spans="2:4" hidden="1" x14ac:dyDescent="0.25">
      <c r="B2416" s="480" t="s">
        <v>4010</v>
      </c>
      <c r="C2416" s="475"/>
      <c r="D2416" s="462"/>
    </row>
    <row r="2417" spans="2:4" hidden="1" x14ac:dyDescent="0.25">
      <c r="B2417" s="480" t="s">
        <v>4011</v>
      </c>
      <c r="C2417" s="475"/>
      <c r="D2417" s="462"/>
    </row>
    <row r="2418" spans="2:4" hidden="1" x14ac:dyDescent="0.25">
      <c r="B2418" s="480" t="s">
        <v>4012</v>
      </c>
      <c r="C2418" s="475"/>
      <c r="D2418" s="462"/>
    </row>
    <row r="2419" spans="2:4" hidden="1" x14ac:dyDescent="0.25">
      <c r="B2419" s="480" t="s">
        <v>4013</v>
      </c>
      <c r="C2419" s="475"/>
      <c r="D2419" s="462"/>
    </row>
    <row r="2420" spans="2:4" hidden="1" x14ac:dyDescent="0.25">
      <c r="B2420" s="480" t="s">
        <v>4014</v>
      </c>
      <c r="C2420" s="475"/>
      <c r="D2420" s="462"/>
    </row>
    <row r="2421" spans="2:4" hidden="1" x14ac:dyDescent="0.25">
      <c r="B2421" s="480" t="s">
        <v>4015</v>
      </c>
      <c r="C2421" s="475"/>
      <c r="D2421" s="462"/>
    </row>
    <row r="2422" spans="2:4" hidden="1" x14ac:dyDescent="0.25">
      <c r="B2422" s="480" t="s">
        <v>4016</v>
      </c>
      <c r="C2422" s="475"/>
      <c r="D2422" s="462"/>
    </row>
    <row r="2423" spans="2:4" hidden="1" x14ac:dyDescent="0.25">
      <c r="B2423" s="480" t="s">
        <v>4017</v>
      </c>
      <c r="C2423" s="475"/>
      <c r="D2423" s="462"/>
    </row>
    <row r="2424" spans="2:4" hidden="1" x14ac:dyDescent="0.25">
      <c r="B2424" s="480" t="s">
        <v>4018</v>
      </c>
      <c r="C2424" s="475"/>
      <c r="D2424" s="462"/>
    </row>
    <row r="2425" spans="2:4" hidden="1" x14ac:dyDescent="0.25">
      <c r="B2425" s="480" t="s">
        <v>4019</v>
      </c>
      <c r="C2425" s="475"/>
      <c r="D2425" s="462"/>
    </row>
    <row r="2426" spans="2:4" hidden="1" x14ac:dyDescent="0.25">
      <c r="B2426" s="481" t="s">
        <v>4124</v>
      </c>
      <c r="C2426" s="471">
        <f>COLUMN(B2426)</f>
        <v>2</v>
      </c>
      <c r="D2426" s="471">
        <f>ROW(B2426)</f>
        <v>2426</v>
      </c>
    </row>
    <row r="2427" spans="2:4" hidden="1" x14ac:dyDescent="0.25">
      <c r="B2427" s="480" t="s">
        <v>4000</v>
      </c>
      <c r="C2427" s="475"/>
      <c r="D2427" s="462"/>
    </row>
    <row r="2428" spans="2:4" hidden="1" x14ac:dyDescent="0.25">
      <c r="B2428" s="480" t="s">
        <v>4001</v>
      </c>
      <c r="C2428" s="475"/>
      <c r="D2428" s="462"/>
    </row>
    <row r="2429" spans="2:4" hidden="1" x14ac:dyDescent="0.25">
      <c r="B2429" s="480" t="s">
        <v>4002</v>
      </c>
      <c r="C2429" s="475"/>
      <c r="D2429" s="462"/>
    </row>
    <row r="2430" spans="2:4" hidden="1" x14ac:dyDescent="0.25">
      <c r="B2430" s="480" t="s">
        <v>4003</v>
      </c>
      <c r="C2430" s="475"/>
      <c r="D2430" s="462"/>
    </row>
    <row r="2431" spans="2:4" hidden="1" x14ac:dyDescent="0.25">
      <c r="B2431" s="480" t="s">
        <v>4004</v>
      </c>
      <c r="C2431" s="475"/>
      <c r="D2431" s="462"/>
    </row>
    <row r="2432" spans="2:4" hidden="1" x14ac:dyDescent="0.25">
      <c r="B2432" s="480" t="s">
        <v>4005</v>
      </c>
      <c r="C2432" s="475"/>
      <c r="D2432" s="462"/>
    </row>
    <row r="2433" spans="2:4" hidden="1" x14ac:dyDescent="0.25">
      <c r="B2433" s="480" t="s">
        <v>4006</v>
      </c>
      <c r="C2433" s="475"/>
      <c r="D2433" s="462"/>
    </row>
    <row r="2434" spans="2:4" hidden="1" x14ac:dyDescent="0.25">
      <c r="B2434" s="480" t="s">
        <v>4007</v>
      </c>
      <c r="C2434" s="475"/>
      <c r="D2434" s="462"/>
    </row>
    <row r="2435" spans="2:4" hidden="1" x14ac:dyDescent="0.25">
      <c r="B2435" s="480" t="s">
        <v>4008</v>
      </c>
      <c r="C2435" s="475"/>
      <c r="D2435" s="462"/>
    </row>
    <row r="2436" spans="2:4" hidden="1" x14ac:dyDescent="0.25">
      <c r="B2436" s="480" t="s">
        <v>4009</v>
      </c>
      <c r="C2436" s="475"/>
      <c r="D2436" s="462"/>
    </row>
    <row r="2437" spans="2:4" hidden="1" x14ac:dyDescent="0.25">
      <c r="B2437" s="480" t="s">
        <v>4010</v>
      </c>
      <c r="C2437" s="475"/>
      <c r="D2437" s="462"/>
    </row>
    <row r="2438" spans="2:4" hidden="1" x14ac:dyDescent="0.25">
      <c r="B2438" s="480" t="s">
        <v>4011</v>
      </c>
      <c r="C2438" s="475"/>
      <c r="D2438" s="462"/>
    </row>
    <row r="2439" spans="2:4" hidden="1" x14ac:dyDescent="0.25">
      <c r="B2439" s="480" t="s">
        <v>4012</v>
      </c>
      <c r="C2439" s="475"/>
      <c r="D2439" s="462"/>
    </row>
    <row r="2440" spans="2:4" hidden="1" x14ac:dyDescent="0.25">
      <c r="B2440" s="480" t="s">
        <v>4013</v>
      </c>
      <c r="C2440" s="475"/>
      <c r="D2440" s="462"/>
    </row>
    <row r="2441" spans="2:4" hidden="1" x14ac:dyDescent="0.25">
      <c r="B2441" s="480" t="s">
        <v>4014</v>
      </c>
      <c r="C2441" s="475"/>
      <c r="D2441" s="462"/>
    </row>
    <row r="2442" spans="2:4" hidden="1" x14ac:dyDescent="0.25">
      <c r="B2442" s="480" t="s">
        <v>4015</v>
      </c>
      <c r="C2442" s="475"/>
      <c r="D2442" s="462"/>
    </row>
    <row r="2443" spans="2:4" hidden="1" x14ac:dyDescent="0.25">
      <c r="B2443" s="480" t="s">
        <v>4016</v>
      </c>
      <c r="C2443" s="475"/>
      <c r="D2443" s="462"/>
    </row>
    <row r="2444" spans="2:4" hidden="1" x14ac:dyDescent="0.25">
      <c r="B2444" s="480" t="s">
        <v>4017</v>
      </c>
      <c r="C2444" s="475"/>
      <c r="D2444" s="462"/>
    </row>
    <row r="2445" spans="2:4" hidden="1" x14ac:dyDescent="0.25">
      <c r="B2445" s="480" t="s">
        <v>4018</v>
      </c>
      <c r="C2445" s="475"/>
      <c r="D2445" s="462"/>
    </row>
    <row r="2446" spans="2:4" hidden="1" x14ac:dyDescent="0.25">
      <c r="B2446" s="480" t="s">
        <v>4019</v>
      </c>
      <c r="C2446" s="475"/>
      <c r="D2446" s="462"/>
    </row>
    <row r="2447" spans="2:4" hidden="1" x14ac:dyDescent="0.25">
      <c r="B2447" s="477" t="s">
        <v>4125</v>
      </c>
      <c r="C2447" s="471">
        <f>COLUMN(B2447)</f>
        <v>2</v>
      </c>
      <c r="D2447" s="471">
        <f>ROW(B2447)</f>
        <v>2447</v>
      </c>
    </row>
    <row r="2448" spans="2:4" hidden="1" x14ac:dyDescent="0.25">
      <c r="B2448" s="480" t="s">
        <v>4000</v>
      </c>
      <c r="C2448" s="475"/>
      <c r="D2448" s="462"/>
    </row>
    <row r="2449" spans="2:4" hidden="1" x14ac:dyDescent="0.25">
      <c r="B2449" s="480" t="s">
        <v>4001</v>
      </c>
      <c r="C2449" s="475"/>
      <c r="D2449" s="462"/>
    </row>
    <row r="2450" spans="2:4" hidden="1" x14ac:dyDescent="0.25">
      <c r="B2450" s="480" t="s">
        <v>4002</v>
      </c>
      <c r="C2450" s="475"/>
      <c r="D2450" s="462"/>
    </row>
    <row r="2451" spans="2:4" hidden="1" x14ac:dyDescent="0.25">
      <c r="B2451" s="480" t="s">
        <v>4003</v>
      </c>
      <c r="C2451" s="475"/>
      <c r="D2451" s="462"/>
    </row>
    <row r="2452" spans="2:4" hidden="1" x14ac:dyDescent="0.25">
      <c r="B2452" s="480" t="s">
        <v>4004</v>
      </c>
      <c r="C2452" s="475"/>
      <c r="D2452" s="462"/>
    </row>
    <row r="2453" spans="2:4" hidden="1" x14ac:dyDescent="0.25">
      <c r="B2453" s="480" t="s">
        <v>4005</v>
      </c>
      <c r="C2453" s="475"/>
      <c r="D2453" s="462"/>
    </row>
    <row r="2454" spans="2:4" hidden="1" x14ac:dyDescent="0.25">
      <c r="B2454" s="480" t="s">
        <v>4006</v>
      </c>
      <c r="C2454" s="475"/>
      <c r="D2454" s="462"/>
    </row>
    <row r="2455" spans="2:4" hidden="1" x14ac:dyDescent="0.25">
      <c r="B2455" s="480" t="s">
        <v>4007</v>
      </c>
      <c r="C2455" s="475"/>
      <c r="D2455" s="462"/>
    </row>
    <row r="2456" spans="2:4" hidden="1" x14ac:dyDescent="0.25">
      <c r="B2456" s="480" t="s">
        <v>4008</v>
      </c>
      <c r="C2456" s="475"/>
      <c r="D2456" s="462"/>
    </row>
    <row r="2457" spans="2:4" hidden="1" x14ac:dyDescent="0.25">
      <c r="B2457" s="480" t="s">
        <v>4009</v>
      </c>
      <c r="C2457" s="475"/>
      <c r="D2457" s="462"/>
    </row>
    <row r="2458" spans="2:4" hidden="1" x14ac:dyDescent="0.25">
      <c r="B2458" s="480" t="s">
        <v>4010</v>
      </c>
      <c r="C2458" s="475"/>
      <c r="D2458" s="462"/>
    </row>
    <row r="2459" spans="2:4" hidden="1" x14ac:dyDescent="0.25">
      <c r="B2459" s="480" t="s">
        <v>4011</v>
      </c>
      <c r="C2459" s="475"/>
      <c r="D2459" s="462"/>
    </row>
    <row r="2460" spans="2:4" hidden="1" x14ac:dyDescent="0.25">
      <c r="B2460" s="480" t="s">
        <v>4012</v>
      </c>
      <c r="C2460" s="475"/>
      <c r="D2460" s="462"/>
    </row>
    <row r="2461" spans="2:4" hidden="1" x14ac:dyDescent="0.25">
      <c r="B2461" s="480" t="s">
        <v>4013</v>
      </c>
      <c r="C2461" s="475"/>
      <c r="D2461" s="462"/>
    </row>
    <row r="2462" spans="2:4" hidden="1" x14ac:dyDescent="0.25">
      <c r="B2462" s="480" t="s">
        <v>4014</v>
      </c>
      <c r="C2462" s="475"/>
      <c r="D2462" s="462"/>
    </row>
    <row r="2463" spans="2:4" hidden="1" x14ac:dyDescent="0.25">
      <c r="B2463" s="480" t="s">
        <v>4015</v>
      </c>
      <c r="C2463" s="475"/>
      <c r="D2463" s="462"/>
    </row>
    <row r="2464" spans="2:4" hidden="1" x14ac:dyDescent="0.25">
      <c r="B2464" s="480" t="s">
        <v>4016</v>
      </c>
      <c r="C2464" s="475"/>
      <c r="D2464" s="462"/>
    </row>
    <row r="2465" spans="2:4" hidden="1" x14ac:dyDescent="0.25">
      <c r="B2465" s="480" t="s">
        <v>4017</v>
      </c>
      <c r="C2465" s="475"/>
      <c r="D2465" s="462"/>
    </row>
    <row r="2466" spans="2:4" hidden="1" x14ac:dyDescent="0.25">
      <c r="B2466" s="480" t="s">
        <v>4018</v>
      </c>
      <c r="C2466" s="475"/>
      <c r="D2466" s="462"/>
    </row>
    <row r="2467" spans="2:4" hidden="1" x14ac:dyDescent="0.25">
      <c r="B2467" s="480" t="s">
        <v>4019</v>
      </c>
      <c r="C2467" s="475"/>
      <c r="D2467" s="462"/>
    </row>
    <row r="2468" spans="2:4" hidden="1" x14ac:dyDescent="0.25">
      <c r="B2468" s="481" t="s">
        <v>4126</v>
      </c>
      <c r="C2468" s="471">
        <f>COLUMN(B2468)</f>
        <v>2</v>
      </c>
      <c r="D2468" s="471">
        <f>ROW(B2468)</f>
        <v>2468</v>
      </c>
    </row>
    <row r="2469" spans="2:4" hidden="1" x14ac:dyDescent="0.25">
      <c r="B2469" s="480" t="s">
        <v>4000</v>
      </c>
      <c r="C2469" s="475"/>
      <c r="D2469" s="462"/>
    </row>
    <row r="2470" spans="2:4" hidden="1" x14ac:dyDescent="0.25">
      <c r="B2470" s="480" t="s">
        <v>4001</v>
      </c>
      <c r="C2470" s="475"/>
      <c r="D2470" s="462"/>
    </row>
    <row r="2471" spans="2:4" hidden="1" x14ac:dyDescent="0.25">
      <c r="B2471" s="480" t="s">
        <v>4002</v>
      </c>
      <c r="C2471" s="475"/>
      <c r="D2471" s="462"/>
    </row>
    <row r="2472" spans="2:4" hidden="1" x14ac:dyDescent="0.25">
      <c r="B2472" s="480" t="s">
        <v>4003</v>
      </c>
      <c r="C2472" s="475"/>
      <c r="D2472" s="462"/>
    </row>
    <row r="2473" spans="2:4" hidden="1" x14ac:dyDescent="0.25">
      <c r="B2473" s="480" t="s">
        <v>4004</v>
      </c>
      <c r="C2473" s="475"/>
      <c r="D2473" s="462"/>
    </row>
    <row r="2474" spans="2:4" hidden="1" x14ac:dyDescent="0.25">
      <c r="B2474" s="480" t="s">
        <v>4005</v>
      </c>
      <c r="C2474" s="475"/>
      <c r="D2474" s="462"/>
    </row>
    <row r="2475" spans="2:4" hidden="1" x14ac:dyDescent="0.25">
      <c r="B2475" s="480" t="s">
        <v>4006</v>
      </c>
      <c r="C2475" s="475"/>
      <c r="D2475" s="462"/>
    </row>
    <row r="2476" spans="2:4" hidden="1" x14ac:dyDescent="0.25">
      <c r="B2476" s="480" t="s">
        <v>4007</v>
      </c>
      <c r="C2476" s="475"/>
      <c r="D2476" s="462"/>
    </row>
    <row r="2477" spans="2:4" hidden="1" x14ac:dyDescent="0.25">
      <c r="B2477" s="480" t="s">
        <v>4008</v>
      </c>
      <c r="C2477" s="475"/>
      <c r="D2477" s="462"/>
    </row>
    <row r="2478" spans="2:4" hidden="1" x14ac:dyDescent="0.25">
      <c r="B2478" s="480" t="s">
        <v>4009</v>
      </c>
      <c r="C2478" s="475"/>
      <c r="D2478" s="462"/>
    </row>
    <row r="2479" spans="2:4" hidden="1" x14ac:dyDescent="0.25">
      <c r="B2479" s="480" t="s">
        <v>4010</v>
      </c>
      <c r="C2479" s="475"/>
      <c r="D2479" s="462"/>
    </row>
    <row r="2480" spans="2:4" hidden="1" x14ac:dyDescent="0.25">
      <c r="B2480" s="480" t="s">
        <v>4011</v>
      </c>
      <c r="C2480" s="475"/>
      <c r="D2480" s="462"/>
    </row>
    <row r="2481" spans="2:4" hidden="1" x14ac:dyDescent="0.25">
      <c r="B2481" s="480" t="s">
        <v>4012</v>
      </c>
      <c r="C2481" s="475"/>
      <c r="D2481" s="462"/>
    </row>
    <row r="2482" spans="2:4" hidden="1" x14ac:dyDescent="0.25">
      <c r="B2482" s="480" t="s">
        <v>4013</v>
      </c>
      <c r="C2482" s="475"/>
      <c r="D2482" s="462"/>
    </row>
    <row r="2483" spans="2:4" hidden="1" x14ac:dyDescent="0.25">
      <c r="B2483" s="480" t="s">
        <v>4014</v>
      </c>
      <c r="C2483" s="475"/>
      <c r="D2483" s="462"/>
    </row>
    <row r="2484" spans="2:4" hidden="1" x14ac:dyDescent="0.25">
      <c r="B2484" s="480" t="s">
        <v>4015</v>
      </c>
      <c r="C2484" s="475"/>
      <c r="D2484" s="462"/>
    </row>
    <row r="2485" spans="2:4" hidden="1" x14ac:dyDescent="0.25">
      <c r="B2485" s="480" t="s">
        <v>4016</v>
      </c>
      <c r="C2485" s="475"/>
      <c r="D2485" s="462"/>
    </row>
    <row r="2486" spans="2:4" hidden="1" x14ac:dyDescent="0.25">
      <c r="B2486" s="480" t="s">
        <v>4017</v>
      </c>
      <c r="C2486" s="475"/>
      <c r="D2486" s="462"/>
    </row>
    <row r="2487" spans="2:4" hidden="1" x14ac:dyDescent="0.25">
      <c r="B2487" s="480" t="s">
        <v>4018</v>
      </c>
      <c r="C2487" s="475"/>
      <c r="D2487" s="462"/>
    </row>
    <row r="2488" spans="2:4" hidden="1" x14ac:dyDescent="0.25">
      <c r="B2488" s="480" t="s">
        <v>4019</v>
      </c>
      <c r="C2488" s="475"/>
      <c r="D2488" s="462"/>
    </row>
    <row r="2489" spans="2:4" hidden="1" x14ac:dyDescent="0.25">
      <c r="B2489" s="481" t="s">
        <v>4127</v>
      </c>
      <c r="C2489" s="471">
        <f>COLUMN(B2489)</f>
        <v>2</v>
      </c>
      <c r="D2489" s="471">
        <f>ROW(B2489)</f>
        <v>2489</v>
      </c>
    </row>
    <row r="2490" spans="2:4" hidden="1" x14ac:dyDescent="0.25">
      <c r="B2490" s="480" t="s">
        <v>4000</v>
      </c>
      <c r="C2490" s="475"/>
      <c r="D2490" s="462"/>
    </row>
    <row r="2491" spans="2:4" hidden="1" x14ac:dyDescent="0.25">
      <c r="B2491" s="480" t="s">
        <v>4001</v>
      </c>
      <c r="C2491" s="475"/>
      <c r="D2491" s="462"/>
    </row>
    <row r="2492" spans="2:4" hidden="1" x14ac:dyDescent="0.25">
      <c r="B2492" s="480" t="s">
        <v>4002</v>
      </c>
      <c r="C2492" s="475"/>
      <c r="D2492" s="462"/>
    </row>
    <row r="2493" spans="2:4" hidden="1" x14ac:dyDescent="0.25">
      <c r="B2493" s="480" t="s">
        <v>4003</v>
      </c>
      <c r="C2493" s="475"/>
      <c r="D2493" s="462"/>
    </row>
    <row r="2494" spans="2:4" hidden="1" x14ac:dyDescent="0.25">
      <c r="B2494" s="480" t="s">
        <v>4004</v>
      </c>
      <c r="C2494" s="475"/>
      <c r="D2494" s="462"/>
    </row>
    <row r="2495" spans="2:4" hidden="1" x14ac:dyDescent="0.25">
      <c r="B2495" s="480" t="s">
        <v>4005</v>
      </c>
      <c r="C2495" s="475"/>
      <c r="D2495" s="462"/>
    </row>
    <row r="2496" spans="2:4" hidden="1" x14ac:dyDescent="0.25">
      <c r="B2496" s="480" t="s">
        <v>4006</v>
      </c>
      <c r="C2496" s="475"/>
      <c r="D2496" s="462"/>
    </row>
    <row r="2497" spans="2:4" hidden="1" x14ac:dyDescent="0.25">
      <c r="B2497" s="480" t="s">
        <v>4007</v>
      </c>
      <c r="C2497" s="475"/>
      <c r="D2497" s="462"/>
    </row>
    <row r="2498" spans="2:4" hidden="1" x14ac:dyDescent="0.25">
      <c r="B2498" s="480" t="s">
        <v>4008</v>
      </c>
      <c r="C2498" s="475"/>
      <c r="D2498" s="462"/>
    </row>
    <row r="2499" spans="2:4" hidden="1" x14ac:dyDescent="0.25">
      <c r="B2499" s="480" t="s">
        <v>4009</v>
      </c>
      <c r="C2499" s="475"/>
      <c r="D2499" s="462"/>
    </row>
    <row r="2500" spans="2:4" hidden="1" x14ac:dyDescent="0.25">
      <c r="B2500" s="480" t="s">
        <v>4010</v>
      </c>
      <c r="C2500" s="475"/>
      <c r="D2500" s="462"/>
    </row>
    <row r="2501" spans="2:4" hidden="1" x14ac:dyDescent="0.25">
      <c r="B2501" s="480" t="s">
        <v>4011</v>
      </c>
      <c r="C2501" s="475"/>
      <c r="D2501" s="462"/>
    </row>
    <row r="2502" spans="2:4" hidden="1" x14ac:dyDescent="0.25">
      <c r="B2502" s="480" t="s">
        <v>4012</v>
      </c>
      <c r="C2502" s="475"/>
      <c r="D2502" s="462"/>
    </row>
    <row r="2503" spans="2:4" hidden="1" x14ac:dyDescent="0.25">
      <c r="B2503" s="480" t="s">
        <v>4013</v>
      </c>
      <c r="C2503" s="475"/>
      <c r="D2503" s="462"/>
    </row>
    <row r="2504" spans="2:4" hidden="1" x14ac:dyDescent="0.25">
      <c r="B2504" s="480" t="s">
        <v>4014</v>
      </c>
      <c r="C2504" s="475"/>
      <c r="D2504" s="462"/>
    </row>
    <row r="2505" spans="2:4" hidden="1" x14ac:dyDescent="0.25">
      <c r="B2505" s="480" t="s">
        <v>4015</v>
      </c>
      <c r="C2505" s="475"/>
      <c r="D2505" s="462"/>
    </row>
    <row r="2506" spans="2:4" hidden="1" x14ac:dyDescent="0.25">
      <c r="B2506" s="480" t="s">
        <v>4016</v>
      </c>
      <c r="C2506" s="475"/>
      <c r="D2506" s="462"/>
    </row>
    <row r="2507" spans="2:4" hidden="1" x14ac:dyDescent="0.25">
      <c r="B2507" s="480" t="s">
        <v>4017</v>
      </c>
      <c r="C2507" s="475"/>
      <c r="D2507" s="462"/>
    </row>
    <row r="2508" spans="2:4" hidden="1" x14ac:dyDescent="0.25">
      <c r="B2508" s="480" t="s">
        <v>4018</v>
      </c>
      <c r="C2508" s="475"/>
      <c r="D2508" s="462"/>
    </row>
    <row r="2509" spans="2:4" hidden="1" x14ac:dyDescent="0.25">
      <c r="B2509" s="480" t="s">
        <v>4019</v>
      </c>
      <c r="C2509" s="475"/>
      <c r="D2509" s="462"/>
    </row>
    <row r="2510" spans="2:4" hidden="1" x14ac:dyDescent="0.25">
      <c r="B2510" s="481" t="s">
        <v>4128</v>
      </c>
      <c r="C2510" s="471">
        <f>COLUMN(B2510)</f>
        <v>2</v>
      </c>
      <c r="D2510" s="471">
        <f>ROW(B2510)</f>
        <v>2510</v>
      </c>
    </row>
    <row r="2511" spans="2:4" hidden="1" x14ac:dyDescent="0.25">
      <c r="B2511" s="480" t="s">
        <v>4000</v>
      </c>
      <c r="C2511" s="475"/>
      <c r="D2511" s="462"/>
    </row>
    <row r="2512" spans="2:4" hidden="1" x14ac:dyDescent="0.25">
      <c r="B2512" s="480" t="s">
        <v>4001</v>
      </c>
      <c r="C2512" s="475"/>
      <c r="D2512" s="462"/>
    </row>
    <row r="2513" spans="2:4" hidden="1" x14ac:dyDescent="0.25">
      <c r="B2513" s="480" t="s">
        <v>4002</v>
      </c>
      <c r="C2513" s="475"/>
      <c r="D2513" s="462"/>
    </row>
    <row r="2514" spans="2:4" hidden="1" x14ac:dyDescent="0.25">
      <c r="B2514" s="480" t="s">
        <v>4003</v>
      </c>
      <c r="C2514" s="475"/>
      <c r="D2514" s="462"/>
    </row>
    <row r="2515" spans="2:4" hidden="1" x14ac:dyDescent="0.25">
      <c r="B2515" s="480" t="s">
        <v>4004</v>
      </c>
      <c r="C2515" s="475"/>
      <c r="D2515" s="462"/>
    </row>
    <row r="2516" spans="2:4" hidden="1" x14ac:dyDescent="0.25">
      <c r="B2516" s="480" t="s">
        <v>4005</v>
      </c>
      <c r="C2516" s="475"/>
      <c r="D2516" s="462"/>
    </row>
    <row r="2517" spans="2:4" hidden="1" x14ac:dyDescent="0.25">
      <c r="B2517" s="480" t="s">
        <v>4006</v>
      </c>
      <c r="C2517" s="475"/>
      <c r="D2517" s="462"/>
    </row>
    <row r="2518" spans="2:4" hidden="1" x14ac:dyDescent="0.25">
      <c r="B2518" s="480" t="s">
        <v>4007</v>
      </c>
      <c r="C2518" s="475"/>
      <c r="D2518" s="462"/>
    </row>
    <row r="2519" spans="2:4" hidden="1" x14ac:dyDescent="0.25">
      <c r="B2519" s="480" t="s">
        <v>4008</v>
      </c>
      <c r="C2519" s="475"/>
      <c r="D2519" s="462"/>
    </row>
    <row r="2520" spans="2:4" hidden="1" x14ac:dyDescent="0.25">
      <c r="B2520" s="480" t="s">
        <v>4009</v>
      </c>
      <c r="C2520" s="475"/>
      <c r="D2520" s="462"/>
    </row>
    <row r="2521" spans="2:4" hidden="1" x14ac:dyDescent="0.25">
      <c r="B2521" s="480" t="s">
        <v>4010</v>
      </c>
      <c r="C2521" s="475"/>
      <c r="D2521" s="462"/>
    </row>
    <row r="2522" spans="2:4" hidden="1" x14ac:dyDescent="0.25">
      <c r="B2522" s="480" t="s">
        <v>4011</v>
      </c>
      <c r="C2522" s="475"/>
      <c r="D2522" s="462"/>
    </row>
    <row r="2523" spans="2:4" hidden="1" x14ac:dyDescent="0.25">
      <c r="B2523" s="480" t="s">
        <v>4012</v>
      </c>
      <c r="C2523" s="475"/>
      <c r="D2523" s="462"/>
    </row>
    <row r="2524" spans="2:4" hidden="1" x14ac:dyDescent="0.25">
      <c r="B2524" s="480" t="s">
        <v>4013</v>
      </c>
      <c r="C2524" s="475"/>
      <c r="D2524" s="462"/>
    </row>
    <row r="2525" spans="2:4" hidden="1" x14ac:dyDescent="0.25">
      <c r="B2525" s="480" t="s">
        <v>4014</v>
      </c>
      <c r="C2525" s="475"/>
      <c r="D2525" s="462"/>
    </row>
    <row r="2526" spans="2:4" hidden="1" x14ac:dyDescent="0.25">
      <c r="B2526" s="480" t="s">
        <v>4015</v>
      </c>
      <c r="C2526" s="475"/>
      <c r="D2526" s="462"/>
    </row>
    <row r="2527" spans="2:4" hidden="1" x14ac:dyDescent="0.25">
      <c r="B2527" s="480" t="s">
        <v>4016</v>
      </c>
      <c r="C2527" s="475"/>
      <c r="D2527" s="462"/>
    </row>
    <row r="2528" spans="2:4" hidden="1" x14ac:dyDescent="0.25">
      <c r="B2528" s="480" t="s">
        <v>4017</v>
      </c>
      <c r="C2528" s="475"/>
      <c r="D2528" s="462"/>
    </row>
    <row r="2529" spans="2:4" hidden="1" x14ac:dyDescent="0.25">
      <c r="B2529" s="480" t="s">
        <v>4018</v>
      </c>
      <c r="C2529" s="475"/>
      <c r="D2529" s="462"/>
    </row>
    <row r="2530" spans="2:4" hidden="1" x14ac:dyDescent="0.25">
      <c r="B2530" s="480" t="s">
        <v>4019</v>
      </c>
      <c r="C2530" s="475"/>
      <c r="D2530" s="462"/>
    </row>
    <row r="2531" spans="2:4" hidden="1" x14ac:dyDescent="0.25">
      <c r="B2531" s="481" t="s">
        <v>4129</v>
      </c>
      <c r="C2531" s="471">
        <f>COLUMN(B2531)</f>
        <v>2</v>
      </c>
      <c r="D2531" s="471">
        <f>ROW(B2531)</f>
        <v>2531</v>
      </c>
    </row>
    <row r="2532" spans="2:4" hidden="1" x14ac:dyDescent="0.25">
      <c r="B2532" s="480" t="s">
        <v>4000</v>
      </c>
      <c r="C2532" s="475"/>
      <c r="D2532" s="462"/>
    </row>
    <row r="2533" spans="2:4" hidden="1" x14ac:dyDescent="0.25">
      <c r="B2533" s="480" t="s">
        <v>4001</v>
      </c>
      <c r="C2533" s="475"/>
      <c r="D2533" s="462"/>
    </row>
    <row r="2534" spans="2:4" hidden="1" x14ac:dyDescent="0.25">
      <c r="B2534" s="480" t="s">
        <v>4002</v>
      </c>
      <c r="C2534" s="475"/>
      <c r="D2534" s="462"/>
    </row>
    <row r="2535" spans="2:4" hidden="1" x14ac:dyDescent="0.25">
      <c r="B2535" s="480" t="s">
        <v>4003</v>
      </c>
      <c r="C2535" s="475"/>
      <c r="D2535" s="462"/>
    </row>
    <row r="2536" spans="2:4" hidden="1" x14ac:dyDescent="0.25">
      <c r="B2536" s="480" t="s">
        <v>4004</v>
      </c>
      <c r="C2536" s="475"/>
      <c r="D2536" s="462"/>
    </row>
    <row r="2537" spans="2:4" hidden="1" x14ac:dyDescent="0.25">
      <c r="B2537" s="480" t="s">
        <v>4005</v>
      </c>
      <c r="C2537" s="475"/>
      <c r="D2537" s="462"/>
    </row>
    <row r="2538" spans="2:4" hidden="1" x14ac:dyDescent="0.25">
      <c r="B2538" s="480" t="s">
        <v>4006</v>
      </c>
      <c r="C2538" s="475"/>
      <c r="D2538" s="462"/>
    </row>
    <row r="2539" spans="2:4" hidden="1" x14ac:dyDescent="0.25">
      <c r="B2539" s="480" t="s">
        <v>4007</v>
      </c>
      <c r="C2539" s="475"/>
      <c r="D2539" s="462"/>
    </row>
    <row r="2540" spans="2:4" hidden="1" x14ac:dyDescent="0.25">
      <c r="B2540" s="480" t="s">
        <v>4008</v>
      </c>
      <c r="C2540" s="475"/>
      <c r="D2540" s="462"/>
    </row>
    <row r="2541" spans="2:4" hidden="1" x14ac:dyDescent="0.25">
      <c r="B2541" s="480" t="s">
        <v>4009</v>
      </c>
      <c r="C2541" s="475"/>
      <c r="D2541" s="462"/>
    </row>
    <row r="2542" spans="2:4" hidden="1" x14ac:dyDescent="0.25">
      <c r="B2542" s="480" t="s">
        <v>4010</v>
      </c>
      <c r="C2542" s="475"/>
      <c r="D2542" s="462"/>
    </row>
    <row r="2543" spans="2:4" hidden="1" x14ac:dyDescent="0.25">
      <c r="B2543" s="480" t="s">
        <v>4011</v>
      </c>
      <c r="C2543" s="475"/>
      <c r="D2543" s="462"/>
    </row>
    <row r="2544" spans="2:4" hidden="1" x14ac:dyDescent="0.25">
      <c r="B2544" s="480" t="s">
        <v>4012</v>
      </c>
      <c r="C2544" s="475"/>
      <c r="D2544" s="462"/>
    </row>
    <row r="2545" spans="2:4" hidden="1" x14ac:dyDescent="0.25">
      <c r="B2545" s="480" t="s">
        <v>4013</v>
      </c>
      <c r="C2545" s="475"/>
      <c r="D2545" s="462"/>
    </row>
    <row r="2546" spans="2:4" hidden="1" x14ac:dyDescent="0.25">
      <c r="B2546" s="480" t="s">
        <v>4014</v>
      </c>
      <c r="C2546" s="475"/>
      <c r="D2546" s="462"/>
    </row>
    <row r="2547" spans="2:4" hidden="1" x14ac:dyDescent="0.25">
      <c r="B2547" s="480" t="s">
        <v>4015</v>
      </c>
      <c r="C2547" s="475"/>
      <c r="D2547" s="462"/>
    </row>
    <row r="2548" spans="2:4" hidden="1" x14ac:dyDescent="0.25">
      <c r="B2548" s="480" t="s">
        <v>4016</v>
      </c>
      <c r="C2548" s="475"/>
      <c r="D2548" s="462"/>
    </row>
    <row r="2549" spans="2:4" hidden="1" x14ac:dyDescent="0.25">
      <c r="B2549" s="480" t="s">
        <v>4017</v>
      </c>
      <c r="C2549" s="475"/>
      <c r="D2549" s="462"/>
    </row>
    <row r="2550" spans="2:4" hidden="1" x14ac:dyDescent="0.25">
      <c r="B2550" s="480" t="s">
        <v>4018</v>
      </c>
      <c r="C2550" s="475"/>
      <c r="D2550" s="462"/>
    </row>
    <row r="2551" spans="2:4" hidden="1" x14ac:dyDescent="0.25">
      <c r="B2551" s="480" t="s">
        <v>4019</v>
      </c>
      <c r="C2551" s="475"/>
      <c r="D2551" s="462"/>
    </row>
    <row r="2552" spans="2:4" hidden="1" x14ac:dyDescent="0.25">
      <c r="B2552" s="477" t="s">
        <v>4130</v>
      </c>
      <c r="C2552" s="471">
        <f>COLUMN(B2552)</f>
        <v>2</v>
      </c>
      <c r="D2552" s="471">
        <f>ROW(B2552)</f>
        <v>2552</v>
      </c>
    </row>
    <row r="2553" spans="2:4" hidden="1" x14ac:dyDescent="0.25">
      <c r="B2553" s="480" t="s">
        <v>4000</v>
      </c>
      <c r="C2553" s="475"/>
      <c r="D2553" s="462"/>
    </row>
    <row r="2554" spans="2:4" hidden="1" x14ac:dyDescent="0.25">
      <c r="B2554" s="480" t="s">
        <v>4001</v>
      </c>
      <c r="C2554" s="475"/>
      <c r="D2554" s="462"/>
    </row>
    <row r="2555" spans="2:4" hidden="1" x14ac:dyDescent="0.25">
      <c r="B2555" s="480" t="s">
        <v>4002</v>
      </c>
      <c r="C2555" s="475"/>
      <c r="D2555" s="462"/>
    </row>
    <row r="2556" spans="2:4" hidden="1" x14ac:dyDescent="0.25">
      <c r="B2556" s="480" t="s">
        <v>4003</v>
      </c>
      <c r="C2556" s="475"/>
      <c r="D2556" s="462"/>
    </row>
    <row r="2557" spans="2:4" hidden="1" x14ac:dyDescent="0.25">
      <c r="B2557" s="480" t="s">
        <v>4004</v>
      </c>
      <c r="C2557" s="475"/>
      <c r="D2557" s="462"/>
    </row>
    <row r="2558" spans="2:4" hidden="1" x14ac:dyDescent="0.25">
      <c r="B2558" s="480" t="s">
        <v>4005</v>
      </c>
      <c r="C2558" s="475"/>
      <c r="D2558" s="462"/>
    </row>
    <row r="2559" spans="2:4" hidden="1" x14ac:dyDescent="0.25">
      <c r="B2559" s="480" t="s">
        <v>4006</v>
      </c>
      <c r="C2559" s="475"/>
      <c r="D2559" s="462"/>
    </row>
    <row r="2560" spans="2:4" hidden="1" x14ac:dyDescent="0.25">
      <c r="B2560" s="480" t="s">
        <v>4007</v>
      </c>
      <c r="C2560" s="475"/>
      <c r="D2560" s="462"/>
    </row>
    <row r="2561" spans="2:4" hidden="1" x14ac:dyDescent="0.25">
      <c r="B2561" s="480" t="s">
        <v>4008</v>
      </c>
      <c r="C2561" s="475"/>
      <c r="D2561" s="462"/>
    </row>
    <row r="2562" spans="2:4" hidden="1" x14ac:dyDescent="0.25">
      <c r="B2562" s="480" t="s">
        <v>4009</v>
      </c>
      <c r="C2562" s="475"/>
      <c r="D2562" s="462"/>
    </row>
    <row r="2563" spans="2:4" hidden="1" x14ac:dyDescent="0.25">
      <c r="B2563" s="480" t="s">
        <v>4010</v>
      </c>
      <c r="C2563" s="475"/>
      <c r="D2563" s="462"/>
    </row>
    <row r="2564" spans="2:4" hidden="1" x14ac:dyDescent="0.25">
      <c r="B2564" s="480" t="s">
        <v>4011</v>
      </c>
      <c r="C2564" s="475"/>
      <c r="D2564" s="462"/>
    </row>
    <row r="2565" spans="2:4" hidden="1" x14ac:dyDescent="0.25">
      <c r="B2565" s="480" t="s">
        <v>4012</v>
      </c>
      <c r="C2565" s="475"/>
      <c r="D2565" s="462"/>
    </row>
    <row r="2566" spans="2:4" hidden="1" x14ac:dyDescent="0.25">
      <c r="B2566" s="480" t="s">
        <v>4013</v>
      </c>
      <c r="C2566" s="475"/>
      <c r="D2566" s="462"/>
    </row>
    <row r="2567" spans="2:4" hidden="1" x14ac:dyDescent="0.25">
      <c r="B2567" s="480" t="s">
        <v>4014</v>
      </c>
      <c r="C2567" s="475"/>
      <c r="D2567" s="462"/>
    </row>
    <row r="2568" spans="2:4" hidden="1" x14ac:dyDescent="0.25">
      <c r="B2568" s="480" t="s">
        <v>4015</v>
      </c>
      <c r="C2568" s="475"/>
      <c r="D2568" s="462"/>
    </row>
    <row r="2569" spans="2:4" hidden="1" x14ac:dyDescent="0.25">
      <c r="B2569" s="480" t="s">
        <v>4016</v>
      </c>
      <c r="C2569" s="475"/>
      <c r="D2569" s="462"/>
    </row>
    <row r="2570" spans="2:4" hidden="1" x14ac:dyDescent="0.25">
      <c r="B2570" s="480" t="s">
        <v>4017</v>
      </c>
      <c r="C2570" s="475"/>
      <c r="D2570" s="462"/>
    </row>
    <row r="2571" spans="2:4" hidden="1" x14ac:dyDescent="0.25">
      <c r="B2571" s="480" t="s">
        <v>4018</v>
      </c>
      <c r="C2571" s="475"/>
      <c r="D2571" s="462"/>
    </row>
    <row r="2572" spans="2:4" hidden="1" x14ac:dyDescent="0.25">
      <c r="B2572" s="480" t="s">
        <v>4019</v>
      </c>
      <c r="C2572" s="475"/>
      <c r="D2572" s="462"/>
    </row>
    <row r="2573" spans="2:4" hidden="1" x14ac:dyDescent="0.25">
      <c r="B2573" s="481" t="s">
        <v>4131</v>
      </c>
      <c r="C2573" s="471">
        <f>COLUMN(B2573)</f>
        <v>2</v>
      </c>
      <c r="D2573" s="471">
        <f>ROW(B2573)</f>
        <v>2573</v>
      </c>
    </row>
    <row r="2574" spans="2:4" hidden="1" x14ac:dyDescent="0.25">
      <c r="B2574" s="480" t="s">
        <v>4000</v>
      </c>
      <c r="C2574" s="475"/>
      <c r="D2574" s="462"/>
    </row>
    <row r="2575" spans="2:4" hidden="1" x14ac:dyDescent="0.25">
      <c r="B2575" s="480" t="s">
        <v>4001</v>
      </c>
      <c r="C2575" s="475"/>
      <c r="D2575" s="462"/>
    </row>
    <row r="2576" spans="2:4" hidden="1" x14ac:dyDescent="0.25">
      <c r="B2576" s="480" t="s">
        <v>4002</v>
      </c>
      <c r="C2576" s="475"/>
      <c r="D2576" s="462"/>
    </row>
    <row r="2577" spans="2:4" hidden="1" x14ac:dyDescent="0.25">
      <c r="B2577" s="480" t="s">
        <v>4003</v>
      </c>
      <c r="C2577" s="475"/>
      <c r="D2577" s="462"/>
    </row>
    <row r="2578" spans="2:4" hidden="1" x14ac:dyDescent="0.25">
      <c r="B2578" s="480" t="s">
        <v>4004</v>
      </c>
      <c r="C2578" s="475"/>
      <c r="D2578" s="462"/>
    </row>
    <row r="2579" spans="2:4" hidden="1" x14ac:dyDescent="0.25">
      <c r="B2579" s="480" t="s">
        <v>4005</v>
      </c>
      <c r="C2579" s="475"/>
      <c r="D2579" s="462"/>
    </row>
    <row r="2580" spans="2:4" hidden="1" x14ac:dyDescent="0.25">
      <c r="B2580" s="480" t="s">
        <v>4006</v>
      </c>
      <c r="C2580" s="475"/>
      <c r="D2580" s="462"/>
    </row>
    <row r="2581" spans="2:4" hidden="1" x14ac:dyDescent="0.25">
      <c r="B2581" s="480" t="s">
        <v>4007</v>
      </c>
      <c r="C2581" s="475"/>
      <c r="D2581" s="462"/>
    </row>
    <row r="2582" spans="2:4" hidden="1" x14ac:dyDescent="0.25">
      <c r="B2582" s="480" t="s">
        <v>4008</v>
      </c>
      <c r="C2582" s="475"/>
      <c r="D2582" s="462"/>
    </row>
    <row r="2583" spans="2:4" hidden="1" x14ac:dyDescent="0.25">
      <c r="B2583" s="480" t="s">
        <v>4009</v>
      </c>
      <c r="C2583" s="475"/>
      <c r="D2583" s="462"/>
    </row>
    <row r="2584" spans="2:4" hidden="1" x14ac:dyDescent="0.25">
      <c r="B2584" s="480" t="s">
        <v>4010</v>
      </c>
      <c r="C2584" s="475"/>
      <c r="D2584" s="462"/>
    </row>
    <row r="2585" spans="2:4" hidden="1" x14ac:dyDescent="0.25">
      <c r="B2585" s="480" t="s">
        <v>4011</v>
      </c>
      <c r="C2585" s="475"/>
      <c r="D2585" s="462"/>
    </row>
    <row r="2586" spans="2:4" hidden="1" x14ac:dyDescent="0.25">
      <c r="B2586" s="480" t="s">
        <v>4012</v>
      </c>
      <c r="C2586" s="475"/>
      <c r="D2586" s="462"/>
    </row>
    <row r="2587" spans="2:4" hidden="1" x14ac:dyDescent="0.25">
      <c r="B2587" s="480" t="s">
        <v>4013</v>
      </c>
      <c r="C2587" s="475"/>
      <c r="D2587" s="462"/>
    </row>
    <row r="2588" spans="2:4" hidden="1" x14ac:dyDescent="0.25">
      <c r="B2588" s="480" t="s">
        <v>4014</v>
      </c>
      <c r="C2588" s="475"/>
      <c r="D2588" s="462"/>
    </row>
    <row r="2589" spans="2:4" hidden="1" x14ac:dyDescent="0.25">
      <c r="B2589" s="480" t="s">
        <v>4015</v>
      </c>
      <c r="C2589" s="475"/>
      <c r="D2589" s="462"/>
    </row>
    <row r="2590" spans="2:4" hidden="1" x14ac:dyDescent="0.25">
      <c r="B2590" s="480" t="s">
        <v>4016</v>
      </c>
      <c r="C2590" s="475"/>
      <c r="D2590" s="462"/>
    </row>
    <row r="2591" spans="2:4" hidden="1" x14ac:dyDescent="0.25">
      <c r="B2591" s="480" t="s">
        <v>4017</v>
      </c>
      <c r="C2591" s="475"/>
      <c r="D2591" s="462"/>
    </row>
    <row r="2592" spans="2:4" hidden="1" x14ac:dyDescent="0.25">
      <c r="B2592" s="480" t="s">
        <v>4018</v>
      </c>
      <c r="C2592" s="475"/>
      <c r="D2592" s="462"/>
    </row>
    <row r="2593" spans="2:4" hidden="1" x14ac:dyDescent="0.25">
      <c r="B2593" s="480" t="s">
        <v>4019</v>
      </c>
      <c r="C2593" s="475"/>
      <c r="D2593" s="462"/>
    </row>
    <row r="2594" spans="2:4" hidden="1" x14ac:dyDescent="0.25">
      <c r="B2594" s="481" t="s">
        <v>4132</v>
      </c>
      <c r="C2594" s="471">
        <f>COLUMN(B2594)</f>
        <v>2</v>
      </c>
      <c r="D2594" s="471">
        <f>ROW(B2594)</f>
        <v>2594</v>
      </c>
    </row>
    <row r="2595" spans="2:4" hidden="1" x14ac:dyDescent="0.25">
      <c r="B2595" s="480" t="s">
        <v>4000</v>
      </c>
      <c r="C2595" s="475"/>
      <c r="D2595" s="462"/>
    </row>
    <row r="2596" spans="2:4" hidden="1" x14ac:dyDescent="0.25">
      <c r="B2596" s="480" t="s">
        <v>4001</v>
      </c>
      <c r="C2596" s="475"/>
      <c r="D2596" s="462"/>
    </row>
    <row r="2597" spans="2:4" hidden="1" x14ac:dyDescent="0.25">
      <c r="B2597" s="480" t="s">
        <v>4002</v>
      </c>
      <c r="C2597" s="475"/>
      <c r="D2597" s="462"/>
    </row>
    <row r="2598" spans="2:4" hidden="1" x14ac:dyDescent="0.25">
      <c r="B2598" s="480" t="s">
        <v>4003</v>
      </c>
      <c r="C2598" s="475"/>
      <c r="D2598" s="462"/>
    </row>
    <row r="2599" spans="2:4" hidden="1" x14ac:dyDescent="0.25">
      <c r="B2599" s="480" t="s">
        <v>4004</v>
      </c>
      <c r="C2599" s="475"/>
      <c r="D2599" s="462"/>
    </row>
    <row r="2600" spans="2:4" hidden="1" x14ac:dyDescent="0.25">
      <c r="B2600" s="480" t="s">
        <v>4005</v>
      </c>
      <c r="C2600" s="475"/>
      <c r="D2600" s="462"/>
    </row>
    <row r="2601" spans="2:4" hidden="1" x14ac:dyDescent="0.25">
      <c r="B2601" s="480" t="s">
        <v>4006</v>
      </c>
      <c r="C2601" s="475"/>
      <c r="D2601" s="462"/>
    </row>
    <row r="2602" spans="2:4" hidden="1" x14ac:dyDescent="0.25">
      <c r="B2602" s="480" t="s">
        <v>4007</v>
      </c>
      <c r="C2602" s="475"/>
      <c r="D2602" s="462"/>
    </row>
    <row r="2603" spans="2:4" hidden="1" x14ac:dyDescent="0.25">
      <c r="B2603" s="480" t="s">
        <v>4008</v>
      </c>
      <c r="C2603" s="475"/>
      <c r="D2603" s="462"/>
    </row>
    <row r="2604" spans="2:4" hidden="1" x14ac:dyDescent="0.25">
      <c r="B2604" s="480" t="s">
        <v>4009</v>
      </c>
      <c r="C2604" s="475"/>
      <c r="D2604" s="462"/>
    </row>
    <row r="2605" spans="2:4" hidden="1" x14ac:dyDescent="0.25">
      <c r="B2605" s="480" t="s">
        <v>4010</v>
      </c>
      <c r="C2605" s="475"/>
      <c r="D2605" s="462"/>
    </row>
    <row r="2606" spans="2:4" hidden="1" x14ac:dyDescent="0.25">
      <c r="B2606" s="480" t="s">
        <v>4011</v>
      </c>
      <c r="C2606" s="475"/>
      <c r="D2606" s="462"/>
    </row>
    <row r="2607" spans="2:4" hidden="1" x14ac:dyDescent="0.25">
      <c r="B2607" s="480" t="s">
        <v>4012</v>
      </c>
      <c r="C2607" s="475"/>
      <c r="D2607" s="462"/>
    </row>
    <row r="2608" spans="2:4" hidden="1" x14ac:dyDescent="0.25">
      <c r="B2608" s="480" t="s">
        <v>4013</v>
      </c>
      <c r="C2608" s="475"/>
      <c r="D2608" s="462"/>
    </row>
    <row r="2609" spans="2:4" hidden="1" x14ac:dyDescent="0.25">
      <c r="B2609" s="480" t="s">
        <v>4014</v>
      </c>
      <c r="C2609" s="475"/>
      <c r="D2609" s="462"/>
    </row>
    <row r="2610" spans="2:4" hidden="1" x14ac:dyDescent="0.25">
      <c r="B2610" s="480" t="s">
        <v>4015</v>
      </c>
      <c r="C2610" s="475"/>
      <c r="D2610" s="462"/>
    </row>
    <row r="2611" spans="2:4" hidden="1" x14ac:dyDescent="0.25">
      <c r="B2611" s="480" t="s">
        <v>4016</v>
      </c>
      <c r="C2611" s="475"/>
      <c r="D2611" s="462"/>
    </row>
    <row r="2612" spans="2:4" hidden="1" x14ac:dyDescent="0.25">
      <c r="B2612" s="480" t="s">
        <v>4017</v>
      </c>
      <c r="C2612" s="475"/>
      <c r="D2612" s="462"/>
    </row>
    <row r="2613" spans="2:4" hidden="1" x14ac:dyDescent="0.25">
      <c r="B2613" s="480" t="s">
        <v>4018</v>
      </c>
      <c r="C2613" s="475"/>
      <c r="D2613" s="462"/>
    </row>
    <row r="2614" spans="2:4" hidden="1" x14ac:dyDescent="0.25">
      <c r="B2614" s="480" t="s">
        <v>4019</v>
      </c>
      <c r="C2614" s="475"/>
      <c r="D2614" s="462"/>
    </row>
    <row r="2615" spans="2:4" hidden="1" x14ac:dyDescent="0.25">
      <c r="B2615" s="481" t="s">
        <v>4133</v>
      </c>
      <c r="C2615" s="471">
        <f>COLUMN(B2615)</f>
        <v>2</v>
      </c>
      <c r="D2615" s="471">
        <f>ROW(B2615)</f>
        <v>2615</v>
      </c>
    </row>
    <row r="2616" spans="2:4" hidden="1" x14ac:dyDescent="0.25">
      <c r="B2616" s="480" t="s">
        <v>4000</v>
      </c>
      <c r="C2616" s="475"/>
      <c r="D2616" s="462"/>
    </row>
    <row r="2617" spans="2:4" hidden="1" x14ac:dyDescent="0.25">
      <c r="B2617" s="480" t="s">
        <v>4001</v>
      </c>
      <c r="C2617" s="475"/>
      <c r="D2617" s="462"/>
    </row>
    <row r="2618" spans="2:4" hidden="1" x14ac:dyDescent="0.25">
      <c r="B2618" s="480" t="s">
        <v>4002</v>
      </c>
      <c r="C2618" s="475"/>
      <c r="D2618" s="462"/>
    </row>
    <row r="2619" spans="2:4" hidden="1" x14ac:dyDescent="0.25">
      <c r="B2619" s="480" t="s">
        <v>4003</v>
      </c>
      <c r="C2619" s="475"/>
      <c r="D2619" s="462"/>
    </row>
    <row r="2620" spans="2:4" hidden="1" x14ac:dyDescent="0.25">
      <c r="B2620" s="480" t="s">
        <v>4004</v>
      </c>
      <c r="C2620" s="475"/>
      <c r="D2620" s="462"/>
    </row>
    <row r="2621" spans="2:4" hidden="1" x14ac:dyDescent="0.25">
      <c r="B2621" s="480" t="s">
        <v>4005</v>
      </c>
      <c r="C2621" s="475"/>
      <c r="D2621" s="462"/>
    </row>
    <row r="2622" spans="2:4" hidden="1" x14ac:dyDescent="0.25">
      <c r="B2622" s="480" t="s">
        <v>4006</v>
      </c>
      <c r="C2622" s="475"/>
      <c r="D2622" s="462"/>
    </row>
    <row r="2623" spans="2:4" hidden="1" x14ac:dyDescent="0.25">
      <c r="B2623" s="480" t="s">
        <v>4007</v>
      </c>
      <c r="C2623" s="475"/>
      <c r="D2623" s="462"/>
    </row>
    <row r="2624" spans="2:4" hidden="1" x14ac:dyDescent="0.25">
      <c r="B2624" s="480" t="s">
        <v>4008</v>
      </c>
      <c r="C2624" s="475"/>
      <c r="D2624" s="462"/>
    </row>
    <row r="2625" spans="2:4" hidden="1" x14ac:dyDescent="0.25">
      <c r="B2625" s="480" t="s">
        <v>4009</v>
      </c>
      <c r="C2625" s="475"/>
      <c r="D2625" s="462"/>
    </row>
    <row r="2626" spans="2:4" hidden="1" x14ac:dyDescent="0.25">
      <c r="B2626" s="480" t="s">
        <v>4010</v>
      </c>
      <c r="C2626" s="475"/>
      <c r="D2626" s="462"/>
    </row>
    <row r="2627" spans="2:4" hidden="1" x14ac:dyDescent="0.25">
      <c r="B2627" s="480" t="s">
        <v>4011</v>
      </c>
      <c r="C2627" s="475"/>
      <c r="D2627" s="462"/>
    </row>
    <row r="2628" spans="2:4" hidden="1" x14ac:dyDescent="0.25">
      <c r="B2628" s="480" t="s">
        <v>4012</v>
      </c>
      <c r="C2628" s="475"/>
      <c r="D2628" s="462"/>
    </row>
    <row r="2629" spans="2:4" hidden="1" x14ac:dyDescent="0.25">
      <c r="B2629" s="480" t="s">
        <v>4013</v>
      </c>
      <c r="C2629" s="475"/>
      <c r="D2629" s="462"/>
    </row>
    <row r="2630" spans="2:4" hidden="1" x14ac:dyDescent="0.25">
      <c r="B2630" s="480" t="s">
        <v>4014</v>
      </c>
      <c r="C2630" s="475"/>
      <c r="D2630" s="462"/>
    </row>
    <row r="2631" spans="2:4" hidden="1" x14ac:dyDescent="0.25">
      <c r="B2631" s="480" t="s">
        <v>4015</v>
      </c>
      <c r="C2631" s="475"/>
      <c r="D2631" s="462"/>
    </row>
    <row r="2632" spans="2:4" hidden="1" x14ac:dyDescent="0.25">
      <c r="B2632" s="480" t="s">
        <v>4016</v>
      </c>
      <c r="C2632" s="475"/>
      <c r="D2632" s="462"/>
    </row>
    <row r="2633" spans="2:4" hidden="1" x14ac:dyDescent="0.25">
      <c r="B2633" s="480" t="s">
        <v>4017</v>
      </c>
      <c r="C2633" s="475"/>
      <c r="D2633" s="462"/>
    </row>
    <row r="2634" spans="2:4" hidden="1" x14ac:dyDescent="0.25">
      <c r="B2634" s="480" t="s">
        <v>4018</v>
      </c>
      <c r="C2634" s="475"/>
      <c r="D2634" s="462"/>
    </row>
    <row r="2635" spans="2:4" hidden="1" x14ac:dyDescent="0.25">
      <c r="B2635" s="480" t="s">
        <v>4019</v>
      </c>
      <c r="C2635" s="475"/>
      <c r="D2635" s="462"/>
    </row>
    <row r="2636" spans="2:4" hidden="1" x14ac:dyDescent="0.25">
      <c r="B2636" s="481" t="s">
        <v>4134</v>
      </c>
      <c r="C2636" s="471">
        <f>COLUMN(B2636)</f>
        <v>2</v>
      </c>
      <c r="D2636" s="471">
        <f>ROW(B2636)</f>
        <v>2636</v>
      </c>
    </row>
    <row r="2637" spans="2:4" hidden="1" x14ac:dyDescent="0.25">
      <c r="B2637" s="480" t="s">
        <v>4000</v>
      </c>
      <c r="C2637" s="475"/>
      <c r="D2637" s="462"/>
    </row>
    <row r="2638" spans="2:4" hidden="1" x14ac:dyDescent="0.25">
      <c r="B2638" s="480" t="s">
        <v>4001</v>
      </c>
      <c r="C2638" s="475"/>
      <c r="D2638" s="462"/>
    </row>
    <row r="2639" spans="2:4" hidden="1" x14ac:dyDescent="0.25">
      <c r="B2639" s="480" t="s">
        <v>4002</v>
      </c>
      <c r="C2639" s="475"/>
      <c r="D2639" s="462"/>
    </row>
    <row r="2640" spans="2:4" hidden="1" x14ac:dyDescent="0.25">
      <c r="B2640" s="480" t="s">
        <v>4003</v>
      </c>
      <c r="C2640" s="475"/>
      <c r="D2640" s="462"/>
    </row>
    <row r="2641" spans="2:4" hidden="1" x14ac:dyDescent="0.25">
      <c r="B2641" s="480" t="s">
        <v>4004</v>
      </c>
      <c r="C2641" s="475"/>
      <c r="D2641" s="462"/>
    </row>
    <row r="2642" spans="2:4" hidden="1" x14ac:dyDescent="0.25">
      <c r="B2642" s="480" t="s">
        <v>4005</v>
      </c>
      <c r="C2642" s="475"/>
      <c r="D2642" s="462"/>
    </row>
    <row r="2643" spans="2:4" hidden="1" x14ac:dyDescent="0.25">
      <c r="B2643" s="480" t="s">
        <v>4006</v>
      </c>
      <c r="C2643" s="475"/>
      <c r="D2643" s="462"/>
    </row>
    <row r="2644" spans="2:4" hidden="1" x14ac:dyDescent="0.25">
      <c r="B2644" s="480" t="s">
        <v>4007</v>
      </c>
      <c r="C2644" s="475"/>
      <c r="D2644" s="462"/>
    </row>
    <row r="2645" spans="2:4" hidden="1" x14ac:dyDescent="0.25">
      <c r="B2645" s="480" t="s">
        <v>4008</v>
      </c>
      <c r="C2645" s="475"/>
      <c r="D2645" s="462"/>
    </row>
    <row r="2646" spans="2:4" hidden="1" x14ac:dyDescent="0.25">
      <c r="B2646" s="480" t="s">
        <v>4009</v>
      </c>
      <c r="C2646" s="475"/>
      <c r="D2646" s="462"/>
    </row>
    <row r="2647" spans="2:4" hidden="1" x14ac:dyDescent="0.25">
      <c r="B2647" s="480" t="s">
        <v>4010</v>
      </c>
      <c r="C2647" s="475"/>
      <c r="D2647" s="462"/>
    </row>
    <row r="2648" spans="2:4" hidden="1" x14ac:dyDescent="0.25">
      <c r="B2648" s="480" t="s">
        <v>4011</v>
      </c>
      <c r="C2648" s="475"/>
      <c r="D2648" s="462"/>
    </row>
    <row r="2649" spans="2:4" hidden="1" x14ac:dyDescent="0.25">
      <c r="B2649" s="480" t="s">
        <v>4012</v>
      </c>
      <c r="C2649" s="475"/>
      <c r="D2649" s="462"/>
    </row>
    <row r="2650" spans="2:4" hidden="1" x14ac:dyDescent="0.25">
      <c r="B2650" s="480" t="s">
        <v>4013</v>
      </c>
      <c r="C2650" s="475"/>
      <c r="D2650" s="462"/>
    </row>
    <row r="2651" spans="2:4" hidden="1" x14ac:dyDescent="0.25">
      <c r="B2651" s="480" t="s">
        <v>4014</v>
      </c>
      <c r="C2651" s="475"/>
      <c r="D2651" s="462"/>
    </row>
    <row r="2652" spans="2:4" hidden="1" x14ac:dyDescent="0.25">
      <c r="B2652" s="480" t="s">
        <v>4015</v>
      </c>
      <c r="C2652" s="475"/>
      <c r="D2652" s="462"/>
    </row>
    <row r="2653" spans="2:4" hidden="1" x14ac:dyDescent="0.25">
      <c r="B2653" s="480" t="s">
        <v>4016</v>
      </c>
      <c r="C2653" s="475"/>
      <c r="D2653" s="462"/>
    </row>
    <row r="2654" spans="2:4" hidden="1" x14ac:dyDescent="0.25">
      <c r="B2654" s="480" t="s">
        <v>4017</v>
      </c>
      <c r="C2654" s="475"/>
      <c r="D2654" s="462"/>
    </row>
    <row r="2655" spans="2:4" hidden="1" x14ac:dyDescent="0.25">
      <c r="B2655" s="480" t="s">
        <v>4018</v>
      </c>
      <c r="C2655" s="475"/>
      <c r="D2655" s="462"/>
    </row>
    <row r="2656" spans="2:4" hidden="1" x14ac:dyDescent="0.25">
      <c r="B2656" s="480" t="s">
        <v>4019</v>
      </c>
      <c r="C2656" s="475"/>
      <c r="D2656" s="462"/>
    </row>
    <row r="2657" spans="2:4" hidden="1" x14ac:dyDescent="0.25">
      <c r="B2657" s="477" t="s">
        <v>4135</v>
      </c>
      <c r="C2657" s="471">
        <f>COLUMN(B2657)</f>
        <v>2</v>
      </c>
      <c r="D2657" s="471">
        <f>ROW(B2657)</f>
        <v>2657</v>
      </c>
    </row>
    <row r="2658" spans="2:4" hidden="1" x14ac:dyDescent="0.25">
      <c r="B2658" s="480" t="s">
        <v>4000</v>
      </c>
      <c r="C2658" s="475"/>
      <c r="D2658" s="462"/>
    </row>
    <row r="2659" spans="2:4" hidden="1" x14ac:dyDescent="0.25">
      <c r="B2659" s="480" t="s">
        <v>4001</v>
      </c>
      <c r="C2659" s="475"/>
      <c r="D2659" s="462"/>
    </row>
    <row r="2660" spans="2:4" hidden="1" x14ac:dyDescent="0.25">
      <c r="B2660" s="480" t="s">
        <v>4002</v>
      </c>
      <c r="C2660" s="475"/>
      <c r="D2660" s="462"/>
    </row>
    <row r="2661" spans="2:4" hidden="1" x14ac:dyDescent="0.25">
      <c r="B2661" s="480" t="s">
        <v>4003</v>
      </c>
      <c r="C2661" s="475"/>
      <c r="D2661" s="462"/>
    </row>
    <row r="2662" spans="2:4" hidden="1" x14ac:dyDescent="0.25">
      <c r="B2662" s="480" t="s">
        <v>4004</v>
      </c>
      <c r="C2662" s="475"/>
      <c r="D2662" s="462"/>
    </row>
    <row r="2663" spans="2:4" hidden="1" x14ac:dyDescent="0.25">
      <c r="B2663" s="480" t="s">
        <v>4005</v>
      </c>
      <c r="C2663" s="475"/>
      <c r="D2663" s="462"/>
    </row>
    <row r="2664" spans="2:4" hidden="1" x14ac:dyDescent="0.25">
      <c r="B2664" s="480" t="s">
        <v>4006</v>
      </c>
      <c r="C2664" s="475"/>
      <c r="D2664" s="462"/>
    </row>
    <row r="2665" spans="2:4" hidden="1" x14ac:dyDescent="0.25">
      <c r="B2665" s="480" t="s">
        <v>4007</v>
      </c>
      <c r="C2665" s="475"/>
      <c r="D2665" s="462"/>
    </row>
    <row r="2666" spans="2:4" hidden="1" x14ac:dyDescent="0.25">
      <c r="B2666" s="480" t="s">
        <v>4008</v>
      </c>
      <c r="C2666" s="475"/>
      <c r="D2666" s="462"/>
    </row>
    <row r="2667" spans="2:4" hidden="1" x14ac:dyDescent="0.25">
      <c r="B2667" s="480" t="s">
        <v>4009</v>
      </c>
      <c r="C2667" s="475"/>
      <c r="D2667" s="462"/>
    </row>
    <row r="2668" spans="2:4" hidden="1" x14ac:dyDescent="0.25">
      <c r="B2668" s="480" t="s">
        <v>4010</v>
      </c>
      <c r="C2668" s="475"/>
      <c r="D2668" s="462"/>
    </row>
    <row r="2669" spans="2:4" hidden="1" x14ac:dyDescent="0.25">
      <c r="B2669" s="480" t="s">
        <v>4011</v>
      </c>
      <c r="C2669" s="475"/>
      <c r="D2669" s="462"/>
    </row>
    <row r="2670" spans="2:4" hidden="1" x14ac:dyDescent="0.25">
      <c r="B2670" s="480" t="s">
        <v>4012</v>
      </c>
      <c r="C2670" s="475"/>
      <c r="D2670" s="462"/>
    </row>
    <row r="2671" spans="2:4" hidden="1" x14ac:dyDescent="0.25">
      <c r="B2671" s="480" t="s">
        <v>4013</v>
      </c>
      <c r="C2671" s="475"/>
      <c r="D2671" s="462"/>
    </row>
    <row r="2672" spans="2:4" hidden="1" x14ac:dyDescent="0.25">
      <c r="B2672" s="480" t="s">
        <v>4014</v>
      </c>
      <c r="C2672" s="475"/>
      <c r="D2672" s="462"/>
    </row>
    <row r="2673" spans="2:4" hidden="1" x14ac:dyDescent="0.25">
      <c r="B2673" s="480" t="s">
        <v>4015</v>
      </c>
      <c r="C2673" s="475"/>
      <c r="D2673" s="462"/>
    </row>
    <row r="2674" spans="2:4" hidden="1" x14ac:dyDescent="0.25">
      <c r="B2674" s="480" t="s">
        <v>4016</v>
      </c>
      <c r="C2674" s="475"/>
      <c r="D2674" s="462"/>
    </row>
    <row r="2675" spans="2:4" hidden="1" x14ac:dyDescent="0.25">
      <c r="B2675" s="480" t="s">
        <v>4017</v>
      </c>
      <c r="C2675" s="475"/>
      <c r="D2675" s="462"/>
    </row>
    <row r="2676" spans="2:4" hidden="1" x14ac:dyDescent="0.25">
      <c r="B2676" s="480" t="s">
        <v>4018</v>
      </c>
      <c r="C2676" s="475"/>
      <c r="D2676" s="462"/>
    </row>
    <row r="2677" spans="2:4" hidden="1" x14ac:dyDescent="0.25">
      <c r="B2677" s="480" t="s">
        <v>4019</v>
      </c>
      <c r="C2677" s="475"/>
      <c r="D2677" s="462"/>
    </row>
    <row r="2678" spans="2:4" hidden="1" x14ac:dyDescent="0.25">
      <c r="B2678" s="481" t="s">
        <v>4136</v>
      </c>
      <c r="C2678" s="471">
        <f>COLUMN(B2678)</f>
        <v>2</v>
      </c>
      <c r="D2678" s="471">
        <f>ROW(B2678)</f>
        <v>2678</v>
      </c>
    </row>
    <row r="2679" spans="2:4" hidden="1" x14ac:dyDescent="0.25">
      <c r="B2679" s="480" t="s">
        <v>4000</v>
      </c>
      <c r="C2679" s="475"/>
      <c r="D2679" s="462"/>
    </row>
    <row r="2680" spans="2:4" hidden="1" x14ac:dyDescent="0.25">
      <c r="B2680" s="480" t="s">
        <v>4001</v>
      </c>
      <c r="C2680" s="475"/>
      <c r="D2680" s="462"/>
    </row>
    <row r="2681" spans="2:4" hidden="1" x14ac:dyDescent="0.25">
      <c r="B2681" s="480" t="s">
        <v>4002</v>
      </c>
      <c r="C2681" s="475"/>
      <c r="D2681" s="462"/>
    </row>
    <row r="2682" spans="2:4" hidden="1" x14ac:dyDescent="0.25">
      <c r="B2682" s="480" t="s">
        <v>4003</v>
      </c>
      <c r="C2682" s="475"/>
      <c r="D2682" s="462"/>
    </row>
    <row r="2683" spans="2:4" hidden="1" x14ac:dyDescent="0.25">
      <c r="B2683" s="480" t="s">
        <v>4004</v>
      </c>
      <c r="C2683" s="475"/>
      <c r="D2683" s="462"/>
    </row>
    <row r="2684" spans="2:4" hidden="1" x14ac:dyDescent="0.25">
      <c r="B2684" s="480" t="s">
        <v>4005</v>
      </c>
      <c r="C2684" s="475"/>
      <c r="D2684" s="462"/>
    </row>
    <row r="2685" spans="2:4" hidden="1" x14ac:dyDescent="0.25">
      <c r="B2685" s="480" t="s">
        <v>4006</v>
      </c>
      <c r="C2685" s="475"/>
      <c r="D2685" s="462"/>
    </row>
    <row r="2686" spans="2:4" hidden="1" x14ac:dyDescent="0.25">
      <c r="B2686" s="480" t="s">
        <v>4007</v>
      </c>
      <c r="C2686" s="475"/>
      <c r="D2686" s="462"/>
    </row>
    <row r="2687" spans="2:4" hidden="1" x14ac:dyDescent="0.25">
      <c r="B2687" s="480" t="s">
        <v>4008</v>
      </c>
      <c r="C2687" s="475"/>
      <c r="D2687" s="462"/>
    </row>
    <row r="2688" spans="2:4" hidden="1" x14ac:dyDescent="0.25">
      <c r="B2688" s="480" t="s">
        <v>4009</v>
      </c>
      <c r="C2688" s="475"/>
      <c r="D2688" s="462"/>
    </row>
    <row r="2689" spans="2:4" hidden="1" x14ac:dyDescent="0.25">
      <c r="B2689" s="480" t="s">
        <v>4010</v>
      </c>
      <c r="C2689" s="475"/>
      <c r="D2689" s="462"/>
    </row>
    <row r="2690" spans="2:4" hidden="1" x14ac:dyDescent="0.25">
      <c r="B2690" s="480" t="s">
        <v>4011</v>
      </c>
      <c r="C2690" s="475"/>
      <c r="D2690" s="462"/>
    </row>
    <row r="2691" spans="2:4" hidden="1" x14ac:dyDescent="0.25">
      <c r="B2691" s="480" t="s">
        <v>4012</v>
      </c>
      <c r="C2691" s="475"/>
      <c r="D2691" s="462"/>
    </row>
    <row r="2692" spans="2:4" hidden="1" x14ac:dyDescent="0.25">
      <c r="B2692" s="480" t="s">
        <v>4013</v>
      </c>
      <c r="C2692" s="475"/>
      <c r="D2692" s="462"/>
    </row>
    <row r="2693" spans="2:4" hidden="1" x14ac:dyDescent="0.25">
      <c r="B2693" s="480" t="s">
        <v>4014</v>
      </c>
      <c r="C2693" s="475"/>
      <c r="D2693" s="462"/>
    </row>
    <row r="2694" spans="2:4" hidden="1" x14ac:dyDescent="0.25">
      <c r="B2694" s="480" t="s">
        <v>4015</v>
      </c>
      <c r="C2694" s="475"/>
      <c r="D2694" s="462"/>
    </row>
    <row r="2695" spans="2:4" hidden="1" x14ac:dyDescent="0.25">
      <c r="B2695" s="480" t="s">
        <v>4016</v>
      </c>
      <c r="C2695" s="475"/>
      <c r="D2695" s="462"/>
    </row>
    <row r="2696" spans="2:4" hidden="1" x14ac:dyDescent="0.25">
      <c r="B2696" s="480" t="s">
        <v>4017</v>
      </c>
      <c r="C2696" s="475"/>
      <c r="D2696" s="462"/>
    </row>
    <row r="2697" spans="2:4" hidden="1" x14ac:dyDescent="0.25">
      <c r="B2697" s="480" t="s">
        <v>4018</v>
      </c>
      <c r="C2697" s="475"/>
      <c r="D2697" s="462"/>
    </row>
    <row r="2698" spans="2:4" hidden="1" x14ac:dyDescent="0.25">
      <c r="B2698" s="480" t="s">
        <v>4019</v>
      </c>
      <c r="C2698" s="475"/>
      <c r="D2698" s="462"/>
    </row>
    <row r="2699" spans="2:4" hidden="1" x14ac:dyDescent="0.25">
      <c r="B2699" s="481" t="s">
        <v>4137</v>
      </c>
      <c r="C2699" s="471">
        <f>COLUMN(B2699)</f>
        <v>2</v>
      </c>
      <c r="D2699" s="471">
        <f>ROW(B2699)</f>
        <v>2699</v>
      </c>
    </row>
    <row r="2700" spans="2:4" hidden="1" x14ac:dyDescent="0.25">
      <c r="B2700" s="480" t="s">
        <v>4000</v>
      </c>
      <c r="C2700" s="475"/>
      <c r="D2700" s="462"/>
    </row>
    <row r="2701" spans="2:4" hidden="1" x14ac:dyDescent="0.25">
      <c r="B2701" s="480" t="s">
        <v>4001</v>
      </c>
      <c r="C2701" s="475"/>
      <c r="D2701" s="462"/>
    </row>
    <row r="2702" spans="2:4" hidden="1" x14ac:dyDescent="0.25">
      <c r="B2702" s="480" t="s">
        <v>4002</v>
      </c>
      <c r="C2702" s="475"/>
      <c r="D2702" s="462"/>
    </row>
    <row r="2703" spans="2:4" hidden="1" x14ac:dyDescent="0.25">
      <c r="B2703" s="480" t="s">
        <v>4003</v>
      </c>
      <c r="C2703" s="475"/>
      <c r="D2703" s="462"/>
    </row>
    <row r="2704" spans="2:4" hidden="1" x14ac:dyDescent="0.25">
      <c r="B2704" s="480" t="s">
        <v>4004</v>
      </c>
      <c r="C2704" s="475"/>
      <c r="D2704" s="462"/>
    </row>
    <row r="2705" spans="2:4" hidden="1" x14ac:dyDescent="0.25">
      <c r="B2705" s="480" t="s">
        <v>4005</v>
      </c>
      <c r="C2705" s="475"/>
      <c r="D2705" s="462"/>
    </row>
    <row r="2706" spans="2:4" hidden="1" x14ac:dyDescent="0.25">
      <c r="B2706" s="480" t="s">
        <v>4006</v>
      </c>
      <c r="C2706" s="475"/>
      <c r="D2706" s="462"/>
    </row>
    <row r="2707" spans="2:4" hidden="1" x14ac:dyDescent="0.25">
      <c r="B2707" s="480" t="s">
        <v>4007</v>
      </c>
      <c r="C2707" s="475"/>
      <c r="D2707" s="462"/>
    </row>
    <row r="2708" spans="2:4" hidden="1" x14ac:dyDescent="0.25">
      <c r="B2708" s="480" t="s">
        <v>4008</v>
      </c>
      <c r="C2708" s="475"/>
      <c r="D2708" s="462"/>
    </row>
    <row r="2709" spans="2:4" hidden="1" x14ac:dyDescent="0.25">
      <c r="B2709" s="480" t="s">
        <v>4009</v>
      </c>
      <c r="C2709" s="475"/>
      <c r="D2709" s="462"/>
    </row>
    <row r="2710" spans="2:4" hidden="1" x14ac:dyDescent="0.25">
      <c r="B2710" s="480" t="s">
        <v>4010</v>
      </c>
      <c r="C2710" s="475"/>
      <c r="D2710" s="462"/>
    </row>
    <row r="2711" spans="2:4" hidden="1" x14ac:dyDescent="0.25">
      <c r="B2711" s="480" t="s">
        <v>4011</v>
      </c>
      <c r="C2711" s="475"/>
      <c r="D2711" s="462"/>
    </row>
    <row r="2712" spans="2:4" hidden="1" x14ac:dyDescent="0.25">
      <c r="B2712" s="480" t="s">
        <v>4012</v>
      </c>
      <c r="C2712" s="475"/>
      <c r="D2712" s="462"/>
    </row>
    <row r="2713" spans="2:4" hidden="1" x14ac:dyDescent="0.25">
      <c r="B2713" s="480" t="s">
        <v>4013</v>
      </c>
      <c r="C2713" s="475"/>
      <c r="D2713" s="462"/>
    </row>
    <row r="2714" spans="2:4" hidden="1" x14ac:dyDescent="0.25">
      <c r="B2714" s="480" t="s">
        <v>4014</v>
      </c>
      <c r="C2714" s="475"/>
      <c r="D2714" s="462"/>
    </row>
    <row r="2715" spans="2:4" hidden="1" x14ac:dyDescent="0.25">
      <c r="B2715" s="480" t="s">
        <v>4015</v>
      </c>
      <c r="C2715" s="475"/>
      <c r="D2715" s="462"/>
    </row>
    <row r="2716" spans="2:4" hidden="1" x14ac:dyDescent="0.25">
      <c r="B2716" s="480" t="s">
        <v>4016</v>
      </c>
      <c r="C2716" s="475"/>
      <c r="D2716" s="462"/>
    </row>
    <row r="2717" spans="2:4" hidden="1" x14ac:dyDescent="0.25">
      <c r="B2717" s="480" t="s">
        <v>4017</v>
      </c>
      <c r="C2717" s="475"/>
      <c r="D2717" s="462"/>
    </row>
    <row r="2718" spans="2:4" hidden="1" x14ac:dyDescent="0.25">
      <c r="B2718" s="480" t="s">
        <v>4018</v>
      </c>
      <c r="C2718" s="475"/>
      <c r="D2718" s="462"/>
    </row>
    <row r="2719" spans="2:4" hidden="1" x14ac:dyDescent="0.25">
      <c r="B2719" s="480" t="s">
        <v>4019</v>
      </c>
      <c r="C2719" s="475"/>
      <c r="D2719" s="462"/>
    </row>
    <row r="2720" spans="2:4" hidden="1" x14ac:dyDescent="0.25">
      <c r="B2720" s="481" t="s">
        <v>4138</v>
      </c>
      <c r="C2720" s="471">
        <f>COLUMN(B2720)</f>
        <v>2</v>
      </c>
      <c r="D2720" s="471">
        <f>ROW(B2720)</f>
        <v>2720</v>
      </c>
    </row>
    <row r="2721" spans="2:4" hidden="1" x14ac:dyDescent="0.25">
      <c r="B2721" s="480" t="s">
        <v>4000</v>
      </c>
      <c r="C2721" s="475"/>
      <c r="D2721" s="462"/>
    </row>
    <row r="2722" spans="2:4" hidden="1" x14ac:dyDescent="0.25">
      <c r="B2722" s="480" t="s">
        <v>4001</v>
      </c>
      <c r="C2722" s="475"/>
      <c r="D2722" s="462"/>
    </row>
    <row r="2723" spans="2:4" hidden="1" x14ac:dyDescent="0.25">
      <c r="B2723" s="480" t="s">
        <v>4002</v>
      </c>
      <c r="C2723" s="475"/>
      <c r="D2723" s="462"/>
    </row>
    <row r="2724" spans="2:4" hidden="1" x14ac:dyDescent="0.25">
      <c r="B2724" s="480" t="s">
        <v>4003</v>
      </c>
      <c r="C2724" s="475"/>
      <c r="D2724" s="462"/>
    </row>
    <row r="2725" spans="2:4" hidden="1" x14ac:dyDescent="0.25">
      <c r="B2725" s="480" t="s">
        <v>4004</v>
      </c>
      <c r="C2725" s="475"/>
      <c r="D2725" s="462"/>
    </row>
    <row r="2726" spans="2:4" hidden="1" x14ac:dyDescent="0.25">
      <c r="B2726" s="480" t="s">
        <v>4005</v>
      </c>
      <c r="C2726" s="475"/>
      <c r="D2726" s="462"/>
    </row>
    <row r="2727" spans="2:4" hidden="1" x14ac:dyDescent="0.25">
      <c r="B2727" s="480" t="s">
        <v>4006</v>
      </c>
      <c r="C2727" s="475"/>
      <c r="D2727" s="462"/>
    </row>
    <row r="2728" spans="2:4" hidden="1" x14ac:dyDescent="0.25">
      <c r="B2728" s="480" t="s">
        <v>4007</v>
      </c>
      <c r="C2728" s="475"/>
      <c r="D2728" s="462"/>
    </row>
    <row r="2729" spans="2:4" hidden="1" x14ac:dyDescent="0.25">
      <c r="B2729" s="480" t="s">
        <v>4008</v>
      </c>
      <c r="C2729" s="475"/>
      <c r="D2729" s="462"/>
    </row>
    <row r="2730" spans="2:4" hidden="1" x14ac:dyDescent="0.25">
      <c r="B2730" s="480" t="s">
        <v>4009</v>
      </c>
      <c r="C2730" s="475"/>
      <c r="D2730" s="462"/>
    </row>
    <row r="2731" spans="2:4" hidden="1" x14ac:dyDescent="0.25">
      <c r="B2731" s="480" t="s">
        <v>4010</v>
      </c>
      <c r="C2731" s="475"/>
      <c r="D2731" s="462"/>
    </row>
    <row r="2732" spans="2:4" hidden="1" x14ac:dyDescent="0.25">
      <c r="B2732" s="480" t="s">
        <v>4011</v>
      </c>
      <c r="C2732" s="475"/>
      <c r="D2732" s="462"/>
    </row>
    <row r="2733" spans="2:4" hidden="1" x14ac:dyDescent="0.25">
      <c r="B2733" s="480" t="s">
        <v>4012</v>
      </c>
      <c r="C2733" s="475"/>
      <c r="D2733" s="462"/>
    </row>
    <row r="2734" spans="2:4" hidden="1" x14ac:dyDescent="0.25">
      <c r="B2734" s="480" t="s">
        <v>4013</v>
      </c>
      <c r="C2734" s="475"/>
      <c r="D2734" s="462"/>
    </row>
    <row r="2735" spans="2:4" hidden="1" x14ac:dyDescent="0.25">
      <c r="B2735" s="480" t="s">
        <v>4014</v>
      </c>
      <c r="C2735" s="475"/>
      <c r="D2735" s="462"/>
    </row>
    <row r="2736" spans="2:4" hidden="1" x14ac:dyDescent="0.25">
      <c r="B2736" s="480" t="s">
        <v>4015</v>
      </c>
      <c r="C2736" s="475"/>
      <c r="D2736" s="462"/>
    </row>
    <row r="2737" spans="2:4" hidden="1" x14ac:dyDescent="0.25">
      <c r="B2737" s="480" t="s">
        <v>4016</v>
      </c>
      <c r="C2737" s="475"/>
      <c r="D2737" s="462"/>
    </row>
    <row r="2738" spans="2:4" hidden="1" x14ac:dyDescent="0.25">
      <c r="B2738" s="480" t="s">
        <v>4017</v>
      </c>
      <c r="C2738" s="475"/>
      <c r="D2738" s="462"/>
    </row>
    <row r="2739" spans="2:4" hidden="1" x14ac:dyDescent="0.25">
      <c r="B2739" s="480" t="s">
        <v>4018</v>
      </c>
      <c r="C2739" s="475"/>
      <c r="D2739" s="462"/>
    </row>
    <row r="2740" spans="2:4" hidden="1" x14ac:dyDescent="0.25">
      <c r="B2740" s="480" t="s">
        <v>4019</v>
      </c>
      <c r="C2740" s="475"/>
      <c r="D2740" s="462"/>
    </row>
    <row r="2741" spans="2:4" hidden="1" x14ac:dyDescent="0.25">
      <c r="B2741" s="481" t="s">
        <v>4139</v>
      </c>
      <c r="C2741" s="471">
        <f>COLUMN(B2741)</f>
        <v>2</v>
      </c>
      <c r="D2741" s="471">
        <f>ROW(B2741)</f>
        <v>2741</v>
      </c>
    </row>
    <row r="2742" spans="2:4" hidden="1" x14ac:dyDescent="0.25">
      <c r="B2742" s="480" t="s">
        <v>4000</v>
      </c>
      <c r="C2742" s="475"/>
      <c r="D2742" s="462"/>
    </row>
    <row r="2743" spans="2:4" hidden="1" x14ac:dyDescent="0.25">
      <c r="B2743" s="480" t="s">
        <v>4001</v>
      </c>
      <c r="C2743" s="475"/>
      <c r="D2743" s="462"/>
    </row>
    <row r="2744" spans="2:4" hidden="1" x14ac:dyDescent="0.25">
      <c r="B2744" s="480" t="s">
        <v>4002</v>
      </c>
      <c r="C2744" s="475"/>
      <c r="D2744" s="462"/>
    </row>
    <row r="2745" spans="2:4" hidden="1" x14ac:dyDescent="0.25">
      <c r="B2745" s="480" t="s">
        <v>4003</v>
      </c>
      <c r="C2745" s="475"/>
      <c r="D2745" s="462"/>
    </row>
    <row r="2746" spans="2:4" hidden="1" x14ac:dyDescent="0.25">
      <c r="B2746" s="480" t="s">
        <v>4004</v>
      </c>
      <c r="C2746" s="475"/>
      <c r="D2746" s="462"/>
    </row>
    <row r="2747" spans="2:4" hidden="1" x14ac:dyDescent="0.25">
      <c r="B2747" s="480" t="s">
        <v>4005</v>
      </c>
      <c r="C2747" s="475"/>
      <c r="D2747" s="462"/>
    </row>
    <row r="2748" spans="2:4" hidden="1" x14ac:dyDescent="0.25">
      <c r="B2748" s="480" t="s">
        <v>4006</v>
      </c>
      <c r="C2748" s="475"/>
      <c r="D2748" s="462"/>
    </row>
    <row r="2749" spans="2:4" hidden="1" x14ac:dyDescent="0.25">
      <c r="B2749" s="480" t="s">
        <v>4007</v>
      </c>
      <c r="C2749" s="475"/>
      <c r="D2749" s="462"/>
    </row>
    <row r="2750" spans="2:4" hidden="1" x14ac:dyDescent="0.25">
      <c r="B2750" s="480" t="s">
        <v>4008</v>
      </c>
      <c r="C2750" s="475"/>
      <c r="D2750" s="462"/>
    </row>
    <row r="2751" spans="2:4" hidden="1" x14ac:dyDescent="0.25">
      <c r="B2751" s="480" t="s">
        <v>4009</v>
      </c>
      <c r="C2751" s="475"/>
      <c r="D2751" s="462"/>
    </row>
    <row r="2752" spans="2:4" hidden="1" x14ac:dyDescent="0.25">
      <c r="B2752" s="480" t="s">
        <v>4010</v>
      </c>
      <c r="C2752" s="475"/>
      <c r="D2752" s="462"/>
    </row>
    <row r="2753" spans="2:4" hidden="1" x14ac:dyDescent="0.25">
      <c r="B2753" s="480" t="s">
        <v>4011</v>
      </c>
      <c r="C2753" s="475"/>
      <c r="D2753" s="462"/>
    </row>
    <row r="2754" spans="2:4" hidden="1" x14ac:dyDescent="0.25">
      <c r="B2754" s="480" t="s">
        <v>4012</v>
      </c>
      <c r="C2754" s="475"/>
      <c r="D2754" s="462"/>
    </row>
    <row r="2755" spans="2:4" hidden="1" x14ac:dyDescent="0.25">
      <c r="B2755" s="480" t="s">
        <v>4013</v>
      </c>
      <c r="C2755" s="475"/>
      <c r="D2755" s="462"/>
    </row>
    <row r="2756" spans="2:4" hidden="1" x14ac:dyDescent="0.25">
      <c r="B2756" s="480" t="s">
        <v>4014</v>
      </c>
      <c r="C2756" s="475"/>
      <c r="D2756" s="462"/>
    </row>
    <row r="2757" spans="2:4" hidden="1" x14ac:dyDescent="0.25">
      <c r="B2757" s="480" t="s">
        <v>4015</v>
      </c>
      <c r="C2757" s="475"/>
      <c r="D2757" s="462"/>
    </row>
    <row r="2758" spans="2:4" hidden="1" x14ac:dyDescent="0.25">
      <c r="B2758" s="480" t="s">
        <v>4016</v>
      </c>
      <c r="C2758" s="475"/>
      <c r="D2758" s="462"/>
    </row>
    <row r="2759" spans="2:4" hidden="1" x14ac:dyDescent="0.25">
      <c r="B2759" s="480" t="s">
        <v>4017</v>
      </c>
      <c r="C2759" s="475"/>
      <c r="D2759" s="462"/>
    </row>
    <row r="2760" spans="2:4" hidden="1" x14ac:dyDescent="0.25">
      <c r="B2760" s="480" t="s">
        <v>4018</v>
      </c>
      <c r="C2760" s="475"/>
      <c r="D2760" s="462"/>
    </row>
    <row r="2761" spans="2:4" hidden="1" x14ac:dyDescent="0.25">
      <c r="B2761" s="480" t="s">
        <v>4019</v>
      </c>
      <c r="C2761" s="475"/>
      <c r="D2761" s="462"/>
    </row>
    <row r="2762" spans="2:4" hidden="1" x14ac:dyDescent="0.25">
      <c r="B2762" s="477" t="s">
        <v>4140</v>
      </c>
      <c r="C2762" s="471">
        <f>COLUMN(B2762)</f>
        <v>2</v>
      </c>
      <c r="D2762" s="471">
        <f>ROW(B2762)</f>
        <v>2762</v>
      </c>
    </row>
    <row r="2763" spans="2:4" hidden="1" x14ac:dyDescent="0.25">
      <c r="B2763" s="480" t="s">
        <v>4000</v>
      </c>
      <c r="C2763" s="475"/>
      <c r="D2763" s="462"/>
    </row>
    <row r="2764" spans="2:4" hidden="1" x14ac:dyDescent="0.25">
      <c r="B2764" s="480" t="s">
        <v>4001</v>
      </c>
      <c r="C2764" s="475"/>
      <c r="D2764" s="462"/>
    </row>
    <row r="2765" spans="2:4" hidden="1" x14ac:dyDescent="0.25">
      <c r="B2765" s="480" t="s">
        <v>4002</v>
      </c>
      <c r="C2765" s="475"/>
      <c r="D2765" s="462"/>
    </row>
    <row r="2766" spans="2:4" hidden="1" x14ac:dyDescent="0.25">
      <c r="B2766" s="480" t="s">
        <v>4003</v>
      </c>
      <c r="C2766" s="475"/>
      <c r="D2766" s="462"/>
    </row>
    <row r="2767" spans="2:4" hidden="1" x14ac:dyDescent="0.25">
      <c r="B2767" s="480" t="s">
        <v>4004</v>
      </c>
      <c r="C2767" s="475"/>
      <c r="D2767" s="462"/>
    </row>
    <row r="2768" spans="2:4" hidden="1" x14ac:dyDescent="0.25">
      <c r="B2768" s="480" t="s">
        <v>4005</v>
      </c>
      <c r="C2768" s="475"/>
      <c r="D2768" s="462"/>
    </row>
    <row r="2769" spans="2:4" hidden="1" x14ac:dyDescent="0.25">
      <c r="B2769" s="480" t="s">
        <v>4006</v>
      </c>
      <c r="C2769" s="475"/>
      <c r="D2769" s="462"/>
    </row>
    <row r="2770" spans="2:4" hidden="1" x14ac:dyDescent="0.25">
      <c r="B2770" s="480" t="s">
        <v>4007</v>
      </c>
      <c r="C2770" s="475"/>
      <c r="D2770" s="462"/>
    </row>
    <row r="2771" spans="2:4" hidden="1" x14ac:dyDescent="0.25">
      <c r="B2771" s="480" t="s">
        <v>4008</v>
      </c>
      <c r="C2771" s="475"/>
      <c r="D2771" s="462"/>
    </row>
    <row r="2772" spans="2:4" hidden="1" x14ac:dyDescent="0.25">
      <c r="B2772" s="480" t="s">
        <v>4009</v>
      </c>
      <c r="C2772" s="475"/>
      <c r="D2772" s="462"/>
    </row>
    <row r="2773" spans="2:4" hidden="1" x14ac:dyDescent="0.25">
      <c r="B2773" s="480" t="s">
        <v>4010</v>
      </c>
      <c r="C2773" s="475"/>
      <c r="D2773" s="462"/>
    </row>
    <row r="2774" spans="2:4" hidden="1" x14ac:dyDescent="0.25">
      <c r="B2774" s="480" t="s">
        <v>4011</v>
      </c>
      <c r="C2774" s="475"/>
      <c r="D2774" s="462"/>
    </row>
    <row r="2775" spans="2:4" hidden="1" x14ac:dyDescent="0.25">
      <c r="B2775" s="480" t="s">
        <v>4012</v>
      </c>
      <c r="C2775" s="475"/>
      <c r="D2775" s="462"/>
    </row>
    <row r="2776" spans="2:4" hidden="1" x14ac:dyDescent="0.25">
      <c r="B2776" s="480" t="s">
        <v>4013</v>
      </c>
      <c r="C2776" s="475"/>
      <c r="D2776" s="462"/>
    </row>
    <row r="2777" spans="2:4" hidden="1" x14ac:dyDescent="0.25">
      <c r="B2777" s="480" t="s">
        <v>4014</v>
      </c>
      <c r="C2777" s="475"/>
      <c r="D2777" s="462"/>
    </row>
    <row r="2778" spans="2:4" hidden="1" x14ac:dyDescent="0.25">
      <c r="B2778" s="480" t="s">
        <v>4015</v>
      </c>
      <c r="C2778" s="475"/>
      <c r="D2778" s="462"/>
    </row>
    <row r="2779" spans="2:4" hidden="1" x14ac:dyDescent="0.25">
      <c r="B2779" s="480" t="s">
        <v>4016</v>
      </c>
      <c r="C2779" s="475"/>
      <c r="D2779" s="462"/>
    </row>
    <row r="2780" spans="2:4" hidden="1" x14ac:dyDescent="0.25">
      <c r="B2780" s="480" t="s">
        <v>4017</v>
      </c>
      <c r="C2780" s="475"/>
      <c r="D2780" s="462"/>
    </row>
    <row r="2781" spans="2:4" hidden="1" x14ac:dyDescent="0.25">
      <c r="B2781" s="480" t="s">
        <v>4018</v>
      </c>
      <c r="C2781" s="475"/>
      <c r="D2781" s="462"/>
    </row>
    <row r="2782" spans="2:4" hidden="1" x14ac:dyDescent="0.25">
      <c r="B2782" s="480" t="s">
        <v>4019</v>
      </c>
      <c r="C2782" s="475"/>
      <c r="D2782" s="462"/>
    </row>
    <row r="2783" spans="2:4" hidden="1" x14ac:dyDescent="0.25">
      <c r="B2783" s="481" t="s">
        <v>4141</v>
      </c>
      <c r="C2783" s="471">
        <f>COLUMN(B2783)</f>
        <v>2</v>
      </c>
      <c r="D2783" s="471">
        <f>ROW(B2783)</f>
        <v>2783</v>
      </c>
    </row>
    <row r="2784" spans="2:4" hidden="1" x14ac:dyDescent="0.25">
      <c r="B2784" s="480" t="s">
        <v>4000</v>
      </c>
      <c r="C2784" s="475"/>
      <c r="D2784" s="462"/>
    </row>
    <row r="2785" spans="2:4" hidden="1" x14ac:dyDescent="0.25">
      <c r="B2785" s="480" t="s">
        <v>4001</v>
      </c>
      <c r="C2785" s="475"/>
      <c r="D2785" s="462"/>
    </row>
    <row r="2786" spans="2:4" hidden="1" x14ac:dyDescent="0.25">
      <c r="B2786" s="480" t="s">
        <v>4002</v>
      </c>
      <c r="C2786" s="475"/>
      <c r="D2786" s="462"/>
    </row>
    <row r="2787" spans="2:4" hidden="1" x14ac:dyDescent="0.25">
      <c r="B2787" s="480" t="s">
        <v>4003</v>
      </c>
      <c r="C2787" s="475"/>
      <c r="D2787" s="462"/>
    </row>
    <row r="2788" spans="2:4" hidden="1" x14ac:dyDescent="0.25">
      <c r="B2788" s="480" t="s">
        <v>4004</v>
      </c>
      <c r="C2788" s="475"/>
      <c r="D2788" s="462"/>
    </row>
    <row r="2789" spans="2:4" hidden="1" x14ac:dyDescent="0.25">
      <c r="B2789" s="480" t="s">
        <v>4005</v>
      </c>
      <c r="C2789" s="475"/>
      <c r="D2789" s="462"/>
    </row>
    <row r="2790" spans="2:4" hidden="1" x14ac:dyDescent="0.25">
      <c r="B2790" s="480" t="s">
        <v>4006</v>
      </c>
      <c r="C2790" s="475"/>
      <c r="D2790" s="462"/>
    </row>
    <row r="2791" spans="2:4" hidden="1" x14ac:dyDescent="0.25">
      <c r="B2791" s="480" t="s">
        <v>4007</v>
      </c>
      <c r="C2791" s="475"/>
      <c r="D2791" s="462"/>
    </row>
    <row r="2792" spans="2:4" hidden="1" x14ac:dyDescent="0.25">
      <c r="B2792" s="480" t="s">
        <v>4008</v>
      </c>
      <c r="C2792" s="475"/>
      <c r="D2792" s="462"/>
    </row>
    <row r="2793" spans="2:4" hidden="1" x14ac:dyDescent="0.25">
      <c r="B2793" s="480" t="s">
        <v>4009</v>
      </c>
      <c r="C2793" s="475"/>
      <c r="D2793" s="462"/>
    </row>
    <row r="2794" spans="2:4" hidden="1" x14ac:dyDescent="0.25">
      <c r="B2794" s="480" t="s">
        <v>4010</v>
      </c>
      <c r="C2794" s="475"/>
      <c r="D2794" s="462"/>
    </row>
    <row r="2795" spans="2:4" hidden="1" x14ac:dyDescent="0.25">
      <c r="B2795" s="480" t="s">
        <v>4011</v>
      </c>
      <c r="C2795" s="475"/>
      <c r="D2795" s="462"/>
    </row>
    <row r="2796" spans="2:4" hidden="1" x14ac:dyDescent="0.25">
      <c r="B2796" s="480" t="s">
        <v>4012</v>
      </c>
      <c r="C2796" s="475"/>
      <c r="D2796" s="462"/>
    </row>
    <row r="2797" spans="2:4" hidden="1" x14ac:dyDescent="0.25">
      <c r="B2797" s="480" t="s">
        <v>4013</v>
      </c>
      <c r="C2797" s="475"/>
      <c r="D2797" s="462"/>
    </row>
    <row r="2798" spans="2:4" hidden="1" x14ac:dyDescent="0.25">
      <c r="B2798" s="480" t="s">
        <v>4014</v>
      </c>
      <c r="C2798" s="475"/>
      <c r="D2798" s="462"/>
    </row>
    <row r="2799" spans="2:4" hidden="1" x14ac:dyDescent="0.25">
      <c r="B2799" s="480" t="s">
        <v>4015</v>
      </c>
      <c r="C2799" s="475"/>
      <c r="D2799" s="462"/>
    </row>
    <row r="2800" spans="2:4" hidden="1" x14ac:dyDescent="0.25">
      <c r="B2800" s="480" t="s">
        <v>4016</v>
      </c>
      <c r="C2800" s="475"/>
      <c r="D2800" s="462"/>
    </row>
    <row r="2801" spans="2:4" hidden="1" x14ac:dyDescent="0.25">
      <c r="B2801" s="480" t="s">
        <v>4017</v>
      </c>
      <c r="C2801" s="475"/>
      <c r="D2801" s="462"/>
    </row>
    <row r="2802" spans="2:4" hidden="1" x14ac:dyDescent="0.25">
      <c r="B2802" s="480" t="s">
        <v>4018</v>
      </c>
      <c r="C2802" s="475"/>
      <c r="D2802" s="462"/>
    </row>
    <row r="2803" spans="2:4" hidden="1" x14ac:dyDescent="0.25">
      <c r="B2803" s="480" t="s">
        <v>4019</v>
      </c>
      <c r="C2803" s="475"/>
      <c r="D2803" s="462"/>
    </row>
    <row r="2804" spans="2:4" hidden="1" x14ac:dyDescent="0.25">
      <c r="B2804" s="481" t="s">
        <v>4142</v>
      </c>
      <c r="C2804" s="471">
        <f>COLUMN(B2804)</f>
        <v>2</v>
      </c>
      <c r="D2804" s="471">
        <f>ROW(B2804)</f>
        <v>2804</v>
      </c>
    </row>
    <row r="2805" spans="2:4" hidden="1" x14ac:dyDescent="0.25">
      <c r="B2805" s="480" t="s">
        <v>4000</v>
      </c>
      <c r="C2805" s="475"/>
      <c r="D2805" s="462"/>
    </row>
    <row r="2806" spans="2:4" hidden="1" x14ac:dyDescent="0.25">
      <c r="B2806" s="480" t="s">
        <v>4001</v>
      </c>
      <c r="C2806" s="475"/>
      <c r="D2806" s="462"/>
    </row>
    <row r="2807" spans="2:4" hidden="1" x14ac:dyDescent="0.25">
      <c r="B2807" s="480" t="s">
        <v>4002</v>
      </c>
      <c r="C2807" s="475"/>
      <c r="D2807" s="462"/>
    </row>
    <row r="2808" spans="2:4" hidden="1" x14ac:dyDescent="0.25">
      <c r="B2808" s="480" t="s">
        <v>4003</v>
      </c>
      <c r="C2808" s="475"/>
      <c r="D2808" s="462"/>
    </row>
    <row r="2809" spans="2:4" hidden="1" x14ac:dyDescent="0.25">
      <c r="B2809" s="480" t="s">
        <v>4004</v>
      </c>
      <c r="C2809" s="475"/>
      <c r="D2809" s="462"/>
    </row>
    <row r="2810" spans="2:4" hidden="1" x14ac:dyDescent="0.25">
      <c r="B2810" s="480" t="s">
        <v>4005</v>
      </c>
      <c r="C2810" s="475"/>
      <c r="D2810" s="462"/>
    </row>
    <row r="2811" spans="2:4" hidden="1" x14ac:dyDescent="0.25">
      <c r="B2811" s="480" t="s">
        <v>4006</v>
      </c>
      <c r="C2811" s="475"/>
      <c r="D2811" s="462"/>
    </row>
    <row r="2812" spans="2:4" hidden="1" x14ac:dyDescent="0.25">
      <c r="B2812" s="480" t="s">
        <v>4007</v>
      </c>
      <c r="C2812" s="475"/>
      <c r="D2812" s="462"/>
    </row>
    <row r="2813" spans="2:4" hidden="1" x14ac:dyDescent="0.25">
      <c r="B2813" s="480" t="s">
        <v>4008</v>
      </c>
      <c r="C2813" s="475"/>
      <c r="D2813" s="462"/>
    </row>
    <row r="2814" spans="2:4" hidden="1" x14ac:dyDescent="0.25">
      <c r="B2814" s="480" t="s">
        <v>4009</v>
      </c>
      <c r="C2814" s="475"/>
      <c r="D2814" s="462"/>
    </row>
    <row r="2815" spans="2:4" hidden="1" x14ac:dyDescent="0.25">
      <c r="B2815" s="480" t="s">
        <v>4010</v>
      </c>
      <c r="C2815" s="475"/>
      <c r="D2815" s="462"/>
    </row>
    <row r="2816" spans="2:4" hidden="1" x14ac:dyDescent="0.25">
      <c r="B2816" s="480" t="s">
        <v>4011</v>
      </c>
      <c r="C2816" s="475"/>
      <c r="D2816" s="462"/>
    </row>
    <row r="2817" spans="2:4" hidden="1" x14ac:dyDescent="0.25">
      <c r="B2817" s="480" t="s">
        <v>4012</v>
      </c>
      <c r="C2817" s="475"/>
      <c r="D2817" s="462"/>
    </row>
    <row r="2818" spans="2:4" hidden="1" x14ac:dyDescent="0.25">
      <c r="B2818" s="480" t="s">
        <v>4013</v>
      </c>
      <c r="C2818" s="475"/>
      <c r="D2818" s="462"/>
    </row>
    <row r="2819" spans="2:4" hidden="1" x14ac:dyDescent="0.25">
      <c r="B2819" s="480" t="s">
        <v>4014</v>
      </c>
      <c r="C2819" s="475"/>
      <c r="D2819" s="462"/>
    </row>
    <row r="2820" spans="2:4" hidden="1" x14ac:dyDescent="0.25">
      <c r="B2820" s="480" t="s">
        <v>4015</v>
      </c>
      <c r="C2820" s="475"/>
      <c r="D2820" s="462"/>
    </row>
    <row r="2821" spans="2:4" hidden="1" x14ac:dyDescent="0.25">
      <c r="B2821" s="480" t="s">
        <v>4016</v>
      </c>
      <c r="C2821" s="475"/>
      <c r="D2821" s="462"/>
    </row>
    <row r="2822" spans="2:4" hidden="1" x14ac:dyDescent="0.25">
      <c r="B2822" s="480" t="s">
        <v>4017</v>
      </c>
      <c r="C2822" s="475"/>
      <c r="D2822" s="462"/>
    </row>
    <row r="2823" spans="2:4" hidden="1" x14ac:dyDescent="0.25">
      <c r="B2823" s="480" t="s">
        <v>4018</v>
      </c>
      <c r="C2823" s="475"/>
      <c r="D2823" s="462"/>
    </row>
    <row r="2824" spans="2:4" hidden="1" x14ac:dyDescent="0.25">
      <c r="B2824" s="480" t="s">
        <v>4019</v>
      </c>
      <c r="C2824" s="475"/>
      <c r="D2824" s="462"/>
    </row>
    <row r="2825" spans="2:4" hidden="1" x14ac:dyDescent="0.25">
      <c r="B2825" s="481" t="s">
        <v>4143</v>
      </c>
      <c r="C2825" s="471">
        <f>COLUMN(B2825)</f>
        <v>2</v>
      </c>
      <c r="D2825" s="471">
        <f>ROW(B2825)</f>
        <v>2825</v>
      </c>
    </row>
    <row r="2826" spans="2:4" hidden="1" x14ac:dyDescent="0.25">
      <c r="B2826" s="480" t="s">
        <v>4000</v>
      </c>
      <c r="C2826" s="475"/>
      <c r="D2826" s="462"/>
    </row>
    <row r="2827" spans="2:4" hidden="1" x14ac:dyDescent="0.25">
      <c r="B2827" s="480" t="s">
        <v>4001</v>
      </c>
      <c r="C2827" s="475"/>
      <c r="D2827" s="462"/>
    </row>
    <row r="2828" spans="2:4" hidden="1" x14ac:dyDescent="0.25">
      <c r="B2828" s="480" t="s">
        <v>4002</v>
      </c>
      <c r="C2828" s="475"/>
      <c r="D2828" s="462"/>
    </row>
    <row r="2829" spans="2:4" hidden="1" x14ac:dyDescent="0.25">
      <c r="B2829" s="480" t="s">
        <v>4003</v>
      </c>
      <c r="C2829" s="475"/>
      <c r="D2829" s="462"/>
    </row>
    <row r="2830" spans="2:4" hidden="1" x14ac:dyDescent="0.25">
      <c r="B2830" s="480" t="s">
        <v>4004</v>
      </c>
      <c r="C2830" s="475"/>
      <c r="D2830" s="462"/>
    </row>
    <row r="2831" spans="2:4" hidden="1" x14ac:dyDescent="0.25">
      <c r="B2831" s="480" t="s">
        <v>4005</v>
      </c>
      <c r="C2831" s="475"/>
      <c r="D2831" s="462"/>
    </row>
    <row r="2832" spans="2:4" hidden="1" x14ac:dyDescent="0.25">
      <c r="B2832" s="480" t="s">
        <v>4006</v>
      </c>
      <c r="C2832" s="475"/>
      <c r="D2832" s="462"/>
    </row>
    <row r="2833" spans="2:4" hidden="1" x14ac:dyDescent="0.25">
      <c r="B2833" s="480" t="s">
        <v>4007</v>
      </c>
      <c r="C2833" s="475"/>
      <c r="D2833" s="462"/>
    </row>
    <row r="2834" spans="2:4" hidden="1" x14ac:dyDescent="0.25">
      <c r="B2834" s="480" t="s">
        <v>4008</v>
      </c>
      <c r="C2834" s="475"/>
      <c r="D2834" s="462"/>
    </row>
    <row r="2835" spans="2:4" hidden="1" x14ac:dyDescent="0.25">
      <c r="B2835" s="480" t="s">
        <v>4009</v>
      </c>
      <c r="C2835" s="475"/>
      <c r="D2835" s="462"/>
    </row>
    <row r="2836" spans="2:4" hidden="1" x14ac:dyDescent="0.25">
      <c r="B2836" s="480" t="s">
        <v>4010</v>
      </c>
      <c r="C2836" s="475"/>
      <c r="D2836" s="462"/>
    </row>
    <row r="2837" spans="2:4" hidden="1" x14ac:dyDescent="0.25">
      <c r="B2837" s="480" t="s">
        <v>4011</v>
      </c>
      <c r="C2837" s="475"/>
      <c r="D2837" s="462"/>
    </row>
    <row r="2838" spans="2:4" hidden="1" x14ac:dyDescent="0.25">
      <c r="B2838" s="480" t="s">
        <v>4012</v>
      </c>
      <c r="C2838" s="475"/>
      <c r="D2838" s="462"/>
    </row>
    <row r="2839" spans="2:4" hidden="1" x14ac:dyDescent="0.25">
      <c r="B2839" s="480" t="s">
        <v>4013</v>
      </c>
      <c r="C2839" s="475"/>
      <c r="D2839" s="462"/>
    </row>
    <row r="2840" spans="2:4" hidden="1" x14ac:dyDescent="0.25">
      <c r="B2840" s="480" t="s">
        <v>4014</v>
      </c>
      <c r="C2840" s="475"/>
      <c r="D2840" s="462"/>
    </row>
    <row r="2841" spans="2:4" hidden="1" x14ac:dyDescent="0.25">
      <c r="B2841" s="480" t="s">
        <v>4015</v>
      </c>
      <c r="C2841" s="475"/>
      <c r="D2841" s="462"/>
    </row>
    <row r="2842" spans="2:4" hidden="1" x14ac:dyDescent="0.25">
      <c r="B2842" s="480" t="s">
        <v>4016</v>
      </c>
      <c r="C2842" s="475"/>
      <c r="D2842" s="462"/>
    </row>
    <row r="2843" spans="2:4" hidden="1" x14ac:dyDescent="0.25">
      <c r="B2843" s="480" t="s">
        <v>4017</v>
      </c>
      <c r="C2843" s="475"/>
      <c r="D2843" s="462"/>
    </row>
    <row r="2844" spans="2:4" hidden="1" x14ac:dyDescent="0.25">
      <c r="B2844" s="480" t="s">
        <v>4018</v>
      </c>
      <c r="C2844" s="475"/>
      <c r="D2844" s="462"/>
    </row>
    <row r="2845" spans="2:4" hidden="1" x14ac:dyDescent="0.25">
      <c r="B2845" s="480" t="s">
        <v>4019</v>
      </c>
      <c r="C2845" s="475"/>
      <c r="D2845" s="462"/>
    </row>
    <row r="2846" spans="2:4" hidden="1" x14ac:dyDescent="0.25">
      <c r="B2846" s="481" t="s">
        <v>4144</v>
      </c>
      <c r="C2846" s="471">
        <f>COLUMN(B2846)</f>
        <v>2</v>
      </c>
      <c r="D2846" s="471">
        <f>ROW(B2846)</f>
        <v>2846</v>
      </c>
    </row>
    <row r="2847" spans="2:4" hidden="1" x14ac:dyDescent="0.25">
      <c r="B2847" s="480" t="s">
        <v>4000</v>
      </c>
      <c r="C2847" s="475"/>
      <c r="D2847" s="462"/>
    </row>
    <row r="2848" spans="2:4" hidden="1" x14ac:dyDescent="0.25">
      <c r="B2848" s="480" t="s">
        <v>4001</v>
      </c>
      <c r="C2848" s="475"/>
      <c r="D2848" s="462"/>
    </row>
    <row r="2849" spans="2:4" hidden="1" x14ac:dyDescent="0.25">
      <c r="B2849" s="480" t="s">
        <v>4002</v>
      </c>
      <c r="C2849" s="475"/>
      <c r="D2849" s="462"/>
    </row>
    <row r="2850" spans="2:4" hidden="1" x14ac:dyDescent="0.25">
      <c r="B2850" s="480" t="s">
        <v>4003</v>
      </c>
      <c r="C2850" s="475"/>
      <c r="D2850" s="462"/>
    </row>
    <row r="2851" spans="2:4" hidden="1" x14ac:dyDescent="0.25">
      <c r="B2851" s="480" t="s">
        <v>4004</v>
      </c>
      <c r="C2851" s="475"/>
      <c r="D2851" s="462"/>
    </row>
    <row r="2852" spans="2:4" hidden="1" x14ac:dyDescent="0.25">
      <c r="B2852" s="480" t="s">
        <v>4005</v>
      </c>
      <c r="C2852" s="475"/>
      <c r="D2852" s="462"/>
    </row>
    <row r="2853" spans="2:4" hidden="1" x14ac:dyDescent="0.25">
      <c r="B2853" s="480" t="s">
        <v>4006</v>
      </c>
      <c r="C2853" s="475"/>
      <c r="D2853" s="462"/>
    </row>
    <row r="2854" spans="2:4" hidden="1" x14ac:dyDescent="0.25">
      <c r="B2854" s="480" t="s">
        <v>4007</v>
      </c>
      <c r="C2854" s="475"/>
      <c r="D2854" s="462"/>
    </row>
    <row r="2855" spans="2:4" hidden="1" x14ac:dyDescent="0.25">
      <c r="B2855" s="480" t="s">
        <v>4008</v>
      </c>
      <c r="C2855" s="475"/>
      <c r="D2855" s="462"/>
    </row>
    <row r="2856" spans="2:4" hidden="1" x14ac:dyDescent="0.25">
      <c r="B2856" s="480" t="s">
        <v>4009</v>
      </c>
      <c r="C2856" s="475"/>
      <c r="D2856" s="462"/>
    </row>
    <row r="2857" spans="2:4" hidden="1" x14ac:dyDescent="0.25">
      <c r="B2857" s="480" t="s">
        <v>4010</v>
      </c>
      <c r="C2857" s="475"/>
      <c r="D2857" s="462"/>
    </row>
    <row r="2858" spans="2:4" hidden="1" x14ac:dyDescent="0.25">
      <c r="B2858" s="480" t="s">
        <v>4011</v>
      </c>
      <c r="C2858" s="475"/>
      <c r="D2858" s="462"/>
    </row>
    <row r="2859" spans="2:4" hidden="1" x14ac:dyDescent="0.25">
      <c r="B2859" s="480" t="s">
        <v>4012</v>
      </c>
      <c r="C2859" s="475"/>
      <c r="D2859" s="462"/>
    </row>
    <row r="2860" spans="2:4" hidden="1" x14ac:dyDescent="0.25">
      <c r="B2860" s="480" t="s">
        <v>4013</v>
      </c>
      <c r="C2860" s="475"/>
      <c r="D2860" s="462"/>
    </row>
    <row r="2861" spans="2:4" hidden="1" x14ac:dyDescent="0.25">
      <c r="B2861" s="480" t="s">
        <v>4014</v>
      </c>
      <c r="C2861" s="475"/>
      <c r="D2861" s="462"/>
    </row>
    <row r="2862" spans="2:4" hidden="1" x14ac:dyDescent="0.25">
      <c r="B2862" s="480" t="s">
        <v>4015</v>
      </c>
      <c r="C2862" s="475"/>
      <c r="D2862" s="462"/>
    </row>
    <row r="2863" spans="2:4" hidden="1" x14ac:dyDescent="0.25">
      <c r="B2863" s="480" t="s">
        <v>4016</v>
      </c>
      <c r="C2863" s="475"/>
      <c r="D2863" s="462"/>
    </row>
    <row r="2864" spans="2:4" hidden="1" x14ac:dyDescent="0.25">
      <c r="B2864" s="480" t="s">
        <v>4017</v>
      </c>
      <c r="C2864" s="475"/>
      <c r="D2864" s="462"/>
    </row>
    <row r="2865" spans="2:4" hidden="1" x14ac:dyDescent="0.25">
      <c r="B2865" s="480" t="s">
        <v>4018</v>
      </c>
      <c r="C2865" s="475"/>
      <c r="D2865" s="462"/>
    </row>
    <row r="2866" spans="2:4" hidden="1" x14ac:dyDescent="0.25">
      <c r="B2866" s="480" t="s">
        <v>4019</v>
      </c>
      <c r="C2866" s="475"/>
      <c r="D2866" s="462"/>
    </row>
    <row r="2867" spans="2:4" hidden="1" x14ac:dyDescent="0.25">
      <c r="B2867" s="477" t="s">
        <v>4145</v>
      </c>
      <c r="C2867" s="471">
        <f>COLUMN(B2867)</f>
        <v>2</v>
      </c>
      <c r="D2867" s="471">
        <f>ROW(B2867)</f>
        <v>2867</v>
      </c>
    </row>
    <row r="2868" spans="2:4" hidden="1" x14ac:dyDescent="0.25">
      <c r="B2868" s="480" t="s">
        <v>4000</v>
      </c>
      <c r="C2868" s="475"/>
      <c r="D2868" s="462"/>
    </row>
    <row r="2869" spans="2:4" hidden="1" x14ac:dyDescent="0.25">
      <c r="B2869" s="480" t="s">
        <v>4001</v>
      </c>
      <c r="C2869" s="475"/>
      <c r="D2869" s="462"/>
    </row>
    <row r="2870" spans="2:4" hidden="1" x14ac:dyDescent="0.25">
      <c r="B2870" s="480" t="s">
        <v>4002</v>
      </c>
      <c r="C2870" s="475"/>
      <c r="D2870" s="462"/>
    </row>
    <row r="2871" spans="2:4" hidden="1" x14ac:dyDescent="0.25">
      <c r="B2871" s="480" t="s">
        <v>4003</v>
      </c>
      <c r="C2871" s="475"/>
      <c r="D2871" s="462"/>
    </row>
    <row r="2872" spans="2:4" hidden="1" x14ac:dyDescent="0.25">
      <c r="B2872" s="480" t="s">
        <v>4004</v>
      </c>
      <c r="C2872" s="475"/>
      <c r="D2872" s="462"/>
    </row>
    <row r="2873" spans="2:4" hidden="1" x14ac:dyDescent="0.25">
      <c r="B2873" s="480" t="s">
        <v>4005</v>
      </c>
      <c r="C2873" s="475"/>
      <c r="D2873" s="462"/>
    </row>
    <row r="2874" spans="2:4" hidden="1" x14ac:dyDescent="0.25">
      <c r="B2874" s="480" t="s">
        <v>4006</v>
      </c>
      <c r="C2874" s="475"/>
      <c r="D2874" s="462"/>
    </row>
    <row r="2875" spans="2:4" hidden="1" x14ac:dyDescent="0.25">
      <c r="B2875" s="480" t="s">
        <v>4007</v>
      </c>
      <c r="C2875" s="475"/>
      <c r="D2875" s="462"/>
    </row>
    <row r="2876" spans="2:4" hidden="1" x14ac:dyDescent="0.25">
      <c r="B2876" s="480" t="s">
        <v>4008</v>
      </c>
      <c r="C2876" s="475"/>
      <c r="D2876" s="462"/>
    </row>
    <row r="2877" spans="2:4" hidden="1" x14ac:dyDescent="0.25">
      <c r="B2877" s="480" t="s">
        <v>4009</v>
      </c>
      <c r="C2877" s="475"/>
      <c r="D2877" s="462"/>
    </row>
    <row r="2878" spans="2:4" hidden="1" x14ac:dyDescent="0.25">
      <c r="B2878" s="480" t="s">
        <v>4010</v>
      </c>
      <c r="C2878" s="475"/>
      <c r="D2878" s="462"/>
    </row>
    <row r="2879" spans="2:4" hidden="1" x14ac:dyDescent="0.25">
      <c r="B2879" s="480" t="s">
        <v>4011</v>
      </c>
      <c r="C2879" s="475"/>
      <c r="D2879" s="462"/>
    </row>
    <row r="2880" spans="2:4" hidden="1" x14ac:dyDescent="0.25">
      <c r="B2880" s="480" t="s">
        <v>4012</v>
      </c>
      <c r="C2880" s="475"/>
      <c r="D2880" s="462"/>
    </row>
    <row r="2881" spans="2:4" hidden="1" x14ac:dyDescent="0.25">
      <c r="B2881" s="480" t="s">
        <v>4013</v>
      </c>
      <c r="C2881" s="475"/>
      <c r="D2881" s="462"/>
    </row>
    <row r="2882" spans="2:4" hidden="1" x14ac:dyDescent="0.25">
      <c r="B2882" s="480" t="s">
        <v>4014</v>
      </c>
      <c r="C2882" s="475"/>
      <c r="D2882" s="462"/>
    </row>
    <row r="2883" spans="2:4" hidden="1" x14ac:dyDescent="0.25">
      <c r="B2883" s="480" t="s">
        <v>4015</v>
      </c>
      <c r="C2883" s="475"/>
      <c r="D2883" s="462"/>
    </row>
    <row r="2884" spans="2:4" hidden="1" x14ac:dyDescent="0.25">
      <c r="B2884" s="480" t="s">
        <v>4016</v>
      </c>
      <c r="C2884" s="475"/>
      <c r="D2884" s="462"/>
    </row>
    <row r="2885" spans="2:4" hidden="1" x14ac:dyDescent="0.25">
      <c r="B2885" s="480" t="s">
        <v>4017</v>
      </c>
      <c r="C2885" s="475"/>
      <c r="D2885" s="462"/>
    </row>
    <row r="2886" spans="2:4" hidden="1" x14ac:dyDescent="0.25">
      <c r="B2886" s="480" t="s">
        <v>4018</v>
      </c>
      <c r="C2886" s="475"/>
      <c r="D2886" s="462"/>
    </row>
    <row r="2887" spans="2:4" hidden="1" x14ac:dyDescent="0.25">
      <c r="B2887" s="480" t="s">
        <v>4019</v>
      </c>
      <c r="C2887" s="475"/>
      <c r="D2887" s="462"/>
    </row>
    <row r="2888" spans="2:4" hidden="1" x14ac:dyDescent="0.25">
      <c r="B2888" s="481" t="s">
        <v>4146</v>
      </c>
      <c r="C2888" s="471">
        <f>COLUMN(B2888)</f>
        <v>2</v>
      </c>
      <c r="D2888" s="471">
        <f>ROW(B2888)</f>
        <v>2888</v>
      </c>
    </row>
    <row r="2889" spans="2:4" hidden="1" x14ac:dyDescent="0.25">
      <c r="B2889" s="480" t="s">
        <v>4000</v>
      </c>
      <c r="C2889" s="475"/>
      <c r="D2889" s="462"/>
    </row>
    <row r="2890" spans="2:4" hidden="1" x14ac:dyDescent="0.25">
      <c r="B2890" s="480" t="s">
        <v>4001</v>
      </c>
      <c r="C2890" s="475"/>
      <c r="D2890" s="462"/>
    </row>
    <row r="2891" spans="2:4" hidden="1" x14ac:dyDescent="0.25">
      <c r="B2891" s="480" t="s">
        <v>4002</v>
      </c>
      <c r="C2891" s="475"/>
      <c r="D2891" s="462"/>
    </row>
    <row r="2892" spans="2:4" hidden="1" x14ac:dyDescent="0.25">
      <c r="B2892" s="480" t="s">
        <v>4003</v>
      </c>
      <c r="C2892" s="475"/>
      <c r="D2892" s="462"/>
    </row>
    <row r="2893" spans="2:4" hidden="1" x14ac:dyDescent="0.25">
      <c r="B2893" s="480" t="s">
        <v>4004</v>
      </c>
      <c r="C2893" s="475"/>
      <c r="D2893" s="462"/>
    </row>
    <row r="2894" spans="2:4" hidden="1" x14ac:dyDescent="0.25">
      <c r="B2894" s="480" t="s">
        <v>4005</v>
      </c>
      <c r="C2894" s="475"/>
      <c r="D2894" s="462"/>
    </row>
    <row r="2895" spans="2:4" hidden="1" x14ac:dyDescent="0.25">
      <c r="B2895" s="480" t="s">
        <v>4006</v>
      </c>
      <c r="C2895" s="475"/>
      <c r="D2895" s="462"/>
    </row>
    <row r="2896" spans="2:4" hidden="1" x14ac:dyDescent="0.25">
      <c r="B2896" s="480" t="s">
        <v>4007</v>
      </c>
      <c r="C2896" s="475"/>
      <c r="D2896" s="462"/>
    </row>
    <row r="2897" spans="2:4" hidden="1" x14ac:dyDescent="0.25">
      <c r="B2897" s="480" t="s">
        <v>4008</v>
      </c>
      <c r="C2897" s="475"/>
      <c r="D2897" s="462"/>
    </row>
    <row r="2898" spans="2:4" hidden="1" x14ac:dyDescent="0.25">
      <c r="B2898" s="480" t="s">
        <v>4009</v>
      </c>
      <c r="C2898" s="475"/>
      <c r="D2898" s="462"/>
    </row>
    <row r="2899" spans="2:4" hidden="1" x14ac:dyDescent="0.25">
      <c r="B2899" s="480" t="s">
        <v>4010</v>
      </c>
      <c r="C2899" s="475"/>
      <c r="D2899" s="462"/>
    </row>
    <row r="2900" spans="2:4" hidden="1" x14ac:dyDescent="0.25">
      <c r="B2900" s="480" t="s">
        <v>4011</v>
      </c>
      <c r="C2900" s="475"/>
      <c r="D2900" s="462"/>
    </row>
    <row r="2901" spans="2:4" hidden="1" x14ac:dyDescent="0.25">
      <c r="B2901" s="480" t="s">
        <v>4012</v>
      </c>
      <c r="C2901" s="475"/>
      <c r="D2901" s="462"/>
    </row>
    <row r="2902" spans="2:4" hidden="1" x14ac:dyDescent="0.25">
      <c r="B2902" s="480" t="s">
        <v>4013</v>
      </c>
      <c r="C2902" s="475"/>
      <c r="D2902" s="462"/>
    </row>
    <row r="2903" spans="2:4" hidden="1" x14ac:dyDescent="0.25">
      <c r="B2903" s="480" t="s">
        <v>4014</v>
      </c>
      <c r="C2903" s="475"/>
      <c r="D2903" s="462"/>
    </row>
    <row r="2904" spans="2:4" hidden="1" x14ac:dyDescent="0.25">
      <c r="B2904" s="480" t="s">
        <v>4015</v>
      </c>
      <c r="C2904" s="475"/>
      <c r="D2904" s="462"/>
    </row>
    <row r="2905" spans="2:4" hidden="1" x14ac:dyDescent="0.25">
      <c r="B2905" s="480" t="s">
        <v>4016</v>
      </c>
      <c r="C2905" s="475"/>
      <c r="D2905" s="462"/>
    </row>
    <row r="2906" spans="2:4" hidden="1" x14ac:dyDescent="0.25">
      <c r="B2906" s="480" t="s">
        <v>4017</v>
      </c>
      <c r="C2906" s="475"/>
      <c r="D2906" s="462"/>
    </row>
    <row r="2907" spans="2:4" hidden="1" x14ac:dyDescent="0.25">
      <c r="B2907" s="480" t="s">
        <v>4018</v>
      </c>
      <c r="C2907" s="475"/>
      <c r="D2907" s="462"/>
    </row>
    <row r="2908" spans="2:4" hidden="1" x14ac:dyDescent="0.25">
      <c r="B2908" s="480" t="s">
        <v>4019</v>
      </c>
      <c r="C2908" s="475"/>
      <c r="D2908" s="462"/>
    </row>
    <row r="2909" spans="2:4" hidden="1" x14ac:dyDescent="0.25">
      <c r="B2909" s="481" t="s">
        <v>4147</v>
      </c>
      <c r="C2909" s="471">
        <f>COLUMN(B2909)</f>
        <v>2</v>
      </c>
      <c r="D2909" s="471">
        <f>ROW(B2909)</f>
        <v>2909</v>
      </c>
    </row>
    <row r="2910" spans="2:4" hidden="1" x14ac:dyDescent="0.25">
      <c r="B2910" s="480" t="s">
        <v>4000</v>
      </c>
      <c r="C2910" s="475"/>
      <c r="D2910" s="462"/>
    </row>
    <row r="2911" spans="2:4" hidden="1" x14ac:dyDescent="0.25">
      <c r="B2911" s="480" t="s">
        <v>4001</v>
      </c>
      <c r="C2911" s="475"/>
      <c r="D2911" s="462"/>
    </row>
    <row r="2912" spans="2:4" hidden="1" x14ac:dyDescent="0.25">
      <c r="B2912" s="480" t="s">
        <v>4002</v>
      </c>
      <c r="C2912" s="475"/>
      <c r="D2912" s="462"/>
    </row>
    <row r="2913" spans="2:4" hidden="1" x14ac:dyDescent="0.25">
      <c r="B2913" s="480" t="s">
        <v>4003</v>
      </c>
      <c r="C2913" s="475"/>
      <c r="D2913" s="462"/>
    </row>
    <row r="2914" spans="2:4" hidden="1" x14ac:dyDescent="0.25">
      <c r="B2914" s="480" t="s">
        <v>4004</v>
      </c>
      <c r="C2914" s="475"/>
      <c r="D2914" s="462"/>
    </row>
    <row r="2915" spans="2:4" hidden="1" x14ac:dyDescent="0.25">
      <c r="B2915" s="480" t="s">
        <v>4005</v>
      </c>
      <c r="C2915" s="475"/>
      <c r="D2915" s="462"/>
    </row>
    <row r="2916" spans="2:4" hidden="1" x14ac:dyDescent="0.25">
      <c r="B2916" s="480" t="s">
        <v>4006</v>
      </c>
      <c r="C2916" s="475"/>
      <c r="D2916" s="462"/>
    </row>
    <row r="2917" spans="2:4" hidden="1" x14ac:dyDescent="0.25">
      <c r="B2917" s="480" t="s">
        <v>4007</v>
      </c>
      <c r="C2917" s="475"/>
      <c r="D2917" s="462"/>
    </row>
    <row r="2918" spans="2:4" hidden="1" x14ac:dyDescent="0.25">
      <c r="B2918" s="480" t="s">
        <v>4008</v>
      </c>
      <c r="C2918" s="475"/>
      <c r="D2918" s="462"/>
    </row>
    <row r="2919" spans="2:4" hidden="1" x14ac:dyDescent="0.25">
      <c r="B2919" s="480" t="s">
        <v>4009</v>
      </c>
      <c r="C2919" s="475"/>
      <c r="D2919" s="462"/>
    </row>
    <row r="2920" spans="2:4" hidden="1" x14ac:dyDescent="0.25">
      <c r="B2920" s="480" t="s">
        <v>4010</v>
      </c>
      <c r="C2920" s="475"/>
      <c r="D2920" s="462"/>
    </row>
    <row r="2921" spans="2:4" hidden="1" x14ac:dyDescent="0.25">
      <c r="B2921" s="480" t="s">
        <v>4011</v>
      </c>
      <c r="C2921" s="475"/>
      <c r="D2921" s="462"/>
    </row>
    <row r="2922" spans="2:4" hidden="1" x14ac:dyDescent="0.25">
      <c r="B2922" s="480" t="s">
        <v>4012</v>
      </c>
      <c r="C2922" s="475"/>
      <c r="D2922" s="462"/>
    </row>
    <row r="2923" spans="2:4" hidden="1" x14ac:dyDescent="0.25">
      <c r="B2923" s="480" t="s">
        <v>4013</v>
      </c>
      <c r="C2923" s="475"/>
      <c r="D2923" s="462"/>
    </row>
    <row r="2924" spans="2:4" hidden="1" x14ac:dyDescent="0.25">
      <c r="B2924" s="480" t="s">
        <v>4014</v>
      </c>
      <c r="C2924" s="475"/>
      <c r="D2924" s="462"/>
    </row>
    <row r="2925" spans="2:4" hidden="1" x14ac:dyDescent="0.25">
      <c r="B2925" s="480" t="s">
        <v>4015</v>
      </c>
      <c r="C2925" s="475"/>
      <c r="D2925" s="462"/>
    </row>
    <row r="2926" spans="2:4" hidden="1" x14ac:dyDescent="0.25">
      <c r="B2926" s="480" t="s">
        <v>4016</v>
      </c>
      <c r="C2926" s="475"/>
      <c r="D2926" s="462"/>
    </row>
    <row r="2927" spans="2:4" hidden="1" x14ac:dyDescent="0.25">
      <c r="B2927" s="480" t="s">
        <v>4017</v>
      </c>
      <c r="C2927" s="475"/>
      <c r="D2927" s="462"/>
    </row>
    <row r="2928" spans="2:4" hidden="1" x14ac:dyDescent="0.25">
      <c r="B2928" s="480" t="s">
        <v>4018</v>
      </c>
      <c r="C2928" s="475"/>
      <c r="D2928" s="462"/>
    </row>
    <row r="2929" spans="2:4" hidden="1" x14ac:dyDescent="0.25">
      <c r="B2929" s="480" t="s">
        <v>4019</v>
      </c>
      <c r="C2929" s="475"/>
      <c r="D2929" s="462"/>
    </row>
    <row r="2930" spans="2:4" hidden="1" x14ac:dyDescent="0.25">
      <c r="B2930" s="481" t="s">
        <v>4148</v>
      </c>
      <c r="C2930" s="471">
        <f>COLUMN(B2930)</f>
        <v>2</v>
      </c>
      <c r="D2930" s="471">
        <f>ROW(B2930)</f>
        <v>2930</v>
      </c>
    </row>
    <row r="2931" spans="2:4" hidden="1" x14ac:dyDescent="0.25">
      <c r="B2931" s="480" t="s">
        <v>4000</v>
      </c>
      <c r="C2931" s="475"/>
      <c r="D2931" s="462"/>
    </row>
    <row r="2932" spans="2:4" hidden="1" x14ac:dyDescent="0.25">
      <c r="B2932" s="480" t="s">
        <v>4001</v>
      </c>
      <c r="C2932" s="475"/>
      <c r="D2932" s="462"/>
    </row>
    <row r="2933" spans="2:4" hidden="1" x14ac:dyDescent="0.25">
      <c r="B2933" s="480" t="s">
        <v>4002</v>
      </c>
      <c r="C2933" s="475"/>
      <c r="D2933" s="462"/>
    </row>
    <row r="2934" spans="2:4" hidden="1" x14ac:dyDescent="0.25">
      <c r="B2934" s="480" t="s">
        <v>4003</v>
      </c>
      <c r="C2934" s="475"/>
      <c r="D2934" s="462"/>
    </row>
    <row r="2935" spans="2:4" hidden="1" x14ac:dyDescent="0.25">
      <c r="B2935" s="480" t="s">
        <v>4004</v>
      </c>
      <c r="C2935" s="475"/>
      <c r="D2935" s="462"/>
    </row>
    <row r="2936" spans="2:4" hidden="1" x14ac:dyDescent="0.25">
      <c r="B2936" s="480" t="s">
        <v>4005</v>
      </c>
      <c r="C2936" s="475"/>
      <c r="D2936" s="462"/>
    </row>
    <row r="2937" spans="2:4" hidden="1" x14ac:dyDescent="0.25">
      <c r="B2937" s="480" t="s">
        <v>4006</v>
      </c>
      <c r="C2937" s="475"/>
      <c r="D2937" s="462"/>
    </row>
    <row r="2938" spans="2:4" hidden="1" x14ac:dyDescent="0.25">
      <c r="B2938" s="480" t="s">
        <v>4007</v>
      </c>
      <c r="C2938" s="475"/>
      <c r="D2938" s="462"/>
    </row>
    <row r="2939" spans="2:4" hidden="1" x14ac:dyDescent="0.25">
      <c r="B2939" s="480" t="s">
        <v>4008</v>
      </c>
      <c r="C2939" s="475"/>
      <c r="D2939" s="462"/>
    </row>
    <row r="2940" spans="2:4" hidden="1" x14ac:dyDescent="0.25">
      <c r="B2940" s="480" t="s">
        <v>4009</v>
      </c>
      <c r="C2940" s="475"/>
      <c r="D2940" s="462"/>
    </row>
    <row r="2941" spans="2:4" hidden="1" x14ac:dyDescent="0.25">
      <c r="B2941" s="480" t="s">
        <v>4010</v>
      </c>
      <c r="C2941" s="475"/>
      <c r="D2941" s="462"/>
    </row>
    <row r="2942" spans="2:4" hidden="1" x14ac:dyDescent="0.25">
      <c r="B2942" s="480" t="s">
        <v>4011</v>
      </c>
      <c r="C2942" s="475"/>
      <c r="D2942" s="462"/>
    </row>
    <row r="2943" spans="2:4" hidden="1" x14ac:dyDescent="0.25">
      <c r="B2943" s="480" t="s">
        <v>4012</v>
      </c>
      <c r="C2943" s="475"/>
      <c r="D2943" s="462"/>
    </row>
    <row r="2944" spans="2:4" hidden="1" x14ac:dyDescent="0.25">
      <c r="B2944" s="480" t="s">
        <v>4013</v>
      </c>
      <c r="C2944" s="475"/>
      <c r="D2944" s="462"/>
    </row>
    <row r="2945" spans="2:4" hidden="1" x14ac:dyDescent="0.25">
      <c r="B2945" s="480" t="s">
        <v>4014</v>
      </c>
      <c r="C2945" s="475"/>
      <c r="D2945" s="462"/>
    </row>
    <row r="2946" spans="2:4" hidden="1" x14ac:dyDescent="0.25">
      <c r="B2946" s="480" t="s">
        <v>4015</v>
      </c>
      <c r="C2946" s="475"/>
      <c r="D2946" s="462"/>
    </row>
    <row r="2947" spans="2:4" hidden="1" x14ac:dyDescent="0.25">
      <c r="B2947" s="480" t="s">
        <v>4016</v>
      </c>
      <c r="C2947" s="475"/>
      <c r="D2947" s="462"/>
    </row>
    <row r="2948" spans="2:4" hidden="1" x14ac:dyDescent="0.25">
      <c r="B2948" s="480" t="s">
        <v>4017</v>
      </c>
      <c r="C2948" s="475"/>
      <c r="D2948" s="462"/>
    </row>
    <row r="2949" spans="2:4" hidden="1" x14ac:dyDescent="0.25">
      <c r="B2949" s="480" t="s">
        <v>4018</v>
      </c>
      <c r="C2949" s="475"/>
      <c r="D2949" s="462"/>
    </row>
    <row r="2950" spans="2:4" hidden="1" x14ac:dyDescent="0.25">
      <c r="B2950" s="480" t="s">
        <v>4019</v>
      </c>
      <c r="C2950" s="475"/>
      <c r="D2950" s="462"/>
    </row>
    <row r="2951" spans="2:4" hidden="1" x14ac:dyDescent="0.25">
      <c r="B2951" s="481" t="s">
        <v>4149</v>
      </c>
      <c r="C2951" s="471">
        <f>COLUMN(B2951)</f>
        <v>2</v>
      </c>
      <c r="D2951" s="471">
        <f>ROW(B2951)</f>
        <v>2951</v>
      </c>
    </row>
    <row r="2952" spans="2:4" hidden="1" x14ac:dyDescent="0.25">
      <c r="B2952" s="480" t="s">
        <v>4000</v>
      </c>
      <c r="C2952" s="475"/>
      <c r="D2952" s="462"/>
    </row>
    <row r="2953" spans="2:4" hidden="1" x14ac:dyDescent="0.25">
      <c r="B2953" s="480" t="s">
        <v>4001</v>
      </c>
      <c r="C2953" s="475"/>
      <c r="D2953" s="462"/>
    </row>
    <row r="2954" spans="2:4" hidden="1" x14ac:dyDescent="0.25">
      <c r="B2954" s="480" t="s">
        <v>4002</v>
      </c>
      <c r="C2954" s="475"/>
      <c r="D2954" s="462"/>
    </row>
    <row r="2955" spans="2:4" hidden="1" x14ac:dyDescent="0.25">
      <c r="B2955" s="480" t="s">
        <v>4003</v>
      </c>
      <c r="C2955" s="475"/>
      <c r="D2955" s="462"/>
    </row>
    <row r="2956" spans="2:4" hidden="1" x14ac:dyDescent="0.25">
      <c r="B2956" s="480" t="s">
        <v>4004</v>
      </c>
      <c r="C2956" s="475"/>
      <c r="D2956" s="462"/>
    </row>
    <row r="2957" spans="2:4" hidden="1" x14ac:dyDescent="0.25">
      <c r="B2957" s="480" t="s">
        <v>4005</v>
      </c>
      <c r="C2957" s="475"/>
      <c r="D2957" s="462"/>
    </row>
    <row r="2958" spans="2:4" hidden="1" x14ac:dyDescent="0.25">
      <c r="B2958" s="480" t="s">
        <v>4006</v>
      </c>
      <c r="C2958" s="475"/>
      <c r="D2958" s="462"/>
    </row>
    <row r="2959" spans="2:4" hidden="1" x14ac:dyDescent="0.25">
      <c r="B2959" s="480" t="s">
        <v>4007</v>
      </c>
      <c r="C2959" s="475"/>
      <c r="D2959" s="462"/>
    </row>
    <row r="2960" spans="2:4" hidden="1" x14ac:dyDescent="0.25">
      <c r="B2960" s="480" t="s">
        <v>4008</v>
      </c>
      <c r="C2960" s="475"/>
      <c r="D2960" s="462"/>
    </row>
    <row r="2961" spans="2:4" hidden="1" x14ac:dyDescent="0.25">
      <c r="B2961" s="480" t="s">
        <v>4009</v>
      </c>
      <c r="C2961" s="475"/>
      <c r="D2961" s="462"/>
    </row>
    <row r="2962" spans="2:4" hidden="1" x14ac:dyDescent="0.25">
      <c r="B2962" s="480" t="s">
        <v>4010</v>
      </c>
      <c r="C2962" s="475"/>
      <c r="D2962" s="462"/>
    </row>
    <row r="2963" spans="2:4" hidden="1" x14ac:dyDescent="0.25">
      <c r="B2963" s="480" t="s">
        <v>4011</v>
      </c>
      <c r="C2963" s="475"/>
      <c r="D2963" s="462"/>
    </row>
    <row r="2964" spans="2:4" hidden="1" x14ac:dyDescent="0.25">
      <c r="B2964" s="480" t="s">
        <v>4012</v>
      </c>
      <c r="C2964" s="475"/>
      <c r="D2964" s="462"/>
    </row>
    <row r="2965" spans="2:4" hidden="1" x14ac:dyDescent="0.25">
      <c r="B2965" s="480" t="s">
        <v>4013</v>
      </c>
      <c r="C2965" s="475"/>
      <c r="D2965" s="462"/>
    </row>
    <row r="2966" spans="2:4" hidden="1" x14ac:dyDescent="0.25">
      <c r="B2966" s="480" t="s">
        <v>4014</v>
      </c>
      <c r="C2966" s="475"/>
      <c r="D2966" s="462"/>
    </row>
    <row r="2967" spans="2:4" hidden="1" x14ac:dyDescent="0.25">
      <c r="B2967" s="480" t="s">
        <v>4015</v>
      </c>
      <c r="C2967" s="475"/>
      <c r="D2967" s="462"/>
    </row>
    <row r="2968" spans="2:4" hidden="1" x14ac:dyDescent="0.25">
      <c r="B2968" s="480" t="s">
        <v>4016</v>
      </c>
      <c r="C2968" s="475"/>
      <c r="D2968" s="462"/>
    </row>
    <row r="2969" spans="2:4" hidden="1" x14ac:dyDescent="0.25">
      <c r="B2969" s="480" t="s">
        <v>4017</v>
      </c>
      <c r="C2969" s="475"/>
      <c r="D2969" s="462"/>
    </row>
    <row r="2970" spans="2:4" hidden="1" x14ac:dyDescent="0.25">
      <c r="B2970" s="480" t="s">
        <v>4018</v>
      </c>
      <c r="C2970" s="475"/>
      <c r="D2970" s="462"/>
    </row>
    <row r="2971" spans="2:4" hidden="1" x14ac:dyDescent="0.25">
      <c r="B2971" s="480" t="s">
        <v>4019</v>
      </c>
      <c r="C2971" s="475"/>
      <c r="D2971" s="462"/>
    </row>
    <row r="2972" spans="2:4" hidden="1" x14ac:dyDescent="0.25">
      <c r="B2972" s="477" t="s">
        <v>4150</v>
      </c>
      <c r="C2972" s="471">
        <f>COLUMN(B2972)</f>
        <v>2</v>
      </c>
      <c r="D2972" s="471">
        <f>ROW(B2972)</f>
        <v>2972</v>
      </c>
    </row>
    <row r="2973" spans="2:4" hidden="1" x14ac:dyDescent="0.25">
      <c r="B2973" s="480" t="s">
        <v>4000</v>
      </c>
      <c r="C2973" s="475"/>
      <c r="D2973" s="462"/>
    </row>
    <row r="2974" spans="2:4" hidden="1" x14ac:dyDescent="0.25">
      <c r="B2974" s="480" t="s">
        <v>4001</v>
      </c>
      <c r="C2974" s="475"/>
      <c r="D2974" s="462"/>
    </row>
    <row r="2975" spans="2:4" hidden="1" x14ac:dyDescent="0.25">
      <c r="B2975" s="480" t="s">
        <v>4002</v>
      </c>
      <c r="C2975" s="475"/>
      <c r="D2975" s="462"/>
    </row>
    <row r="2976" spans="2:4" hidden="1" x14ac:dyDescent="0.25">
      <c r="B2976" s="480" t="s">
        <v>4003</v>
      </c>
      <c r="C2976" s="475"/>
      <c r="D2976" s="462"/>
    </row>
    <row r="2977" spans="2:4" hidden="1" x14ac:dyDescent="0.25">
      <c r="B2977" s="480" t="s">
        <v>4004</v>
      </c>
      <c r="C2977" s="475"/>
      <c r="D2977" s="462"/>
    </row>
    <row r="2978" spans="2:4" hidden="1" x14ac:dyDescent="0.25">
      <c r="B2978" s="480" t="s">
        <v>4005</v>
      </c>
      <c r="C2978" s="475"/>
      <c r="D2978" s="462"/>
    </row>
    <row r="2979" spans="2:4" hidden="1" x14ac:dyDescent="0.25">
      <c r="B2979" s="480" t="s">
        <v>4006</v>
      </c>
      <c r="C2979" s="475"/>
      <c r="D2979" s="462"/>
    </row>
    <row r="2980" spans="2:4" hidden="1" x14ac:dyDescent="0.25">
      <c r="B2980" s="480" t="s">
        <v>4007</v>
      </c>
      <c r="C2980" s="475"/>
      <c r="D2980" s="462"/>
    </row>
    <row r="2981" spans="2:4" hidden="1" x14ac:dyDescent="0.25">
      <c r="B2981" s="480" t="s">
        <v>4008</v>
      </c>
      <c r="C2981" s="475"/>
      <c r="D2981" s="462"/>
    </row>
    <row r="2982" spans="2:4" hidden="1" x14ac:dyDescent="0.25">
      <c r="B2982" s="480" t="s">
        <v>4009</v>
      </c>
      <c r="C2982" s="475"/>
      <c r="D2982" s="462"/>
    </row>
    <row r="2983" spans="2:4" hidden="1" x14ac:dyDescent="0.25">
      <c r="B2983" s="480" t="s">
        <v>4010</v>
      </c>
      <c r="C2983" s="475"/>
      <c r="D2983" s="462"/>
    </row>
    <row r="2984" spans="2:4" hidden="1" x14ac:dyDescent="0.25">
      <c r="B2984" s="480" t="s">
        <v>4011</v>
      </c>
      <c r="C2984" s="475"/>
      <c r="D2984" s="462"/>
    </row>
    <row r="2985" spans="2:4" hidden="1" x14ac:dyDescent="0.25">
      <c r="B2985" s="480" t="s">
        <v>4012</v>
      </c>
      <c r="C2985" s="475"/>
      <c r="D2985" s="462"/>
    </row>
    <row r="2986" spans="2:4" hidden="1" x14ac:dyDescent="0.25">
      <c r="B2986" s="480" t="s">
        <v>4013</v>
      </c>
      <c r="C2986" s="475"/>
      <c r="D2986" s="462"/>
    </row>
    <row r="2987" spans="2:4" hidden="1" x14ac:dyDescent="0.25">
      <c r="B2987" s="480" t="s">
        <v>4014</v>
      </c>
      <c r="C2987" s="475"/>
      <c r="D2987" s="462"/>
    </row>
    <row r="2988" spans="2:4" hidden="1" x14ac:dyDescent="0.25">
      <c r="B2988" s="480" t="s">
        <v>4015</v>
      </c>
      <c r="C2988" s="475"/>
      <c r="D2988" s="462"/>
    </row>
    <row r="2989" spans="2:4" hidden="1" x14ac:dyDescent="0.25">
      <c r="B2989" s="480" t="s">
        <v>4016</v>
      </c>
      <c r="C2989" s="475"/>
      <c r="D2989" s="462"/>
    </row>
    <row r="2990" spans="2:4" hidden="1" x14ac:dyDescent="0.25">
      <c r="B2990" s="480" t="s">
        <v>4017</v>
      </c>
      <c r="C2990" s="475"/>
      <c r="D2990" s="462"/>
    </row>
    <row r="2991" spans="2:4" hidden="1" x14ac:dyDescent="0.25">
      <c r="B2991" s="480" t="s">
        <v>4018</v>
      </c>
      <c r="C2991" s="475"/>
      <c r="D2991" s="462"/>
    </row>
    <row r="2992" spans="2:4" hidden="1" x14ac:dyDescent="0.25">
      <c r="B2992" s="480" t="s">
        <v>4019</v>
      </c>
      <c r="C2992" s="475"/>
      <c r="D2992" s="462"/>
    </row>
    <row r="2993" spans="2:4" hidden="1" x14ac:dyDescent="0.25">
      <c r="B2993" s="481" t="s">
        <v>4151</v>
      </c>
      <c r="C2993" s="471">
        <f>COLUMN(B2993)</f>
        <v>2</v>
      </c>
      <c r="D2993" s="471">
        <f>ROW(B2993)</f>
        <v>2993</v>
      </c>
    </row>
    <row r="2994" spans="2:4" hidden="1" x14ac:dyDescent="0.25">
      <c r="B2994" s="480" t="s">
        <v>4000</v>
      </c>
      <c r="C2994" s="475"/>
      <c r="D2994" s="462"/>
    </row>
    <row r="2995" spans="2:4" hidden="1" x14ac:dyDescent="0.25">
      <c r="B2995" s="480" t="s">
        <v>4001</v>
      </c>
      <c r="C2995" s="475"/>
      <c r="D2995" s="462"/>
    </row>
    <row r="2996" spans="2:4" hidden="1" x14ac:dyDescent="0.25">
      <c r="B2996" s="480" t="s">
        <v>4002</v>
      </c>
      <c r="C2996" s="475"/>
      <c r="D2996" s="462"/>
    </row>
    <row r="2997" spans="2:4" hidden="1" x14ac:dyDescent="0.25">
      <c r="B2997" s="480" t="s">
        <v>4003</v>
      </c>
      <c r="C2997" s="475"/>
      <c r="D2997" s="462"/>
    </row>
    <row r="2998" spans="2:4" hidden="1" x14ac:dyDescent="0.25">
      <c r="B2998" s="480" t="s">
        <v>4004</v>
      </c>
      <c r="C2998" s="475"/>
      <c r="D2998" s="462"/>
    </row>
    <row r="2999" spans="2:4" hidden="1" x14ac:dyDescent="0.25">
      <c r="B2999" s="480" t="s">
        <v>4005</v>
      </c>
      <c r="C2999" s="475"/>
      <c r="D2999" s="462"/>
    </row>
    <row r="3000" spans="2:4" hidden="1" x14ac:dyDescent="0.25">
      <c r="B3000" s="480" t="s">
        <v>4006</v>
      </c>
      <c r="C3000" s="475"/>
      <c r="D3000" s="462"/>
    </row>
    <row r="3001" spans="2:4" hidden="1" x14ac:dyDescent="0.25">
      <c r="B3001" s="480" t="s">
        <v>4007</v>
      </c>
      <c r="C3001" s="475"/>
      <c r="D3001" s="462"/>
    </row>
    <row r="3002" spans="2:4" hidden="1" x14ac:dyDescent="0.25">
      <c r="B3002" s="480" t="s">
        <v>4008</v>
      </c>
      <c r="C3002" s="475"/>
      <c r="D3002" s="462"/>
    </row>
    <row r="3003" spans="2:4" hidden="1" x14ac:dyDescent="0.25">
      <c r="B3003" s="480" t="s">
        <v>4009</v>
      </c>
      <c r="C3003" s="475"/>
      <c r="D3003" s="462"/>
    </row>
    <row r="3004" spans="2:4" hidden="1" x14ac:dyDescent="0.25">
      <c r="B3004" s="480" t="s">
        <v>4010</v>
      </c>
      <c r="C3004" s="475"/>
      <c r="D3004" s="462"/>
    </row>
    <row r="3005" spans="2:4" hidden="1" x14ac:dyDescent="0.25">
      <c r="B3005" s="480" t="s">
        <v>4011</v>
      </c>
      <c r="C3005" s="475"/>
      <c r="D3005" s="462"/>
    </row>
    <row r="3006" spans="2:4" hidden="1" x14ac:dyDescent="0.25">
      <c r="B3006" s="480" t="s">
        <v>4012</v>
      </c>
      <c r="C3006" s="475"/>
      <c r="D3006" s="462"/>
    </row>
    <row r="3007" spans="2:4" hidden="1" x14ac:dyDescent="0.25">
      <c r="B3007" s="480" t="s">
        <v>4013</v>
      </c>
      <c r="C3007" s="475"/>
      <c r="D3007" s="462"/>
    </row>
    <row r="3008" spans="2:4" hidden="1" x14ac:dyDescent="0.25">
      <c r="B3008" s="480" t="s">
        <v>4014</v>
      </c>
      <c r="C3008" s="475"/>
      <c r="D3008" s="462"/>
    </row>
    <row r="3009" spans="2:4" hidden="1" x14ac:dyDescent="0.25">
      <c r="B3009" s="480" t="s">
        <v>4015</v>
      </c>
      <c r="C3009" s="475"/>
      <c r="D3009" s="462"/>
    </row>
    <row r="3010" spans="2:4" hidden="1" x14ac:dyDescent="0.25">
      <c r="B3010" s="480" t="s">
        <v>4016</v>
      </c>
      <c r="C3010" s="475"/>
      <c r="D3010" s="462"/>
    </row>
    <row r="3011" spans="2:4" hidden="1" x14ac:dyDescent="0.25">
      <c r="B3011" s="480" t="s">
        <v>4017</v>
      </c>
      <c r="C3011" s="475"/>
      <c r="D3011" s="462"/>
    </row>
    <row r="3012" spans="2:4" hidden="1" x14ac:dyDescent="0.25">
      <c r="B3012" s="480" t="s">
        <v>4018</v>
      </c>
      <c r="C3012" s="475"/>
      <c r="D3012" s="462"/>
    </row>
    <row r="3013" spans="2:4" hidden="1" x14ac:dyDescent="0.25">
      <c r="B3013" s="480" t="s">
        <v>4019</v>
      </c>
      <c r="C3013" s="475"/>
      <c r="D3013" s="462"/>
    </row>
    <row r="3014" spans="2:4" hidden="1" x14ac:dyDescent="0.25">
      <c r="B3014" s="481" t="s">
        <v>4152</v>
      </c>
      <c r="C3014" s="471">
        <f>COLUMN(B3014)</f>
        <v>2</v>
      </c>
      <c r="D3014" s="471">
        <f>ROW(B3014)</f>
        <v>3014</v>
      </c>
    </row>
    <row r="3015" spans="2:4" hidden="1" x14ac:dyDescent="0.25">
      <c r="B3015" s="480" t="s">
        <v>4000</v>
      </c>
      <c r="C3015" s="475"/>
      <c r="D3015" s="462"/>
    </row>
    <row r="3016" spans="2:4" hidden="1" x14ac:dyDescent="0.25">
      <c r="B3016" s="480" t="s">
        <v>4001</v>
      </c>
      <c r="C3016" s="475"/>
      <c r="D3016" s="462"/>
    </row>
    <row r="3017" spans="2:4" hidden="1" x14ac:dyDescent="0.25">
      <c r="B3017" s="480" t="s">
        <v>4002</v>
      </c>
      <c r="C3017" s="475"/>
      <c r="D3017" s="462"/>
    </row>
    <row r="3018" spans="2:4" hidden="1" x14ac:dyDescent="0.25">
      <c r="B3018" s="480" t="s">
        <v>4003</v>
      </c>
      <c r="C3018" s="475"/>
      <c r="D3018" s="462"/>
    </row>
    <row r="3019" spans="2:4" hidden="1" x14ac:dyDescent="0.25">
      <c r="B3019" s="480" t="s">
        <v>4004</v>
      </c>
      <c r="C3019" s="475"/>
      <c r="D3019" s="462"/>
    </row>
    <row r="3020" spans="2:4" hidden="1" x14ac:dyDescent="0.25">
      <c r="B3020" s="480" t="s">
        <v>4005</v>
      </c>
      <c r="C3020" s="475"/>
      <c r="D3020" s="462"/>
    </row>
    <row r="3021" spans="2:4" hidden="1" x14ac:dyDescent="0.25">
      <c r="B3021" s="480" t="s">
        <v>4006</v>
      </c>
      <c r="C3021" s="475"/>
      <c r="D3021" s="462"/>
    </row>
    <row r="3022" spans="2:4" hidden="1" x14ac:dyDescent="0.25">
      <c r="B3022" s="480" t="s">
        <v>4007</v>
      </c>
      <c r="C3022" s="475"/>
      <c r="D3022" s="462"/>
    </row>
    <row r="3023" spans="2:4" hidden="1" x14ac:dyDescent="0.25">
      <c r="B3023" s="480" t="s">
        <v>4008</v>
      </c>
      <c r="C3023" s="475"/>
      <c r="D3023" s="462"/>
    </row>
    <row r="3024" spans="2:4" hidden="1" x14ac:dyDescent="0.25">
      <c r="B3024" s="480" t="s">
        <v>4009</v>
      </c>
      <c r="C3024" s="475"/>
      <c r="D3024" s="462"/>
    </row>
    <row r="3025" spans="2:4" hidden="1" x14ac:dyDescent="0.25">
      <c r="B3025" s="480" t="s">
        <v>4010</v>
      </c>
      <c r="C3025" s="475"/>
      <c r="D3025" s="462"/>
    </row>
    <row r="3026" spans="2:4" hidden="1" x14ac:dyDescent="0.25">
      <c r="B3026" s="480" t="s">
        <v>4011</v>
      </c>
      <c r="C3026" s="475"/>
      <c r="D3026" s="462"/>
    </row>
    <row r="3027" spans="2:4" hidden="1" x14ac:dyDescent="0.25">
      <c r="B3027" s="480" t="s">
        <v>4012</v>
      </c>
      <c r="C3027" s="475"/>
      <c r="D3027" s="462"/>
    </row>
    <row r="3028" spans="2:4" hidden="1" x14ac:dyDescent="0.25">
      <c r="B3028" s="480" t="s">
        <v>4013</v>
      </c>
      <c r="C3028" s="475"/>
      <c r="D3028" s="462"/>
    </row>
    <row r="3029" spans="2:4" hidden="1" x14ac:dyDescent="0.25">
      <c r="B3029" s="480" t="s">
        <v>4014</v>
      </c>
      <c r="C3029" s="475"/>
      <c r="D3029" s="462"/>
    </row>
    <row r="3030" spans="2:4" hidden="1" x14ac:dyDescent="0.25">
      <c r="B3030" s="480" t="s">
        <v>4015</v>
      </c>
      <c r="C3030" s="475"/>
      <c r="D3030" s="462"/>
    </row>
    <row r="3031" spans="2:4" hidden="1" x14ac:dyDescent="0.25">
      <c r="B3031" s="480" t="s">
        <v>4016</v>
      </c>
      <c r="C3031" s="475"/>
      <c r="D3031" s="462"/>
    </row>
    <row r="3032" spans="2:4" hidden="1" x14ac:dyDescent="0.25">
      <c r="B3032" s="480" t="s">
        <v>4017</v>
      </c>
      <c r="C3032" s="475"/>
      <c r="D3032" s="462"/>
    </row>
    <row r="3033" spans="2:4" hidden="1" x14ac:dyDescent="0.25">
      <c r="B3033" s="480" t="s">
        <v>4018</v>
      </c>
      <c r="C3033" s="475"/>
      <c r="D3033" s="462"/>
    </row>
    <row r="3034" spans="2:4" hidden="1" x14ac:dyDescent="0.25">
      <c r="B3034" s="480" t="s">
        <v>4019</v>
      </c>
      <c r="C3034" s="475"/>
      <c r="D3034" s="462"/>
    </row>
    <row r="3035" spans="2:4" hidden="1" x14ac:dyDescent="0.25">
      <c r="B3035" s="481" t="s">
        <v>4153</v>
      </c>
      <c r="C3035" s="471">
        <f>COLUMN(B3035)</f>
        <v>2</v>
      </c>
      <c r="D3035" s="471">
        <f>ROW(B3035)</f>
        <v>3035</v>
      </c>
    </row>
    <row r="3036" spans="2:4" hidden="1" x14ac:dyDescent="0.25">
      <c r="B3036" s="480" t="s">
        <v>4000</v>
      </c>
      <c r="C3036" s="475"/>
      <c r="D3036" s="462"/>
    </row>
    <row r="3037" spans="2:4" hidden="1" x14ac:dyDescent="0.25">
      <c r="B3037" s="480" t="s">
        <v>4001</v>
      </c>
      <c r="C3037" s="475"/>
      <c r="D3037" s="462"/>
    </row>
    <row r="3038" spans="2:4" hidden="1" x14ac:dyDescent="0.25">
      <c r="B3038" s="480" t="s">
        <v>4002</v>
      </c>
      <c r="C3038" s="475"/>
      <c r="D3038" s="462"/>
    </row>
    <row r="3039" spans="2:4" hidden="1" x14ac:dyDescent="0.25">
      <c r="B3039" s="480" t="s">
        <v>4003</v>
      </c>
      <c r="C3039" s="475"/>
      <c r="D3039" s="462"/>
    </row>
    <row r="3040" spans="2:4" hidden="1" x14ac:dyDescent="0.25">
      <c r="B3040" s="480" t="s">
        <v>4004</v>
      </c>
      <c r="C3040" s="475"/>
      <c r="D3040" s="462"/>
    </row>
    <row r="3041" spans="2:4" hidden="1" x14ac:dyDescent="0.25">
      <c r="B3041" s="480" t="s">
        <v>4005</v>
      </c>
      <c r="C3041" s="475"/>
      <c r="D3041" s="462"/>
    </row>
    <row r="3042" spans="2:4" hidden="1" x14ac:dyDescent="0.25">
      <c r="B3042" s="480" t="s">
        <v>4006</v>
      </c>
      <c r="C3042" s="475"/>
      <c r="D3042" s="462"/>
    </row>
    <row r="3043" spans="2:4" hidden="1" x14ac:dyDescent="0.25">
      <c r="B3043" s="480" t="s">
        <v>4007</v>
      </c>
      <c r="C3043" s="475"/>
      <c r="D3043" s="462"/>
    </row>
    <row r="3044" spans="2:4" hidden="1" x14ac:dyDescent="0.25">
      <c r="B3044" s="480" t="s">
        <v>4008</v>
      </c>
      <c r="C3044" s="475"/>
      <c r="D3044" s="462"/>
    </row>
    <row r="3045" spans="2:4" hidden="1" x14ac:dyDescent="0.25">
      <c r="B3045" s="480" t="s">
        <v>4009</v>
      </c>
      <c r="C3045" s="475"/>
      <c r="D3045" s="462"/>
    </row>
    <row r="3046" spans="2:4" hidden="1" x14ac:dyDescent="0.25">
      <c r="B3046" s="480" t="s">
        <v>4010</v>
      </c>
      <c r="C3046" s="475"/>
      <c r="D3046" s="462"/>
    </row>
    <row r="3047" spans="2:4" hidden="1" x14ac:dyDescent="0.25">
      <c r="B3047" s="480" t="s">
        <v>4011</v>
      </c>
      <c r="C3047" s="475"/>
      <c r="D3047" s="462"/>
    </row>
    <row r="3048" spans="2:4" hidden="1" x14ac:dyDescent="0.25">
      <c r="B3048" s="480" t="s">
        <v>4012</v>
      </c>
      <c r="C3048" s="475"/>
      <c r="D3048" s="462"/>
    </row>
    <row r="3049" spans="2:4" hidden="1" x14ac:dyDescent="0.25">
      <c r="B3049" s="480" t="s">
        <v>4013</v>
      </c>
      <c r="C3049" s="475"/>
      <c r="D3049" s="462"/>
    </row>
    <row r="3050" spans="2:4" hidden="1" x14ac:dyDescent="0.25">
      <c r="B3050" s="480" t="s">
        <v>4014</v>
      </c>
      <c r="C3050" s="475"/>
      <c r="D3050" s="462"/>
    </row>
    <row r="3051" spans="2:4" hidden="1" x14ac:dyDescent="0.25">
      <c r="B3051" s="480" t="s">
        <v>4015</v>
      </c>
      <c r="C3051" s="475"/>
      <c r="D3051" s="462"/>
    </row>
    <row r="3052" spans="2:4" hidden="1" x14ac:dyDescent="0.25">
      <c r="B3052" s="480" t="s">
        <v>4016</v>
      </c>
      <c r="C3052" s="475"/>
      <c r="D3052" s="462"/>
    </row>
    <row r="3053" spans="2:4" hidden="1" x14ac:dyDescent="0.25">
      <c r="B3053" s="480" t="s">
        <v>4017</v>
      </c>
      <c r="C3053" s="475"/>
      <c r="D3053" s="462"/>
    </row>
    <row r="3054" spans="2:4" hidden="1" x14ac:dyDescent="0.25">
      <c r="B3054" s="480" t="s">
        <v>4018</v>
      </c>
      <c r="C3054" s="475"/>
      <c r="D3054" s="462"/>
    </row>
    <row r="3055" spans="2:4" hidden="1" x14ac:dyDescent="0.25">
      <c r="B3055" s="480" t="s">
        <v>4019</v>
      </c>
      <c r="C3055" s="475"/>
      <c r="D3055" s="462"/>
    </row>
    <row r="3056" spans="2:4" hidden="1" x14ac:dyDescent="0.25">
      <c r="B3056" s="481" t="s">
        <v>4154</v>
      </c>
      <c r="C3056" s="471">
        <f>COLUMN(B3056)</f>
        <v>2</v>
      </c>
      <c r="D3056" s="471">
        <f>ROW(B3056)</f>
        <v>3056</v>
      </c>
    </row>
    <row r="3057" spans="2:4" hidden="1" x14ac:dyDescent="0.25">
      <c r="B3057" s="480" t="s">
        <v>4000</v>
      </c>
      <c r="C3057" s="475"/>
      <c r="D3057" s="462"/>
    </row>
    <row r="3058" spans="2:4" hidden="1" x14ac:dyDescent="0.25">
      <c r="B3058" s="480" t="s">
        <v>4001</v>
      </c>
      <c r="C3058" s="475"/>
      <c r="D3058" s="462"/>
    </row>
    <row r="3059" spans="2:4" hidden="1" x14ac:dyDescent="0.25">
      <c r="B3059" s="480" t="s">
        <v>4002</v>
      </c>
      <c r="C3059" s="475"/>
      <c r="D3059" s="462"/>
    </row>
    <row r="3060" spans="2:4" hidden="1" x14ac:dyDescent="0.25">
      <c r="B3060" s="480" t="s">
        <v>4003</v>
      </c>
      <c r="C3060" s="475"/>
      <c r="D3060" s="462"/>
    </row>
    <row r="3061" spans="2:4" hidden="1" x14ac:dyDescent="0.25">
      <c r="B3061" s="480" t="s">
        <v>4004</v>
      </c>
      <c r="C3061" s="475"/>
      <c r="D3061" s="462"/>
    </row>
    <row r="3062" spans="2:4" hidden="1" x14ac:dyDescent="0.25">
      <c r="B3062" s="480" t="s">
        <v>4005</v>
      </c>
      <c r="C3062" s="475"/>
      <c r="D3062" s="462"/>
    </row>
    <row r="3063" spans="2:4" hidden="1" x14ac:dyDescent="0.25">
      <c r="B3063" s="480" t="s">
        <v>4006</v>
      </c>
      <c r="C3063" s="475"/>
      <c r="D3063" s="462"/>
    </row>
    <row r="3064" spans="2:4" hidden="1" x14ac:dyDescent="0.25">
      <c r="B3064" s="480" t="s">
        <v>4007</v>
      </c>
      <c r="C3064" s="475"/>
      <c r="D3064" s="462"/>
    </row>
    <row r="3065" spans="2:4" hidden="1" x14ac:dyDescent="0.25">
      <c r="B3065" s="480" t="s">
        <v>4008</v>
      </c>
      <c r="C3065" s="475"/>
      <c r="D3065" s="462"/>
    </row>
    <row r="3066" spans="2:4" hidden="1" x14ac:dyDescent="0.25">
      <c r="B3066" s="480" t="s">
        <v>4009</v>
      </c>
      <c r="C3066" s="475"/>
      <c r="D3066" s="462"/>
    </row>
    <row r="3067" spans="2:4" hidden="1" x14ac:dyDescent="0.25">
      <c r="B3067" s="480" t="s">
        <v>4010</v>
      </c>
      <c r="C3067" s="475"/>
      <c r="D3067" s="462"/>
    </row>
    <row r="3068" spans="2:4" hidden="1" x14ac:dyDescent="0.25">
      <c r="B3068" s="480" t="s">
        <v>4011</v>
      </c>
      <c r="C3068" s="475"/>
      <c r="D3068" s="462"/>
    </row>
    <row r="3069" spans="2:4" hidden="1" x14ac:dyDescent="0.25">
      <c r="B3069" s="480" t="s">
        <v>4012</v>
      </c>
      <c r="C3069" s="475"/>
      <c r="D3069" s="462"/>
    </row>
    <row r="3070" spans="2:4" hidden="1" x14ac:dyDescent="0.25">
      <c r="B3070" s="480" t="s">
        <v>4013</v>
      </c>
      <c r="C3070" s="475"/>
      <c r="D3070" s="462"/>
    </row>
    <row r="3071" spans="2:4" hidden="1" x14ac:dyDescent="0.25">
      <c r="B3071" s="480" t="s">
        <v>4014</v>
      </c>
      <c r="C3071" s="475"/>
      <c r="D3071" s="462"/>
    </row>
    <row r="3072" spans="2:4" hidden="1" x14ac:dyDescent="0.25">
      <c r="B3072" s="480" t="s">
        <v>4015</v>
      </c>
      <c r="C3072" s="475"/>
      <c r="D3072" s="462"/>
    </row>
    <row r="3073" spans="2:4" hidden="1" x14ac:dyDescent="0.25">
      <c r="B3073" s="480" t="s">
        <v>4016</v>
      </c>
      <c r="C3073" s="475"/>
      <c r="D3073" s="462"/>
    </row>
    <row r="3074" spans="2:4" hidden="1" x14ac:dyDescent="0.25">
      <c r="B3074" s="480" t="s">
        <v>4017</v>
      </c>
      <c r="C3074" s="475"/>
      <c r="D3074" s="462"/>
    </row>
    <row r="3075" spans="2:4" hidden="1" x14ac:dyDescent="0.25">
      <c r="B3075" s="480" t="s">
        <v>4018</v>
      </c>
      <c r="C3075" s="475"/>
      <c r="D3075" s="462"/>
    </row>
    <row r="3076" spans="2:4" hidden="1" x14ac:dyDescent="0.25">
      <c r="B3076" s="480" t="s">
        <v>4019</v>
      </c>
      <c r="C3076" s="475"/>
      <c r="D3076" s="462"/>
    </row>
    <row r="3077" spans="2:4" hidden="1" x14ac:dyDescent="0.25">
      <c r="B3077" s="477" t="s">
        <v>4155</v>
      </c>
      <c r="C3077" s="471">
        <f>COLUMN(B3077)</f>
        <v>2</v>
      </c>
      <c r="D3077" s="471">
        <f>ROW(B3077)</f>
        <v>3077</v>
      </c>
    </row>
    <row r="3078" spans="2:4" hidden="1" x14ac:dyDescent="0.25">
      <c r="B3078" s="480" t="s">
        <v>4000</v>
      </c>
      <c r="C3078" s="475"/>
      <c r="D3078" s="462"/>
    </row>
    <row r="3079" spans="2:4" hidden="1" x14ac:dyDescent="0.25">
      <c r="B3079" s="480" t="s">
        <v>4001</v>
      </c>
      <c r="C3079" s="475"/>
      <c r="D3079" s="462"/>
    </row>
    <row r="3080" spans="2:4" hidden="1" x14ac:dyDescent="0.25">
      <c r="B3080" s="480" t="s">
        <v>4002</v>
      </c>
      <c r="C3080" s="475"/>
      <c r="D3080" s="462"/>
    </row>
    <row r="3081" spans="2:4" hidden="1" x14ac:dyDescent="0.25">
      <c r="B3081" s="480" t="s">
        <v>4003</v>
      </c>
      <c r="C3081" s="475"/>
      <c r="D3081" s="462"/>
    </row>
    <row r="3082" spans="2:4" hidden="1" x14ac:dyDescent="0.25">
      <c r="B3082" s="480" t="s">
        <v>4004</v>
      </c>
      <c r="C3082" s="475"/>
      <c r="D3082" s="462"/>
    </row>
    <row r="3083" spans="2:4" hidden="1" x14ac:dyDescent="0.25">
      <c r="B3083" s="480" t="s">
        <v>4005</v>
      </c>
      <c r="C3083" s="475"/>
      <c r="D3083" s="462"/>
    </row>
    <row r="3084" spans="2:4" hidden="1" x14ac:dyDescent="0.25">
      <c r="B3084" s="480" t="s">
        <v>4006</v>
      </c>
      <c r="C3084" s="475"/>
      <c r="D3084" s="462"/>
    </row>
    <row r="3085" spans="2:4" hidden="1" x14ac:dyDescent="0.25">
      <c r="B3085" s="480" t="s">
        <v>4007</v>
      </c>
      <c r="C3085" s="475"/>
      <c r="D3085" s="462"/>
    </row>
    <row r="3086" spans="2:4" hidden="1" x14ac:dyDescent="0.25">
      <c r="B3086" s="480" t="s">
        <v>4008</v>
      </c>
      <c r="C3086" s="475"/>
      <c r="D3086" s="462"/>
    </row>
    <row r="3087" spans="2:4" hidden="1" x14ac:dyDescent="0.25">
      <c r="B3087" s="480" t="s">
        <v>4009</v>
      </c>
      <c r="C3087" s="475"/>
      <c r="D3087" s="462"/>
    </row>
    <row r="3088" spans="2:4" hidden="1" x14ac:dyDescent="0.25">
      <c r="B3088" s="480" t="s">
        <v>4010</v>
      </c>
      <c r="C3088" s="475"/>
      <c r="D3088" s="462"/>
    </row>
    <row r="3089" spans="2:4" hidden="1" x14ac:dyDescent="0.25">
      <c r="B3089" s="480" t="s">
        <v>4011</v>
      </c>
      <c r="C3089" s="475"/>
      <c r="D3089" s="462"/>
    </row>
    <row r="3090" spans="2:4" hidden="1" x14ac:dyDescent="0.25">
      <c r="B3090" s="480" t="s">
        <v>4012</v>
      </c>
      <c r="C3090" s="475"/>
      <c r="D3090" s="462"/>
    </row>
    <row r="3091" spans="2:4" hidden="1" x14ac:dyDescent="0.25">
      <c r="B3091" s="480" t="s">
        <v>4013</v>
      </c>
      <c r="C3091" s="475"/>
      <c r="D3091" s="462"/>
    </row>
    <row r="3092" spans="2:4" hidden="1" x14ac:dyDescent="0.25">
      <c r="B3092" s="480" t="s">
        <v>4014</v>
      </c>
      <c r="C3092" s="475"/>
      <c r="D3092" s="462"/>
    </row>
    <row r="3093" spans="2:4" hidden="1" x14ac:dyDescent="0.25">
      <c r="B3093" s="480" t="s">
        <v>4015</v>
      </c>
      <c r="C3093" s="475"/>
      <c r="D3093" s="462"/>
    </row>
    <row r="3094" spans="2:4" hidden="1" x14ac:dyDescent="0.25">
      <c r="B3094" s="480" t="s">
        <v>4016</v>
      </c>
      <c r="C3094" s="475"/>
      <c r="D3094" s="462"/>
    </row>
    <row r="3095" spans="2:4" hidden="1" x14ac:dyDescent="0.25">
      <c r="B3095" s="480" t="s">
        <v>4017</v>
      </c>
      <c r="C3095" s="475"/>
      <c r="D3095" s="462"/>
    </row>
    <row r="3096" spans="2:4" hidden="1" x14ac:dyDescent="0.25">
      <c r="B3096" s="480" t="s">
        <v>4018</v>
      </c>
      <c r="C3096" s="475"/>
      <c r="D3096" s="462"/>
    </row>
    <row r="3097" spans="2:4" hidden="1" x14ac:dyDescent="0.25">
      <c r="B3097" s="480" t="s">
        <v>4019</v>
      </c>
      <c r="C3097" s="475"/>
      <c r="D3097" s="462"/>
    </row>
    <row r="3098" spans="2:4" hidden="1" x14ac:dyDescent="0.25">
      <c r="B3098" s="481" t="s">
        <v>4156</v>
      </c>
      <c r="C3098" s="471">
        <f>COLUMN(B3098)</f>
        <v>2</v>
      </c>
      <c r="D3098" s="471">
        <f>ROW(B3098)</f>
        <v>3098</v>
      </c>
    </row>
    <row r="3099" spans="2:4" hidden="1" x14ac:dyDescent="0.25">
      <c r="B3099" s="480" t="s">
        <v>4000</v>
      </c>
      <c r="C3099" s="475"/>
      <c r="D3099" s="462"/>
    </row>
    <row r="3100" spans="2:4" hidden="1" x14ac:dyDescent="0.25">
      <c r="B3100" s="480" t="s">
        <v>4001</v>
      </c>
      <c r="C3100" s="475"/>
      <c r="D3100" s="462"/>
    </row>
    <row r="3101" spans="2:4" hidden="1" x14ac:dyDescent="0.25">
      <c r="B3101" s="480" t="s">
        <v>4002</v>
      </c>
      <c r="C3101" s="475"/>
      <c r="D3101" s="462"/>
    </row>
    <row r="3102" spans="2:4" hidden="1" x14ac:dyDescent="0.25">
      <c r="B3102" s="480" t="s">
        <v>4003</v>
      </c>
      <c r="C3102" s="475"/>
      <c r="D3102" s="462"/>
    </row>
    <row r="3103" spans="2:4" hidden="1" x14ac:dyDescent="0.25">
      <c r="B3103" s="480" t="s">
        <v>4004</v>
      </c>
      <c r="C3103" s="475"/>
      <c r="D3103" s="462"/>
    </row>
    <row r="3104" spans="2:4" hidden="1" x14ac:dyDescent="0.25">
      <c r="B3104" s="480" t="s">
        <v>4005</v>
      </c>
      <c r="C3104" s="475"/>
      <c r="D3104" s="462"/>
    </row>
    <row r="3105" spans="2:4" hidden="1" x14ac:dyDescent="0.25">
      <c r="B3105" s="480" t="s">
        <v>4006</v>
      </c>
      <c r="C3105" s="475"/>
      <c r="D3105" s="462"/>
    </row>
    <row r="3106" spans="2:4" hidden="1" x14ac:dyDescent="0.25">
      <c r="B3106" s="480" t="s">
        <v>4007</v>
      </c>
      <c r="C3106" s="475"/>
      <c r="D3106" s="462"/>
    </row>
    <row r="3107" spans="2:4" hidden="1" x14ac:dyDescent="0.25">
      <c r="B3107" s="480" t="s">
        <v>4008</v>
      </c>
      <c r="C3107" s="475"/>
      <c r="D3107" s="462"/>
    </row>
    <row r="3108" spans="2:4" hidden="1" x14ac:dyDescent="0.25">
      <c r="B3108" s="480" t="s">
        <v>4009</v>
      </c>
      <c r="C3108" s="475"/>
      <c r="D3108" s="462"/>
    </row>
    <row r="3109" spans="2:4" hidden="1" x14ac:dyDescent="0.25">
      <c r="B3109" s="480" t="s">
        <v>4010</v>
      </c>
      <c r="C3109" s="475"/>
      <c r="D3109" s="462"/>
    </row>
    <row r="3110" spans="2:4" hidden="1" x14ac:dyDescent="0.25">
      <c r="B3110" s="480" t="s">
        <v>4011</v>
      </c>
      <c r="C3110" s="475"/>
      <c r="D3110" s="462"/>
    </row>
    <row r="3111" spans="2:4" hidden="1" x14ac:dyDescent="0.25">
      <c r="B3111" s="480" t="s">
        <v>4012</v>
      </c>
      <c r="C3111" s="475"/>
      <c r="D3111" s="462"/>
    </row>
    <row r="3112" spans="2:4" hidden="1" x14ac:dyDescent="0.25">
      <c r="B3112" s="480" t="s">
        <v>4013</v>
      </c>
      <c r="C3112" s="475"/>
      <c r="D3112" s="462"/>
    </row>
    <row r="3113" spans="2:4" hidden="1" x14ac:dyDescent="0.25">
      <c r="B3113" s="480" t="s">
        <v>4014</v>
      </c>
      <c r="C3113" s="475"/>
      <c r="D3113" s="462"/>
    </row>
    <row r="3114" spans="2:4" hidden="1" x14ac:dyDescent="0.25">
      <c r="B3114" s="480" t="s">
        <v>4015</v>
      </c>
      <c r="C3114" s="475"/>
      <c r="D3114" s="462"/>
    </row>
    <row r="3115" spans="2:4" hidden="1" x14ac:dyDescent="0.25">
      <c r="B3115" s="480" t="s">
        <v>4016</v>
      </c>
      <c r="C3115" s="475"/>
      <c r="D3115" s="462"/>
    </row>
    <row r="3116" spans="2:4" hidden="1" x14ac:dyDescent="0.25">
      <c r="B3116" s="480" t="s">
        <v>4017</v>
      </c>
      <c r="C3116" s="475"/>
      <c r="D3116" s="462"/>
    </row>
    <row r="3117" spans="2:4" hidden="1" x14ac:dyDescent="0.25">
      <c r="B3117" s="480" t="s">
        <v>4018</v>
      </c>
      <c r="C3117" s="475"/>
      <c r="D3117" s="462"/>
    </row>
    <row r="3118" spans="2:4" hidden="1" x14ac:dyDescent="0.25">
      <c r="B3118" s="480" t="s">
        <v>4019</v>
      </c>
      <c r="C3118" s="475"/>
      <c r="D3118" s="462"/>
    </row>
    <row r="3119" spans="2:4" hidden="1" x14ac:dyDescent="0.25">
      <c r="B3119" s="481" t="s">
        <v>4157</v>
      </c>
      <c r="C3119" s="471">
        <f>COLUMN(B3119)</f>
        <v>2</v>
      </c>
      <c r="D3119" s="471">
        <f>ROW(B3119)</f>
        <v>3119</v>
      </c>
    </row>
    <row r="3120" spans="2:4" hidden="1" x14ac:dyDescent="0.25">
      <c r="B3120" s="480" t="s">
        <v>4000</v>
      </c>
      <c r="C3120" s="475"/>
      <c r="D3120" s="462"/>
    </row>
    <row r="3121" spans="2:4" hidden="1" x14ac:dyDescent="0.25">
      <c r="B3121" s="480" t="s">
        <v>4001</v>
      </c>
      <c r="C3121" s="475"/>
      <c r="D3121" s="462"/>
    </row>
    <row r="3122" spans="2:4" hidden="1" x14ac:dyDescent="0.25">
      <c r="B3122" s="480" t="s">
        <v>4002</v>
      </c>
      <c r="C3122" s="475"/>
      <c r="D3122" s="462"/>
    </row>
    <row r="3123" spans="2:4" hidden="1" x14ac:dyDescent="0.25">
      <c r="B3123" s="480" t="s">
        <v>4003</v>
      </c>
      <c r="C3123" s="475"/>
      <c r="D3123" s="462"/>
    </row>
    <row r="3124" spans="2:4" hidden="1" x14ac:dyDescent="0.25">
      <c r="B3124" s="480" t="s">
        <v>4004</v>
      </c>
      <c r="C3124" s="475"/>
      <c r="D3124" s="462"/>
    </row>
    <row r="3125" spans="2:4" hidden="1" x14ac:dyDescent="0.25">
      <c r="B3125" s="480" t="s">
        <v>4005</v>
      </c>
      <c r="C3125" s="475"/>
      <c r="D3125" s="462"/>
    </row>
    <row r="3126" spans="2:4" hidden="1" x14ac:dyDescent="0.25">
      <c r="B3126" s="480" t="s">
        <v>4006</v>
      </c>
      <c r="C3126" s="475"/>
      <c r="D3126" s="462"/>
    </row>
    <row r="3127" spans="2:4" hidden="1" x14ac:dyDescent="0.25">
      <c r="B3127" s="480" t="s">
        <v>4007</v>
      </c>
      <c r="C3127" s="475"/>
      <c r="D3127" s="462"/>
    </row>
    <row r="3128" spans="2:4" hidden="1" x14ac:dyDescent="0.25">
      <c r="B3128" s="480" t="s">
        <v>4008</v>
      </c>
      <c r="C3128" s="475"/>
      <c r="D3128" s="462"/>
    </row>
    <row r="3129" spans="2:4" hidden="1" x14ac:dyDescent="0.25">
      <c r="B3129" s="480" t="s">
        <v>4009</v>
      </c>
      <c r="C3129" s="475"/>
      <c r="D3129" s="462"/>
    </row>
    <row r="3130" spans="2:4" hidden="1" x14ac:dyDescent="0.25">
      <c r="B3130" s="480" t="s">
        <v>4010</v>
      </c>
      <c r="C3130" s="475"/>
      <c r="D3130" s="462"/>
    </row>
    <row r="3131" spans="2:4" hidden="1" x14ac:dyDescent="0.25">
      <c r="B3131" s="480" t="s">
        <v>4011</v>
      </c>
      <c r="C3131" s="475"/>
      <c r="D3131" s="462"/>
    </row>
    <row r="3132" spans="2:4" hidden="1" x14ac:dyDescent="0.25">
      <c r="B3132" s="480" t="s">
        <v>4012</v>
      </c>
      <c r="C3132" s="475"/>
      <c r="D3132" s="462"/>
    </row>
    <row r="3133" spans="2:4" hidden="1" x14ac:dyDescent="0.25">
      <c r="B3133" s="480" t="s">
        <v>4013</v>
      </c>
      <c r="C3133" s="475"/>
      <c r="D3133" s="462"/>
    </row>
    <row r="3134" spans="2:4" hidden="1" x14ac:dyDescent="0.25">
      <c r="B3134" s="480" t="s">
        <v>4014</v>
      </c>
      <c r="C3134" s="475"/>
      <c r="D3134" s="462"/>
    </row>
    <row r="3135" spans="2:4" hidden="1" x14ac:dyDescent="0.25">
      <c r="B3135" s="480" t="s">
        <v>4015</v>
      </c>
      <c r="C3135" s="475"/>
      <c r="D3135" s="462"/>
    </row>
    <row r="3136" spans="2:4" hidden="1" x14ac:dyDescent="0.25">
      <c r="B3136" s="480" t="s">
        <v>4016</v>
      </c>
      <c r="C3136" s="475"/>
      <c r="D3136" s="462"/>
    </row>
    <row r="3137" spans="2:4" hidden="1" x14ac:dyDescent="0.25">
      <c r="B3137" s="480" t="s">
        <v>4017</v>
      </c>
      <c r="C3137" s="475"/>
      <c r="D3137" s="462"/>
    </row>
    <row r="3138" spans="2:4" hidden="1" x14ac:dyDescent="0.25">
      <c r="B3138" s="480" t="s">
        <v>4018</v>
      </c>
      <c r="C3138" s="475"/>
      <c r="D3138" s="462"/>
    </row>
    <row r="3139" spans="2:4" hidden="1" x14ac:dyDescent="0.25">
      <c r="B3139" s="480" t="s">
        <v>4019</v>
      </c>
      <c r="C3139" s="475"/>
      <c r="D3139" s="462"/>
    </row>
    <row r="3140" spans="2:4" hidden="1" x14ac:dyDescent="0.25">
      <c r="B3140" s="481" t="s">
        <v>4158</v>
      </c>
      <c r="C3140" s="471">
        <f>COLUMN(B3140)</f>
        <v>2</v>
      </c>
      <c r="D3140" s="471">
        <f>ROW(B3140)</f>
        <v>3140</v>
      </c>
    </row>
    <row r="3141" spans="2:4" hidden="1" x14ac:dyDescent="0.25">
      <c r="B3141" s="480" t="s">
        <v>4000</v>
      </c>
      <c r="C3141" s="475"/>
      <c r="D3141" s="462"/>
    </row>
    <row r="3142" spans="2:4" hidden="1" x14ac:dyDescent="0.25">
      <c r="B3142" s="480" t="s">
        <v>4001</v>
      </c>
      <c r="C3142" s="475"/>
      <c r="D3142" s="462"/>
    </row>
    <row r="3143" spans="2:4" hidden="1" x14ac:dyDescent="0.25">
      <c r="B3143" s="480" t="s">
        <v>4002</v>
      </c>
      <c r="C3143" s="475"/>
      <c r="D3143" s="462"/>
    </row>
    <row r="3144" spans="2:4" hidden="1" x14ac:dyDescent="0.25">
      <c r="B3144" s="480" t="s">
        <v>4003</v>
      </c>
      <c r="C3144" s="475"/>
      <c r="D3144" s="462"/>
    </row>
    <row r="3145" spans="2:4" hidden="1" x14ac:dyDescent="0.25">
      <c r="B3145" s="480" t="s">
        <v>4004</v>
      </c>
      <c r="C3145" s="475"/>
      <c r="D3145" s="462"/>
    </row>
    <row r="3146" spans="2:4" hidden="1" x14ac:dyDescent="0.25">
      <c r="B3146" s="480" t="s">
        <v>4005</v>
      </c>
      <c r="C3146" s="475"/>
      <c r="D3146" s="462"/>
    </row>
    <row r="3147" spans="2:4" hidden="1" x14ac:dyDescent="0.25">
      <c r="B3147" s="480" t="s">
        <v>4006</v>
      </c>
      <c r="C3147" s="475"/>
      <c r="D3147" s="462"/>
    </row>
    <row r="3148" spans="2:4" hidden="1" x14ac:dyDescent="0.25">
      <c r="B3148" s="480" t="s">
        <v>4007</v>
      </c>
      <c r="C3148" s="475"/>
      <c r="D3148" s="462"/>
    </row>
    <row r="3149" spans="2:4" hidden="1" x14ac:dyDescent="0.25">
      <c r="B3149" s="480" t="s">
        <v>4008</v>
      </c>
      <c r="C3149" s="475"/>
      <c r="D3149" s="462"/>
    </row>
    <row r="3150" spans="2:4" hidden="1" x14ac:dyDescent="0.25">
      <c r="B3150" s="480" t="s">
        <v>4009</v>
      </c>
      <c r="C3150" s="475"/>
      <c r="D3150" s="462"/>
    </row>
    <row r="3151" spans="2:4" hidden="1" x14ac:dyDescent="0.25">
      <c r="B3151" s="480" t="s">
        <v>4010</v>
      </c>
      <c r="C3151" s="475"/>
      <c r="D3151" s="462"/>
    </row>
    <row r="3152" spans="2:4" hidden="1" x14ac:dyDescent="0.25">
      <c r="B3152" s="480" t="s">
        <v>4011</v>
      </c>
      <c r="C3152" s="475"/>
      <c r="D3152" s="462"/>
    </row>
    <row r="3153" spans="2:4" hidden="1" x14ac:dyDescent="0.25">
      <c r="B3153" s="480" t="s">
        <v>4012</v>
      </c>
      <c r="C3153" s="475"/>
      <c r="D3153" s="462"/>
    </row>
    <row r="3154" spans="2:4" hidden="1" x14ac:dyDescent="0.25">
      <c r="B3154" s="480" t="s">
        <v>4013</v>
      </c>
      <c r="C3154" s="475"/>
      <c r="D3154" s="462"/>
    </row>
    <row r="3155" spans="2:4" hidden="1" x14ac:dyDescent="0.25">
      <c r="B3155" s="480" t="s">
        <v>4014</v>
      </c>
      <c r="C3155" s="475"/>
      <c r="D3155" s="462"/>
    </row>
    <row r="3156" spans="2:4" hidden="1" x14ac:dyDescent="0.25">
      <c r="B3156" s="480" t="s">
        <v>4015</v>
      </c>
      <c r="C3156" s="475"/>
      <c r="D3156" s="462"/>
    </row>
    <row r="3157" spans="2:4" hidden="1" x14ac:dyDescent="0.25">
      <c r="B3157" s="480" t="s">
        <v>4016</v>
      </c>
      <c r="C3157" s="475"/>
      <c r="D3157" s="462"/>
    </row>
    <row r="3158" spans="2:4" hidden="1" x14ac:dyDescent="0.25">
      <c r="B3158" s="480" t="s">
        <v>4017</v>
      </c>
      <c r="C3158" s="475"/>
      <c r="D3158" s="462"/>
    </row>
    <row r="3159" spans="2:4" hidden="1" x14ac:dyDescent="0.25">
      <c r="B3159" s="480" t="s">
        <v>4018</v>
      </c>
      <c r="C3159" s="475"/>
      <c r="D3159" s="462"/>
    </row>
    <row r="3160" spans="2:4" hidden="1" x14ac:dyDescent="0.25">
      <c r="B3160" s="480" t="s">
        <v>4019</v>
      </c>
      <c r="C3160" s="475"/>
      <c r="D3160" s="462"/>
    </row>
    <row r="3161" spans="2:4" hidden="1" x14ac:dyDescent="0.25">
      <c r="B3161" s="481" t="s">
        <v>4159</v>
      </c>
      <c r="C3161" s="471">
        <f>COLUMN(B3161)</f>
        <v>2</v>
      </c>
      <c r="D3161" s="471">
        <f>ROW(B3161)</f>
        <v>3161</v>
      </c>
    </row>
    <row r="3162" spans="2:4" hidden="1" x14ac:dyDescent="0.25">
      <c r="B3162" s="480" t="s">
        <v>4000</v>
      </c>
      <c r="C3162" s="475"/>
      <c r="D3162" s="462"/>
    </row>
    <row r="3163" spans="2:4" hidden="1" x14ac:dyDescent="0.25">
      <c r="B3163" s="480" t="s">
        <v>4001</v>
      </c>
      <c r="C3163" s="475"/>
      <c r="D3163" s="462"/>
    </row>
    <row r="3164" spans="2:4" hidden="1" x14ac:dyDescent="0.25">
      <c r="B3164" s="480" t="s">
        <v>4002</v>
      </c>
      <c r="C3164" s="475"/>
      <c r="D3164" s="462"/>
    </row>
    <row r="3165" spans="2:4" hidden="1" x14ac:dyDescent="0.25">
      <c r="B3165" s="480" t="s">
        <v>4003</v>
      </c>
      <c r="C3165" s="475"/>
      <c r="D3165" s="462"/>
    </row>
    <row r="3166" spans="2:4" hidden="1" x14ac:dyDescent="0.25">
      <c r="B3166" s="480" t="s">
        <v>4004</v>
      </c>
      <c r="C3166" s="475"/>
      <c r="D3166" s="462"/>
    </row>
    <row r="3167" spans="2:4" hidden="1" x14ac:dyDescent="0.25">
      <c r="B3167" s="480" t="s">
        <v>4005</v>
      </c>
      <c r="C3167" s="475"/>
      <c r="D3167" s="462"/>
    </row>
    <row r="3168" spans="2:4" hidden="1" x14ac:dyDescent="0.25">
      <c r="B3168" s="480" t="s">
        <v>4006</v>
      </c>
      <c r="C3168" s="475"/>
      <c r="D3168" s="462"/>
    </row>
    <row r="3169" spans="2:4" hidden="1" x14ac:dyDescent="0.25">
      <c r="B3169" s="480" t="s">
        <v>4007</v>
      </c>
      <c r="C3169" s="475"/>
      <c r="D3169" s="462"/>
    </row>
    <row r="3170" spans="2:4" hidden="1" x14ac:dyDescent="0.25">
      <c r="B3170" s="480" t="s">
        <v>4008</v>
      </c>
      <c r="C3170" s="475"/>
      <c r="D3170" s="462"/>
    </row>
    <row r="3171" spans="2:4" hidden="1" x14ac:dyDescent="0.25">
      <c r="B3171" s="480" t="s">
        <v>4009</v>
      </c>
      <c r="C3171" s="475"/>
      <c r="D3171" s="462"/>
    </row>
    <row r="3172" spans="2:4" hidden="1" x14ac:dyDescent="0.25">
      <c r="B3172" s="480" t="s">
        <v>4010</v>
      </c>
      <c r="C3172" s="475"/>
      <c r="D3172" s="462"/>
    </row>
    <row r="3173" spans="2:4" hidden="1" x14ac:dyDescent="0.25">
      <c r="B3173" s="480" t="s">
        <v>4011</v>
      </c>
      <c r="C3173" s="475"/>
      <c r="D3173" s="462"/>
    </row>
    <row r="3174" spans="2:4" hidden="1" x14ac:dyDescent="0.25">
      <c r="B3174" s="480" t="s">
        <v>4012</v>
      </c>
      <c r="C3174" s="475"/>
      <c r="D3174" s="462"/>
    </row>
    <row r="3175" spans="2:4" hidden="1" x14ac:dyDescent="0.25">
      <c r="B3175" s="480" t="s">
        <v>4013</v>
      </c>
      <c r="C3175" s="475"/>
      <c r="D3175" s="462"/>
    </row>
    <row r="3176" spans="2:4" hidden="1" x14ac:dyDescent="0.25">
      <c r="B3176" s="480" t="s">
        <v>4014</v>
      </c>
      <c r="C3176" s="475"/>
      <c r="D3176" s="462"/>
    </row>
    <row r="3177" spans="2:4" hidden="1" x14ac:dyDescent="0.25">
      <c r="B3177" s="480" t="s">
        <v>4015</v>
      </c>
      <c r="C3177" s="475"/>
      <c r="D3177" s="462"/>
    </row>
    <row r="3178" spans="2:4" hidden="1" x14ac:dyDescent="0.25">
      <c r="B3178" s="480" t="s">
        <v>4016</v>
      </c>
      <c r="C3178" s="475"/>
      <c r="D3178" s="462"/>
    </row>
    <row r="3179" spans="2:4" hidden="1" x14ac:dyDescent="0.25">
      <c r="B3179" s="480" t="s">
        <v>4017</v>
      </c>
      <c r="C3179" s="475"/>
      <c r="D3179" s="462"/>
    </row>
    <row r="3180" spans="2:4" hidden="1" x14ac:dyDescent="0.25">
      <c r="B3180" s="480" t="s">
        <v>4018</v>
      </c>
      <c r="C3180" s="475"/>
      <c r="D3180" s="462"/>
    </row>
    <row r="3181" spans="2:4" hidden="1" x14ac:dyDescent="0.25">
      <c r="B3181" s="480" t="s">
        <v>4019</v>
      </c>
      <c r="C3181" s="475"/>
      <c r="D3181" s="462"/>
    </row>
    <row r="3182" spans="2:4" hidden="1" x14ac:dyDescent="0.25">
      <c r="B3182" s="477" t="s">
        <v>3984</v>
      </c>
      <c r="C3182" s="471">
        <f>COLUMN(B3182)</f>
        <v>2</v>
      </c>
      <c r="D3182" s="471">
        <f>ROW(B3182)</f>
        <v>3182</v>
      </c>
    </row>
    <row r="3183" spans="2:4" hidden="1" x14ac:dyDescent="0.25">
      <c r="B3183" s="480" t="s">
        <v>4000</v>
      </c>
      <c r="C3183" s="475"/>
      <c r="D3183" s="462"/>
    </row>
    <row r="3184" spans="2:4" hidden="1" x14ac:dyDescent="0.25">
      <c r="B3184" s="480" t="s">
        <v>4001</v>
      </c>
      <c r="C3184" s="475"/>
      <c r="D3184" s="462"/>
    </row>
    <row r="3185" spans="2:4" hidden="1" x14ac:dyDescent="0.25">
      <c r="B3185" s="480" t="s">
        <v>4002</v>
      </c>
      <c r="C3185" s="475"/>
      <c r="D3185" s="462"/>
    </row>
    <row r="3186" spans="2:4" hidden="1" x14ac:dyDescent="0.25">
      <c r="B3186" s="480" t="s">
        <v>4003</v>
      </c>
      <c r="C3186" s="475"/>
      <c r="D3186" s="462"/>
    </row>
    <row r="3187" spans="2:4" hidden="1" x14ac:dyDescent="0.25">
      <c r="B3187" s="480" t="s">
        <v>4004</v>
      </c>
      <c r="C3187" s="475"/>
      <c r="D3187" s="462"/>
    </row>
    <row r="3188" spans="2:4" hidden="1" x14ac:dyDescent="0.25">
      <c r="B3188" s="480" t="s">
        <v>4005</v>
      </c>
      <c r="C3188" s="475"/>
      <c r="D3188" s="462"/>
    </row>
    <row r="3189" spans="2:4" hidden="1" x14ac:dyDescent="0.25">
      <c r="B3189" s="480" t="s">
        <v>4006</v>
      </c>
      <c r="C3189" s="475"/>
      <c r="D3189" s="462"/>
    </row>
    <row r="3190" spans="2:4" hidden="1" x14ac:dyDescent="0.25">
      <c r="B3190" s="480" t="s">
        <v>4007</v>
      </c>
      <c r="C3190" s="475"/>
      <c r="D3190" s="462"/>
    </row>
    <row r="3191" spans="2:4" hidden="1" x14ac:dyDescent="0.25">
      <c r="B3191" s="480" t="s">
        <v>4008</v>
      </c>
      <c r="C3191" s="475"/>
      <c r="D3191" s="462"/>
    </row>
    <row r="3192" spans="2:4" hidden="1" x14ac:dyDescent="0.25">
      <c r="B3192" s="480" t="s">
        <v>4009</v>
      </c>
      <c r="C3192" s="475"/>
      <c r="D3192" s="462"/>
    </row>
    <row r="3193" spans="2:4" hidden="1" x14ac:dyDescent="0.25">
      <c r="B3193" s="480" t="s">
        <v>4010</v>
      </c>
      <c r="C3193" s="475"/>
      <c r="D3193" s="462"/>
    </row>
    <row r="3194" spans="2:4" hidden="1" x14ac:dyDescent="0.25">
      <c r="B3194" s="480" t="s">
        <v>4011</v>
      </c>
      <c r="C3194" s="475"/>
      <c r="D3194" s="462"/>
    </row>
    <row r="3195" spans="2:4" hidden="1" x14ac:dyDescent="0.25">
      <c r="B3195" s="480" t="s">
        <v>4012</v>
      </c>
      <c r="C3195" s="475"/>
      <c r="D3195" s="462"/>
    </row>
    <row r="3196" spans="2:4" hidden="1" x14ac:dyDescent="0.25">
      <c r="B3196" s="480" t="s">
        <v>4013</v>
      </c>
      <c r="C3196" s="475"/>
      <c r="D3196" s="462"/>
    </row>
    <row r="3197" spans="2:4" hidden="1" x14ac:dyDescent="0.25">
      <c r="B3197" s="480" t="s">
        <v>4014</v>
      </c>
      <c r="C3197" s="475"/>
      <c r="D3197" s="462"/>
    </row>
    <row r="3198" spans="2:4" hidden="1" x14ac:dyDescent="0.25">
      <c r="B3198" s="480" t="s">
        <v>4015</v>
      </c>
      <c r="C3198" s="475"/>
      <c r="D3198" s="462"/>
    </row>
    <row r="3199" spans="2:4" hidden="1" x14ac:dyDescent="0.25">
      <c r="B3199" s="480" t="s">
        <v>4016</v>
      </c>
      <c r="C3199" s="475"/>
      <c r="D3199" s="462"/>
    </row>
    <row r="3200" spans="2:4" hidden="1" x14ac:dyDescent="0.25">
      <c r="B3200" s="480" t="s">
        <v>4017</v>
      </c>
      <c r="C3200" s="475"/>
      <c r="D3200" s="462"/>
    </row>
    <row r="3201" spans="2:4" hidden="1" x14ac:dyDescent="0.25">
      <c r="B3201" s="480" t="s">
        <v>4018</v>
      </c>
      <c r="C3201" s="475"/>
      <c r="D3201" s="462"/>
    </row>
    <row r="3202" spans="2:4" hidden="1" x14ac:dyDescent="0.25">
      <c r="B3202" s="480" t="s">
        <v>4019</v>
      </c>
      <c r="C3202" s="475"/>
      <c r="D3202" s="462"/>
    </row>
    <row r="3203" spans="2:4" hidden="1" x14ac:dyDescent="0.25">
      <c r="B3203" s="481" t="s">
        <v>3985</v>
      </c>
      <c r="C3203" s="471">
        <f>COLUMN(B3203)</f>
        <v>2</v>
      </c>
      <c r="D3203" s="471">
        <f>ROW(B3203)</f>
        <v>3203</v>
      </c>
    </row>
    <row r="3204" spans="2:4" hidden="1" x14ac:dyDescent="0.25">
      <c r="B3204" s="480" t="s">
        <v>4000</v>
      </c>
      <c r="C3204" s="475"/>
      <c r="D3204" s="462"/>
    </row>
    <row r="3205" spans="2:4" hidden="1" x14ac:dyDescent="0.25">
      <c r="B3205" s="480" t="s">
        <v>4001</v>
      </c>
      <c r="C3205" s="475"/>
      <c r="D3205" s="462"/>
    </row>
    <row r="3206" spans="2:4" hidden="1" x14ac:dyDescent="0.25">
      <c r="B3206" s="480" t="s">
        <v>4002</v>
      </c>
      <c r="C3206" s="475"/>
      <c r="D3206" s="462"/>
    </row>
    <row r="3207" spans="2:4" hidden="1" x14ac:dyDescent="0.25">
      <c r="B3207" s="480" t="s">
        <v>4003</v>
      </c>
      <c r="C3207" s="475"/>
      <c r="D3207" s="462"/>
    </row>
    <row r="3208" spans="2:4" hidden="1" x14ac:dyDescent="0.25">
      <c r="B3208" s="480" t="s">
        <v>4004</v>
      </c>
      <c r="C3208" s="475"/>
      <c r="D3208" s="462"/>
    </row>
    <row r="3209" spans="2:4" hidden="1" x14ac:dyDescent="0.25">
      <c r="B3209" s="480" t="s">
        <v>4005</v>
      </c>
      <c r="C3209" s="475"/>
      <c r="D3209" s="462"/>
    </row>
    <row r="3210" spans="2:4" hidden="1" x14ac:dyDescent="0.25">
      <c r="B3210" s="480" t="s">
        <v>4006</v>
      </c>
      <c r="C3210" s="475"/>
      <c r="D3210" s="462"/>
    </row>
    <row r="3211" spans="2:4" hidden="1" x14ac:dyDescent="0.25">
      <c r="B3211" s="480" t="s">
        <v>4007</v>
      </c>
      <c r="C3211" s="475"/>
      <c r="D3211" s="462"/>
    </row>
    <row r="3212" spans="2:4" hidden="1" x14ac:dyDescent="0.25">
      <c r="B3212" s="480" t="s">
        <v>4008</v>
      </c>
      <c r="C3212" s="475"/>
      <c r="D3212" s="462"/>
    </row>
    <row r="3213" spans="2:4" hidden="1" x14ac:dyDescent="0.25">
      <c r="B3213" s="480" t="s">
        <v>4009</v>
      </c>
      <c r="C3213" s="475"/>
      <c r="D3213" s="462"/>
    </row>
    <row r="3214" spans="2:4" hidden="1" x14ac:dyDescent="0.25">
      <c r="B3214" s="480" t="s">
        <v>4010</v>
      </c>
      <c r="C3214" s="475"/>
      <c r="D3214" s="462"/>
    </row>
    <row r="3215" spans="2:4" hidden="1" x14ac:dyDescent="0.25">
      <c r="B3215" s="480" t="s">
        <v>4011</v>
      </c>
      <c r="C3215" s="475"/>
      <c r="D3215" s="462"/>
    </row>
    <row r="3216" spans="2:4" hidden="1" x14ac:dyDescent="0.25">
      <c r="B3216" s="480" t="s">
        <v>4012</v>
      </c>
      <c r="C3216" s="475"/>
      <c r="D3216" s="462"/>
    </row>
    <row r="3217" spans="2:4" hidden="1" x14ac:dyDescent="0.25">
      <c r="B3217" s="480" t="s">
        <v>4013</v>
      </c>
      <c r="C3217" s="475"/>
      <c r="D3217" s="462"/>
    </row>
    <row r="3218" spans="2:4" hidden="1" x14ac:dyDescent="0.25">
      <c r="B3218" s="480" t="s">
        <v>4014</v>
      </c>
      <c r="C3218" s="475"/>
      <c r="D3218" s="462"/>
    </row>
    <row r="3219" spans="2:4" hidden="1" x14ac:dyDescent="0.25">
      <c r="B3219" s="480" t="s">
        <v>4015</v>
      </c>
      <c r="C3219" s="475"/>
      <c r="D3219" s="462"/>
    </row>
    <row r="3220" spans="2:4" hidden="1" x14ac:dyDescent="0.25">
      <c r="B3220" s="480" t="s">
        <v>4016</v>
      </c>
      <c r="C3220" s="475"/>
      <c r="D3220" s="462"/>
    </row>
    <row r="3221" spans="2:4" hidden="1" x14ac:dyDescent="0.25">
      <c r="B3221" s="480" t="s">
        <v>4017</v>
      </c>
      <c r="C3221" s="475"/>
      <c r="D3221" s="462"/>
    </row>
    <row r="3222" spans="2:4" hidden="1" x14ac:dyDescent="0.25">
      <c r="B3222" s="480" t="s">
        <v>4018</v>
      </c>
      <c r="C3222" s="475"/>
      <c r="D3222" s="462"/>
    </row>
    <row r="3223" spans="2:4" hidden="1" x14ac:dyDescent="0.25">
      <c r="B3223" s="480" t="s">
        <v>4019</v>
      </c>
      <c r="C3223" s="475"/>
      <c r="D3223" s="462"/>
    </row>
    <row r="3224" spans="2:4" hidden="1" x14ac:dyDescent="0.25">
      <c r="B3224" s="481" t="s">
        <v>3986</v>
      </c>
      <c r="C3224" s="471">
        <f>COLUMN(B3224)</f>
        <v>2</v>
      </c>
      <c r="D3224" s="471">
        <f>ROW(B3224)</f>
        <v>3224</v>
      </c>
    </row>
    <row r="3225" spans="2:4" hidden="1" x14ac:dyDescent="0.25">
      <c r="B3225" s="480" t="s">
        <v>4000</v>
      </c>
      <c r="C3225" s="475"/>
      <c r="D3225" s="462"/>
    </row>
    <row r="3226" spans="2:4" hidden="1" x14ac:dyDescent="0.25">
      <c r="B3226" s="480" t="s">
        <v>4001</v>
      </c>
      <c r="C3226" s="475"/>
      <c r="D3226" s="462"/>
    </row>
    <row r="3227" spans="2:4" hidden="1" x14ac:dyDescent="0.25">
      <c r="B3227" s="480" t="s">
        <v>4002</v>
      </c>
      <c r="C3227" s="475"/>
      <c r="D3227" s="462"/>
    </row>
    <row r="3228" spans="2:4" hidden="1" x14ac:dyDescent="0.25">
      <c r="B3228" s="480" t="s">
        <v>4003</v>
      </c>
      <c r="C3228" s="475"/>
      <c r="D3228" s="462"/>
    </row>
    <row r="3229" spans="2:4" hidden="1" x14ac:dyDescent="0.25">
      <c r="B3229" s="480" t="s">
        <v>4004</v>
      </c>
      <c r="C3229" s="475"/>
      <c r="D3229" s="462"/>
    </row>
    <row r="3230" spans="2:4" hidden="1" x14ac:dyDescent="0.25">
      <c r="B3230" s="480" t="s">
        <v>4005</v>
      </c>
      <c r="C3230" s="475"/>
      <c r="D3230" s="462"/>
    </row>
    <row r="3231" spans="2:4" hidden="1" x14ac:dyDescent="0.25">
      <c r="B3231" s="480" t="s">
        <v>4006</v>
      </c>
      <c r="C3231" s="475"/>
      <c r="D3231" s="462"/>
    </row>
    <row r="3232" spans="2:4" hidden="1" x14ac:dyDescent="0.25">
      <c r="B3232" s="480" t="s">
        <v>4007</v>
      </c>
      <c r="C3232" s="475"/>
      <c r="D3232" s="462"/>
    </row>
    <row r="3233" spans="2:4" hidden="1" x14ac:dyDescent="0.25">
      <c r="B3233" s="480" t="s">
        <v>4008</v>
      </c>
      <c r="C3233" s="475"/>
      <c r="D3233" s="462"/>
    </row>
    <row r="3234" spans="2:4" hidden="1" x14ac:dyDescent="0.25">
      <c r="B3234" s="480" t="s">
        <v>4009</v>
      </c>
      <c r="C3234" s="475"/>
      <c r="D3234" s="462"/>
    </row>
    <row r="3235" spans="2:4" hidden="1" x14ac:dyDescent="0.25">
      <c r="B3235" s="480" t="s">
        <v>4010</v>
      </c>
      <c r="C3235" s="475"/>
      <c r="D3235" s="462"/>
    </row>
    <row r="3236" spans="2:4" hidden="1" x14ac:dyDescent="0.25">
      <c r="B3236" s="480" t="s">
        <v>4011</v>
      </c>
      <c r="C3236" s="475"/>
      <c r="D3236" s="462"/>
    </row>
    <row r="3237" spans="2:4" hidden="1" x14ac:dyDescent="0.25">
      <c r="B3237" s="480" t="s">
        <v>4012</v>
      </c>
      <c r="C3237" s="475"/>
      <c r="D3237" s="462"/>
    </row>
    <row r="3238" spans="2:4" hidden="1" x14ac:dyDescent="0.25">
      <c r="B3238" s="480" t="s">
        <v>4013</v>
      </c>
      <c r="C3238" s="475"/>
      <c r="D3238" s="462"/>
    </row>
    <row r="3239" spans="2:4" hidden="1" x14ac:dyDescent="0.25">
      <c r="B3239" s="480" t="s">
        <v>4014</v>
      </c>
      <c r="C3239" s="475"/>
      <c r="D3239" s="462"/>
    </row>
    <row r="3240" spans="2:4" hidden="1" x14ac:dyDescent="0.25">
      <c r="B3240" s="480" t="s">
        <v>4015</v>
      </c>
      <c r="C3240" s="475"/>
      <c r="D3240" s="462"/>
    </row>
    <row r="3241" spans="2:4" hidden="1" x14ac:dyDescent="0.25">
      <c r="B3241" s="480" t="s">
        <v>4016</v>
      </c>
      <c r="C3241" s="475"/>
      <c r="D3241" s="462"/>
    </row>
    <row r="3242" spans="2:4" hidden="1" x14ac:dyDescent="0.25">
      <c r="B3242" s="480" t="s">
        <v>4017</v>
      </c>
      <c r="C3242" s="475"/>
      <c r="D3242" s="462"/>
    </row>
    <row r="3243" spans="2:4" hidden="1" x14ac:dyDescent="0.25">
      <c r="B3243" s="480" t="s">
        <v>4018</v>
      </c>
      <c r="C3243" s="475"/>
      <c r="D3243" s="462"/>
    </row>
    <row r="3244" spans="2:4" hidden="1" x14ac:dyDescent="0.25">
      <c r="B3244" s="480" t="s">
        <v>4019</v>
      </c>
      <c r="C3244" s="475"/>
      <c r="D3244" s="462"/>
    </row>
    <row r="3245" spans="2:4" hidden="1" x14ac:dyDescent="0.25">
      <c r="B3245" s="481" t="s">
        <v>3987</v>
      </c>
      <c r="C3245" s="471">
        <f>COLUMN(B3245)</f>
        <v>2</v>
      </c>
      <c r="D3245" s="471">
        <f>ROW(B3245)</f>
        <v>3245</v>
      </c>
    </row>
    <row r="3246" spans="2:4" hidden="1" x14ac:dyDescent="0.25">
      <c r="B3246" s="480" t="s">
        <v>4000</v>
      </c>
      <c r="C3246" s="475"/>
      <c r="D3246" s="462"/>
    </row>
    <row r="3247" spans="2:4" hidden="1" x14ac:dyDescent="0.25">
      <c r="B3247" s="480" t="s">
        <v>4001</v>
      </c>
      <c r="C3247" s="475"/>
      <c r="D3247" s="462"/>
    </row>
    <row r="3248" spans="2:4" hidden="1" x14ac:dyDescent="0.25">
      <c r="B3248" s="480" t="s">
        <v>4002</v>
      </c>
      <c r="C3248" s="475"/>
      <c r="D3248" s="462"/>
    </row>
    <row r="3249" spans="2:4" hidden="1" x14ac:dyDescent="0.25">
      <c r="B3249" s="480" t="s">
        <v>4003</v>
      </c>
      <c r="C3249" s="475"/>
      <c r="D3249" s="462"/>
    </row>
    <row r="3250" spans="2:4" hidden="1" x14ac:dyDescent="0.25">
      <c r="B3250" s="480" t="s">
        <v>4004</v>
      </c>
      <c r="C3250" s="475"/>
      <c r="D3250" s="462"/>
    </row>
    <row r="3251" spans="2:4" hidden="1" x14ac:dyDescent="0.25">
      <c r="B3251" s="480" t="s">
        <v>4005</v>
      </c>
      <c r="C3251" s="475"/>
      <c r="D3251" s="462"/>
    </row>
    <row r="3252" spans="2:4" hidden="1" x14ac:dyDescent="0.25">
      <c r="B3252" s="480" t="s">
        <v>4006</v>
      </c>
      <c r="C3252" s="475"/>
      <c r="D3252" s="462"/>
    </row>
    <row r="3253" spans="2:4" hidden="1" x14ac:dyDescent="0.25">
      <c r="B3253" s="480" t="s">
        <v>4007</v>
      </c>
      <c r="C3253" s="475"/>
      <c r="D3253" s="462"/>
    </row>
    <row r="3254" spans="2:4" hidden="1" x14ac:dyDescent="0.25">
      <c r="B3254" s="480" t="s">
        <v>4008</v>
      </c>
      <c r="C3254" s="475"/>
      <c r="D3254" s="462"/>
    </row>
    <row r="3255" spans="2:4" hidden="1" x14ac:dyDescent="0.25">
      <c r="B3255" s="480" t="s">
        <v>4009</v>
      </c>
      <c r="C3255" s="475"/>
      <c r="D3255" s="462"/>
    </row>
    <row r="3256" spans="2:4" hidden="1" x14ac:dyDescent="0.25">
      <c r="B3256" s="480" t="s">
        <v>4010</v>
      </c>
      <c r="C3256" s="475"/>
      <c r="D3256" s="462"/>
    </row>
    <row r="3257" spans="2:4" hidden="1" x14ac:dyDescent="0.25">
      <c r="B3257" s="480" t="s">
        <v>4011</v>
      </c>
      <c r="C3257" s="475"/>
      <c r="D3257" s="462"/>
    </row>
    <row r="3258" spans="2:4" hidden="1" x14ac:dyDescent="0.25">
      <c r="B3258" s="480" t="s">
        <v>4012</v>
      </c>
      <c r="C3258" s="475"/>
      <c r="D3258" s="462"/>
    </row>
    <row r="3259" spans="2:4" hidden="1" x14ac:dyDescent="0.25">
      <c r="B3259" s="480" t="s">
        <v>4013</v>
      </c>
      <c r="C3259" s="475"/>
      <c r="D3259" s="462"/>
    </row>
    <row r="3260" spans="2:4" hidden="1" x14ac:dyDescent="0.25">
      <c r="B3260" s="480" t="s">
        <v>4014</v>
      </c>
      <c r="C3260" s="475"/>
      <c r="D3260" s="462"/>
    </row>
    <row r="3261" spans="2:4" hidden="1" x14ac:dyDescent="0.25">
      <c r="B3261" s="480" t="s">
        <v>4015</v>
      </c>
      <c r="C3261" s="475"/>
      <c r="D3261" s="462"/>
    </row>
    <row r="3262" spans="2:4" hidden="1" x14ac:dyDescent="0.25">
      <c r="B3262" s="480" t="s">
        <v>4016</v>
      </c>
      <c r="C3262" s="475"/>
      <c r="D3262" s="462"/>
    </row>
    <row r="3263" spans="2:4" hidden="1" x14ac:dyDescent="0.25">
      <c r="B3263" s="480" t="s">
        <v>4017</v>
      </c>
      <c r="C3263" s="475"/>
      <c r="D3263" s="462"/>
    </row>
    <row r="3264" spans="2:4" hidden="1" x14ac:dyDescent="0.25">
      <c r="B3264" s="480" t="s">
        <v>4018</v>
      </c>
      <c r="C3264" s="475"/>
      <c r="D3264" s="462"/>
    </row>
    <row r="3265" spans="2:4" hidden="1" x14ac:dyDescent="0.25">
      <c r="B3265" s="480" t="s">
        <v>4019</v>
      </c>
      <c r="C3265" s="475"/>
      <c r="D3265" s="462"/>
    </row>
    <row r="3266" spans="2:4" hidden="1" x14ac:dyDescent="0.25">
      <c r="B3266" s="481" t="s">
        <v>4160</v>
      </c>
      <c r="C3266" s="471">
        <f>COLUMN(B3266)</f>
        <v>2</v>
      </c>
      <c r="D3266" s="471">
        <f>ROW(B3266)</f>
        <v>3266</v>
      </c>
    </row>
    <row r="3267" spans="2:4" hidden="1" x14ac:dyDescent="0.25">
      <c r="B3267" s="480" t="s">
        <v>4000</v>
      </c>
      <c r="C3267" s="475"/>
      <c r="D3267" s="462"/>
    </row>
    <row r="3268" spans="2:4" hidden="1" x14ac:dyDescent="0.25">
      <c r="B3268" s="480" t="s">
        <v>4001</v>
      </c>
      <c r="C3268" s="475"/>
      <c r="D3268" s="462"/>
    </row>
    <row r="3269" spans="2:4" hidden="1" x14ac:dyDescent="0.25">
      <c r="B3269" s="480" t="s">
        <v>4002</v>
      </c>
      <c r="C3269" s="475"/>
      <c r="D3269" s="462"/>
    </row>
    <row r="3270" spans="2:4" hidden="1" x14ac:dyDescent="0.25">
      <c r="B3270" s="480" t="s">
        <v>4003</v>
      </c>
      <c r="C3270" s="475"/>
      <c r="D3270" s="462"/>
    </row>
    <row r="3271" spans="2:4" hidden="1" x14ac:dyDescent="0.25">
      <c r="B3271" s="480" t="s">
        <v>4004</v>
      </c>
      <c r="C3271" s="475"/>
      <c r="D3271" s="462"/>
    </row>
    <row r="3272" spans="2:4" hidden="1" x14ac:dyDescent="0.25">
      <c r="B3272" s="480" t="s">
        <v>4005</v>
      </c>
      <c r="C3272" s="475"/>
      <c r="D3272" s="462"/>
    </row>
    <row r="3273" spans="2:4" hidden="1" x14ac:dyDescent="0.25">
      <c r="B3273" s="480" t="s">
        <v>4006</v>
      </c>
      <c r="C3273" s="475"/>
      <c r="D3273" s="462"/>
    </row>
    <row r="3274" spans="2:4" hidden="1" x14ac:dyDescent="0.25">
      <c r="B3274" s="480" t="s">
        <v>4007</v>
      </c>
      <c r="C3274" s="475"/>
      <c r="D3274" s="462"/>
    </row>
    <row r="3275" spans="2:4" hidden="1" x14ac:dyDescent="0.25">
      <c r="B3275" s="480" t="s">
        <v>4008</v>
      </c>
      <c r="C3275" s="475"/>
      <c r="D3275" s="462"/>
    </row>
    <row r="3276" spans="2:4" hidden="1" x14ac:dyDescent="0.25">
      <c r="B3276" s="480" t="s">
        <v>4009</v>
      </c>
      <c r="C3276" s="475"/>
      <c r="D3276" s="462"/>
    </row>
    <row r="3277" spans="2:4" hidden="1" x14ac:dyDescent="0.25">
      <c r="B3277" s="480" t="s">
        <v>4010</v>
      </c>
      <c r="C3277" s="475"/>
      <c r="D3277" s="462"/>
    </row>
    <row r="3278" spans="2:4" hidden="1" x14ac:dyDescent="0.25">
      <c r="B3278" s="480" t="s">
        <v>4011</v>
      </c>
      <c r="C3278" s="475"/>
      <c r="D3278" s="462"/>
    </row>
    <row r="3279" spans="2:4" hidden="1" x14ac:dyDescent="0.25">
      <c r="B3279" s="480" t="s">
        <v>4012</v>
      </c>
      <c r="C3279" s="475"/>
      <c r="D3279" s="462"/>
    </row>
    <row r="3280" spans="2:4" hidden="1" x14ac:dyDescent="0.25">
      <c r="B3280" s="480" t="s">
        <v>4013</v>
      </c>
      <c r="C3280" s="475"/>
      <c r="D3280" s="462"/>
    </row>
    <row r="3281" spans="2:4" hidden="1" x14ac:dyDescent="0.25">
      <c r="B3281" s="480" t="s">
        <v>4014</v>
      </c>
      <c r="C3281" s="475"/>
      <c r="D3281" s="462"/>
    </row>
    <row r="3282" spans="2:4" hidden="1" x14ac:dyDescent="0.25">
      <c r="B3282" s="480" t="s">
        <v>4015</v>
      </c>
      <c r="C3282" s="475"/>
      <c r="D3282" s="462"/>
    </row>
    <row r="3283" spans="2:4" hidden="1" x14ac:dyDescent="0.25">
      <c r="B3283" s="480" t="s">
        <v>4016</v>
      </c>
      <c r="C3283" s="475"/>
      <c r="D3283" s="462"/>
    </row>
    <row r="3284" spans="2:4" hidden="1" x14ac:dyDescent="0.25">
      <c r="B3284" s="480" t="s">
        <v>4017</v>
      </c>
      <c r="C3284" s="475"/>
      <c r="D3284" s="462"/>
    </row>
    <row r="3285" spans="2:4" hidden="1" x14ac:dyDescent="0.25">
      <c r="B3285" s="480" t="s">
        <v>4018</v>
      </c>
      <c r="C3285" s="475"/>
      <c r="D3285" s="462"/>
    </row>
    <row r="3286" spans="2:4" hidden="1" x14ac:dyDescent="0.25">
      <c r="B3286" s="480" t="s">
        <v>4019</v>
      </c>
      <c r="C3286" s="475"/>
      <c r="D3286" s="462"/>
    </row>
    <row r="3287" spans="2:4" hidden="1" x14ac:dyDescent="0.25">
      <c r="B3287" s="477" t="s">
        <v>4161</v>
      </c>
      <c r="C3287" s="471">
        <f>COLUMN(B3287)</f>
        <v>2</v>
      </c>
      <c r="D3287" s="471">
        <f>ROW(B3287)</f>
        <v>3287</v>
      </c>
    </row>
    <row r="3288" spans="2:4" hidden="1" x14ac:dyDescent="0.25">
      <c r="B3288" s="480" t="s">
        <v>4000</v>
      </c>
      <c r="C3288" s="475"/>
      <c r="D3288" s="462"/>
    </row>
    <row r="3289" spans="2:4" hidden="1" x14ac:dyDescent="0.25">
      <c r="B3289" s="480" t="s">
        <v>4001</v>
      </c>
      <c r="C3289" s="475"/>
      <c r="D3289" s="462"/>
    </row>
    <row r="3290" spans="2:4" hidden="1" x14ac:dyDescent="0.25">
      <c r="B3290" s="480" t="s">
        <v>4002</v>
      </c>
      <c r="C3290" s="475"/>
      <c r="D3290" s="462"/>
    </row>
    <row r="3291" spans="2:4" hidden="1" x14ac:dyDescent="0.25">
      <c r="B3291" s="480" t="s">
        <v>4003</v>
      </c>
      <c r="C3291" s="475"/>
      <c r="D3291" s="462"/>
    </row>
    <row r="3292" spans="2:4" hidden="1" x14ac:dyDescent="0.25">
      <c r="B3292" s="480" t="s">
        <v>4004</v>
      </c>
      <c r="C3292" s="475"/>
      <c r="D3292" s="462"/>
    </row>
    <row r="3293" spans="2:4" hidden="1" x14ac:dyDescent="0.25">
      <c r="B3293" s="480" t="s">
        <v>4005</v>
      </c>
      <c r="C3293" s="475"/>
      <c r="D3293" s="462"/>
    </row>
    <row r="3294" spans="2:4" hidden="1" x14ac:dyDescent="0.25">
      <c r="B3294" s="480" t="s">
        <v>4006</v>
      </c>
      <c r="C3294" s="475"/>
      <c r="D3294" s="462"/>
    </row>
    <row r="3295" spans="2:4" hidden="1" x14ac:dyDescent="0.25">
      <c r="B3295" s="480" t="s">
        <v>4007</v>
      </c>
      <c r="C3295" s="475"/>
      <c r="D3295" s="462"/>
    </row>
    <row r="3296" spans="2:4" hidden="1" x14ac:dyDescent="0.25">
      <c r="B3296" s="480" t="s">
        <v>4008</v>
      </c>
      <c r="C3296" s="475"/>
      <c r="D3296" s="462"/>
    </row>
    <row r="3297" spans="2:4" hidden="1" x14ac:dyDescent="0.25">
      <c r="B3297" s="480" t="s">
        <v>4009</v>
      </c>
      <c r="C3297" s="475"/>
      <c r="D3297" s="462"/>
    </row>
    <row r="3298" spans="2:4" hidden="1" x14ac:dyDescent="0.25">
      <c r="B3298" s="480" t="s">
        <v>4010</v>
      </c>
      <c r="C3298" s="475"/>
      <c r="D3298" s="462"/>
    </row>
    <row r="3299" spans="2:4" hidden="1" x14ac:dyDescent="0.25">
      <c r="B3299" s="480" t="s">
        <v>4011</v>
      </c>
      <c r="C3299" s="475"/>
      <c r="D3299" s="462"/>
    </row>
    <row r="3300" spans="2:4" hidden="1" x14ac:dyDescent="0.25">
      <c r="B3300" s="480" t="s">
        <v>4012</v>
      </c>
      <c r="C3300" s="475"/>
      <c r="D3300" s="462"/>
    </row>
    <row r="3301" spans="2:4" hidden="1" x14ac:dyDescent="0.25">
      <c r="B3301" s="480" t="s">
        <v>4013</v>
      </c>
      <c r="C3301" s="475"/>
      <c r="D3301" s="462"/>
    </row>
    <row r="3302" spans="2:4" hidden="1" x14ac:dyDescent="0.25">
      <c r="B3302" s="480" t="s">
        <v>4014</v>
      </c>
      <c r="C3302" s="475"/>
      <c r="D3302" s="462"/>
    </row>
    <row r="3303" spans="2:4" hidden="1" x14ac:dyDescent="0.25">
      <c r="B3303" s="480" t="s">
        <v>4015</v>
      </c>
      <c r="C3303" s="475"/>
      <c r="D3303" s="462"/>
    </row>
    <row r="3304" spans="2:4" hidden="1" x14ac:dyDescent="0.25">
      <c r="B3304" s="480" t="s">
        <v>4016</v>
      </c>
      <c r="C3304" s="475"/>
      <c r="D3304" s="462"/>
    </row>
    <row r="3305" spans="2:4" hidden="1" x14ac:dyDescent="0.25">
      <c r="B3305" s="480" t="s">
        <v>4017</v>
      </c>
      <c r="C3305" s="475"/>
      <c r="D3305" s="462"/>
    </row>
    <row r="3306" spans="2:4" hidden="1" x14ac:dyDescent="0.25">
      <c r="B3306" s="480" t="s">
        <v>4018</v>
      </c>
      <c r="C3306" s="475"/>
      <c r="D3306" s="462"/>
    </row>
    <row r="3307" spans="2:4" hidden="1" x14ac:dyDescent="0.25">
      <c r="B3307" s="480" t="s">
        <v>4019</v>
      </c>
      <c r="C3307" s="475"/>
      <c r="D3307" s="462"/>
    </row>
    <row r="3308" spans="2:4" hidden="1" x14ac:dyDescent="0.25">
      <c r="B3308" s="481" t="s">
        <v>4162</v>
      </c>
      <c r="C3308" s="471">
        <f>COLUMN(B3308)</f>
        <v>2</v>
      </c>
      <c r="D3308" s="471">
        <f>ROW(B3308)</f>
        <v>3308</v>
      </c>
    </row>
    <row r="3309" spans="2:4" hidden="1" x14ac:dyDescent="0.25">
      <c r="B3309" s="480" t="s">
        <v>4000</v>
      </c>
      <c r="C3309" s="475"/>
      <c r="D3309" s="462"/>
    </row>
    <row r="3310" spans="2:4" hidden="1" x14ac:dyDescent="0.25">
      <c r="B3310" s="480" t="s">
        <v>4001</v>
      </c>
      <c r="C3310" s="475"/>
      <c r="D3310" s="462"/>
    </row>
    <row r="3311" spans="2:4" hidden="1" x14ac:dyDescent="0.25">
      <c r="B3311" s="480" t="s">
        <v>4002</v>
      </c>
      <c r="C3311" s="475"/>
      <c r="D3311" s="462"/>
    </row>
    <row r="3312" spans="2:4" hidden="1" x14ac:dyDescent="0.25">
      <c r="B3312" s="480" t="s">
        <v>4003</v>
      </c>
      <c r="C3312" s="475"/>
      <c r="D3312" s="462"/>
    </row>
    <row r="3313" spans="2:4" hidden="1" x14ac:dyDescent="0.25">
      <c r="B3313" s="480" t="s">
        <v>4004</v>
      </c>
      <c r="C3313" s="475"/>
      <c r="D3313" s="462"/>
    </row>
    <row r="3314" spans="2:4" hidden="1" x14ac:dyDescent="0.25">
      <c r="B3314" s="480" t="s">
        <v>4005</v>
      </c>
      <c r="C3314" s="475"/>
      <c r="D3314" s="462"/>
    </row>
    <row r="3315" spans="2:4" hidden="1" x14ac:dyDescent="0.25">
      <c r="B3315" s="480" t="s">
        <v>4006</v>
      </c>
      <c r="C3315" s="475"/>
      <c r="D3315" s="462"/>
    </row>
    <row r="3316" spans="2:4" hidden="1" x14ac:dyDescent="0.25">
      <c r="B3316" s="480" t="s">
        <v>4007</v>
      </c>
      <c r="C3316" s="475"/>
      <c r="D3316" s="462"/>
    </row>
    <row r="3317" spans="2:4" hidden="1" x14ac:dyDescent="0.25">
      <c r="B3317" s="480" t="s">
        <v>4008</v>
      </c>
      <c r="C3317" s="475"/>
      <c r="D3317" s="462"/>
    </row>
    <row r="3318" spans="2:4" hidden="1" x14ac:dyDescent="0.25">
      <c r="B3318" s="480" t="s">
        <v>4009</v>
      </c>
      <c r="C3318" s="475"/>
      <c r="D3318" s="462"/>
    </row>
    <row r="3319" spans="2:4" hidden="1" x14ac:dyDescent="0.25">
      <c r="B3319" s="480" t="s">
        <v>4010</v>
      </c>
      <c r="C3319" s="475"/>
      <c r="D3319" s="462"/>
    </row>
    <row r="3320" spans="2:4" hidden="1" x14ac:dyDescent="0.25">
      <c r="B3320" s="480" t="s">
        <v>4011</v>
      </c>
      <c r="C3320" s="475"/>
      <c r="D3320" s="462"/>
    </row>
    <row r="3321" spans="2:4" hidden="1" x14ac:dyDescent="0.25">
      <c r="B3321" s="480" t="s">
        <v>4012</v>
      </c>
      <c r="C3321" s="475"/>
      <c r="D3321" s="462"/>
    </row>
    <row r="3322" spans="2:4" hidden="1" x14ac:dyDescent="0.25">
      <c r="B3322" s="480" t="s">
        <v>4013</v>
      </c>
      <c r="C3322" s="475"/>
      <c r="D3322" s="462"/>
    </row>
    <row r="3323" spans="2:4" hidden="1" x14ac:dyDescent="0.25">
      <c r="B3323" s="480" t="s">
        <v>4014</v>
      </c>
      <c r="C3323" s="475"/>
      <c r="D3323" s="462"/>
    </row>
    <row r="3324" spans="2:4" hidden="1" x14ac:dyDescent="0.25">
      <c r="B3324" s="480" t="s">
        <v>4015</v>
      </c>
      <c r="C3324" s="475"/>
      <c r="D3324" s="462"/>
    </row>
    <row r="3325" spans="2:4" hidden="1" x14ac:dyDescent="0.25">
      <c r="B3325" s="480" t="s">
        <v>4016</v>
      </c>
      <c r="C3325" s="475"/>
      <c r="D3325" s="462"/>
    </row>
    <row r="3326" spans="2:4" hidden="1" x14ac:dyDescent="0.25">
      <c r="B3326" s="480" t="s">
        <v>4017</v>
      </c>
      <c r="C3326" s="475"/>
      <c r="D3326" s="462"/>
    </row>
    <row r="3327" spans="2:4" hidden="1" x14ac:dyDescent="0.25">
      <c r="B3327" s="480" t="s">
        <v>4018</v>
      </c>
      <c r="C3327" s="475"/>
      <c r="D3327" s="462"/>
    </row>
    <row r="3328" spans="2:4" hidden="1" x14ac:dyDescent="0.25">
      <c r="B3328" s="480" t="s">
        <v>4019</v>
      </c>
      <c r="C3328" s="475"/>
      <c r="D3328" s="462"/>
    </row>
    <row r="3329" spans="2:4" hidden="1" x14ac:dyDescent="0.25">
      <c r="B3329" s="481" t="s">
        <v>4163</v>
      </c>
      <c r="C3329" s="471">
        <f>COLUMN(B3329)</f>
        <v>2</v>
      </c>
      <c r="D3329" s="471">
        <f>ROW(B3329)</f>
        <v>3329</v>
      </c>
    </row>
    <row r="3330" spans="2:4" hidden="1" x14ac:dyDescent="0.25">
      <c r="B3330" s="480" t="s">
        <v>4000</v>
      </c>
      <c r="C3330" s="475"/>
      <c r="D3330" s="462"/>
    </row>
    <row r="3331" spans="2:4" hidden="1" x14ac:dyDescent="0.25">
      <c r="B3331" s="480" t="s">
        <v>4001</v>
      </c>
      <c r="C3331" s="475"/>
      <c r="D3331" s="462"/>
    </row>
    <row r="3332" spans="2:4" hidden="1" x14ac:dyDescent="0.25">
      <c r="B3332" s="480" t="s">
        <v>4002</v>
      </c>
      <c r="C3332" s="475"/>
      <c r="D3332" s="462"/>
    </row>
    <row r="3333" spans="2:4" hidden="1" x14ac:dyDescent="0.25">
      <c r="B3333" s="480" t="s">
        <v>4003</v>
      </c>
      <c r="C3333" s="475"/>
      <c r="D3333" s="462"/>
    </row>
    <row r="3334" spans="2:4" hidden="1" x14ac:dyDescent="0.25">
      <c r="B3334" s="480" t="s">
        <v>4004</v>
      </c>
      <c r="C3334" s="475"/>
      <c r="D3334" s="462"/>
    </row>
    <row r="3335" spans="2:4" hidden="1" x14ac:dyDescent="0.25">
      <c r="B3335" s="480" t="s">
        <v>4005</v>
      </c>
      <c r="C3335" s="475"/>
      <c r="D3335" s="462"/>
    </row>
    <row r="3336" spans="2:4" hidden="1" x14ac:dyDescent="0.25">
      <c r="B3336" s="480" t="s">
        <v>4006</v>
      </c>
      <c r="C3336" s="475"/>
      <c r="D3336" s="462"/>
    </row>
    <row r="3337" spans="2:4" hidden="1" x14ac:dyDescent="0.25">
      <c r="B3337" s="480" t="s">
        <v>4007</v>
      </c>
      <c r="C3337" s="475"/>
      <c r="D3337" s="462"/>
    </row>
    <row r="3338" spans="2:4" hidden="1" x14ac:dyDescent="0.25">
      <c r="B3338" s="480" t="s">
        <v>4008</v>
      </c>
      <c r="C3338" s="475"/>
      <c r="D3338" s="462"/>
    </row>
    <row r="3339" spans="2:4" hidden="1" x14ac:dyDescent="0.25">
      <c r="B3339" s="480" t="s">
        <v>4009</v>
      </c>
      <c r="C3339" s="475"/>
      <c r="D3339" s="462"/>
    </row>
    <row r="3340" spans="2:4" hidden="1" x14ac:dyDescent="0.25">
      <c r="B3340" s="480" t="s">
        <v>4010</v>
      </c>
      <c r="C3340" s="475"/>
      <c r="D3340" s="462"/>
    </row>
    <row r="3341" spans="2:4" hidden="1" x14ac:dyDescent="0.25">
      <c r="B3341" s="480" t="s">
        <v>4011</v>
      </c>
      <c r="C3341" s="475"/>
      <c r="D3341" s="462"/>
    </row>
    <row r="3342" spans="2:4" hidden="1" x14ac:dyDescent="0.25">
      <c r="B3342" s="480" t="s">
        <v>4012</v>
      </c>
      <c r="C3342" s="475"/>
      <c r="D3342" s="462"/>
    </row>
    <row r="3343" spans="2:4" hidden="1" x14ac:dyDescent="0.25">
      <c r="B3343" s="480" t="s">
        <v>4013</v>
      </c>
      <c r="C3343" s="475"/>
      <c r="D3343" s="462"/>
    </row>
    <row r="3344" spans="2:4" hidden="1" x14ac:dyDescent="0.25">
      <c r="B3344" s="480" t="s">
        <v>4014</v>
      </c>
      <c r="C3344" s="475"/>
      <c r="D3344" s="462"/>
    </row>
    <row r="3345" spans="2:4" hidden="1" x14ac:dyDescent="0.25">
      <c r="B3345" s="480" t="s">
        <v>4015</v>
      </c>
      <c r="C3345" s="475"/>
      <c r="D3345" s="462"/>
    </row>
    <row r="3346" spans="2:4" hidden="1" x14ac:dyDescent="0.25">
      <c r="B3346" s="480" t="s">
        <v>4016</v>
      </c>
      <c r="C3346" s="475"/>
      <c r="D3346" s="462"/>
    </row>
    <row r="3347" spans="2:4" hidden="1" x14ac:dyDescent="0.25">
      <c r="B3347" s="480" t="s">
        <v>4017</v>
      </c>
      <c r="C3347" s="475"/>
      <c r="D3347" s="462"/>
    </row>
    <row r="3348" spans="2:4" hidden="1" x14ac:dyDescent="0.25">
      <c r="B3348" s="480" t="s">
        <v>4018</v>
      </c>
      <c r="C3348" s="475"/>
      <c r="D3348" s="462"/>
    </row>
    <row r="3349" spans="2:4" hidden="1" x14ac:dyDescent="0.25">
      <c r="B3349" s="480" t="s">
        <v>4019</v>
      </c>
      <c r="C3349" s="475"/>
      <c r="D3349" s="462"/>
    </row>
    <row r="3350" spans="2:4" hidden="1" x14ac:dyDescent="0.25">
      <c r="B3350" s="481" t="s">
        <v>4164</v>
      </c>
      <c r="C3350" s="471">
        <f>COLUMN(B3350)</f>
        <v>2</v>
      </c>
      <c r="D3350" s="471">
        <f>ROW(B3350)</f>
        <v>3350</v>
      </c>
    </row>
    <row r="3351" spans="2:4" hidden="1" x14ac:dyDescent="0.25">
      <c r="B3351" s="480" t="s">
        <v>4000</v>
      </c>
      <c r="C3351" s="475"/>
      <c r="D3351" s="462"/>
    </row>
    <row r="3352" spans="2:4" hidden="1" x14ac:dyDescent="0.25">
      <c r="B3352" s="480" t="s">
        <v>4001</v>
      </c>
      <c r="C3352" s="475"/>
      <c r="D3352" s="462"/>
    </row>
    <row r="3353" spans="2:4" hidden="1" x14ac:dyDescent="0.25">
      <c r="B3353" s="480" t="s">
        <v>4002</v>
      </c>
      <c r="C3353" s="475"/>
      <c r="D3353" s="462"/>
    </row>
    <row r="3354" spans="2:4" hidden="1" x14ac:dyDescent="0.25">
      <c r="B3354" s="480" t="s">
        <v>4003</v>
      </c>
      <c r="C3354" s="475"/>
      <c r="D3354" s="462"/>
    </row>
    <row r="3355" spans="2:4" hidden="1" x14ac:dyDescent="0.25">
      <c r="B3355" s="480" t="s">
        <v>4004</v>
      </c>
      <c r="C3355" s="475"/>
      <c r="D3355" s="462"/>
    </row>
    <row r="3356" spans="2:4" hidden="1" x14ac:dyDescent="0.25">
      <c r="B3356" s="480" t="s">
        <v>4005</v>
      </c>
      <c r="C3356" s="475"/>
      <c r="D3356" s="462"/>
    </row>
    <row r="3357" spans="2:4" hidden="1" x14ac:dyDescent="0.25">
      <c r="B3357" s="480" t="s">
        <v>4006</v>
      </c>
      <c r="C3357" s="475"/>
      <c r="D3357" s="462"/>
    </row>
    <row r="3358" spans="2:4" hidden="1" x14ac:dyDescent="0.25">
      <c r="B3358" s="480" t="s">
        <v>4007</v>
      </c>
      <c r="C3358" s="475"/>
      <c r="D3358" s="462"/>
    </row>
    <row r="3359" spans="2:4" hidden="1" x14ac:dyDescent="0.25">
      <c r="B3359" s="480" t="s">
        <v>4008</v>
      </c>
      <c r="C3359" s="475"/>
      <c r="D3359" s="462"/>
    </row>
    <row r="3360" spans="2:4" hidden="1" x14ac:dyDescent="0.25">
      <c r="B3360" s="480" t="s">
        <v>4009</v>
      </c>
      <c r="C3360" s="475"/>
      <c r="D3360" s="462"/>
    </row>
    <row r="3361" spans="2:4" hidden="1" x14ac:dyDescent="0.25">
      <c r="B3361" s="480" t="s">
        <v>4010</v>
      </c>
      <c r="C3361" s="475"/>
      <c r="D3361" s="462"/>
    </row>
    <row r="3362" spans="2:4" hidden="1" x14ac:dyDescent="0.25">
      <c r="B3362" s="480" t="s">
        <v>4011</v>
      </c>
      <c r="C3362" s="475"/>
      <c r="D3362" s="462"/>
    </row>
    <row r="3363" spans="2:4" hidden="1" x14ac:dyDescent="0.25">
      <c r="B3363" s="480" t="s">
        <v>4012</v>
      </c>
      <c r="C3363" s="475"/>
      <c r="D3363" s="462"/>
    </row>
    <row r="3364" spans="2:4" hidden="1" x14ac:dyDescent="0.25">
      <c r="B3364" s="480" t="s">
        <v>4013</v>
      </c>
      <c r="C3364" s="475"/>
      <c r="D3364" s="462"/>
    </row>
    <row r="3365" spans="2:4" hidden="1" x14ac:dyDescent="0.25">
      <c r="B3365" s="480" t="s">
        <v>4014</v>
      </c>
      <c r="C3365" s="475"/>
      <c r="D3365" s="462"/>
    </row>
    <row r="3366" spans="2:4" hidden="1" x14ac:dyDescent="0.25">
      <c r="B3366" s="480" t="s">
        <v>4015</v>
      </c>
      <c r="C3366" s="475"/>
      <c r="D3366" s="462"/>
    </row>
    <row r="3367" spans="2:4" hidden="1" x14ac:dyDescent="0.25">
      <c r="B3367" s="480" t="s">
        <v>4016</v>
      </c>
      <c r="C3367" s="475"/>
      <c r="D3367" s="462"/>
    </row>
    <row r="3368" spans="2:4" hidden="1" x14ac:dyDescent="0.25">
      <c r="B3368" s="480" t="s">
        <v>4017</v>
      </c>
      <c r="C3368" s="475"/>
      <c r="D3368" s="462"/>
    </row>
    <row r="3369" spans="2:4" hidden="1" x14ac:dyDescent="0.25">
      <c r="B3369" s="480" t="s">
        <v>4018</v>
      </c>
      <c r="C3369" s="475"/>
      <c r="D3369" s="462"/>
    </row>
    <row r="3370" spans="2:4" hidden="1" x14ac:dyDescent="0.25">
      <c r="B3370" s="480" t="s">
        <v>4019</v>
      </c>
      <c r="C3370" s="475"/>
      <c r="D3370" s="462"/>
    </row>
    <row r="3371" spans="2:4" hidden="1" x14ac:dyDescent="0.25">
      <c r="B3371" s="481" t="s">
        <v>4165</v>
      </c>
      <c r="C3371" s="471">
        <f>COLUMN(B3371)</f>
        <v>2</v>
      </c>
      <c r="D3371" s="471">
        <f>ROW(B3371)</f>
        <v>3371</v>
      </c>
    </row>
    <row r="3372" spans="2:4" hidden="1" x14ac:dyDescent="0.25">
      <c r="B3372" s="480" t="s">
        <v>4000</v>
      </c>
      <c r="C3372" s="475"/>
      <c r="D3372" s="462"/>
    </row>
    <row r="3373" spans="2:4" hidden="1" x14ac:dyDescent="0.25">
      <c r="B3373" s="480" t="s">
        <v>4001</v>
      </c>
      <c r="C3373" s="475"/>
      <c r="D3373" s="462"/>
    </row>
    <row r="3374" spans="2:4" hidden="1" x14ac:dyDescent="0.25">
      <c r="B3374" s="480" t="s">
        <v>4002</v>
      </c>
      <c r="C3374" s="475"/>
      <c r="D3374" s="462"/>
    </row>
    <row r="3375" spans="2:4" hidden="1" x14ac:dyDescent="0.25">
      <c r="B3375" s="480" t="s">
        <v>4003</v>
      </c>
      <c r="C3375" s="475"/>
      <c r="D3375" s="462"/>
    </row>
    <row r="3376" spans="2:4" hidden="1" x14ac:dyDescent="0.25">
      <c r="B3376" s="480" t="s">
        <v>4004</v>
      </c>
      <c r="C3376" s="475"/>
      <c r="D3376" s="462"/>
    </row>
    <row r="3377" spans="2:4" hidden="1" x14ac:dyDescent="0.25">
      <c r="B3377" s="480" t="s">
        <v>4005</v>
      </c>
      <c r="C3377" s="475"/>
      <c r="D3377" s="462"/>
    </row>
    <row r="3378" spans="2:4" hidden="1" x14ac:dyDescent="0.25">
      <c r="B3378" s="480" t="s">
        <v>4006</v>
      </c>
      <c r="C3378" s="475"/>
      <c r="D3378" s="462"/>
    </row>
    <row r="3379" spans="2:4" hidden="1" x14ac:dyDescent="0.25">
      <c r="B3379" s="480" t="s">
        <v>4007</v>
      </c>
      <c r="C3379" s="475"/>
      <c r="D3379" s="462"/>
    </row>
    <row r="3380" spans="2:4" hidden="1" x14ac:dyDescent="0.25">
      <c r="B3380" s="480" t="s">
        <v>4008</v>
      </c>
      <c r="C3380" s="475"/>
      <c r="D3380" s="462"/>
    </row>
    <row r="3381" spans="2:4" hidden="1" x14ac:dyDescent="0.25">
      <c r="B3381" s="480" t="s">
        <v>4009</v>
      </c>
      <c r="C3381" s="475"/>
      <c r="D3381" s="462"/>
    </row>
    <row r="3382" spans="2:4" hidden="1" x14ac:dyDescent="0.25">
      <c r="B3382" s="480" t="s">
        <v>4010</v>
      </c>
      <c r="C3382" s="475"/>
      <c r="D3382" s="462"/>
    </row>
    <row r="3383" spans="2:4" hidden="1" x14ac:dyDescent="0.25">
      <c r="B3383" s="480" t="s">
        <v>4011</v>
      </c>
      <c r="C3383" s="475"/>
      <c r="D3383" s="462"/>
    </row>
    <row r="3384" spans="2:4" hidden="1" x14ac:dyDescent="0.25">
      <c r="B3384" s="480" t="s">
        <v>4012</v>
      </c>
      <c r="C3384" s="475"/>
      <c r="D3384" s="462"/>
    </row>
    <row r="3385" spans="2:4" hidden="1" x14ac:dyDescent="0.25">
      <c r="B3385" s="480" t="s">
        <v>4013</v>
      </c>
      <c r="C3385" s="475"/>
      <c r="D3385" s="462"/>
    </row>
    <row r="3386" spans="2:4" hidden="1" x14ac:dyDescent="0.25">
      <c r="B3386" s="480" t="s">
        <v>4014</v>
      </c>
      <c r="C3386" s="475"/>
      <c r="D3386" s="462"/>
    </row>
    <row r="3387" spans="2:4" hidden="1" x14ac:dyDescent="0.25">
      <c r="B3387" s="480" t="s">
        <v>4015</v>
      </c>
      <c r="C3387" s="475"/>
      <c r="D3387" s="462"/>
    </row>
    <row r="3388" spans="2:4" hidden="1" x14ac:dyDescent="0.25">
      <c r="B3388" s="480" t="s">
        <v>4016</v>
      </c>
      <c r="C3388" s="475"/>
      <c r="D3388" s="462"/>
    </row>
    <row r="3389" spans="2:4" hidden="1" x14ac:dyDescent="0.25">
      <c r="B3389" s="480" t="s">
        <v>4017</v>
      </c>
      <c r="C3389" s="475"/>
      <c r="D3389" s="462"/>
    </row>
    <row r="3390" spans="2:4" hidden="1" x14ac:dyDescent="0.25">
      <c r="B3390" s="480" t="s">
        <v>4018</v>
      </c>
      <c r="C3390" s="475"/>
      <c r="D3390" s="462"/>
    </row>
    <row r="3391" spans="2:4" hidden="1" x14ac:dyDescent="0.25">
      <c r="B3391" s="480" t="s">
        <v>4019</v>
      </c>
      <c r="C3391" s="475"/>
      <c r="D3391" s="462"/>
    </row>
    <row r="3392" spans="2:4" hidden="1" x14ac:dyDescent="0.25">
      <c r="B3392" s="477" t="s">
        <v>4166</v>
      </c>
      <c r="C3392" s="471">
        <f>COLUMN(B3392)</f>
        <v>2</v>
      </c>
      <c r="D3392" s="471">
        <f>ROW(B3392)</f>
        <v>3392</v>
      </c>
    </row>
    <row r="3393" spans="2:4" hidden="1" x14ac:dyDescent="0.25">
      <c r="B3393" s="480" t="s">
        <v>4000</v>
      </c>
      <c r="C3393" s="475"/>
      <c r="D3393" s="462"/>
    </row>
    <row r="3394" spans="2:4" hidden="1" x14ac:dyDescent="0.25">
      <c r="B3394" s="480" t="s">
        <v>4001</v>
      </c>
      <c r="C3394" s="475"/>
      <c r="D3394" s="462"/>
    </row>
    <row r="3395" spans="2:4" hidden="1" x14ac:dyDescent="0.25">
      <c r="B3395" s="480" t="s">
        <v>4002</v>
      </c>
      <c r="C3395" s="475"/>
      <c r="D3395" s="462"/>
    </row>
    <row r="3396" spans="2:4" hidden="1" x14ac:dyDescent="0.25">
      <c r="B3396" s="480" t="s">
        <v>4003</v>
      </c>
      <c r="C3396" s="475"/>
      <c r="D3396" s="462"/>
    </row>
    <row r="3397" spans="2:4" hidden="1" x14ac:dyDescent="0.25">
      <c r="B3397" s="480" t="s">
        <v>4004</v>
      </c>
      <c r="C3397" s="475"/>
      <c r="D3397" s="462"/>
    </row>
    <row r="3398" spans="2:4" hidden="1" x14ac:dyDescent="0.25">
      <c r="B3398" s="480" t="s">
        <v>4005</v>
      </c>
      <c r="C3398" s="475"/>
      <c r="D3398" s="462"/>
    </row>
    <row r="3399" spans="2:4" hidden="1" x14ac:dyDescent="0.25">
      <c r="B3399" s="480" t="s">
        <v>4006</v>
      </c>
      <c r="C3399" s="475"/>
      <c r="D3399" s="462"/>
    </row>
    <row r="3400" spans="2:4" hidden="1" x14ac:dyDescent="0.25">
      <c r="B3400" s="480" t="s">
        <v>4007</v>
      </c>
      <c r="C3400" s="475"/>
      <c r="D3400" s="462"/>
    </row>
    <row r="3401" spans="2:4" hidden="1" x14ac:dyDescent="0.25">
      <c r="B3401" s="480" t="s">
        <v>4008</v>
      </c>
      <c r="C3401" s="475"/>
      <c r="D3401" s="462"/>
    </row>
    <row r="3402" spans="2:4" hidden="1" x14ac:dyDescent="0.25">
      <c r="B3402" s="480" t="s">
        <v>4009</v>
      </c>
      <c r="C3402" s="475"/>
      <c r="D3402" s="462"/>
    </row>
    <row r="3403" spans="2:4" hidden="1" x14ac:dyDescent="0.25">
      <c r="B3403" s="480" t="s">
        <v>4010</v>
      </c>
      <c r="C3403" s="475"/>
      <c r="D3403" s="462"/>
    </row>
    <row r="3404" spans="2:4" hidden="1" x14ac:dyDescent="0.25">
      <c r="B3404" s="480" t="s">
        <v>4011</v>
      </c>
      <c r="C3404" s="475"/>
      <c r="D3404" s="462"/>
    </row>
    <row r="3405" spans="2:4" hidden="1" x14ac:dyDescent="0.25">
      <c r="B3405" s="480" t="s">
        <v>4012</v>
      </c>
      <c r="C3405" s="475"/>
      <c r="D3405" s="462"/>
    </row>
    <row r="3406" spans="2:4" hidden="1" x14ac:dyDescent="0.25">
      <c r="B3406" s="480" t="s">
        <v>4013</v>
      </c>
      <c r="C3406" s="475"/>
      <c r="D3406" s="462"/>
    </row>
    <row r="3407" spans="2:4" hidden="1" x14ac:dyDescent="0.25">
      <c r="B3407" s="480" t="s">
        <v>4014</v>
      </c>
      <c r="C3407" s="475"/>
      <c r="D3407" s="462"/>
    </row>
    <row r="3408" spans="2:4" hidden="1" x14ac:dyDescent="0.25">
      <c r="B3408" s="480" t="s">
        <v>4015</v>
      </c>
      <c r="C3408" s="475"/>
      <c r="D3408" s="462"/>
    </row>
    <row r="3409" spans="2:4" hidden="1" x14ac:dyDescent="0.25">
      <c r="B3409" s="480" t="s">
        <v>4016</v>
      </c>
      <c r="C3409" s="475"/>
      <c r="D3409" s="462"/>
    </row>
    <row r="3410" spans="2:4" hidden="1" x14ac:dyDescent="0.25">
      <c r="B3410" s="480" t="s">
        <v>4017</v>
      </c>
      <c r="C3410" s="475"/>
      <c r="D3410" s="462"/>
    </row>
    <row r="3411" spans="2:4" hidden="1" x14ac:dyDescent="0.25">
      <c r="B3411" s="480" t="s">
        <v>4018</v>
      </c>
      <c r="C3411" s="475"/>
      <c r="D3411" s="462"/>
    </row>
    <row r="3412" spans="2:4" hidden="1" x14ac:dyDescent="0.25">
      <c r="B3412" s="480" t="s">
        <v>4019</v>
      </c>
      <c r="C3412" s="475"/>
      <c r="D3412" s="462"/>
    </row>
    <row r="3413" spans="2:4" hidden="1" x14ac:dyDescent="0.25">
      <c r="B3413" s="481" t="s">
        <v>4167</v>
      </c>
      <c r="C3413" s="471">
        <f>COLUMN(B3413)</f>
        <v>2</v>
      </c>
      <c r="D3413" s="471">
        <f>ROW(B3413)</f>
        <v>3413</v>
      </c>
    </row>
    <row r="3414" spans="2:4" hidden="1" x14ac:dyDescent="0.25">
      <c r="B3414" s="480" t="s">
        <v>4000</v>
      </c>
      <c r="C3414" s="475"/>
      <c r="D3414" s="462"/>
    </row>
    <row r="3415" spans="2:4" hidden="1" x14ac:dyDescent="0.25">
      <c r="B3415" s="480" t="s">
        <v>4001</v>
      </c>
      <c r="C3415" s="475"/>
      <c r="D3415" s="462"/>
    </row>
    <row r="3416" spans="2:4" hidden="1" x14ac:dyDescent="0.25">
      <c r="B3416" s="480" t="s">
        <v>4002</v>
      </c>
      <c r="C3416" s="475"/>
      <c r="D3416" s="462"/>
    </row>
    <row r="3417" spans="2:4" hidden="1" x14ac:dyDescent="0.25">
      <c r="B3417" s="480" t="s">
        <v>4003</v>
      </c>
      <c r="C3417" s="475"/>
      <c r="D3417" s="462"/>
    </row>
    <row r="3418" spans="2:4" hidden="1" x14ac:dyDescent="0.25">
      <c r="B3418" s="480" t="s">
        <v>4004</v>
      </c>
      <c r="C3418" s="475"/>
      <c r="D3418" s="462"/>
    </row>
    <row r="3419" spans="2:4" hidden="1" x14ac:dyDescent="0.25">
      <c r="B3419" s="480" t="s">
        <v>4005</v>
      </c>
      <c r="C3419" s="475"/>
      <c r="D3419" s="462"/>
    </row>
    <row r="3420" spans="2:4" hidden="1" x14ac:dyDescent="0.25">
      <c r="B3420" s="480" t="s">
        <v>4006</v>
      </c>
      <c r="C3420" s="475"/>
      <c r="D3420" s="462"/>
    </row>
    <row r="3421" spans="2:4" hidden="1" x14ac:dyDescent="0.25">
      <c r="B3421" s="480" t="s">
        <v>4007</v>
      </c>
      <c r="C3421" s="475"/>
      <c r="D3421" s="462"/>
    </row>
    <row r="3422" spans="2:4" hidden="1" x14ac:dyDescent="0.25">
      <c r="B3422" s="480" t="s">
        <v>4008</v>
      </c>
      <c r="C3422" s="475"/>
      <c r="D3422" s="462"/>
    </row>
    <row r="3423" spans="2:4" hidden="1" x14ac:dyDescent="0.25">
      <c r="B3423" s="480" t="s">
        <v>4009</v>
      </c>
      <c r="C3423" s="475"/>
      <c r="D3423" s="462"/>
    </row>
    <row r="3424" spans="2:4" hidden="1" x14ac:dyDescent="0.25">
      <c r="B3424" s="480" t="s">
        <v>4010</v>
      </c>
      <c r="C3424" s="475"/>
      <c r="D3424" s="462"/>
    </row>
    <row r="3425" spans="2:4" hidden="1" x14ac:dyDescent="0.25">
      <c r="B3425" s="480" t="s">
        <v>4011</v>
      </c>
      <c r="C3425" s="475"/>
      <c r="D3425" s="462"/>
    </row>
    <row r="3426" spans="2:4" hidden="1" x14ac:dyDescent="0.25">
      <c r="B3426" s="480" t="s">
        <v>4012</v>
      </c>
      <c r="C3426" s="475"/>
      <c r="D3426" s="462"/>
    </row>
    <row r="3427" spans="2:4" hidden="1" x14ac:dyDescent="0.25">
      <c r="B3427" s="480" t="s">
        <v>4013</v>
      </c>
      <c r="C3427" s="475"/>
      <c r="D3427" s="462"/>
    </row>
    <row r="3428" spans="2:4" hidden="1" x14ac:dyDescent="0.25">
      <c r="B3428" s="480" t="s">
        <v>4014</v>
      </c>
      <c r="C3428" s="475"/>
      <c r="D3428" s="462"/>
    </row>
    <row r="3429" spans="2:4" hidden="1" x14ac:dyDescent="0.25">
      <c r="B3429" s="480" t="s">
        <v>4015</v>
      </c>
      <c r="C3429" s="475"/>
      <c r="D3429" s="462"/>
    </row>
    <row r="3430" spans="2:4" hidden="1" x14ac:dyDescent="0.25">
      <c r="B3430" s="480" t="s">
        <v>4016</v>
      </c>
      <c r="C3430" s="475"/>
      <c r="D3430" s="462"/>
    </row>
    <row r="3431" spans="2:4" hidden="1" x14ac:dyDescent="0.25">
      <c r="B3431" s="480" t="s">
        <v>4017</v>
      </c>
      <c r="C3431" s="475"/>
      <c r="D3431" s="462"/>
    </row>
    <row r="3432" spans="2:4" hidden="1" x14ac:dyDescent="0.25">
      <c r="B3432" s="480" t="s">
        <v>4018</v>
      </c>
      <c r="C3432" s="475"/>
      <c r="D3432" s="462"/>
    </row>
    <row r="3433" spans="2:4" hidden="1" x14ac:dyDescent="0.25">
      <c r="B3433" s="480" t="s">
        <v>4019</v>
      </c>
      <c r="C3433" s="475"/>
      <c r="D3433" s="462"/>
    </row>
    <row r="3434" spans="2:4" hidden="1" x14ac:dyDescent="0.25">
      <c r="B3434" s="481" t="s">
        <v>4168</v>
      </c>
      <c r="C3434" s="471">
        <f>COLUMN(B3434)</f>
        <v>2</v>
      </c>
      <c r="D3434" s="471">
        <f>ROW(B3434)</f>
        <v>3434</v>
      </c>
    </row>
    <row r="3435" spans="2:4" hidden="1" x14ac:dyDescent="0.25">
      <c r="B3435" s="480" t="s">
        <v>4000</v>
      </c>
      <c r="C3435" s="475"/>
      <c r="D3435" s="462"/>
    </row>
    <row r="3436" spans="2:4" hidden="1" x14ac:dyDescent="0.25">
      <c r="B3436" s="480" t="s">
        <v>4001</v>
      </c>
      <c r="C3436" s="475"/>
      <c r="D3436" s="462"/>
    </row>
    <row r="3437" spans="2:4" hidden="1" x14ac:dyDescent="0.25">
      <c r="B3437" s="480" t="s">
        <v>4002</v>
      </c>
      <c r="C3437" s="475"/>
      <c r="D3437" s="462"/>
    </row>
    <row r="3438" spans="2:4" hidden="1" x14ac:dyDescent="0.25">
      <c r="B3438" s="480" t="s">
        <v>4003</v>
      </c>
      <c r="C3438" s="475"/>
      <c r="D3438" s="462"/>
    </row>
    <row r="3439" spans="2:4" hidden="1" x14ac:dyDescent="0.25">
      <c r="B3439" s="480" t="s">
        <v>4004</v>
      </c>
      <c r="C3439" s="475"/>
      <c r="D3439" s="462"/>
    </row>
    <row r="3440" spans="2:4" hidden="1" x14ac:dyDescent="0.25">
      <c r="B3440" s="480" t="s">
        <v>4005</v>
      </c>
      <c r="C3440" s="475"/>
      <c r="D3440" s="462"/>
    </row>
    <row r="3441" spans="2:4" hidden="1" x14ac:dyDescent="0.25">
      <c r="B3441" s="480" t="s">
        <v>4006</v>
      </c>
      <c r="C3441" s="475"/>
      <c r="D3441" s="462"/>
    </row>
    <row r="3442" spans="2:4" hidden="1" x14ac:dyDescent="0.25">
      <c r="B3442" s="480" t="s">
        <v>4007</v>
      </c>
      <c r="C3442" s="475"/>
      <c r="D3442" s="462"/>
    </row>
    <row r="3443" spans="2:4" hidden="1" x14ac:dyDescent="0.25">
      <c r="B3443" s="480" t="s">
        <v>4008</v>
      </c>
      <c r="C3443" s="475"/>
      <c r="D3443" s="462"/>
    </row>
    <row r="3444" spans="2:4" hidden="1" x14ac:dyDescent="0.25">
      <c r="B3444" s="480" t="s">
        <v>4009</v>
      </c>
      <c r="C3444" s="475"/>
      <c r="D3444" s="462"/>
    </row>
    <row r="3445" spans="2:4" hidden="1" x14ac:dyDescent="0.25">
      <c r="B3445" s="480" t="s">
        <v>4010</v>
      </c>
      <c r="C3445" s="475"/>
      <c r="D3445" s="462"/>
    </row>
    <row r="3446" spans="2:4" hidden="1" x14ac:dyDescent="0.25">
      <c r="B3446" s="480" t="s">
        <v>4011</v>
      </c>
      <c r="C3446" s="475"/>
      <c r="D3446" s="462"/>
    </row>
    <row r="3447" spans="2:4" hidden="1" x14ac:dyDescent="0.25">
      <c r="B3447" s="480" t="s">
        <v>4012</v>
      </c>
      <c r="C3447" s="475"/>
      <c r="D3447" s="462"/>
    </row>
    <row r="3448" spans="2:4" hidden="1" x14ac:dyDescent="0.25">
      <c r="B3448" s="480" t="s">
        <v>4013</v>
      </c>
      <c r="C3448" s="475"/>
      <c r="D3448" s="462"/>
    </row>
    <row r="3449" spans="2:4" hidden="1" x14ac:dyDescent="0.25">
      <c r="B3449" s="480" t="s">
        <v>4014</v>
      </c>
      <c r="C3449" s="475"/>
      <c r="D3449" s="462"/>
    </row>
    <row r="3450" spans="2:4" hidden="1" x14ac:dyDescent="0.25">
      <c r="B3450" s="480" t="s">
        <v>4015</v>
      </c>
      <c r="C3450" s="475"/>
      <c r="D3450" s="462"/>
    </row>
    <row r="3451" spans="2:4" hidden="1" x14ac:dyDescent="0.25">
      <c r="B3451" s="480" t="s">
        <v>4016</v>
      </c>
      <c r="C3451" s="475"/>
      <c r="D3451" s="462"/>
    </row>
    <row r="3452" spans="2:4" hidden="1" x14ac:dyDescent="0.25">
      <c r="B3452" s="480" t="s">
        <v>4017</v>
      </c>
      <c r="C3452" s="475"/>
      <c r="D3452" s="462"/>
    </row>
    <row r="3453" spans="2:4" hidden="1" x14ac:dyDescent="0.25">
      <c r="B3453" s="480" t="s">
        <v>4018</v>
      </c>
      <c r="C3453" s="475"/>
      <c r="D3453" s="462"/>
    </row>
    <row r="3454" spans="2:4" hidden="1" x14ac:dyDescent="0.25">
      <c r="B3454" s="480" t="s">
        <v>4019</v>
      </c>
      <c r="C3454" s="475"/>
      <c r="D3454" s="462"/>
    </row>
    <row r="3455" spans="2:4" hidden="1" x14ac:dyDescent="0.25">
      <c r="B3455" s="481" t="s">
        <v>4169</v>
      </c>
      <c r="C3455" s="471">
        <f>COLUMN(B3455)</f>
        <v>2</v>
      </c>
      <c r="D3455" s="471">
        <f>ROW(B3455)</f>
        <v>3455</v>
      </c>
    </row>
    <row r="3456" spans="2:4" hidden="1" x14ac:dyDescent="0.25">
      <c r="B3456" s="480" t="s">
        <v>4000</v>
      </c>
      <c r="C3456" s="475"/>
      <c r="D3456" s="462"/>
    </row>
    <row r="3457" spans="2:4" hidden="1" x14ac:dyDescent="0.25">
      <c r="B3457" s="480" t="s">
        <v>4001</v>
      </c>
      <c r="C3457" s="475"/>
      <c r="D3457" s="462"/>
    </row>
    <row r="3458" spans="2:4" hidden="1" x14ac:dyDescent="0.25">
      <c r="B3458" s="480" t="s">
        <v>4002</v>
      </c>
      <c r="C3458" s="475"/>
      <c r="D3458" s="462"/>
    </row>
    <row r="3459" spans="2:4" hidden="1" x14ac:dyDescent="0.25">
      <c r="B3459" s="480" t="s">
        <v>4003</v>
      </c>
      <c r="C3459" s="475"/>
      <c r="D3459" s="462"/>
    </row>
    <row r="3460" spans="2:4" hidden="1" x14ac:dyDescent="0.25">
      <c r="B3460" s="480" t="s">
        <v>4004</v>
      </c>
      <c r="C3460" s="475"/>
      <c r="D3460" s="462"/>
    </row>
    <row r="3461" spans="2:4" hidden="1" x14ac:dyDescent="0.25">
      <c r="B3461" s="480" t="s">
        <v>4005</v>
      </c>
      <c r="C3461" s="475"/>
      <c r="D3461" s="462"/>
    </row>
    <row r="3462" spans="2:4" hidden="1" x14ac:dyDescent="0.25">
      <c r="B3462" s="480" t="s">
        <v>4006</v>
      </c>
      <c r="C3462" s="475"/>
      <c r="D3462" s="462"/>
    </row>
    <row r="3463" spans="2:4" hidden="1" x14ac:dyDescent="0.25">
      <c r="B3463" s="480" t="s">
        <v>4007</v>
      </c>
      <c r="C3463" s="475"/>
      <c r="D3463" s="462"/>
    </row>
    <row r="3464" spans="2:4" hidden="1" x14ac:dyDescent="0.25">
      <c r="B3464" s="480" t="s">
        <v>4008</v>
      </c>
      <c r="C3464" s="475"/>
      <c r="D3464" s="462"/>
    </row>
    <row r="3465" spans="2:4" hidden="1" x14ac:dyDescent="0.25">
      <c r="B3465" s="480" t="s">
        <v>4009</v>
      </c>
      <c r="C3465" s="475"/>
      <c r="D3465" s="462"/>
    </row>
    <row r="3466" spans="2:4" hidden="1" x14ac:dyDescent="0.25">
      <c r="B3466" s="480" t="s">
        <v>4010</v>
      </c>
      <c r="C3466" s="475"/>
      <c r="D3466" s="462"/>
    </row>
    <row r="3467" spans="2:4" hidden="1" x14ac:dyDescent="0.25">
      <c r="B3467" s="480" t="s">
        <v>4011</v>
      </c>
      <c r="C3467" s="475"/>
      <c r="D3467" s="462"/>
    </row>
    <row r="3468" spans="2:4" hidden="1" x14ac:dyDescent="0.25">
      <c r="B3468" s="480" t="s">
        <v>4012</v>
      </c>
      <c r="C3468" s="475"/>
      <c r="D3468" s="462"/>
    </row>
    <row r="3469" spans="2:4" hidden="1" x14ac:dyDescent="0.25">
      <c r="B3469" s="480" t="s">
        <v>4013</v>
      </c>
      <c r="C3469" s="475"/>
      <c r="D3469" s="462"/>
    </row>
    <row r="3470" spans="2:4" hidden="1" x14ac:dyDescent="0.25">
      <c r="B3470" s="480" t="s">
        <v>4014</v>
      </c>
      <c r="C3470" s="475"/>
      <c r="D3470" s="462"/>
    </row>
    <row r="3471" spans="2:4" hidden="1" x14ac:dyDescent="0.25">
      <c r="B3471" s="480" t="s">
        <v>4015</v>
      </c>
      <c r="C3471" s="475"/>
      <c r="D3471" s="462"/>
    </row>
    <row r="3472" spans="2:4" hidden="1" x14ac:dyDescent="0.25">
      <c r="B3472" s="480" t="s">
        <v>4016</v>
      </c>
      <c r="C3472" s="475"/>
      <c r="D3472" s="462"/>
    </row>
    <row r="3473" spans="2:4" hidden="1" x14ac:dyDescent="0.25">
      <c r="B3473" s="480" t="s">
        <v>4017</v>
      </c>
      <c r="C3473" s="475"/>
      <c r="D3473" s="462"/>
    </row>
    <row r="3474" spans="2:4" hidden="1" x14ac:dyDescent="0.25">
      <c r="B3474" s="480" t="s">
        <v>4018</v>
      </c>
      <c r="C3474" s="475"/>
      <c r="D3474" s="462"/>
    </row>
    <row r="3475" spans="2:4" hidden="1" x14ac:dyDescent="0.25">
      <c r="B3475" s="480" t="s">
        <v>4019</v>
      </c>
      <c r="C3475" s="475"/>
      <c r="D3475" s="462"/>
    </row>
    <row r="3476" spans="2:4" hidden="1" x14ac:dyDescent="0.25">
      <c r="B3476" s="481" t="s">
        <v>4170</v>
      </c>
      <c r="C3476" s="471">
        <f>COLUMN(B3476)</f>
        <v>2</v>
      </c>
      <c r="D3476" s="471">
        <f>ROW(B3476)</f>
        <v>3476</v>
      </c>
    </row>
    <row r="3477" spans="2:4" hidden="1" x14ac:dyDescent="0.25">
      <c r="B3477" s="480" t="s">
        <v>4000</v>
      </c>
      <c r="C3477" s="475"/>
      <c r="D3477" s="462"/>
    </row>
    <row r="3478" spans="2:4" hidden="1" x14ac:dyDescent="0.25">
      <c r="B3478" s="480" t="s">
        <v>4001</v>
      </c>
      <c r="C3478" s="475"/>
      <c r="D3478" s="462"/>
    </row>
    <row r="3479" spans="2:4" hidden="1" x14ac:dyDescent="0.25">
      <c r="B3479" s="480" t="s">
        <v>4002</v>
      </c>
      <c r="C3479" s="475"/>
      <c r="D3479" s="462"/>
    </row>
    <row r="3480" spans="2:4" hidden="1" x14ac:dyDescent="0.25">
      <c r="B3480" s="480" t="s">
        <v>4003</v>
      </c>
      <c r="C3480" s="475"/>
      <c r="D3480" s="462"/>
    </row>
    <row r="3481" spans="2:4" hidden="1" x14ac:dyDescent="0.25">
      <c r="B3481" s="480" t="s">
        <v>4004</v>
      </c>
      <c r="C3481" s="475"/>
      <c r="D3481" s="462"/>
    </row>
    <row r="3482" spans="2:4" hidden="1" x14ac:dyDescent="0.25">
      <c r="B3482" s="480" t="s">
        <v>4005</v>
      </c>
      <c r="C3482" s="475"/>
      <c r="D3482" s="462"/>
    </row>
    <row r="3483" spans="2:4" hidden="1" x14ac:dyDescent="0.25">
      <c r="B3483" s="480" t="s">
        <v>4006</v>
      </c>
      <c r="C3483" s="475"/>
      <c r="D3483" s="462"/>
    </row>
    <row r="3484" spans="2:4" hidden="1" x14ac:dyDescent="0.25">
      <c r="B3484" s="480" t="s">
        <v>4007</v>
      </c>
      <c r="C3484" s="475"/>
      <c r="D3484" s="462"/>
    </row>
    <row r="3485" spans="2:4" hidden="1" x14ac:dyDescent="0.25">
      <c r="B3485" s="480" t="s">
        <v>4008</v>
      </c>
      <c r="C3485" s="475"/>
      <c r="D3485" s="462"/>
    </row>
    <row r="3486" spans="2:4" hidden="1" x14ac:dyDescent="0.25">
      <c r="B3486" s="480" t="s">
        <v>4009</v>
      </c>
      <c r="C3486" s="475"/>
      <c r="D3486" s="462"/>
    </row>
    <row r="3487" spans="2:4" hidden="1" x14ac:dyDescent="0.25">
      <c r="B3487" s="480" t="s">
        <v>4010</v>
      </c>
      <c r="C3487" s="475"/>
      <c r="D3487" s="462"/>
    </row>
    <row r="3488" spans="2:4" hidden="1" x14ac:dyDescent="0.25">
      <c r="B3488" s="480" t="s">
        <v>4011</v>
      </c>
      <c r="C3488" s="475"/>
      <c r="D3488" s="462"/>
    </row>
    <row r="3489" spans="2:4" hidden="1" x14ac:dyDescent="0.25">
      <c r="B3489" s="480" t="s">
        <v>4012</v>
      </c>
      <c r="C3489" s="475"/>
      <c r="D3489" s="462"/>
    </row>
    <row r="3490" spans="2:4" hidden="1" x14ac:dyDescent="0.25">
      <c r="B3490" s="480" t="s">
        <v>4013</v>
      </c>
      <c r="C3490" s="475"/>
      <c r="D3490" s="462"/>
    </row>
    <row r="3491" spans="2:4" hidden="1" x14ac:dyDescent="0.25">
      <c r="B3491" s="480" t="s">
        <v>4014</v>
      </c>
      <c r="C3491" s="475"/>
      <c r="D3491" s="462"/>
    </row>
    <row r="3492" spans="2:4" hidden="1" x14ac:dyDescent="0.25">
      <c r="B3492" s="480" t="s">
        <v>4015</v>
      </c>
      <c r="C3492" s="475"/>
      <c r="D3492" s="462"/>
    </row>
    <row r="3493" spans="2:4" hidden="1" x14ac:dyDescent="0.25">
      <c r="B3493" s="480" t="s">
        <v>4016</v>
      </c>
      <c r="C3493" s="475"/>
      <c r="D3493" s="462"/>
    </row>
    <row r="3494" spans="2:4" hidden="1" x14ac:dyDescent="0.25">
      <c r="B3494" s="480" t="s">
        <v>4017</v>
      </c>
      <c r="C3494" s="475"/>
      <c r="D3494" s="462"/>
    </row>
    <row r="3495" spans="2:4" hidden="1" x14ac:dyDescent="0.25">
      <c r="B3495" s="480" t="s">
        <v>4018</v>
      </c>
      <c r="C3495" s="475"/>
      <c r="D3495" s="462"/>
    </row>
    <row r="3496" spans="2:4" hidden="1" x14ac:dyDescent="0.25">
      <c r="B3496" s="480" t="s">
        <v>4019</v>
      </c>
      <c r="C3496" s="475"/>
      <c r="D3496" s="462"/>
    </row>
    <row r="3497" spans="2:4" hidden="1" x14ac:dyDescent="0.25">
      <c r="B3497" s="477" t="s">
        <v>4171</v>
      </c>
      <c r="C3497" s="471">
        <f>COLUMN(B3497)</f>
        <v>2</v>
      </c>
      <c r="D3497" s="471">
        <f>ROW(B3497)</f>
        <v>3497</v>
      </c>
    </row>
    <row r="3498" spans="2:4" hidden="1" x14ac:dyDescent="0.25">
      <c r="B3498" s="480" t="s">
        <v>4000</v>
      </c>
      <c r="C3498" s="475"/>
      <c r="D3498" s="462"/>
    </row>
    <row r="3499" spans="2:4" hidden="1" x14ac:dyDescent="0.25">
      <c r="B3499" s="480" t="s">
        <v>4001</v>
      </c>
      <c r="C3499" s="475"/>
      <c r="D3499" s="462"/>
    </row>
    <row r="3500" spans="2:4" hidden="1" x14ac:dyDescent="0.25">
      <c r="B3500" s="480" t="s">
        <v>4002</v>
      </c>
      <c r="C3500" s="475"/>
      <c r="D3500" s="462"/>
    </row>
    <row r="3501" spans="2:4" hidden="1" x14ac:dyDescent="0.25">
      <c r="B3501" s="480" t="s">
        <v>4003</v>
      </c>
      <c r="C3501" s="475"/>
      <c r="D3501" s="462"/>
    </row>
    <row r="3502" spans="2:4" hidden="1" x14ac:dyDescent="0.25">
      <c r="B3502" s="480" t="s">
        <v>4004</v>
      </c>
      <c r="C3502" s="475"/>
      <c r="D3502" s="462"/>
    </row>
    <row r="3503" spans="2:4" hidden="1" x14ac:dyDescent="0.25">
      <c r="B3503" s="480" t="s">
        <v>4005</v>
      </c>
      <c r="C3503" s="475"/>
      <c r="D3503" s="462"/>
    </row>
    <row r="3504" spans="2:4" hidden="1" x14ac:dyDescent="0.25">
      <c r="B3504" s="480" t="s">
        <v>4006</v>
      </c>
      <c r="C3504" s="475"/>
      <c r="D3504" s="462"/>
    </row>
    <row r="3505" spans="2:4" hidden="1" x14ac:dyDescent="0.25">
      <c r="B3505" s="480" t="s">
        <v>4007</v>
      </c>
      <c r="C3505" s="475"/>
      <c r="D3505" s="462"/>
    </row>
    <row r="3506" spans="2:4" hidden="1" x14ac:dyDescent="0.25">
      <c r="B3506" s="480" t="s">
        <v>4008</v>
      </c>
      <c r="C3506" s="475"/>
      <c r="D3506" s="462"/>
    </row>
    <row r="3507" spans="2:4" hidden="1" x14ac:dyDescent="0.25">
      <c r="B3507" s="480" t="s">
        <v>4009</v>
      </c>
      <c r="C3507" s="475"/>
      <c r="D3507" s="462"/>
    </row>
    <row r="3508" spans="2:4" hidden="1" x14ac:dyDescent="0.25">
      <c r="B3508" s="480" t="s">
        <v>4010</v>
      </c>
      <c r="C3508" s="475"/>
      <c r="D3508" s="462"/>
    </row>
    <row r="3509" spans="2:4" hidden="1" x14ac:dyDescent="0.25">
      <c r="B3509" s="480" t="s">
        <v>4011</v>
      </c>
      <c r="C3509" s="475"/>
      <c r="D3509" s="462"/>
    </row>
    <row r="3510" spans="2:4" hidden="1" x14ac:dyDescent="0.25">
      <c r="B3510" s="480" t="s">
        <v>4012</v>
      </c>
      <c r="C3510" s="475"/>
      <c r="D3510" s="462"/>
    </row>
    <row r="3511" spans="2:4" hidden="1" x14ac:dyDescent="0.25">
      <c r="B3511" s="480" t="s">
        <v>4013</v>
      </c>
      <c r="C3511" s="475"/>
      <c r="D3511" s="462"/>
    </row>
    <row r="3512" spans="2:4" hidden="1" x14ac:dyDescent="0.25">
      <c r="B3512" s="480" t="s">
        <v>4014</v>
      </c>
      <c r="C3512" s="475"/>
      <c r="D3512" s="462"/>
    </row>
    <row r="3513" spans="2:4" hidden="1" x14ac:dyDescent="0.25">
      <c r="B3513" s="480" t="s">
        <v>4015</v>
      </c>
      <c r="C3513" s="475"/>
      <c r="D3513" s="462"/>
    </row>
    <row r="3514" spans="2:4" hidden="1" x14ac:dyDescent="0.25">
      <c r="B3514" s="480" t="s">
        <v>4016</v>
      </c>
      <c r="C3514" s="475"/>
      <c r="D3514" s="462"/>
    </row>
    <row r="3515" spans="2:4" hidden="1" x14ac:dyDescent="0.25">
      <c r="B3515" s="480" t="s">
        <v>4017</v>
      </c>
      <c r="C3515" s="475"/>
      <c r="D3515" s="462"/>
    </row>
    <row r="3516" spans="2:4" hidden="1" x14ac:dyDescent="0.25">
      <c r="B3516" s="480" t="s">
        <v>4018</v>
      </c>
      <c r="C3516" s="475"/>
      <c r="D3516" s="462"/>
    </row>
    <row r="3517" spans="2:4" hidden="1" x14ac:dyDescent="0.25">
      <c r="B3517" s="480" t="s">
        <v>4019</v>
      </c>
      <c r="C3517" s="475"/>
      <c r="D3517" s="462"/>
    </row>
    <row r="3518" spans="2:4" hidden="1" x14ac:dyDescent="0.25">
      <c r="B3518" s="481" t="s">
        <v>4172</v>
      </c>
      <c r="C3518" s="471">
        <f>COLUMN(B3518)</f>
        <v>2</v>
      </c>
      <c r="D3518" s="471">
        <f>ROW(B3518)</f>
        <v>3518</v>
      </c>
    </row>
    <row r="3519" spans="2:4" hidden="1" x14ac:dyDescent="0.25">
      <c r="B3519" s="480" t="s">
        <v>4000</v>
      </c>
      <c r="C3519" s="475"/>
      <c r="D3519" s="462"/>
    </row>
    <row r="3520" spans="2:4" hidden="1" x14ac:dyDescent="0.25">
      <c r="B3520" s="480" t="s">
        <v>4001</v>
      </c>
      <c r="C3520" s="475"/>
      <c r="D3520" s="462"/>
    </row>
    <row r="3521" spans="2:4" hidden="1" x14ac:dyDescent="0.25">
      <c r="B3521" s="480" t="s">
        <v>4002</v>
      </c>
      <c r="C3521" s="475"/>
      <c r="D3521" s="462"/>
    </row>
    <row r="3522" spans="2:4" hidden="1" x14ac:dyDescent="0.25">
      <c r="B3522" s="480" t="s">
        <v>4003</v>
      </c>
      <c r="C3522" s="475"/>
      <c r="D3522" s="462"/>
    </row>
    <row r="3523" spans="2:4" hidden="1" x14ac:dyDescent="0.25">
      <c r="B3523" s="480" t="s">
        <v>4004</v>
      </c>
      <c r="C3523" s="475"/>
      <c r="D3523" s="462"/>
    </row>
    <row r="3524" spans="2:4" hidden="1" x14ac:dyDescent="0.25">
      <c r="B3524" s="480" t="s">
        <v>4005</v>
      </c>
      <c r="C3524" s="475"/>
      <c r="D3524" s="462"/>
    </row>
    <row r="3525" spans="2:4" hidden="1" x14ac:dyDescent="0.25">
      <c r="B3525" s="480" t="s">
        <v>4006</v>
      </c>
      <c r="C3525" s="475"/>
      <c r="D3525" s="462"/>
    </row>
    <row r="3526" spans="2:4" hidden="1" x14ac:dyDescent="0.25">
      <c r="B3526" s="480" t="s">
        <v>4007</v>
      </c>
      <c r="C3526" s="475"/>
      <c r="D3526" s="462"/>
    </row>
    <row r="3527" spans="2:4" hidden="1" x14ac:dyDescent="0.25">
      <c r="B3527" s="480" t="s">
        <v>4008</v>
      </c>
      <c r="C3527" s="475"/>
      <c r="D3527" s="462"/>
    </row>
    <row r="3528" spans="2:4" hidden="1" x14ac:dyDescent="0.25">
      <c r="B3528" s="480" t="s">
        <v>4009</v>
      </c>
      <c r="C3528" s="475"/>
      <c r="D3528" s="462"/>
    </row>
    <row r="3529" spans="2:4" hidden="1" x14ac:dyDescent="0.25">
      <c r="B3529" s="480" t="s">
        <v>4010</v>
      </c>
      <c r="C3529" s="475"/>
      <c r="D3529" s="462"/>
    </row>
    <row r="3530" spans="2:4" hidden="1" x14ac:dyDescent="0.25">
      <c r="B3530" s="480" t="s">
        <v>4011</v>
      </c>
      <c r="C3530" s="475"/>
      <c r="D3530" s="462"/>
    </row>
    <row r="3531" spans="2:4" hidden="1" x14ac:dyDescent="0.25">
      <c r="B3531" s="480" t="s">
        <v>4012</v>
      </c>
      <c r="C3531" s="475"/>
      <c r="D3531" s="462"/>
    </row>
    <row r="3532" spans="2:4" hidden="1" x14ac:dyDescent="0.25">
      <c r="B3532" s="480" t="s">
        <v>4013</v>
      </c>
      <c r="C3532" s="475"/>
      <c r="D3532" s="462"/>
    </row>
    <row r="3533" spans="2:4" hidden="1" x14ac:dyDescent="0.25">
      <c r="B3533" s="480" t="s">
        <v>4014</v>
      </c>
      <c r="C3533" s="475"/>
      <c r="D3533" s="462"/>
    </row>
    <row r="3534" spans="2:4" hidden="1" x14ac:dyDescent="0.25">
      <c r="B3534" s="480" t="s">
        <v>4015</v>
      </c>
      <c r="C3534" s="475"/>
      <c r="D3534" s="462"/>
    </row>
    <row r="3535" spans="2:4" hidden="1" x14ac:dyDescent="0.25">
      <c r="B3535" s="480" t="s">
        <v>4016</v>
      </c>
      <c r="C3535" s="475"/>
      <c r="D3535" s="462"/>
    </row>
    <row r="3536" spans="2:4" hidden="1" x14ac:dyDescent="0.25">
      <c r="B3536" s="480" t="s">
        <v>4017</v>
      </c>
      <c r="C3536" s="475"/>
      <c r="D3536" s="462"/>
    </row>
    <row r="3537" spans="2:4" hidden="1" x14ac:dyDescent="0.25">
      <c r="B3537" s="480" t="s">
        <v>4018</v>
      </c>
      <c r="C3537" s="475"/>
      <c r="D3537" s="462"/>
    </row>
    <row r="3538" spans="2:4" hidden="1" x14ac:dyDescent="0.25">
      <c r="B3538" s="480" t="s">
        <v>4019</v>
      </c>
      <c r="C3538" s="475"/>
      <c r="D3538" s="462"/>
    </row>
    <row r="3539" spans="2:4" hidden="1" x14ac:dyDescent="0.25">
      <c r="B3539" s="481" t="s">
        <v>4173</v>
      </c>
      <c r="C3539" s="471">
        <f>COLUMN(B3539)</f>
        <v>2</v>
      </c>
      <c r="D3539" s="471">
        <f>ROW(B3539)</f>
        <v>3539</v>
      </c>
    </row>
    <row r="3540" spans="2:4" hidden="1" x14ac:dyDescent="0.25">
      <c r="B3540" s="480" t="s">
        <v>4000</v>
      </c>
      <c r="C3540" s="475"/>
      <c r="D3540" s="462"/>
    </row>
    <row r="3541" spans="2:4" hidden="1" x14ac:dyDescent="0.25">
      <c r="B3541" s="480" t="s">
        <v>4001</v>
      </c>
      <c r="C3541" s="475"/>
      <c r="D3541" s="462"/>
    </row>
    <row r="3542" spans="2:4" hidden="1" x14ac:dyDescent="0.25">
      <c r="B3542" s="480" t="s">
        <v>4002</v>
      </c>
      <c r="C3542" s="475"/>
      <c r="D3542" s="462"/>
    </row>
    <row r="3543" spans="2:4" hidden="1" x14ac:dyDescent="0.25">
      <c r="B3543" s="480" t="s">
        <v>4003</v>
      </c>
      <c r="C3543" s="475"/>
      <c r="D3543" s="462"/>
    </row>
    <row r="3544" spans="2:4" hidden="1" x14ac:dyDescent="0.25">
      <c r="B3544" s="480" t="s">
        <v>4004</v>
      </c>
      <c r="C3544" s="475"/>
      <c r="D3544" s="462"/>
    </row>
    <row r="3545" spans="2:4" hidden="1" x14ac:dyDescent="0.25">
      <c r="B3545" s="480" t="s">
        <v>4005</v>
      </c>
      <c r="C3545" s="475"/>
      <c r="D3545" s="462"/>
    </row>
    <row r="3546" spans="2:4" hidden="1" x14ac:dyDescent="0.25">
      <c r="B3546" s="480" t="s">
        <v>4006</v>
      </c>
      <c r="C3546" s="475"/>
      <c r="D3546" s="462"/>
    </row>
    <row r="3547" spans="2:4" hidden="1" x14ac:dyDescent="0.25">
      <c r="B3547" s="480" t="s">
        <v>4007</v>
      </c>
      <c r="C3547" s="475"/>
      <c r="D3547" s="462"/>
    </row>
    <row r="3548" spans="2:4" hidden="1" x14ac:dyDescent="0.25">
      <c r="B3548" s="480" t="s">
        <v>4008</v>
      </c>
      <c r="C3548" s="475"/>
      <c r="D3548" s="462"/>
    </row>
    <row r="3549" spans="2:4" hidden="1" x14ac:dyDescent="0.25">
      <c r="B3549" s="480" t="s">
        <v>4009</v>
      </c>
      <c r="C3549" s="475"/>
      <c r="D3549" s="462"/>
    </row>
    <row r="3550" spans="2:4" hidden="1" x14ac:dyDescent="0.25">
      <c r="B3550" s="480" t="s">
        <v>4010</v>
      </c>
      <c r="C3550" s="475"/>
      <c r="D3550" s="462"/>
    </row>
    <row r="3551" spans="2:4" hidden="1" x14ac:dyDescent="0.25">
      <c r="B3551" s="480" t="s">
        <v>4011</v>
      </c>
      <c r="C3551" s="475"/>
      <c r="D3551" s="462"/>
    </row>
    <row r="3552" spans="2:4" hidden="1" x14ac:dyDescent="0.25">
      <c r="B3552" s="480" t="s">
        <v>4012</v>
      </c>
      <c r="C3552" s="475"/>
      <c r="D3552" s="462"/>
    </row>
    <row r="3553" spans="2:4" hidden="1" x14ac:dyDescent="0.25">
      <c r="B3553" s="480" t="s">
        <v>4013</v>
      </c>
      <c r="C3553" s="475"/>
      <c r="D3553" s="462"/>
    </row>
    <row r="3554" spans="2:4" hidden="1" x14ac:dyDescent="0.25">
      <c r="B3554" s="480" t="s">
        <v>4014</v>
      </c>
      <c r="C3554" s="475"/>
      <c r="D3554" s="462"/>
    </row>
    <row r="3555" spans="2:4" hidden="1" x14ac:dyDescent="0.25">
      <c r="B3555" s="480" t="s">
        <v>4015</v>
      </c>
      <c r="C3555" s="475"/>
      <c r="D3555" s="462"/>
    </row>
    <row r="3556" spans="2:4" hidden="1" x14ac:dyDescent="0.25">
      <c r="B3556" s="480" t="s">
        <v>4016</v>
      </c>
      <c r="C3556" s="475"/>
      <c r="D3556" s="462"/>
    </row>
    <row r="3557" spans="2:4" hidden="1" x14ac:dyDescent="0.25">
      <c r="B3557" s="480" t="s">
        <v>4017</v>
      </c>
      <c r="C3557" s="475"/>
      <c r="D3557" s="462"/>
    </row>
    <row r="3558" spans="2:4" hidden="1" x14ac:dyDescent="0.25">
      <c r="B3558" s="480" t="s">
        <v>4018</v>
      </c>
      <c r="C3558" s="475"/>
      <c r="D3558" s="462"/>
    </row>
    <row r="3559" spans="2:4" hidden="1" x14ac:dyDescent="0.25">
      <c r="B3559" s="480" t="s">
        <v>4019</v>
      </c>
      <c r="C3559" s="475"/>
      <c r="D3559" s="462"/>
    </row>
    <row r="3560" spans="2:4" hidden="1" x14ac:dyDescent="0.25">
      <c r="B3560" s="481" t="s">
        <v>4174</v>
      </c>
      <c r="C3560" s="471">
        <f>COLUMN(B3560)</f>
        <v>2</v>
      </c>
      <c r="D3560" s="471">
        <f>ROW(B3560)</f>
        <v>3560</v>
      </c>
    </row>
    <row r="3561" spans="2:4" hidden="1" x14ac:dyDescent="0.25">
      <c r="B3561" s="480" t="s">
        <v>4000</v>
      </c>
      <c r="C3561" s="475"/>
      <c r="D3561" s="462"/>
    </row>
    <row r="3562" spans="2:4" hidden="1" x14ac:dyDescent="0.25">
      <c r="B3562" s="480" t="s">
        <v>4001</v>
      </c>
      <c r="C3562" s="475"/>
      <c r="D3562" s="462"/>
    </row>
    <row r="3563" spans="2:4" hidden="1" x14ac:dyDescent="0.25">
      <c r="B3563" s="480" t="s">
        <v>4002</v>
      </c>
      <c r="C3563" s="475"/>
      <c r="D3563" s="462"/>
    </row>
    <row r="3564" spans="2:4" hidden="1" x14ac:dyDescent="0.25">
      <c r="B3564" s="480" t="s">
        <v>4003</v>
      </c>
      <c r="C3564" s="475"/>
      <c r="D3564" s="462"/>
    </row>
    <row r="3565" spans="2:4" hidden="1" x14ac:dyDescent="0.25">
      <c r="B3565" s="480" t="s">
        <v>4004</v>
      </c>
      <c r="C3565" s="475"/>
      <c r="D3565" s="462"/>
    </row>
    <row r="3566" spans="2:4" hidden="1" x14ac:dyDescent="0.25">
      <c r="B3566" s="480" t="s">
        <v>4005</v>
      </c>
      <c r="C3566" s="475"/>
      <c r="D3566" s="462"/>
    </row>
    <row r="3567" spans="2:4" hidden="1" x14ac:dyDescent="0.25">
      <c r="B3567" s="480" t="s">
        <v>4006</v>
      </c>
      <c r="C3567" s="475"/>
      <c r="D3567" s="462"/>
    </row>
    <row r="3568" spans="2:4" hidden="1" x14ac:dyDescent="0.25">
      <c r="B3568" s="480" t="s">
        <v>4007</v>
      </c>
      <c r="C3568" s="475"/>
      <c r="D3568" s="462"/>
    </row>
    <row r="3569" spans="2:4" hidden="1" x14ac:dyDescent="0.25">
      <c r="B3569" s="480" t="s">
        <v>4008</v>
      </c>
      <c r="C3569" s="475"/>
      <c r="D3569" s="462"/>
    </row>
    <row r="3570" spans="2:4" hidden="1" x14ac:dyDescent="0.25">
      <c r="B3570" s="480" t="s">
        <v>4009</v>
      </c>
      <c r="C3570" s="475"/>
      <c r="D3570" s="462"/>
    </row>
    <row r="3571" spans="2:4" hidden="1" x14ac:dyDescent="0.25">
      <c r="B3571" s="480" t="s">
        <v>4010</v>
      </c>
      <c r="C3571" s="475"/>
      <c r="D3571" s="462"/>
    </row>
    <row r="3572" spans="2:4" hidden="1" x14ac:dyDescent="0.25">
      <c r="B3572" s="480" t="s">
        <v>4011</v>
      </c>
      <c r="C3572" s="475"/>
      <c r="D3572" s="462"/>
    </row>
    <row r="3573" spans="2:4" hidden="1" x14ac:dyDescent="0.25">
      <c r="B3573" s="480" t="s">
        <v>4012</v>
      </c>
      <c r="C3573" s="475"/>
      <c r="D3573" s="462"/>
    </row>
    <row r="3574" spans="2:4" hidden="1" x14ac:dyDescent="0.25">
      <c r="B3574" s="480" t="s">
        <v>4013</v>
      </c>
      <c r="C3574" s="475"/>
      <c r="D3574" s="462"/>
    </row>
    <row r="3575" spans="2:4" hidden="1" x14ac:dyDescent="0.25">
      <c r="B3575" s="480" t="s">
        <v>4014</v>
      </c>
      <c r="C3575" s="475"/>
      <c r="D3575" s="462"/>
    </row>
    <row r="3576" spans="2:4" hidden="1" x14ac:dyDescent="0.25">
      <c r="B3576" s="480" t="s">
        <v>4015</v>
      </c>
      <c r="C3576" s="475"/>
      <c r="D3576" s="462"/>
    </row>
    <row r="3577" spans="2:4" hidden="1" x14ac:dyDescent="0.25">
      <c r="B3577" s="480" t="s">
        <v>4016</v>
      </c>
      <c r="C3577" s="475"/>
      <c r="D3577" s="462"/>
    </row>
    <row r="3578" spans="2:4" hidden="1" x14ac:dyDescent="0.25">
      <c r="B3578" s="480" t="s">
        <v>4017</v>
      </c>
      <c r="C3578" s="475"/>
      <c r="D3578" s="462"/>
    </row>
    <row r="3579" spans="2:4" hidden="1" x14ac:dyDescent="0.25">
      <c r="B3579" s="480" t="s">
        <v>4018</v>
      </c>
      <c r="C3579" s="475"/>
      <c r="D3579" s="462"/>
    </row>
    <row r="3580" spans="2:4" hidden="1" x14ac:dyDescent="0.25">
      <c r="B3580" s="480" t="s">
        <v>4019</v>
      </c>
      <c r="C3580" s="475"/>
      <c r="D3580" s="462"/>
    </row>
    <row r="3581" spans="2:4" hidden="1" x14ac:dyDescent="0.25">
      <c r="B3581" s="481" t="s">
        <v>4175</v>
      </c>
      <c r="C3581" s="471">
        <f>COLUMN(B3581)</f>
        <v>2</v>
      </c>
      <c r="D3581" s="471">
        <f>ROW(B3581)</f>
        <v>3581</v>
      </c>
    </row>
    <row r="3582" spans="2:4" hidden="1" x14ac:dyDescent="0.25">
      <c r="B3582" s="480" t="s">
        <v>4000</v>
      </c>
      <c r="C3582" s="475"/>
      <c r="D3582" s="462"/>
    </row>
    <row r="3583" spans="2:4" hidden="1" x14ac:dyDescent="0.25">
      <c r="B3583" s="480" t="s">
        <v>4001</v>
      </c>
      <c r="C3583" s="475"/>
      <c r="D3583" s="462"/>
    </row>
    <row r="3584" spans="2:4" hidden="1" x14ac:dyDescent="0.25">
      <c r="B3584" s="480" t="s">
        <v>4002</v>
      </c>
      <c r="C3584" s="475"/>
      <c r="D3584" s="462"/>
    </row>
    <row r="3585" spans="2:4" hidden="1" x14ac:dyDescent="0.25">
      <c r="B3585" s="480" t="s">
        <v>4003</v>
      </c>
      <c r="C3585" s="475"/>
      <c r="D3585" s="462"/>
    </row>
    <row r="3586" spans="2:4" hidden="1" x14ac:dyDescent="0.25">
      <c r="B3586" s="480" t="s">
        <v>4004</v>
      </c>
      <c r="C3586" s="475"/>
      <c r="D3586" s="462"/>
    </row>
    <row r="3587" spans="2:4" hidden="1" x14ac:dyDescent="0.25">
      <c r="B3587" s="480" t="s">
        <v>4005</v>
      </c>
      <c r="C3587" s="475"/>
      <c r="D3587" s="462"/>
    </row>
    <row r="3588" spans="2:4" hidden="1" x14ac:dyDescent="0.25">
      <c r="B3588" s="480" t="s">
        <v>4006</v>
      </c>
      <c r="C3588" s="475"/>
      <c r="D3588" s="462"/>
    </row>
    <row r="3589" spans="2:4" hidden="1" x14ac:dyDescent="0.25">
      <c r="B3589" s="480" t="s">
        <v>4007</v>
      </c>
      <c r="C3589" s="475"/>
      <c r="D3589" s="462"/>
    </row>
    <row r="3590" spans="2:4" hidden="1" x14ac:dyDescent="0.25">
      <c r="B3590" s="480" t="s">
        <v>4008</v>
      </c>
      <c r="C3590" s="475"/>
      <c r="D3590" s="462"/>
    </row>
    <row r="3591" spans="2:4" hidden="1" x14ac:dyDescent="0.25">
      <c r="B3591" s="480" t="s">
        <v>4009</v>
      </c>
      <c r="C3591" s="475"/>
      <c r="D3591" s="462"/>
    </row>
    <row r="3592" spans="2:4" hidden="1" x14ac:dyDescent="0.25">
      <c r="B3592" s="480" t="s">
        <v>4010</v>
      </c>
      <c r="C3592" s="475"/>
      <c r="D3592" s="462"/>
    </row>
    <row r="3593" spans="2:4" hidden="1" x14ac:dyDescent="0.25">
      <c r="B3593" s="480" t="s">
        <v>4011</v>
      </c>
      <c r="C3593" s="475"/>
      <c r="D3593" s="462"/>
    </row>
    <row r="3594" spans="2:4" hidden="1" x14ac:dyDescent="0.25">
      <c r="B3594" s="480" t="s">
        <v>4012</v>
      </c>
      <c r="C3594" s="475"/>
      <c r="D3594" s="462"/>
    </row>
    <row r="3595" spans="2:4" hidden="1" x14ac:dyDescent="0.25">
      <c r="B3595" s="480" t="s">
        <v>4013</v>
      </c>
      <c r="C3595" s="475"/>
      <c r="D3595" s="462"/>
    </row>
    <row r="3596" spans="2:4" hidden="1" x14ac:dyDescent="0.25">
      <c r="B3596" s="480" t="s">
        <v>4014</v>
      </c>
      <c r="C3596" s="475"/>
      <c r="D3596" s="462"/>
    </row>
    <row r="3597" spans="2:4" hidden="1" x14ac:dyDescent="0.25">
      <c r="B3597" s="480" t="s">
        <v>4015</v>
      </c>
      <c r="C3597" s="475"/>
      <c r="D3597" s="462"/>
    </row>
    <row r="3598" spans="2:4" hidden="1" x14ac:dyDescent="0.25">
      <c r="B3598" s="480" t="s">
        <v>4016</v>
      </c>
      <c r="C3598" s="475"/>
      <c r="D3598" s="462"/>
    </row>
    <row r="3599" spans="2:4" hidden="1" x14ac:dyDescent="0.25">
      <c r="B3599" s="480" t="s">
        <v>4017</v>
      </c>
      <c r="C3599" s="475"/>
      <c r="D3599" s="462"/>
    </row>
    <row r="3600" spans="2:4" hidden="1" x14ac:dyDescent="0.25">
      <c r="B3600" s="480" t="s">
        <v>4018</v>
      </c>
      <c r="C3600" s="475"/>
      <c r="D3600" s="462"/>
    </row>
    <row r="3601" spans="2:4" hidden="1" x14ac:dyDescent="0.25">
      <c r="B3601" s="480" t="s">
        <v>4019</v>
      </c>
      <c r="C3601" s="475"/>
      <c r="D3601" s="462"/>
    </row>
    <row r="3602" spans="2:4" hidden="1" x14ac:dyDescent="0.25">
      <c r="B3602" s="477" t="s">
        <v>4176</v>
      </c>
      <c r="C3602" s="471">
        <f>COLUMN(B3602)</f>
        <v>2</v>
      </c>
      <c r="D3602" s="471">
        <f>ROW(B3602)</f>
        <v>3602</v>
      </c>
    </row>
    <row r="3603" spans="2:4" hidden="1" x14ac:dyDescent="0.25">
      <c r="B3603" s="480" t="s">
        <v>4000</v>
      </c>
      <c r="C3603" s="475"/>
      <c r="D3603" s="462"/>
    </row>
    <row r="3604" spans="2:4" hidden="1" x14ac:dyDescent="0.25">
      <c r="B3604" s="480" t="s">
        <v>4001</v>
      </c>
      <c r="C3604" s="475"/>
      <c r="D3604" s="462"/>
    </row>
    <row r="3605" spans="2:4" hidden="1" x14ac:dyDescent="0.25">
      <c r="B3605" s="480" t="s">
        <v>4002</v>
      </c>
      <c r="C3605" s="475"/>
      <c r="D3605" s="462"/>
    </row>
    <row r="3606" spans="2:4" hidden="1" x14ac:dyDescent="0.25">
      <c r="B3606" s="480" t="s">
        <v>4003</v>
      </c>
      <c r="C3606" s="475"/>
      <c r="D3606" s="462"/>
    </row>
    <row r="3607" spans="2:4" hidden="1" x14ac:dyDescent="0.25">
      <c r="B3607" s="480" t="s">
        <v>4004</v>
      </c>
      <c r="C3607" s="475"/>
      <c r="D3607" s="462"/>
    </row>
    <row r="3608" spans="2:4" hidden="1" x14ac:dyDescent="0.25">
      <c r="B3608" s="480" t="s">
        <v>4005</v>
      </c>
      <c r="C3608" s="475"/>
      <c r="D3608" s="462"/>
    </row>
    <row r="3609" spans="2:4" hidden="1" x14ac:dyDescent="0.25">
      <c r="B3609" s="480" t="s">
        <v>4006</v>
      </c>
      <c r="C3609" s="475"/>
      <c r="D3609" s="462"/>
    </row>
    <row r="3610" spans="2:4" hidden="1" x14ac:dyDescent="0.25">
      <c r="B3610" s="480" t="s">
        <v>4007</v>
      </c>
      <c r="C3610" s="475"/>
      <c r="D3610" s="462"/>
    </row>
    <row r="3611" spans="2:4" hidden="1" x14ac:dyDescent="0.25">
      <c r="B3611" s="480" t="s">
        <v>4008</v>
      </c>
      <c r="C3611" s="475"/>
      <c r="D3611" s="462"/>
    </row>
    <row r="3612" spans="2:4" hidden="1" x14ac:dyDescent="0.25">
      <c r="B3612" s="480" t="s">
        <v>4009</v>
      </c>
      <c r="C3612" s="475"/>
      <c r="D3612" s="462"/>
    </row>
    <row r="3613" spans="2:4" hidden="1" x14ac:dyDescent="0.25">
      <c r="B3613" s="480" t="s">
        <v>4010</v>
      </c>
      <c r="C3613" s="475"/>
      <c r="D3613" s="462"/>
    </row>
    <row r="3614" spans="2:4" hidden="1" x14ac:dyDescent="0.25">
      <c r="B3614" s="480" t="s">
        <v>4011</v>
      </c>
      <c r="C3614" s="475"/>
      <c r="D3614" s="462"/>
    </row>
    <row r="3615" spans="2:4" hidden="1" x14ac:dyDescent="0.25">
      <c r="B3615" s="480" t="s">
        <v>4012</v>
      </c>
      <c r="C3615" s="475"/>
      <c r="D3615" s="462"/>
    </row>
    <row r="3616" spans="2:4" hidden="1" x14ac:dyDescent="0.25">
      <c r="B3616" s="480" t="s">
        <v>4013</v>
      </c>
      <c r="C3616" s="475"/>
      <c r="D3616" s="462"/>
    </row>
    <row r="3617" spans="2:4" hidden="1" x14ac:dyDescent="0.25">
      <c r="B3617" s="480" t="s">
        <v>4014</v>
      </c>
      <c r="C3617" s="475"/>
      <c r="D3617" s="462"/>
    </row>
    <row r="3618" spans="2:4" hidden="1" x14ac:dyDescent="0.25">
      <c r="B3618" s="480" t="s">
        <v>4015</v>
      </c>
      <c r="C3618" s="475"/>
      <c r="D3618" s="462"/>
    </row>
    <row r="3619" spans="2:4" hidden="1" x14ac:dyDescent="0.25">
      <c r="B3619" s="480" t="s">
        <v>4016</v>
      </c>
      <c r="C3619" s="475"/>
      <c r="D3619" s="462"/>
    </row>
    <row r="3620" spans="2:4" hidden="1" x14ac:dyDescent="0.25">
      <c r="B3620" s="480" t="s">
        <v>4017</v>
      </c>
      <c r="C3620" s="475"/>
      <c r="D3620" s="462"/>
    </row>
    <row r="3621" spans="2:4" hidden="1" x14ac:dyDescent="0.25">
      <c r="B3621" s="480" t="s">
        <v>4018</v>
      </c>
      <c r="C3621" s="475"/>
      <c r="D3621" s="462"/>
    </row>
    <row r="3622" spans="2:4" hidden="1" x14ac:dyDescent="0.25">
      <c r="B3622" s="480" t="s">
        <v>4019</v>
      </c>
      <c r="C3622" s="475"/>
      <c r="D3622" s="462"/>
    </row>
    <row r="3623" spans="2:4" hidden="1" x14ac:dyDescent="0.25">
      <c r="B3623" s="481" t="s">
        <v>4177</v>
      </c>
      <c r="C3623" s="471">
        <f>COLUMN(B3623)</f>
        <v>2</v>
      </c>
      <c r="D3623" s="471">
        <f>ROW(B3623)</f>
        <v>3623</v>
      </c>
    </row>
    <row r="3624" spans="2:4" hidden="1" x14ac:dyDescent="0.25">
      <c r="B3624" s="480" t="s">
        <v>4000</v>
      </c>
      <c r="C3624" s="475"/>
      <c r="D3624" s="462"/>
    </row>
    <row r="3625" spans="2:4" hidden="1" x14ac:dyDescent="0.25">
      <c r="B3625" s="480" t="s">
        <v>4001</v>
      </c>
      <c r="C3625" s="475"/>
      <c r="D3625" s="462"/>
    </row>
    <row r="3626" spans="2:4" hidden="1" x14ac:dyDescent="0.25">
      <c r="B3626" s="480" t="s">
        <v>4002</v>
      </c>
      <c r="C3626" s="475"/>
      <c r="D3626" s="462"/>
    </row>
    <row r="3627" spans="2:4" hidden="1" x14ac:dyDescent="0.25">
      <c r="B3627" s="480" t="s">
        <v>4003</v>
      </c>
      <c r="C3627" s="475"/>
      <c r="D3627" s="462"/>
    </row>
    <row r="3628" spans="2:4" hidden="1" x14ac:dyDescent="0.25">
      <c r="B3628" s="480" t="s">
        <v>4004</v>
      </c>
      <c r="C3628" s="475"/>
      <c r="D3628" s="462"/>
    </row>
    <row r="3629" spans="2:4" hidden="1" x14ac:dyDescent="0.25">
      <c r="B3629" s="480" t="s">
        <v>4005</v>
      </c>
      <c r="C3629" s="475"/>
      <c r="D3629" s="462"/>
    </row>
    <row r="3630" spans="2:4" hidden="1" x14ac:dyDescent="0.25">
      <c r="B3630" s="480" t="s">
        <v>4006</v>
      </c>
      <c r="C3630" s="475"/>
      <c r="D3630" s="462"/>
    </row>
    <row r="3631" spans="2:4" hidden="1" x14ac:dyDescent="0.25">
      <c r="B3631" s="480" t="s">
        <v>4007</v>
      </c>
      <c r="C3631" s="475"/>
      <c r="D3631" s="462"/>
    </row>
    <row r="3632" spans="2:4" hidden="1" x14ac:dyDescent="0.25">
      <c r="B3632" s="480" t="s">
        <v>4008</v>
      </c>
      <c r="C3632" s="475"/>
      <c r="D3632" s="462"/>
    </row>
    <row r="3633" spans="2:4" hidden="1" x14ac:dyDescent="0.25">
      <c r="B3633" s="480" t="s">
        <v>4009</v>
      </c>
      <c r="C3633" s="475"/>
      <c r="D3633" s="462"/>
    </row>
    <row r="3634" spans="2:4" hidden="1" x14ac:dyDescent="0.25">
      <c r="B3634" s="480" t="s">
        <v>4010</v>
      </c>
      <c r="C3634" s="475"/>
      <c r="D3634" s="462"/>
    </row>
    <row r="3635" spans="2:4" hidden="1" x14ac:dyDescent="0.25">
      <c r="B3635" s="480" t="s">
        <v>4011</v>
      </c>
      <c r="C3635" s="475"/>
      <c r="D3635" s="462"/>
    </row>
    <row r="3636" spans="2:4" hidden="1" x14ac:dyDescent="0.25">
      <c r="B3636" s="480" t="s">
        <v>4012</v>
      </c>
      <c r="C3636" s="475"/>
      <c r="D3636" s="462"/>
    </row>
    <row r="3637" spans="2:4" hidden="1" x14ac:dyDescent="0.25">
      <c r="B3637" s="480" t="s">
        <v>4013</v>
      </c>
      <c r="C3637" s="475"/>
      <c r="D3637" s="462"/>
    </row>
    <row r="3638" spans="2:4" hidden="1" x14ac:dyDescent="0.25">
      <c r="B3638" s="480" t="s">
        <v>4014</v>
      </c>
      <c r="C3638" s="475"/>
      <c r="D3638" s="462"/>
    </row>
    <row r="3639" spans="2:4" hidden="1" x14ac:dyDescent="0.25">
      <c r="B3639" s="480" t="s">
        <v>4015</v>
      </c>
      <c r="C3639" s="475"/>
      <c r="D3639" s="462"/>
    </row>
    <row r="3640" spans="2:4" hidden="1" x14ac:dyDescent="0.25">
      <c r="B3640" s="480" t="s">
        <v>4016</v>
      </c>
      <c r="C3640" s="475"/>
      <c r="D3640" s="462"/>
    </row>
    <row r="3641" spans="2:4" hidden="1" x14ac:dyDescent="0.25">
      <c r="B3641" s="480" t="s">
        <v>4017</v>
      </c>
      <c r="C3641" s="475"/>
      <c r="D3641" s="462"/>
    </row>
    <row r="3642" spans="2:4" hidden="1" x14ac:dyDescent="0.25">
      <c r="B3642" s="480" t="s">
        <v>4018</v>
      </c>
      <c r="C3642" s="475"/>
      <c r="D3642" s="462"/>
    </row>
    <row r="3643" spans="2:4" hidden="1" x14ac:dyDescent="0.25">
      <c r="B3643" s="480" t="s">
        <v>4019</v>
      </c>
      <c r="C3643" s="475"/>
      <c r="D3643" s="462"/>
    </row>
    <row r="3644" spans="2:4" hidden="1" x14ac:dyDescent="0.25">
      <c r="B3644" s="481" t="s">
        <v>4178</v>
      </c>
      <c r="C3644" s="471">
        <f>COLUMN(B3644)</f>
        <v>2</v>
      </c>
      <c r="D3644" s="471">
        <f>ROW(B3644)</f>
        <v>3644</v>
      </c>
    </row>
    <row r="3645" spans="2:4" hidden="1" x14ac:dyDescent="0.25">
      <c r="B3645" s="480" t="s">
        <v>4000</v>
      </c>
      <c r="C3645" s="475"/>
      <c r="D3645" s="462"/>
    </row>
    <row r="3646" spans="2:4" hidden="1" x14ac:dyDescent="0.25">
      <c r="B3646" s="480" t="s">
        <v>4001</v>
      </c>
      <c r="C3646" s="475"/>
      <c r="D3646" s="462"/>
    </row>
    <row r="3647" spans="2:4" hidden="1" x14ac:dyDescent="0.25">
      <c r="B3647" s="480" t="s">
        <v>4002</v>
      </c>
      <c r="C3647" s="475"/>
      <c r="D3647" s="462"/>
    </row>
    <row r="3648" spans="2:4" hidden="1" x14ac:dyDescent="0.25">
      <c r="B3648" s="480" t="s">
        <v>4003</v>
      </c>
      <c r="C3648" s="475"/>
      <c r="D3648" s="462"/>
    </row>
    <row r="3649" spans="2:4" hidden="1" x14ac:dyDescent="0.25">
      <c r="B3649" s="480" t="s">
        <v>4004</v>
      </c>
      <c r="C3649" s="475"/>
      <c r="D3649" s="462"/>
    </row>
    <row r="3650" spans="2:4" hidden="1" x14ac:dyDescent="0.25">
      <c r="B3650" s="480" t="s">
        <v>4005</v>
      </c>
      <c r="C3650" s="475"/>
      <c r="D3650" s="462"/>
    </row>
    <row r="3651" spans="2:4" hidden="1" x14ac:dyDescent="0.25">
      <c r="B3651" s="480" t="s">
        <v>4006</v>
      </c>
      <c r="C3651" s="475"/>
      <c r="D3651" s="462"/>
    </row>
    <row r="3652" spans="2:4" hidden="1" x14ac:dyDescent="0.25">
      <c r="B3652" s="480" t="s">
        <v>4007</v>
      </c>
      <c r="C3652" s="475"/>
      <c r="D3652" s="462"/>
    </row>
    <row r="3653" spans="2:4" hidden="1" x14ac:dyDescent="0.25">
      <c r="B3653" s="480" t="s">
        <v>4008</v>
      </c>
      <c r="C3653" s="475"/>
      <c r="D3653" s="462"/>
    </row>
    <row r="3654" spans="2:4" hidden="1" x14ac:dyDescent="0.25">
      <c r="B3654" s="480" t="s">
        <v>4009</v>
      </c>
      <c r="C3654" s="475"/>
      <c r="D3654" s="462"/>
    </row>
    <row r="3655" spans="2:4" hidden="1" x14ac:dyDescent="0.25">
      <c r="B3655" s="480" t="s">
        <v>4010</v>
      </c>
      <c r="C3655" s="475"/>
      <c r="D3655" s="462"/>
    </row>
    <row r="3656" spans="2:4" hidden="1" x14ac:dyDescent="0.25">
      <c r="B3656" s="480" t="s">
        <v>4011</v>
      </c>
      <c r="C3656" s="475"/>
      <c r="D3656" s="462"/>
    </row>
    <row r="3657" spans="2:4" hidden="1" x14ac:dyDescent="0.25">
      <c r="B3657" s="480" t="s">
        <v>4012</v>
      </c>
      <c r="C3657" s="475"/>
      <c r="D3657" s="462"/>
    </row>
    <row r="3658" spans="2:4" hidden="1" x14ac:dyDescent="0.25">
      <c r="B3658" s="480" t="s">
        <v>4013</v>
      </c>
      <c r="C3658" s="475"/>
      <c r="D3658" s="462"/>
    </row>
    <row r="3659" spans="2:4" hidden="1" x14ac:dyDescent="0.25">
      <c r="B3659" s="480" t="s">
        <v>4014</v>
      </c>
      <c r="C3659" s="475"/>
      <c r="D3659" s="462"/>
    </row>
    <row r="3660" spans="2:4" hidden="1" x14ac:dyDescent="0.25">
      <c r="B3660" s="480" t="s">
        <v>4015</v>
      </c>
      <c r="C3660" s="475"/>
      <c r="D3660" s="462"/>
    </row>
    <row r="3661" spans="2:4" hidden="1" x14ac:dyDescent="0.25">
      <c r="B3661" s="480" t="s">
        <v>4016</v>
      </c>
      <c r="C3661" s="475"/>
      <c r="D3661" s="462"/>
    </row>
    <row r="3662" spans="2:4" hidden="1" x14ac:dyDescent="0.25">
      <c r="B3662" s="480" t="s">
        <v>4017</v>
      </c>
      <c r="C3662" s="475"/>
      <c r="D3662" s="462"/>
    </row>
    <row r="3663" spans="2:4" hidden="1" x14ac:dyDescent="0.25">
      <c r="B3663" s="480" t="s">
        <v>4018</v>
      </c>
      <c r="C3663" s="475"/>
      <c r="D3663" s="462"/>
    </row>
    <row r="3664" spans="2:4" hidden="1" x14ac:dyDescent="0.25">
      <c r="B3664" s="480" t="s">
        <v>4019</v>
      </c>
      <c r="C3664" s="475"/>
      <c r="D3664" s="462"/>
    </row>
    <row r="3665" spans="2:4" hidden="1" x14ac:dyDescent="0.25">
      <c r="B3665" s="481" t="s">
        <v>4179</v>
      </c>
      <c r="C3665" s="471">
        <f>COLUMN(B3665)</f>
        <v>2</v>
      </c>
      <c r="D3665" s="471">
        <f>ROW(B3665)</f>
        <v>3665</v>
      </c>
    </row>
    <row r="3666" spans="2:4" hidden="1" x14ac:dyDescent="0.25">
      <c r="B3666" s="480" t="s">
        <v>4000</v>
      </c>
      <c r="C3666" s="475"/>
      <c r="D3666" s="462"/>
    </row>
    <row r="3667" spans="2:4" hidden="1" x14ac:dyDescent="0.25">
      <c r="B3667" s="480" t="s">
        <v>4001</v>
      </c>
      <c r="C3667" s="475"/>
      <c r="D3667" s="462"/>
    </row>
    <row r="3668" spans="2:4" hidden="1" x14ac:dyDescent="0.25">
      <c r="B3668" s="480" t="s">
        <v>4002</v>
      </c>
      <c r="C3668" s="475"/>
      <c r="D3668" s="462"/>
    </row>
    <row r="3669" spans="2:4" hidden="1" x14ac:dyDescent="0.25">
      <c r="B3669" s="480" t="s">
        <v>4003</v>
      </c>
      <c r="C3669" s="475"/>
      <c r="D3669" s="462"/>
    </row>
    <row r="3670" spans="2:4" hidden="1" x14ac:dyDescent="0.25">
      <c r="B3670" s="480" t="s">
        <v>4004</v>
      </c>
      <c r="C3670" s="475"/>
      <c r="D3670" s="462"/>
    </row>
    <row r="3671" spans="2:4" hidden="1" x14ac:dyDescent="0.25">
      <c r="B3671" s="480" t="s">
        <v>4005</v>
      </c>
      <c r="C3671" s="475"/>
      <c r="D3671" s="462"/>
    </row>
    <row r="3672" spans="2:4" hidden="1" x14ac:dyDescent="0.25">
      <c r="B3672" s="480" t="s">
        <v>4006</v>
      </c>
      <c r="C3672" s="475"/>
      <c r="D3672" s="462"/>
    </row>
    <row r="3673" spans="2:4" hidden="1" x14ac:dyDescent="0.25">
      <c r="B3673" s="480" t="s">
        <v>4007</v>
      </c>
      <c r="C3673" s="475"/>
      <c r="D3673" s="462"/>
    </row>
    <row r="3674" spans="2:4" hidden="1" x14ac:dyDescent="0.25">
      <c r="B3674" s="480" t="s">
        <v>4008</v>
      </c>
      <c r="C3674" s="475"/>
      <c r="D3674" s="462"/>
    </row>
    <row r="3675" spans="2:4" hidden="1" x14ac:dyDescent="0.25">
      <c r="B3675" s="480" t="s">
        <v>4009</v>
      </c>
      <c r="C3675" s="475"/>
      <c r="D3675" s="462"/>
    </row>
    <row r="3676" spans="2:4" hidden="1" x14ac:dyDescent="0.25">
      <c r="B3676" s="480" t="s">
        <v>4010</v>
      </c>
      <c r="C3676" s="475"/>
      <c r="D3676" s="462"/>
    </row>
    <row r="3677" spans="2:4" hidden="1" x14ac:dyDescent="0.25">
      <c r="B3677" s="480" t="s">
        <v>4011</v>
      </c>
      <c r="C3677" s="475"/>
      <c r="D3677" s="462"/>
    </row>
    <row r="3678" spans="2:4" hidden="1" x14ac:dyDescent="0.25">
      <c r="B3678" s="480" t="s">
        <v>4012</v>
      </c>
      <c r="C3678" s="475"/>
      <c r="D3678" s="462"/>
    </row>
    <row r="3679" spans="2:4" hidden="1" x14ac:dyDescent="0.25">
      <c r="B3679" s="480" t="s">
        <v>4013</v>
      </c>
      <c r="C3679" s="475"/>
      <c r="D3679" s="462"/>
    </row>
    <row r="3680" spans="2:4" hidden="1" x14ac:dyDescent="0.25">
      <c r="B3680" s="480" t="s">
        <v>4014</v>
      </c>
      <c r="C3680" s="475"/>
      <c r="D3680" s="462"/>
    </row>
    <row r="3681" spans="2:4" hidden="1" x14ac:dyDescent="0.25">
      <c r="B3681" s="480" t="s">
        <v>4015</v>
      </c>
      <c r="C3681" s="475"/>
      <c r="D3681" s="462"/>
    </row>
    <row r="3682" spans="2:4" hidden="1" x14ac:dyDescent="0.25">
      <c r="B3682" s="480" t="s">
        <v>4016</v>
      </c>
      <c r="C3682" s="475"/>
      <c r="D3682" s="462"/>
    </row>
    <row r="3683" spans="2:4" hidden="1" x14ac:dyDescent="0.25">
      <c r="B3683" s="480" t="s">
        <v>4017</v>
      </c>
      <c r="C3683" s="475"/>
      <c r="D3683" s="462"/>
    </row>
    <row r="3684" spans="2:4" hidden="1" x14ac:dyDescent="0.25">
      <c r="B3684" s="480" t="s">
        <v>4018</v>
      </c>
      <c r="C3684" s="475"/>
      <c r="D3684" s="462"/>
    </row>
    <row r="3685" spans="2:4" hidden="1" x14ac:dyDescent="0.25">
      <c r="B3685" s="480" t="s">
        <v>4019</v>
      </c>
      <c r="C3685" s="475"/>
      <c r="D3685" s="462"/>
    </row>
    <row r="3686" spans="2:4" hidden="1" x14ac:dyDescent="0.25">
      <c r="B3686" s="481" t="s">
        <v>4180</v>
      </c>
      <c r="C3686" s="471">
        <f>COLUMN(B3686)</f>
        <v>2</v>
      </c>
      <c r="D3686" s="471">
        <f>ROW(B3686)</f>
        <v>3686</v>
      </c>
    </row>
    <row r="3687" spans="2:4" hidden="1" x14ac:dyDescent="0.25">
      <c r="B3687" s="480" t="s">
        <v>4000</v>
      </c>
      <c r="C3687" s="475"/>
      <c r="D3687" s="462"/>
    </row>
    <row r="3688" spans="2:4" hidden="1" x14ac:dyDescent="0.25">
      <c r="B3688" s="480" t="s">
        <v>4001</v>
      </c>
      <c r="C3688" s="475"/>
      <c r="D3688" s="462"/>
    </row>
    <row r="3689" spans="2:4" hidden="1" x14ac:dyDescent="0.25">
      <c r="B3689" s="480" t="s">
        <v>4002</v>
      </c>
      <c r="C3689" s="475"/>
      <c r="D3689" s="462"/>
    </row>
    <row r="3690" spans="2:4" hidden="1" x14ac:dyDescent="0.25">
      <c r="B3690" s="480" t="s">
        <v>4003</v>
      </c>
      <c r="C3690" s="475"/>
      <c r="D3690" s="462"/>
    </row>
    <row r="3691" spans="2:4" hidden="1" x14ac:dyDescent="0.25">
      <c r="B3691" s="480" t="s">
        <v>4004</v>
      </c>
      <c r="C3691" s="475"/>
      <c r="D3691" s="462"/>
    </row>
    <row r="3692" spans="2:4" hidden="1" x14ac:dyDescent="0.25">
      <c r="B3692" s="480" t="s">
        <v>4005</v>
      </c>
      <c r="C3692" s="475"/>
      <c r="D3692" s="462"/>
    </row>
    <row r="3693" spans="2:4" hidden="1" x14ac:dyDescent="0.25">
      <c r="B3693" s="480" t="s">
        <v>4006</v>
      </c>
      <c r="C3693" s="475"/>
      <c r="D3693" s="462"/>
    </row>
    <row r="3694" spans="2:4" hidden="1" x14ac:dyDescent="0.25">
      <c r="B3694" s="480" t="s">
        <v>4007</v>
      </c>
      <c r="C3694" s="475"/>
      <c r="D3694" s="462"/>
    </row>
    <row r="3695" spans="2:4" hidden="1" x14ac:dyDescent="0.25">
      <c r="B3695" s="480" t="s">
        <v>4008</v>
      </c>
      <c r="C3695" s="475"/>
      <c r="D3695" s="462"/>
    </row>
    <row r="3696" spans="2:4" hidden="1" x14ac:dyDescent="0.25">
      <c r="B3696" s="480" t="s">
        <v>4009</v>
      </c>
      <c r="C3696" s="475"/>
      <c r="D3696" s="462"/>
    </row>
    <row r="3697" spans="2:4" hidden="1" x14ac:dyDescent="0.25">
      <c r="B3697" s="480" t="s">
        <v>4010</v>
      </c>
      <c r="C3697" s="475"/>
      <c r="D3697" s="462"/>
    </row>
    <row r="3698" spans="2:4" hidden="1" x14ac:dyDescent="0.25">
      <c r="B3698" s="480" t="s">
        <v>4011</v>
      </c>
      <c r="C3698" s="475"/>
      <c r="D3698" s="462"/>
    </row>
    <row r="3699" spans="2:4" hidden="1" x14ac:dyDescent="0.25">
      <c r="B3699" s="480" t="s">
        <v>4012</v>
      </c>
      <c r="C3699" s="475"/>
      <c r="D3699" s="462"/>
    </row>
    <row r="3700" spans="2:4" hidden="1" x14ac:dyDescent="0.25">
      <c r="B3700" s="480" t="s">
        <v>4013</v>
      </c>
      <c r="C3700" s="475"/>
      <c r="D3700" s="462"/>
    </row>
    <row r="3701" spans="2:4" hidden="1" x14ac:dyDescent="0.25">
      <c r="B3701" s="480" t="s">
        <v>4014</v>
      </c>
      <c r="C3701" s="475"/>
      <c r="D3701" s="462"/>
    </row>
    <row r="3702" spans="2:4" hidden="1" x14ac:dyDescent="0.25">
      <c r="B3702" s="480" t="s">
        <v>4015</v>
      </c>
      <c r="C3702" s="475"/>
      <c r="D3702" s="462"/>
    </row>
    <row r="3703" spans="2:4" hidden="1" x14ac:dyDescent="0.25">
      <c r="B3703" s="480" t="s">
        <v>4016</v>
      </c>
      <c r="C3703" s="475"/>
      <c r="D3703" s="462"/>
    </row>
    <row r="3704" spans="2:4" hidden="1" x14ac:dyDescent="0.25">
      <c r="B3704" s="480" t="s">
        <v>4017</v>
      </c>
      <c r="C3704" s="475"/>
      <c r="D3704" s="462"/>
    </row>
    <row r="3705" spans="2:4" hidden="1" x14ac:dyDescent="0.25">
      <c r="B3705" s="480" t="s">
        <v>4018</v>
      </c>
      <c r="C3705" s="475"/>
      <c r="D3705" s="462"/>
    </row>
    <row r="3706" spans="2:4" hidden="1" x14ac:dyDescent="0.25">
      <c r="B3706" s="480" t="s">
        <v>4019</v>
      </c>
      <c r="C3706" s="475"/>
      <c r="D3706" s="462"/>
    </row>
    <row r="3707" spans="2:4" hidden="1" x14ac:dyDescent="0.25">
      <c r="B3707" s="477" t="s">
        <v>4181</v>
      </c>
      <c r="C3707" s="471">
        <f>COLUMN(B3707)</f>
        <v>2</v>
      </c>
      <c r="D3707" s="471">
        <f>ROW(B3707)</f>
        <v>3707</v>
      </c>
    </row>
    <row r="3708" spans="2:4" hidden="1" x14ac:dyDescent="0.25">
      <c r="B3708" s="480" t="s">
        <v>4000</v>
      </c>
      <c r="C3708" s="475"/>
      <c r="D3708" s="462"/>
    </row>
    <row r="3709" spans="2:4" hidden="1" x14ac:dyDescent="0.25">
      <c r="B3709" s="480" t="s">
        <v>4001</v>
      </c>
      <c r="C3709" s="475"/>
      <c r="D3709" s="462"/>
    </row>
    <row r="3710" spans="2:4" hidden="1" x14ac:dyDescent="0.25">
      <c r="B3710" s="480" t="s">
        <v>4002</v>
      </c>
      <c r="C3710" s="475"/>
      <c r="D3710" s="462"/>
    </row>
    <row r="3711" spans="2:4" hidden="1" x14ac:dyDescent="0.25">
      <c r="B3711" s="480" t="s">
        <v>4003</v>
      </c>
      <c r="C3711" s="475"/>
      <c r="D3711" s="462"/>
    </row>
    <row r="3712" spans="2:4" hidden="1" x14ac:dyDescent="0.25">
      <c r="B3712" s="480" t="s">
        <v>4004</v>
      </c>
      <c r="C3712" s="475"/>
      <c r="D3712" s="462"/>
    </row>
    <row r="3713" spans="2:4" hidden="1" x14ac:dyDescent="0.25">
      <c r="B3713" s="480" t="s">
        <v>4005</v>
      </c>
      <c r="C3713" s="475"/>
      <c r="D3713" s="462"/>
    </row>
    <row r="3714" spans="2:4" hidden="1" x14ac:dyDescent="0.25">
      <c r="B3714" s="480" t="s">
        <v>4006</v>
      </c>
      <c r="C3714" s="475"/>
      <c r="D3714" s="462"/>
    </row>
    <row r="3715" spans="2:4" hidden="1" x14ac:dyDescent="0.25">
      <c r="B3715" s="480" t="s">
        <v>4007</v>
      </c>
      <c r="C3715" s="475"/>
      <c r="D3715" s="462"/>
    </row>
    <row r="3716" spans="2:4" hidden="1" x14ac:dyDescent="0.25">
      <c r="B3716" s="480" t="s">
        <v>4008</v>
      </c>
      <c r="C3716" s="475"/>
      <c r="D3716" s="462"/>
    </row>
    <row r="3717" spans="2:4" hidden="1" x14ac:dyDescent="0.25">
      <c r="B3717" s="480" t="s">
        <v>4009</v>
      </c>
      <c r="C3717" s="475"/>
      <c r="D3717" s="462"/>
    </row>
    <row r="3718" spans="2:4" hidden="1" x14ac:dyDescent="0.25">
      <c r="B3718" s="480" t="s">
        <v>4010</v>
      </c>
      <c r="C3718" s="475"/>
      <c r="D3718" s="462"/>
    </row>
    <row r="3719" spans="2:4" hidden="1" x14ac:dyDescent="0.25">
      <c r="B3719" s="480" t="s">
        <v>4011</v>
      </c>
      <c r="C3719" s="475"/>
      <c r="D3719" s="462"/>
    </row>
    <row r="3720" spans="2:4" hidden="1" x14ac:dyDescent="0.25">
      <c r="B3720" s="480" t="s">
        <v>4012</v>
      </c>
      <c r="C3720" s="475"/>
      <c r="D3720" s="462"/>
    </row>
    <row r="3721" spans="2:4" hidden="1" x14ac:dyDescent="0.25">
      <c r="B3721" s="480" t="s">
        <v>4013</v>
      </c>
      <c r="C3721" s="475"/>
      <c r="D3721" s="462"/>
    </row>
    <row r="3722" spans="2:4" hidden="1" x14ac:dyDescent="0.25">
      <c r="B3722" s="480" t="s">
        <v>4014</v>
      </c>
      <c r="C3722" s="475"/>
      <c r="D3722" s="462"/>
    </row>
    <row r="3723" spans="2:4" hidden="1" x14ac:dyDescent="0.25">
      <c r="B3723" s="480" t="s">
        <v>4015</v>
      </c>
      <c r="C3723" s="475"/>
      <c r="D3723" s="462"/>
    </row>
    <row r="3724" spans="2:4" hidden="1" x14ac:dyDescent="0.25">
      <c r="B3724" s="480" t="s">
        <v>4016</v>
      </c>
      <c r="C3724" s="475"/>
      <c r="D3724" s="462"/>
    </row>
    <row r="3725" spans="2:4" hidden="1" x14ac:dyDescent="0.25">
      <c r="B3725" s="480" t="s">
        <v>4017</v>
      </c>
      <c r="C3725" s="475"/>
      <c r="D3725" s="462"/>
    </row>
    <row r="3726" spans="2:4" hidden="1" x14ac:dyDescent="0.25">
      <c r="B3726" s="480" t="s">
        <v>4018</v>
      </c>
      <c r="C3726" s="475"/>
      <c r="D3726" s="462"/>
    </row>
    <row r="3727" spans="2:4" hidden="1" x14ac:dyDescent="0.25">
      <c r="B3727" s="480" t="s">
        <v>4019</v>
      </c>
      <c r="C3727" s="475"/>
      <c r="D3727" s="462"/>
    </row>
    <row r="3728" spans="2:4" hidden="1" x14ac:dyDescent="0.25">
      <c r="B3728" s="481" t="s">
        <v>4182</v>
      </c>
      <c r="C3728" s="471">
        <f>COLUMN(B3728)</f>
        <v>2</v>
      </c>
      <c r="D3728" s="471">
        <f>ROW(B3728)</f>
        <v>3728</v>
      </c>
    </row>
    <row r="3729" spans="2:4" hidden="1" x14ac:dyDescent="0.25">
      <c r="B3729" s="480" t="s">
        <v>4000</v>
      </c>
      <c r="C3729" s="475"/>
      <c r="D3729" s="462"/>
    </row>
    <row r="3730" spans="2:4" hidden="1" x14ac:dyDescent="0.25">
      <c r="B3730" s="480" t="s">
        <v>4001</v>
      </c>
      <c r="C3730" s="475"/>
      <c r="D3730" s="462"/>
    </row>
    <row r="3731" spans="2:4" hidden="1" x14ac:dyDescent="0.25">
      <c r="B3731" s="480" t="s">
        <v>4002</v>
      </c>
      <c r="C3731" s="475"/>
      <c r="D3731" s="462"/>
    </row>
    <row r="3732" spans="2:4" hidden="1" x14ac:dyDescent="0.25">
      <c r="B3732" s="480" t="s">
        <v>4003</v>
      </c>
      <c r="C3732" s="475"/>
      <c r="D3732" s="462"/>
    </row>
    <row r="3733" spans="2:4" hidden="1" x14ac:dyDescent="0.25">
      <c r="B3733" s="480" t="s">
        <v>4004</v>
      </c>
      <c r="C3733" s="475"/>
      <c r="D3733" s="462"/>
    </row>
    <row r="3734" spans="2:4" hidden="1" x14ac:dyDescent="0.25">
      <c r="B3734" s="480" t="s">
        <v>4005</v>
      </c>
      <c r="C3734" s="475"/>
      <c r="D3734" s="462"/>
    </row>
    <row r="3735" spans="2:4" hidden="1" x14ac:dyDescent="0.25">
      <c r="B3735" s="480" t="s">
        <v>4006</v>
      </c>
      <c r="C3735" s="475"/>
      <c r="D3735" s="462"/>
    </row>
    <row r="3736" spans="2:4" hidden="1" x14ac:dyDescent="0.25">
      <c r="B3736" s="480" t="s">
        <v>4007</v>
      </c>
      <c r="C3736" s="475"/>
      <c r="D3736" s="462"/>
    </row>
    <row r="3737" spans="2:4" hidden="1" x14ac:dyDescent="0.25">
      <c r="B3737" s="480" t="s">
        <v>4008</v>
      </c>
      <c r="C3737" s="475"/>
      <c r="D3737" s="462"/>
    </row>
    <row r="3738" spans="2:4" hidden="1" x14ac:dyDescent="0.25">
      <c r="B3738" s="480" t="s">
        <v>4009</v>
      </c>
      <c r="C3738" s="475"/>
      <c r="D3738" s="462"/>
    </row>
    <row r="3739" spans="2:4" hidden="1" x14ac:dyDescent="0.25">
      <c r="B3739" s="480" t="s">
        <v>4010</v>
      </c>
      <c r="C3739" s="475"/>
      <c r="D3739" s="462"/>
    </row>
    <row r="3740" spans="2:4" hidden="1" x14ac:dyDescent="0.25">
      <c r="B3740" s="480" t="s">
        <v>4011</v>
      </c>
      <c r="C3740" s="475"/>
      <c r="D3740" s="462"/>
    </row>
    <row r="3741" spans="2:4" hidden="1" x14ac:dyDescent="0.25">
      <c r="B3741" s="480" t="s">
        <v>4012</v>
      </c>
      <c r="C3741" s="475"/>
      <c r="D3741" s="462"/>
    </row>
    <row r="3742" spans="2:4" hidden="1" x14ac:dyDescent="0.25">
      <c r="B3742" s="480" t="s">
        <v>4013</v>
      </c>
      <c r="C3742" s="475"/>
      <c r="D3742" s="462"/>
    </row>
    <row r="3743" spans="2:4" hidden="1" x14ac:dyDescent="0.25">
      <c r="B3743" s="480" t="s">
        <v>4014</v>
      </c>
      <c r="C3743" s="475"/>
      <c r="D3743" s="462"/>
    </row>
    <row r="3744" spans="2:4" hidden="1" x14ac:dyDescent="0.25">
      <c r="B3744" s="480" t="s">
        <v>4015</v>
      </c>
      <c r="C3744" s="475"/>
      <c r="D3744" s="462"/>
    </row>
    <row r="3745" spans="2:4" hidden="1" x14ac:dyDescent="0.25">
      <c r="B3745" s="480" t="s">
        <v>4016</v>
      </c>
      <c r="C3745" s="475"/>
      <c r="D3745" s="462"/>
    </row>
    <row r="3746" spans="2:4" hidden="1" x14ac:dyDescent="0.25">
      <c r="B3746" s="480" t="s">
        <v>4017</v>
      </c>
      <c r="C3746" s="475"/>
      <c r="D3746" s="462"/>
    </row>
    <row r="3747" spans="2:4" hidden="1" x14ac:dyDescent="0.25">
      <c r="B3747" s="480" t="s">
        <v>4018</v>
      </c>
      <c r="C3747" s="475"/>
      <c r="D3747" s="462"/>
    </row>
    <row r="3748" spans="2:4" hidden="1" x14ac:dyDescent="0.25">
      <c r="B3748" s="480" t="s">
        <v>4019</v>
      </c>
      <c r="C3748" s="475"/>
      <c r="D3748" s="462"/>
    </row>
    <row r="3749" spans="2:4" hidden="1" x14ac:dyDescent="0.25">
      <c r="B3749" s="481" t="s">
        <v>4183</v>
      </c>
      <c r="C3749" s="471">
        <f>COLUMN(B3749)</f>
        <v>2</v>
      </c>
      <c r="D3749" s="471">
        <f>ROW(B3749)</f>
        <v>3749</v>
      </c>
    </row>
    <row r="3750" spans="2:4" hidden="1" x14ac:dyDescent="0.25">
      <c r="B3750" s="480" t="s">
        <v>4000</v>
      </c>
      <c r="C3750" s="475"/>
      <c r="D3750" s="462"/>
    </row>
    <row r="3751" spans="2:4" hidden="1" x14ac:dyDescent="0.25">
      <c r="B3751" s="480" t="s">
        <v>4001</v>
      </c>
      <c r="C3751" s="475"/>
      <c r="D3751" s="462"/>
    </row>
    <row r="3752" spans="2:4" hidden="1" x14ac:dyDescent="0.25">
      <c r="B3752" s="480" t="s">
        <v>4002</v>
      </c>
      <c r="C3752" s="475"/>
      <c r="D3752" s="462"/>
    </row>
    <row r="3753" spans="2:4" hidden="1" x14ac:dyDescent="0.25">
      <c r="B3753" s="480" t="s">
        <v>4003</v>
      </c>
      <c r="C3753" s="475"/>
      <c r="D3753" s="462"/>
    </row>
    <row r="3754" spans="2:4" hidden="1" x14ac:dyDescent="0.25">
      <c r="B3754" s="480" t="s">
        <v>4004</v>
      </c>
      <c r="C3754" s="475"/>
      <c r="D3754" s="462"/>
    </row>
    <row r="3755" spans="2:4" hidden="1" x14ac:dyDescent="0.25">
      <c r="B3755" s="480" t="s">
        <v>4005</v>
      </c>
      <c r="C3755" s="475"/>
      <c r="D3755" s="462"/>
    </row>
    <row r="3756" spans="2:4" hidden="1" x14ac:dyDescent="0.25">
      <c r="B3756" s="480" t="s">
        <v>4006</v>
      </c>
      <c r="C3756" s="475"/>
      <c r="D3756" s="462"/>
    </row>
    <row r="3757" spans="2:4" hidden="1" x14ac:dyDescent="0.25">
      <c r="B3757" s="480" t="s">
        <v>4007</v>
      </c>
      <c r="C3757" s="475"/>
      <c r="D3757" s="462"/>
    </row>
    <row r="3758" spans="2:4" hidden="1" x14ac:dyDescent="0.25">
      <c r="B3758" s="480" t="s">
        <v>4008</v>
      </c>
      <c r="C3758" s="475"/>
      <c r="D3758" s="462"/>
    </row>
    <row r="3759" spans="2:4" hidden="1" x14ac:dyDescent="0.25">
      <c r="B3759" s="480" t="s">
        <v>4009</v>
      </c>
      <c r="C3759" s="475"/>
      <c r="D3759" s="462"/>
    </row>
    <row r="3760" spans="2:4" hidden="1" x14ac:dyDescent="0.25">
      <c r="B3760" s="480" t="s">
        <v>4010</v>
      </c>
      <c r="C3760" s="475"/>
      <c r="D3760" s="462"/>
    </row>
    <row r="3761" spans="2:4" hidden="1" x14ac:dyDescent="0.25">
      <c r="B3761" s="480" t="s">
        <v>4011</v>
      </c>
      <c r="C3761" s="475"/>
      <c r="D3761" s="462"/>
    </row>
    <row r="3762" spans="2:4" hidden="1" x14ac:dyDescent="0.25">
      <c r="B3762" s="480" t="s">
        <v>4012</v>
      </c>
      <c r="C3762" s="475"/>
      <c r="D3762" s="462"/>
    </row>
    <row r="3763" spans="2:4" hidden="1" x14ac:dyDescent="0.25">
      <c r="B3763" s="480" t="s">
        <v>4013</v>
      </c>
      <c r="C3763" s="475"/>
      <c r="D3763" s="462"/>
    </row>
    <row r="3764" spans="2:4" hidden="1" x14ac:dyDescent="0.25">
      <c r="B3764" s="480" t="s">
        <v>4014</v>
      </c>
      <c r="C3764" s="475"/>
      <c r="D3764" s="462"/>
    </row>
    <row r="3765" spans="2:4" hidden="1" x14ac:dyDescent="0.25">
      <c r="B3765" s="480" t="s">
        <v>4015</v>
      </c>
      <c r="C3765" s="475"/>
      <c r="D3765" s="462"/>
    </row>
    <row r="3766" spans="2:4" hidden="1" x14ac:dyDescent="0.25">
      <c r="B3766" s="480" t="s">
        <v>4016</v>
      </c>
      <c r="C3766" s="475"/>
      <c r="D3766" s="462"/>
    </row>
    <row r="3767" spans="2:4" hidden="1" x14ac:dyDescent="0.25">
      <c r="B3767" s="480" t="s">
        <v>4017</v>
      </c>
      <c r="C3767" s="475"/>
      <c r="D3767" s="462"/>
    </row>
    <row r="3768" spans="2:4" hidden="1" x14ac:dyDescent="0.25">
      <c r="B3768" s="480" t="s">
        <v>4018</v>
      </c>
      <c r="C3768" s="475"/>
      <c r="D3768" s="462"/>
    </row>
    <row r="3769" spans="2:4" hidden="1" x14ac:dyDescent="0.25">
      <c r="B3769" s="480" t="s">
        <v>4019</v>
      </c>
      <c r="C3769" s="475"/>
      <c r="D3769" s="462"/>
    </row>
    <row r="3770" spans="2:4" hidden="1" x14ac:dyDescent="0.25">
      <c r="B3770" s="481" t="s">
        <v>4184</v>
      </c>
      <c r="C3770" s="471">
        <f>COLUMN(B3770)</f>
        <v>2</v>
      </c>
      <c r="D3770" s="471">
        <f>ROW(B3770)</f>
        <v>3770</v>
      </c>
    </row>
    <row r="3771" spans="2:4" hidden="1" x14ac:dyDescent="0.25">
      <c r="B3771" s="480" t="s">
        <v>4000</v>
      </c>
      <c r="C3771" s="475"/>
      <c r="D3771" s="462"/>
    </row>
    <row r="3772" spans="2:4" hidden="1" x14ac:dyDescent="0.25">
      <c r="B3772" s="480" t="s">
        <v>4001</v>
      </c>
      <c r="C3772" s="475"/>
      <c r="D3772" s="462"/>
    </row>
    <row r="3773" spans="2:4" hidden="1" x14ac:dyDescent="0.25">
      <c r="B3773" s="480" t="s">
        <v>4002</v>
      </c>
      <c r="C3773" s="475"/>
      <c r="D3773" s="462"/>
    </row>
    <row r="3774" spans="2:4" hidden="1" x14ac:dyDescent="0.25">
      <c r="B3774" s="480" t="s">
        <v>4003</v>
      </c>
      <c r="C3774" s="475"/>
      <c r="D3774" s="462"/>
    </row>
    <row r="3775" spans="2:4" hidden="1" x14ac:dyDescent="0.25">
      <c r="B3775" s="480" t="s">
        <v>4004</v>
      </c>
      <c r="C3775" s="475"/>
      <c r="D3775" s="462"/>
    </row>
    <row r="3776" spans="2:4" hidden="1" x14ac:dyDescent="0.25">
      <c r="B3776" s="480" t="s">
        <v>4005</v>
      </c>
      <c r="C3776" s="475"/>
      <c r="D3776" s="462"/>
    </row>
    <row r="3777" spans="2:4" hidden="1" x14ac:dyDescent="0.25">
      <c r="B3777" s="480" t="s">
        <v>4006</v>
      </c>
      <c r="C3777" s="475"/>
      <c r="D3777" s="462"/>
    </row>
    <row r="3778" spans="2:4" hidden="1" x14ac:dyDescent="0.25">
      <c r="B3778" s="480" t="s">
        <v>4007</v>
      </c>
      <c r="C3778" s="475"/>
      <c r="D3778" s="462"/>
    </row>
    <row r="3779" spans="2:4" hidden="1" x14ac:dyDescent="0.25">
      <c r="B3779" s="480" t="s">
        <v>4008</v>
      </c>
      <c r="C3779" s="475"/>
      <c r="D3779" s="462"/>
    </row>
    <row r="3780" spans="2:4" hidden="1" x14ac:dyDescent="0.25">
      <c r="B3780" s="480" t="s">
        <v>4009</v>
      </c>
      <c r="C3780" s="475"/>
      <c r="D3780" s="462"/>
    </row>
    <row r="3781" spans="2:4" hidden="1" x14ac:dyDescent="0.25">
      <c r="B3781" s="480" t="s">
        <v>4010</v>
      </c>
      <c r="C3781" s="475"/>
      <c r="D3781" s="462"/>
    </row>
    <row r="3782" spans="2:4" hidden="1" x14ac:dyDescent="0.25">
      <c r="B3782" s="480" t="s">
        <v>4011</v>
      </c>
      <c r="C3782" s="475"/>
      <c r="D3782" s="462"/>
    </row>
    <row r="3783" spans="2:4" hidden="1" x14ac:dyDescent="0.25">
      <c r="B3783" s="480" t="s">
        <v>4012</v>
      </c>
      <c r="C3783" s="475"/>
      <c r="D3783" s="462"/>
    </row>
    <row r="3784" spans="2:4" hidden="1" x14ac:dyDescent="0.25">
      <c r="B3784" s="480" t="s">
        <v>4013</v>
      </c>
      <c r="C3784" s="475"/>
      <c r="D3784" s="462"/>
    </row>
    <row r="3785" spans="2:4" hidden="1" x14ac:dyDescent="0.25">
      <c r="B3785" s="480" t="s">
        <v>4014</v>
      </c>
      <c r="C3785" s="475"/>
      <c r="D3785" s="462"/>
    </row>
    <row r="3786" spans="2:4" hidden="1" x14ac:dyDescent="0.25">
      <c r="B3786" s="480" t="s">
        <v>4015</v>
      </c>
      <c r="C3786" s="475"/>
      <c r="D3786" s="462"/>
    </row>
    <row r="3787" spans="2:4" hidden="1" x14ac:dyDescent="0.25">
      <c r="B3787" s="480" t="s">
        <v>4016</v>
      </c>
      <c r="C3787" s="475"/>
      <c r="D3787" s="462"/>
    </row>
    <row r="3788" spans="2:4" hidden="1" x14ac:dyDescent="0.25">
      <c r="B3788" s="480" t="s">
        <v>4017</v>
      </c>
      <c r="C3788" s="475"/>
      <c r="D3788" s="462"/>
    </row>
    <row r="3789" spans="2:4" hidden="1" x14ac:dyDescent="0.25">
      <c r="B3789" s="480" t="s">
        <v>4018</v>
      </c>
      <c r="C3789" s="475"/>
      <c r="D3789" s="462"/>
    </row>
    <row r="3790" spans="2:4" hidden="1" x14ac:dyDescent="0.25">
      <c r="B3790" s="480" t="s">
        <v>4019</v>
      </c>
      <c r="C3790" s="475"/>
      <c r="D3790" s="462"/>
    </row>
    <row r="3791" spans="2:4" hidden="1" x14ac:dyDescent="0.25">
      <c r="B3791" s="481" t="s">
        <v>4185</v>
      </c>
      <c r="C3791" s="471">
        <f>COLUMN(B3791)</f>
        <v>2</v>
      </c>
      <c r="D3791" s="471">
        <f>ROW(B3791)</f>
        <v>3791</v>
      </c>
    </row>
    <row r="3792" spans="2:4" hidden="1" x14ac:dyDescent="0.25">
      <c r="B3792" s="480" t="s">
        <v>4000</v>
      </c>
      <c r="C3792" s="475"/>
      <c r="D3792" s="462"/>
    </row>
    <row r="3793" spans="2:4" hidden="1" x14ac:dyDescent="0.25">
      <c r="B3793" s="480" t="s">
        <v>4001</v>
      </c>
      <c r="C3793" s="475"/>
      <c r="D3793" s="462"/>
    </row>
    <row r="3794" spans="2:4" hidden="1" x14ac:dyDescent="0.25">
      <c r="B3794" s="480" t="s">
        <v>4002</v>
      </c>
      <c r="C3794" s="475"/>
      <c r="D3794" s="462"/>
    </row>
    <row r="3795" spans="2:4" hidden="1" x14ac:dyDescent="0.25">
      <c r="B3795" s="480" t="s">
        <v>4003</v>
      </c>
      <c r="C3795" s="475"/>
      <c r="D3795" s="462"/>
    </row>
    <row r="3796" spans="2:4" hidden="1" x14ac:dyDescent="0.25">
      <c r="B3796" s="480" t="s">
        <v>4004</v>
      </c>
      <c r="C3796" s="475"/>
      <c r="D3796" s="462"/>
    </row>
    <row r="3797" spans="2:4" hidden="1" x14ac:dyDescent="0.25">
      <c r="B3797" s="480" t="s">
        <v>4005</v>
      </c>
      <c r="C3797" s="475"/>
      <c r="D3797" s="462"/>
    </row>
    <row r="3798" spans="2:4" hidden="1" x14ac:dyDescent="0.25">
      <c r="B3798" s="480" t="s">
        <v>4006</v>
      </c>
      <c r="C3798" s="475"/>
      <c r="D3798" s="462"/>
    </row>
    <row r="3799" spans="2:4" hidden="1" x14ac:dyDescent="0.25">
      <c r="B3799" s="480" t="s">
        <v>4007</v>
      </c>
      <c r="C3799" s="475"/>
      <c r="D3799" s="462"/>
    </row>
    <row r="3800" spans="2:4" hidden="1" x14ac:dyDescent="0.25">
      <c r="B3800" s="480" t="s">
        <v>4008</v>
      </c>
      <c r="C3800" s="475"/>
      <c r="D3800" s="462"/>
    </row>
    <row r="3801" spans="2:4" hidden="1" x14ac:dyDescent="0.25">
      <c r="B3801" s="480" t="s">
        <v>4009</v>
      </c>
      <c r="C3801" s="475"/>
      <c r="D3801" s="462"/>
    </row>
    <row r="3802" spans="2:4" hidden="1" x14ac:dyDescent="0.25">
      <c r="B3802" s="480" t="s">
        <v>4010</v>
      </c>
      <c r="C3802" s="475"/>
      <c r="D3802" s="462"/>
    </row>
    <row r="3803" spans="2:4" hidden="1" x14ac:dyDescent="0.25">
      <c r="B3803" s="480" t="s">
        <v>4011</v>
      </c>
      <c r="C3803" s="475"/>
      <c r="D3803" s="462"/>
    </row>
    <row r="3804" spans="2:4" hidden="1" x14ac:dyDescent="0.25">
      <c r="B3804" s="480" t="s">
        <v>4012</v>
      </c>
      <c r="C3804" s="475"/>
      <c r="D3804" s="462"/>
    </row>
    <row r="3805" spans="2:4" hidden="1" x14ac:dyDescent="0.25">
      <c r="B3805" s="480" t="s">
        <v>4013</v>
      </c>
      <c r="C3805" s="475"/>
      <c r="D3805" s="462"/>
    </row>
    <row r="3806" spans="2:4" hidden="1" x14ac:dyDescent="0.25">
      <c r="B3806" s="480" t="s">
        <v>4014</v>
      </c>
      <c r="C3806" s="475"/>
      <c r="D3806" s="462"/>
    </row>
    <row r="3807" spans="2:4" hidden="1" x14ac:dyDescent="0.25">
      <c r="B3807" s="480" t="s">
        <v>4015</v>
      </c>
      <c r="C3807" s="475"/>
      <c r="D3807" s="462"/>
    </row>
    <row r="3808" spans="2:4" hidden="1" x14ac:dyDescent="0.25">
      <c r="B3808" s="480" t="s">
        <v>4016</v>
      </c>
      <c r="C3808" s="475"/>
      <c r="D3808" s="462"/>
    </row>
    <row r="3809" spans="2:4" hidden="1" x14ac:dyDescent="0.25">
      <c r="B3809" s="480" t="s">
        <v>4017</v>
      </c>
      <c r="C3809" s="475"/>
      <c r="D3809" s="462"/>
    </row>
    <row r="3810" spans="2:4" hidden="1" x14ac:dyDescent="0.25">
      <c r="B3810" s="480" t="s">
        <v>4018</v>
      </c>
      <c r="C3810" s="475"/>
      <c r="D3810" s="462"/>
    </row>
    <row r="3811" spans="2:4" hidden="1" x14ac:dyDescent="0.25">
      <c r="B3811" s="480" t="s">
        <v>4019</v>
      </c>
      <c r="C3811" s="475"/>
      <c r="D3811" s="462"/>
    </row>
    <row r="3812" spans="2:4" hidden="1" x14ac:dyDescent="0.25">
      <c r="B3812" s="477" t="s">
        <v>4186</v>
      </c>
      <c r="C3812" s="471">
        <f>COLUMN(B3812)</f>
        <v>2</v>
      </c>
      <c r="D3812" s="471">
        <f>ROW(B3812)</f>
        <v>3812</v>
      </c>
    </row>
    <row r="3813" spans="2:4" hidden="1" x14ac:dyDescent="0.25">
      <c r="B3813" s="480" t="s">
        <v>4000</v>
      </c>
      <c r="C3813" s="475"/>
      <c r="D3813" s="462"/>
    </row>
    <row r="3814" spans="2:4" hidden="1" x14ac:dyDescent="0.25">
      <c r="B3814" s="480" t="s">
        <v>4001</v>
      </c>
      <c r="C3814" s="475"/>
      <c r="D3814" s="462"/>
    </row>
    <row r="3815" spans="2:4" hidden="1" x14ac:dyDescent="0.25">
      <c r="B3815" s="480" t="s">
        <v>4002</v>
      </c>
      <c r="C3815" s="475"/>
      <c r="D3815" s="462"/>
    </row>
    <row r="3816" spans="2:4" hidden="1" x14ac:dyDescent="0.25">
      <c r="B3816" s="480" t="s">
        <v>4003</v>
      </c>
      <c r="C3816" s="475"/>
      <c r="D3816" s="462"/>
    </row>
    <row r="3817" spans="2:4" hidden="1" x14ac:dyDescent="0.25">
      <c r="B3817" s="480" t="s">
        <v>4004</v>
      </c>
      <c r="C3817" s="475"/>
      <c r="D3817" s="462"/>
    </row>
    <row r="3818" spans="2:4" hidden="1" x14ac:dyDescent="0.25">
      <c r="B3818" s="480" t="s">
        <v>4005</v>
      </c>
      <c r="C3818" s="475"/>
      <c r="D3818" s="462"/>
    </row>
    <row r="3819" spans="2:4" hidden="1" x14ac:dyDescent="0.25">
      <c r="B3819" s="480" t="s">
        <v>4006</v>
      </c>
      <c r="C3819" s="475"/>
      <c r="D3819" s="462"/>
    </row>
    <row r="3820" spans="2:4" hidden="1" x14ac:dyDescent="0.25">
      <c r="B3820" s="480" t="s">
        <v>4007</v>
      </c>
      <c r="C3820" s="475"/>
      <c r="D3820" s="462"/>
    </row>
    <row r="3821" spans="2:4" hidden="1" x14ac:dyDescent="0.25">
      <c r="B3821" s="480" t="s">
        <v>4008</v>
      </c>
      <c r="C3821" s="475"/>
      <c r="D3821" s="462"/>
    </row>
    <row r="3822" spans="2:4" hidden="1" x14ac:dyDescent="0.25">
      <c r="B3822" s="480" t="s">
        <v>4009</v>
      </c>
      <c r="C3822" s="475"/>
      <c r="D3822" s="462"/>
    </row>
    <row r="3823" spans="2:4" hidden="1" x14ac:dyDescent="0.25">
      <c r="B3823" s="480" t="s">
        <v>4010</v>
      </c>
      <c r="C3823" s="475"/>
      <c r="D3823" s="462"/>
    </row>
    <row r="3824" spans="2:4" hidden="1" x14ac:dyDescent="0.25">
      <c r="B3824" s="480" t="s">
        <v>4011</v>
      </c>
      <c r="C3824" s="475"/>
      <c r="D3824" s="462"/>
    </row>
    <row r="3825" spans="2:4" hidden="1" x14ac:dyDescent="0.25">
      <c r="B3825" s="480" t="s">
        <v>4012</v>
      </c>
      <c r="C3825" s="475"/>
      <c r="D3825" s="462"/>
    </row>
    <row r="3826" spans="2:4" hidden="1" x14ac:dyDescent="0.25">
      <c r="B3826" s="480" t="s">
        <v>4013</v>
      </c>
      <c r="C3826" s="475"/>
      <c r="D3826" s="462"/>
    </row>
    <row r="3827" spans="2:4" hidden="1" x14ac:dyDescent="0.25">
      <c r="B3827" s="480" t="s">
        <v>4014</v>
      </c>
      <c r="C3827" s="475"/>
      <c r="D3827" s="462"/>
    </row>
    <row r="3828" spans="2:4" hidden="1" x14ac:dyDescent="0.25">
      <c r="B3828" s="480" t="s">
        <v>4015</v>
      </c>
      <c r="C3828" s="475"/>
      <c r="D3828" s="462"/>
    </row>
    <row r="3829" spans="2:4" hidden="1" x14ac:dyDescent="0.25">
      <c r="B3829" s="480" t="s">
        <v>4016</v>
      </c>
      <c r="C3829" s="475"/>
      <c r="D3829" s="462"/>
    </row>
    <row r="3830" spans="2:4" hidden="1" x14ac:dyDescent="0.25">
      <c r="B3830" s="480" t="s">
        <v>4017</v>
      </c>
      <c r="C3830" s="475"/>
      <c r="D3830" s="462"/>
    </row>
    <row r="3831" spans="2:4" hidden="1" x14ac:dyDescent="0.25">
      <c r="B3831" s="480" t="s">
        <v>4018</v>
      </c>
      <c r="C3831" s="475"/>
      <c r="D3831" s="462"/>
    </row>
    <row r="3832" spans="2:4" hidden="1" x14ac:dyDescent="0.25">
      <c r="B3832" s="480" t="s">
        <v>4019</v>
      </c>
      <c r="C3832" s="475"/>
      <c r="D3832" s="462"/>
    </row>
    <row r="3833" spans="2:4" hidden="1" x14ac:dyDescent="0.25">
      <c r="B3833" s="481" t="s">
        <v>4187</v>
      </c>
      <c r="C3833" s="471">
        <f>COLUMN(B3833)</f>
        <v>2</v>
      </c>
      <c r="D3833" s="471">
        <f>ROW(B3833)</f>
        <v>3833</v>
      </c>
    </row>
    <row r="3834" spans="2:4" hidden="1" x14ac:dyDescent="0.25">
      <c r="B3834" s="480" t="s">
        <v>4000</v>
      </c>
      <c r="C3834" s="475"/>
      <c r="D3834" s="462"/>
    </row>
    <row r="3835" spans="2:4" hidden="1" x14ac:dyDescent="0.25">
      <c r="B3835" s="480" t="s">
        <v>4001</v>
      </c>
      <c r="C3835" s="475"/>
      <c r="D3835" s="462"/>
    </row>
    <row r="3836" spans="2:4" hidden="1" x14ac:dyDescent="0.25">
      <c r="B3836" s="480" t="s">
        <v>4002</v>
      </c>
      <c r="C3836" s="475"/>
      <c r="D3836" s="462"/>
    </row>
    <row r="3837" spans="2:4" hidden="1" x14ac:dyDescent="0.25">
      <c r="B3837" s="480" t="s">
        <v>4003</v>
      </c>
      <c r="C3837" s="475"/>
      <c r="D3837" s="462"/>
    </row>
    <row r="3838" spans="2:4" hidden="1" x14ac:dyDescent="0.25">
      <c r="B3838" s="480" t="s">
        <v>4004</v>
      </c>
      <c r="C3838" s="475"/>
      <c r="D3838" s="462"/>
    </row>
    <row r="3839" spans="2:4" hidden="1" x14ac:dyDescent="0.25">
      <c r="B3839" s="480" t="s">
        <v>4005</v>
      </c>
      <c r="C3839" s="475"/>
      <c r="D3839" s="462"/>
    </row>
    <row r="3840" spans="2:4" hidden="1" x14ac:dyDescent="0.25">
      <c r="B3840" s="480" t="s">
        <v>4006</v>
      </c>
      <c r="C3840" s="475"/>
      <c r="D3840" s="462"/>
    </row>
    <row r="3841" spans="2:4" hidden="1" x14ac:dyDescent="0.25">
      <c r="B3841" s="480" t="s">
        <v>4007</v>
      </c>
      <c r="C3841" s="475"/>
      <c r="D3841" s="462"/>
    </row>
    <row r="3842" spans="2:4" hidden="1" x14ac:dyDescent="0.25">
      <c r="B3842" s="480" t="s">
        <v>4008</v>
      </c>
      <c r="C3842" s="475"/>
      <c r="D3842" s="462"/>
    </row>
    <row r="3843" spans="2:4" hidden="1" x14ac:dyDescent="0.25">
      <c r="B3843" s="480" t="s">
        <v>4009</v>
      </c>
      <c r="C3843" s="475"/>
      <c r="D3843" s="462"/>
    </row>
    <row r="3844" spans="2:4" hidden="1" x14ac:dyDescent="0.25">
      <c r="B3844" s="480" t="s">
        <v>4010</v>
      </c>
      <c r="C3844" s="475"/>
      <c r="D3844" s="462"/>
    </row>
    <row r="3845" spans="2:4" hidden="1" x14ac:dyDescent="0.25">
      <c r="B3845" s="480" t="s">
        <v>4011</v>
      </c>
      <c r="C3845" s="475"/>
      <c r="D3845" s="462"/>
    </row>
    <row r="3846" spans="2:4" hidden="1" x14ac:dyDescent="0.25">
      <c r="B3846" s="480" t="s">
        <v>4012</v>
      </c>
      <c r="C3846" s="475"/>
      <c r="D3846" s="462"/>
    </row>
    <row r="3847" spans="2:4" hidden="1" x14ac:dyDescent="0.25">
      <c r="B3847" s="480" t="s">
        <v>4013</v>
      </c>
      <c r="C3847" s="475"/>
      <c r="D3847" s="462"/>
    </row>
    <row r="3848" spans="2:4" hidden="1" x14ac:dyDescent="0.25">
      <c r="B3848" s="480" t="s">
        <v>4014</v>
      </c>
      <c r="C3848" s="475"/>
      <c r="D3848" s="462"/>
    </row>
    <row r="3849" spans="2:4" hidden="1" x14ac:dyDescent="0.25">
      <c r="B3849" s="480" t="s">
        <v>4015</v>
      </c>
      <c r="C3849" s="475"/>
      <c r="D3849" s="462"/>
    </row>
    <row r="3850" spans="2:4" hidden="1" x14ac:dyDescent="0.25">
      <c r="B3850" s="480" t="s">
        <v>4016</v>
      </c>
      <c r="C3850" s="475"/>
      <c r="D3850" s="462"/>
    </row>
    <row r="3851" spans="2:4" hidden="1" x14ac:dyDescent="0.25">
      <c r="B3851" s="480" t="s">
        <v>4017</v>
      </c>
      <c r="C3851" s="475"/>
      <c r="D3851" s="462"/>
    </row>
    <row r="3852" spans="2:4" hidden="1" x14ac:dyDescent="0.25">
      <c r="B3852" s="480" t="s">
        <v>4018</v>
      </c>
      <c r="C3852" s="475"/>
      <c r="D3852" s="462"/>
    </row>
    <row r="3853" spans="2:4" hidden="1" x14ac:dyDescent="0.25">
      <c r="B3853" s="480" t="s">
        <v>4019</v>
      </c>
      <c r="C3853" s="475"/>
      <c r="D3853" s="462"/>
    </row>
    <row r="3854" spans="2:4" hidden="1" x14ac:dyDescent="0.25">
      <c r="B3854" s="481" t="s">
        <v>4188</v>
      </c>
      <c r="C3854" s="471">
        <f>COLUMN(B3854)</f>
        <v>2</v>
      </c>
      <c r="D3854" s="471">
        <f>ROW(B3854)</f>
        <v>3854</v>
      </c>
    </row>
    <row r="3855" spans="2:4" hidden="1" x14ac:dyDescent="0.25">
      <c r="B3855" s="480" t="s">
        <v>4000</v>
      </c>
      <c r="C3855" s="475"/>
      <c r="D3855" s="462"/>
    </row>
    <row r="3856" spans="2:4" hidden="1" x14ac:dyDescent="0.25">
      <c r="B3856" s="480" t="s">
        <v>4001</v>
      </c>
      <c r="C3856" s="475"/>
      <c r="D3856" s="462"/>
    </row>
    <row r="3857" spans="2:4" hidden="1" x14ac:dyDescent="0.25">
      <c r="B3857" s="480" t="s">
        <v>4002</v>
      </c>
      <c r="C3857" s="475"/>
      <c r="D3857" s="462"/>
    </row>
    <row r="3858" spans="2:4" hidden="1" x14ac:dyDescent="0.25">
      <c r="B3858" s="480" t="s">
        <v>4003</v>
      </c>
      <c r="C3858" s="475"/>
      <c r="D3858" s="462"/>
    </row>
    <row r="3859" spans="2:4" hidden="1" x14ac:dyDescent="0.25">
      <c r="B3859" s="480" t="s">
        <v>4004</v>
      </c>
      <c r="C3859" s="475"/>
      <c r="D3859" s="462"/>
    </row>
    <row r="3860" spans="2:4" hidden="1" x14ac:dyDescent="0.25">
      <c r="B3860" s="480" t="s">
        <v>4005</v>
      </c>
      <c r="C3860" s="475"/>
      <c r="D3860" s="462"/>
    </row>
    <row r="3861" spans="2:4" hidden="1" x14ac:dyDescent="0.25">
      <c r="B3861" s="480" t="s">
        <v>4006</v>
      </c>
      <c r="C3861" s="475"/>
      <c r="D3861" s="462"/>
    </row>
    <row r="3862" spans="2:4" hidden="1" x14ac:dyDescent="0.25">
      <c r="B3862" s="480" t="s">
        <v>4007</v>
      </c>
      <c r="C3862" s="475"/>
      <c r="D3862" s="462"/>
    </row>
    <row r="3863" spans="2:4" hidden="1" x14ac:dyDescent="0.25">
      <c r="B3863" s="480" t="s">
        <v>4008</v>
      </c>
      <c r="C3863" s="475"/>
      <c r="D3863" s="462"/>
    </row>
    <row r="3864" spans="2:4" hidden="1" x14ac:dyDescent="0.25">
      <c r="B3864" s="480" t="s">
        <v>4009</v>
      </c>
      <c r="C3864" s="475"/>
      <c r="D3864" s="462"/>
    </row>
    <row r="3865" spans="2:4" hidden="1" x14ac:dyDescent="0.25">
      <c r="B3865" s="480" t="s">
        <v>4010</v>
      </c>
      <c r="C3865" s="475"/>
      <c r="D3865" s="462"/>
    </row>
    <row r="3866" spans="2:4" hidden="1" x14ac:dyDescent="0.25">
      <c r="B3866" s="480" t="s">
        <v>4011</v>
      </c>
      <c r="C3866" s="475"/>
      <c r="D3866" s="462"/>
    </row>
    <row r="3867" spans="2:4" hidden="1" x14ac:dyDescent="0.25">
      <c r="B3867" s="480" t="s">
        <v>4012</v>
      </c>
      <c r="C3867" s="475"/>
      <c r="D3867" s="462"/>
    </row>
    <row r="3868" spans="2:4" hidden="1" x14ac:dyDescent="0.25">
      <c r="B3868" s="480" t="s">
        <v>4013</v>
      </c>
      <c r="C3868" s="475"/>
      <c r="D3868" s="462"/>
    </row>
    <row r="3869" spans="2:4" hidden="1" x14ac:dyDescent="0.25">
      <c r="B3869" s="480" t="s">
        <v>4014</v>
      </c>
      <c r="C3869" s="475"/>
      <c r="D3869" s="462"/>
    </row>
    <row r="3870" spans="2:4" hidden="1" x14ac:dyDescent="0.25">
      <c r="B3870" s="480" t="s">
        <v>4015</v>
      </c>
      <c r="C3870" s="475"/>
      <c r="D3870" s="462"/>
    </row>
    <row r="3871" spans="2:4" hidden="1" x14ac:dyDescent="0.25">
      <c r="B3871" s="480" t="s">
        <v>4016</v>
      </c>
      <c r="C3871" s="475"/>
      <c r="D3871" s="462"/>
    </row>
    <row r="3872" spans="2:4" hidden="1" x14ac:dyDescent="0.25">
      <c r="B3872" s="480" t="s">
        <v>4017</v>
      </c>
      <c r="C3872" s="475"/>
      <c r="D3872" s="462"/>
    </row>
    <row r="3873" spans="2:4" hidden="1" x14ac:dyDescent="0.25">
      <c r="B3873" s="480" t="s">
        <v>4018</v>
      </c>
      <c r="C3873" s="475"/>
      <c r="D3873" s="462"/>
    </row>
    <row r="3874" spans="2:4" hidden="1" x14ac:dyDescent="0.25">
      <c r="B3874" s="480" t="s">
        <v>4019</v>
      </c>
      <c r="C3874" s="475"/>
      <c r="D3874" s="462"/>
    </row>
    <row r="3875" spans="2:4" hidden="1" x14ac:dyDescent="0.25">
      <c r="B3875" s="481" t="s">
        <v>4189</v>
      </c>
      <c r="C3875" s="471">
        <f>COLUMN(B3875)</f>
        <v>2</v>
      </c>
      <c r="D3875" s="471">
        <f>ROW(B3875)</f>
        <v>3875</v>
      </c>
    </row>
    <row r="3876" spans="2:4" hidden="1" x14ac:dyDescent="0.25">
      <c r="B3876" s="480" t="s">
        <v>4000</v>
      </c>
      <c r="C3876" s="475"/>
      <c r="D3876" s="462"/>
    </row>
    <row r="3877" spans="2:4" hidden="1" x14ac:dyDescent="0.25">
      <c r="B3877" s="480" t="s">
        <v>4001</v>
      </c>
      <c r="C3877" s="475"/>
      <c r="D3877" s="462"/>
    </row>
    <row r="3878" spans="2:4" hidden="1" x14ac:dyDescent="0.25">
      <c r="B3878" s="480" t="s">
        <v>4002</v>
      </c>
      <c r="C3878" s="475"/>
      <c r="D3878" s="462"/>
    </row>
    <row r="3879" spans="2:4" hidden="1" x14ac:dyDescent="0.25">
      <c r="B3879" s="480" t="s">
        <v>4003</v>
      </c>
      <c r="C3879" s="475"/>
      <c r="D3879" s="462"/>
    </row>
    <row r="3880" spans="2:4" hidden="1" x14ac:dyDescent="0.25">
      <c r="B3880" s="480" t="s">
        <v>4004</v>
      </c>
      <c r="C3880" s="475"/>
      <c r="D3880" s="462"/>
    </row>
    <row r="3881" spans="2:4" hidden="1" x14ac:dyDescent="0.25">
      <c r="B3881" s="480" t="s">
        <v>4005</v>
      </c>
      <c r="C3881" s="475"/>
      <c r="D3881" s="462"/>
    </row>
    <row r="3882" spans="2:4" hidden="1" x14ac:dyDescent="0.25">
      <c r="B3882" s="480" t="s">
        <v>4006</v>
      </c>
      <c r="C3882" s="475"/>
      <c r="D3882" s="462"/>
    </row>
    <row r="3883" spans="2:4" hidden="1" x14ac:dyDescent="0.25">
      <c r="B3883" s="480" t="s">
        <v>4007</v>
      </c>
      <c r="C3883" s="475"/>
      <c r="D3883" s="462"/>
    </row>
    <row r="3884" spans="2:4" hidden="1" x14ac:dyDescent="0.25">
      <c r="B3884" s="480" t="s">
        <v>4008</v>
      </c>
      <c r="C3884" s="475"/>
      <c r="D3884" s="462"/>
    </row>
    <row r="3885" spans="2:4" hidden="1" x14ac:dyDescent="0.25">
      <c r="B3885" s="480" t="s">
        <v>4009</v>
      </c>
      <c r="C3885" s="475"/>
      <c r="D3885" s="462"/>
    </row>
    <row r="3886" spans="2:4" hidden="1" x14ac:dyDescent="0.25">
      <c r="B3886" s="480" t="s">
        <v>4010</v>
      </c>
      <c r="C3886" s="475"/>
      <c r="D3886" s="462"/>
    </row>
    <row r="3887" spans="2:4" hidden="1" x14ac:dyDescent="0.25">
      <c r="B3887" s="480" t="s">
        <v>4011</v>
      </c>
      <c r="C3887" s="475"/>
      <c r="D3887" s="462"/>
    </row>
    <row r="3888" spans="2:4" hidden="1" x14ac:dyDescent="0.25">
      <c r="B3888" s="480" t="s">
        <v>4012</v>
      </c>
      <c r="C3888" s="475"/>
      <c r="D3888" s="462"/>
    </row>
    <row r="3889" spans="2:4" hidden="1" x14ac:dyDescent="0.25">
      <c r="B3889" s="480" t="s">
        <v>4013</v>
      </c>
      <c r="C3889" s="475"/>
      <c r="D3889" s="462"/>
    </row>
    <row r="3890" spans="2:4" hidden="1" x14ac:dyDescent="0.25">
      <c r="B3890" s="480" t="s">
        <v>4014</v>
      </c>
      <c r="C3890" s="475"/>
      <c r="D3890" s="462"/>
    </row>
    <row r="3891" spans="2:4" hidden="1" x14ac:dyDescent="0.25">
      <c r="B3891" s="480" t="s">
        <v>4015</v>
      </c>
      <c r="C3891" s="475"/>
      <c r="D3891" s="462"/>
    </row>
    <row r="3892" spans="2:4" hidden="1" x14ac:dyDescent="0.25">
      <c r="B3892" s="480" t="s">
        <v>4016</v>
      </c>
      <c r="C3892" s="475"/>
      <c r="D3892" s="462"/>
    </row>
    <row r="3893" spans="2:4" hidden="1" x14ac:dyDescent="0.25">
      <c r="B3893" s="480" t="s">
        <v>4017</v>
      </c>
      <c r="C3893" s="475"/>
      <c r="D3893" s="462"/>
    </row>
    <row r="3894" spans="2:4" hidden="1" x14ac:dyDescent="0.25">
      <c r="B3894" s="480" t="s">
        <v>4018</v>
      </c>
      <c r="C3894" s="475"/>
      <c r="D3894" s="462"/>
    </row>
    <row r="3895" spans="2:4" hidden="1" x14ac:dyDescent="0.25">
      <c r="B3895" s="480" t="s">
        <v>4019</v>
      </c>
      <c r="C3895" s="475"/>
      <c r="D3895" s="462"/>
    </row>
    <row r="3896" spans="2:4" hidden="1" x14ac:dyDescent="0.25">
      <c r="B3896" s="481" t="s">
        <v>4190</v>
      </c>
      <c r="C3896" s="471">
        <f>COLUMN(B3896)</f>
        <v>2</v>
      </c>
      <c r="D3896" s="471">
        <f>ROW(B3896)</f>
        <v>3896</v>
      </c>
    </row>
    <row r="3897" spans="2:4" hidden="1" x14ac:dyDescent="0.25">
      <c r="B3897" s="480" t="s">
        <v>4000</v>
      </c>
      <c r="C3897" s="475"/>
      <c r="D3897" s="462"/>
    </row>
    <row r="3898" spans="2:4" hidden="1" x14ac:dyDescent="0.25">
      <c r="B3898" s="480" t="s">
        <v>4001</v>
      </c>
      <c r="C3898" s="475"/>
      <c r="D3898" s="462"/>
    </row>
    <row r="3899" spans="2:4" hidden="1" x14ac:dyDescent="0.25">
      <c r="B3899" s="480" t="s">
        <v>4002</v>
      </c>
      <c r="C3899" s="475"/>
      <c r="D3899" s="462"/>
    </row>
    <row r="3900" spans="2:4" hidden="1" x14ac:dyDescent="0.25">
      <c r="B3900" s="480" t="s">
        <v>4003</v>
      </c>
      <c r="C3900" s="475"/>
      <c r="D3900" s="462"/>
    </row>
    <row r="3901" spans="2:4" hidden="1" x14ac:dyDescent="0.25">
      <c r="B3901" s="480" t="s">
        <v>4004</v>
      </c>
      <c r="C3901" s="475"/>
      <c r="D3901" s="462"/>
    </row>
    <row r="3902" spans="2:4" hidden="1" x14ac:dyDescent="0.25">
      <c r="B3902" s="480" t="s">
        <v>4005</v>
      </c>
      <c r="C3902" s="475"/>
      <c r="D3902" s="462"/>
    </row>
    <row r="3903" spans="2:4" hidden="1" x14ac:dyDescent="0.25">
      <c r="B3903" s="480" t="s">
        <v>4006</v>
      </c>
      <c r="C3903" s="475"/>
      <c r="D3903" s="462"/>
    </row>
    <row r="3904" spans="2:4" hidden="1" x14ac:dyDescent="0.25">
      <c r="B3904" s="480" t="s">
        <v>4007</v>
      </c>
      <c r="C3904" s="475"/>
      <c r="D3904" s="462"/>
    </row>
    <row r="3905" spans="2:4" hidden="1" x14ac:dyDescent="0.25">
      <c r="B3905" s="480" t="s">
        <v>4008</v>
      </c>
      <c r="C3905" s="475"/>
      <c r="D3905" s="462"/>
    </row>
    <row r="3906" spans="2:4" hidden="1" x14ac:dyDescent="0.25">
      <c r="B3906" s="480" t="s">
        <v>4009</v>
      </c>
      <c r="C3906" s="475"/>
      <c r="D3906" s="462"/>
    </row>
    <row r="3907" spans="2:4" hidden="1" x14ac:dyDescent="0.25">
      <c r="B3907" s="480" t="s">
        <v>4010</v>
      </c>
      <c r="C3907" s="475"/>
      <c r="D3907" s="462"/>
    </row>
    <row r="3908" spans="2:4" hidden="1" x14ac:dyDescent="0.25">
      <c r="B3908" s="480" t="s">
        <v>4011</v>
      </c>
      <c r="C3908" s="475"/>
      <c r="D3908" s="462"/>
    </row>
    <row r="3909" spans="2:4" hidden="1" x14ac:dyDescent="0.25">
      <c r="B3909" s="480" t="s">
        <v>4012</v>
      </c>
      <c r="C3909" s="475"/>
      <c r="D3909" s="462"/>
    </row>
    <row r="3910" spans="2:4" hidden="1" x14ac:dyDescent="0.25">
      <c r="B3910" s="480" t="s">
        <v>4013</v>
      </c>
      <c r="C3910" s="475"/>
      <c r="D3910" s="462"/>
    </row>
    <row r="3911" spans="2:4" hidden="1" x14ac:dyDescent="0.25">
      <c r="B3911" s="480" t="s">
        <v>4014</v>
      </c>
      <c r="C3911" s="475"/>
      <c r="D3911" s="462"/>
    </row>
    <row r="3912" spans="2:4" hidden="1" x14ac:dyDescent="0.25">
      <c r="B3912" s="480" t="s">
        <v>4015</v>
      </c>
      <c r="C3912" s="475"/>
      <c r="D3912" s="462"/>
    </row>
    <row r="3913" spans="2:4" hidden="1" x14ac:dyDescent="0.25">
      <c r="B3913" s="480" t="s">
        <v>4016</v>
      </c>
      <c r="C3913" s="475"/>
      <c r="D3913" s="462"/>
    </row>
    <row r="3914" spans="2:4" hidden="1" x14ac:dyDescent="0.25">
      <c r="B3914" s="480" t="s">
        <v>4017</v>
      </c>
      <c r="C3914" s="475"/>
      <c r="D3914" s="462"/>
    </row>
    <row r="3915" spans="2:4" hidden="1" x14ac:dyDescent="0.25">
      <c r="B3915" s="480" t="s">
        <v>4018</v>
      </c>
      <c r="C3915" s="475"/>
      <c r="D3915" s="462"/>
    </row>
    <row r="3916" spans="2:4" hidden="1" x14ac:dyDescent="0.25">
      <c r="B3916" s="480" t="s">
        <v>4019</v>
      </c>
      <c r="C3916" s="475"/>
      <c r="D3916" s="462"/>
    </row>
    <row r="3917" spans="2:4" hidden="1" x14ac:dyDescent="0.25">
      <c r="B3917" s="477" t="s">
        <v>4191</v>
      </c>
      <c r="C3917" s="471">
        <f>COLUMN(B3917)</f>
        <v>2</v>
      </c>
      <c r="D3917" s="471">
        <f>ROW(B3917)</f>
        <v>3917</v>
      </c>
    </row>
    <row r="3918" spans="2:4" hidden="1" x14ac:dyDescent="0.25">
      <c r="B3918" s="480" t="s">
        <v>4000</v>
      </c>
      <c r="C3918" s="475"/>
      <c r="D3918" s="462"/>
    </row>
    <row r="3919" spans="2:4" hidden="1" x14ac:dyDescent="0.25">
      <c r="B3919" s="480" t="s">
        <v>4001</v>
      </c>
      <c r="C3919" s="475"/>
      <c r="D3919" s="462"/>
    </row>
    <row r="3920" spans="2:4" hidden="1" x14ac:dyDescent="0.25">
      <c r="B3920" s="480" t="s">
        <v>4002</v>
      </c>
      <c r="C3920" s="475"/>
      <c r="D3920" s="462"/>
    </row>
    <row r="3921" spans="2:4" hidden="1" x14ac:dyDescent="0.25">
      <c r="B3921" s="480" t="s">
        <v>4003</v>
      </c>
      <c r="C3921" s="475"/>
      <c r="D3921" s="462"/>
    </row>
    <row r="3922" spans="2:4" hidden="1" x14ac:dyDescent="0.25">
      <c r="B3922" s="480" t="s">
        <v>4004</v>
      </c>
      <c r="C3922" s="475"/>
      <c r="D3922" s="462"/>
    </row>
    <row r="3923" spans="2:4" hidden="1" x14ac:dyDescent="0.25">
      <c r="B3923" s="480" t="s">
        <v>4005</v>
      </c>
      <c r="C3923" s="475"/>
      <c r="D3923" s="462"/>
    </row>
    <row r="3924" spans="2:4" hidden="1" x14ac:dyDescent="0.25">
      <c r="B3924" s="480" t="s">
        <v>4006</v>
      </c>
      <c r="C3924" s="475"/>
      <c r="D3924" s="462"/>
    </row>
    <row r="3925" spans="2:4" hidden="1" x14ac:dyDescent="0.25">
      <c r="B3925" s="480" t="s">
        <v>4007</v>
      </c>
      <c r="C3925" s="475"/>
      <c r="D3925" s="462"/>
    </row>
    <row r="3926" spans="2:4" hidden="1" x14ac:dyDescent="0.25">
      <c r="B3926" s="480" t="s">
        <v>4008</v>
      </c>
      <c r="C3926" s="475"/>
      <c r="D3926" s="462"/>
    </row>
    <row r="3927" spans="2:4" hidden="1" x14ac:dyDescent="0.25">
      <c r="B3927" s="480" t="s">
        <v>4009</v>
      </c>
      <c r="C3927" s="475"/>
      <c r="D3927" s="462"/>
    </row>
    <row r="3928" spans="2:4" hidden="1" x14ac:dyDescent="0.25">
      <c r="B3928" s="480" t="s">
        <v>4010</v>
      </c>
      <c r="C3928" s="475"/>
      <c r="D3928" s="462"/>
    </row>
    <row r="3929" spans="2:4" hidden="1" x14ac:dyDescent="0.25">
      <c r="B3929" s="480" t="s">
        <v>4011</v>
      </c>
      <c r="C3929" s="475"/>
      <c r="D3929" s="462"/>
    </row>
    <row r="3930" spans="2:4" hidden="1" x14ac:dyDescent="0.25">
      <c r="B3930" s="480" t="s">
        <v>4012</v>
      </c>
      <c r="C3930" s="475"/>
      <c r="D3930" s="462"/>
    </row>
    <row r="3931" spans="2:4" hidden="1" x14ac:dyDescent="0.25">
      <c r="B3931" s="480" t="s">
        <v>4013</v>
      </c>
      <c r="C3931" s="475"/>
      <c r="D3931" s="462"/>
    </row>
    <row r="3932" spans="2:4" hidden="1" x14ac:dyDescent="0.25">
      <c r="B3932" s="480" t="s">
        <v>4014</v>
      </c>
      <c r="C3932" s="475"/>
      <c r="D3932" s="462"/>
    </row>
    <row r="3933" spans="2:4" hidden="1" x14ac:dyDescent="0.25">
      <c r="B3933" s="480" t="s">
        <v>4015</v>
      </c>
      <c r="C3933" s="475"/>
      <c r="D3933" s="462"/>
    </row>
    <row r="3934" spans="2:4" hidden="1" x14ac:dyDescent="0.25">
      <c r="B3934" s="480" t="s">
        <v>4016</v>
      </c>
      <c r="C3934" s="475"/>
      <c r="D3934" s="462"/>
    </row>
    <row r="3935" spans="2:4" hidden="1" x14ac:dyDescent="0.25">
      <c r="B3935" s="480" t="s">
        <v>4017</v>
      </c>
      <c r="C3935" s="475"/>
      <c r="D3935" s="462"/>
    </row>
    <row r="3936" spans="2:4" hidden="1" x14ac:dyDescent="0.25">
      <c r="B3936" s="480" t="s">
        <v>4018</v>
      </c>
      <c r="C3936" s="475"/>
      <c r="D3936" s="462"/>
    </row>
    <row r="3937" spans="2:4" hidden="1" x14ac:dyDescent="0.25">
      <c r="B3937" s="480" t="s">
        <v>4019</v>
      </c>
      <c r="C3937" s="475"/>
      <c r="D3937" s="462"/>
    </row>
    <row r="3938" spans="2:4" hidden="1" x14ac:dyDescent="0.25">
      <c r="B3938" s="481" t="s">
        <v>4192</v>
      </c>
      <c r="C3938" s="471">
        <f>COLUMN(B3938)</f>
        <v>2</v>
      </c>
      <c r="D3938" s="471">
        <f>ROW(B3938)</f>
        <v>3938</v>
      </c>
    </row>
    <row r="3939" spans="2:4" hidden="1" x14ac:dyDescent="0.25">
      <c r="B3939" s="480" t="s">
        <v>4000</v>
      </c>
      <c r="C3939" s="475"/>
      <c r="D3939" s="462"/>
    </row>
    <row r="3940" spans="2:4" hidden="1" x14ac:dyDescent="0.25">
      <c r="B3940" s="480" t="s">
        <v>4001</v>
      </c>
      <c r="C3940" s="475"/>
      <c r="D3940" s="462"/>
    </row>
    <row r="3941" spans="2:4" hidden="1" x14ac:dyDescent="0.25">
      <c r="B3941" s="480" t="s">
        <v>4002</v>
      </c>
      <c r="C3941" s="475"/>
      <c r="D3941" s="462"/>
    </row>
    <row r="3942" spans="2:4" hidden="1" x14ac:dyDescent="0.25">
      <c r="B3942" s="480" t="s">
        <v>4003</v>
      </c>
      <c r="C3942" s="475"/>
      <c r="D3942" s="462"/>
    </row>
    <row r="3943" spans="2:4" hidden="1" x14ac:dyDescent="0.25">
      <c r="B3943" s="480" t="s">
        <v>4004</v>
      </c>
      <c r="C3943" s="475"/>
      <c r="D3943" s="462"/>
    </row>
    <row r="3944" spans="2:4" hidden="1" x14ac:dyDescent="0.25">
      <c r="B3944" s="480" t="s">
        <v>4005</v>
      </c>
      <c r="C3944" s="475"/>
      <c r="D3944" s="462"/>
    </row>
    <row r="3945" spans="2:4" hidden="1" x14ac:dyDescent="0.25">
      <c r="B3945" s="480" t="s">
        <v>4006</v>
      </c>
      <c r="C3945" s="475"/>
      <c r="D3945" s="462"/>
    </row>
    <row r="3946" spans="2:4" hidden="1" x14ac:dyDescent="0.25">
      <c r="B3946" s="480" t="s">
        <v>4007</v>
      </c>
      <c r="C3946" s="475"/>
      <c r="D3946" s="462"/>
    </row>
    <row r="3947" spans="2:4" hidden="1" x14ac:dyDescent="0.25">
      <c r="B3947" s="480" t="s">
        <v>4008</v>
      </c>
      <c r="C3947" s="475"/>
      <c r="D3947" s="462"/>
    </row>
    <row r="3948" spans="2:4" hidden="1" x14ac:dyDescent="0.25">
      <c r="B3948" s="480" t="s">
        <v>4009</v>
      </c>
      <c r="C3948" s="475"/>
      <c r="D3948" s="462"/>
    </row>
    <row r="3949" spans="2:4" hidden="1" x14ac:dyDescent="0.25">
      <c r="B3949" s="480" t="s">
        <v>4010</v>
      </c>
      <c r="C3949" s="475"/>
      <c r="D3949" s="462"/>
    </row>
    <row r="3950" spans="2:4" hidden="1" x14ac:dyDescent="0.25">
      <c r="B3950" s="480" t="s">
        <v>4011</v>
      </c>
      <c r="C3950" s="475"/>
      <c r="D3950" s="462"/>
    </row>
    <row r="3951" spans="2:4" hidden="1" x14ac:dyDescent="0.25">
      <c r="B3951" s="480" t="s">
        <v>4012</v>
      </c>
      <c r="C3951" s="475"/>
      <c r="D3951" s="462"/>
    </row>
    <row r="3952" spans="2:4" hidden="1" x14ac:dyDescent="0.25">
      <c r="B3952" s="480" t="s">
        <v>4013</v>
      </c>
      <c r="C3952" s="475"/>
      <c r="D3952" s="462"/>
    </row>
    <row r="3953" spans="2:4" hidden="1" x14ac:dyDescent="0.25">
      <c r="B3953" s="480" t="s">
        <v>4014</v>
      </c>
      <c r="C3953" s="475"/>
      <c r="D3953" s="462"/>
    </row>
    <row r="3954" spans="2:4" hidden="1" x14ac:dyDescent="0.25">
      <c r="B3954" s="480" t="s">
        <v>4015</v>
      </c>
      <c r="C3954" s="475"/>
      <c r="D3954" s="462"/>
    </row>
    <row r="3955" spans="2:4" hidden="1" x14ac:dyDescent="0.25">
      <c r="B3955" s="480" t="s">
        <v>4016</v>
      </c>
      <c r="C3955" s="475"/>
      <c r="D3955" s="462"/>
    </row>
    <row r="3956" spans="2:4" hidden="1" x14ac:dyDescent="0.25">
      <c r="B3956" s="480" t="s">
        <v>4017</v>
      </c>
      <c r="C3956" s="475"/>
      <c r="D3956" s="462"/>
    </row>
    <row r="3957" spans="2:4" hidden="1" x14ac:dyDescent="0.25">
      <c r="B3957" s="480" t="s">
        <v>4018</v>
      </c>
      <c r="C3957" s="475"/>
      <c r="D3957" s="462"/>
    </row>
    <row r="3958" spans="2:4" hidden="1" x14ac:dyDescent="0.25">
      <c r="B3958" s="480" t="s">
        <v>4019</v>
      </c>
      <c r="C3958" s="475"/>
      <c r="D3958" s="462"/>
    </row>
    <row r="3959" spans="2:4" hidden="1" x14ac:dyDescent="0.25">
      <c r="B3959" s="481" t="s">
        <v>4193</v>
      </c>
      <c r="C3959" s="471">
        <f>COLUMN(B3959)</f>
        <v>2</v>
      </c>
      <c r="D3959" s="471">
        <f>ROW(B3959)</f>
        <v>3959</v>
      </c>
    </row>
    <row r="3960" spans="2:4" hidden="1" x14ac:dyDescent="0.25">
      <c r="B3960" s="480" t="s">
        <v>4000</v>
      </c>
      <c r="C3960" s="475"/>
      <c r="D3960" s="462"/>
    </row>
    <row r="3961" spans="2:4" hidden="1" x14ac:dyDescent="0.25">
      <c r="B3961" s="480" t="s">
        <v>4001</v>
      </c>
      <c r="C3961" s="475"/>
      <c r="D3961" s="462"/>
    </row>
    <row r="3962" spans="2:4" hidden="1" x14ac:dyDescent="0.25">
      <c r="B3962" s="480" t="s">
        <v>4002</v>
      </c>
      <c r="C3962" s="475"/>
      <c r="D3962" s="462"/>
    </row>
    <row r="3963" spans="2:4" hidden="1" x14ac:dyDescent="0.25">
      <c r="B3963" s="480" t="s">
        <v>4003</v>
      </c>
      <c r="C3963" s="475"/>
      <c r="D3963" s="462"/>
    </row>
    <row r="3964" spans="2:4" hidden="1" x14ac:dyDescent="0.25">
      <c r="B3964" s="480" t="s">
        <v>4004</v>
      </c>
      <c r="C3964" s="475"/>
      <c r="D3964" s="462"/>
    </row>
    <row r="3965" spans="2:4" hidden="1" x14ac:dyDescent="0.25">
      <c r="B3965" s="480" t="s">
        <v>4005</v>
      </c>
      <c r="C3965" s="475"/>
      <c r="D3965" s="462"/>
    </row>
    <row r="3966" spans="2:4" hidden="1" x14ac:dyDescent="0.25">
      <c r="B3966" s="480" t="s">
        <v>4006</v>
      </c>
      <c r="C3966" s="475"/>
      <c r="D3966" s="462"/>
    </row>
    <row r="3967" spans="2:4" hidden="1" x14ac:dyDescent="0.25">
      <c r="B3967" s="480" t="s">
        <v>4007</v>
      </c>
      <c r="C3967" s="475"/>
      <c r="D3967" s="462"/>
    </row>
    <row r="3968" spans="2:4" hidden="1" x14ac:dyDescent="0.25">
      <c r="B3968" s="480" t="s">
        <v>4008</v>
      </c>
      <c r="C3968" s="475"/>
      <c r="D3968" s="462"/>
    </row>
    <row r="3969" spans="2:4" hidden="1" x14ac:dyDescent="0.25">
      <c r="B3969" s="480" t="s">
        <v>4009</v>
      </c>
      <c r="C3969" s="475"/>
      <c r="D3969" s="462"/>
    </row>
    <row r="3970" spans="2:4" hidden="1" x14ac:dyDescent="0.25">
      <c r="B3970" s="480" t="s">
        <v>4010</v>
      </c>
      <c r="C3970" s="475"/>
      <c r="D3970" s="462"/>
    </row>
    <row r="3971" spans="2:4" hidden="1" x14ac:dyDescent="0.25">
      <c r="B3971" s="480" t="s">
        <v>4011</v>
      </c>
      <c r="C3971" s="475"/>
      <c r="D3971" s="462"/>
    </row>
    <row r="3972" spans="2:4" hidden="1" x14ac:dyDescent="0.25">
      <c r="B3972" s="480" t="s">
        <v>4012</v>
      </c>
      <c r="C3972" s="475"/>
      <c r="D3972" s="462"/>
    </row>
    <row r="3973" spans="2:4" hidden="1" x14ac:dyDescent="0.25">
      <c r="B3973" s="480" t="s">
        <v>4013</v>
      </c>
      <c r="C3973" s="475"/>
      <c r="D3973" s="462"/>
    </row>
    <row r="3974" spans="2:4" hidden="1" x14ac:dyDescent="0.25">
      <c r="B3974" s="480" t="s">
        <v>4014</v>
      </c>
      <c r="C3974" s="475"/>
      <c r="D3974" s="462"/>
    </row>
    <row r="3975" spans="2:4" hidden="1" x14ac:dyDescent="0.25">
      <c r="B3975" s="480" t="s">
        <v>4015</v>
      </c>
      <c r="C3975" s="475"/>
      <c r="D3975" s="462"/>
    </row>
    <row r="3976" spans="2:4" hidden="1" x14ac:dyDescent="0.25">
      <c r="B3976" s="480" t="s">
        <v>4016</v>
      </c>
      <c r="C3976" s="475"/>
      <c r="D3976" s="462"/>
    </row>
    <row r="3977" spans="2:4" hidden="1" x14ac:dyDescent="0.25">
      <c r="B3977" s="480" t="s">
        <v>4017</v>
      </c>
      <c r="C3977" s="475"/>
      <c r="D3977" s="462"/>
    </row>
    <row r="3978" spans="2:4" hidden="1" x14ac:dyDescent="0.25">
      <c r="B3978" s="480" t="s">
        <v>4018</v>
      </c>
      <c r="C3978" s="475"/>
      <c r="D3978" s="462"/>
    </row>
    <row r="3979" spans="2:4" hidden="1" x14ac:dyDescent="0.25">
      <c r="B3979" s="480" t="s">
        <v>4019</v>
      </c>
      <c r="C3979" s="475"/>
      <c r="D3979" s="462"/>
    </row>
    <row r="3980" spans="2:4" hidden="1" x14ac:dyDescent="0.25">
      <c r="B3980" s="481" t="s">
        <v>4194</v>
      </c>
      <c r="C3980" s="471">
        <f>COLUMN(B3980)</f>
        <v>2</v>
      </c>
      <c r="D3980" s="471">
        <f>ROW(B3980)</f>
        <v>3980</v>
      </c>
    </row>
    <row r="3981" spans="2:4" hidden="1" x14ac:dyDescent="0.25">
      <c r="B3981" s="480" t="s">
        <v>4000</v>
      </c>
      <c r="C3981" s="475"/>
      <c r="D3981" s="462"/>
    </row>
    <row r="3982" spans="2:4" hidden="1" x14ac:dyDescent="0.25">
      <c r="B3982" s="480" t="s">
        <v>4001</v>
      </c>
      <c r="C3982" s="475"/>
      <c r="D3982" s="462"/>
    </row>
    <row r="3983" spans="2:4" hidden="1" x14ac:dyDescent="0.25">
      <c r="B3983" s="480" t="s">
        <v>4002</v>
      </c>
      <c r="C3983" s="475"/>
      <c r="D3983" s="462"/>
    </row>
    <row r="3984" spans="2:4" hidden="1" x14ac:dyDescent="0.25">
      <c r="B3984" s="480" t="s">
        <v>4003</v>
      </c>
      <c r="C3984" s="475"/>
      <c r="D3984" s="462"/>
    </row>
    <row r="3985" spans="2:4" hidden="1" x14ac:dyDescent="0.25">
      <c r="B3985" s="480" t="s">
        <v>4004</v>
      </c>
      <c r="C3985" s="475"/>
      <c r="D3985" s="462"/>
    </row>
    <row r="3986" spans="2:4" hidden="1" x14ac:dyDescent="0.25">
      <c r="B3986" s="480" t="s">
        <v>4005</v>
      </c>
      <c r="C3986" s="475"/>
      <c r="D3986" s="462"/>
    </row>
    <row r="3987" spans="2:4" hidden="1" x14ac:dyDescent="0.25">
      <c r="B3987" s="480" t="s">
        <v>4006</v>
      </c>
      <c r="C3987" s="475"/>
      <c r="D3987" s="462"/>
    </row>
    <row r="3988" spans="2:4" hidden="1" x14ac:dyDescent="0.25">
      <c r="B3988" s="480" t="s">
        <v>4007</v>
      </c>
      <c r="C3988" s="475"/>
      <c r="D3988" s="462"/>
    </row>
    <row r="3989" spans="2:4" hidden="1" x14ac:dyDescent="0.25">
      <c r="B3989" s="480" t="s">
        <v>4008</v>
      </c>
      <c r="C3989" s="475"/>
      <c r="D3989" s="462"/>
    </row>
    <row r="3990" spans="2:4" hidden="1" x14ac:dyDescent="0.25">
      <c r="B3990" s="480" t="s">
        <v>4009</v>
      </c>
      <c r="C3990" s="475"/>
      <c r="D3990" s="462"/>
    </row>
    <row r="3991" spans="2:4" hidden="1" x14ac:dyDescent="0.25">
      <c r="B3991" s="480" t="s">
        <v>4010</v>
      </c>
      <c r="C3991" s="475"/>
      <c r="D3991" s="462"/>
    </row>
    <row r="3992" spans="2:4" hidden="1" x14ac:dyDescent="0.25">
      <c r="B3992" s="480" t="s">
        <v>4011</v>
      </c>
      <c r="C3992" s="475"/>
      <c r="D3992" s="462"/>
    </row>
    <row r="3993" spans="2:4" hidden="1" x14ac:dyDescent="0.25">
      <c r="B3993" s="480" t="s">
        <v>4012</v>
      </c>
      <c r="C3993" s="475"/>
      <c r="D3993" s="462"/>
    </row>
    <row r="3994" spans="2:4" hidden="1" x14ac:dyDescent="0.25">
      <c r="B3994" s="480" t="s">
        <v>4013</v>
      </c>
      <c r="C3994" s="475"/>
      <c r="D3994" s="462"/>
    </row>
    <row r="3995" spans="2:4" hidden="1" x14ac:dyDescent="0.25">
      <c r="B3995" s="480" t="s">
        <v>4014</v>
      </c>
      <c r="C3995" s="475"/>
      <c r="D3995" s="462"/>
    </row>
    <row r="3996" spans="2:4" hidden="1" x14ac:dyDescent="0.25">
      <c r="B3996" s="480" t="s">
        <v>4015</v>
      </c>
      <c r="C3996" s="475"/>
      <c r="D3996" s="462"/>
    </row>
    <row r="3997" spans="2:4" hidden="1" x14ac:dyDescent="0.25">
      <c r="B3997" s="480" t="s">
        <v>4016</v>
      </c>
      <c r="C3997" s="475"/>
      <c r="D3997" s="462"/>
    </row>
    <row r="3998" spans="2:4" hidden="1" x14ac:dyDescent="0.25">
      <c r="B3998" s="480" t="s">
        <v>4017</v>
      </c>
      <c r="C3998" s="475"/>
      <c r="D3998" s="462"/>
    </row>
    <row r="3999" spans="2:4" hidden="1" x14ac:dyDescent="0.25">
      <c r="B3999" s="480" t="s">
        <v>4018</v>
      </c>
      <c r="C3999" s="475"/>
      <c r="D3999" s="462"/>
    </row>
    <row r="4000" spans="2:4" hidden="1" x14ac:dyDescent="0.25">
      <c r="B4000" s="480" t="s">
        <v>4019</v>
      </c>
      <c r="C4000" s="475"/>
      <c r="D4000" s="462"/>
    </row>
    <row r="4001" spans="2:4" hidden="1" x14ac:dyDescent="0.25">
      <c r="B4001" s="481" t="s">
        <v>4195</v>
      </c>
      <c r="C4001" s="471">
        <f>COLUMN(B4001)</f>
        <v>2</v>
      </c>
      <c r="D4001" s="471">
        <f>ROW(B4001)</f>
        <v>4001</v>
      </c>
    </row>
    <row r="4002" spans="2:4" hidden="1" x14ac:dyDescent="0.25">
      <c r="B4002" s="480" t="s">
        <v>4000</v>
      </c>
      <c r="C4002" s="475"/>
      <c r="D4002" s="462"/>
    </row>
    <row r="4003" spans="2:4" hidden="1" x14ac:dyDescent="0.25">
      <c r="B4003" s="480" t="s">
        <v>4001</v>
      </c>
      <c r="C4003" s="475"/>
      <c r="D4003" s="462"/>
    </row>
    <row r="4004" spans="2:4" hidden="1" x14ac:dyDescent="0.25">
      <c r="B4004" s="480" t="s">
        <v>4002</v>
      </c>
      <c r="C4004" s="475"/>
      <c r="D4004" s="462"/>
    </row>
    <row r="4005" spans="2:4" hidden="1" x14ac:dyDescent="0.25">
      <c r="B4005" s="480" t="s">
        <v>4003</v>
      </c>
      <c r="C4005" s="475"/>
      <c r="D4005" s="462"/>
    </row>
    <row r="4006" spans="2:4" hidden="1" x14ac:dyDescent="0.25">
      <c r="B4006" s="480" t="s">
        <v>4004</v>
      </c>
      <c r="C4006" s="475"/>
      <c r="D4006" s="462"/>
    </row>
    <row r="4007" spans="2:4" hidden="1" x14ac:dyDescent="0.25">
      <c r="B4007" s="480" t="s">
        <v>4005</v>
      </c>
      <c r="C4007" s="475"/>
      <c r="D4007" s="462"/>
    </row>
    <row r="4008" spans="2:4" hidden="1" x14ac:dyDescent="0.25">
      <c r="B4008" s="480" t="s">
        <v>4006</v>
      </c>
      <c r="C4008" s="475"/>
      <c r="D4008" s="462"/>
    </row>
    <row r="4009" spans="2:4" hidden="1" x14ac:dyDescent="0.25">
      <c r="B4009" s="480" t="s">
        <v>4007</v>
      </c>
      <c r="C4009" s="475"/>
      <c r="D4009" s="462"/>
    </row>
    <row r="4010" spans="2:4" hidden="1" x14ac:dyDescent="0.25">
      <c r="B4010" s="480" t="s">
        <v>4008</v>
      </c>
      <c r="C4010" s="475"/>
      <c r="D4010" s="462"/>
    </row>
    <row r="4011" spans="2:4" hidden="1" x14ac:dyDescent="0.25">
      <c r="B4011" s="480" t="s">
        <v>4009</v>
      </c>
      <c r="C4011" s="475"/>
      <c r="D4011" s="462"/>
    </row>
    <row r="4012" spans="2:4" hidden="1" x14ac:dyDescent="0.25">
      <c r="B4012" s="480" t="s">
        <v>4010</v>
      </c>
      <c r="C4012" s="475"/>
      <c r="D4012" s="462"/>
    </row>
    <row r="4013" spans="2:4" hidden="1" x14ac:dyDescent="0.25">
      <c r="B4013" s="480" t="s">
        <v>4011</v>
      </c>
      <c r="C4013" s="475"/>
      <c r="D4013" s="462"/>
    </row>
    <row r="4014" spans="2:4" hidden="1" x14ac:dyDescent="0.25">
      <c r="B4014" s="480" t="s">
        <v>4012</v>
      </c>
      <c r="C4014" s="475"/>
      <c r="D4014" s="462"/>
    </row>
    <row r="4015" spans="2:4" hidden="1" x14ac:dyDescent="0.25">
      <c r="B4015" s="480" t="s">
        <v>4013</v>
      </c>
      <c r="C4015" s="475"/>
      <c r="D4015" s="462"/>
    </row>
    <row r="4016" spans="2:4" hidden="1" x14ac:dyDescent="0.25">
      <c r="B4016" s="480" t="s">
        <v>4014</v>
      </c>
      <c r="C4016" s="475"/>
      <c r="D4016" s="462"/>
    </row>
    <row r="4017" spans="2:4" hidden="1" x14ac:dyDescent="0.25">
      <c r="B4017" s="480" t="s">
        <v>4015</v>
      </c>
      <c r="C4017" s="475"/>
      <c r="D4017" s="462"/>
    </row>
    <row r="4018" spans="2:4" hidden="1" x14ac:dyDescent="0.25">
      <c r="B4018" s="480" t="s">
        <v>4016</v>
      </c>
      <c r="C4018" s="475"/>
      <c r="D4018" s="462"/>
    </row>
    <row r="4019" spans="2:4" hidden="1" x14ac:dyDescent="0.25">
      <c r="B4019" s="480" t="s">
        <v>4017</v>
      </c>
      <c r="C4019" s="475"/>
      <c r="D4019" s="462"/>
    </row>
    <row r="4020" spans="2:4" hidden="1" x14ac:dyDescent="0.25">
      <c r="B4020" s="480" t="s">
        <v>4018</v>
      </c>
      <c r="C4020" s="475"/>
      <c r="D4020" s="462"/>
    </row>
    <row r="4021" spans="2:4" hidden="1" x14ac:dyDescent="0.25">
      <c r="B4021" s="480" t="s">
        <v>4019</v>
      </c>
      <c r="C4021" s="475"/>
      <c r="D4021" s="462"/>
    </row>
    <row r="4022" spans="2:4" hidden="1" x14ac:dyDescent="0.25">
      <c r="B4022" s="477" t="s">
        <v>4196</v>
      </c>
      <c r="C4022" s="471">
        <f>COLUMN(B4022)</f>
        <v>2</v>
      </c>
      <c r="D4022" s="471">
        <f>ROW(B4022)</f>
        <v>4022</v>
      </c>
    </row>
    <row r="4023" spans="2:4" hidden="1" x14ac:dyDescent="0.25">
      <c r="B4023" s="480" t="s">
        <v>4000</v>
      </c>
      <c r="C4023" s="475"/>
      <c r="D4023" s="462"/>
    </row>
    <row r="4024" spans="2:4" hidden="1" x14ac:dyDescent="0.25">
      <c r="B4024" s="480" t="s">
        <v>4001</v>
      </c>
      <c r="C4024" s="475"/>
      <c r="D4024" s="462"/>
    </row>
    <row r="4025" spans="2:4" hidden="1" x14ac:dyDescent="0.25">
      <c r="B4025" s="480" t="s">
        <v>4002</v>
      </c>
      <c r="C4025" s="475"/>
      <c r="D4025" s="462"/>
    </row>
    <row r="4026" spans="2:4" hidden="1" x14ac:dyDescent="0.25">
      <c r="B4026" s="480" t="s">
        <v>4003</v>
      </c>
      <c r="C4026" s="475"/>
      <c r="D4026" s="462"/>
    </row>
    <row r="4027" spans="2:4" hidden="1" x14ac:dyDescent="0.25">
      <c r="B4027" s="480" t="s">
        <v>4004</v>
      </c>
      <c r="C4027" s="475"/>
      <c r="D4027" s="462"/>
    </row>
    <row r="4028" spans="2:4" hidden="1" x14ac:dyDescent="0.25">
      <c r="B4028" s="480" t="s">
        <v>4005</v>
      </c>
      <c r="C4028" s="475"/>
      <c r="D4028" s="462"/>
    </row>
    <row r="4029" spans="2:4" hidden="1" x14ac:dyDescent="0.25">
      <c r="B4029" s="480" t="s">
        <v>4006</v>
      </c>
      <c r="C4029" s="475"/>
      <c r="D4029" s="462"/>
    </row>
    <row r="4030" spans="2:4" hidden="1" x14ac:dyDescent="0.25">
      <c r="B4030" s="480" t="s">
        <v>4007</v>
      </c>
      <c r="C4030" s="475"/>
      <c r="D4030" s="462"/>
    </row>
    <row r="4031" spans="2:4" hidden="1" x14ac:dyDescent="0.25">
      <c r="B4031" s="480" t="s">
        <v>4008</v>
      </c>
      <c r="C4031" s="475"/>
      <c r="D4031" s="462"/>
    </row>
    <row r="4032" spans="2:4" hidden="1" x14ac:dyDescent="0.25">
      <c r="B4032" s="480" t="s">
        <v>4009</v>
      </c>
      <c r="C4032" s="475"/>
      <c r="D4032" s="462"/>
    </row>
    <row r="4033" spans="2:4" hidden="1" x14ac:dyDescent="0.25">
      <c r="B4033" s="480" t="s">
        <v>4010</v>
      </c>
      <c r="C4033" s="475"/>
      <c r="D4033" s="462"/>
    </row>
    <row r="4034" spans="2:4" hidden="1" x14ac:dyDescent="0.25">
      <c r="B4034" s="480" t="s">
        <v>4011</v>
      </c>
      <c r="C4034" s="475"/>
      <c r="D4034" s="462"/>
    </row>
    <row r="4035" spans="2:4" hidden="1" x14ac:dyDescent="0.25">
      <c r="B4035" s="480" t="s">
        <v>4012</v>
      </c>
      <c r="C4035" s="475"/>
      <c r="D4035" s="462"/>
    </row>
    <row r="4036" spans="2:4" hidden="1" x14ac:dyDescent="0.25">
      <c r="B4036" s="480" t="s">
        <v>4013</v>
      </c>
      <c r="C4036" s="475"/>
      <c r="D4036" s="462"/>
    </row>
    <row r="4037" spans="2:4" hidden="1" x14ac:dyDescent="0.25">
      <c r="B4037" s="480" t="s">
        <v>4014</v>
      </c>
      <c r="C4037" s="475"/>
      <c r="D4037" s="462"/>
    </row>
    <row r="4038" spans="2:4" hidden="1" x14ac:dyDescent="0.25">
      <c r="B4038" s="480" t="s">
        <v>4015</v>
      </c>
      <c r="C4038" s="475"/>
      <c r="D4038" s="462"/>
    </row>
    <row r="4039" spans="2:4" hidden="1" x14ac:dyDescent="0.25">
      <c r="B4039" s="480" t="s">
        <v>4016</v>
      </c>
      <c r="C4039" s="475"/>
      <c r="D4039" s="462"/>
    </row>
    <row r="4040" spans="2:4" hidden="1" x14ac:dyDescent="0.25">
      <c r="B4040" s="480" t="s">
        <v>4017</v>
      </c>
      <c r="C4040" s="475"/>
      <c r="D4040" s="462"/>
    </row>
    <row r="4041" spans="2:4" hidden="1" x14ac:dyDescent="0.25">
      <c r="B4041" s="480" t="s">
        <v>4018</v>
      </c>
      <c r="C4041" s="475"/>
      <c r="D4041" s="462"/>
    </row>
    <row r="4042" spans="2:4" hidden="1" x14ac:dyDescent="0.25">
      <c r="B4042" s="480" t="s">
        <v>4019</v>
      </c>
      <c r="C4042" s="475"/>
      <c r="D4042" s="462"/>
    </row>
    <row r="4043" spans="2:4" hidden="1" x14ac:dyDescent="0.25">
      <c r="B4043" s="481" t="s">
        <v>4197</v>
      </c>
      <c r="C4043" s="471">
        <f>COLUMN(B4043)</f>
        <v>2</v>
      </c>
      <c r="D4043" s="471">
        <f>ROW(B4043)</f>
        <v>4043</v>
      </c>
    </row>
    <row r="4044" spans="2:4" hidden="1" x14ac:dyDescent="0.25">
      <c r="B4044" s="480" t="s">
        <v>4000</v>
      </c>
      <c r="C4044" s="475"/>
      <c r="D4044" s="462"/>
    </row>
    <row r="4045" spans="2:4" hidden="1" x14ac:dyDescent="0.25">
      <c r="B4045" s="480" t="s">
        <v>4001</v>
      </c>
      <c r="C4045" s="475"/>
      <c r="D4045" s="462"/>
    </row>
    <row r="4046" spans="2:4" hidden="1" x14ac:dyDescent="0.25">
      <c r="B4046" s="480" t="s">
        <v>4002</v>
      </c>
      <c r="C4046" s="475"/>
      <c r="D4046" s="462"/>
    </row>
    <row r="4047" spans="2:4" hidden="1" x14ac:dyDescent="0.25">
      <c r="B4047" s="480" t="s">
        <v>4003</v>
      </c>
      <c r="C4047" s="475"/>
      <c r="D4047" s="462"/>
    </row>
    <row r="4048" spans="2:4" hidden="1" x14ac:dyDescent="0.25">
      <c r="B4048" s="480" t="s">
        <v>4004</v>
      </c>
      <c r="C4048" s="475"/>
      <c r="D4048" s="462"/>
    </row>
    <row r="4049" spans="2:4" hidden="1" x14ac:dyDescent="0.25">
      <c r="B4049" s="480" t="s">
        <v>4005</v>
      </c>
      <c r="C4049" s="475"/>
      <c r="D4049" s="462"/>
    </row>
    <row r="4050" spans="2:4" hidden="1" x14ac:dyDescent="0.25">
      <c r="B4050" s="480" t="s">
        <v>4006</v>
      </c>
      <c r="C4050" s="475"/>
      <c r="D4050" s="462"/>
    </row>
    <row r="4051" spans="2:4" hidden="1" x14ac:dyDescent="0.25">
      <c r="B4051" s="480" t="s">
        <v>4007</v>
      </c>
      <c r="C4051" s="475"/>
      <c r="D4051" s="462"/>
    </row>
    <row r="4052" spans="2:4" hidden="1" x14ac:dyDescent="0.25">
      <c r="B4052" s="480" t="s">
        <v>4008</v>
      </c>
      <c r="C4052" s="475"/>
      <c r="D4052" s="462"/>
    </row>
    <row r="4053" spans="2:4" hidden="1" x14ac:dyDescent="0.25">
      <c r="B4053" s="480" t="s">
        <v>4009</v>
      </c>
      <c r="C4053" s="475"/>
      <c r="D4053" s="462"/>
    </row>
    <row r="4054" spans="2:4" hidden="1" x14ac:dyDescent="0.25">
      <c r="B4054" s="480" t="s">
        <v>4010</v>
      </c>
      <c r="C4054" s="475"/>
      <c r="D4054" s="462"/>
    </row>
    <row r="4055" spans="2:4" hidden="1" x14ac:dyDescent="0.25">
      <c r="B4055" s="480" t="s">
        <v>4011</v>
      </c>
      <c r="C4055" s="475"/>
      <c r="D4055" s="462"/>
    </row>
    <row r="4056" spans="2:4" hidden="1" x14ac:dyDescent="0.25">
      <c r="B4056" s="480" t="s">
        <v>4012</v>
      </c>
      <c r="C4056" s="475"/>
      <c r="D4056" s="462"/>
    </row>
    <row r="4057" spans="2:4" hidden="1" x14ac:dyDescent="0.25">
      <c r="B4057" s="480" t="s">
        <v>4013</v>
      </c>
      <c r="C4057" s="475"/>
      <c r="D4057" s="462"/>
    </row>
    <row r="4058" spans="2:4" hidden="1" x14ac:dyDescent="0.25">
      <c r="B4058" s="480" t="s">
        <v>4014</v>
      </c>
      <c r="C4058" s="475"/>
      <c r="D4058" s="462"/>
    </row>
    <row r="4059" spans="2:4" hidden="1" x14ac:dyDescent="0.25">
      <c r="B4059" s="480" t="s">
        <v>4015</v>
      </c>
      <c r="C4059" s="475"/>
      <c r="D4059" s="462"/>
    </row>
    <row r="4060" spans="2:4" hidden="1" x14ac:dyDescent="0.25">
      <c r="B4060" s="480" t="s">
        <v>4016</v>
      </c>
      <c r="C4060" s="475"/>
      <c r="D4060" s="462"/>
    </row>
    <row r="4061" spans="2:4" hidden="1" x14ac:dyDescent="0.25">
      <c r="B4061" s="480" t="s">
        <v>4017</v>
      </c>
      <c r="C4061" s="475"/>
      <c r="D4061" s="462"/>
    </row>
    <row r="4062" spans="2:4" hidden="1" x14ac:dyDescent="0.25">
      <c r="B4062" s="480" t="s">
        <v>4018</v>
      </c>
      <c r="C4062" s="475"/>
      <c r="D4062" s="462"/>
    </row>
    <row r="4063" spans="2:4" hidden="1" x14ac:dyDescent="0.25">
      <c r="B4063" s="480" t="s">
        <v>4019</v>
      </c>
      <c r="C4063" s="475"/>
      <c r="D4063" s="462"/>
    </row>
    <row r="4064" spans="2:4" hidden="1" x14ac:dyDescent="0.25">
      <c r="B4064" s="481" t="s">
        <v>4198</v>
      </c>
      <c r="C4064" s="471">
        <f>COLUMN(B4064)</f>
        <v>2</v>
      </c>
      <c r="D4064" s="471">
        <f>ROW(B4064)</f>
        <v>4064</v>
      </c>
    </row>
    <row r="4065" spans="2:4" hidden="1" x14ac:dyDescent="0.25">
      <c r="B4065" s="480" t="s">
        <v>4000</v>
      </c>
      <c r="C4065" s="475"/>
      <c r="D4065" s="462"/>
    </row>
    <row r="4066" spans="2:4" hidden="1" x14ac:dyDescent="0.25">
      <c r="B4066" s="480" t="s">
        <v>4001</v>
      </c>
      <c r="C4066" s="475"/>
      <c r="D4066" s="462"/>
    </row>
    <row r="4067" spans="2:4" hidden="1" x14ac:dyDescent="0.25">
      <c r="B4067" s="480" t="s">
        <v>4002</v>
      </c>
      <c r="C4067" s="475"/>
      <c r="D4067" s="462"/>
    </row>
    <row r="4068" spans="2:4" hidden="1" x14ac:dyDescent="0.25">
      <c r="B4068" s="480" t="s">
        <v>4003</v>
      </c>
      <c r="C4068" s="475"/>
      <c r="D4068" s="462"/>
    </row>
    <row r="4069" spans="2:4" hidden="1" x14ac:dyDescent="0.25">
      <c r="B4069" s="480" t="s">
        <v>4004</v>
      </c>
      <c r="C4069" s="475"/>
      <c r="D4069" s="462"/>
    </row>
    <row r="4070" spans="2:4" hidden="1" x14ac:dyDescent="0.25">
      <c r="B4070" s="480" t="s">
        <v>4005</v>
      </c>
      <c r="C4070" s="475"/>
      <c r="D4070" s="462"/>
    </row>
    <row r="4071" spans="2:4" hidden="1" x14ac:dyDescent="0.25">
      <c r="B4071" s="480" t="s">
        <v>4006</v>
      </c>
      <c r="C4071" s="475"/>
      <c r="D4071" s="462"/>
    </row>
    <row r="4072" spans="2:4" hidden="1" x14ac:dyDescent="0.25">
      <c r="B4072" s="480" t="s">
        <v>4007</v>
      </c>
      <c r="C4072" s="475"/>
      <c r="D4072" s="462"/>
    </row>
    <row r="4073" spans="2:4" hidden="1" x14ac:dyDescent="0.25">
      <c r="B4073" s="480" t="s">
        <v>4008</v>
      </c>
      <c r="C4073" s="475"/>
      <c r="D4073" s="462"/>
    </row>
    <row r="4074" spans="2:4" hidden="1" x14ac:dyDescent="0.25">
      <c r="B4074" s="480" t="s">
        <v>4009</v>
      </c>
      <c r="C4074" s="475"/>
      <c r="D4074" s="462"/>
    </row>
    <row r="4075" spans="2:4" hidden="1" x14ac:dyDescent="0.25">
      <c r="B4075" s="480" t="s">
        <v>4010</v>
      </c>
      <c r="C4075" s="475"/>
      <c r="D4075" s="462"/>
    </row>
    <row r="4076" spans="2:4" hidden="1" x14ac:dyDescent="0.25">
      <c r="B4076" s="480" t="s">
        <v>4011</v>
      </c>
      <c r="C4076" s="475"/>
      <c r="D4076" s="462"/>
    </row>
    <row r="4077" spans="2:4" hidden="1" x14ac:dyDescent="0.25">
      <c r="B4077" s="480" t="s">
        <v>4012</v>
      </c>
      <c r="C4077" s="475"/>
      <c r="D4077" s="462"/>
    </row>
    <row r="4078" spans="2:4" hidden="1" x14ac:dyDescent="0.25">
      <c r="B4078" s="480" t="s">
        <v>4013</v>
      </c>
      <c r="C4078" s="475"/>
      <c r="D4078" s="462"/>
    </row>
    <row r="4079" spans="2:4" hidden="1" x14ac:dyDescent="0.25">
      <c r="B4079" s="480" t="s">
        <v>4014</v>
      </c>
      <c r="C4079" s="475"/>
      <c r="D4079" s="462"/>
    </row>
    <row r="4080" spans="2:4" hidden="1" x14ac:dyDescent="0.25">
      <c r="B4080" s="480" t="s">
        <v>4015</v>
      </c>
      <c r="C4080" s="475"/>
      <c r="D4080" s="462"/>
    </row>
    <row r="4081" spans="2:4" hidden="1" x14ac:dyDescent="0.25">
      <c r="B4081" s="480" t="s">
        <v>4016</v>
      </c>
      <c r="C4081" s="475"/>
      <c r="D4081" s="462"/>
    </row>
    <row r="4082" spans="2:4" hidden="1" x14ac:dyDescent="0.25">
      <c r="B4082" s="480" t="s">
        <v>4017</v>
      </c>
      <c r="C4082" s="475"/>
      <c r="D4082" s="462"/>
    </row>
    <row r="4083" spans="2:4" hidden="1" x14ac:dyDescent="0.25">
      <c r="B4083" s="480" t="s">
        <v>4018</v>
      </c>
      <c r="C4083" s="475"/>
      <c r="D4083" s="462"/>
    </row>
    <row r="4084" spans="2:4" hidden="1" x14ac:dyDescent="0.25">
      <c r="B4084" s="480" t="s">
        <v>4019</v>
      </c>
      <c r="C4084" s="475"/>
      <c r="D4084" s="462"/>
    </row>
    <row r="4085" spans="2:4" hidden="1" x14ac:dyDescent="0.25">
      <c r="B4085" s="481" t="s">
        <v>4199</v>
      </c>
      <c r="C4085" s="471">
        <f>COLUMN(B4085)</f>
        <v>2</v>
      </c>
      <c r="D4085" s="471">
        <f>ROW(B4085)</f>
        <v>4085</v>
      </c>
    </row>
    <row r="4086" spans="2:4" hidden="1" x14ac:dyDescent="0.25">
      <c r="B4086" s="480" t="s">
        <v>4000</v>
      </c>
      <c r="C4086" s="475"/>
      <c r="D4086" s="462"/>
    </row>
    <row r="4087" spans="2:4" hidden="1" x14ac:dyDescent="0.25">
      <c r="B4087" s="480" t="s">
        <v>4001</v>
      </c>
      <c r="C4087" s="475"/>
      <c r="D4087" s="462"/>
    </row>
    <row r="4088" spans="2:4" hidden="1" x14ac:dyDescent="0.25">
      <c r="B4088" s="480" t="s">
        <v>4002</v>
      </c>
      <c r="C4088" s="475"/>
      <c r="D4088" s="462"/>
    </row>
    <row r="4089" spans="2:4" hidden="1" x14ac:dyDescent="0.25">
      <c r="B4089" s="480" t="s">
        <v>4003</v>
      </c>
      <c r="C4089" s="475"/>
      <c r="D4089" s="462"/>
    </row>
    <row r="4090" spans="2:4" hidden="1" x14ac:dyDescent="0.25">
      <c r="B4090" s="480" t="s">
        <v>4004</v>
      </c>
      <c r="C4090" s="475"/>
      <c r="D4090" s="462"/>
    </row>
    <row r="4091" spans="2:4" hidden="1" x14ac:dyDescent="0.25">
      <c r="B4091" s="480" t="s">
        <v>4005</v>
      </c>
      <c r="C4091" s="475"/>
      <c r="D4091" s="462"/>
    </row>
    <row r="4092" spans="2:4" hidden="1" x14ac:dyDescent="0.25">
      <c r="B4092" s="480" t="s">
        <v>4006</v>
      </c>
      <c r="C4092" s="475"/>
      <c r="D4092" s="462"/>
    </row>
    <row r="4093" spans="2:4" hidden="1" x14ac:dyDescent="0.25">
      <c r="B4093" s="480" t="s">
        <v>4007</v>
      </c>
      <c r="C4093" s="475"/>
      <c r="D4093" s="462"/>
    </row>
    <row r="4094" spans="2:4" hidden="1" x14ac:dyDescent="0.25">
      <c r="B4094" s="480" t="s">
        <v>4008</v>
      </c>
      <c r="C4094" s="475"/>
      <c r="D4094" s="462"/>
    </row>
    <row r="4095" spans="2:4" hidden="1" x14ac:dyDescent="0.25">
      <c r="B4095" s="480" t="s">
        <v>4009</v>
      </c>
      <c r="C4095" s="475"/>
      <c r="D4095" s="462"/>
    </row>
    <row r="4096" spans="2:4" hidden="1" x14ac:dyDescent="0.25">
      <c r="B4096" s="480" t="s">
        <v>4010</v>
      </c>
      <c r="C4096" s="475"/>
      <c r="D4096" s="462"/>
    </row>
    <row r="4097" spans="2:4" hidden="1" x14ac:dyDescent="0.25">
      <c r="B4097" s="480" t="s">
        <v>4011</v>
      </c>
      <c r="C4097" s="475"/>
      <c r="D4097" s="462"/>
    </row>
    <row r="4098" spans="2:4" hidden="1" x14ac:dyDescent="0.25">
      <c r="B4098" s="480" t="s">
        <v>4012</v>
      </c>
      <c r="C4098" s="475"/>
      <c r="D4098" s="462"/>
    </row>
    <row r="4099" spans="2:4" hidden="1" x14ac:dyDescent="0.25">
      <c r="B4099" s="480" t="s">
        <v>4013</v>
      </c>
      <c r="C4099" s="475"/>
      <c r="D4099" s="462"/>
    </row>
    <row r="4100" spans="2:4" hidden="1" x14ac:dyDescent="0.25">
      <c r="B4100" s="480" t="s">
        <v>4014</v>
      </c>
      <c r="C4100" s="475"/>
      <c r="D4100" s="462"/>
    </row>
    <row r="4101" spans="2:4" hidden="1" x14ac:dyDescent="0.25">
      <c r="B4101" s="480" t="s">
        <v>4015</v>
      </c>
      <c r="C4101" s="475"/>
      <c r="D4101" s="462"/>
    </row>
    <row r="4102" spans="2:4" hidden="1" x14ac:dyDescent="0.25">
      <c r="B4102" s="480" t="s">
        <v>4016</v>
      </c>
      <c r="C4102" s="475"/>
      <c r="D4102" s="462"/>
    </row>
    <row r="4103" spans="2:4" hidden="1" x14ac:dyDescent="0.25">
      <c r="B4103" s="480" t="s">
        <v>4017</v>
      </c>
      <c r="C4103" s="475"/>
      <c r="D4103" s="462"/>
    </row>
    <row r="4104" spans="2:4" hidden="1" x14ac:dyDescent="0.25">
      <c r="B4104" s="480" t="s">
        <v>4018</v>
      </c>
      <c r="C4104" s="475"/>
      <c r="D4104" s="462"/>
    </row>
    <row r="4105" spans="2:4" hidden="1" x14ac:dyDescent="0.25">
      <c r="B4105" s="480" t="s">
        <v>4019</v>
      </c>
      <c r="C4105" s="475"/>
      <c r="D4105" s="462"/>
    </row>
    <row r="4106" spans="2:4" hidden="1" x14ac:dyDescent="0.25">
      <c r="B4106" s="481" t="s">
        <v>4200</v>
      </c>
      <c r="C4106" s="471">
        <f>COLUMN(B4106)</f>
        <v>2</v>
      </c>
      <c r="D4106" s="471">
        <f>ROW(B4106)</f>
        <v>4106</v>
      </c>
    </row>
    <row r="4107" spans="2:4" hidden="1" x14ac:dyDescent="0.25">
      <c r="B4107" s="480" t="s">
        <v>4000</v>
      </c>
      <c r="C4107" s="475"/>
      <c r="D4107" s="462"/>
    </row>
    <row r="4108" spans="2:4" hidden="1" x14ac:dyDescent="0.25">
      <c r="B4108" s="480" t="s">
        <v>4001</v>
      </c>
      <c r="C4108" s="475"/>
      <c r="D4108" s="462"/>
    </row>
    <row r="4109" spans="2:4" hidden="1" x14ac:dyDescent="0.25">
      <c r="B4109" s="480" t="s">
        <v>4002</v>
      </c>
      <c r="C4109" s="475"/>
      <c r="D4109" s="462"/>
    </row>
    <row r="4110" spans="2:4" hidden="1" x14ac:dyDescent="0.25">
      <c r="B4110" s="480" t="s">
        <v>4003</v>
      </c>
      <c r="C4110" s="475"/>
      <c r="D4110" s="462"/>
    </row>
    <row r="4111" spans="2:4" hidden="1" x14ac:dyDescent="0.25">
      <c r="B4111" s="480" t="s">
        <v>4004</v>
      </c>
      <c r="C4111" s="475"/>
      <c r="D4111" s="462"/>
    </row>
    <row r="4112" spans="2:4" hidden="1" x14ac:dyDescent="0.25">
      <c r="B4112" s="480" t="s">
        <v>4005</v>
      </c>
      <c r="C4112" s="475"/>
      <c r="D4112" s="462"/>
    </row>
    <row r="4113" spans="2:4" hidden="1" x14ac:dyDescent="0.25">
      <c r="B4113" s="480" t="s">
        <v>4006</v>
      </c>
      <c r="C4113" s="475"/>
      <c r="D4113" s="462"/>
    </row>
    <row r="4114" spans="2:4" hidden="1" x14ac:dyDescent="0.25">
      <c r="B4114" s="480" t="s">
        <v>4007</v>
      </c>
      <c r="C4114" s="475"/>
      <c r="D4114" s="462"/>
    </row>
    <row r="4115" spans="2:4" hidden="1" x14ac:dyDescent="0.25">
      <c r="B4115" s="480" t="s">
        <v>4008</v>
      </c>
      <c r="C4115" s="475"/>
      <c r="D4115" s="462"/>
    </row>
    <row r="4116" spans="2:4" hidden="1" x14ac:dyDescent="0.25">
      <c r="B4116" s="480" t="s">
        <v>4009</v>
      </c>
      <c r="C4116" s="475"/>
      <c r="D4116" s="462"/>
    </row>
    <row r="4117" spans="2:4" hidden="1" x14ac:dyDescent="0.25">
      <c r="B4117" s="480" t="s">
        <v>4010</v>
      </c>
      <c r="C4117" s="475"/>
      <c r="D4117" s="462"/>
    </row>
    <row r="4118" spans="2:4" hidden="1" x14ac:dyDescent="0.25">
      <c r="B4118" s="480" t="s">
        <v>4011</v>
      </c>
      <c r="C4118" s="475"/>
      <c r="D4118" s="462"/>
    </row>
    <row r="4119" spans="2:4" hidden="1" x14ac:dyDescent="0.25">
      <c r="B4119" s="480" t="s">
        <v>4012</v>
      </c>
      <c r="C4119" s="475"/>
      <c r="D4119" s="462"/>
    </row>
    <row r="4120" spans="2:4" hidden="1" x14ac:dyDescent="0.25">
      <c r="B4120" s="480" t="s">
        <v>4013</v>
      </c>
      <c r="C4120" s="475"/>
      <c r="D4120" s="462"/>
    </row>
    <row r="4121" spans="2:4" hidden="1" x14ac:dyDescent="0.25">
      <c r="B4121" s="480" t="s">
        <v>4014</v>
      </c>
      <c r="C4121" s="475"/>
      <c r="D4121" s="462"/>
    </row>
    <row r="4122" spans="2:4" hidden="1" x14ac:dyDescent="0.25">
      <c r="B4122" s="480" t="s">
        <v>4015</v>
      </c>
      <c r="C4122" s="475"/>
      <c r="D4122" s="462"/>
    </row>
    <row r="4123" spans="2:4" hidden="1" x14ac:dyDescent="0.25">
      <c r="B4123" s="480" t="s">
        <v>4016</v>
      </c>
      <c r="C4123" s="475"/>
      <c r="D4123" s="462"/>
    </row>
    <row r="4124" spans="2:4" hidden="1" x14ac:dyDescent="0.25">
      <c r="B4124" s="480" t="s">
        <v>4017</v>
      </c>
      <c r="C4124" s="475"/>
      <c r="D4124" s="462"/>
    </row>
    <row r="4125" spans="2:4" hidden="1" x14ac:dyDescent="0.25">
      <c r="B4125" s="480" t="s">
        <v>4018</v>
      </c>
      <c r="C4125" s="475"/>
      <c r="D4125" s="462"/>
    </row>
    <row r="4126" spans="2:4" hidden="1" x14ac:dyDescent="0.25">
      <c r="B4126" s="480" t="s">
        <v>4019</v>
      </c>
      <c r="C4126" s="475"/>
      <c r="D4126" s="462"/>
    </row>
    <row r="4127" spans="2:4" hidden="1" x14ac:dyDescent="0.25">
      <c r="B4127" s="477" t="s">
        <v>4201</v>
      </c>
      <c r="C4127" s="471">
        <f>COLUMN(B4127)</f>
        <v>2</v>
      </c>
      <c r="D4127" s="471">
        <f>ROW(B4127)</f>
        <v>4127</v>
      </c>
    </row>
    <row r="4128" spans="2:4" hidden="1" x14ac:dyDescent="0.25">
      <c r="B4128" s="480" t="s">
        <v>4000</v>
      </c>
      <c r="C4128" s="475"/>
      <c r="D4128" s="462"/>
    </row>
    <row r="4129" spans="2:4" hidden="1" x14ac:dyDescent="0.25">
      <c r="B4129" s="480" t="s">
        <v>4001</v>
      </c>
      <c r="C4129" s="475"/>
      <c r="D4129" s="462"/>
    </row>
    <row r="4130" spans="2:4" hidden="1" x14ac:dyDescent="0.25">
      <c r="B4130" s="480" t="s">
        <v>4002</v>
      </c>
      <c r="C4130" s="475"/>
      <c r="D4130" s="462"/>
    </row>
    <row r="4131" spans="2:4" hidden="1" x14ac:dyDescent="0.25">
      <c r="B4131" s="480" t="s">
        <v>4003</v>
      </c>
      <c r="C4131" s="475"/>
      <c r="D4131" s="462"/>
    </row>
    <row r="4132" spans="2:4" hidden="1" x14ac:dyDescent="0.25">
      <c r="B4132" s="480" t="s">
        <v>4004</v>
      </c>
      <c r="C4132" s="475"/>
      <c r="D4132" s="462"/>
    </row>
    <row r="4133" spans="2:4" hidden="1" x14ac:dyDescent="0.25">
      <c r="B4133" s="480" t="s">
        <v>4005</v>
      </c>
      <c r="C4133" s="475"/>
      <c r="D4133" s="462"/>
    </row>
    <row r="4134" spans="2:4" hidden="1" x14ac:dyDescent="0.25">
      <c r="B4134" s="480" t="s">
        <v>4006</v>
      </c>
      <c r="C4134" s="475"/>
      <c r="D4134" s="462"/>
    </row>
    <row r="4135" spans="2:4" hidden="1" x14ac:dyDescent="0.25">
      <c r="B4135" s="480" t="s">
        <v>4007</v>
      </c>
      <c r="C4135" s="475"/>
      <c r="D4135" s="462"/>
    </row>
    <row r="4136" spans="2:4" hidden="1" x14ac:dyDescent="0.25">
      <c r="B4136" s="480" t="s">
        <v>4008</v>
      </c>
      <c r="C4136" s="475"/>
      <c r="D4136" s="462"/>
    </row>
    <row r="4137" spans="2:4" hidden="1" x14ac:dyDescent="0.25">
      <c r="B4137" s="480" t="s">
        <v>4009</v>
      </c>
      <c r="C4137" s="475"/>
      <c r="D4137" s="462"/>
    </row>
    <row r="4138" spans="2:4" hidden="1" x14ac:dyDescent="0.25">
      <c r="B4138" s="480" t="s">
        <v>4010</v>
      </c>
      <c r="C4138" s="475"/>
      <c r="D4138" s="462"/>
    </row>
    <row r="4139" spans="2:4" hidden="1" x14ac:dyDescent="0.25">
      <c r="B4139" s="480" t="s">
        <v>4011</v>
      </c>
      <c r="C4139" s="475"/>
      <c r="D4139" s="462"/>
    </row>
    <row r="4140" spans="2:4" hidden="1" x14ac:dyDescent="0.25">
      <c r="B4140" s="480" t="s">
        <v>4012</v>
      </c>
      <c r="C4140" s="475"/>
      <c r="D4140" s="462"/>
    </row>
    <row r="4141" spans="2:4" hidden="1" x14ac:dyDescent="0.25">
      <c r="B4141" s="480" t="s">
        <v>4013</v>
      </c>
      <c r="C4141" s="475"/>
      <c r="D4141" s="462"/>
    </row>
    <row r="4142" spans="2:4" hidden="1" x14ac:dyDescent="0.25">
      <c r="B4142" s="480" t="s">
        <v>4014</v>
      </c>
      <c r="C4142" s="475"/>
      <c r="D4142" s="462"/>
    </row>
    <row r="4143" spans="2:4" hidden="1" x14ac:dyDescent="0.25">
      <c r="B4143" s="480" t="s">
        <v>4015</v>
      </c>
      <c r="C4143" s="475"/>
      <c r="D4143" s="462"/>
    </row>
    <row r="4144" spans="2:4" hidden="1" x14ac:dyDescent="0.25">
      <c r="B4144" s="480" t="s">
        <v>4016</v>
      </c>
      <c r="C4144" s="475"/>
      <c r="D4144" s="462"/>
    </row>
    <row r="4145" spans="2:4" hidden="1" x14ac:dyDescent="0.25">
      <c r="B4145" s="480" t="s">
        <v>4017</v>
      </c>
      <c r="C4145" s="475"/>
      <c r="D4145" s="462"/>
    </row>
    <row r="4146" spans="2:4" hidden="1" x14ac:dyDescent="0.25">
      <c r="B4146" s="480" t="s">
        <v>4018</v>
      </c>
      <c r="C4146" s="475"/>
      <c r="D4146" s="462"/>
    </row>
    <row r="4147" spans="2:4" hidden="1" x14ac:dyDescent="0.25">
      <c r="B4147" s="480" t="s">
        <v>4019</v>
      </c>
      <c r="C4147" s="475"/>
      <c r="D4147" s="462"/>
    </row>
    <row r="4148" spans="2:4" hidden="1" x14ac:dyDescent="0.25">
      <c r="B4148" s="481" t="s">
        <v>4202</v>
      </c>
      <c r="C4148" s="471">
        <f>COLUMN(B4148)</f>
        <v>2</v>
      </c>
      <c r="D4148" s="471">
        <f>ROW(B4148)</f>
        <v>4148</v>
      </c>
    </row>
    <row r="4149" spans="2:4" hidden="1" x14ac:dyDescent="0.25">
      <c r="B4149" s="480" t="s">
        <v>4000</v>
      </c>
      <c r="C4149" s="475"/>
      <c r="D4149" s="462"/>
    </row>
    <row r="4150" spans="2:4" hidden="1" x14ac:dyDescent="0.25">
      <c r="B4150" s="480" t="s">
        <v>4001</v>
      </c>
      <c r="C4150" s="475"/>
      <c r="D4150" s="462"/>
    </row>
    <row r="4151" spans="2:4" hidden="1" x14ac:dyDescent="0.25">
      <c r="B4151" s="480" t="s">
        <v>4002</v>
      </c>
      <c r="C4151" s="475"/>
      <c r="D4151" s="462"/>
    </row>
    <row r="4152" spans="2:4" hidden="1" x14ac:dyDescent="0.25">
      <c r="B4152" s="480" t="s">
        <v>4003</v>
      </c>
      <c r="C4152" s="475"/>
      <c r="D4152" s="462"/>
    </row>
    <row r="4153" spans="2:4" hidden="1" x14ac:dyDescent="0.25">
      <c r="B4153" s="480" t="s">
        <v>4004</v>
      </c>
      <c r="C4153" s="475"/>
      <c r="D4153" s="462"/>
    </row>
    <row r="4154" spans="2:4" hidden="1" x14ac:dyDescent="0.25">
      <c r="B4154" s="480" t="s">
        <v>4005</v>
      </c>
      <c r="C4154" s="475"/>
      <c r="D4154" s="462"/>
    </row>
    <row r="4155" spans="2:4" hidden="1" x14ac:dyDescent="0.25">
      <c r="B4155" s="480" t="s">
        <v>4006</v>
      </c>
      <c r="C4155" s="475"/>
      <c r="D4155" s="462"/>
    </row>
    <row r="4156" spans="2:4" hidden="1" x14ac:dyDescent="0.25">
      <c r="B4156" s="480" t="s">
        <v>4007</v>
      </c>
      <c r="C4156" s="475"/>
      <c r="D4156" s="462"/>
    </row>
    <row r="4157" spans="2:4" hidden="1" x14ac:dyDescent="0.25">
      <c r="B4157" s="480" t="s">
        <v>4008</v>
      </c>
      <c r="C4157" s="475"/>
      <c r="D4157" s="462"/>
    </row>
    <row r="4158" spans="2:4" hidden="1" x14ac:dyDescent="0.25">
      <c r="B4158" s="480" t="s">
        <v>4009</v>
      </c>
      <c r="C4158" s="475"/>
      <c r="D4158" s="462"/>
    </row>
    <row r="4159" spans="2:4" hidden="1" x14ac:dyDescent="0.25">
      <c r="B4159" s="480" t="s">
        <v>4010</v>
      </c>
      <c r="C4159" s="475"/>
      <c r="D4159" s="462"/>
    </row>
    <row r="4160" spans="2:4" hidden="1" x14ac:dyDescent="0.25">
      <c r="B4160" s="480" t="s">
        <v>4011</v>
      </c>
      <c r="C4160" s="475"/>
      <c r="D4160" s="462"/>
    </row>
    <row r="4161" spans="2:4" hidden="1" x14ac:dyDescent="0.25">
      <c r="B4161" s="480" t="s">
        <v>4012</v>
      </c>
      <c r="C4161" s="475"/>
      <c r="D4161" s="462"/>
    </row>
    <row r="4162" spans="2:4" hidden="1" x14ac:dyDescent="0.25">
      <c r="B4162" s="480" t="s">
        <v>4013</v>
      </c>
      <c r="C4162" s="475"/>
      <c r="D4162" s="462"/>
    </row>
    <row r="4163" spans="2:4" hidden="1" x14ac:dyDescent="0.25">
      <c r="B4163" s="480" t="s">
        <v>4014</v>
      </c>
      <c r="C4163" s="475"/>
      <c r="D4163" s="462"/>
    </row>
    <row r="4164" spans="2:4" hidden="1" x14ac:dyDescent="0.25">
      <c r="B4164" s="480" t="s">
        <v>4015</v>
      </c>
      <c r="C4164" s="475"/>
      <c r="D4164" s="462"/>
    </row>
    <row r="4165" spans="2:4" hidden="1" x14ac:dyDescent="0.25">
      <c r="B4165" s="480" t="s">
        <v>4016</v>
      </c>
      <c r="C4165" s="475"/>
      <c r="D4165" s="462"/>
    </row>
    <row r="4166" spans="2:4" hidden="1" x14ac:dyDescent="0.25">
      <c r="B4166" s="480" t="s">
        <v>4017</v>
      </c>
      <c r="C4166" s="475"/>
      <c r="D4166" s="462"/>
    </row>
    <row r="4167" spans="2:4" hidden="1" x14ac:dyDescent="0.25">
      <c r="B4167" s="480" t="s">
        <v>4018</v>
      </c>
      <c r="C4167" s="475"/>
      <c r="D4167" s="462"/>
    </row>
    <row r="4168" spans="2:4" hidden="1" x14ac:dyDescent="0.25">
      <c r="B4168" s="480" t="s">
        <v>4019</v>
      </c>
      <c r="C4168" s="475"/>
      <c r="D4168" s="462"/>
    </row>
    <row r="4169" spans="2:4" hidden="1" x14ac:dyDescent="0.25">
      <c r="B4169" s="481" t="s">
        <v>4203</v>
      </c>
      <c r="C4169" s="471">
        <f>COLUMN(B4169)</f>
        <v>2</v>
      </c>
      <c r="D4169" s="471">
        <f>ROW(B4169)</f>
        <v>4169</v>
      </c>
    </row>
    <row r="4170" spans="2:4" hidden="1" x14ac:dyDescent="0.25">
      <c r="B4170" s="480" t="s">
        <v>4000</v>
      </c>
      <c r="C4170" s="475"/>
      <c r="D4170" s="462"/>
    </row>
    <row r="4171" spans="2:4" hidden="1" x14ac:dyDescent="0.25">
      <c r="B4171" s="480" t="s">
        <v>4001</v>
      </c>
      <c r="C4171" s="475"/>
      <c r="D4171" s="462"/>
    </row>
    <row r="4172" spans="2:4" hidden="1" x14ac:dyDescent="0.25">
      <c r="B4172" s="480" t="s">
        <v>4002</v>
      </c>
      <c r="C4172" s="475"/>
      <c r="D4172" s="462"/>
    </row>
    <row r="4173" spans="2:4" hidden="1" x14ac:dyDescent="0.25">
      <c r="B4173" s="480" t="s">
        <v>4003</v>
      </c>
      <c r="C4173" s="475"/>
      <c r="D4173" s="462"/>
    </row>
    <row r="4174" spans="2:4" hidden="1" x14ac:dyDescent="0.25">
      <c r="B4174" s="480" t="s">
        <v>4004</v>
      </c>
      <c r="C4174" s="475"/>
      <c r="D4174" s="462"/>
    </row>
    <row r="4175" spans="2:4" hidden="1" x14ac:dyDescent="0.25">
      <c r="B4175" s="480" t="s">
        <v>4005</v>
      </c>
      <c r="C4175" s="475"/>
      <c r="D4175" s="462"/>
    </row>
    <row r="4176" spans="2:4" hidden="1" x14ac:dyDescent="0.25">
      <c r="B4176" s="480" t="s">
        <v>4006</v>
      </c>
      <c r="C4176" s="475"/>
      <c r="D4176" s="462"/>
    </row>
    <row r="4177" spans="2:4" hidden="1" x14ac:dyDescent="0.25">
      <c r="B4177" s="480" t="s">
        <v>4007</v>
      </c>
      <c r="C4177" s="475"/>
      <c r="D4177" s="462"/>
    </row>
    <row r="4178" spans="2:4" hidden="1" x14ac:dyDescent="0.25">
      <c r="B4178" s="480" t="s">
        <v>4008</v>
      </c>
      <c r="C4178" s="475"/>
      <c r="D4178" s="462"/>
    </row>
    <row r="4179" spans="2:4" hidden="1" x14ac:dyDescent="0.25">
      <c r="B4179" s="480" t="s">
        <v>4009</v>
      </c>
      <c r="C4179" s="475"/>
      <c r="D4179" s="462"/>
    </row>
    <row r="4180" spans="2:4" hidden="1" x14ac:dyDescent="0.25">
      <c r="B4180" s="480" t="s">
        <v>4010</v>
      </c>
      <c r="C4180" s="475"/>
      <c r="D4180" s="462"/>
    </row>
    <row r="4181" spans="2:4" hidden="1" x14ac:dyDescent="0.25">
      <c r="B4181" s="480" t="s">
        <v>4011</v>
      </c>
      <c r="C4181" s="475"/>
      <c r="D4181" s="462"/>
    </row>
    <row r="4182" spans="2:4" hidden="1" x14ac:dyDescent="0.25">
      <c r="B4182" s="480" t="s">
        <v>4012</v>
      </c>
      <c r="C4182" s="475"/>
      <c r="D4182" s="462"/>
    </row>
    <row r="4183" spans="2:4" hidden="1" x14ac:dyDescent="0.25">
      <c r="B4183" s="480" t="s">
        <v>4013</v>
      </c>
      <c r="C4183" s="475"/>
      <c r="D4183" s="462"/>
    </row>
    <row r="4184" spans="2:4" hidden="1" x14ac:dyDescent="0.25">
      <c r="B4184" s="480" t="s">
        <v>4014</v>
      </c>
      <c r="C4184" s="475"/>
      <c r="D4184" s="462"/>
    </row>
    <row r="4185" spans="2:4" hidden="1" x14ac:dyDescent="0.25">
      <c r="B4185" s="480" t="s">
        <v>4015</v>
      </c>
      <c r="C4185" s="475"/>
      <c r="D4185" s="462"/>
    </row>
    <row r="4186" spans="2:4" hidden="1" x14ac:dyDescent="0.25">
      <c r="B4186" s="480" t="s">
        <v>4016</v>
      </c>
      <c r="C4186" s="475"/>
      <c r="D4186" s="462"/>
    </row>
    <row r="4187" spans="2:4" hidden="1" x14ac:dyDescent="0.25">
      <c r="B4187" s="480" t="s">
        <v>4017</v>
      </c>
      <c r="C4187" s="475"/>
      <c r="D4187" s="462"/>
    </row>
    <row r="4188" spans="2:4" hidden="1" x14ac:dyDescent="0.25">
      <c r="B4188" s="480" t="s">
        <v>4018</v>
      </c>
      <c r="C4188" s="475"/>
      <c r="D4188" s="462"/>
    </row>
    <row r="4189" spans="2:4" hidden="1" x14ac:dyDescent="0.25">
      <c r="B4189" s="480" t="s">
        <v>4019</v>
      </c>
      <c r="C4189" s="475"/>
      <c r="D4189" s="462"/>
    </row>
    <row r="4190" spans="2:4" hidden="1" x14ac:dyDescent="0.25">
      <c r="B4190" s="481" t="s">
        <v>4204</v>
      </c>
      <c r="C4190" s="471">
        <f>COLUMN(B4190)</f>
        <v>2</v>
      </c>
      <c r="D4190" s="471">
        <f>ROW(B4190)</f>
        <v>4190</v>
      </c>
    </row>
    <row r="4191" spans="2:4" hidden="1" x14ac:dyDescent="0.25">
      <c r="B4191" s="480" t="s">
        <v>4000</v>
      </c>
      <c r="C4191" s="475"/>
      <c r="D4191" s="462"/>
    </row>
    <row r="4192" spans="2:4" hidden="1" x14ac:dyDescent="0.25">
      <c r="B4192" s="480" t="s">
        <v>4001</v>
      </c>
      <c r="C4192" s="475"/>
      <c r="D4192" s="462"/>
    </row>
    <row r="4193" spans="2:4" hidden="1" x14ac:dyDescent="0.25">
      <c r="B4193" s="480" t="s">
        <v>4002</v>
      </c>
      <c r="C4193" s="475"/>
      <c r="D4193" s="462"/>
    </row>
    <row r="4194" spans="2:4" hidden="1" x14ac:dyDescent="0.25">
      <c r="B4194" s="480" t="s">
        <v>4003</v>
      </c>
      <c r="C4194" s="475"/>
      <c r="D4194" s="462"/>
    </row>
    <row r="4195" spans="2:4" hidden="1" x14ac:dyDescent="0.25">
      <c r="B4195" s="480" t="s">
        <v>4004</v>
      </c>
      <c r="C4195" s="475"/>
      <c r="D4195" s="462"/>
    </row>
    <row r="4196" spans="2:4" hidden="1" x14ac:dyDescent="0.25">
      <c r="B4196" s="480" t="s">
        <v>4005</v>
      </c>
      <c r="C4196" s="475"/>
      <c r="D4196" s="462"/>
    </row>
    <row r="4197" spans="2:4" hidden="1" x14ac:dyDescent="0.25">
      <c r="B4197" s="480" t="s">
        <v>4006</v>
      </c>
      <c r="C4197" s="475"/>
      <c r="D4197" s="462"/>
    </row>
    <row r="4198" spans="2:4" hidden="1" x14ac:dyDescent="0.25">
      <c r="B4198" s="480" t="s">
        <v>4007</v>
      </c>
      <c r="C4198" s="475"/>
      <c r="D4198" s="462"/>
    </row>
    <row r="4199" spans="2:4" hidden="1" x14ac:dyDescent="0.25">
      <c r="B4199" s="480" t="s">
        <v>4008</v>
      </c>
      <c r="C4199" s="475"/>
      <c r="D4199" s="462"/>
    </row>
    <row r="4200" spans="2:4" hidden="1" x14ac:dyDescent="0.25">
      <c r="B4200" s="480" t="s">
        <v>4009</v>
      </c>
      <c r="C4200" s="475"/>
      <c r="D4200" s="462"/>
    </row>
    <row r="4201" spans="2:4" hidden="1" x14ac:dyDescent="0.25">
      <c r="B4201" s="480" t="s">
        <v>4010</v>
      </c>
      <c r="C4201" s="475"/>
      <c r="D4201" s="462"/>
    </row>
    <row r="4202" spans="2:4" hidden="1" x14ac:dyDescent="0.25">
      <c r="B4202" s="480" t="s">
        <v>4011</v>
      </c>
      <c r="C4202" s="475"/>
      <c r="D4202" s="462"/>
    </row>
    <row r="4203" spans="2:4" hidden="1" x14ac:dyDescent="0.25">
      <c r="B4203" s="480" t="s">
        <v>4012</v>
      </c>
      <c r="C4203" s="475"/>
      <c r="D4203" s="462"/>
    </row>
    <row r="4204" spans="2:4" hidden="1" x14ac:dyDescent="0.25">
      <c r="B4204" s="480" t="s">
        <v>4013</v>
      </c>
      <c r="C4204" s="475"/>
      <c r="D4204" s="462"/>
    </row>
    <row r="4205" spans="2:4" hidden="1" x14ac:dyDescent="0.25">
      <c r="B4205" s="480" t="s">
        <v>4014</v>
      </c>
      <c r="C4205" s="475"/>
      <c r="D4205" s="462"/>
    </row>
    <row r="4206" spans="2:4" hidden="1" x14ac:dyDescent="0.25">
      <c r="B4206" s="480" t="s">
        <v>4015</v>
      </c>
      <c r="C4206" s="475"/>
      <c r="D4206" s="462"/>
    </row>
    <row r="4207" spans="2:4" hidden="1" x14ac:dyDescent="0.25">
      <c r="B4207" s="480" t="s">
        <v>4016</v>
      </c>
      <c r="C4207" s="475"/>
      <c r="D4207" s="462"/>
    </row>
    <row r="4208" spans="2:4" hidden="1" x14ac:dyDescent="0.25">
      <c r="B4208" s="480" t="s">
        <v>4017</v>
      </c>
      <c r="C4208" s="475"/>
      <c r="D4208" s="462"/>
    </row>
    <row r="4209" spans="2:4" hidden="1" x14ac:dyDescent="0.25">
      <c r="B4209" s="480" t="s">
        <v>4018</v>
      </c>
      <c r="C4209" s="475"/>
      <c r="D4209" s="462"/>
    </row>
    <row r="4210" spans="2:4" hidden="1" x14ac:dyDescent="0.25">
      <c r="B4210" s="480" t="s">
        <v>4019</v>
      </c>
      <c r="C4210" s="475"/>
      <c r="D4210" s="462"/>
    </row>
    <row r="4211" spans="2:4" hidden="1" x14ac:dyDescent="0.25">
      <c r="B4211" s="481" t="s">
        <v>4205</v>
      </c>
      <c r="C4211" s="471">
        <f>COLUMN(B4211)</f>
        <v>2</v>
      </c>
      <c r="D4211" s="471">
        <f>ROW(B4211)</f>
        <v>4211</v>
      </c>
    </row>
    <row r="4212" spans="2:4" hidden="1" x14ac:dyDescent="0.25">
      <c r="B4212" s="480" t="s">
        <v>4000</v>
      </c>
      <c r="C4212" s="475"/>
      <c r="D4212" s="462"/>
    </row>
    <row r="4213" spans="2:4" hidden="1" x14ac:dyDescent="0.25">
      <c r="B4213" s="480" t="s">
        <v>4001</v>
      </c>
      <c r="C4213" s="475"/>
      <c r="D4213" s="462"/>
    </row>
    <row r="4214" spans="2:4" hidden="1" x14ac:dyDescent="0.25">
      <c r="B4214" s="480" t="s">
        <v>4002</v>
      </c>
      <c r="C4214" s="475"/>
      <c r="D4214" s="462"/>
    </row>
    <row r="4215" spans="2:4" hidden="1" x14ac:dyDescent="0.25">
      <c r="B4215" s="480" t="s">
        <v>4003</v>
      </c>
      <c r="C4215" s="475"/>
      <c r="D4215" s="462"/>
    </row>
    <row r="4216" spans="2:4" hidden="1" x14ac:dyDescent="0.25">
      <c r="B4216" s="480" t="s">
        <v>4004</v>
      </c>
      <c r="C4216" s="475"/>
      <c r="D4216" s="462"/>
    </row>
    <row r="4217" spans="2:4" hidden="1" x14ac:dyDescent="0.25">
      <c r="B4217" s="480" t="s">
        <v>4005</v>
      </c>
      <c r="C4217" s="475"/>
      <c r="D4217" s="462"/>
    </row>
    <row r="4218" spans="2:4" hidden="1" x14ac:dyDescent="0.25">
      <c r="B4218" s="480" t="s">
        <v>4006</v>
      </c>
      <c r="C4218" s="475"/>
      <c r="D4218" s="462"/>
    </row>
    <row r="4219" spans="2:4" hidden="1" x14ac:dyDescent="0.25">
      <c r="B4219" s="480" t="s">
        <v>4007</v>
      </c>
      <c r="C4219" s="475"/>
      <c r="D4219" s="462"/>
    </row>
    <row r="4220" spans="2:4" hidden="1" x14ac:dyDescent="0.25">
      <c r="B4220" s="480" t="s">
        <v>4008</v>
      </c>
      <c r="C4220" s="475"/>
      <c r="D4220" s="462"/>
    </row>
    <row r="4221" spans="2:4" hidden="1" x14ac:dyDescent="0.25">
      <c r="B4221" s="480" t="s">
        <v>4009</v>
      </c>
      <c r="C4221" s="475"/>
      <c r="D4221" s="462"/>
    </row>
    <row r="4222" spans="2:4" hidden="1" x14ac:dyDescent="0.25">
      <c r="B4222" s="480" t="s">
        <v>4010</v>
      </c>
      <c r="C4222" s="475"/>
      <c r="D4222" s="462"/>
    </row>
    <row r="4223" spans="2:4" hidden="1" x14ac:dyDescent="0.25">
      <c r="B4223" s="480" t="s">
        <v>4011</v>
      </c>
      <c r="C4223" s="475"/>
      <c r="D4223" s="462"/>
    </row>
    <row r="4224" spans="2:4" hidden="1" x14ac:dyDescent="0.25">
      <c r="B4224" s="480" t="s">
        <v>4012</v>
      </c>
      <c r="C4224" s="475"/>
      <c r="D4224" s="462"/>
    </row>
    <row r="4225" spans="2:4" hidden="1" x14ac:dyDescent="0.25">
      <c r="B4225" s="480" t="s">
        <v>4013</v>
      </c>
      <c r="C4225" s="475"/>
      <c r="D4225" s="462"/>
    </row>
    <row r="4226" spans="2:4" hidden="1" x14ac:dyDescent="0.25">
      <c r="B4226" s="480" t="s">
        <v>4014</v>
      </c>
      <c r="C4226" s="475"/>
      <c r="D4226" s="462"/>
    </row>
    <row r="4227" spans="2:4" hidden="1" x14ac:dyDescent="0.25">
      <c r="B4227" s="480" t="s">
        <v>4015</v>
      </c>
      <c r="C4227" s="475"/>
      <c r="D4227" s="462"/>
    </row>
    <row r="4228" spans="2:4" hidden="1" x14ac:dyDescent="0.25">
      <c r="B4228" s="480" t="s">
        <v>4016</v>
      </c>
      <c r="C4228" s="475"/>
      <c r="D4228" s="462"/>
    </row>
    <row r="4229" spans="2:4" hidden="1" x14ac:dyDescent="0.25">
      <c r="B4229" s="480" t="s">
        <v>4017</v>
      </c>
      <c r="C4229" s="475"/>
      <c r="D4229" s="462"/>
    </row>
    <row r="4230" spans="2:4" hidden="1" x14ac:dyDescent="0.25">
      <c r="B4230" s="480" t="s">
        <v>4018</v>
      </c>
      <c r="C4230" s="475"/>
      <c r="D4230" s="462"/>
    </row>
    <row r="4231" spans="2:4" hidden="1" x14ac:dyDescent="0.25">
      <c r="B4231" s="480" t="s">
        <v>4019</v>
      </c>
      <c r="C4231" s="475"/>
      <c r="D4231" s="462"/>
    </row>
    <row r="4232" spans="2:4" hidden="1" x14ac:dyDescent="0.25">
      <c r="B4232" s="477" t="s">
        <v>3988</v>
      </c>
      <c r="C4232" s="471">
        <f>COLUMN(B4232)</f>
        <v>2</v>
      </c>
      <c r="D4232" s="471">
        <f>ROW(B4232)</f>
        <v>4232</v>
      </c>
    </row>
    <row r="4233" spans="2:4" hidden="1" x14ac:dyDescent="0.25">
      <c r="B4233" s="480" t="s">
        <v>4000</v>
      </c>
      <c r="C4233" s="475"/>
      <c r="D4233" s="462"/>
    </row>
    <row r="4234" spans="2:4" hidden="1" x14ac:dyDescent="0.25">
      <c r="B4234" s="480" t="s">
        <v>4001</v>
      </c>
      <c r="C4234" s="475"/>
      <c r="D4234" s="462"/>
    </row>
    <row r="4235" spans="2:4" hidden="1" x14ac:dyDescent="0.25">
      <c r="B4235" s="480" t="s">
        <v>4002</v>
      </c>
      <c r="C4235" s="475"/>
      <c r="D4235" s="462"/>
    </row>
    <row r="4236" spans="2:4" hidden="1" x14ac:dyDescent="0.25">
      <c r="B4236" s="480" t="s">
        <v>4003</v>
      </c>
      <c r="C4236" s="475"/>
      <c r="D4236" s="462"/>
    </row>
    <row r="4237" spans="2:4" hidden="1" x14ac:dyDescent="0.25">
      <c r="B4237" s="480" t="s">
        <v>4004</v>
      </c>
      <c r="C4237" s="475"/>
      <c r="D4237" s="462"/>
    </row>
    <row r="4238" spans="2:4" hidden="1" x14ac:dyDescent="0.25">
      <c r="B4238" s="480" t="s">
        <v>4005</v>
      </c>
      <c r="C4238" s="475"/>
      <c r="D4238" s="462"/>
    </row>
    <row r="4239" spans="2:4" hidden="1" x14ac:dyDescent="0.25">
      <c r="B4239" s="480" t="s">
        <v>4006</v>
      </c>
      <c r="C4239" s="475"/>
      <c r="D4239" s="462"/>
    </row>
    <row r="4240" spans="2:4" hidden="1" x14ac:dyDescent="0.25">
      <c r="B4240" s="480" t="s">
        <v>4007</v>
      </c>
      <c r="C4240" s="475"/>
      <c r="D4240" s="462"/>
    </row>
    <row r="4241" spans="2:4" hidden="1" x14ac:dyDescent="0.25">
      <c r="B4241" s="480" t="s">
        <v>4008</v>
      </c>
      <c r="C4241" s="475"/>
      <c r="D4241" s="462"/>
    </row>
    <row r="4242" spans="2:4" hidden="1" x14ac:dyDescent="0.25">
      <c r="B4242" s="480" t="s">
        <v>4009</v>
      </c>
      <c r="C4242" s="475"/>
      <c r="D4242" s="462"/>
    </row>
    <row r="4243" spans="2:4" hidden="1" x14ac:dyDescent="0.25">
      <c r="B4243" s="480" t="s">
        <v>4010</v>
      </c>
      <c r="C4243" s="475"/>
      <c r="D4243" s="462"/>
    </row>
    <row r="4244" spans="2:4" hidden="1" x14ac:dyDescent="0.25">
      <c r="B4244" s="480" t="s">
        <v>4011</v>
      </c>
      <c r="C4244" s="475"/>
      <c r="D4244" s="462"/>
    </row>
    <row r="4245" spans="2:4" hidden="1" x14ac:dyDescent="0.25">
      <c r="B4245" s="480" t="s">
        <v>4012</v>
      </c>
      <c r="C4245" s="475"/>
      <c r="D4245" s="462"/>
    </row>
    <row r="4246" spans="2:4" hidden="1" x14ac:dyDescent="0.25">
      <c r="B4246" s="480" t="s">
        <v>4013</v>
      </c>
      <c r="C4246" s="475"/>
      <c r="D4246" s="462"/>
    </row>
    <row r="4247" spans="2:4" hidden="1" x14ac:dyDescent="0.25">
      <c r="B4247" s="480" t="s">
        <v>4014</v>
      </c>
      <c r="C4247" s="475"/>
      <c r="D4247" s="462"/>
    </row>
    <row r="4248" spans="2:4" hidden="1" x14ac:dyDescent="0.25">
      <c r="B4248" s="480" t="s">
        <v>4015</v>
      </c>
      <c r="C4248" s="475"/>
      <c r="D4248" s="462"/>
    </row>
    <row r="4249" spans="2:4" hidden="1" x14ac:dyDescent="0.25">
      <c r="B4249" s="480" t="s">
        <v>4016</v>
      </c>
      <c r="C4249" s="475"/>
      <c r="D4249" s="462"/>
    </row>
    <row r="4250" spans="2:4" hidden="1" x14ac:dyDescent="0.25">
      <c r="B4250" s="480" t="s">
        <v>4017</v>
      </c>
      <c r="C4250" s="475"/>
      <c r="D4250" s="462"/>
    </row>
    <row r="4251" spans="2:4" hidden="1" x14ac:dyDescent="0.25">
      <c r="B4251" s="480" t="s">
        <v>4018</v>
      </c>
      <c r="C4251" s="475"/>
      <c r="D4251" s="462"/>
    </row>
    <row r="4252" spans="2:4" hidden="1" x14ac:dyDescent="0.25">
      <c r="B4252" s="480" t="s">
        <v>4019</v>
      </c>
      <c r="C4252" s="475"/>
      <c r="D4252" s="462"/>
    </row>
    <row r="4253" spans="2:4" hidden="1" x14ac:dyDescent="0.25">
      <c r="B4253" s="481" t="s">
        <v>3989</v>
      </c>
      <c r="C4253" s="471">
        <f>COLUMN(B4253)</f>
        <v>2</v>
      </c>
      <c r="D4253" s="471">
        <f>ROW(B4253)</f>
        <v>4253</v>
      </c>
    </row>
    <row r="4254" spans="2:4" hidden="1" x14ac:dyDescent="0.25">
      <c r="B4254" s="480" t="s">
        <v>4000</v>
      </c>
      <c r="C4254" s="475"/>
      <c r="D4254" s="462"/>
    </row>
    <row r="4255" spans="2:4" hidden="1" x14ac:dyDescent="0.25">
      <c r="B4255" s="480" t="s">
        <v>4001</v>
      </c>
      <c r="C4255" s="475"/>
      <c r="D4255" s="462"/>
    </row>
    <row r="4256" spans="2:4" hidden="1" x14ac:dyDescent="0.25">
      <c r="B4256" s="480" t="s">
        <v>4002</v>
      </c>
      <c r="C4256" s="475"/>
      <c r="D4256" s="462"/>
    </row>
    <row r="4257" spans="2:4" hidden="1" x14ac:dyDescent="0.25">
      <c r="B4257" s="480" t="s">
        <v>4003</v>
      </c>
      <c r="C4257" s="475"/>
      <c r="D4257" s="462"/>
    </row>
    <row r="4258" spans="2:4" hidden="1" x14ac:dyDescent="0.25">
      <c r="B4258" s="480" t="s">
        <v>4004</v>
      </c>
      <c r="C4258" s="475"/>
      <c r="D4258" s="462"/>
    </row>
    <row r="4259" spans="2:4" hidden="1" x14ac:dyDescent="0.25">
      <c r="B4259" s="480" t="s">
        <v>4005</v>
      </c>
      <c r="C4259" s="475"/>
      <c r="D4259" s="462"/>
    </row>
    <row r="4260" spans="2:4" hidden="1" x14ac:dyDescent="0.25">
      <c r="B4260" s="480" t="s">
        <v>4006</v>
      </c>
      <c r="C4260" s="475"/>
      <c r="D4260" s="462"/>
    </row>
    <row r="4261" spans="2:4" hidden="1" x14ac:dyDescent="0.25">
      <c r="B4261" s="480" t="s">
        <v>4007</v>
      </c>
      <c r="C4261" s="475"/>
      <c r="D4261" s="462"/>
    </row>
    <row r="4262" spans="2:4" hidden="1" x14ac:dyDescent="0.25">
      <c r="B4262" s="480" t="s">
        <v>4008</v>
      </c>
      <c r="C4262" s="475"/>
      <c r="D4262" s="462"/>
    </row>
    <row r="4263" spans="2:4" hidden="1" x14ac:dyDescent="0.25">
      <c r="B4263" s="480" t="s">
        <v>4009</v>
      </c>
      <c r="C4263" s="475"/>
      <c r="D4263" s="462"/>
    </row>
    <row r="4264" spans="2:4" hidden="1" x14ac:dyDescent="0.25">
      <c r="B4264" s="480" t="s">
        <v>4010</v>
      </c>
      <c r="C4264" s="475"/>
      <c r="D4264" s="462"/>
    </row>
    <row r="4265" spans="2:4" hidden="1" x14ac:dyDescent="0.25">
      <c r="B4265" s="480" t="s">
        <v>4011</v>
      </c>
      <c r="C4265" s="475"/>
      <c r="D4265" s="462"/>
    </row>
    <row r="4266" spans="2:4" hidden="1" x14ac:dyDescent="0.25">
      <c r="B4266" s="480" t="s">
        <v>4012</v>
      </c>
      <c r="C4266" s="475"/>
      <c r="D4266" s="462"/>
    </row>
    <row r="4267" spans="2:4" hidden="1" x14ac:dyDescent="0.25">
      <c r="B4267" s="480" t="s">
        <v>4013</v>
      </c>
      <c r="C4267" s="475"/>
      <c r="D4267" s="462"/>
    </row>
    <row r="4268" spans="2:4" hidden="1" x14ac:dyDescent="0.25">
      <c r="B4268" s="480" t="s">
        <v>4014</v>
      </c>
      <c r="C4268" s="475"/>
      <c r="D4268" s="462"/>
    </row>
    <row r="4269" spans="2:4" hidden="1" x14ac:dyDescent="0.25">
      <c r="B4269" s="480" t="s">
        <v>4015</v>
      </c>
      <c r="C4269" s="475"/>
      <c r="D4269" s="462"/>
    </row>
    <row r="4270" spans="2:4" hidden="1" x14ac:dyDescent="0.25">
      <c r="B4270" s="480" t="s">
        <v>4016</v>
      </c>
      <c r="C4270" s="475"/>
      <c r="D4270" s="462"/>
    </row>
    <row r="4271" spans="2:4" hidden="1" x14ac:dyDescent="0.25">
      <c r="B4271" s="480" t="s">
        <v>4017</v>
      </c>
      <c r="C4271" s="475"/>
      <c r="D4271" s="462"/>
    </row>
    <row r="4272" spans="2:4" hidden="1" x14ac:dyDescent="0.25">
      <c r="B4272" s="480" t="s">
        <v>4018</v>
      </c>
      <c r="C4272" s="475"/>
      <c r="D4272" s="462"/>
    </row>
    <row r="4273" spans="2:4" hidden="1" x14ac:dyDescent="0.25">
      <c r="B4273" s="480" t="s">
        <v>4019</v>
      </c>
      <c r="C4273" s="475"/>
      <c r="D4273" s="462"/>
    </row>
    <row r="4274" spans="2:4" hidden="1" x14ac:dyDescent="0.25">
      <c r="B4274" s="481" t="s">
        <v>3990</v>
      </c>
      <c r="C4274" s="471">
        <f>COLUMN(B4274)</f>
        <v>2</v>
      </c>
      <c r="D4274" s="471">
        <f>ROW(B4274)</f>
        <v>4274</v>
      </c>
    </row>
    <row r="4275" spans="2:4" hidden="1" x14ac:dyDescent="0.25">
      <c r="B4275" s="480" t="s">
        <v>4000</v>
      </c>
      <c r="C4275" s="475"/>
      <c r="D4275" s="462"/>
    </row>
    <row r="4276" spans="2:4" hidden="1" x14ac:dyDescent="0.25">
      <c r="B4276" s="480" t="s">
        <v>4001</v>
      </c>
      <c r="C4276" s="475"/>
      <c r="D4276" s="462"/>
    </row>
    <row r="4277" spans="2:4" hidden="1" x14ac:dyDescent="0.25">
      <c r="B4277" s="480" t="s">
        <v>4002</v>
      </c>
      <c r="C4277" s="475"/>
      <c r="D4277" s="462"/>
    </row>
    <row r="4278" spans="2:4" hidden="1" x14ac:dyDescent="0.25">
      <c r="B4278" s="480" t="s">
        <v>4003</v>
      </c>
      <c r="C4278" s="475"/>
      <c r="D4278" s="462"/>
    </row>
    <row r="4279" spans="2:4" hidden="1" x14ac:dyDescent="0.25">
      <c r="B4279" s="480" t="s">
        <v>4004</v>
      </c>
      <c r="C4279" s="475"/>
      <c r="D4279" s="462"/>
    </row>
    <row r="4280" spans="2:4" hidden="1" x14ac:dyDescent="0.25">
      <c r="B4280" s="480" t="s">
        <v>4005</v>
      </c>
      <c r="C4280" s="475"/>
      <c r="D4280" s="462"/>
    </row>
    <row r="4281" spans="2:4" hidden="1" x14ac:dyDescent="0.25">
      <c r="B4281" s="480" t="s">
        <v>4006</v>
      </c>
      <c r="C4281" s="475"/>
      <c r="D4281" s="462"/>
    </row>
    <row r="4282" spans="2:4" hidden="1" x14ac:dyDescent="0.25">
      <c r="B4282" s="480" t="s">
        <v>4007</v>
      </c>
      <c r="C4282" s="475"/>
      <c r="D4282" s="462"/>
    </row>
    <row r="4283" spans="2:4" hidden="1" x14ac:dyDescent="0.25">
      <c r="B4283" s="480" t="s">
        <v>4008</v>
      </c>
      <c r="C4283" s="475"/>
      <c r="D4283" s="462"/>
    </row>
    <row r="4284" spans="2:4" hidden="1" x14ac:dyDescent="0.25">
      <c r="B4284" s="480" t="s">
        <v>4009</v>
      </c>
      <c r="C4284" s="475"/>
      <c r="D4284" s="462"/>
    </row>
    <row r="4285" spans="2:4" hidden="1" x14ac:dyDescent="0.25">
      <c r="B4285" s="480" t="s">
        <v>4010</v>
      </c>
      <c r="C4285" s="475"/>
      <c r="D4285" s="462"/>
    </row>
    <row r="4286" spans="2:4" hidden="1" x14ac:dyDescent="0.25">
      <c r="B4286" s="480" t="s">
        <v>4011</v>
      </c>
      <c r="C4286" s="475"/>
      <c r="D4286" s="462"/>
    </row>
    <row r="4287" spans="2:4" hidden="1" x14ac:dyDescent="0.25">
      <c r="B4287" s="480" t="s">
        <v>4012</v>
      </c>
      <c r="C4287" s="475"/>
      <c r="D4287" s="462"/>
    </row>
    <row r="4288" spans="2:4" hidden="1" x14ac:dyDescent="0.25">
      <c r="B4288" s="480" t="s">
        <v>4013</v>
      </c>
      <c r="C4288" s="475"/>
      <c r="D4288" s="462"/>
    </row>
    <row r="4289" spans="2:4" hidden="1" x14ac:dyDescent="0.25">
      <c r="B4289" s="480" t="s">
        <v>4014</v>
      </c>
      <c r="C4289" s="475"/>
      <c r="D4289" s="462"/>
    </row>
    <row r="4290" spans="2:4" hidden="1" x14ac:dyDescent="0.25">
      <c r="B4290" s="480" t="s">
        <v>4015</v>
      </c>
      <c r="C4290" s="475"/>
      <c r="D4290" s="462"/>
    </row>
    <row r="4291" spans="2:4" hidden="1" x14ac:dyDescent="0.25">
      <c r="B4291" s="480" t="s">
        <v>4016</v>
      </c>
      <c r="C4291" s="475"/>
      <c r="D4291" s="462"/>
    </row>
    <row r="4292" spans="2:4" hidden="1" x14ac:dyDescent="0.25">
      <c r="B4292" s="480" t="s">
        <v>4017</v>
      </c>
      <c r="C4292" s="475"/>
      <c r="D4292" s="462"/>
    </row>
    <row r="4293" spans="2:4" hidden="1" x14ac:dyDescent="0.25">
      <c r="B4293" s="480" t="s">
        <v>4018</v>
      </c>
      <c r="C4293" s="475"/>
      <c r="D4293" s="462"/>
    </row>
    <row r="4294" spans="2:4" hidden="1" x14ac:dyDescent="0.25">
      <c r="B4294" s="480" t="s">
        <v>4019</v>
      </c>
      <c r="C4294" s="475"/>
      <c r="D4294" s="462"/>
    </row>
    <row r="4295" spans="2:4" hidden="1" x14ac:dyDescent="0.25">
      <c r="B4295" s="481" t="s">
        <v>3991</v>
      </c>
      <c r="C4295" s="471">
        <f>COLUMN(B4295)</f>
        <v>2</v>
      </c>
      <c r="D4295" s="471">
        <f>ROW(B4295)</f>
        <v>4295</v>
      </c>
    </row>
    <row r="4296" spans="2:4" hidden="1" x14ac:dyDescent="0.25">
      <c r="B4296" s="480" t="s">
        <v>4000</v>
      </c>
      <c r="C4296" s="475"/>
      <c r="D4296" s="462"/>
    </row>
    <row r="4297" spans="2:4" hidden="1" x14ac:dyDescent="0.25">
      <c r="B4297" s="480" t="s">
        <v>4001</v>
      </c>
      <c r="C4297" s="475"/>
      <c r="D4297" s="462"/>
    </row>
    <row r="4298" spans="2:4" hidden="1" x14ac:dyDescent="0.25">
      <c r="B4298" s="480" t="s">
        <v>4002</v>
      </c>
      <c r="C4298" s="475"/>
      <c r="D4298" s="462"/>
    </row>
    <row r="4299" spans="2:4" hidden="1" x14ac:dyDescent="0.25">
      <c r="B4299" s="480" t="s">
        <v>4003</v>
      </c>
      <c r="C4299" s="475"/>
      <c r="D4299" s="462"/>
    </row>
    <row r="4300" spans="2:4" hidden="1" x14ac:dyDescent="0.25">
      <c r="B4300" s="480" t="s">
        <v>4004</v>
      </c>
      <c r="C4300" s="475"/>
      <c r="D4300" s="462"/>
    </row>
    <row r="4301" spans="2:4" hidden="1" x14ac:dyDescent="0.25">
      <c r="B4301" s="480" t="s">
        <v>4005</v>
      </c>
      <c r="C4301" s="475"/>
      <c r="D4301" s="462"/>
    </row>
    <row r="4302" spans="2:4" hidden="1" x14ac:dyDescent="0.25">
      <c r="B4302" s="480" t="s">
        <v>4006</v>
      </c>
      <c r="C4302" s="475"/>
      <c r="D4302" s="462"/>
    </row>
    <row r="4303" spans="2:4" hidden="1" x14ac:dyDescent="0.25">
      <c r="B4303" s="480" t="s">
        <v>4007</v>
      </c>
      <c r="C4303" s="475"/>
      <c r="D4303" s="462"/>
    </row>
    <row r="4304" spans="2:4" hidden="1" x14ac:dyDescent="0.25">
      <c r="B4304" s="480" t="s">
        <v>4008</v>
      </c>
      <c r="C4304" s="475"/>
      <c r="D4304" s="462"/>
    </row>
    <row r="4305" spans="2:4" hidden="1" x14ac:dyDescent="0.25">
      <c r="B4305" s="480" t="s">
        <v>4009</v>
      </c>
      <c r="C4305" s="475"/>
      <c r="D4305" s="462"/>
    </row>
    <row r="4306" spans="2:4" hidden="1" x14ac:dyDescent="0.25">
      <c r="B4306" s="480" t="s">
        <v>4010</v>
      </c>
      <c r="C4306" s="475"/>
      <c r="D4306" s="462"/>
    </row>
    <row r="4307" spans="2:4" hidden="1" x14ac:dyDescent="0.25">
      <c r="B4307" s="480" t="s">
        <v>4011</v>
      </c>
      <c r="C4307" s="475"/>
      <c r="D4307" s="462"/>
    </row>
    <row r="4308" spans="2:4" hidden="1" x14ac:dyDescent="0.25">
      <c r="B4308" s="480" t="s">
        <v>4012</v>
      </c>
      <c r="C4308" s="475"/>
      <c r="D4308" s="462"/>
    </row>
    <row r="4309" spans="2:4" hidden="1" x14ac:dyDescent="0.25">
      <c r="B4309" s="480" t="s">
        <v>4013</v>
      </c>
      <c r="C4309" s="475"/>
      <c r="D4309" s="462"/>
    </row>
    <row r="4310" spans="2:4" hidden="1" x14ac:dyDescent="0.25">
      <c r="B4310" s="480" t="s">
        <v>4014</v>
      </c>
      <c r="C4310" s="475"/>
      <c r="D4310" s="462"/>
    </row>
    <row r="4311" spans="2:4" hidden="1" x14ac:dyDescent="0.25">
      <c r="B4311" s="480" t="s">
        <v>4015</v>
      </c>
      <c r="C4311" s="475"/>
      <c r="D4311" s="462"/>
    </row>
    <row r="4312" spans="2:4" hidden="1" x14ac:dyDescent="0.25">
      <c r="B4312" s="480" t="s">
        <v>4016</v>
      </c>
      <c r="C4312" s="475"/>
      <c r="D4312" s="462"/>
    </row>
    <row r="4313" spans="2:4" hidden="1" x14ac:dyDescent="0.25">
      <c r="B4313" s="480" t="s">
        <v>4017</v>
      </c>
      <c r="C4313" s="475"/>
      <c r="D4313" s="462"/>
    </row>
    <row r="4314" spans="2:4" hidden="1" x14ac:dyDescent="0.25">
      <c r="B4314" s="480" t="s">
        <v>4018</v>
      </c>
      <c r="C4314" s="475"/>
      <c r="D4314" s="462"/>
    </row>
    <row r="4315" spans="2:4" hidden="1" x14ac:dyDescent="0.25">
      <c r="B4315" s="480" t="s">
        <v>4019</v>
      </c>
      <c r="C4315" s="475"/>
      <c r="D4315" s="462"/>
    </row>
    <row r="4316" spans="2:4" hidden="1" x14ac:dyDescent="0.25">
      <c r="B4316" s="481" t="s">
        <v>4206</v>
      </c>
      <c r="C4316" s="471">
        <f>COLUMN(B4316)</f>
        <v>2</v>
      </c>
      <c r="D4316" s="471">
        <f>ROW(B4316)</f>
        <v>4316</v>
      </c>
    </row>
    <row r="4317" spans="2:4" hidden="1" x14ac:dyDescent="0.25">
      <c r="B4317" s="480" t="s">
        <v>4000</v>
      </c>
      <c r="C4317" s="475"/>
      <c r="D4317" s="462"/>
    </row>
    <row r="4318" spans="2:4" hidden="1" x14ac:dyDescent="0.25">
      <c r="B4318" s="480" t="s">
        <v>4001</v>
      </c>
      <c r="C4318" s="475"/>
      <c r="D4318" s="462"/>
    </row>
    <row r="4319" spans="2:4" hidden="1" x14ac:dyDescent="0.25">
      <c r="B4319" s="480" t="s">
        <v>4002</v>
      </c>
      <c r="C4319" s="475"/>
      <c r="D4319" s="462"/>
    </row>
    <row r="4320" spans="2:4" hidden="1" x14ac:dyDescent="0.25">
      <c r="B4320" s="480" t="s">
        <v>4003</v>
      </c>
      <c r="C4320" s="475"/>
      <c r="D4320" s="462"/>
    </row>
    <row r="4321" spans="2:4" hidden="1" x14ac:dyDescent="0.25">
      <c r="B4321" s="480" t="s">
        <v>4004</v>
      </c>
      <c r="C4321" s="475"/>
      <c r="D4321" s="462"/>
    </row>
    <row r="4322" spans="2:4" hidden="1" x14ac:dyDescent="0.25">
      <c r="B4322" s="480" t="s">
        <v>4005</v>
      </c>
      <c r="C4322" s="475"/>
      <c r="D4322" s="462"/>
    </row>
    <row r="4323" spans="2:4" hidden="1" x14ac:dyDescent="0.25">
      <c r="B4323" s="480" t="s">
        <v>4006</v>
      </c>
      <c r="C4323" s="475"/>
      <c r="D4323" s="462"/>
    </row>
    <row r="4324" spans="2:4" hidden="1" x14ac:dyDescent="0.25">
      <c r="B4324" s="480" t="s">
        <v>4007</v>
      </c>
      <c r="C4324" s="475"/>
      <c r="D4324" s="462"/>
    </row>
    <row r="4325" spans="2:4" hidden="1" x14ac:dyDescent="0.25">
      <c r="B4325" s="480" t="s">
        <v>4008</v>
      </c>
      <c r="C4325" s="475"/>
      <c r="D4325" s="462"/>
    </row>
    <row r="4326" spans="2:4" hidden="1" x14ac:dyDescent="0.25">
      <c r="B4326" s="480" t="s">
        <v>4009</v>
      </c>
      <c r="C4326" s="475"/>
      <c r="D4326" s="462"/>
    </row>
    <row r="4327" spans="2:4" hidden="1" x14ac:dyDescent="0.25">
      <c r="B4327" s="480" t="s">
        <v>4010</v>
      </c>
      <c r="C4327" s="475"/>
      <c r="D4327" s="462"/>
    </row>
    <row r="4328" spans="2:4" hidden="1" x14ac:dyDescent="0.25">
      <c r="B4328" s="480" t="s">
        <v>4011</v>
      </c>
      <c r="C4328" s="475"/>
      <c r="D4328" s="462"/>
    </row>
    <row r="4329" spans="2:4" hidden="1" x14ac:dyDescent="0.25">
      <c r="B4329" s="480" t="s">
        <v>4012</v>
      </c>
      <c r="C4329" s="475"/>
      <c r="D4329" s="462"/>
    </row>
    <row r="4330" spans="2:4" hidden="1" x14ac:dyDescent="0.25">
      <c r="B4330" s="480" t="s">
        <v>4013</v>
      </c>
      <c r="C4330" s="475"/>
      <c r="D4330" s="462"/>
    </row>
    <row r="4331" spans="2:4" hidden="1" x14ac:dyDescent="0.25">
      <c r="B4331" s="480" t="s">
        <v>4014</v>
      </c>
      <c r="C4331" s="475"/>
      <c r="D4331" s="462"/>
    </row>
    <row r="4332" spans="2:4" hidden="1" x14ac:dyDescent="0.25">
      <c r="B4332" s="480" t="s">
        <v>4015</v>
      </c>
      <c r="C4332" s="475"/>
      <c r="D4332" s="462"/>
    </row>
    <row r="4333" spans="2:4" hidden="1" x14ac:dyDescent="0.25">
      <c r="B4333" s="480" t="s">
        <v>4016</v>
      </c>
      <c r="C4333" s="475"/>
      <c r="D4333" s="462"/>
    </row>
    <row r="4334" spans="2:4" hidden="1" x14ac:dyDescent="0.25">
      <c r="B4334" s="480" t="s">
        <v>4017</v>
      </c>
      <c r="C4334" s="475"/>
      <c r="D4334" s="462"/>
    </row>
    <row r="4335" spans="2:4" hidden="1" x14ac:dyDescent="0.25">
      <c r="B4335" s="480" t="s">
        <v>4018</v>
      </c>
      <c r="C4335" s="475"/>
      <c r="D4335" s="462"/>
    </row>
    <row r="4336" spans="2:4" hidden="1" x14ac:dyDescent="0.25">
      <c r="B4336" s="480" t="s">
        <v>4019</v>
      </c>
      <c r="C4336" s="475"/>
      <c r="D4336" s="462"/>
    </row>
    <row r="4337" spans="2:4" hidden="1" x14ac:dyDescent="0.25">
      <c r="B4337" s="477" t="s">
        <v>4207</v>
      </c>
      <c r="C4337" s="471">
        <f>COLUMN(B4337)</f>
        <v>2</v>
      </c>
      <c r="D4337" s="471">
        <f>ROW(B4337)</f>
        <v>4337</v>
      </c>
    </row>
    <row r="4338" spans="2:4" hidden="1" x14ac:dyDescent="0.25">
      <c r="B4338" s="480" t="s">
        <v>4000</v>
      </c>
      <c r="C4338" s="475"/>
      <c r="D4338" s="462"/>
    </row>
    <row r="4339" spans="2:4" hidden="1" x14ac:dyDescent="0.25">
      <c r="B4339" s="480" t="s">
        <v>4001</v>
      </c>
      <c r="C4339" s="475"/>
      <c r="D4339" s="462"/>
    </row>
    <row r="4340" spans="2:4" hidden="1" x14ac:dyDescent="0.25">
      <c r="B4340" s="480" t="s">
        <v>4002</v>
      </c>
      <c r="C4340" s="475"/>
      <c r="D4340" s="462"/>
    </row>
    <row r="4341" spans="2:4" hidden="1" x14ac:dyDescent="0.25">
      <c r="B4341" s="480" t="s">
        <v>4003</v>
      </c>
      <c r="C4341" s="475"/>
      <c r="D4341" s="462"/>
    </row>
    <row r="4342" spans="2:4" hidden="1" x14ac:dyDescent="0.25">
      <c r="B4342" s="480" t="s">
        <v>4004</v>
      </c>
      <c r="C4342" s="475"/>
      <c r="D4342" s="462"/>
    </row>
    <row r="4343" spans="2:4" hidden="1" x14ac:dyDescent="0.25">
      <c r="B4343" s="480" t="s">
        <v>4005</v>
      </c>
      <c r="C4343" s="475"/>
      <c r="D4343" s="462"/>
    </row>
    <row r="4344" spans="2:4" hidden="1" x14ac:dyDescent="0.25">
      <c r="B4344" s="480" t="s">
        <v>4006</v>
      </c>
      <c r="C4344" s="475"/>
      <c r="D4344" s="462"/>
    </row>
    <row r="4345" spans="2:4" hidden="1" x14ac:dyDescent="0.25">
      <c r="B4345" s="480" t="s">
        <v>4007</v>
      </c>
      <c r="C4345" s="475"/>
      <c r="D4345" s="462"/>
    </row>
    <row r="4346" spans="2:4" hidden="1" x14ac:dyDescent="0.25">
      <c r="B4346" s="480" t="s">
        <v>4008</v>
      </c>
      <c r="C4346" s="475"/>
      <c r="D4346" s="462"/>
    </row>
    <row r="4347" spans="2:4" hidden="1" x14ac:dyDescent="0.25">
      <c r="B4347" s="480" t="s">
        <v>4009</v>
      </c>
      <c r="C4347" s="475"/>
      <c r="D4347" s="462"/>
    </row>
    <row r="4348" spans="2:4" hidden="1" x14ac:dyDescent="0.25">
      <c r="B4348" s="480" t="s">
        <v>4010</v>
      </c>
      <c r="C4348" s="475"/>
      <c r="D4348" s="462"/>
    </row>
    <row r="4349" spans="2:4" hidden="1" x14ac:dyDescent="0.25">
      <c r="B4349" s="480" t="s">
        <v>4011</v>
      </c>
      <c r="C4349" s="475"/>
      <c r="D4349" s="462"/>
    </row>
    <row r="4350" spans="2:4" hidden="1" x14ac:dyDescent="0.25">
      <c r="B4350" s="480" t="s">
        <v>4012</v>
      </c>
      <c r="C4350" s="475"/>
      <c r="D4350" s="462"/>
    </row>
    <row r="4351" spans="2:4" hidden="1" x14ac:dyDescent="0.25">
      <c r="B4351" s="480" t="s">
        <v>4013</v>
      </c>
      <c r="C4351" s="475"/>
      <c r="D4351" s="462"/>
    </row>
    <row r="4352" spans="2:4" hidden="1" x14ac:dyDescent="0.25">
      <c r="B4352" s="480" t="s">
        <v>4014</v>
      </c>
      <c r="C4352" s="475"/>
      <c r="D4352" s="462"/>
    </row>
    <row r="4353" spans="2:4" hidden="1" x14ac:dyDescent="0.25">
      <c r="B4353" s="480" t="s">
        <v>4015</v>
      </c>
      <c r="C4353" s="475"/>
      <c r="D4353" s="462"/>
    </row>
    <row r="4354" spans="2:4" hidden="1" x14ac:dyDescent="0.25">
      <c r="B4354" s="480" t="s">
        <v>4016</v>
      </c>
      <c r="C4354" s="475"/>
      <c r="D4354" s="462"/>
    </row>
    <row r="4355" spans="2:4" hidden="1" x14ac:dyDescent="0.25">
      <c r="B4355" s="480" t="s">
        <v>4017</v>
      </c>
      <c r="C4355" s="475"/>
      <c r="D4355" s="462"/>
    </row>
    <row r="4356" spans="2:4" hidden="1" x14ac:dyDescent="0.25">
      <c r="B4356" s="480" t="s">
        <v>4018</v>
      </c>
      <c r="C4356" s="475"/>
      <c r="D4356" s="462"/>
    </row>
    <row r="4357" spans="2:4" hidden="1" x14ac:dyDescent="0.25">
      <c r="B4357" s="480" t="s">
        <v>4019</v>
      </c>
      <c r="C4357" s="475"/>
      <c r="D4357" s="462"/>
    </row>
    <row r="4358" spans="2:4" hidden="1" x14ac:dyDescent="0.25">
      <c r="B4358" s="481" t="s">
        <v>4208</v>
      </c>
      <c r="C4358" s="471">
        <f>COLUMN(B4358)</f>
        <v>2</v>
      </c>
      <c r="D4358" s="471">
        <f>ROW(B4358)</f>
        <v>4358</v>
      </c>
    </row>
    <row r="4359" spans="2:4" hidden="1" x14ac:dyDescent="0.25">
      <c r="B4359" s="480" t="s">
        <v>4000</v>
      </c>
      <c r="C4359" s="475"/>
      <c r="D4359" s="462"/>
    </row>
    <row r="4360" spans="2:4" hidden="1" x14ac:dyDescent="0.25">
      <c r="B4360" s="480" t="s">
        <v>4001</v>
      </c>
      <c r="C4360" s="475"/>
      <c r="D4360" s="462"/>
    </row>
    <row r="4361" spans="2:4" hidden="1" x14ac:dyDescent="0.25">
      <c r="B4361" s="480" t="s">
        <v>4002</v>
      </c>
      <c r="C4361" s="475"/>
      <c r="D4361" s="462"/>
    </row>
    <row r="4362" spans="2:4" hidden="1" x14ac:dyDescent="0.25">
      <c r="B4362" s="480" t="s">
        <v>4003</v>
      </c>
      <c r="C4362" s="475"/>
      <c r="D4362" s="462"/>
    </row>
    <row r="4363" spans="2:4" hidden="1" x14ac:dyDescent="0.25">
      <c r="B4363" s="480" t="s">
        <v>4004</v>
      </c>
      <c r="C4363" s="475"/>
      <c r="D4363" s="462"/>
    </row>
    <row r="4364" spans="2:4" hidden="1" x14ac:dyDescent="0.25">
      <c r="B4364" s="480" t="s">
        <v>4005</v>
      </c>
      <c r="C4364" s="475"/>
      <c r="D4364" s="462"/>
    </row>
    <row r="4365" spans="2:4" hidden="1" x14ac:dyDescent="0.25">
      <c r="B4365" s="480" t="s">
        <v>4006</v>
      </c>
      <c r="C4365" s="475"/>
      <c r="D4365" s="462"/>
    </row>
    <row r="4366" spans="2:4" hidden="1" x14ac:dyDescent="0.25">
      <c r="B4366" s="480" t="s">
        <v>4007</v>
      </c>
      <c r="C4366" s="475"/>
      <c r="D4366" s="462"/>
    </row>
    <row r="4367" spans="2:4" hidden="1" x14ac:dyDescent="0.25">
      <c r="B4367" s="480" t="s">
        <v>4008</v>
      </c>
      <c r="C4367" s="475"/>
      <c r="D4367" s="462"/>
    </row>
    <row r="4368" spans="2:4" hidden="1" x14ac:dyDescent="0.25">
      <c r="B4368" s="480" t="s">
        <v>4009</v>
      </c>
      <c r="C4368" s="475"/>
      <c r="D4368" s="462"/>
    </row>
    <row r="4369" spans="2:4" hidden="1" x14ac:dyDescent="0.25">
      <c r="B4369" s="480" t="s">
        <v>4010</v>
      </c>
      <c r="C4369" s="475"/>
      <c r="D4369" s="462"/>
    </row>
    <row r="4370" spans="2:4" hidden="1" x14ac:dyDescent="0.25">
      <c r="B4370" s="480" t="s">
        <v>4011</v>
      </c>
      <c r="C4370" s="475"/>
      <c r="D4370" s="462"/>
    </row>
    <row r="4371" spans="2:4" hidden="1" x14ac:dyDescent="0.25">
      <c r="B4371" s="480" t="s">
        <v>4012</v>
      </c>
      <c r="C4371" s="475"/>
      <c r="D4371" s="462"/>
    </row>
    <row r="4372" spans="2:4" hidden="1" x14ac:dyDescent="0.25">
      <c r="B4372" s="480" t="s">
        <v>4013</v>
      </c>
      <c r="C4372" s="475"/>
      <c r="D4372" s="462"/>
    </row>
    <row r="4373" spans="2:4" hidden="1" x14ac:dyDescent="0.25">
      <c r="B4373" s="480" t="s">
        <v>4014</v>
      </c>
      <c r="C4373" s="475"/>
      <c r="D4373" s="462"/>
    </row>
    <row r="4374" spans="2:4" hidden="1" x14ac:dyDescent="0.25">
      <c r="B4374" s="480" t="s">
        <v>4015</v>
      </c>
      <c r="C4374" s="475"/>
      <c r="D4374" s="462"/>
    </row>
    <row r="4375" spans="2:4" hidden="1" x14ac:dyDescent="0.25">
      <c r="B4375" s="480" t="s">
        <v>4016</v>
      </c>
      <c r="C4375" s="475"/>
      <c r="D4375" s="462"/>
    </row>
    <row r="4376" spans="2:4" hidden="1" x14ac:dyDescent="0.25">
      <c r="B4376" s="480" t="s">
        <v>4017</v>
      </c>
      <c r="C4376" s="475"/>
      <c r="D4376" s="462"/>
    </row>
    <row r="4377" spans="2:4" hidden="1" x14ac:dyDescent="0.25">
      <c r="B4377" s="480" t="s">
        <v>4018</v>
      </c>
      <c r="C4377" s="475"/>
      <c r="D4377" s="462"/>
    </row>
    <row r="4378" spans="2:4" hidden="1" x14ac:dyDescent="0.25">
      <c r="B4378" s="480" t="s">
        <v>4019</v>
      </c>
      <c r="C4378" s="475"/>
      <c r="D4378" s="462"/>
    </row>
    <row r="4379" spans="2:4" hidden="1" x14ac:dyDescent="0.25">
      <c r="B4379" s="481" t="s">
        <v>4209</v>
      </c>
      <c r="C4379" s="471">
        <f>COLUMN(B4379)</f>
        <v>2</v>
      </c>
      <c r="D4379" s="471">
        <f>ROW(B4379)</f>
        <v>4379</v>
      </c>
    </row>
    <row r="4380" spans="2:4" hidden="1" x14ac:dyDescent="0.25">
      <c r="B4380" s="480" t="s">
        <v>4000</v>
      </c>
      <c r="C4380" s="475"/>
      <c r="D4380" s="462"/>
    </row>
    <row r="4381" spans="2:4" hidden="1" x14ac:dyDescent="0.25">
      <c r="B4381" s="480" t="s">
        <v>4001</v>
      </c>
      <c r="C4381" s="475"/>
      <c r="D4381" s="462"/>
    </row>
    <row r="4382" spans="2:4" hidden="1" x14ac:dyDescent="0.25">
      <c r="B4382" s="480" t="s">
        <v>4002</v>
      </c>
      <c r="C4382" s="475"/>
      <c r="D4382" s="462"/>
    </row>
    <row r="4383" spans="2:4" hidden="1" x14ac:dyDescent="0.25">
      <c r="B4383" s="480" t="s">
        <v>4003</v>
      </c>
      <c r="C4383" s="475"/>
      <c r="D4383" s="462"/>
    </row>
    <row r="4384" spans="2:4" hidden="1" x14ac:dyDescent="0.25">
      <c r="B4384" s="480" t="s">
        <v>4004</v>
      </c>
      <c r="C4384" s="475"/>
      <c r="D4384" s="462"/>
    </row>
    <row r="4385" spans="2:4" hidden="1" x14ac:dyDescent="0.25">
      <c r="B4385" s="480" t="s">
        <v>4005</v>
      </c>
      <c r="C4385" s="475"/>
      <c r="D4385" s="462"/>
    </row>
    <row r="4386" spans="2:4" hidden="1" x14ac:dyDescent="0.25">
      <c r="B4386" s="480" t="s">
        <v>4006</v>
      </c>
      <c r="C4386" s="475"/>
      <c r="D4386" s="462"/>
    </row>
    <row r="4387" spans="2:4" hidden="1" x14ac:dyDescent="0.25">
      <c r="B4387" s="480" t="s">
        <v>4007</v>
      </c>
      <c r="C4387" s="475"/>
      <c r="D4387" s="462"/>
    </row>
    <row r="4388" spans="2:4" hidden="1" x14ac:dyDescent="0.25">
      <c r="B4388" s="480" t="s">
        <v>4008</v>
      </c>
      <c r="C4388" s="475"/>
      <c r="D4388" s="462"/>
    </row>
    <row r="4389" spans="2:4" hidden="1" x14ac:dyDescent="0.25">
      <c r="B4389" s="480" t="s">
        <v>4009</v>
      </c>
      <c r="C4389" s="475"/>
      <c r="D4389" s="462"/>
    </row>
    <row r="4390" spans="2:4" hidden="1" x14ac:dyDescent="0.25">
      <c r="B4390" s="480" t="s">
        <v>4010</v>
      </c>
      <c r="C4390" s="475"/>
      <c r="D4390" s="462"/>
    </row>
    <row r="4391" spans="2:4" hidden="1" x14ac:dyDescent="0.25">
      <c r="B4391" s="480" t="s">
        <v>4011</v>
      </c>
      <c r="C4391" s="475"/>
      <c r="D4391" s="462"/>
    </row>
    <row r="4392" spans="2:4" hidden="1" x14ac:dyDescent="0.25">
      <c r="B4392" s="480" t="s">
        <v>4012</v>
      </c>
      <c r="C4392" s="475"/>
      <c r="D4392" s="462"/>
    </row>
    <row r="4393" spans="2:4" hidden="1" x14ac:dyDescent="0.25">
      <c r="B4393" s="480" t="s">
        <v>4013</v>
      </c>
      <c r="C4393" s="475"/>
      <c r="D4393" s="462"/>
    </row>
    <row r="4394" spans="2:4" hidden="1" x14ac:dyDescent="0.25">
      <c r="B4394" s="480" t="s">
        <v>4014</v>
      </c>
      <c r="C4394" s="475"/>
      <c r="D4394" s="462"/>
    </row>
    <row r="4395" spans="2:4" hidden="1" x14ac:dyDescent="0.25">
      <c r="B4395" s="480" t="s">
        <v>4015</v>
      </c>
      <c r="C4395" s="475"/>
      <c r="D4395" s="462"/>
    </row>
    <row r="4396" spans="2:4" hidden="1" x14ac:dyDescent="0.25">
      <c r="B4396" s="480" t="s">
        <v>4016</v>
      </c>
      <c r="C4396" s="475"/>
      <c r="D4396" s="462"/>
    </row>
    <row r="4397" spans="2:4" hidden="1" x14ac:dyDescent="0.25">
      <c r="B4397" s="480" t="s">
        <v>4017</v>
      </c>
      <c r="C4397" s="475"/>
      <c r="D4397" s="462"/>
    </row>
    <row r="4398" spans="2:4" hidden="1" x14ac:dyDescent="0.25">
      <c r="B4398" s="480" t="s">
        <v>4018</v>
      </c>
      <c r="C4398" s="475"/>
      <c r="D4398" s="462"/>
    </row>
    <row r="4399" spans="2:4" hidden="1" x14ac:dyDescent="0.25">
      <c r="B4399" s="480" t="s">
        <v>4019</v>
      </c>
      <c r="C4399" s="475"/>
      <c r="D4399" s="462"/>
    </row>
    <row r="4400" spans="2:4" hidden="1" x14ac:dyDescent="0.25">
      <c r="B4400" s="481" t="s">
        <v>4210</v>
      </c>
      <c r="C4400" s="471">
        <f>COLUMN(B4400)</f>
        <v>2</v>
      </c>
      <c r="D4400" s="471">
        <f>ROW(B4400)</f>
        <v>4400</v>
      </c>
    </row>
    <row r="4401" spans="2:4" hidden="1" x14ac:dyDescent="0.25">
      <c r="B4401" s="480" t="s">
        <v>4000</v>
      </c>
      <c r="C4401" s="475"/>
      <c r="D4401" s="462"/>
    </row>
    <row r="4402" spans="2:4" hidden="1" x14ac:dyDescent="0.25">
      <c r="B4402" s="480" t="s">
        <v>4001</v>
      </c>
      <c r="C4402" s="475"/>
      <c r="D4402" s="462"/>
    </row>
    <row r="4403" spans="2:4" hidden="1" x14ac:dyDescent="0.25">
      <c r="B4403" s="480" t="s">
        <v>4002</v>
      </c>
      <c r="C4403" s="475"/>
      <c r="D4403" s="462"/>
    </row>
    <row r="4404" spans="2:4" hidden="1" x14ac:dyDescent="0.25">
      <c r="B4404" s="480" t="s">
        <v>4003</v>
      </c>
      <c r="C4404" s="475"/>
      <c r="D4404" s="462"/>
    </row>
    <row r="4405" spans="2:4" hidden="1" x14ac:dyDescent="0.25">
      <c r="B4405" s="480" t="s">
        <v>4004</v>
      </c>
      <c r="C4405" s="475"/>
      <c r="D4405" s="462"/>
    </row>
    <row r="4406" spans="2:4" hidden="1" x14ac:dyDescent="0.25">
      <c r="B4406" s="480" t="s">
        <v>4005</v>
      </c>
      <c r="C4406" s="475"/>
      <c r="D4406" s="462"/>
    </row>
    <row r="4407" spans="2:4" hidden="1" x14ac:dyDescent="0.25">
      <c r="B4407" s="480" t="s">
        <v>4006</v>
      </c>
      <c r="C4407" s="475"/>
      <c r="D4407" s="462"/>
    </row>
    <row r="4408" spans="2:4" hidden="1" x14ac:dyDescent="0.25">
      <c r="B4408" s="480" t="s">
        <v>4007</v>
      </c>
      <c r="C4408" s="475"/>
      <c r="D4408" s="462"/>
    </row>
    <row r="4409" spans="2:4" hidden="1" x14ac:dyDescent="0.25">
      <c r="B4409" s="480" t="s">
        <v>4008</v>
      </c>
      <c r="C4409" s="475"/>
      <c r="D4409" s="462"/>
    </row>
    <row r="4410" spans="2:4" hidden="1" x14ac:dyDescent="0.25">
      <c r="B4410" s="480" t="s">
        <v>4009</v>
      </c>
      <c r="C4410" s="475"/>
      <c r="D4410" s="462"/>
    </row>
    <row r="4411" spans="2:4" hidden="1" x14ac:dyDescent="0.25">
      <c r="B4411" s="480" t="s">
        <v>4010</v>
      </c>
      <c r="C4411" s="475"/>
      <c r="D4411" s="462"/>
    </row>
    <row r="4412" spans="2:4" hidden="1" x14ac:dyDescent="0.25">
      <c r="B4412" s="480" t="s">
        <v>4011</v>
      </c>
      <c r="C4412" s="475"/>
      <c r="D4412" s="462"/>
    </row>
    <row r="4413" spans="2:4" hidden="1" x14ac:dyDescent="0.25">
      <c r="B4413" s="480" t="s">
        <v>4012</v>
      </c>
      <c r="C4413" s="475"/>
      <c r="D4413" s="462"/>
    </row>
    <row r="4414" spans="2:4" hidden="1" x14ac:dyDescent="0.25">
      <c r="B4414" s="480" t="s">
        <v>4013</v>
      </c>
      <c r="C4414" s="475"/>
      <c r="D4414" s="462"/>
    </row>
    <row r="4415" spans="2:4" hidden="1" x14ac:dyDescent="0.25">
      <c r="B4415" s="480" t="s">
        <v>4014</v>
      </c>
      <c r="C4415" s="475"/>
      <c r="D4415" s="462"/>
    </row>
    <row r="4416" spans="2:4" hidden="1" x14ac:dyDescent="0.25">
      <c r="B4416" s="480" t="s">
        <v>4015</v>
      </c>
      <c r="C4416" s="475"/>
      <c r="D4416" s="462"/>
    </row>
    <row r="4417" spans="2:4" hidden="1" x14ac:dyDescent="0.25">
      <c r="B4417" s="480" t="s">
        <v>4016</v>
      </c>
      <c r="C4417" s="475"/>
      <c r="D4417" s="462"/>
    </row>
    <row r="4418" spans="2:4" hidden="1" x14ac:dyDescent="0.25">
      <c r="B4418" s="480" t="s">
        <v>4017</v>
      </c>
      <c r="C4418" s="475"/>
      <c r="D4418" s="462"/>
    </row>
    <row r="4419" spans="2:4" hidden="1" x14ac:dyDescent="0.25">
      <c r="B4419" s="480" t="s">
        <v>4018</v>
      </c>
      <c r="C4419" s="475"/>
      <c r="D4419" s="462"/>
    </row>
    <row r="4420" spans="2:4" hidden="1" x14ac:dyDescent="0.25">
      <c r="B4420" s="480" t="s">
        <v>4019</v>
      </c>
      <c r="C4420" s="475"/>
      <c r="D4420" s="462"/>
    </row>
    <row r="4421" spans="2:4" hidden="1" x14ac:dyDescent="0.25">
      <c r="B4421" s="481" t="s">
        <v>4211</v>
      </c>
      <c r="C4421" s="471">
        <f>COLUMN(B4421)</f>
        <v>2</v>
      </c>
      <c r="D4421" s="471">
        <f>ROW(B4421)</f>
        <v>4421</v>
      </c>
    </row>
    <row r="4422" spans="2:4" hidden="1" x14ac:dyDescent="0.25">
      <c r="B4422" s="480" t="s">
        <v>4000</v>
      </c>
      <c r="C4422" s="475"/>
      <c r="D4422" s="462"/>
    </row>
    <row r="4423" spans="2:4" hidden="1" x14ac:dyDescent="0.25">
      <c r="B4423" s="480" t="s">
        <v>4001</v>
      </c>
      <c r="C4423" s="475"/>
      <c r="D4423" s="462"/>
    </row>
    <row r="4424" spans="2:4" hidden="1" x14ac:dyDescent="0.25">
      <c r="B4424" s="480" t="s">
        <v>4002</v>
      </c>
      <c r="C4424" s="475"/>
      <c r="D4424" s="462"/>
    </row>
    <row r="4425" spans="2:4" hidden="1" x14ac:dyDescent="0.25">
      <c r="B4425" s="480" t="s">
        <v>4003</v>
      </c>
      <c r="C4425" s="475"/>
      <c r="D4425" s="462"/>
    </row>
    <row r="4426" spans="2:4" hidden="1" x14ac:dyDescent="0.25">
      <c r="B4426" s="480" t="s">
        <v>4004</v>
      </c>
      <c r="C4426" s="475"/>
      <c r="D4426" s="462"/>
    </row>
    <row r="4427" spans="2:4" hidden="1" x14ac:dyDescent="0.25">
      <c r="B4427" s="480" t="s">
        <v>4005</v>
      </c>
      <c r="C4427" s="475"/>
      <c r="D4427" s="462"/>
    </row>
    <row r="4428" spans="2:4" hidden="1" x14ac:dyDescent="0.25">
      <c r="B4428" s="480" t="s">
        <v>4006</v>
      </c>
      <c r="C4428" s="475"/>
      <c r="D4428" s="462"/>
    </row>
    <row r="4429" spans="2:4" hidden="1" x14ac:dyDescent="0.25">
      <c r="B4429" s="480" t="s">
        <v>4007</v>
      </c>
      <c r="C4429" s="475"/>
      <c r="D4429" s="462"/>
    </row>
    <row r="4430" spans="2:4" hidden="1" x14ac:dyDescent="0.25">
      <c r="B4430" s="480" t="s">
        <v>4008</v>
      </c>
      <c r="C4430" s="475"/>
      <c r="D4430" s="462"/>
    </row>
    <row r="4431" spans="2:4" hidden="1" x14ac:dyDescent="0.25">
      <c r="B4431" s="480" t="s">
        <v>4009</v>
      </c>
      <c r="C4431" s="475"/>
      <c r="D4431" s="462"/>
    </row>
    <row r="4432" spans="2:4" hidden="1" x14ac:dyDescent="0.25">
      <c r="B4432" s="480" t="s">
        <v>4010</v>
      </c>
      <c r="C4432" s="475"/>
      <c r="D4432" s="462"/>
    </row>
    <row r="4433" spans="2:4" hidden="1" x14ac:dyDescent="0.25">
      <c r="B4433" s="480" t="s">
        <v>4011</v>
      </c>
      <c r="C4433" s="475"/>
      <c r="D4433" s="462"/>
    </row>
    <row r="4434" spans="2:4" hidden="1" x14ac:dyDescent="0.25">
      <c r="B4434" s="480" t="s">
        <v>4012</v>
      </c>
      <c r="C4434" s="475"/>
      <c r="D4434" s="462"/>
    </row>
    <row r="4435" spans="2:4" hidden="1" x14ac:dyDescent="0.25">
      <c r="B4435" s="480" t="s">
        <v>4013</v>
      </c>
      <c r="C4435" s="475"/>
      <c r="D4435" s="462"/>
    </row>
    <row r="4436" spans="2:4" hidden="1" x14ac:dyDescent="0.25">
      <c r="B4436" s="480" t="s">
        <v>4014</v>
      </c>
      <c r="C4436" s="475"/>
      <c r="D4436" s="462"/>
    </row>
    <row r="4437" spans="2:4" hidden="1" x14ac:dyDescent="0.25">
      <c r="B4437" s="480" t="s">
        <v>4015</v>
      </c>
      <c r="C4437" s="475"/>
      <c r="D4437" s="462"/>
    </row>
    <row r="4438" spans="2:4" hidden="1" x14ac:dyDescent="0.25">
      <c r="B4438" s="480" t="s">
        <v>4016</v>
      </c>
      <c r="C4438" s="475"/>
      <c r="D4438" s="462"/>
    </row>
    <row r="4439" spans="2:4" hidden="1" x14ac:dyDescent="0.25">
      <c r="B4439" s="480" t="s">
        <v>4017</v>
      </c>
      <c r="C4439" s="475"/>
      <c r="D4439" s="462"/>
    </row>
    <row r="4440" spans="2:4" hidden="1" x14ac:dyDescent="0.25">
      <c r="B4440" s="480" t="s">
        <v>4018</v>
      </c>
      <c r="C4440" s="475"/>
      <c r="D4440" s="462"/>
    </row>
    <row r="4441" spans="2:4" hidden="1" x14ac:dyDescent="0.25">
      <c r="B4441" s="480" t="s">
        <v>4019</v>
      </c>
      <c r="C4441" s="475"/>
      <c r="D4441" s="462"/>
    </row>
    <row r="4442" spans="2:4" hidden="1" x14ac:dyDescent="0.25">
      <c r="B4442" s="477" t="s">
        <v>4212</v>
      </c>
      <c r="C4442" s="471">
        <f>COLUMN(B4442)</f>
        <v>2</v>
      </c>
      <c r="D4442" s="471">
        <f>ROW(B4442)</f>
        <v>4442</v>
      </c>
    </row>
    <row r="4443" spans="2:4" hidden="1" x14ac:dyDescent="0.25">
      <c r="B4443" s="480" t="s">
        <v>4000</v>
      </c>
      <c r="C4443" s="475"/>
      <c r="D4443" s="462"/>
    </row>
    <row r="4444" spans="2:4" hidden="1" x14ac:dyDescent="0.25">
      <c r="B4444" s="480" t="s">
        <v>4001</v>
      </c>
      <c r="C4444" s="475"/>
      <c r="D4444" s="462"/>
    </row>
    <row r="4445" spans="2:4" hidden="1" x14ac:dyDescent="0.25">
      <c r="B4445" s="480" t="s">
        <v>4002</v>
      </c>
      <c r="C4445" s="475"/>
      <c r="D4445" s="462"/>
    </row>
    <row r="4446" spans="2:4" hidden="1" x14ac:dyDescent="0.25">
      <c r="B4446" s="480" t="s">
        <v>4003</v>
      </c>
      <c r="C4446" s="475"/>
      <c r="D4446" s="462"/>
    </row>
    <row r="4447" spans="2:4" hidden="1" x14ac:dyDescent="0.25">
      <c r="B4447" s="480" t="s">
        <v>4004</v>
      </c>
      <c r="C4447" s="475"/>
      <c r="D4447" s="462"/>
    </row>
    <row r="4448" spans="2:4" hidden="1" x14ac:dyDescent="0.25">
      <c r="B4448" s="480" t="s">
        <v>4005</v>
      </c>
      <c r="C4448" s="475"/>
      <c r="D4448" s="462"/>
    </row>
    <row r="4449" spans="2:4" hidden="1" x14ac:dyDescent="0.25">
      <c r="B4449" s="480" t="s">
        <v>4006</v>
      </c>
      <c r="C4449" s="475"/>
      <c r="D4449" s="462"/>
    </row>
    <row r="4450" spans="2:4" hidden="1" x14ac:dyDescent="0.25">
      <c r="B4450" s="480" t="s">
        <v>4007</v>
      </c>
      <c r="C4450" s="475"/>
      <c r="D4450" s="462"/>
    </row>
    <row r="4451" spans="2:4" hidden="1" x14ac:dyDescent="0.25">
      <c r="B4451" s="480" t="s">
        <v>4008</v>
      </c>
      <c r="C4451" s="475"/>
      <c r="D4451" s="462"/>
    </row>
    <row r="4452" spans="2:4" hidden="1" x14ac:dyDescent="0.25">
      <c r="B4452" s="480" t="s">
        <v>4009</v>
      </c>
      <c r="C4452" s="475"/>
      <c r="D4452" s="462"/>
    </row>
    <row r="4453" spans="2:4" hidden="1" x14ac:dyDescent="0.25">
      <c r="B4453" s="480" t="s">
        <v>4010</v>
      </c>
      <c r="C4453" s="475"/>
      <c r="D4453" s="462"/>
    </row>
    <row r="4454" spans="2:4" hidden="1" x14ac:dyDescent="0.25">
      <c r="B4454" s="480" t="s">
        <v>4011</v>
      </c>
      <c r="C4454" s="475"/>
      <c r="D4454" s="462"/>
    </row>
    <row r="4455" spans="2:4" hidden="1" x14ac:dyDescent="0.25">
      <c r="B4455" s="480" t="s">
        <v>4012</v>
      </c>
      <c r="C4455" s="475"/>
      <c r="D4455" s="462"/>
    </row>
    <row r="4456" spans="2:4" hidden="1" x14ac:dyDescent="0.25">
      <c r="B4456" s="480" t="s">
        <v>4013</v>
      </c>
      <c r="C4456" s="475"/>
      <c r="D4456" s="462"/>
    </row>
    <row r="4457" spans="2:4" hidden="1" x14ac:dyDescent="0.25">
      <c r="B4457" s="480" t="s">
        <v>4014</v>
      </c>
      <c r="C4457" s="475"/>
      <c r="D4457" s="462"/>
    </row>
    <row r="4458" spans="2:4" hidden="1" x14ac:dyDescent="0.25">
      <c r="B4458" s="480" t="s">
        <v>4015</v>
      </c>
      <c r="C4458" s="475"/>
      <c r="D4458" s="462"/>
    </row>
    <row r="4459" spans="2:4" hidden="1" x14ac:dyDescent="0.25">
      <c r="B4459" s="480" t="s">
        <v>4016</v>
      </c>
      <c r="C4459" s="475"/>
      <c r="D4459" s="462"/>
    </row>
    <row r="4460" spans="2:4" hidden="1" x14ac:dyDescent="0.25">
      <c r="B4460" s="480" t="s">
        <v>4017</v>
      </c>
      <c r="C4460" s="475"/>
      <c r="D4460" s="462"/>
    </row>
    <row r="4461" spans="2:4" hidden="1" x14ac:dyDescent="0.25">
      <c r="B4461" s="480" t="s">
        <v>4018</v>
      </c>
      <c r="C4461" s="475"/>
      <c r="D4461" s="462"/>
    </row>
    <row r="4462" spans="2:4" hidden="1" x14ac:dyDescent="0.25">
      <c r="B4462" s="480" t="s">
        <v>4019</v>
      </c>
      <c r="C4462" s="475"/>
      <c r="D4462" s="462"/>
    </row>
    <row r="4463" spans="2:4" hidden="1" x14ac:dyDescent="0.25">
      <c r="B4463" s="481" t="s">
        <v>4213</v>
      </c>
      <c r="C4463" s="471">
        <f>COLUMN(B4463)</f>
        <v>2</v>
      </c>
      <c r="D4463" s="471">
        <f>ROW(B4463)</f>
        <v>4463</v>
      </c>
    </row>
    <row r="4464" spans="2:4" hidden="1" x14ac:dyDescent="0.25">
      <c r="B4464" s="480" t="s">
        <v>4000</v>
      </c>
      <c r="C4464" s="475"/>
      <c r="D4464" s="462"/>
    </row>
    <row r="4465" spans="2:4" hidden="1" x14ac:dyDescent="0.25">
      <c r="B4465" s="480" t="s">
        <v>4001</v>
      </c>
      <c r="C4465" s="475"/>
      <c r="D4465" s="462"/>
    </row>
    <row r="4466" spans="2:4" hidden="1" x14ac:dyDescent="0.25">
      <c r="B4466" s="480" t="s">
        <v>4002</v>
      </c>
      <c r="C4466" s="475"/>
      <c r="D4466" s="462"/>
    </row>
    <row r="4467" spans="2:4" hidden="1" x14ac:dyDescent="0.25">
      <c r="B4467" s="480" t="s">
        <v>4003</v>
      </c>
      <c r="C4467" s="475"/>
      <c r="D4467" s="462"/>
    </row>
    <row r="4468" spans="2:4" hidden="1" x14ac:dyDescent="0.25">
      <c r="B4468" s="480" t="s">
        <v>4004</v>
      </c>
      <c r="C4468" s="475"/>
      <c r="D4468" s="462"/>
    </row>
    <row r="4469" spans="2:4" hidden="1" x14ac:dyDescent="0.25">
      <c r="B4469" s="480" t="s">
        <v>4005</v>
      </c>
      <c r="C4469" s="475"/>
      <c r="D4469" s="462"/>
    </row>
    <row r="4470" spans="2:4" hidden="1" x14ac:dyDescent="0.25">
      <c r="B4470" s="480" t="s">
        <v>4006</v>
      </c>
      <c r="C4470" s="475"/>
      <c r="D4470" s="462"/>
    </row>
    <row r="4471" spans="2:4" hidden="1" x14ac:dyDescent="0.25">
      <c r="B4471" s="480" t="s">
        <v>4007</v>
      </c>
      <c r="C4471" s="475"/>
      <c r="D4471" s="462"/>
    </row>
    <row r="4472" spans="2:4" hidden="1" x14ac:dyDescent="0.25">
      <c r="B4472" s="480" t="s">
        <v>4008</v>
      </c>
      <c r="C4472" s="475"/>
      <c r="D4472" s="462"/>
    </row>
    <row r="4473" spans="2:4" hidden="1" x14ac:dyDescent="0.25">
      <c r="B4473" s="480" t="s">
        <v>4009</v>
      </c>
      <c r="C4473" s="475"/>
      <c r="D4473" s="462"/>
    </row>
    <row r="4474" spans="2:4" hidden="1" x14ac:dyDescent="0.25">
      <c r="B4474" s="480" t="s">
        <v>4010</v>
      </c>
      <c r="C4474" s="475"/>
      <c r="D4474" s="462"/>
    </row>
    <row r="4475" spans="2:4" hidden="1" x14ac:dyDescent="0.25">
      <c r="B4475" s="480" t="s">
        <v>4011</v>
      </c>
      <c r="C4475" s="475"/>
      <c r="D4475" s="462"/>
    </row>
    <row r="4476" spans="2:4" hidden="1" x14ac:dyDescent="0.25">
      <c r="B4476" s="480" t="s">
        <v>4012</v>
      </c>
      <c r="C4476" s="475"/>
      <c r="D4476" s="462"/>
    </row>
    <row r="4477" spans="2:4" hidden="1" x14ac:dyDescent="0.25">
      <c r="B4477" s="480" t="s">
        <v>4013</v>
      </c>
      <c r="C4477" s="475"/>
      <c r="D4477" s="462"/>
    </row>
    <row r="4478" spans="2:4" hidden="1" x14ac:dyDescent="0.25">
      <c r="B4478" s="480" t="s">
        <v>4014</v>
      </c>
      <c r="C4478" s="475"/>
      <c r="D4478" s="462"/>
    </row>
    <row r="4479" spans="2:4" hidden="1" x14ac:dyDescent="0.25">
      <c r="B4479" s="480" t="s">
        <v>4015</v>
      </c>
      <c r="C4479" s="475"/>
      <c r="D4479" s="462"/>
    </row>
    <row r="4480" spans="2:4" hidden="1" x14ac:dyDescent="0.25">
      <c r="B4480" s="480" t="s">
        <v>4016</v>
      </c>
      <c r="C4480" s="475"/>
      <c r="D4480" s="462"/>
    </row>
    <row r="4481" spans="2:4" hidden="1" x14ac:dyDescent="0.25">
      <c r="B4481" s="480" t="s">
        <v>4017</v>
      </c>
      <c r="C4481" s="475"/>
      <c r="D4481" s="462"/>
    </row>
    <row r="4482" spans="2:4" hidden="1" x14ac:dyDescent="0.25">
      <c r="B4482" s="480" t="s">
        <v>4018</v>
      </c>
      <c r="C4482" s="475"/>
      <c r="D4482" s="462"/>
    </row>
    <row r="4483" spans="2:4" hidden="1" x14ac:dyDescent="0.25">
      <c r="B4483" s="480" t="s">
        <v>4019</v>
      </c>
      <c r="C4483" s="475"/>
      <c r="D4483" s="462"/>
    </row>
    <row r="4484" spans="2:4" hidden="1" x14ac:dyDescent="0.25">
      <c r="B4484" s="481" t="s">
        <v>4214</v>
      </c>
      <c r="C4484" s="471">
        <f>COLUMN(B4484)</f>
        <v>2</v>
      </c>
      <c r="D4484" s="471">
        <f>ROW(B4484)</f>
        <v>4484</v>
      </c>
    </row>
    <row r="4485" spans="2:4" hidden="1" x14ac:dyDescent="0.25">
      <c r="B4485" s="480" t="s">
        <v>4000</v>
      </c>
      <c r="C4485" s="475"/>
      <c r="D4485" s="462"/>
    </row>
    <row r="4486" spans="2:4" hidden="1" x14ac:dyDescent="0.25">
      <c r="B4486" s="480" t="s">
        <v>4001</v>
      </c>
      <c r="C4486" s="475"/>
      <c r="D4486" s="462"/>
    </row>
    <row r="4487" spans="2:4" hidden="1" x14ac:dyDescent="0.25">
      <c r="B4487" s="480" t="s">
        <v>4002</v>
      </c>
      <c r="C4487" s="475"/>
      <c r="D4487" s="462"/>
    </row>
    <row r="4488" spans="2:4" hidden="1" x14ac:dyDescent="0.25">
      <c r="B4488" s="480" t="s">
        <v>4003</v>
      </c>
      <c r="C4488" s="475"/>
      <c r="D4488" s="462"/>
    </row>
    <row r="4489" spans="2:4" hidden="1" x14ac:dyDescent="0.25">
      <c r="B4489" s="480" t="s">
        <v>4004</v>
      </c>
      <c r="C4489" s="475"/>
      <c r="D4489" s="462"/>
    </row>
    <row r="4490" spans="2:4" hidden="1" x14ac:dyDescent="0.25">
      <c r="B4490" s="480" t="s">
        <v>4005</v>
      </c>
      <c r="C4490" s="475"/>
      <c r="D4490" s="462"/>
    </row>
    <row r="4491" spans="2:4" hidden="1" x14ac:dyDescent="0.25">
      <c r="B4491" s="480" t="s">
        <v>4006</v>
      </c>
      <c r="C4491" s="475"/>
      <c r="D4491" s="462"/>
    </row>
    <row r="4492" spans="2:4" hidden="1" x14ac:dyDescent="0.25">
      <c r="B4492" s="480" t="s">
        <v>4007</v>
      </c>
      <c r="C4492" s="475"/>
      <c r="D4492" s="462"/>
    </row>
    <row r="4493" spans="2:4" hidden="1" x14ac:dyDescent="0.25">
      <c r="B4493" s="480" t="s">
        <v>4008</v>
      </c>
      <c r="C4493" s="475"/>
      <c r="D4493" s="462"/>
    </row>
    <row r="4494" spans="2:4" hidden="1" x14ac:dyDescent="0.25">
      <c r="B4494" s="480" t="s">
        <v>4009</v>
      </c>
      <c r="C4494" s="475"/>
      <c r="D4494" s="462"/>
    </row>
    <row r="4495" spans="2:4" hidden="1" x14ac:dyDescent="0.25">
      <c r="B4495" s="480" t="s">
        <v>4010</v>
      </c>
      <c r="C4495" s="475"/>
      <c r="D4495" s="462"/>
    </row>
    <row r="4496" spans="2:4" hidden="1" x14ac:dyDescent="0.25">
      <c r="B4496" s="480" t="s">
        <v>4011</v>
      </c>
      <c r="C4496" s="475"/>
      <c r="D4496" s="462"/>
    </row>
    <row r="4497" spans="2:4" hidden="1" x14ac:dyDescent="0.25">
      <c r="B4497" s="480" t="s">
        <v>4012</v>
      </c>
      <c r="C4497" s="475"/>
      <c r="D4497" s="462"/>
    </row>
    <row r="4498" spans="2:4" hidden="1" x14ac:dyDescent="0.25">
      <c r="B4498" s="480" t="s">
        <v>4013</v>
      </c>
      <c r="C4498" s="475"/>
      <c r="D4498" s="462"/>
    </row>
    <row r="4499" spans="2:4" hidden="1" x14ac:dyDescent="0.25">
      <c r="B4499" s="480" t="s">
        <v>4014</v>
      </c>
      <c r="C4499" s="475"/>
      <c r="D4499" s="462"/>
    </row>
    <row r="4500" spans="2:4" hidden="1" x14ac:dyDescent="0.25">
      <c r="B4500" s="480" t="s">
        <v>4015</v>
      </c>
      <c r="C4500" s="475"/>
      <c r="D4500" s="462"/>
    </row>
    <row r="4501" spans="2:4" hidden="1" x14ac:dyDescent="0.25">
      <c r="B4501" s="480" t="s">
        <v>4016</v>
      </c>
      <c r="C4501" s="475"/>
      <c r="D4501" s="462"/>
    </row>
    <row r="4502" spans="2:4" hidden="1" x14ac:dyDescent="0.25">
      <c r="B4502" s="480" t="s">
        <v>4017</v>
      </c>
      <c r="C4502" s="475"/>
      <c r="D4502" s="462"/>
    </row>
    <row r="4503" spans="2:4" hidden="1" x14ac:dyDescent="0.25">
      <c r="B4503" s="480" t="s">
        <v>4018</v>
      </c>
      <c r="C4503" s="475"/>
      <c r="D4503" s="462"/>
    </row>
    <row r="4504" spans="2:4" hidden="1" x14ac:dyDescent="0.25">
      <c r="B4504" s="480" t="s">
        <v>4019</v>
      </c>
      <c r="C4504" s="475"/>
      <c r="D4504" s="462"/>
    </row>
    <row r="4505" spans="2:4" hidden="1" x14ac:dyDescent="0.25">
      <c r="B4505" s="481" t="s">
        <v>4215</v>
      </c>
      <c r="C4505" s="471">
        <f>COLUMN(B4505)</f>
        <v>2</v>
      </c>
      <c r="D4505" s="471">
        <f>ROW(B4505)</f>
        <v>4505</v>
      </c>
    </row>
    <row r="4506" spans="2:4" hidden="1" x14ac:dyDescent="0.25">
      <c r="B4506" s="480" t="s">
        <v>4000</v>
      </c>
      <c r="C4506" s="475"/>
      <c r="D4506" s="462"/>
    </row>
    <row r="4507" spans="2:4" hidden="1" x14ac:dyDescent="0.25">
      <c r="B4507" s="480" t="s">
        <v>4001</v>
      </c>
      <c r="C4507" s="475"/>
      <c r="D4507" s="462"/>
    </row>
    <row r="4508" spans="2:4" hidden="1" x14ac:dyDescent="0.25">
      <c r="B4508" s="480" t="s">
        <v>4002</v>
      </c>
      <c r="C4508" s="475"/>
      <c r="D4508" s="462"/>
    </row>
    <row r="4509" spans="2:4" hidden="1" x14ac:dyDescent="0.25">
      <c r="B4509" s="480" t="s">
        <v>4003</v>
      </c>
      <c r="C4509" s="475"/>
      <c r="D4509" s="462"/>
    </row>
    <row r="4510" spans="2:4" hidden="1" x14ac:dyDescent="0.25">
      <c r="B4510" s="480" t="s">
        <v>4004</v>
      </c>
      <c r="C4510" s="475"/>
      <c r="D4510" s="462"/>
    </row>
    <row r="4511" spans="2:4" hidden="1" x14ac:dyDescent="0.25">
      <c r="B4511" s="480" t="s">
        <v>4005</v>
      </c>
      <c r="C4511" s="475"/>
      <c r="D4511" s="462"/>
    </row>
    <row r="4512" spans="2:4" hidden="1" x14ac:dyDescent="0.25">
      <c r="B4512" s="480" t="s">
        <v>4006</v>
      </c>
      <c r="C4512" s="475"/>
      <c r="D4512" s="462"/>
    </row>
    <row r="4513" spans="2:4" hidden="1" x14ac:dyDescent="0.25">
      <c r="B4513" s="480" t="s">
        <v>4007</v>
      </c>
      <c r="C4513" s="475"/>
      <c r="D4513" s="462"/>
    </row>
    <row r="4514" spans="2:4" hidden="1" x14ac:dyDescent="0.25">
      <c r="B4514" s="480" t="s">
        <v>4008</v>
      </c>
      <c r="C4514" s="475"/>
      <c r="D4514" s="462"/>
    </row>
    <row r="4515" spans="2:4" hidden="1" x14ac:dyDescent="0.25">
      <c r="B4515" s="480" t="s">
        <v>4009</v>
      </c>
      <c r="C4515" s="475"/>
      <c r="D4515" s="462"/>
    </row>
    <row r="4516" spans="2:4" hidden="1" x14ac:dyDescent="0.25">
      <c r="B4516" s="480" t="s">
        <v>4010</v>
      </c>
      <c r="C4516" s="475"/>
      <c r="D4516" s="462"/>
    </row>
    <row r="4517" spans="2:4" hidden="1" x14ac:dyDescent="0.25">
      <c r="B4517" s="480" t="s">
        <v>4011</v>
      </c>
      <c r="C4517" s="475"/>
      <c r="D4517" s="462"/>
    </row>
    <row r="4518" spans="2:4" hidden="1" x14ac:dyDescent="0.25">
      <c r="B4518" s="480" t="s">
        <v>4012</v>
      </c>
      <c r="C4518" s="475"/>
      <c r="D4518" s="462"/>
    </row>
    <row r="4519" spans="2:4" hidden="1" x14ac:dyDescent="0.25">
      <c r="B4519" s="480" t="s">
        <v>4013</v>
      </c>
      <c r="C4519" s="475"/>
      <c r="D4519" s="462"/>
    </row>
    <row r="4520" spans="2:4" hidden="1" x14ac:dyDescent="0.25">
      <c r="B4520" s="480" t="s">
        <v>4014</v>
      </c>
      <c r="C4520" s="475"/>
      <c r="D4520" s="462"/>
    </row>
    <row r="4521" spans="2:4" hidden="1" x14ac:dyDescent="0.25">
      <c r="B4521" s="480" t="s">
        <v>4015</v>
      </c>
      <c r="C4521" s="475"/>
      <c r="D4521" s="462"/>
    </row>
    <row r="4522" spans="2:4" hidden="1" x14ac:dyDescent="0.25">
      <c r="B4522" s="480" t="s">
        <v>4016</v>
      </c>
      <c r="C4522" s="475"/>
      <c r="D4522" s="462"/>
    </row>
    <row r="4523" spans="2:4" hidden="1" x14ac:dyDescent="0.25">
      <c r="B4523" s="480" t="s">
        <v>4017</v>
      </c>
      <c r="C4523" s="475"/>
      <c r="D4523" s="462"/>
    </row>
    <row r="4524" spans="2:4" hidden="1" x14ac:dyDescent="0.25">
      <c r="B4524" s="480" t="s">
        <v>4018</v>
      </c>
      <c r="C4524" s="475"/>
      <c r="D4524" s="462"/>
    </row>
    <row r="4525" spans="2:4" hidden="1" x14ac:dyDescent="0.25">
      <c r="B4525" s="480" t="s">
        <v>4019</v>
      </c>
      <c r="C4525" s="475"/>
      <c r="D4525" s="462"/>
    </row>
    <row r="4526" spans="2:4" hidden="1" x14ac:dyDescent="0.25">
      <c r="B4526" s="481" t="s">
        <v>4216</v>
      </c>
      <c r="C4526" s="471">
        <f>COLUMN(B4526)</f>
        <v>2</v>
      </c>
      <c r="D4526" s="471">
        <f>ROW(B4526)</f>
        <v>4526</v>
      </c>
    </row>
    <row r="4527" spans="2:4" hidden="1" x14ac:dyDescent="0.25">
      <c r="B4527" s="480" t="s">
        <v>4000</v>
      </c>
      <c r="C4527" s="475"/>
      <c r="D4527" s="462"/>
    </row>
    <row r="4528" spans="2:4" hidden="1" x14ac:dyDescent="0.25">
      <c r="B4528" s="480" t="s">
        <v>4001</v>
      </c>
      <c r="C4528" s="475"/>
      <c r="D4528" s="462"/>
    </row>
    <row r="4529" spans="2:4" hidden="1" x14ac:dyDescent="0.25">
      <c r="B4529" s="480" t="s">
        <v>4002</v>
      </c>
      <c r="C4529" s="475"/>
      <c r="D4529" s="462"/>
    </row>
    <row r="4530" spans="2:4" hidden="1" x14ac:dyDescent="0.25">
      <c r="B4530" s="480" t="s">
        <v>4003</v>
      </c>
      <c r="C4530" s="475"/>
      <c r="D4530" s="462"/>
    </row>
    <row r="4531" spans="2:4" hidden="1" x14ac:dyDescent="0.25">
      <c r="B4531" s="480" t="s">
        <v>4004</v>
      </c>
      <c r="C4531" s="475"/>
      <c r="D4531" s="462"/>
    </row>
    <row r="4532" spans="2:4" hidden="1" x14ac:dyDescent="0.25">
      <c r="B4532" s="480" t="s">
        <v>4005</v>
      </c>
      <c r="C4532" s="475"/>
      <c r="D4532" s="462"/>
    </row>
    <row r="4533" spans="2:4" hidden="1" x14ac:dyDescent="0.25">
      <c r="B4533" s="480" t="s">
        <v>4006</v>
      </c>
      <c r="C4533" s="475"/>
      <c r="D4533" s="462"/>
    </row>
    <row r="4534" spans="2:4" hidden="1" x14ac:dyDescent="0.25">
      <c r="B4534" s="480" t="s">
        <v>4007</v>
      </c>
      <c r="C4534" s="475"/>
      <c r="D4534" s="462"/>
    </row>
    <row r="4535" spans="2:4" hidden="1" x14ac:dyDescent="0.25">
      <c r="B4535" s="480" t="s">
        <v>4008</v>
      </c>
      <c r="C4535" s="475"/>
      <c r="D4535" s="462"/>
    </row>
    <row r="4536" spans="2:4" hidden="1" x14ac:dyDescent="0.25">
      <c r="B4536" s="480" t="s">
        <v>4009</v>
      </c>
      <c r="C4536" s="475"/>
      <c r="D4536" s="462"/>
    </row>
    <row r="4537" spans="2:4" hidden="1" x14ac:dyDescent="0.25">
      <c r="B4537" s="480" t="s">
        <v>4010</v>
      </c>
      <c r="C4537" s="475"/>
      <c r="D4537" s="462"/>
    </row>
    <row r="4538" spans="2:4" hidden="1" x14ac:dyDescent="0.25">
      <c r="B4538" s="480" t="s">
        <v>4011</v>
      </c>
      <c r="C4538" s="475"/>
      <c r="D4538" s="462"/>
    </row>
    <row r="4539" spans="2:4" hidden="1" x14ac:dyDescent="0.25">
      <c r="B4539" s="480" t="s">
        <v>4012</v>
      </c>
      <c r="C4539" s="475"/>
      <c r="D4539" s="462"/>
    </row>
    <row r="4540" spans="2:4" hidden="1" x14ac:dyDescent="0.25">
      <c r="B4540" s="480" t="s">
        <v>4013</v>
      </c>
      <c r="C4540" s="475"/>
      <c r="D4540" s="462"/>
    </row>
    <row r="4541" spans="2:4" hidden="1" x14ac:dyDescent="0.25">
      <c r="B4541" s="480" t="s">
        <v>4014</v>
      </c>
      <c r="C4541" s="475"/>
      <c r="D4541" s="462"/>
    </row>
    <row r="4542" spans="2:4" hidden="1" x14ac:dyDescent="0.25">
      <c r="B4542" s="480" t="s">
        <v>4015</v>
      </c>
      <c r="C4542" s="475"/>
      <c r="D4542" s="462"/>
    </row>
    <row r="4543" spans="2:4" hidden="1" x14ac:dyDescent="0.25">
      <c r="B4543" s="480" t="s">
        <v>4016</v>
      </c>
      <c r="C4543" s="475"/>
      <c r="D4543" s="462"/>
    </row>
    <row r="4544" spans="2:4" hidden="1" x14ac:dyDescent="0.25">
      <c r="B4544" s="480" t="s">
        <v>4017</v>
      </c>
      <c r="C4544" s="475"/>
      <c r="D4544" s="462"/>
    </row>
    <row r="4545" spans="2:4" hidden="1" x14ac:dyDescent="0.25">
      <c r="B4545" s="480" t="s">
        <v>4018</v>
      </c>
      <c r="C4545" s="475"/>
      <c r="D4545" s="462"/>
    </row>
    <row r="4546" spans="2:4" hidden="1" x14ac:dyDescent="0.25">
      <c r="B4546" s="480" t="s">
        <v>4019</v>
      </c>
      <c r="C4546" s="475"/>
      <c r="D4546" s="462"/>
    </row>
    <row r="4547" spans="2:4" hidden="1" x14ac:dyDescent="0.25">
      <c r="B4547" s="477" t="s">
        <v>4217</v>
      </c>
      <c r="C4547" s="471">
        <f>COLUMN(B4547)</f>
        <v>2</v>
      </c>
      <c r="D4547" s="471">
        <f>ROW(B4547)</f>
        <v>4547</v>
      </c>
    </row>
    <row r="4548" spans="2:4" hidden="1" x14ac:dyDescent="0.25">
      <c r="B4548" s="480" t="s">
        <v>4000</v>
      </c>
      <c r="C4548" s="475"/>
      <c r="D4548" s="462"/>
    </row>
    <row r="4549" spans="2:4" hidden="1" x14ac:dyDescent="0.25">
      <c r="B4549" s="480" t="s">
        <v>4001</v>
      </c>
      <c r="C4549" s="475"/>
      <c r="D4549" s="462"/>
    </row>
    <row r="4550" spans="2:4" hidden="1" x14ac:dyDescent="0.25">
      <c r="B4550" s="480" t="s">
        <v>4002</v>
      </c>
      <c r="C4550" s="475"/>
      <c r="D4550" s="462"/>
    </row>
    <row r="4551" spans="2:4" hidden="1" x14ac:dyDescent="0.25">
      <c r="B4551" s="480" t="s">
        <v>4003</v>
      </c>
      <c r="C4551" s="475"/>
      <c r="D4551" s="462"/>
    </row>
    <row r="4552" spans="2:4" hidden="1" x14ac:dyDescent="0.25">
      <c r="B4552" s="480" t="s">
        <v>4004</v>
      </c>
      <c r="C4552" s="475"/>
      <c r="D4552" s="462"/>
    </row>
    <row r="4553" spans="2:4" hidden="1" x14ac:dyDescent="0.25">
      <c r="B4553" s="480" t="s">
        <v>4005</v>
      </c>
      <c r="C4553" s="475"/>
      <c r="D4553" s="462"/>
    </row>
    <row r="4554" spans="2:4" hidden="1" x14ac:dyDescent="0.25">
      <c r="B4554" s="480" t="s">
        <v>4006</v>
      </c>
      <c r="C4554" s="475"/>
      <c r="D4554" s="462"/>
    </row>
    <row r="4555" spans="2:4" hidden="1" x14ac:dyDescent="0.25">
      <c r="B4555" s="480" t="s">
        <v>4007</v>
      </c>
      <c r="C4555" s="475"/>
      <c r="D4555" s="462"/>
    </row>
    <row r="4556" spans="2:4" hidden="1" x14ac:dyDescent="0.25">
      <c r="B4556" s="480" t="s">
        <v>4008</v>
      </c>
      <c r="C4556" s="475"/>
      <c r="D4556" s="462"/>
    </row>
    <row r="4557" spans="2:4" hidden="1" x14ac:dyDescent="0.25">
      <c r="B4557" s="480" t="s">
        <v>4009</v>
      </c>
      <c r="C4557" s="475"/>
      <c r="D4557" s="462"/>
    </row>
    <row r="4558" spans="2:4" hidden="1" x14ac:dyDescent="0.25">
      <c r="B4558" s="480" t="s">
        <v>4010</v>
      </c>
      <c r="C4558" s="475"/>
      <c r="D4558" s="462"/>
    </row>
    <row r="4559" spans="2:4" hidden="1" x14ac:dyDescent="0.25">
      <c r="B4559" s="480" t="s">
        <v>4011</v>
      </c>
      <c r="C4559" s="475"/>
      <c r="D4559" s="462"/>
    </row>
    <row r="4560" spans="2:4" hidden="1" x14ac:dyDescent="0.25">
      <c r="B4560" s="480" t="s">
        <v>4012</v>
      </c>
      <c r="C4560" s="475"/>
      <c r="D4560" s="462"/>
    </row>
    <row r="4561" spans="2:4" hidden="1" x14ac:dyDescent="0.25">
      <c r="B4561" s="480" t="s">
        <v>4013</v>
      </c>
      <c r="C4561" s="475"/>
      <c r="D4561" s="462"/>
    </row>
    <row r="4562" spans="2:4" hidden="1" x14ac:dyDescent="0.25">
      <c r="B4562" s="480" t="s">
        <v>4014</v>
      </c>
      <c r="C4562" s="475"/>
      <c r="D4562" s="462"/>
    </row>
    <row r="4563" spans="2:4" hidden="1" x14ac:dyDescent="0.25">
      <c r="B4563" s="480" t="s">
        <v>4015</v>
      </c>
      <c r="C4563" s="475"/>
      <c r="D4563" s="462"/>
    </row>
    <row r="4564" spans="2:4" hidden="1" x14ac:dyDescent="0.25">
      <c r="B4564" s="480" t="s">
        <v>4016</v>
      </c>
      <c r="C4564" s="475"/>
      <c r="D4564" s="462"/>
    </row>
    <row r="4565" spans="2:4" hidden="1" x14ac:dyDescent="0.25">
      <c r="B4565" s="480" t="s">
        <v>4017</v>
      </c>
      <c r="C4565" s="475"/>
      <c r="D4565" s="462"/>
    </row>
    <row r="4566" spans="2:4" hidden="1" x14ac:dyDescent="0.25">
      <c r="B4566" s="480" t="s">
        <v>4018</v>
      </c>
      <c r="C4566" s="475"/>
      <c r="D4566" s="462"/>
    </row>
    <row r="4567" spans="2:4" hidden="1" x14ac:dyDescent="0.25">
      <c r="B4567" s="480" t="s">
        <v>4019</v>
      </c>
      <c r="C4567" s="475"/>
      <c r="D4567" s="462"/>
    </row>
    <row r="4568" spans="2:4" hidden="1" x14ac:dyDescent="0.25">
      <c r="B4568" s="481" t="s">
        <v>4218</v>
      </c>
      <c r="C4568" s="471">
        <f>COLUMN(B4568)</f>
        <v>2</v>
      </c>
      <c r="D4568" s="471">
        <f>ROW(B4568)</f>
        <v>4568</v>
      </c>
    </row>
    <row r="4569" spans="2:4" hidden="1" x14ac:dyDescent="0.25">
      <c r="B4569" s="480" t="s">
        <v>4000</v>
      </c>
      <c r="C4569" s="475"/>
      <c r="D4569" s="462"/>
    </row>
    <row r="4570" spans="2:4" hidden="1" x14ac:dyDescent="0.25">
      <c r="B4570" s="480" t="s">
        <v>4001</v>
      </c>
      <c r="C4570" s="475"/>
      <c r="D4570" s="462"/>
    </row>
    <row r="4571" spans="2:4" hidden="1" x14ac:dyDescent="0.25">
      <c r="B4571" s="480" t="s">
        <v>4002</v>
      </c>
      <c r="C4571" s="475"/>
      <c r="D4571" s="462"/>
    </row>
    <row r="4572" spans="2:4" hidden="1" x14ac:dyDescent="0.25">
      <c r="B4572" s="480" t="s">
        <v>4003</v>
      </c>
      <c r="C4572" s="475"/>
      <c r="D4572" s="462"/>
    </row>
    <row r="4573" spans="2:4" hidden="1" x14ac:dyDescent="0.25">
      <c r="B4573" s="480" t="s">
        <v>4004</v>
      </c>
      <c r="C4573" s="475"/>
      <c r="D4573" s="462"/>
    </row>
    <row r="4574" spans="2:4" hidden="1" x14ac:dyDescent="0.25">
      <c r="B4574" s="480" t="s">
        <v>4005</v>
      </c>
      <c r="C4574" s="475"/>
      <c r="D4574" s="462"/>
    </row>
    <row r="4575" spans="2:4" hidden="1" x14ac:dyDescent="0.25">
      <c r="B4575" s="480" t="s">
        <v>4006</v>
      </c>
      <c r="C4575" s="475"/>
      <c r="D4575" s="462"/>
    </row>
    <row r="4576" spans="2:4" hidden="1" x14ac:dyDescent="0.25">
      <c r="B4576" s="480" t="s">
        <v>4007</v>
      </c>
      <c r="C4576" s="475"/>
      <c r="D4576" s="462"/>
    </row>
    <row r="4577" spans="2:4" hidden="1" x14ac:dyDescent="0.25">
      <c r="B4577" s="480" t="s">
        <v>4008</v>
      </c>
      <c r="C4577" s="475"/>
      <c r="D4577" s="462"/>
    </row>
    <row r="4578" spans="2:4" hidden="1" x14ac:dyDescent="0.25">
      <c r="B4578" s="480" t="s">
        <v>4009</v>
      </c>
      <c r="C4578" s="475"/>
      <c r="D4578" s="462"/>
    </row>
    <row r="4579" spans="2:4" hidden="1" x14ac:dyDescent="0.25">
      <c r="B4579" s="480" t="s">
        <v>4010</v>
      </c>
      <c r="C4579" s="475"/>
      <c r="D4579" s="462"/>
    </row>
    <row r="4580" spans="2:4" hidden="1" x14ac:dyDescent="0.25">
      <c r="B4580" s="480" t="s">
        <v>4011</v>
      </c>
      <c r="C4580" s="475"/>
      <c r="D4580" s="462"/>
    </row>
    <row r="4581" spans="2:4" hidden="1" x14ac:dyDescent="0.25">
      <c r="B4581" s="480" t="s">
        <v>4012</v>
      </c>
      <c r="C4581" s="475"/>
      <c r="D4581" s="462"/>
    </row>
    <row r="4582" spans="2:4" hidden="1" x14ac:dyDescent="0.25">
      <c r="B4582" s="480" t="s">
        <v>4013</v>
      </c>
      <c r="C4582" s="475"/>
      <c r="D4582" s="462"/>
    </row>
    <row r="4583" spans="2:4" hidden="1" x14ac:dyDescent="0.25">
      <c r="B4583" s="480" t="s">
        <v>4014</v>
      </c>
      <c r="C4583" s="475"/>
      <c r="D4583" s="462"/>
    </row>
    <row r="4584" spans="2:4" hidden="1" x14ac:dyDescent="0.25">
      <c r="B4584" s="480" t="s">
        <v>4015</v>
      </c>
      <c r="C4584" s="475"/>
      <c r="D4584" s="462"/>
    </row>
    <row r="4585" spans="2:4" hidden="1" x14ac:dyDescent="0.25">
      <c r="B4585" s="480" t="s">
        <v>4016</v>
      </c>
      <c r="C4585" s="475"/>
      <c r="D4585" s="462"/>
    </row>
    <row r="4586" spans="2:4" hidden="1" x14ac:dyDescent="0.25">
      <c r="B4586" s="480" t="s">
        <v>4017</v>
      </c>
      <c r="C4586" s="475"/>
      <c r="D4586" s="462"/>
    </row>
    <row r="4587" spans="2:4" hidden="1" x14ac:dyDescent="0.25">
      <c r="B4587" s="480" t="s">
        <v>4018</v>
      </c>
      <c r="C4587" s="475"/>
      <c r="D4587" s="462"/>
    </row>
    <row r="4588" spans="2:4" hidden="1" x14ac:dyDescent="0.25">
      <c r="B4588" s="480" t="s">
        <v>4019</v>
      </c>
      <c r="C4588" s="475"/>
      <c r="D4588" s="462"/>
    </row>
    <row r="4589" spans="2:4" hidden="1" x14ac:dyDescent="0.25">
      <c r="B4589" s="481" t="s">
        <v>4219</v>
      </c>
      <c r="C4589" s="471">
        <f>COLUMN(B4589)</f>
        <v>2</v>
      </c>
      <c r="D4589" s="471">
        <f>ROW(B4589)</f>
        <v>4589</v>
      </c>
    </row>
    <row r="4590" spans="2:4" hidden="1" x14ac:dyDescent="0.25">
      <c r="B4590" s="480" t="s">
        <v>4000</v>
      </c>
      <c r="C4590" s="475"/>
      <c r="D4590" s="462"/>
    </row>
    <row r="4591" spans="2:4" hidden="1" x14ac:dyDescent="0.25">
      <c r="B4591" s="480" t="s">
        <v>4001</v>
      </c>
      <c r="C4591" s="475"/>
      <c r="D4591" s="462"/>
    </row>
    <row r="4592" spans="2:4" hidden="1" x14ac:dyDescent="0.25">
      <c r="B4592" s="480" t="s">
        <v>4002</v>
      </c>
      <c r="C4592" s="475"/>
      <c r="D4592" s="462"/>
    </row>
    <row r="4593" spans="2:4" hidden="1" x14ac:dyDescent="0.25">
      <c r="B4593" s="480" t="s">
        <v>4003</v>
      </c>
      <c r="C4593" s="475"/>
      <c r="D4593" s="462"/>
    </row>
    <row r="4594" spans="2:4" hidden="1" x14ac:dyDescent="0.25">
      <c r="B4594" s="480" t="s">
        <v>4004</v>
      </c>
      <c r="C4594" s="475"/>
      <c r="D4594" s="462"/>
    </row>
    <row r="4595" spans="2:4" hidden="1" x14ac:dyDescent="0.25">
      <c r="B4595" s="480" t="s">
        <v>4005</v>
      </c>
      <c r="C4595" s="475"/>
      <c r="D4595" s="462"/>
    </row>
    <row r="4596" spans="2:4" hidden="1" x14ac:dyDescent="0.25">
      <c r="B4596" s="480" t="s">
        <v>4006</v>
      </c>
      <c r="C4596" s="475"/>
      <c r="D4596" s="462"/>
    </row>
    <row r="4597" spans="2:4" hidden="1" x14ac:dyDescent="0.25">
      <c r="B4597" s="480" t="s">
        <v>4007</v>
      </c>
      <c r="C4597" s="475"/>
      <c r="D4597" s="462"/>
    </row>
    <row r="4598" spans="2:4" hidden="1" x14ac:dyDescent="0.25">
      <c r="B4598" s="480" t="s">
        <v>4008</v>
      </c>
      <c r="C4598" s="475"/>
      <c r="D4598" s="462"/>
    </row>
    <row r="4599" spans="2:4" hidden="1" x14ac:dyDescent="0.25">
      <c r="B4599" s="480" t="s">
        <v>4009</v>
      </c>
      <c r="C4599" s="475"/>
      <c r="D4599" s="462"/>
    </row>
    <row r="4600" spans="2:4" hidden="1" x14ac:dyDescent="0.25">
      <c r="B4600" s="480" t="s">
        <v>4010</v>
      </c>
      <c r="C4600" s="475"/>
      <c r="D4600" s="462"/>
    </row>
    <row r="4601" spans="2:4" hidden="1" x14ac:dyDescent="0.25">
      <c r="B4601" s="480" t="s">
        <v>4011</v>
      </c>
      <c r="C4601" s="475"/>
      <c r="D4601" s="462"/>
    </row>
    <row r="4602" spans="2:4" hidden="1" x14ac:dyDescent="0.25">
      <c r="B4602" s="480" t="s">
        <v>4012</v>
      </c>
      <c r="C4602" s="475"/>
      <c r="D4602" s="462"/>
    </row>
    <row r="4603" spans="2:4" hidden="1" x14ac:dyDescent="0.25">
      <c r="B4603" s="480" t="s">
        <v>4013</v>
      </c>
      <c r="C4603" s="475"/>
      <c r="D4603" s="462"/>
    </row>
    <row r="4604" spans="2:4" hidden="1" x14ac:dyDescent="0.25">
      <c r="B4604" s="480" t="s">
        <v>4014</v>
      </c>
      <c r="C4604" s="475"/>
      <c r="D4604" s="462"/>
    </row>
    <row r="4605" spans="2:4" hidden="1" x14ac:dyDescent="0.25">
      <c r="B4605" s="480" t="s">
        <v>4015</v>
      </c>
      <c r="C4605" s="475"/>
      <c r="D4605" s="462"/>
    </row>
    <row r="4606" spans="2:4" hidden="1" x14ac:dyDescent="0.25">
      <c r="B4606" s="480" t="s">
        <v>4016</v>
      </c>
      <c r="C4606" s="475"/>
      <c r="D4606" s="462"/>
    </row>
    <row r="4607" spans="2:4" hidden="1" x14ac:dyDescent="0.25">
      <c r="B4607" s="480" t="s">
        <v>4017</v>
      </c>
      <c r="C4607" s="475"/>
      <c r="D4607" s="462"/>
    </row>
    <row r="4608" spans="2:4" hidden="1" x14ac:dyDescent="0.25">
      <c r="B4608" s="480" t="s">
        <v>4018</v>
      </c>
      <c r="C4608" s="475"/>
      <c r="D4608" s="462"/>
    </row>
    <row r="4609" spans="2:4" hidden="1" x14ac:dyDescent="0.25">
      <c r="B4609" s="480" t="s">
        <v>4019</v>
      </c>
      <c r="C4609" s="475"/>
      <c r="D4609" s="462"/>
    </row>
    <row r="4610" spans="2:4" hidden="1" x14ac:dyDescent="0.25">
      <c r="B4610" s="481" t="s">
        <v>4220</v>
      </c>
      <c r="C4610" s="471">
        <f>COLUMN(B4610)</f>
        <v>2</v>
      </c>
      <c r="D4610" s="471">
        <f>ROW(B4610)</f>
        <v>4610</v>
      </c>
    </row>
    <row r="4611" spans="2:4" hidden="1" x14ac:dyDescent="0.25">
      <c r="B4611" s="480" t="s">
        <v>4000</v>
      </c>
      <c r="C4611" s="475"/>
      <c r="D4611" s="462"/>
    </row>
    <row r="4612" spans="2:4" hidden="1" x14ac:dyDescent="0.25">
      <c r="B4612" s="480" t="s">
        <v>4001</v>
      </c>
      <c r="C4612" s="475"/>
      <c r="D4612" s="462"/>
    </row>
    <row r="4613" spans="2:4" hidden="1" x14ac:dyDescent="0.25">
      <c r="B4613" s="480" t="s">
        <v>4002</v>
      </c>
      <c r="C4613" s="475"/>
      <c r="D4613" s="462"/>
    </row>
    <row r="4614" spans="2:4" hidden="1" x14ac:dyDescent="0.25">
      <c r="B4614" s="480" t="s">
        <v>4003</v>
      </c>
      <c r="C4614" s="475"/>
      <c r="D4614" s="462"/>
    </row>
    <row r="4615" spans="2:4" hidden="1" x14ac:dyDescent="0.25">
      <c r="B4615" s="480" t="s">
        <v>4004</v>
      </c>
      <c r="C4615" s="475"/>
      <c r="D4615" s="462"/>
    </row>
    <row r="4616" spans="2:4" hidden="1" x14ac:dyDescent="0.25">
      <c r="B4616" s="480" t="s">
        <v>4005</v>
      </c>
      <c r="C4616" s="475"/>
      <c r="D4616" s="462"/>
    </row>
    <row r="4617" spans="2:4" hidden="1" x14ac:dyDescent="0.25">
      <c r="B4617" s="480" t="s">
        <v>4006</v>
      </c>
      <c r="C4617" s="475"/>
      <c r="D4617" s="462"/>
    </row>
    <row r="4618" spans="2:4" hidden="1" x14ac:dyDescent="0.25">
      <c r="B4618" s="480" t="s">
        <v>4007</v>
      </c>
      <c r="C4618" s="475"/>
      <c r="D4618" s="462"/>
    </row>
    <row r="4619" spans="2:4" hidden="1" x14ac:dyDescent="0.25">
      <c r="B4619" s="480" t="s">
        <v>4008</v>
      </c>
      <c r="C4619" s="475"/>
      <c r="D4619" s="462"/>
    </row>
    <row r="4620" spans="2:4" hidden="1" x14ac:dyDescent="0.25">
      <c r="B4620" s="480" t="s">
        <v>4009</v>
      </c>
      <c r="C4620" s="475"/>
      <c r="D4620" s="462"/>
    </row>
    <row r="4621" spans="2:4" hidden="1" x14ac:dyDescent="0.25">
      <c r="B4621" s="480" t="s">
        <v>4010</v>
      </c>
      <c r="C4621" s="475"/>
      <c r="D4621" s="462"/>
    </row>
    <row r="4622" spans="2:4" hidden="1" x14ac:dyDescent="0.25">
      <c r="B4622" s="480" t="s">
        <v>4011</v>
      </c>
      <c r="C4622" s="475"/>
      <c r="D4622" s="462"/>
    </row>
    <row r="4623" spans="2:4" hidden="1" x14ac:dyDescent="0.25">
      <c r="B4623" s="480" t="s">
        <v>4012</v>
      </c>
      <c r="C4623" s="475"/>
      <c r="D4623" s="462"/>
    </row>
    <row r="4624" spans="2:4" hidden="1" x14ac:dyDescent="0.25">
      <c r="B4624" s="480" t="s">
        <v>4013</v>
      </c>
      <c r="C4624" s="475"/>
      <c r="D4624" s="462"/>
    </row>
    <row r="4625" spans="2:4" hidden="1" x14ac:dyDescent="0.25">
      <c r="B4625" s="480" t="s">
        <v>4014</v>
      </c>
      <c r="C4625" s="475"/>
      <c r="D4625" s="462"/>
    </row>
    <row r="4626" spans="2:4" hidden="1" x14ac:dyDescent="0.25">
      <c r="B4626" s="480" t="s">
        <v>4015</v>
      </c>
      <c r="C4626" s="475"/>
      <c r="D4626" s="462"/>
    </row>
    <row r="4627" spans="2:4" hidden="1" x14ac:dyDescent="0.25">
      <c r="B4627" s="480" t="s">
        <v>4016</v>
      </c>
      <c r="C4627" s="475"/>
      <c r="D4627" s="462"/>
    </row>
    <row r="4628" spans="2:4" hidden="1" x14ac:dyDescent="0.25">
      <c r="B4628" s="480" t="s">
        <v>4017</v>
      </c>
      <c r="C4628" s="475"/>
      <c r="D4628" s="462"/>
    </row>
    <row r="4629" spans="2:4" hidden="1" x14ac:dyDescent="0.25">
      <c r="B4629" s="480" t="s">
        <v>4018</v>
      </c>
      <c r="C4629" s="475"/>
      <c r="D4629" s="462"/>
    </row>
    <row r="4630" spans="2:4" hidden="1" x14ac:dyDescent="0.25">
      <c r="B4630" s="480" t="s">
        <v>4019</v>
      </c>
      <c r="C4630" s="475"/>
      <c r="D4630" s="462"/>
    </row>
    <row r="4631" spans="2:4" hidden="1" x14ac:dyDescent="0.25">
      <c r="B4631" s="481" t="s">
        <v>4221</v>
      </c>
      <c r="C4631" s="471">
        <f>COLUMN(B4631)</f>
        <v>2</v>
      </c>
      <c r="D4631" s="471">
        <f>ROW(B4631)</f>
        <v>4631</v>
      </c>
    </row>
    <row r="4632" spans="2:4" hidden="1" x14ac:dyDescent="0.25">
      <c r="B4632" s="480" t="s">
        <v>4000</v>
      </c>
      <c r="C4632" s="475"/>
      <c r="D4632" s="462"/>
    </row>
    <row r="4633" spans="2:4" hidden="1" x14ac:dyDescent="0.25">
      <c r="B4633" s="480" t="s">
        <v>4001</v>
      </c>
      <c r="C4633" s="475"/>
      <c r="D4633" s="462"/>
    </row>
    <row r="4634" spans="2:4" hidden="1" x14ac:dyDescent="0.25">
      <c r="B4634" s="480" t="s">
        <v>4002</v>
      </c>
      <c r="C4634" s="475"/>
      <c r="D4634" s="462"/>
    </row>
    <row r="4635" spans="2:4" hidden="1" x14ac:dyDescent="0.25">
      <c r="B4635" s="480" t="s">
        <v>4003</v>
      </c>
      <c r="C4635" s="475"/>
      <c r="D4635" s="462"/>
    </row>
    <row r="4636" spans="2:4" hidden="1" x14ac:dyDescent="0.25">
      <c r="B4636" s="480" t="s">
        <v>4004</v>
      </c>
      <c r="C4636" s="475"/>
      <c r="D4636" s="462"/>
    </row>
    <row r="4637" spans="2:4" hidden="1" x14ac:dyDescent="0.25">
      <c r="B4637" s="480" t="s">
        <v>4005</v>
      </c>
      <c r="C4637" s="475"/>
      <c r="D4637" s="462"/>
    </row>
    <row r="4638" spans="2:4" hidden="1" x14ac:dyDescent="0.25">
      <c r="B4638" s="480" t="s">
        <v>4006</v>
      </c>
      <c r="C4638" s="475"/>
      <c r="D4638" s="462"/>
    </row>
    <row r="4639" spans="2:4" hidden="1" x14ac:dyDescent="0.25">
      <c r="B4639" s="480" t="s">
        <v>4007</v>
      </c>
      <c r="C4639" s="475"/>
      <c r="D4639" s="462"/>
    </row>
    <row r="4640" spans="2:4" hidden="1" x14ac:dyDescent="0.25">
      <c r="B4640" s="480" t="s">
        <v>4008</v>
      </c>
      <c r="C4640" s="475"/>
      <c r="D4640" s="462"/>
    </row>
    <row r="4641" spans="2:4" hidden="1" x14ac:dyDescent="0.25">
      <c r="B4641" s="480" t="s">
        <v>4009</v>
      </c>
      <c r="C4641" s="475"/>
      <c r="D4641" s="462"/>
    </row>
    <row r="4642" spans="2:4" hidden="1" x14ac:dyDescent="0.25">
      <c r="B4642" s="480" t="s">
        <v>4010</v>
      </c>
      <c r="C4642" s="475"/>
      <c r="D4642" s="462"/>
    </row>
    <row r="4643" spans="2:4" hidden="1" x14ac:dyDescent="0.25">
      <c r="B4643" s="480" t="s">
        <v>4011</v>
      </c>
      <c r="C4643" s="475"/>
      <c r="D4643" s="462"/>
    </row>
    <row r="4644" spans="2:4" hidden="1" x14ac:dyDescent="0.25">
      <c r="B4644" s="480" t="s">
        <v>4012</v>
      </c>
      <c r="C4644" s="475"/>
      <c r="D4644" s="462"/>
    </row>
    <row r="4645" spans="2:4" hidden="1" x14ac:dyDescent="0.25">
      <c r="B4645" s="480" t="s">
        <v>4013</v>
      </c>
      <c r="C4645" s="475"/>
      <c r="D4645" s="462"/>
    </row>
    <row r="4646" spans="2:4" hidden="1" x14ac:dyDescent="0.25">
      <c r="B4646" s="480" t="s">
        <v>4014</v>
      </c>
      <c r="C4646" s="475"/>
      <c r="D4646" s="462"/>
    </row>
    <row r="4647" spans="2:4" hidden="1" x14ac:dyDescent="0.25">
      <c r="B4647" s="480" t="s">
        <v>4015</v>
      </c>
      <c r="C4647" s="475"/>
      <c r="D4647" s="462"/>
    </row>
    <row r="4648" spans="2:4" hidden="1" x14ac:dyDescent="0.25">
      <c r="B4648" s="480" t="s">
        <v>4016</v>
      </c>
      <c r="C4648" s="475"/>
      <c r="D4648" s="462"/>
    </row>
    <row r="4649" spans="2:4" hidden="1" x14ac:dyDescent="0.25">
      <c r="B4649" s="480" t="s">
        <v>4017</v>
      </c>
      <c r="C4649" s="475"/>
      <c r="D4649" s="462"/>
    </row>
    <row r="4650" spans="2:4" hidden="1" x14ac:dyDescent="0.25">
      <c r="B4650" s="480" t="s">
        <v>4018</v>
      </c>
      <c r="C4650" s="475"/>
      <c r="D4650" s="462"/>
    </row>
    <row r="4651" spans="2:4" hidden="1" x14ac:dyDescent="0.25">
      <c r="B4651" s="480" t="s">
        <v>4019</v>
      </c>
      <c r="C4651" s="475"/>
      <c r="D4651" s="462"/>
    </row>
    <row r="4652" spans="2:4" hidden="1" x14ac:dyDescent="0.25">
      <c r="B4652" s="477" t="s">
        <v>4222</v>
      </c>
      <c r="C4652" s="471">
        <f>COLUMN(B4652)</f>
        <v>2</v>
      </c>
      <c r="D4652" s="471">
        <f>ROW(B4652)</f>
        <v>4652</v>
      </c>
    </row>
    <row r="4653" spans="2:4" hidden="1" x14ac:dyDescent="0.25">
      <c r="B4653" s="480" t="s">
        <v>4000</v>
      </c>
      <c r="C4653" s="475"/>
      <c r="D4653" s="462"/>
    </row>
    <row r="4654" spans="2:4" hidden="1" x14ac:dyDescent="0.25">
      <c r="B4654" s="480" t="s">
        <v>4001</v>
      </c>
      <c r="C4654" s="475"/>
      <c r="D4654" s="462"/>
    </row>
    <row r="4655" spans="2:4" hidden="1" x14ac:dyDescent="0.25">
      <c r="B4655" s="480" t="s">
        <v>4002</v>
      </c>
      <c r="C4655" s="475"/>
      <c r="D4655" s="462"/>
    </row>
    <row r="4656" spans="2:4" hidden="1" x14ac:dyDescent="0.25">
      <c r="B4656" s="480" t="s">
        <v>4003</v>
      </c>
      <c r="C4656" s="475"/>
      <c r="D4656" s="462"/>
    </row>
    <row r="4657" spans="2:4" hidden="1" x14ac:dyDescent="0.25">
      <c r="B4657" s="480" t="s">
        <v>4004</v>
      </c>
      <c r="C4657" s="475"/>
      <c r="D4657" s="462"/>
    </row>
    <row r="4658" spans="2:4" hidden="1" x14ac:dyDescent="0.25">
      <c r="B4658" s="480" t="s">
        <v>4005</v>
      </c>
      <c r="C4658" s="475"/>
      <c r="D4658" s="462"/>
    </row>
    <row r="4659" spans="2:4" hidden="1" x14ac:dyDescent="0.25">
      <c r="B4659" s="480" t="s">
        <v>4006</v>
      </c>
      <c r="C4659" s="475"/>
      <c r="D4659" s="462"/>
    </row>
    <row r="4660" spans="2:4" hidden="1" x14ac:dyDescent="0.25">
      <c r="B4660" s="480" t="s">
        <v>4007</v>
      </c>
      <c r="C4660" s="475"/>
      <c r="D4660" s="462"/>
    </row>
    <row r="4661" spans="2:4" hidden="1" x14ac:dyDescent="0.25">
      <c r="B4661" s="480" t="s">
        <v>4008</v>
      </c>
      <c r="C4661" s="475"/>
      <c r="D4661" s="462"/>
    </row>
    <row r="4662" spans="2:4" hidden="1" x14ac:dyDescent="0.25">
      <c r="B4662" s="480" t="s">
        <v>4009</v>
      </c>
      <c r="C4662" s="475"/>
      <c r="D4662" s="462"/>
    </row>
    <row r="4663" spans="2:4" hidden="1" x14ac:dyDescent="0.25">
      <c r="B4663" s="480" t="s">
        <v>4010</v>
      </c>
      <c r="C4663" s="475"/>
      <c r="D4663" s="462"/>
    </row>
    <row r="4664" spans="2:4" hidden="1" x14ac:dyDescent="0.25">
      <c r="B4664" s="480" t="s">
        <v>4011</v>
      </c>
      <c r="C4664" s="475"/>
      <c r="D4664" s="462"/>
    </row>
    <row r="4665" spans="2:4" hidden="1" x14ac:dyDescent="0.25">
      <c r="B4665" s="480" t="s">
        <v>4012</v>
      </c>
      <c r="C4665" s="475"/>
      <c r="D4665" s="462"/>
    </row>
    <row r="4666" spans="2:4" hidden="1" x14ac:dyDescent="0.25">
      <c r="B4666" s="480" t="s">
        <v>4013</v>
      </c>
      <c r="C4666" s="475"/>
      <c r="D4666" s="462"/>
    </row>
    <row r="4667" spans="2:4" hidden="1" x14ac:dyDescent="0.25">
      <c r="B4667" s="480" t="s">
        <v>4014</v>
      </c>
      <c r="C4667" s="475"/>
      <c r="D4667" s="462"/>
    </row>
    <row r="4668" spans="2:4" hidden="1" x14ac:dyDescent="0.25">
      <c r="B4668" s="480" t="s">
        <v>4015</v>
      </c>
      <c r="C4668" s="475"/>
      <c r="D4668" s="462"/>
    </row>
    <row r="4669" spans="2:4" hidden="1" x14ac:dyDescent="0.25">
      <c r="B4669" s="480" t="s">
        <v>4016</v>
      </c>
      <c r="C4669" s="475"/>
      <c r="D4669" s="462"/>
    </row>
    <row r="4670" spans="2:4" hidden="1" x14ac:dyDescent="0.25">
      <c r="B4670" s="480" t="s">
        <v>4017</v>
      </c>
      <c r="C4670" s="475"/>
      <c r="D4670" s="462"/>
    </row>
    <row r="4671" spans="2:4" hidden="1" x14ac:dyDescent="0.25">
      <c r="B4671" s="480" t="s">
        <v>4018</v>
      </c>
      <c r="C4671" s="475"/>
      <c r="D4671" s="462"/>
    </row>
    <row r="4672" spans="2:4" hidden="1" x14ac:dyDescent="0.25">
      <c r="B4672" s="480" t="s">
        <v>4019</v>
      </c>
      <c r="C4672" s="475"/>
      <c r="D4672" s="462"/>
    </row>
    <row r="4673" spans="2:4" hidden="1" x14ac:dyDescent="0.25">
      <c r="B4673" s="481" t="s">
        <v>4223</v>
      </c>
      <c r="C4673" s="471">
        <f>COLUMN(B4673)</f>
        <v>2</v>
      </c>
      <c r="D4673" s="471">
        <f>ROW(B4673)</f>
        <v>4673</v>
      </c>
    </row>
    <row r="4674" spans="2:4" hidden="1" x14ac:dyDescent="0.25">
      <c r="B4674" s="480" t="s">
        <v>4000</v>
      </c>
      <c r="C4674" s="475"/>
      <c r="D4674" s="462"/>
    </row>
    <row r="4675" spans="2:4" hidden="1" x14ac:dyDescent="0.25">
      <c r="B4675" s="480" t="s">
        <v>4001</v>
      </c>
      <c r="C4675" s="475"/>
      <c r="D4675" s="462"/>
    </row>
    <row r="4676" spans="2:4" hidden="1" x14ac:dyDescent="0.25">
      <c r="B4676" s="480" t="s">
        <v>4002</v>
      </c>
      <c r="C4676" s="475"/>
      <c r="D4676" s="462"/>
    </row>
    <row r="4677" spans="2:4" hidden="1" x14ac:dyDescent="0.25">
      <c r="B4677" s="480" t="s">
        <v>4003</v>
      </c>
      <c r="C4677" s="475"/>
      <c r="D4677" s="462"/>
    </row>
    <row r="4678" spans="2:4" hidden="1" x14ac:dyDescent="0.25">
      <c r="B4678" s="480" t="s">
        <v>4004</v>
      </c>
      <c r="C4678" s="475"/>
      <c r="D4678" s="462"/>
    </row>
    <row r="4679" spans="2:4" hidden="1" x14ac:dyDescent="0.25">
      <c r="B4679" s="480" t="s">
        <v>4005</v>
      </c>
      <c r="C4679" s="475"/>
      <c r="D4679" s="462"/>
    </row>
    <row r="4680" spans="2:4" hidden="1" x14ac:dyDescent="0.25">
      <c r="B4680" s="480" t="s">
        <v>4006</v>
      </c>
      <c r="C4680" s="475"/>
      <c r="D4680" s="462"/>
    </row>
    <row r="4681" spans="2:4" hidden="1" x14ac:dyDescent="0.25">
      <c r="B4681" s="480" t="s">
        <v>4007</v>
      </c>
      <c r="C4681" s="475"/>
      <c r="D4681" s="462"/>
    </row>
    <row r="4682" spans="2:4" hidden="1" x14ac:dyDescent="0.25">
      <c r="B4682" s="480" t="s">
        <v>4008</v>
      </c>
      <c r="C4682" s="475"/>
      <c r="D4682" s="462"/>
    </row>
    <row r="4683" spans="2:4" hidden="1" x14ac:dyDescent="0.25">
      <c r="B4683" s="480" t="s">
        <v>4009</v>
      </c>
      <c r="C4683" s="475"/>
      <c r="D4683" s="462"/>
    </row>
    <row r="4684" spans="2:4" hidden="1" x14ac:dyDescent="0.25">
      <c r="B4684" s="480" t="s">
        <v>4010</v>
      </c>
      <c r="C4684" s="475"/>
      <c r="D4684" s="462"/>
    </row>
    <row r="4685" spans="2:4" hidden="1" x14ac:dyDescent="0.25">
      <c r="B4685" s="480" t="s">
        <v>4011</v>
      </c>
      <c r="C4685" s="475"/>
      <c r="D4685" s="462"/>
    </row>
    <row r="4686" spans="2:4" hidden="1" x14ac:dyDescent="0.25">
      <c r="B4686" s="480" t="s">
        <v>4012</v>
      </c>
      <c r="C4686" s="475"/>
      <c r="D4686" s="462"/>
    </row>
    <row r="4687" spans="2:4" hidden="1" x14ac:dyDescent="0.25">
      <c r="B4687" s="480" t="s">
        <v>4013</v>
      </c>
      <c r="C4687" s="475"/>
      <c r="D4687" s="462"/>
    </row>
    <row r="4688" spans="2:4" hidden="1" x14ac:dyDescent="0.25">
      <c r="B4688" s="480" t="s">
        <v>4014</v>
      </c>
      <c r="C4688" s="475"/>
      <c r="D4688" s="462"/>
    </row>
    <row r="4689" spans="2:4" hidden="1" x14ac:dyDescent="0.25">
      <c r="B4689" s="480" t="s">
        <v>4015</v>
      </c>
      <c r="C4689" s="475"/>
      <c r="D4689" s="462"/>
    </row>
    <row r="4690" spans="2:4" hidden="1" x14ac:dyDescent="0.25">
      <c r="B4690" s="480" t="s">
        <v>4016</v>
      </c>
      <c r="C4690" s="475"/>
      <c r="D4690" s="462"/>
    </row>
    <row r="4691" spans="2:4" hidden="1" x14ac:dyDescent="0.25">
      <c r="B4691" s="480" t="s">
        <v>4017</v>
      </c>
      <c r="C4691" s="475"/>
      <c r="D4691" s="462"/>
    </row>
    <row r="4692" spans="2:4" hidden="1" x14ac:dyDescent="0.25">
      <c r="B4692" s="480" t="s">
        <v>4018</v>
      </c>
      <c r="C4692" s="475"/>
      <c r="D4692" s="462"/>
    </row>
    <row r="4693" spans="2:4" hidden="1" x14ac:dyDescent="0.25">
      <c r="B4693" s="480" t="s">
        <v>4019</v>
      </c>
      <c r="C4693" s="475"/>
      <c r="D4693" s="462"/>
    </row>
    <row r="4694" spans="2:4" hidden="1" x14ac:dyDescent="0.25">
      <c r="B4694" s="481" t="s">
        <v>4224</v>
      </c>
      <c r="C4694" s="471">
        <f>COLUMN(B4694)</f>
        <v>2</v>
      </c>
      <c r="D4694" s="471">
        <f>ROW(B4694)</f>
        <v>4694</v>
      </c>
    </row>
    <row r="4695" spans="2:4" hidden="1" x14ac:dyDescent="0.25">
      <c r="B4695" s="480" t="s">
        <v>4000</v>
      </c>
      <c r="C4695" s="475"/>
      <c r="D4695" s="462"/>
    </row>
    <row r="4696" spans="2:4" hidden="1" x14ac:dyDescent="0.25">
      <c r="B4696" s="480" t="s">
        <v>4001</v>
      </c>
      <c r="C4696" s="475"/>
      <c r="D4696" s="462"/>
    </row>
    <row r="4697" spans="2:4" hidden="1" x14ac:dyDescent="0.25">
      <c r="B4697" s="480" t="s">
        <v>4002</v>
      </c>
      <c r="C4697" s="475"/>
      <c r="D4697" s="462"/>
    </row>
    <row r="4698" spans="2:4" hidden="1" x14ac:dyDescent="0.25">
      <c r="B4698" s="480" t="s">
        <v>4003</v>
      </c>
      <c r="C4698" s="475"/>
      <c r="D4698" s="462"/>
    </row>
    <row r="4699" spans="2:4" hidden="1" x14ac:dyDescent="0.25">
      <c r="B4699" s="480" t="s">
        <v>4004</v>
      </c>
      <c r="C4699" s="475"/>
      <c r="D4699" s="462"/>
    </row>
    <row r="4700" spans="2:4" hidden="1" x14ac:dyDescent="0.25">
      <c r="B4700" s="480" t="s">
        <v>4005</v>
      </c>
      <c r="C4700" s="475"/>
      <c r="D4700" s="462"/>
    </row>
    <row r="4701" spans="2:4" hidden="1" x14ac:dyDescent="0.25">
      <c r="B4701" s="480" t="s">
        <v>4006</v>
      </c>
      <c r="C4701" s="475"/>
      <c r="D4701" s="462"/>
    </row>
    <row r="4702" spans="2:4" hidden="1" x14ac:dyDescent="0.25">
      <c r="B4702" s="480" t="s">
        <v>4007</v>
      </c>
      <c r="C4702" s="475"/>
      <c r="D4702" s="462"/>
    </row>
    <row r="4703" spans="2:4" hidden="1" x14ac:dyDescent="0.25">
      <c r="B4703" s="480" t="s">
        <v>4008</v>
      </c>
      <c r="C4703" s="475"/>
      <c r="D4703" s="462"/>
    </row>
    <row r="4704" spans="2:4" hidden="1" x14ac:dyDescent="0.25">
      <c r="B4704" s="480" t="s">
        <v>4009</v>
      </c>
      <c r="C4704" s="475"/>
      <c r="D4704" s="462"/>
    </row>
    <row r="4705" spans="2:4" hidden="1" x14ac:dyDescent="0.25">
      <c r="B4705" s="480" t="s">
        <v>4010</v>
      </c>
      <c r="C4705" s="475"/>
      <c r="D4705" s="462"/>
    </row>
    <row r="4706" spans="2:4" hidden="1" x14ac:dyDescent="0.25">
      <c r="B4706" s="480" t="s">
        <v>4011</v>
      </c>
      <c r="C4706" s="475"/>
      <c r="D4706" s="462"/>
    </row>
    <row r="4707" spans="2:4" hidden="1" x14ac:dyDescent="0.25">
      <c r="B4707" s="480" t="s">
        <v>4012</v>
      </c>
      <c r="C4707" s="475"/>
      <c r="D4707" s="462"/>
    </row>
    <row r="4708" spans="2:4" hidden="1" x14ac:dyDescent="0.25">
      <c r="B4708" s="480" t="s">
        <v>4013</v>
      </c>
      <c r="C4708" s="475"/>
      <c r="D4708" s="462"/>
    </row>
    <row r="4709" spans="2:4" hidden="1" x14ac:dyDescent="0.25">
      <c r="B4709" s="480" t="s">
        <v>4014</v>
      </c>
      <c r="C4709" s="475"/>
      <c r="D4709" s="462"/>
    </row>
    <row r="4710" spans="2:4" hidden="1" x14ac:dyDescent="0.25">
      <c r="B4710" s="480" t="s">
        <v>4015</v>
      </c>
      <c r="C4710" s="475"/>
      <c r="D4710" s="462"/>
    </row>
    <row r="4711" spans="2:4" hidden="1" x14ac:dyDescent="0.25">
      <c r="B4711" s="480" t="s">
        <v>4016</v>
      </c>
      <c r="C4711" s="475"/>
      <c r="D4711" s="462"/>
    </row>
    <row r="4712" spans="2:4" hidden="1" x14ac:dyDescent="0.25">
      <c r="B4712" s="480" t="s">
        <v>4017</v>
      </c>
      <c r="C4712" s="475"/>
      <c r="D4712" s="462"/>
    </row>
    <row r="4713" spans="2:4" hidden="1" x14ac:dyDescent="0.25">
      <c r="B4713" s="480" t="s">
        <v>4018</v>
      </c>
      <c r="C4713" s="475"/>
      <c r="D4713" s="462"/>
    </row>
    <row r="4714" spans="2:4" hidden="1" x14ac:dyDescent="0.25">
      <c r="B4714" s="480" t="s">
        <v>4019</v>
      </c>
      <c r="C4714" s="475"/>
      <c r="D4714" s="462"/>
    </row>
    <row r="4715" spans="2:4" hidden="1" x14ac:dyDescent="0.25">
      <c r="B4715" s="481" t="s">
        <v>4225</v>
      </c>
      <c r="C4715" s="471">
        <f>COLUMN(B4715)</f>
        <v>2</v>
      </c>
      <c r="D4715" s="471">
        <f>ROW(B4715)</f>
        <v>4715</v>
      </c>
    </row>
    <row r="4716" spans="2:4" hidden="1" x14ac:dyDescent="0.25">
      <c r="B4716" s="480" t="s">
        <v>4000</v>
      </c>
      <c r="C4716" s="475"/>
      <c r="D4716" s="462"/>
    </row>
    <row r="4717" spans="2:4" hidden="1" x14ac:dyDescent="0.25">
      <c r="B4717" s="480" t="s">
        <v>4001</v>
      </c>
      <c r="C4717" s="475"/>
      <c r="D4717" s="462"/>
    </row>
    <row r="4718" spans="2:4" hidden="1" x14ac:dyDescent="0.25">
      <c r="B4718" s="480" t="s">
        <v>4002</v>
      </c>
      <c r="C4718" s="475"/>
      <c r="D4718" s="462"/>
    </row>
    <row r="4719" spans="2:4" hidden="1" x14ac:dyDescent="0.25">
      <c r="B4719" s="480" t="s">
        <v>4003</v>
      </c>
      <c r="C4719" s="475"/>
      <c r="D4719" s="462"/>
    </row>
    <row r="4720" spans="2:4" hidden="1" x14ac:dyDescent="0.25">
      <c r="B4720" s="480" t="s">
        <v>4004</v>
      </c>
      <c r="C4720" s="475"/>
      <c r="D4720" s="462"/>
    </row>
    <row r="4721" spans="2:4" hidden="1" x14ac:dyDescent="0.25">
      <c r="B4721" s="480" t="s">
        <v>4005</v>
      </c>
      <c r="C4721" s="475"/>
      <c r="D4721" s="462"/>
    </row>
    <row r="4722" spans="2:4" hidden="1" x14ac:dyDescent="0.25">
      <c r="B4722" s="480" t="s">
        <v>4006</v>
      </c>
      <c r="C4722" s="475"/>
      <c r="D4722" s="462"/>
    </row>
    <row r="4723" spans="2:4" hidden="1" x14ac:dyDescent="0.25">
      <c r="B4723" s="480" t="s">
        <v>4007</v>
      </c>
      <c r="C4723" s="475"/>
      <c r="D4723" s="462"/>
    </row>
    <row r="4724" spans="2:4" hidden="1" x14ac:dyDescent="0.25">
      <c r="B4724" s="480" t="s">
        <v>4008</v>
      </c>
      <c r="C4724" s="475"/>
      <c r="D4724" s="462"/>
    </row>
    <row r="4725" spans="2:4" hidden="1" x14ac:dyDescent="0.25">
      <c r="B4725" s="480" t="s">
        <v>4009</v>
      </c>
      <c r="C4725" s="475"/>
      <c r="D4725" s="462"/>
    </row>
    <row r="4726" spans="2:4" hidden="1" x14ac:dyDescent="0.25">
      <c r="B4726" s="480" t="s">
        <v>4010</v>
      </c>
      <c r="C4726" s="475"/>
      <c r="D4726" s="462"/>
    </row>
    <row r="4727" spans="2:4" hidden="1" x14ac:dyDescent="0.25">
      <c r="B4727" s="480" t="s">
        <v>4011</v>
      </c>
      <c r="C4727" s="475"/>
      <c r="D4727" s="462"/>
    </row>
    <row r="4728" spans="2:4" hidden="1" x14ac:dyDescent="0.25">
      <c r="B4728" s="480" t="s">
        <v>4012</v>
      </c>
      <c r="C4728" s="475"/>
      <c r="D4728" s="462"/>
    </row>
    <row r="4729" spans="2:4" hidden="1" x14ac:dyDescent="0.25">
      <c r="B4729" s="480" t="s">
        <v>4013</v>
      </c>
      <c r="C4729" s="475"/>
      <c r="D4729" s="462"/>
    </row>
    <row r="4730" spans="2:4" hidden="1" x14ac:dyDescent="0.25">
      <c r="B4730" s="480" t="s">
        <v>4014</v>
      </c>
      <c r="C4730" s="475"/>
      <c r="D4730" s="462"/>
    </row>
    <row r="4731" spans="2:4" hidden="1" x14ac:dyDescent="0.25">
      <c r="B4731" s="480" t="s">
        <v>4015</v>
      </c>
      <c r="C4731" s="475"/>
      <c r="D4731" s="462"/>
    </row>
    <row r="4732" spans="2:4" hidden="1" x14ac:dyDescent="0.25">
      <c r="B4732" s="480" t="s">
        <v>4016</v>
      </c>
      <c r="C4732" s="475"/>
      <c r="D4732" s="462"/>
    </row>
    <row r="4733" spans="2:4" hidden="1" x14ac:dyDescent="0.25">
      <c r="B4733" s="480" t="s">
        <v>4017</v>
      </c>
      <c r="C4733" s="475"/>
      <c r="D4733" s="462"/>
    </row>
    <row r="4734" spans="2:4" hidden="1" x14ac:dyDescent="0.25">
      <c r="B4734" s="480" t="s">
        <v>4018</v>
      </c>
      <c r="C4734" s="475"/>
      <c r="D4734" s="462"/>
    </row>
    <row r="4735" spans="2:4" hidden="1" x14ac:dyDescent="0.25">
      <c r="B4735" s="480" t="s">
        <v>4019</v>
      </c>
      <c r="C4735" s="475"/>
      <c r="D4735" s="462"/>
    </row>
    <row r="4736" spans="2:4" hidden="1" x14ac:dyDescent="0.25">
      <c r="B4736" s="481" t="s">
        <v>4226</v>
      </c>
      <c r="C4736" s="471">
        <f>COLUMN(B4736)</f>
        <v>2</v>
      </c>
      <c r="D4736" s="471">
        <f>ROW(B4736)</f>
        <v>4736</v>
      </c>
    </row>
    <row r="4737" spans="2:4" hidden="1" x14ac:dyDescent="0.25">
      <c r="B4737" s="480" t="s">
        <v>4000</v>
      </c>
      <c r="C4737" s="475"/>
      <c r="D4737" s="462"/>
    </row>
    <row r="4738" spans="2:4" hidden="1" x14ac:dyDescent="0.25">
      <c r="B4738" s="480" t="s">
        <v>4001</v>
      </c>
      <c r="C4738" s="475"/>
      <c r="D4738" s="462"/>
    </row>
    <row r="4739" spans="2:4" hidden="1" x14ac:dyDescent="0.25">
      <c r="B4739" s="480" t="s">
        <v>4002</v>
      </c>
      <c r="C4739" s="475"/>
      <c r="D4739" s="462"/>
    </row>
    <row r="4740" spans="2:4" hidden="1" x14ac:dyDescent="0.25">
      <c r="B4740" s="480" t="s">
        <v>4003</v>
      </c>
      <c r="C4740" s="475"/>
      <c r="D4740" s="462"/>
    </row>
    <row r="4741" spans="2:4" hidden="1" x14ac:dyDescent="0.25">
      <c r="B4741" s="480" t="s">
        <v>4004</v>
      </c>
      <c r="C4741" s="475"/>
      <c r="D4741" s="462"/>
    </row>
    <row r="4742" spans="2:4" hidden="1" x14ac:dyDescent="0.25">
      <c r="B4742" s="480" t="s">
        <v>4005</v>
      </c>
      <c r="C4742" s="475"/>
      <c r="D4742" s="462"/>
    </row>
    <row r="4743" spans="2:4" hidden="1" x14ac:dyDescent="0.25">
      <c r="B4743" s="480" t="s">
        <v>4006</v>
      </c>
      <c r="C4743" s="475"/>
      <c r="D4743" s="462"/>
    </row>
    <row r="4744" spans="2:4" hidden="1" x14ac:dyDescent="0.25">
      <c r="B4744" s="480" t="s">
        <v>4007</v>
      </c>
      <c r="C4744" s="475"/>
      <c r="D4744" s="462"/>
    </row>
    <row r="4745" spans="2:4" hidden="1" x14ac:dyDescent="0.25">
      <c r="B4745" s="480" t="s">
        <v>4008</v>
      </c>
      <c r="C4745" s="475"/>
      <c r="D4745" s="462"/>
    </row>
    <row r="4746" spans="2:4" hidden="1" x14ac:dyDescent="0.25">
      <c r="B4746" s="480" t="s">
        <v>4009</v>
      </c>
      <c r="C4746" s="475"/>
      <c r="D4746" s="462"/>
    </row>
    <row r="4747" spans="2:4" hidden="1" x14ac:dyDescent="0.25">
      <c r="B4747" s="480" t="s">
        <v>4010</v>
      </c>
      <c r="C4747" s="475"/>
      <c r="D4747" s="462"/>
    </row>
    <row r="4748" spans="2:4" hidden="1" x14ac:dyDescent="0.25">
      <c r="B4748" s="480" t="s">
        <v>4011</v>
      </c>
      <c r="C4748" s="475"/>
      <c r="D4748" s="462"/>
    </row>
    <row r="4749" spans="2:4" hidden="1" x14ac:dyDescent="0.25">
      <c r="B4749" s="480" t="s">
        <v>4012</v>
      </c>
      <c r="C4749" s="475"/>
      <c r="D4749" s="462"/>
    </row>
    <row r="4750" spans="2:4" hidden="1" x14ac:dyDescent="0.25">
      <c r="B4750" s="480" t="s">
        <v>4013</v>
      </c>
      <c r="C4750" s="475"/>
      <c r="D4750" s="462"/>
    </row>
    <row r="4751" spans="2:4" hidden="1" x14ac:dyDescent="0.25">
      <c r="B4751" s="480" t="s">
        <v>4014</v>
      </c>
      <c r="C4751" s="475"/>
      <c r="D4751" s="462"/>
    </row>
    <row r="4752" spans="2:4" hidden="1" x14ac:dyDescent="0.25">
      <c r="B4752" s="480" t="s">
        <v>4015</v>
      </c>
      <c r="C4752" s="475"/>
      <c r="D4752" s="462"/>
    </row>
    <row r="4753" spans="2:4" hidden="1" x14ac:dyDescent="0.25">
      <c r="B4753" s="480" t="s">
        <v>4016</v>
      </c>
      <c r="C4753" s="475"/>
      <c r="D4753" s="462"/>
    </row>
    <row r="4754" spans="2:4" hidden="1" x14ac:dyDescent="0.25">
      <c r="B4754" s="480" t="s">
        <v>4017</v>
      </c>
      <c r="C4754" s="475"/>
      <c r="D4754" s="462"/>
    </row>
    <row r="4755" spans="2:4" hidden="1" x14ac:dyDescent="0.25">
      <c r="B4755" s="480" t="s">
        <v>4018</v>
      </c>
      <c r="C4755" s="475"/>
      <c r="D4755" s="462"/>
    </row>
    <row r="4756" spans="2:4" hidden="1" x14ac:dyDescent="0.25">
      <c r="B4756" s="480" t="s">
        <v>4019</v>
      </c>
      <c r="C4756" s="475"/>
      <c r="D4756" s="462"/>
    </row>
    <row r="4757" spans="2:4" hidden="1" x14ac:dyDescent="0.25">
      <c r="B4757" s="477" t="s">
        <v>4227</v>
      </c>
      <c r="C4757" s="471">
        <f>COLUMN(B4757)</f>
        <v>2</v>
      </c>
      <c r="D4757" s="471">
        <f>ROW(B4757)</f>
        <v>4757</v>
      </c>
    </row>
    <row r="4758" spans="2:4" hidden="1" x14ac:dyDescent="0.25">
      <c r="B4758" s="480" t="s">
        <v>4000</v>
      </c>
      <c r="C4758" s="475"/>
      <c r="D4758" s="462"/>
    </row>
    <row r="4759" spans="2:4" hidden="1" x14ac:dyDescent="0.25">
      <c r="B4759" s="480" t="s">
        <v>4001</v>
      </c>
      <c r="C4759" s="475"/>
      <c r="D4759" s="462"/>
    </row>
    <row r="4760" spans="2:4" hidden="1" x14ac:dyDescent="0.25">
      <c r="B4760" s="480" t="s">
        <v>4002</v>
      </c>
      <c r="C4760" s="475"/>
      <c r="D4760" s="462"/>
    </row>
    <row r="4761" spans="2:4" hidden="1" x14ac:dyDescent="0.25">
      <c r="B4761" s="480" t="s">
        <v>4003</v>
      </c>
      <c r="C4761" s="475"/>
      <c r="D4761" s="462"/>
    </row>
    <row r="4762" spans="2:4" hidden="1" x14ac:dyDescent="0.25">
      <c r="B4762" s="480" t="s">
        <v>4004</v>
      </c>
      <c r="C4762" s="475"/>
      <c r="D4762" s="462"/>
    </row>
    <row r="4763" spans="2:4" hidden="1" x14ac:dyDescent="0.25">
      <c r="B4763" s="480" t="s">
        <v>4005</v>
      </c>
      <c r="C4763" s="475"/>
      <c r="D4763" s="462"/>
    </row>
    <row r="4764" spans="2:4" hidden="1" x14ac:dyDescent="0.25">
      <c r="B4764" s="480" t="s">
        <v>4006</v>
      </c>
      <c r="C4764" s="475"/>
      <c r="D4764" s="462"/>
    </row>
    <row r="4765" spans="2:4" hidden="1" x14ac:dyDescent="0.25">
      <c r="B4765" s="480" t="s">
        <v>4007</v>
      </c>
      <c r="C4765" s="475"/>
      <c r="D4765" s="462"/>
    </row>
    <row r="4766" spans="2:4" hidden="1" x14ac:dyDescent="0.25">
      <c r="B4766" s="480" t="s">
        <v>4008</v>
      </c>
      <c r="C4766" s="475"/>
      <c r="D4766" s="462"/>
    </row>
    <row r="4767" spans="2:4" hidden="1" x14ac:dyDescent="0.25">
      <c r="B4767" s="480" t="s">
        <v>4009</v>
      </c>
      <c r="C4767" s="475"/>
      <c r="D4767" s="462"/>
    </row>
    <row r="4768" spans="2:4" hidden="1" x14ac:dyDescent="0.25">
      <c r="B4768" s="480" t="s">
        <v>4010</v>
      </c>
      <c r="C4768" s="475"/>
      <c r="D4768" s="462"/>
    </row>
    <row r="4769" spans="2:4" hidden="1" x14ac:dyDescent="0.25">
      <c r="B4769" s="480" t="s">
        <v>4011</v>
      </c>
      <c r="C4769" s="475"/>
      <c r="D4769" s="462"/>
    </row>
    <row r="4770" spans="2:4" hidden="1" x14ac:dyDescent="0.25">
      <c r="B4770" s="480" t="s">
        <v>4012</v>
      </c>
      <c r="C4770" s="475"/>
      <c r="D4770" s="462"/>
    </row>
    <row r="4771" spans="2:4" hidden="1" x14ac:dyDescent="0.25">
      <c r="B4771" s="480" t="s">
        <v>4013</v>
      </c>
      <c r="C4771" s="475"/>
      <c r="D4771" s="462"/>
    </row>
    <row r="4772" spans="2:4" hidden="1" x14ac:dyDescent="0.25">
      <c r="B4772" s="480" t="s">
        <v>4014</v>
      </c>
      <c r="C4772" s="475"/>
      <c r="D4772" s="462"/>
    </row>
    <row r="4773" spans="2:4" hidden="1" x14ac:dyDescent="0.25">
      <c r="B4773" s="480" t="s">
        <v>4015</v>
      </c>
      <c r="C4773" s="475"/>
      <c r="D4773" s="462"/>
    </row>
    <row r="4774" spans="2:4" hidden="1" x14ac:dyDescent="0.25">
      <c r="B4774" s="480" t="s">
        <v>4016</v>
      </c>
      <c r="C4774" s="475"/>
      <c r="D4774" s="462"/>
    </row>
    <row r="4775" spans="2:4" hidden="1" x14ac:dyDescent="0.25">
      <c r="B4775" s="480" t="s">
        <v>4017</v>
      </c>
      <c r="C4775" s="475"/>
      <c r="D4775" s="462"/>
    </row>
    <row r="4776" spans="2:4" hidden="1" x14ac:dyDescent="0.25">
      <c r="B4776" s="480" t="s">
        <v>4018</v>
      </c>
      <c r="C4776" s="475"/>
      <c r="D4776" s="462"/>
    </row>
    <row r="4777" spans="2:4" hidden="1" x14ac:dyDescent="0.25">
      <c r="B4777" s="480" t="s">
        <v>4019</v>
      </c>
      <c r="C4777" s="475"/>
      <c r="D4777" s="462"/>
    </row>
    <row r="4778" spans="2:4" hidden="1" x14ac:dyDescent="0.25">
      <c r="B4778" s="481" t="s">
        <v>4228</v>
      </c>
      <c r="C4778" s="471">
        <f>COLUMN(B4778)</f>
        <v>2</v>
      </c>
      <c r="D4778" s="471">
        <f>ROW(B4778)</f>
        <v>4778</v>
      </c>
    </row>
    <row r="4779" spans="2:4" hidden="1" x14ac:dyDescent="0.25">
      <c r="B4779" s="480" t="s">
        <v>4000</v>
      </c>
      <c r="C4779" s="475"/>
      <c r="D4779" s="462"/>
    </row>
    <row r="4780" spans="2:4" hidden="1" x14ac:dyDescent="0.25">
      <c r="B4780" s="480" t="s">
        <v>4001</v>
      </c>
      <c r="C4780" s="475"/>
      <c r="D4780" s="462"/>
    </row>
    <row r="4781" spans="2:4" hidden="1" x14ac:dyDescent="0.25">
      <c r="B4781" s="480" t="s">
        <v>4002</v>
      </c>
      <c r="C4781" s="475"/>
      <c r="D4781" s="462"/>
    </row>
    <row r="4782" spans="2:4" hidden="1" x14ac:dyDescent="0.25">
      <c r="B4782" s="480" t="s">
        <v>4003</v>
      </c>
      <c r="C4782" s="475"/>
      <c r="D4782" s="462"/>
    </row>
    <row r="4783" spans="2:4" hidden="1" x14ac:dyDescent="0.25">
      <c r="B4783" s="480" t="s">
        <v>4004</v>
      </c>
      <c r="C4783" s="475"/>
      <c r="D4783" s="462"/>
    </row>
    <row r="4784" spans="2:4" hidden="1" x14ac:dyDescent="0.25">
      <c r="B4784" s="480" t="s">
        <v>4005</v>
      </c>
      <c r="C4784" s="475"/>
      <c r="D4784" s="462"/>
    </row>
    <row r="4785" spans="2:4" hidden="1" x14ac:dyDescent="0.25">
      <c r="B4785" s="480" t="s">
        <v>4006</v>
      </c>
      <c r="C4785" s="475"/>
      <c r="D4785" s="462"/>
    </row>
    <row r="4786" spans="2:4" hidden="1" x14ac:dyDescent="0.25">
      <c r="B4786" s="480" t="s">
        <v>4007</v>
      </c>
      <c r="C4786" s="475"/>
      <c r="D4786" s="462"/>
    </row>
    <row r="4787" spans="2:4" hidden="1" x14ac:dyDescent="0.25">
      <c r="B4787" s="480" t="s">
        <v>4008</v>
      </c>
      <c r="C4787" s="475"/>
      <c r="D4787" s="462"/>
    </row>
    <row r="4788" spans="2:4" hidden="1" x14ac:dyDescent="0.25">
      <c r="B4788" s="480" t="s">
        <v>4009</v>
      </c>
      <c r="C4788" s="475"/>
      <c r="D4788" s="462"/>
    </row>
    <row r="4789" spans="2:4" hidden="1" x14ac:dyDescent="0.25">
      <c r="B4789" s="480" t="s">
        <v>4010</v>
      </c>
      <c r="C4789" s="475"/>
      <c r="D4789" s="462"/>
    </row>
    <row r="4790" spans="2:4" hidden="1" x14ac:dyDescent="0.25">
      <c r="B4790" s="480" t="s">
        <v>4011</v>
      </c>
      <c r="C4790" s="475"/>
      <c r="D4790" s="462"/>
    </row>
    <row r="4791" spans="2:4" hidden="1" x14ac:dyDescent="0.25">
      <c r="B4791" s="480" t="s">
        <v>4012</v>
      </c>
      <c r="C4791" s="475"/>
      <c r="D4791" s="462"/>
    </row>
    <row r="4792" spans="2:4" hidden="1" x14ac:dyDescent="0.25">
      <c r="B4792" s="480" t="s">
        <v>4013</v>
      </c>
      <c r="C4792" s="475"/>
      <c r="D4792" s="462"/>
    </row>
    <row r="4793" spans="2:4" hidden="1" x14ac:dyDescent="0.25">
      <c r="B4793" s="480" t="s">
        <v>4014</v>
      </c>
      <c r="C4793" s="475"/>
      <c r="D4793" s="462"/>
    </row>
    <row r="4794" spans="2:4" hidden="1" x14ac:dyDescent="0.25">
      <c r="B4794" s="480" t="s">
        <v>4015</v>
      </c>
      <c r="C4794" s="475"/>
      <c r="D4794" s="462"/>
    </row>
    <row r="4795" spans="2:4" hidden="1" x14ac:dyDescent="0.25">
      <c r="B4795" s="480" t="s">
        <v>4016</v>
      </c>
      <c r="C4795" s="475"/>
      <c r="D4795" s="462"/>
    </row>
    <row r="4796" spans="2:4" hidden="1" x14ac:dyDescent="0.25">
      <c r="B4796" s="480" t="s">
        <v>4017</v>
      </c>
      <c r="C4796" s="475"/>
      <c r="D4796" s="462"/>
    </row>
    <row r="4797" spans="2:4" hidden="1" x14ac:dyDescent="0.25">
      <c r="B4797" s="480" t="s">
        <v>4018</v>
      </c>
      <c r="C4797" s="475"/>
      <c r="D4797" s="462"/>
    </row>
    <row r="4798" spans="2:4" hidden="1" x14ac:dyDescent="0.25">
      <c r="B4798" s="480" t="s">
        <v>4019</v>
      </c>
      <c r="C4798" s="475"/>
      <c r="D4798" s="462"/>
    </row>
    <row r="4799" spans="2:4" hidden="1" x14ac:dyDescent="0.25">
      <c r="B4799" s="481" t="s">
        <v>4229</v>
      </c>
      <c r="C4799" s="471">
        <f>COLUMN(B4799)</f>
        <v>2</v>
      </c>
      <c r="D4799" s="471">
        <f>ROW(B4799)</f>
        <v>4799</v>
      </c>
    </row>
    <row r="4800" spans="2:4" hidden="1" x14ac:dyDescent="0.25">
      <c r="B4800" s="480" t="s">
        <v>4000</v>
      </c>
      <c r="C4800" s="475"/>
      <c r="D4800" s="462"/>
    </row>
    <row r="4801" spans="2:4" hidden="1" x14ac:dyDescent="0.25">
      <c r="B4801" s="480" t="s">
        <v>4001</v>
      </c>
      <c r="C4801" s="475"/>
      <c r="D4801" s="462"/>
    </row>
    <row r="4802" spans="2:4" hidden="1" x14ac:dyDescent="0.25">
      <c r="B4802" s="480" t="s">
        <v>4002</v>
      </c>
      <c r="C4802" s="475"/>
      <c r="D4802" s="462"/>
    </row>
    <row r="4803" spans="2:4" hidden="1" x14ac:dyDescent="0.25">
      <c r="B4803" s="480" t="s">
        <v>4003</v>
      </c>
      <c r="C4803" s="475"/>
      <c r="D4803" s="462"/>
    </row>
    <row r="4804" spans="2:4" hidden="1" x14ac:dyDescent="0.25">
      <c r="B4804" s="480" t="s">
        <v>4004</v>
      </c>
      <c r="C4804" s="475"/>
      <c r="D4804" s="462"/>
    </row>
    <row r="4805" spans="2:4" hidden="1" x14ac:dyDescent="0.25">
      <c r="B4805" s="480" t="s">
        <v>4005</v>
      </c>
      <c r="C4805" s="475"/>
      <c r="D4805" s="462"/>
    </row>
    <row r="4806" spans="2:4" hidden="1" x14ac:dyDescent="0.25">
      <c r="B4806" s="480" t="s">
        <v>4006</v>
      </c>
      <c r="C4806" s="475"/>
      <c r="D4806" s="462"/>
    </row>
    <row r="4807" spans="2:4" hidden="1" x14ac:dyDescent="0.25">
      <c r="B4807" s="480" t="s">
        <v>4007</v>
      </c>
      <c r="C4807" s="475"/>
      <c r="D4807" s="462"/>
    </row>
    <row r="4808" spans="2:4" hidden="1" x14ac:dyDescent="0.25">
      <c r="B4808" s="480" t="s">
        <v>4008</v>
      </c>
      <c r="C4808" s="475"/>
      <c r="D4808" s="462"/>
    </row>
    <row r="4809" spans="2:4" hidden="1" x14ac:dyDescent="0.25">
      <c r="B4809" s="480" t="s">
        <v>4009</v>
      </c>
      <c r="C4809" s="475"/>
      <c r="D4809" s="462"/>
    </row>
    <row r="4810" spans="2:4" hidden="1" x14ac:dyDescent="0.25">
      <c r="B4810" s="480" t="s">
        <v>4010</v>
      </c>
      <c r="C4810" s="475"/>
      <c r="D4810" s="462"/>
    </row>
    <row r="4811" spans="2:4" hidden="1" x14ac:dyDescent="0.25">
      <c r="B4811" s="480" t="s">
        <v>4011</v>
      </c>
      <c r="C4811" s="475"/>
      <c r="D4811" s="462"/>
    </row>
    <row r="4812" spans="2:4" hidden="1" x14ac:dyDescent="0.25">
      <c r="B4812" s="480" t="s">
        <v>4012</v>
      </c>
      <c r="C4812" s="475"/>
      <c r="D4812" s="462"/>
    </row>
    <row r="4813" spans="2:4" hidden="1" x14ac:dyDescent="0.25">
      <c r="B4813" s="480" t="s">
        <v>4013</v>
      </c>
      <c r="C4813" s="475"/>
      <c r="D4813" s="462"/>
    </row>
    <row r="4814" spans="2:4" hidden="1" x14ac:dyDescent="0.25">
      <c r="B4814" s="480" t="s">
        <v>4014</v>
      </c>
      <c r="C4814" s="475"/>
      <c r="D4814" s="462"/>
    </row>
    <row r="4815" spans="2:4" hidden="1" x14ac:dyDescent="0.25">
      <c r="B4815" s="480" t="s">
        <v>4015</v>
      </c>
      <c r="C4815" s="475"/>
      <c r="D4815" s="462"/>
    </row>
    <row r="4816" spans="2:4" hidden="1" x14ac:dyDescent="0.25">
      <c r="B4816" s="480" t="s">
        <v>4016</v>
      </c>
      <c r="C4816" s="475"/>
      <c r="D4816" s="462"/>
    </row>
    <row r="4817" spans="2:4" hidden="1" x14ac:dyDescent="0.25">
      <c r="B4817" s="480" t="s">
        <v>4017</v>
      </c>
      <c r="C4817" s="475"/>
      <c r="D4817" s="462"/>
    </row>
    <row r="4818" spans="2:4" hidden="1" x14ac:dyDescent="0.25">
      <c r="B4818" s="480" t="s">
        <v>4018</v>
      </c>
      <c r="C4818" s="475"/>
      <c r="D4818" s="462"/>
    </row>
    <row r="4819" spans="2:4" hidden="1" x14ac:dyDescent="0.25">
      <c r="B4819" s="480" t="s">
        <v>4019</v>
      </c>
      <c r="C4819" s="475"/>
      <c r="D4819" s="462"/>
    </row>
    <row r="4820" spans="2:4" hidden="1" x14ac:dyDescent="0.25">
      <c r="B4820" s="481" t="s">
        <v>4230</v>
      </c>
      <c r="C4820" s="471">
        <f>COLUMN(B4820)</f>
        <v>2</v>
      </c>
      <c r="D4820" s="471">
        <f>ROW(B4820)</f>
        <v>4820</v>
      </c>
    </row>
    <row r="4821" spans="2:4" hidden="1" x14ac:dyDescent="0.25">
      <c r="B4821" s="480" t="s">
        <v>4000</v>
      </c>
      <c r="C4821" s="475"/>
      <c r="D4821" s="462"/>
    </row>
    <row r="4822" spans="2:4" hidden="1" x14ac:dyDescent="0.25">
      <c r="B4822" s="480" t="s">
        <v>4001</v>
      </c>
      <c r="C4822" s="475"/>
      <c r="D4822" s="462"/>
    </row>
    <row r="4823" spans="2:4" hidden="1" x14ac:dyDescent="0.25">
      <c r="B4823" s="480" t="s">
        <v>4002</v>
      </c>
      <c r="C4823" s="475"/>
      <c r="D4823" s="462"/>
    </row>
    <row r="4824" spans="2:4" hidden="1" x14ac:dyDescent="0.25">
      <c r="B4824" s="480" t="s">
        <v>4003</v>
      </c>
      <c r="C4824" s="475"/>
      <c r="D4824" s="462"/>
    </row>
    <row r="4825" spans="2:4" hidden="1" x14ac:dyDescent="0.25">
      <c r="B4825" s="480" t="s">
        <v>4004</v>
      </c>
      <c r="C4825" s="475"/>
      <c r="D4825" s="462"/>
    </row>
    <row r="4826" spans="2:4" hidden="1" x14ac:dyDescent="0.25">
      <c r="B4826" s="480" t="s">
        <v>4005</v>
      </c>
      <c r="C4826" s="475"/>
      <c r="D4826" s="462"/>
    </row>
    <row r="4827" spans="2:4" hidden="1" x14ac:dyDescent="0.25">
      <c r="B4827" s="480" t="s">
        <v>4006</v>
      </c>
      <c r="C4827" s="475"/>
      <c r="D4827" s="462"/>
    </row>
    <row r="4828" spans="2:4" hidden="1" x14ac:dyDescent="0.25">
      <c r="B4828" s="480" t="s">
        <v>4007</v>
      </c>
      <c r="C4828" s="475"/>
      <c r="D4828" s="462"/>
    </row>
    <row r="4829" spans="2:4" hidden="1" x14ac:dyDescent="0.25">
      <c r="B4829" s="480" t="s">
        <v>4008</v>
      </c>
      <c r="C4829" s="475"/>
      <c r="D4829" s="462"/>
    </row>
    <row r="4830" spans="2:4" hidden="1" x14ac:dyDescent="0.25">
      <c r="B4830" s="480" t="s">
        <v>4009</v>
      </c>
      <c r="C4830" s="475"/>
      <c r="D4830" s="462"/>
    </row>
    <row r="4831" spans="2:4" hidden="1" x14ac:dyDescent="0.25">
      <c r="B4831" s="480" t="s">
        <v>4010</v>
      </c>
      <c r="C4831" s="475"/>
      <c r="D4831" s="462"/>
    </row>
    <row r="4832" spans="2:4" hidden="1" x14ac:dyDescent="0.25">
      <c r="B4832" s="480" t="s">
        <v>4011</v>
      </c>
      <c r="C4832" s="475"/>
      <c r="D4832" s="462"/>
    </row>
    <row r="4833" spans="2:4" hidden="1" x14ac:dyDescent="0.25">
      <c r="B4833" s="480" t="s">
        <v>4012</v>
      </c>
      <c r="C4833" s="475"/>
      <c r="D4833" s="462"/>
    </row>
    <row r="4834" spans="2:4" hidden="1" x14ac:dyDescent="0.25">
      <c r="B4834" s="480" t="s">
        <v>4013</v>
      </c>
      <c r="C4834" s="475"/>
      <c r="D4834" s="462"/>
    </row>
    <row r="4835" spans="2:4" hidden="1" x14ac:dyDescent="0.25">
      <c r="B4835" s="480" t="s">
        <v>4014</v>
      </c>
      <c r="C4835" s="475"/>
      <c r="D4835" s="462"/>
    </row>
    <row r="4836" spans="2:4" hidden="1" x14ac:dyDescent="0.25">
      <c r="B4836" s="480" t="s">
        <v>4015</v>
      </c>
      <c r="C4836" s="475"/>
      <c r="D4836" s="462"/>
    </row>
    <row r="4837" spans="2:4" hidden="1" x14ac:dyDescent="0.25">
      <c r="B4837" s="480" t="s">
        <v>4016</v>
      </c>
      <c r="C4837" s="475"/>
      <c r="D4837" s="462"/>
    </row>
    <row r="4838" spans="2:4" hidden="1" x14ac:dyDescent="0.25">
      <c r="B4838" s="480" t="s">
        <v>4017</v>
      </c>
      <c r="C4838" s="475"/>
      <c r="D4838" s="462"/>
    </row>
    <row r="4839" spans="2:4" hidden="1" x14ac:dyDescent="0.25">
      <c r="B4839" s="480" t="s">
        <v>4018</v>
      </c>
      <c r="C4839" s="475"/>
      <c r="D4839" s="462"/>
    </row>
    <row r="4840" spans="2:4" hidden="1" x14ac:dyDescent="0.25">
      <c r="B4840" s="480" t="s">
        <v>4019</v>
      </c>
      <c r="C4840" s="475"/>
      <c r="D4840" s="462"/>
    </row>
    <row r="4841" spans="2:4" hidden="1" x14ac:dyDescent="0.25">
      <c r="B4841" s="481" t="s">
        <v>4231</v>
      </c>
      <c r="C4841" s="471">
        <f>COLUMN(B4841)</f>
        <v>2</v>
      </c>
      <c r="D4841" s="471">
        <f>ROW(B4841)</f>
        <v>4841</v>
      </c>
    </row>
    <row r="4842" spans="2:4" hidden="1" x14ac:dyDescent="0.25">
      <c r="B4842" s="480" t="s">
        <v>4000</v>
      </c>
      <c r="C4842" s="475"/>
      <c r="D4842" s="462"/>
    </row>
    <row r="4843" spans="2:4" hidden="1" x14ac:dyDescent="0.25">
      <c r="B4843" s="480" t="s">
        <v>4001</v>
      </c>
      <c r="C4843" s="475"/>
      <c r="D4843" s="462"/>
    </row>
    <row r="4844" spans="2:4" hidden="1" x14ac:dyDescent="0.25">
      <c r="B4844" s="480" t="s">
        <v>4002</v>
      </c>
      <c r="C4844" s="475"/>
      <c r="D4844" s="462"/>
    </row>
    <row r="4845" spans="2:4" hidden="1" x14ac:dyDescent="0.25">
      <c r="B4845" s="480" t="s">
        <v>4003</v>
      </c>
      <c r="C4845" s="475"/>
      <c r="D4845" s="462"/>
    </row>
    <row r="4846" spans="2:4" hidden="1" x14ac:dyDescent="0.25">
      <c r="B4846" s="480" t="s">
        <v>4004</v>
      </c>
      <c r="C4846" s="475"/>
      <c r="D4846" s="462"/>
    </row>
    <row r="4847" spans="2:4" hidden="1" x14ac:dyDescent="0.25">
      <c r="B4847" s="480" t="s">
        <v>4005</v>
      </c>
      <c r="C4847" s="475"/>
      <c r="D4847" s="462"/>
    </row>
    <row r="4848" spans="2:4" hidden="1" x14ac:dyDescent="0.25">
      <c r="B4848" s="480" t="s">
        <v>4006</v>
      </c>
      <c r="C4848" s="475"/>
      <c r="D4848" s="462"/>
    </row>
    <row r="4849" spans="2:4" hidden="1" x14ac:dyDescent="0.25">
      <c r="B4849" s="480" t="s">
        <v>4007</v>
      </c>
      <c r="C4849" s="475"/>
      <c r="D4849" s="462"/>
    </row>
    <row r="4850" spans="2:4" hidden="1" x14ac:dyDescent="0.25">
      <c r="B4850" s="480" t="s">
        <v>4008</v>
      </c>
      <c r="C4850" s="475"/>
      <c r="D4850" s="462"/>
    </row>
    <row r="4851" spans="2:4" hidden="1" x14ac:dyDescent="0.25">
      <c r="B4851" s="480" t="s">
        <v>4009</v>
      </c>
      <c r="C4851" s="475"/>
      <c r="D4851" s="462"/>
    </row>
    <row r="4852" spans="2:4" hidden="1" x14ac:dyDescent="0.25">
      <c r="B4852" s="480" t="s">
        <v>4010</v>
      </c>
      <c r="C4852" s="475"/>
      <c r="D4852" s="462"/>
    </row>
    <row r="4853" spans="2:4" hidden="1" x14ac:dyDescent="0.25">
      <c r="B4853" s="480" t="s">
        <v>4011</v>
      </c>
      <c r="C4853" s="475"/>
      <c r="D4853" s="462"/>
    </row>
    <row r="4854" spans="2:4" hidden="1" x14ac:dyDescent="0.25">
      <c r="B4854" s="480" t="s">
        <v>4012</v>
      </c>
      <c r="C4854" s="475"/>
      <c r="D4854" s="462"/>
    </row>
    <row r="4855" spans="2:4" hidden="1" x14ac:dyDescent="0.25">
      <c r="B4855" s="480" t="s">
        <v>4013</v>
      </c>
      <c r="C4855" s="475"/>
      <c r="D4855" s="462"/>
    </row>
    <row r="4856" spans="2:4" hidden="1" x14ac:dyDescent="0.25">
      <c r="B4856" s="480" t="s">
        <v>4014</v>
      </c>
      <c r="C4856" s="475"/>
      <c r="D4856" s="462"/>
    </row>
    <row r="4857" spans="2:4" hidden="1" x14ac:dyDescent="0.25">
      <c r="B4857" s="480" t="s">
        <v>4015</v>
      </c>
      <c r="C4857" s="475"/>
      <c r="D4857" s="462"/>
    </row>
    <row r="4858" spans="2:4" hidden="1" x14ac:dyDescent="0.25">
      <c r="B4858" s="480" t="s">
        <v>4016</v>
      </c>
      <c r="C4858" s="475"/>
      <c r="D4858" s="462"/>
    </row>
    <row r="4859" spans="2:4" hidden="1" x14ac:dyDescent="0.25">
      <c r="B4859" s="480" t="s">
        <v>4017</v>
      </c>
      <c r="C4859" s="475"/>
      <c r="D4859" s="462"/>
    </row>
    <row r="4860" spans="2:4" hidden="1" x14ac:dyDescent="0.25">
      <c r="B4860" s="480" t="s">
        <v>4018</v>
      </c>
      <c r="C4860" s="475"/>
      <c r="D4860" s="462"/>
    </row>
    <row r="4861" spans="2:4" hidden="1" x14ac:dyDescent="0.25">
      <c r="B4861" s="480" t="s">
        <v>4019</v>
      </c>
      <c r="C4861" s="475"/>
      <c r="D4861" s="462"/>
    </row>
    <row r="4862" spans="2:4" hidden="1" x14ac:dyDescent="0.25">
      <c r="B4862" s="477" t="s">
        <v>4232</v>
      </c>
      <c r="C4862" s="471">
        <f>COLUMN(B4862)</f>
        <v>2</v>
      </c>
      <c r="D4862" s="471">
        <f>ROW(B4862)</f>
        <v>4862</v>
      </c>
    </row>
    <row r="4863" spans="2:4" hidden="1" x14ac:dyDescent="0.25">
      <c r="B4863" s="480" t="s">
        <v>4000</v>
      </c>
      <c r="C4863" s="475"/>
      <c r="D4863" s="462"/>
    </row>
    <row r="4864" spans="2:4" hidden="1" x14ac:dyDescent="0.25">
      <c r="B4864" s="480" t="s">
        <v>4001</v>
      </c>
      <c r="C4864" s="475"/>
      <c r="D4864" s="462"/>
    </row>
    <row r="4865" spans="2:4" hidden="1" x14ac:dyDescent="0.25">
      <c r="B4865" s="480" t="s">
        <v>4002</v>
      </c>
      <c r="C4865" s="475"/>
      <c r="D4865" s="462"/>
    </row>
    <row r="4866" spans="2:4" hidden="1" x14ac:dyDescent="0.25">
      <c r="B4866" s="480" t="s">
        <v>4003</v>
      </c>
      <c r="C4866" s="475"/>
      <c r="D4866" s="462"/>
    </row>
    <row r="4867" spans="2:4" hidden="1" x14ac:dyDescent="0.25">
      <c r="B4867" s="480" t="s">
        <v>4004</v>
      </c>
      <c r="C4867" s="475"/>
      <c r="D4867" s="462"/>
    </row>
    <row r="4868" spans="2:4" hidden="1" x14ac:dyDescent="0.25">
      <c r="B4868" s="480" t="s">
        <v>4005</v>
      </c>
      <c r="C4868" s="475"/>
      <c r="D4868" s="462"/>
    </row>
    <row r="4869" spans="2:4" hidden="1" x14ac:dyDescent="0.25">
      <c r="B4869" s="480" t="s">
        <v>4006</v>
      </c>
      <c r="C4869" s="475"/>
      <c r="D4869" s="462"/>
    </row>
    <row r="4870" spans="2:4" hidden="1" x14ac:dyDescent="0.25">
      <c r="B4870" s="480" t="s">
        <v>4007</v>
      </c>
      <c r="C4870" s="475"/>
      <c r="D4870" s="462"/>
    </row>
    <row r="4871" spans="2:4" hidden="1" x14ac:dyDescent="0.25">
      <c r="B4871" s="480" t="s">
        <v>4008</v>
      </c>
      <c r="C4871" s="475"/>
      <c r="D4871" s="462"/>
    </row>
    <row r="4872" spans="2:4" hidden="1" x14ac:dyDescent="0.25">
      <c r="B4872" s="480" t="s">
        <v>4009</v>
      </c>
      <c r="C4872" s="475"/>
      <c r="D4872" s="462"/>
    </row>
    <row r="4873" spans="2:4" hidden="1" x14ac:dyDescent="0.25">
      <c r="B4873" s="480" t="s">
        <v>4010</v>
      </c>
      <c r="C4873" s="475"/>
      <c r="D4873" s="462"/>
    </row>
    <row r="4874" spans="2:4" hidden="1" x14ac:dyDescent="0.25">
      <c r="B4874" s="480" t="s">
        <v>4011</v>
      </c>
      <c r="C4874" s="475"/>
      <c r="D4874" s="462"/>
    </row>
    <row r="4875" spans="2:4" hidden="1" x14ac:dyDescent="0.25">
      <c r="B4875" s="480" t="s">
        <v>4012</v>
      </c>
      <c r="C4875" s="475"/>
      <c r="D4875" s="462"/>
    </row>
    <row r="4876" spans="2:4" hidden="1" x14ac:dyDescent="0.25">
      <c r="B4876" s="480" t="s">
        <v>4013</v>
      </c>
      <c r="C4876" s="475"/>
      <c r="D4876" s="462"/>
    </row>
    <row r="4877" spans="2:4" hidden="1" x14ac:dyDescent="0.25">
      <c r="B4877" s="480" t="s">
        <v>4014</v>
      </c>
      <c r="C4877" s="475"/>
      <c r="D4877" s="462"/>
    </row>
    <row r="4878" spans="2:4" hidden="1" x14ac:dyDescent="0.25">
      <c r="B4878" s="480" t="s">
        <v>4015</v>
      </c>
      <c r="C4878" s="475"/>
      <c r="D4878" s="462"/>
    </row>
    <row r="4879" spans="2:4" hidden="1" x14ac:dyDescent="0.25">
      <c r="B4879" s="480" t="s">
        <v>4016</v>
      </c>
      <c r="C4879" s="475"/>
      <c r="D4879" s="462"/>
    </row>
    <row r="4880" spans="2:4" hidden="1" x14ac:dyDescent="0.25">
      <c r="B4880" s="480" t="s">
        <v>4017</v>
      </c>
      <c r="C4880" s="475"/>
      <c r="D4880" s="462"/>
    </row>
    <row r="4881" spans="2:4" hidden="1" x14ac:dyDescent="0.25">
      <c r="B4881" s="480" t="s">
        <v>4018</v>
      </c>
      <c r="C4881" s="475"/>
      <c r="D4881" s="462"/>
    </row>
    <row r="4882" spans="2:4" hidden="1" x14ac:dyDescent="0.25">
      <c r="B4882" s="480" t="s">
        <v>4019</v>
      </c>
      <c r="C4882" s="475"/>
      <c r="D4882" s="462"/>
    </row>
    <row r="4883" spans="2:4" hidden="1" x14ac:dyDescent="0.25">
      <c r="B4883" s="481" t="s">
        <v>4233</v>
      </c>
      <c r="C4883" s="471">
        <f>COLUMN(B4883)</f>
        <v>2</v>
      </c>
      <c r="D4883" s="471">
        <f>ROW(B4883)</f>
        <v>4883</v>
      </c>
    </row>
    <row r="4884" spans="2:4" hidden="1" x14ac:dyDescent="0.25">
      <c r="B4884" s="480" t="s">
        <v>4000</v>
      </c>
      <c r="C4884" s="475"/>
      <c r="D4884" s="462"/>
    </row>
    <row r="4885" spans="2:4" hidden="1" x14ac:dyDescent="0.25">
      <c r="B4885" s="480" t="s">
        <v>4001</v>
      </c>
      <c r="C4885" s="475"/>
      <c r="D4885" s="462"/>
    </row>
    <row r="4886" spans="2:4" hidden="1" x14ac:dyDescent="0.25">
      <c r="B4886" s="480" t="s">
        <v>4002</v>
      </c>
      <c r="C4886" s="475"/>
      <c r="D4886" s="462"/>
    </row>
    <row r="4887" spans="2:4" hidden="1" x14ac:dyDescent="0.25">
      <c r="B4887" s="480" t="s">
        <v>4003</v>
      </c>
      <c r="C4887" s="475"/>
      <c r="D4887" s="462"/>
    </row>
    <row r="4888" spans="2:4" hidden="1" x14ac:dyDescent="0.25">
      <c r="B4888" s="480" t="s">
        <v>4004</v>
      </c>
      <c r="C4888" s="475"/>
      <c r="D4888" s="462"/>
    </row>
    <row r="4889" spans="2:4" hidden="1" x14ac:dyDescent="0.25">
      <c r="B4889" s="480" t="s">
        <v>4005</v>
      </c>
      <c r="C4889" s="475"/>
      <c r="D4889" s="462"/>
    </row>
    <row r="4890" spans="2:4" hidden="1" x14ac:dyDescent="0.25">
      <c r="B4890" s="480" t="s">
        <v>4006</v>
      </c>
      <c r="C4890" s="475"/>
      <c r="D4890" s="462"/>
    </row>
    <row r="4891" spans="2:4" hidden="1" x14ac:dyDescent="0.25">
      <c r="B4891" s="480" t="s">
        <v>4007</v>
      </c>
      <c r="C4891" s="475"/>
      <c r="D4891" s="462"/>
    </row>
    <row r="4892" spans="2:4" hidden="1" x14ac:dyDescent="0.25">
      <c r="B4892" s="480" t="s">
        <v>4008</v>
      </c>
      <c r="C4892" s="475"/>
      <c r="D4892" s="462"/>
    </row>
    <row r="4893" spans="2:4" hidden="1" x14ac:dyDescent="0.25">
      <c r="B4893" s="480" t="s">
        <v>4009</v>
      </c>
      <c r="C4893" s="475"/>
      <c r="D4893" s="462"/>
    </row>
    <row r="4894" spans="2:4" hidden="1" x14ac:dyDescent="0.25">
      <c r="B4894" s="480" t="s">
        <v>4010</v>
      </c>
      <c r="C4894" s="475"/>
      <c r="D4894" s="462"/>
    </row>
    <row r="4895" spans="2:4" hidden="1" x14ac:dyDescent="0.25">
      <c r="B4895" s="480" t="s">
        <v>4011</v>
      </c>
      <c r="C4895" s="475"/>
      <c r="D4895" s="462"/>
    </row>
    <row r="4896" spans="2:4" hidden="1" x14ac:dyDescent="0.25">
      <c r="B4896" s="480" t="s">
        <v>4012</v>
      </c>
      <c r="C4896" s="475"/>
      <c r="D4896" s="462"/>
    </row>
    <row r="4897" spans="2:4" hidden="1" x14ac:dyDescent="0.25">
      <c r="B4897" s="480" t="s">
        <v>4013</v>
      </c>
      <c r="C4897" s="475"/>
      <c r="D4897" s="462"/>
    </row>
    <row r="4898" spans="2:4" hidden="1" x14ac:dyDescent="0.25">
      <c r="B4898" s="480" t="s">
        <v>4014</v>
      </c>
      <c r="C4898" s="475"/>
      <c r="D4898" s="462"/>
    </row>
    <row r="4899" spans="2:4" hidden="1" x14ac:dyDescent="0.25">
      <c r="B4899" s="480" t="s">
        <v>4015</v>
      </c>
      <c r="C4899" s="475"/>
      <c r="D4899" s="462"/>
    </row>
    <row r="4900" spans="2:4" hidden="1" x14ac:dyDescent="0.25">
      <c r="B4900" s="480" t="s">
        <v>4016</v>
      </c>
      <c r="C4900" s="475"/>
      <c r="D4900" s="462"/>
    </row>
    <row r="4901" spans="2:4" hidden="1" x14ac:dyDescent="0.25">
      <c r="B4901" s="480" t="s">
        <v>4017</v>
      </c>
      <c r="C4901" s="475"/>
      <c r="D4901" s="462"/>
    </row>
    <row r="4902" spans="2:4" hidden="1" x14ac:dyDescent="0.25">
      <c r="B4902" s="480" t="s">
        <v>4018</v>
      </c>
      <c r="C4902" s="475"/>
      <c r="D4902" s="462"/>
    </row>
    <row r="4903" spans="2:4" hidden="1" x14ac:dyDescent="0.25">
      <c r="B4903" s="480" t="s">
        <v>4019</v>
      </c>
      <c r="C4903" s="475"/>
      <c r="D4903" s="462"/>
    </row>
    <row r="4904" spans="2:4" hidden="1" x14ac:dyDescent="0.25">
      <c r="B4904" s="481" t="s">
        <v>4234</v>
      </c>
      <c r="C4904" s="471">
        <f>COLUMN(B4904)</f>
        <v>2</v>
      </c>
      <c r="D4904" s="471">
        <f>ROW(B4904)</f>
        <v>4904</v>
      </c>
    </row>
    <row r="4905" spans="2:4" hidden="1" x14ac:dyDescent="0.25">
      <c r="B4905" s="480" t="s">
        <v>4000</v>
      </c>
      <c r="C4905" s="475"/>
      <c r="D4905" s="462"/>
    </row>
    <row r="4906" spans="2:4" hidden="1" x14ac:dyDescent="0.25">
      <c r="B4906" s="480" t="s">
        <v>4001</v>
      </c>
      <c r="C4906" s="475"/>
      <c r="D4906" s="462"/>
    </row>
    <row r="4907" spans="2:4" hidden="1" x14ac:dyDescent="0.25">
      <c r="B4907" s="480" t="s">
        <v>4002</v>
      </c>
      <c r="C4907" s="475"/>
      <c r="D4907" s="462"/>
    </row>
    <row r="4908" spans="2:4" hidden="1" x14ac:dyDescent="0.25">
      <c r="B4908" s="480" t="s">
        <v>4003</v>
      </c>
      <c r="C4908" s="475"/>
      <c r="D4908" s="462"/>
    </row>
    <row r="4909" spans="2:4" hidden="1" x14ac:dyDescent="0.25">
      <c r="B4909" s="480" t="s">
        <v>4004</v>
      </c>
      <c r="C4909" s="475"/>
      <c r="D4909" s="462"/>
    </row>
    <row r="4910" spans="2:4" hidden="1" x14ac:dyDescent="0.25">
      <c r="B4910" s="480" t="s">
        <v>4005</v>
      </c>
      <c r="C4910" s="475"/>
      <c r="D4910" s="462"/>
    </row>
    <row r="4911" spans="2:4" hidden="1" x14ac:dyDescent="0.25">
      <c r="B4911" s="480" t="s">
        <v>4006</v>
      </c>
      <c r="C4911" s="475"/>
      <c r="D4911" s="462"/>
    </row>
    <row r="4912" spans="2:4" hidden="1" x14ac:dyDescent="0.25">
      <c r="B4912" s="480" t="s">
        <v>4007</v>
      </c>
      <c r="C4912" s="475"/>
      <c r="D4912" s="462"/>
    </row>
    <row r="4913" spans="2:4" hidden="1" x14ac:dyDescent="0.25">
      <c r="B4913" s="480" t="s">
        <v>4008</v>
      </c>
      <c r="C4913" s="475"/>
      <c r="D4913" s="462"/>
    </row>
    <row r="4914" spans="2:4" hidden="1" x14ac:dyDescent="0.25">
      <c r="B4914" s="480" t="s">
        <v>4009</v>
      </c>
      <c r="C4914" s="475"/>
      <c r="D4914" s="462"/>
    </row>
    <row r="4915" spans="2:4" hidden="1" x14ac:dyDescent="0.25">
      <c r="B4915" s="480" t="s">
        <v>4010</v>
      </c>
      <c r="C4915" s="475"/>
      <c r="D4915" s="462"/>
    </row>
    <row r="4916" spans="2:4" hidden="1" x14ac:dyDescent="0.25">
      <c r="B4916" s="480" t="s">
        <v>4011</v>
      </c>
      <c r="C4916" s="475"/>
      <c r="D4916" s="462"/>
    </row>
    <row r="4917" spans="2:4" hidden="1" x14ac:dyDescent="0.25">
      <c r="B4917" s="480" t="s">
        <v>4012</v>
      </c>
      <c r="C4917" s="475"/>
      <c r="D4917" s="462"/>
    </row>
    <row r="4918" spans="2:4" hidden="1" x14ac:dyDescent="0.25">
      <c r="B4918" s="480" t="s">
        <v>4013</v>
      </c>
      <c r="C4918" s="475"/>
      <c r="D4918" s="462"/>
    </row>
    <row r="4919" spans="2:4" hidden="1" x14ac:dyDescent="0.25">
      <c r="B4919" s="480" t="s">
        <v>4014</v>
      </c>
      <c r="C4919" s="475"/>
      <c r="D4919" s="462"/>
    </row>
    <row r="4920" spans="2:4" hidden="1" x14ac:dyDescent="0.25">
      <c r="B4920" s="480" t="s">
        <v>4015</v>
      </c>
      <c r="C4920" s="475"/>
      <c r="D4920" s="462"/>
    </row>
    <row r="4921" spans="2:4" hidden="1" x14ac:dyDescent="0.25">
      <c r="B4921" s="480" t="s">
        <v>4016</v>
      </c>
      <c r="C4921" s="475"/>
      <c r="D4921" s="462"/>
    </row>
    <row r="4922" spans="2:4" hidden="1" x14ac:dyDescent="0.25">
      <c r="B4922" s="480" t="s">
        <v>4017</v>
      </c>
      <c r="C4922" s="475"/>
      <c r="D4922" s="462"/>
    </row>
    <row r="4923" spans="2:4" hidden="1" x14ac:dyDescent="0.25">
      <c r="B4923" s="480" t="s">
        <v>4018</v>
      </c>
      <c r="C4923" s="475"/>
      <c r="D4923" s="462"/>
    </row>
    <row r="4924" spans="2:4" hidden="1" x14ac:dyDescent="0.25">
      <c r="B4924" s="480" t="s">
        <v>4019</v>
      </c>
      <c r="C4924" s="475"/>
      <c r="D4924" s="462"/>
    </row>
    <row r="4925" spans="2:4" hidden="1" x14ac:dyDescent="0.25">
      <c r="B4925" s="481" t="s">
        <v>4235</v>
      </c>
      <c r="C4925" s="471">
        <f>COLUMN(B4925)</f>
        <v>2</v>
      </c>
      <c r="D4925" s="471">
        <f>ROW(B4925)</f>
        <v>4925</v>
      </c>
    </row>
    <row r="4926" spans="2:4" hidden="1" x14ac:dyDescent="0.25">
      <c r="B4926" s="480" t="s">
        <v>4000</v>
      </c>
      <c r="C4926" s="475"/>
      <c r="D4926" s="462"/>
    </row>
    <row r="4927" spans="2:4" hidden="1" x14ac:dyDescent="0.25">
      <c r="B4927" s="480" t="s">
        <v>4001</v>
      </c>
      <c r="C4927" s="475"/>
      <c r="D4927" s="462"/>
    </row>
    <row r="4928" spans="2:4" hidden="1" x14ac:dyDescent="0.25">
      <c r="B4928" s="480" t="s">
        <v>4002</v>
      </c>
      <c r="C4928" s="475"/>
      <c r="D4928" s="462"/>
    </row>
    <row r="4929" spans="2:4" hidden="1" x14ac:dyDescent="0.25">
      <c r="B4929" s="480" t="s">
        <v>4003</v>
      </c>
      <c r="C4929" s="475"/>
      <c r="D4929" s="462"/>
    </row>
    <row r="4930" spans="2:4" hidden="1" x14ac:dyDescent="0.25">
      <c r="B4930" s="480" t="s">
        <v>4004</v>
      </c>
      <c r="C4930" s="475"/>
      <c r="D4930" s="462"/>
    </row>
    <row r="4931" spans="2:4" hidden="1" x14ac:dyDescent="0.25">
      <c r="B4931" s="480" t="s">
        <v>4005</v>
      </c>
      <c r="C4931" s="475"/>
      <c r="D4931" s="462"/>
    </row>
    <row r="4932" spans="2:4" hidden="1" x14ac:dyDescent="0.25">
      <c r="B4932" s="480" t="s">
        <v>4006</v>
      </c>
      <c r="C4932" s="475"/>
      <c r="D4932" s="462"/>
    </row>
    <row r="4933" spans="2:4" hidden="1" x14ac:dyDescent="0.25">
      <c r="B4933" s="480" t="s">
        <v>4007</v>
      </c>
      <c r="C4933" s="475"/>
      <c r="D4933" s="462"/>
    </row>
    <row r="4934" spans="2:4" hidden="1" x14ac:dyDescent="0.25">
      <c r="B4934" s="480" t="s">
        <v>4008</v>
      </c>
      <c r="C4934" s="475"/>
      <c r="D4934" s="462"/>
    </row>
    <row r="4935" spans="2:4" hidden="1" x14ac:dyDescent="0.25">
      <c r="B4935" s="480" t="s">
        <v>4009</v>
      </c>
      <c r="C4935" s="475"/>
      <c r="D4935" s="462"/>
    </row>
    <row r="4936" spans="2:4" hidden="1" x14ac:dyDescent="0.25">
      <c r="B4936" s="480" t="s">
        <v>4010</v>
      </c>
      <c r="C4936" s="475"/>
      <c r="D4936" s="462"/>
    </row>
    <row r="4937" spans="2:4" hidden="1" x14ac:dyDescent="0.25">
      <c r="B4937" s="480" t="s">
        <v>4011</v>
      </c>
      <c r="C4937" s="475"/>
      <c r="D4937" s="462"/>
    </row>
    <row r="4938" spans="2:4" hidden="1" x14ac:dyDescent="0.25">
      <c r="B4938" s="480" t="s">
        <v>4012</v>
      </c>
      <c r="C4938" s="475"/>
      <c r="D4938" s="462"/>
    </row>
    <row r="4939" spans="2:4" hidden="1" x14ac:dyDescent="0.25">
      <c r="B4939" s="480" t="s">
        <v>4013</v>
      </c>
      <c r="C4939" s="475"/>
      <c r="D4939" s="462"/>
    </row>
    <row r="4940" spans="2:4" hidden="1" x14ac:dyDescent="0.25">
      <c r="B4940" s="480" t="s">
        <v>4014</v>
      </c>
      <c r="C4940" s="475"/>
      <c r="D4940" s="462"/>
    </row>
    <row r="4941" spans="2:4" hidden="1" x14ac:dyDescent="0.25">
      <c r="B4941" s="480" t="s">
        <v>4015</v>
      </c>
      <c r="C4941" s="475"/>
      <c r="D4941" s="462"/>
    </row>
    <row r="4942" spans="2:4" hidden="1" x14ac:dyDescent="0.25">
      <c r="B4942" s="480" t="s">
        <v>4016</v>
      </c>
      <c r="C4942" s="475"/>
      <c r="D4942" s="462"/>
    </row>
    <row r="4943" spans="2:4" hidden="1" x14ac:dyDescent="0.25">
      <c r="B4943" s="480" t="s">
        <v>4017</v>
      </c>
      <c r="C4943" s="475"/>
      <c r="D4943" s="462"/>
    </row>
    <row r="4944" spans="2:4" hidden="1" x14ac:dyDescent="0.25">
      <c r="B4944" s="480" t="s">
        <v>4018</v>
      </c>
      <c r="C4944" s="475"/>
      <c r="D4944" s="462"/>
    </row>
    <row r="4945" spans="2:4" hidden="1" x14ac:dyDescent="0.25">
      <c r="B4945" s="480" t="s">
        <v>4019</v>
      </c>
      <c r="C4945" s="475"/>
      <c r="D4945" s="462"/>
    </row>
    <row r="4946" spans="2:4" hidden="1" x14ac:dyDescent="0.25">
      <c r="B4946" s="481" t="s">
        <v>4236</v>
      </c>
      <c r="C4946" s="471">
        <f>COLUMN(B4946)</f>
        <v>2</v>
      </c>
      <c r="D4946" s="471">
        <f>ROW(B4946)</f>
        <v>4946</v>
      </c>
    </row>
    <row r="4947" spans="2:4" hidden="1" x14ac:dyDescent="0.25">
      <c r="B4947" s="480" t="s">
        <v>4000</v>
      </c>
      <c r="C4947" s="475"/>
      <c r="D4947" s="462"/>
    </row>
    <row r="4948" spans="2:4" hidden="1" x14ac:dyDescent="0.25">
      <c r="B4948" s="480" t="s">
        <v>4001</v>
      </c>
      <c r="C4948" s="475"/>
      <c r="D4948" s="462"/>
    </row>
    <row r="4949" spans="2:4" hidden="1" x14ac:dyDescent="0.25">
      <c r="B4949" s="480" t="s">
        <v>4002</v>
      </c>
      <c r="C4949" s="475"/>
      <c r="D4949" s="462"/>
    </row>
    <row r="4950" spans="2:4" hidden="1" x14ac:dyDescent="0.25">
      <c r="B4950" s="480" t="s">
        <v>4003</v>
      </c>
      <c r="C4950" s="475"/>
      <c r="D4950" s="462"/>
    </row>
    <row r="4951" spans="2:4" hidden="1" x14ac:dyDescent="0.25">
      <c r="B4951" s="480" t="s">
        <v>4004</v>
      </c>
      <c r="C4951" s="475"/>
      <c r="D4951" s="462"/>
    </row>
    <row r="4952" spans="2:4" hidden="1" x14ac:dyDescent="0.25">
      <c r="B4952" s="480" t="s">
        <v>4005</v>
      </c>
      <c r="C4952" s="475"/>
      <c r="D4952" s="462"/>
    </row>
    <row r="4953" spans="2:4" hidden="1" x14ac:dyDescent="0.25">
      <c r="B4953" s="480" t="s">
        <v>4006</v>
      </c>
      <c r="C4953" s="475"/>
      <c r="D4953" s="462"/>
    </row>
    <row r="4954" spans="2:4" hidden="1" x14ac:dyDescent="0.25">
      <c r="B4954" s="480" t="s">
        <v>4007</v>
      </c>
      <c r="C4954" s="475"/>
      <c r="D4954" s="462"/>
    </row>
    <row r="4955" spans="2:4" hidden="1" x14ac:dyDescent="0.25">
      <c r="B4955" s="480" t="s">
        <v>4008</v>
      </c>
      <c r="C4955" s="475"/>
      <c r="D4955" s="462"/>
    </row>
    <row r="4956" spans="2:4" hidden="1" x14ac:dyDescent="0.25">
      <c r="B4956" s="480" t="s">
        <v>4009</v>
      </c>
      <c r="C4956" s="475"/>
      <c r="D4956" s="462"/>
    </row>
    <row r="4957" spans="2:4" hidden="1" x14ac:dyDescent="0.25">
      <c r="B4957" s="480" t="s">
        <v>4010</v>
      </c>
      <c r="C4957" s="475"/>
      <c r="D4957" s="462"/>
    </row>
    <row r="4958" spans="2:4" hidden="1" x14ac:dyDescent="0.25">
      <c r="B4958" s="480" t="s">
        <v>4011</v>
      </c>
      <c r="C4958" s="475"/>
      <c r="D4958" s="462"/>
    </row>
    <row r="4959" spans="2:4" hidden="1" x14ac:dyDescent="0.25">
      <c r="B4959" s="480" t="s">
        <v>4012</v>
      </c>
      <c r="C4959" s="475"/>
      <c r="D4959" s="462"/>
    </row>
    <row r="4960" spans="2:4" hidden="1" x14ac:dyDescent="0.25">
      <c r="B4960" s="480" t="s">
        <v>4013</v>
      </c>
      <c r="C4960" s="475"/>
      <c r="D4960" s="462"/>
    </row>
    <row r="4961" spans="2:4" hidden="1" x14ac:dyDescent="0.25">
      <c r="B4961" s="480" t="s">
        <v>4014</v>
      </c>
      <c r="C4961" s="475"/>
      <c r="D4961" s="462"/>
    </row>
    <row r="4962" spans="2:4" hidden="1" x14ac:dyDescent="0.25">
      <c r="B4962" s="480" t="s">
        <v>4015</v>
      </c>
      <c r="C4962" s="475"/>
      <c r="D4962" s="462"/>
    </row>
    <row r="4963" spans="2:4" hidden="1" x14ac:dyDescent="0.25">
      <c r="B4963" s="480" t="s">
        <v>4016</v>
      </c>
      <c r="C4963" s="475"/>
      <c r="D4963" s="462"/>
    </row>
    <row r="4964" spans="2:4" hidden="1" x14ac:dyDescent="0.25">
      <c r="B4964" s="480" t="s">
        <v>4017</v>
      </c>
      <c r="C4964" s="475"/>
      <c r="D4964" s="462"/>
    </row>
    <row r="4965" spans="2:4" hidden="1" x14ac:dyDescent="0.25">
      <c r="B4965" s="480" t="s">
        <v>4018</v>
      </c>
      <c r="C4965" s="475"/>
      <c r="D4965" s="462"/>
    </row>
    <row r="4966" spans="2:4" hidden="1" x14ac:dyDescent="0.25">
      <c r="B4966" s="480" t="s">
        <v>4019</v>
      </c>
      <c r="C4966" s="475"/>
      <c r="D4966" s="462"/>
    </row>
    <row r="4967" spans="2:4" hidden="1" x14ac:dyDescent="0.25">
      <c r="B4967" s="477" t="s">
        <v>4237</v>
      </c>
      <c r="C4967" s="471">
        <f>COLUMN(B4967)</f>
        <v>2</v>
      </c>
      <c r="D4967" s="471">
        <f>ROW(B4967)</f>
        <v>4967</v>
      </c>
    </row>
    <row r="4968" spans="2:4" hidden="1" x14ac:dyDescent="0.25">
      <c r="B4968" s="480" t="s">
        <v>4000</v>
      </c>
      <c r="C4968" s="475"/>
      <c r="D4968" s="462"/>
    </row>
    <row r="4969" spans="2:4" hidden="1" x14ac:dyDescent="0.25">
      <c r="B4969" s="480" t="s">
        <v>4001</v>
      </c>
      <c r="C4969" s="475"/>
      <c r="D4969" s="462"/>
    </row>
    <row r="4970" spans="2:4" hidden="1" x14ac:dyDescent="0.25">
      <c r="B4970" s="480" t="s">
        <v>4002</v>
      </c>
      <c r="C4970" s="475"/>
      <c r="D4970" s="462"/>
    </row>
    <row r="4971" spans="2:4" hidden="1" x14ac:dyDescent="0.25">
      <c r="B4971" s="480" t="s">
        <v>4003</v>
      </c>
      <c r="C4971" s="475"/>
      <c r="D4971" s="462"/>
    </row>
    <row r="4972" spans="2:4" hidden="1" x14ac:dyDescent="0.25">
      <c r="B4972" s="480" t="s">
        <v>4004</v>
      </c>
      <c r="C4972" s="475"/>
      <c r="D4972" s="462"/>
    </row>
    <row r="4973" spans="2:4" hidden="1" x14ac:dyDescent="0.25">
      <c r="B4973" s="480" t="s">
        <v>4005</v>
      </c>
      <c r="C4973" s="475"/>
      <c r="D4973" s="462"/>
    </row>
    <row r="4974" spans="2:4" hidden="1" x14ac:dyDescent="0.25">
      <c r="B4974" s="480" t="s">
        <v>4006</v>
      </c>
      <c r="C4974" s="475"/>
      <c r="D4974" s="462"/>
    </row>
    <row r="4975" spans="2:4" hidden="1" x14ac:dyDescent="0.25">
      <c r="B4975" s="480" t="s">
        <v>4007</v>
      </c>
      <c r="C4975" s="475"/>
      <c r="D4975" s="462"/>
    </row>
    <row r="4976" spans="2:4" hidden="1" x14ac:dyDescent="0.25">
      <c r="B4976" s="480" t="s">
        <v>4008</v>
      </c>
      <c r="C4976" s="475"/>
      <c r="D4976" s="462"/>
    </row>
    <row r="4977" spans="2:4" hidden="1" x14ac:dyDescent="0.25">
      <c r="B4977" s="480" t="s">
        <v>4009</v>
      </c>
      <c r="C4977" s="475"/>
      <c r="D4977" s="462"/>
    </row>
    <row r="4978" spans="2:4" hidden="1" x14ac:dyDescent="0.25">
      <c r="B4978" s="480" t="s">
        <v>4010</v>
      </c>
      <c r="C4978" s="475"/>
      <c r="D4978" s="462"/>
    </row>
    <row r="4979" spans="2:4" hidden="1" x14ac:dyDescent="0.25">
      <c r="B4979" s="480" t="s">
        <v>4011</v>
      </c>
      <c r="C4979" s="475"/>
      <c r="D4979" s="462"/>
    </row>
    <row r="4980" spans="2:4" hidden="1" x14ac:dyDescent="0.25">
      <c r="B4980" s="480" t="s">
        <v>4012</v>
      </c>
      <c r="C4980" s="475"/>
      <c r="D4980" s="462"/>
    </row>
    <row r="4981" spans="2:4" hidden="1" x14ac:dyDescent="0.25">
      <c r="B4981" s="480" t="s">
        <v>4013</v>
      </c>
      <c r="C4981" s="475"/>
      <c r="D4981" s="462"/>
    </row>
    <row r="4982" spans="2:4" hidden="1" x14ac:dyDescent="0.25">
      <c r="B4982" s="480" t="s">
        <v>4014</v>
      </c>
      <c r="C4982" s="475"/>
      <c r="D4982" s="462"/>
    </row>
    <row r="4983" spans="2:4" hidden="1" x14ac:dyDescent="0.25">
      <c r="B4983" s="480" t="s">
        <v>4015</v>
      </c>
      <c r="C4983" s="475"/>
      <c r="D4983" s="462"/>
    </row>
    <row r="4984" spans="2:4" hidden="1" x14ac:dyDescent="0.25">
      <c r="B4984" s="480" t="s">
        <v>4016</v>
      </c>
      <c r="C4984" s="475"/>
      <c r="D4984" s="462"/>
    </row>
    <row r="4985" spans="2:4" hidden="1" x14ac:dyDescent="0.25">
      <c r="B4985" s="480" t="s">
        <v>4017</v>
      </c>
      <c r="C4985" s="475"/>
      <c r="D4985" s="462"/>
    </row>
    <row r="4986" spans="2:4" hidden="1" x14ac:dyDescent="0.25">
      <c r="B4986" s="480" t="s">
        <v>4018</v>
      </c>
      <c r="C4986" s="475"/>
      <c r="D4986" s="462"/>
    </row>
    <row r="4987" spans="2:4" hidden="1" x14ac:dyDescent="0.25">
      <c r="B4987" s="480" t="s">
        <v>4019</v>
      </c>
      <c r="C4987" s="475"/>
      <c r="D4987" s="462"/>
    </row>
    <row r="4988" spans="2:4" hidden="1" x14ac:dyDescent="0.25">
      <c r="B4988" s="481" t="s">
        <v>4238</v>
      </c>
      <c r="C4988" s="471">
        <f>COLUMN(B4988)</f>
        <v>2</v>
      </c>
      <c r="D4988" s="471">
        <f>ROW(B4988)</f>
        <v>4988</v>
      </c>
    </row>
    <row r="4989" spans="2:4" hidden="1" x14ac:dyDescent="0.25">
      <c r="B4989" s="480" t="s">
        <v>4000</v>
      </c>
      <c r="C4989" s="475"/>
      <c r="D4989" s="462"/>
    </row>
    <row r="4990" spans="2:4" hidden="1" x14ac:dyDescent="0.25">
      <c r="B4990" s="480" t="s">
        <v>4001</v>
      </c>
      <c r="C4990" s="475"/>
      <c r="D4990" s="462"/>
    </row>
    <row r="4991" spans="2:4" hidden="1" x14ac:dyDescent="0.25">
      <c r="B4991" s="480" t="s">
        <v>4002</v>
      </c>
      <c r="C4991" s="475"/>
      <c r="D4991" s="462"/>
    </row>
    <row r="4992" spans="2:4" hidden="1" x14ac:dyDescent="0.25">
      <c r="B4992" s="480" t="s">
        <v>4003</v>
      </c>
      <c r="C4992" s="475"/>
      <c r="D4992" s="462"/>
    </row>
    <row r="4993" spans="2:4" hidden="1" x14ac:dyDescent="0.25">
      <c r="B4993" s="480" t="s">
        <v>4004</v>
      </c>
      <c r="C4993" s="475"/>
      <c r="D4993" s="462"/>
    </row>
    <row r="4994" spans="2:4" hidden="1" x14ac:dyDescent="0.25">
      <c r="B4994" s="480" t="s">
        <v>4005</v>
      </c>
      <c r="C4994" s="475"/>
      <c r="D4994" s="462"/>
    </row>
    <row r="4995" spans="2:4" hidden="1" x14ac:dyDescent="0.25">
      <c r="B4995" s="480" t="s">
        <v>4006</v>
      </c>
      <c r="C4995" s="475"/>
      <c r="D4995" s="462"/>
    </row>
    <row r="4996" spans="2:4" hidden="1" x14ac:dyDescent="0.25">
      <c r="B4996" s="480" t="s">
        <v>4007</v>
      </c>
      <c r="C4996" s="475"/>
      <c r="D4996" s="462"/>
    </row>
    <row r="4997" spans="2:4" hidden="1" x14ac:dyDescent="0.25">
      <c r="B4997" s="480" t="s">
        <v>4008</v>
      </c>
      <c r="C4997" s="475"/>
      <c r="D4997" s="462"/>
    </row>
    <row r="4998" spans="2:4" hidden="1" x14ac:dyDescent="0.25">
      <c r="B4998" s="480" t="s">
        <v>4009</v>
      </c>
      <c r="C4998" s="475"/>
      <c r="D4998" s="462"/>
    </row>
    <row r="4999" spans="2:4" hidden="1" x14ac:dyDescent="0.25">
      <c r="B4999" s="480" t="s">
        <v>4010</v>
      </c>
      <c r="C4999" s="475"/>
      <c r="D4999" s="462"/>
    </row>
    <row r="5000" spans="2:4" hidden="1" x14ac:dyDescent="0.25">
      <c r="B5000" s="480" t="s">
        <v>4011</v>
      </c>
      <c r="C5000" s="475"/>
      <c r="D5000" s="462"/>
    </row>
    <row r="5001" spans="2:4" hidden="1" x14ac:dyDescent="0.25">
      <c r="B5001" s="480" t="s">
        <v>4012</v>
      </c>
      <c r="C5001" s="475"/>
      <c r="D5001" s="462"/>
    </row>
    <row r="5002" spans="2:4" hidden="1" x14ac:dyDescent="0.25">
      <c r="B5002" s="480" t="s">
        <v>4013</v>
      </c>
      <c r="C5002" s="475"/>
      <c r="D5002" s="462"/>
    </row>
    <row r="5003" spans="2:4" hidden="1" x14ac:dyDescent="0.25">
      <c r="B5003" s="480" t="s">
        <v>4014</v>
      </c>
      <c r="C5003" s="475"/>
      <c r="D5003" s="462"/>
    </row>
    <row r="5004" spans="2:4" hidden="1" x14ac:dyDescent="0.25">
      <c r="B5004" s="480" t="s">
        <v>4015</v>
      </c>
      <c r="C5004" s="475"/>
      <c r="D5004" s="462"/>
    </row>
    <row r="5005" spans="2:4" hidden="1" x14ac:dyDescent="0.25">
      <c r="B5005" s="480" t="s">
        <v>4016</v>
      </c>
      <c r="C5005" s="475"/>
      <c r="D5005" s="462"/>
    </row>
    <row r="5006" spans="2:4" hidden="1" x14ac:dyDescent="0.25">
      <c r="B5006" s="480" t="s">
        <v>4017</v>
      </c>
      <c r="C5006" s="475"/>
      <c r="D5006" s="462"/>
    </row>
    <row r="5007" spans="2:4" hidden="1" x14ac:dyDescent="0.25">
      <c r="B5007" s="480" t="s">
        <v>4018</v>
      </c>
      <c r="C5007" s="475"/>
      <c r="D5007" s="462"/>
    </row>
    <row r="5008" spans="2:4" hidden="1" x14ac:dyDescent="0.25">
      <c r="B5008" s="480" t="s">
        <v>4019</v>
      </c>
      <c r="C5008" s="475"/>
      <c r="D5008" s="462"/>
    </row>
    <row r="5009" spans="2:4" hidden="1" x14ac:dyDescent="0.25">
      <c r="B5009" s="481" t="s">
        <v>4239</v>
      </c>
      <c r="C5009" s="471">
        <f>COLUMN(B5009)</f>
        <v>2</v>
      </c>
      <c r="D5009" s="471">
        <f>ROW(B5009)</f>
        <v>5009</v>
      </c>
    </row>
    <row r="5010" spans="2:4" hidden="1" x14ac:dyDescent="0.25">
      <c r="B5010" s="480" t="s">
        <v>4000</v>
      </c>
      <c r="C5010" s="475"/>
      <c r="D5010" s="462"/>
    </row>
    <row r="5011" spans="2:4" hidden="1" x14ac:dyDescent="0.25">
      <c r="B5011" s="480" t="s">
        <v>4001</v>
      </c>
      <c r="C5011" s="475"/>
      <c r="D5011" s="462"/>
    </row>
    <row r="5012" spans="2:4" hidden="1" x14ac:dyDescent="0.25">
      <c r="B5012" s="480" t="s">
        <v>4002</v>
      </c>
      <c r="C5012" s="475"/>
      <c r="D5012" s="462"/>
    </row>
    <row r="5013" spans="2:4" hidden="1" x14ac:dyDescent="0.25">
      <c r="B5013" s="480" t="s">
        <v>4003</v>
      </c>
      <c r="C5013" s="475"/>
      <c r="D5013" s="462"/>
    </row>
    <row r="5014" spans="2:4" hidden="1" x14ac:dyDescent="0.25">
      <c r="B5014" s="480" t="s">
        <v>4004</v>
      </c>
      <c r="C5014" s="475"/>
      <c r="D5014" s="462"/>
    </row>
    <row r="5015" spans="2:4" hidden="1" x14ac:dyDescent="0.25">
      <c r="B5015" s="480" t="s">
        <v>4005</v>
      </c>
      <c r="C5015" s="475"/>
      <c r="D5015" s="462"/>
    </row>
    <row r="5016" spans="2:4" hidden="1" x14ac:dyDescent="0.25">
      <c r="B5016" s="480" t="s">
        <v>4006</v>
      </c>
      <c r="C5016" s="475"/>
      <c r="D5016" s="462"/>
    </row>
    <row r="5017" spans="2:4" hidden="1" x14ac:dyDescent="0.25">
      <c r="B5017" s="480" t="s">
        <v>4007</v>
      </c>
      <c r="C5017" s="475"/>
      <c r="D5017" s="462"/>
    </row>
    <row r="5018" spans="2:4" hidden="1" x14ac:dyDescent="0.25">
      <c r="B5018" s="480" t="s">
        <v>4008</v>
      </c>
      <c r="C5018" s="475"/>
      <c r="D5018" s="462"/>
    </row>
    <row r="5019" spans="2:4" hidden="1" x14ac:dyDescent="0.25">
      <c r="B5019" s="480" t="s">
        <v>4009</v>
      </c>
      <c r="C5019" s="475"/>
      <c r="D5019" s="462"/>
    </row>
    <row r="5020" spans="2:4" hidden="1" x14ac:dyDescent="0.25">
      <c r="B5020" s="480" t="s">
        <v>4010</v>
      </c>
      <c r="C5020" s="475"/>
      <c r="D5020" s="462"/>
    </row>
    <row r="5021" spans="2:4" hidden="1" x14ac:dyDescent="0.25">
      <c r="B5021" s="480" t="s">
        <v>4011</v>
      </c>
      <c r="C5021" s="475"/>
      <c r="D5021" s="462"/>
    </row>
    <row r="5022" spans="2:4" hidden="1" x14ac:dyDescent="0.25">
      <c r="B5022" s="480" t="s">
        <v>4012</v>
      </c>
      <c r="C5022" s="475"/>
      <c r="D5022" s="462"/>
    </row>
    <row r="5023" spans="2:4" hidden="1" x14ac:dyDescent="0.25">
      <c r="B5023" s="480" t="s">
        <v>4013</v>
      </c>
      <c r="C5023" s="475"/>
      <c r="D5023" s="462"/>
    </row>
    <row r="5024" spans="2:4" hidden="1" x14ac:dyDescent="0.25">
      <c r="B5024" s="480" t="s">
        <v>4014</v>
      </c>
      <c r="C5024" s="475"/>
      <c r="D5024" s="462"/>
    </row>
    <row r="5025" spans="2:4" hidden="1" x14ac:dyDescent="0.25">
      <c r="B5025" s="480" t="s">
        <v>4015</v>
      </c>
      <c r="C5025" s="475"/>
      <c r="D5025" s="462"/>
    </row>
    <row r="5026" spans="2:4" hidden="1" x14ac:dyDescent="0.25">
      <c r="B5026" s="480" t="s">
        <v>4016</v>
      </c>
      <c r="C5026" s="475"/>
      <c r="D5026" s="462"/>
    </row>
    <row r="5027" spans="2:4" hidden="1" x14ac:dyDescent="0.25">
      <c r="B5027" s="480" t="s">
        <v>4017</v>
      </c>
      <c r="C5027" s="475"/>
      <c r="D5027" s="462"/>
    </row>
    <row r="5028" spans="2:4" hidden="1" x14ac:dyDescent="0.25">
      <c r="B5028" s="480" t="s">
        <v>4018</v>
      </c>
      <c r="C5028" s="475"/>
      <c r="D5028" s="462"/>
    </row>
    <row r="5029" spans="2:4" hidden="1" x14ac:dyDescent="0.25">
      <c r="B5029" s="480" t="s">
        <v>4019</v>
      </c>
      <c r="C5029" s="475"/>
      <c r="D5029" s="462"/>
    </row>
    <row r="5030" spans="2:4" hidden="1" x14ac:dyDescent="0.25">
      <c r="B5030" s="481" t="s">
        <v>4240</v>
      </c>
      <c r="C5030" s="471">
        <f>COLUMN(B5030)</f>
        <v>2</v>
      </c>
      <c r="D5030" s="471">
        <f>ROW(B5030)</f>
        <v>5030</v>
      </c>
    </row>
    <row r="5031" spans="2:4" hidden="1" x14ac:dyDescent="0.25">
      <c r="B5031" s="480" t="s">
        <v>4000</v>
      </c>
      <c r="C5031" s="475"/>
      <c r="D5031" s="462"/>
    </row>
    <row r="5032" spans="2:4" hidden="1" x14ac:dyDescent="0.25">
      <c r="B5032" s="480" t="s">
        <v>4001</v>
      </c>
      <c r="C5032" s="475"/>
      <c r="D5032" s="462"/>
    </row>
    <row r="5033" spans="2:4" hidden="1" x14ac:dyDescent="0.25">
      <c r="B5033" s="480" t="s">
        <v>4002</v>
      </c>
      <c r="C5033" s="475"/>
      <c r="D5033" s="462"/>
    </row>
    <row r="5034" spans="2:4" hidden="1" x14ac:dyDescent="0.25">
      <c r="B5034" s="480" t="s">
        <v>4003</v>
      </c>
      <c r="C5034" s="475"/>
      <c r="D5034" s="462"/>
    </row>
    <row r="5035" spans="2:4" hidden="1" x14ac:dyDescent="0.25">
      <c r="B5035" s="480" t="s">
        <v>4004</v>
      </c>
      <c r="C5035" s="475"/>
      <c r="D5035" s="462"/>
    </row>
    <row r="5036" spans="2:4" hidden="1" x14ac:dyDescent="0.25">
      <c r="B5036" s="480" t="s">
        <v>4005</v>
      </c>
      <c r="C5036" s="475"/>
      <c r="D5036" s="462"/>
    </row>
    <row r="5037" spans="2:4" hidden="1" x14ac:dyDescent="0.25">
      <c r="B5037" s="480" t="s">
        <v>4006</v>
      </c>
      <c r="C5037" s="475"/>
      <c r="D5037" s="462"/>
    </row>
    <row r="5038" spans="2:4" hidden="1" x14ac:dyDescent="0.25">
      <c r="B5038" s="480" t="s">
        <v>4007</v>
      </c>
      <c r="C5038" s="475"/>
      <c r="D5038" s="462"/>
    </row>
    <row r="5039" spans="2:4" hidden="1" x14ac:dyDescent="0.25">
      <c r="B5039" s="480" t="s">
        <v>4008</v>
      </c>
      <c r="C5039" s="475"/>
      <c r="D5039" s="462"/>
    </row>
    <row r="5040" spans="2:4" hidden="1" x14ac:dyDescent="0.25">
      <c r="B5040" s="480" t="s">
        <v>4009</v>
      </c>
      <c r="C5040" s="475"/>
      <c r="D5040" s="462"/>
    </row>
    <row r="5041" spans="2:4" hidden="1" x14ac:dyDescent="0.25">
      <c r="B5041" s="480" t="s">
        <v>4010</v>
      </c>
      <c r="C5041" s="475"/>
      <c r="D5041" s="462"/>
    </row>
    <row r="5042" spans="2:4" hidden="1" x14ac:dyDescent="0.25">
      <c r="B5042" s="480" t="s">
        <v>4011</v>
      </c>
      <c r="C5042" s="475"/>
      <c r="D5042" s="462"/>
    </row>
    <row r="5043" spans="2:4" hidden="1" x14ac:dyDescent="0.25">
      <c r="B5043" s="480" t="s">
        <v>4012</v>
      </c>
      <c r="C5043" s="475"/>
      <c r="D5043" s="462"/>
    </row>
    <row r="5044" spans="2:4" hidden="1" x14ac:dyDescent="0.25">
      <c r="B5044" s="480" t="s">
        <v>4013</v>
      </c>
      <c r="C5044" s="475"/>
      <c r="D5044" s="462"/>
    </row>
    <row r="5045" spans="2:4" hidden="1" x14ac:dyDescent="0.25">
      <c r="B5045" s="480" t="s">
        <v>4014</v>
      </c>
      <c r="C5045" s="475"/>
      <c r="D5045" s="462"/>
    </row>
    <row r="5046" spans="2:4" hidden="1" x14ac:dyDescent="0.25">
      <c r="B5046" s="480" t="s">
        <v>4015</v>
      </c>
      <c r="C5046" s="475"/>
      <c r="D5046" s="462"/>
    </row>
    <row r="5047" spans="2:4" hidden="1" x14ac:dyDescent="0.25">
      <c r="B5047" s="480" t="s">
        <v>4016</v>
      </c>
      <c r="C5047" s="475"/>
      <c r="D5047" s="462"/>
    </row>
    <row r="5048" spans="2:4" hidden="1" x14ac:dyDescent="0.25">
      <c r="B5048" s="480" t="s">
        <v>4017</v>
      </c>
      <c r="C5048" s="475"/>
      <c r="D5048" s="462"/>
    </row>
    <row r="5049" spans="2:4" hidden="1" x14ac:dyDescent="0.25">
      <c r="B5049" s="480" t="s">
        <v>4018</v>
      </c>
      <c r="C5049" s="475"/>
      <c r="D5049" s="462"/>
    </row>
    <row r="5050" spans="2:4" hidden="1" x14ac:dyDescent="0.25">
      <c r="B5050" s="480" t="s">
        <v>4019</v>
      </c>
      <c r="C5050" s="475"/>
      <c r="D5050" s="462"/>
    </row>
    <row r="5051" spans="2:4" hidden="1" x14ac:dyDescent="0.25">
      <c r="B5051" s="481" t="s">
        <v>4241</v>
      </c>
      <c r="C5051" s="471">
        <f>COLUMN(B5051)</f>
        <v>2</v>
      </c>
      <c r="D5051" s="471">
        <f>ROW(B5051)</f>
        <v>5051</v>
      </c>
    </row>
    <row r="5052" spans="2:4" hidden="1" x14ac:dyDescent="0.25">
      <c r="B5052" s="480" t="s">
        <v>4000</v>
      </c>
      <c r="C5052" s="475"/>
      <c r="D5052" s="462"/>
    </row>
    <row r="5053" spans="2:4" hidden="1" x14ac:dyDescent="0.25">
      <c r="B5053" s="480" t="s">
        <v>4001</v>
      </c>
      <c r="C5053" s="475"/>
      <c r="D5053" s="462"/>
    </row>
    <row r="5054" spans="2:4" hidden="1" x14ac:dyDescent="0.25">
      <c r="B5054" s="480" t="s">
        <v>4002</v>
      </c>
      <c r="C5054" s="475"/>
      <c r="D5054" s="462"/>
    </row>
    <row r="5055" spans="2:4" hidden="1" x14ac:dyDescent="0.25">
      <c r="B5055" s="480" t="s">
        <v>4003</v>
      </c>
      <c r="C5055" s="475"/>
      <c r="D5055" s="462"/>
    </row>
    <row r="5056" spans="2:4" hidden="1" x14ac:dyDescent="0.25">
      <c r="B5056" s="480" t="s">
        <v>4004</v>
      </c>
      <c r="C5056" s="475"/>
      <c r="D5056" s="462"/>
    </row>
    <row r="5057" spans="2:4" hidden="1" x14ac:dyDescent="0.25">
      <c r="B5057" s="480" t="s">
        <v>4005</v>
      </c>
      <c r="C5057" s="475"/>
      <c r="D5057" s="462"/>
    </row>
    <row r="5058" spans="2:4" hidden="1" x14ac:dyDescent="0.25">
      <c r="B5058" s="480" t="s">
        <v>4006</v>
      </c>
      <c r="C5058" s="475"/>
      <c r="D5058" s="462"/>
    </row>
    <row r="5059" spans="2:4" hidden="1" x14ac:dyDescent="0.25">
      <c r="B5059" s="480" t="s">
        <v>4007</v>
      </c>
      <c r="C5059" s="475"/>
      <c r="D5059" s="462"/>
    </row>
    <row r="5060" spans="2:4" hidden="1" x14ac:dyDescent="0.25">
      <c r="B5060" s="480" t="s">
        <v>4008</v>
      </c>
      <c r="C5060" s="475"/>
      <c r="D5060" s="462"/>
    </row>
    <row r="5061" spans="2:4" hidden="1" x14ac:dyDescent="0.25">
      <c r="B5061" s="480" t="s">
        <v>4009</v>
      </c>
      <c r="C5061" s="475"/>
      <c r="D5061" s="462"/>
    </row>
    <row r="5062" spans="2:4" hidden="1" x14ac:dyDescent="0.25">
      <c r="B5062" s="480" t="s">
        <v>4010</v>
      </c>
      <c r="C5062" s="475"/>
      <c r="D5062" s="462"/>
    </row>
    <row r="5063" spans="2:4" hidden="1" x14ac:dyDescent="0.25">
      <c r="B5063" s="480" t="s">
        <v>4011</v>
      </c>
      <c r="C5063" s="475"/>
      <c r="D5063" s="462"/>
    </row>
    <row r="5064" spans="2:4" hidden="1" x14ac:dyDescent="0.25">
      <c r="B5064" s="480" t="s">
        <v>4012</v>
      </c>
      <c r="C5064" s="475"/>
      <c r="D5064" s="462"/>
    </row>
    <row r="5065" spans="2:4" hidden="1" x14ac:dyDescent="0.25">
      <c r="B5065" s="480" t="s">
        <v>4013</v>
      </c>
      <c r="C5065" s="475"/>
      <c r="D5065" s="462"/>
    </row>
    <row r="5066" spans="2:4" hidden="1" x14ac:dyDescent="0.25">
      <c r="B5066" s="480" t="s">
        <v>4014</v>
      </c>
      <c r="C5066" s="475"/>
      <c r="D5066" s="462"/>
    </row>
    <row r="5067" spans="2:4" hidden="1" x14ac:dyDescent="0.25">
      <c r="B5067" s="480" t="s">
        <v>4015</v>
      </c>
      <c r="C5067" s="475"/>
      <c r="D5067" s="462"/>
    </row>
    <row r="5068" spans="2:4" hidden="1" x14ac:dyDescent="0.25">
      <c r="B5068" s="480" t="s">
        <v>4016</v>
      </c>
      <c r="C5068" s="475"/>
      <c r="D5068" s="462"/>
    </row>
    <row r="5069" spans="2:4" hidden="1" x14ac:dyDescent="0.25">
      <c r="B5069" s="480" t="s">
        <v>4017</v>
      </c>
      <c r="C5069" s="475"/>
      <c r="D5069" s="462"/>
    </row>
    <row r="5070" spans="2:4" hidden="1" x14ac:dyDescent="0.25">
      <c r="B5070" s="480" t="s">
        <v>4018</v>
      </c>
      <c r="C5070" s="475"/>
      <c r="D5070" s="462"/>
    </row>
    <row r="5071" spans="2:4" hidden="1" x14ac:dyDescent="0.25">
      <c r="B5071" s="480" t="s">
        <v>4019</v>
      </c>
      <c r="C5071" s="475"/>
      <c r="D5071" s="462"/>
    </row>
    <row r="5072" spans="2:4" hidden="1" x14ac:dyDescent="0.25">
      <c r="B5072" s="477" t="s">
        <v>4242</v>
      </c>
      <c r="C5072" s="471">
        <f>COLUMN(B5072)</f>
        <v>2</v>
      </c>
      <c r="D5072" s="471">
        <f>ROW(B5072)</f>
        <v>5072</v>
      </c>
    </row>
    <row r="5073" spans="2:4" hidden="1" x14ac:dyDescent="0.25">
      <c r="B5073" s="480" t="s">
        <v>4000</v>
      </c>
      <c r="C5073" s="475"/>
      <c r="D5073" s="462"/>
    </row>
    <row r="5074" spans="2:4" hidden="1" x14ac:dyDescent="0.25">
      <c r="B5074" s="480" t="s">
        <v>4001</v>
      </c>
      <c r="C5074" s="475"/>
      <c r="D5074" s="462"/>
    </row>
    <row r="5075" spans="2:4" hidden="1" x14ac:dyDescent="0.25">
      <c r="B5075" s="480" t="s">
        <v>4002</v>
      </c>
      <c r="C5075" s="475"/>
      <c r="D5075" s="462"/>
    </row>
    <row r="5076" spans="2:4" hidden="1" x14ac:dyDescent="0.25">
      <c r="B5076" s="480" t="s">
        <v>4003</v>
      </c>
      <c r="C5076" s="475"/>
      <c r="D5076" s="462"/>
    </row>
    <row r="5077" spans="2:4" hidden="1" x14ac:dyDescent="0.25">
      <c r="B5077" s="480" t="s">
        <v>4004</v>
      </c>
      <c r="C5077" s="475"/>
      <c r="D5077" s="462"/>
    </row>
    <row r="5078" spans="2:4" hidden="1" x14ac:dyDescent="0.25">
      <c r="B5078" s="480" t="s">
        <v>4005</v>
      </c>
      <c r="C5078" s="475"/>
      <c r="D5078" s="462"/>
    </row>
    <row r="5079" spans="2:4" hidden="1" x14ac:dyDescent="0.25">
      <c r="B5079" s="480" t="s">
        <v>4006</v>
      </c>
      <c r="C5079" s="475"/>
      <c r="D5079" s="462"/>
    </row>
    <row r="5080" spans="2:4" hidden="1" x14ac:dyDescent="0.25">
      <c r="B5080" s="480" t="s">
        <v>4007</v>
      </c>
      <c r="C5080" s="475"/>
      <c r="D5080" s="462"/>
    </row>
    <row r="5081" spans="2:4" hidden="1" x14ac:dyDescent="0.25">
      <c r="B5081" s="480" t="s">
        <v>4008</v>
      </c>
      <c r="C5081" s="475"/>
      <c r="D5081" s="462"/>
    </row>
    <row r="5082" spans="2:4" hidden="1" x14ac:dyDescent="0.25">
      <c r="B5082" s="480" t="s">
        <v>4009</v>
      </c>
      <c r="C5082" s="475"/>
      <c r="D5082" s="462"/>
    </row>
    <row r="5083" spans="2:4" hidden="1" x14ac:dyDescent="0.25">
      <c r="B5083" s="480" t="s">
        <v>4010</v>
      </c>
      <c r="C5083" s="475"/>
      <c r="D5083" s="462"/>
    </row>
    <row r="5084" spans="2:4" hidden="1" x14ac:dyDescent="0.25">
      <c r="B5084" s="480" t="s">
        <v>4011</v>
      </c>
      <c r="C5084" s="475"/>
      <c r="D5084" s="462"/>
    </row>
    <row r="5085" spans="2:4" hidden="1" x14ac:dyDescent="0.25">
      <c r="B5085" s="480" t="s">
        <v>4012</v>
      </c>
      <c r="C5085" s="475"/>
      <c r="D5085" s="462"/>
    </row>
    <row r="5086" spans="2:4" hidden="1" x14ac:dyDescent="0.25">
      <c r="B5086" s="480" t="s">
        <v>4013</v>
      </c>
      <c r="C5086" s="475"/>
      <c r="D5086" s="462"/>
    </row>
    <row r="5087" spans="2:4" hidden="1" x14ac:dyDescent="0.25">
      <c r="B5087" s="480" t="s">
        <v>4014</v>
      </c>
      <c r="C5087" s="475"/>
      <c r="D5087" s="462"/>
    </row>
    <row r="5088" spans="2:4" hidden="1" x14ac:dyDescent="0.25">
      <c r="B5088" s="480" t="s">
        <v>4015</v>
      </c>
      <c r="C5088" s="475"/>
      <c r="D5088" s="462"/>
    </row>
    <row r="5089" spans="2:4" hidden="1" x14ac:dyDescent="0.25">
      <c r="B5089" s="480" t="s">
        <v>4016</v>
      </c>
      <c r="C5089" s="475"/>
      <c r="D5089" s="462"/>
    </row>
    <row r="5090" spans="2:4" hidden="1" x14ac:dyDescent="0.25">
      <c r="B5090" s="480" t="s">
        <v>4017</v>
      </c>
      <c r="C5090" s="475"/>
      <c r="D5090" s="462"/>
    </row>
    <row r="5091" spans="2:4" hidden="1" x14ac:dyDescent="0.25">
      <c r="B5091" s="480" t="s">
        <v>4018</v>
      </c>
      <c r="C5091" s="475"/>
      <c r="D5091" s="462"/>
    </row>
    <row r="5092" spans="2:4" hidden="1" x14ac:dyDescent="0.25">
      <c r="B5092" s="480" t="s">
        <v>4019</v>
      </c>
      <c r="C5092" s="475"/>
      <c r="D5092" s="462"/>
    </row>
    <row r="5093" spans="2:4" hidden="1" x14ac:dyDescent="0.25">
      <c r="B5093" s="481" t="s">
        <v>4243</v>
      </c>
      <c r="C5093" s="471">
        <f>COLUMN(B5093)</f>
        <v>2</v>
      </c>
      <c r="D5093" s="471">
        <f>ROW(B5093)</f>
        <v>5093</v>
      </c>
    </row>
    <row r="5094" spans="2:4" hidden="1" x14ac:dyDescent="0.25">
      <c r="B5094" s="480" t="s">
        <v>4000</v>
      </c>
      <c r="C5094" s="475"/>
      <c r="D5094" s="462"/>
    </row>
    <row r="5095" spans="2:4" hidden="1" x14ac:dyDescent="0.25">
      <c r="B5095" s="480" t="s">
        <v>4001</v>
      </c>
      <c r="C5095" s="475"/>
      <c r="D5095" s="462"/>
    </row>
    <row r="5096" spans="2:4" hidden="1" x14ac:dyDescent="0.25">
      <c r="B5096" s="480" t="s">
        <v>4002</v>
      </c>
      <c r="C5096" s="475"/>
      <c r="D5096" s="462"/>
    </row>
    <row r="5097" spans="2:4" hidden="1" x14ac:dyDescent="0.25">
      <c r="B5097" s="480" t="s">
        <v>4003</v>
      </c>
      <c r="C5097" s="475"/>
      <c r="D5097" s="462"/>
    </row>
    <row r="5098" spans="2:4" hidden="1" x14ac:dyDescent="0.25">
      <c r="B5098" s="480" t="s">
        <v>4004</v>
      </c>
      <c r="C5098" s="475"/>
      <c r="D5098" s="462"/>
    </row>
    <row r="5099" spans="2:4" hidden="1" x14ac:dyDescent="0.25">
      <c r="B5099" s="480" t="s">
        <v>4005</v>
      </c>
      <c r="C5099" s="475"/>
      <c r="D5099" s="462"/>
    </row>
    <row r="5100" spans="2:4" hidden="1" x14ac:dyDescent="0.25">
      <c r="B5100" s="480" t="s">
        <v>4006</v>
      </c>
      <c r="C5100" s="475"/>
      <c r="D5100" s="462"/>
    </row>
    <row r="5101" spans="2:4" hidden="1" x14ac:dyDescent="0.25">
      <c r="B5101" s="480" t="s">
        <v>4007</v>
      </c>
      <c r="C5101" s="475"/>
      <c r="D5101" s="462"/>
    </row>
    <row r="5102" spans="2:4" hidden="1" x14ac:dyDescent="0.25">
      <c r="B5102" s="480" t="s">
        <v>4008</v>
      </c>
      <c r="C5102" s="475"/>
      <c r="D5102" s="462"/>
    </row>
    <row r="5103" spans="2:4" hidden="1" x14ac:dyDescent="0.25">
      <c r="B5103" s="480" t="s">
        <v>4009</v>
      </c>
      <c r="C5103" s="475"/>
      <c r="D5103" s="462"/>
    </row>
    <row r="5104" spans="2:4" hidden="1" x14ac:dyDescent="0.25">
      <c r="B5104" s="480" t="s">
        <v>4010</v>
      </c>
      <c r="C5104" s="475"/>
      <c r="D5104" s="462"/>
    </row>
    <row r="5105" spans="2:4" hidden="1" x14ac:dyDescent="0.25">
      <c r="B5105" s="480" t="s">
        <v>4011</v>
      </c>
      <c r="C5105" s="475"/>
      <c r="D5105" s="462"/>
    </row>
    <row r="5106" spans="2:4" hidden="1" x14ac:dyDescent="0.25">
      <c r="B5106" s="480" t="s">
        <v>4012</v>
      </c>
      <c r="C5106" s="475"/>
      <c r="D5106" s="462"/>
    </row>
    <row r="5107" spans="2:4" hidden="1" x14ac:dyDescent="0.25">
      <c r="B5107" s="480" t="s">
        <v>4013</v>
      </c>
      <c r="C5107" s="475"/>
      <c r="D5107" s="462"/>
    </row>
    <row r="5108" spans="2:4" hidden="1" x14ac:dyDescent="0.25">
      <c r="B5108" s="480" t="s">
        <v>4014</v>
      </c>
      <c r="C5108" s="475"/>
      <c r="D5108" s="462"/>
    </row>
    <row r="5109" spans="2:4" hidden="1" x14ac:dyDescent="0.25">
      <c r="B5109" s="480" t="s">
        <v>4015</v>
      </c>
      <c r="C5109" s="475"/>
      <c r="D5109" s="462"/>
    </row>
    <row r="5110" spans="2:4" hidden="1" x14ac:dyDescent="0.25">
      <c r="B5110" s="480" t="s">
        <v>4016</v>
      </c>
      <c r="C5110" s="475"/>
      <c r="D5110" s="462"/>
    </row>
    <row r="5111" spans="2:4" hidden="1" x14ac:dyDescent="0.25">
      <c r="B5111" s="480" t="s">
        <v>4017</v>
      </c>
      <c r="C5111" s="475"/>
      <c r="D5111" s="462"/>
    </row>
    <row r="5112" spans="2:4" hidden="1" x14ac:dyDescent="0.25">
      <c r="B5112" s="480" t="s">
        <v>4018</v>
      </c>
      <c r="C5112" s="475"/>
      <c r="D5112" s="462"/>
    </row>
    <row r="5113" spans="2:4" hidden="1" x14ac:dyDescent="0.25">
      <c r="B5113" s="480" t="s">
        <v>4019</v>
      </c>
      <c r="C5113" s="475"/>
      <c r="D5113" s="462"/>
    </row>
    <row r="5114" spans="2:4" hidden="1" x14ac:dyDescent="0.25">
      <c r="B5114" s="481" t="s">
        <v>4244</v>
      </c>
      <c r="C5114" s="471">
        <f>COLUMN(B5114)</f>
        <v>2</v>
      </c>
      <c r="D5114" s="471">
        <f>ROW(B5114)</f>
        <v>5114</v>
      </c>
    </row>
    <row r="5115" spans="2:4" hidden="1" x14ac:dyDescent="0.25">
      <c r="B5115" s="480" t="s">
        <v>4000</v>
      </c>
      <c r="C5115" s="475"/>
      <c r="D5115" s="462"/>
    </row>
    <row r="5116" spans="2:4" hidden="1" x14ac:dyDescent="0.25">
      <c r="B5116" s="480" t="s">
        <v>4001</v>
      </c>
      <c r="C5116" s="475"/>
      <c r="D5116" s="462"/>
    </row>
    <row r="5117" spans="2:4" hidden="1" x14ac:dyDescent="0.25">
      <c r="B5117" s="480" t="s">
        <v>4002</v>
      </c>
      <c r="C5117" s="475"/>
      <c r="D5117" s="462"/>
    </row>
    <row r="5118" spans="2:4" hidden="1" x14ac:dyDescent="0.25">
      <c r="B5118" s="480" t="s">
        <v>4003</v>
      </c>
      <c r="C5118" s="475"/>
      <c r="D5118" s="462"/>
    </row>
    <row r="5119" spans="2:4" hidden="1" x14ac:dyDescent="0.25">
      <c r="B5119" s="480" t="s">
        <v>4004</v>
      </c>
      <c r="C5119" s="475"/>
      <c r="D5119" s="462"/>
    </row>
    <row r="5120" spans="2:4" hidden="1" x14ac:dyDescent="0.25">
      <c r="B5120" s="480" t="s">
        <v>4005</v>
      </c>
      <c r="C5120" s="475"/>
      <c r="D5120" s="462"/>
    </row>
    <row r="5121" spans="2:4" hidden="1" x14ac:dyDescent="0.25">
      <c r="B5121" s="480" t="s">
        <v>4006</v>
      </c>
      <c r="C5121" s="475"/>
      <c r="D5121" s="462"/>
    </row>
    <row r="5122" spans="2:4" hidden="1" x14ac:dyDescent="0.25">
      <c r="B5122" s="480" t="s">
        <v>4007</v>
      </c>
      <c r="C5122" s="475"/>
      <c r="D5122" s="462"/>
    </row>
    <row r="5123" spans="2:4" hidden="1" x14ac:dyDescent="0.25">
      <c r="B5123" s="480" t="s">
        <v>4008</v>
      </c>
      <c r="C5123" s="475"/>
      <c r="D5123" s="462"/>
    </row>
    <row r="5124" spans="2:4" hidden="1" x14ac:dyDescent="0.25">
      <c r="B5124" s="480" t="s">
        <v>4009</v>
      </c>
      <c r="C5124" s="475"/>
      <c r="D5124" s="462"/>
    </row>
    <row r="5125" spans="2:4" hidden="1" x14ac:dyDescent="0.25">
      <c r="B5125" s="480" t="s">
        <v>4010</v>
      </c>
      <c r="C5125" s="475"/>
      <c r="D5125" s="462"/>
    </row>
    <row r="5126" spans="2:4" hidden="1" x14ac:dyDescent="0.25">
      <c r="B5126" s="480" t="s">
        <v>4011</v>
      </c>
      <c r="C5126" s="475"/>
      <c r="D5126" s="462"/>
    </row>
    <row r="5127" spans="2:4" hidden="1" x14ac:dyDescent="0.25">
      <c r="B5127" s="480" t="s">
        <v>4012</v>
      </c>
      <c r="C5127" s="475"/>
      <c r="D5127" s="462"/>
    </row>
    <row r="5128" spans="2:4" hidden="1" x14ac:dyDescent="0.25">
      <c r="B5128" s="480" t="s">
        <v>4013</v>
      </c>
      <c r="C5128" s="475"/>
      <c r="D5128" s="462"/>
    </row>
    <row r="5129" spans="2:4" hidden="1" x14ac:dyDescent="0.25">
      <c r="B5129" s="480" t="s">
        <v>4014</v>
      </c>
      <c r="C5129" s="475"/>
      <c r="D5129" s="462"/>
    </row>
    <row r="5130" spans="2:4" hidden="1" x14ac:dyDescent="0.25">
      <c r="B5130" s="480" t="s">
        <v>4015</v>
      </c>
      <c r="C5130" s="475"/>
      <c r="D5130" s="462"/>
    </row>
    <row r="5131" spans="2:4" hidden="1" x14ac:dyDescent="0.25">
      <c r="B5131" s="480" t="s">
        <v>4016</v>
      </c>
      <c r="C5131" s="475"/>
      <c r="D5131" s="462"/>
    </row>
    <row r="5132" spans="2:4" hidden="1" x14ac:dyDescent="0.25">
      <c r="B5132" s="480" t="s">
        <v>4017</v>
      </c>
      <c r="C5132" s="475"/>
      <c r="D5132" s="462"/>
    </row>
    <row r="5133" spans="2:4" hidden="1" x14ac:dyDescent="0.25">
      <c r="B5133" s="480" t="s">
        <v>4018</v>
      </c>
      <c r="C5133" s="475"/>
      <c r="D5133" s="462"/>
    </row>
    <row r="5134" spans="2:4" hidden="1" x14ac:dyDescent="0.25">
      <c r="B5134" s="480" t="s">
        <v>4019</v>
      </c>
      <c r="C5134" s="475"/>
      <c r="D5134" s="462"/>
    </row>
    <row r="5135" spans="2:4" hidden="1" x14ac:dyDescent="0.25">
      <c r="B5135" s="481" t="s">
        <v>4245</v>
      </c>
      <c r="C5135" s="471">
        <f>COLUMN(B5135)</f>
        <v>2</v>
      </c>
      <c r="D5135" s="471">
        <f>ROW(B5135)</f>
        <v>5135</v>
      </c>
    </row>
    <row r="5136" spans="2:4" hidden="1" x14ac:dyDescent="0.25">
      <c r="B5136" s="480" t="s">
        <v>4000</v>
      </c>
      <c r="C5136" s="475"/>
      <c r="D5136" s="462"/>
    </row>
    <row r="5137" spans="2:4" hidden="1" x14ac:dyDescent="0.25">
      <c r="B5137" s="480" t="s">
        <v>4001</v>
      </c>
      <c r="C5137" s="475"/>
      <c r="D5137" s="462"/>
    </row>
    <row r="5138" spans="2:4" hidden="1" x14ac:dyDescent="0.25">
      <c r="B5138" s="480" t="s">
        <v>4002</v>
      </c>
      <c r="C5138" s="475"/>
      <c r="D5138" s="462"/>
    </row>
    <row r="5139" spans="2:4" hidden="1" x14ac:dyDescent="0.25">
      <c r="B5139" s="480" t="s">
        <v>4003</v>
      </c>
      <c r="C5139" s="475"/>
      <c r="D5139" s="462"/>
    </row>
    <row r="5140" spans="2:4" hidden="1" x14ac:dyDescent="0.25">
      <c r="B5140" s="480" t="s">
        <v>4004</v>
      </c>
      <c r="C5140" s="475"/>
      <c r="D5140" s="462"/>
    </row>
    <row r="5141" spans="2:4" hidden="1" x14ac:dyDescent="0.25">
      <c r="B5141" s="480" t="s">
        <v>4005</v>
      </c>
      <c r="C5141" s="475"/>
      <c r="D5141" s="462"/>
    </row>
    <row r="5142" spans="2:4" hidden="1" x14ac:dyDescent="0.25">
      <c r="B5142" s="480" t="s">
        <v>4006</v>
      </c>
      <c r="C5142" s="475"/>
      <c r="D5142" s="462"/>
    </row>
    <row r="5143" spans="2:4" hidden="1" x14ac:dyDescent="0.25">
      <c r="B5143" s="480" t="s">
        <v>4007</v>
      </c>
      <c r="C5143" s="475"/>
      <c r="D5143" s="462"/>
    </row>
    <row r="5144" spans="2:4" hidden="1" x14ac:dyDescent="0.25">
      <c r="B5144" s="480" t="s">
        <v>4008</v>
      </c>
      <c r="C5144" s="475"/>
      <c r="D5144" s="462"/>
    </row>
    <row r="5145" spans="2:4" hidden="1" x14ac:dyDescent="0.25">
      <c r="B5145" s="480" t="s">
        <v>4009</v>
      </c>
      <c r="C5145" s="475"/>
      <c r="D5145" s="462"/>
    </row>
    <row r="5146" spans="2:4" hidden="1" x14ac:dyDescent="0.25">
      <c r="B5146" s="480" t="s">
        <v>4010</v>
      </c>
      <c r="C5146" s="475"/>
      <c r="D5146" s="462"/>
    </row>
    <row r="5147" spans="2:4" hidden="1" x14ac:dyDescent="0.25">
      <c r="B5147" s="480" t="s">
        <v>4011</v>
      </c>
      <c r="C5147" s="475"/>
      <c r="D5147" s="462"/>
    </row>
    <row r="5148" spans="2:4" hidden="1" x14ac:dyDescent="0.25">
      <c r="B5148" s="480" t="s">
        <v>4012</v>
      </c>
      <c r="C5148" s="475"/>
      <c r="D5148" s="462"/>
    </row>
    <row r="5149" spans="2:4" hidden="1" x14ac:dyDescent="0.25">
      <c r="B5149" s="480" t="s">
        <v>4013</v>
      </c>
      <c r="C5149" s="475"/>
      <c r="D5149" s="462"/>
    </row>
    <row r="5150" spans="2:4" hidden="1" x14ac:dyDescent="0.25">
      <c r="B5150" s="480" t="s">
        <v>4014</v>
      </c>
      <c r="C5150" s="475"/>
      <c r="D5150" s="462"/>
    </row>
    <row r="5151" spans="2:4" hidden="1" x14ac:dyDescent="0.25">
      <c r="B5151" s="480" t="s">
        <v>4015</v>
      </c>
      <c r="C5151" s="475"/>
      <c r="D5151" s="462"/>
    </row>
    <row r="5152" spans="2:4" hidden="1" x14ac:dyDescent="0.25">
      <c r="B5152" s="480" t="s">
        <v>4016</v>
      </c>
      <c r="C5152" s="475"/>
      <c r="D5152" s="462"/>
    </row>
    <row r="5153" spans="2:4" hidden="1" x14ac:dyDescent="0.25">
      <c r="B5153" s="480" t="s">
        <v>4017</v>
      </c>
      <c r="C5153" s="475"/>
      <c r="D5153" s="462"/>
    </row>
    <row r="5154" spans="2:4" hidden="1" x14ac:dyDescent="0.25">
      <c r="B5154" s="480" t="s">
        <v>4018</v>
      </c>
      <c r="C5154" s="475"/>
      <c r="D5154" s="462"/>
    </row>
    <row r="5155" spans="2:4" hidden="1" x14ac:dyDescent="0.25">
      <c r="B5155" s="480" t="s">
        <v>4019</v>
      </c>
      <c r="C5155" s="475"/>
      <c r="D5155" s="462"/>
    </row>
    <row r="5156" spans="2:4" hidden="1" x14ac:dyDescent="0.25">
      <c r="B5156" s="481" t="s">
        <v>4246</v>
      </c>
      <c r="C5156" s="471">
        <f>COLUMN(B5156)</f>
        <v>2</v>
      </c>
      <c r="D5156" s="471">
        <f>ROW(B5156)</f>
        <v>5156</v>
      </c>
    </row>
    <row r="5157" spans="2:4" hidden="1" x14ac:dyDescent="0.25">
      <c r="B5157" s="480" t="s">
        <v>4000</v>
      </c>
      <c r="C5157" s="475"/>
      <c r="D5157" s="462"/>
    </row>
    <row r="5158" spans="2:4" hidden="1" x14ac:dyDescent="0.25">
      <c r="B5158" s="480" t="s">
        <v>4001</v>
      </c>
      <c r="C5158" s="475"/>
      <c r="D5158" s="462"/>
    </row>
    <row r="5159" spans="2:4" hidden="1" x14ac:dyDescent="0.25">
      <c r="B5159" s="480" t="s">
        <v>4002</v>
      </c>
      <c r="C5159" s="475"/>
      <c r="D5159" s="462"/>
    </row>
    <row r="5160" spans="2:4" hidden="1" x14ac:dyDescent="0.25">
      <c r="B5160" s="480" t="s">
        <v>4003</v>
      </c>
      <c r="C5160" s="475"/>
      <c r="D5160" s="462"/>
    </row>
    <row r="5161" spans="2:4" hidden="1" x14ac:dyDescent="0.25">
      <c r="B5161" s="480" t="s">
        <v>4004</v>
      </c>
      <c r="C5161" s="475"/>
      <c r="D5161" s="462"/>
    </row>
    <row r="5162" spans="2:4" hidden="1" x14ac:dyDescent="0.25">
      <c r="B5162" s="480" t="s">
        <v>4005</v>
      </c>
      <c r="C5162" s="475"/>
      <c r="D5162" s="462"/>
    </row>
    <row r="5163" spans="2:4" hidden="1" x14ac:dyDescent="0.25">
      <c r="B5163" s="480" t="s">
        <v>4006</v>
      </c>
      <c r="C5163" s="475"/>
      <c r="D5163" s="462"/>
    </row>
    <row r="5164" spans="2:4" hidden="1" x14ac:dyDescent="0.25">
      <c r="B5164" s="480" t="s">
        <v>4007</v>
      </c>
      <c r="C5164" s="475"/>
      <c r="D5164" s="462"/>
    </row>
    <row r="5165" spans="2:4" hidden="1" x14ac:dyDescent="0.25">
      <c r="B5165" s="480" t="s">
        <v>4008</v>
      </c>
      <c r="C5165" s="475"/>
      <c r="D5165" s="462"/>
    </row>
    <row r="5166" spans="2:4" hidden="1" x14ac:dyDescent="0.25">
      <c r="B5166" s="480" t="s">
        <v>4009</v>
      </c>
      <c r="C5166" s="475"/>
      <c r="D5166" s="462"/>
    </row>
    <row r="5167" spans="2:4" hidden="1" x14ac:dyDescent="0.25">
      <c r="B5167" s="480" t="s">
        <v>4010</v>
      </c>
      <c r="C5167" s="475"/>
      <c r="D5167" s="462"/>
    </row>
    <row r="5168" spans="2:4" hidden="1" x14ac:dyDescent="0.25">
      <c r="B5168" s="480" t="s">
        <v>4011</v>
      </c>
      <c r="C5168" s="475"/>
      <c r="D5168" s="462"/>
    </row>
    <row r="5169" spans="2:4" hidden="1" x14ac:dyDescent="0.25">
      <c r="B5169" s="480" t="s">
        <v>4012</v>
      </c>
      <c r="C5169" s="475"/>
      <c r="D5169" s="462"/>
    </row>
    <row r="5170" spans="2:4" hidden="1" x14ac:dyDescent="0.25">
      <c r="B5170" s="480" t="s">
        <v>4013</v>
      </c>
      <c r="C5170" s="475"/>
      <c r="D5170" s="462"/>
    </row>
    <row r="5171" spans="2:4" hidden="1" x14ac:dyDescent="0.25">
      <c r="B5171" s="480" t="s">
        <v>4014</v>
      </c>
      <c r="C5171" s="475"/>
      <c r="D5171" s="462"/>
    </row>
    <row r="5172" spans="2:4" hidden="1" x14ac:dyDescent="0.25">
      <c r="B5172" s="480" t="s">
        <v>4015</v>
      </c>
      <c r="C5172" s="475"/>
      <c r="D5172" s="462"/>
    </row>
    <row r="5173" spans="2:4" hidden="1" x14ac:dyDescent="0.25">
      <c r="B5173" s="480" t="s">
        <v>4016</v>
      </c>
      <c r="C5173" s="475"/>
      <c r="D5173" s="462"/>
    </row>
    <row r="5174" spans="2:4" hidden="1" x14ac:dyDescent="0.25">
      <c r="B5174" s="480" t="s">
        <v>4017</v>
      </c>
      <c r="C5174" s="475"/>
      <c r="D5174" s="462"/>
    </row>
    <row r="5175" spans="2:4" hidden="1" x14ac:dyDescent="0.25">
      <c r="B5175" s="480" t="s">
        <v>4018</v>
      </c>
      <c r="C5175" s="475"/>
      <c r="D5175" s="462"/>
    </row>
    <row r="5176" spans="2:4" hidden="1" x14ac:dyDescent="0.25">
      <c r="B5176" s="480" t="s">
        <v>4019</v>
      </c>
      <c r="C5176" s="475"/>
      <c r="D5176" s="462"/>
    </row>
    <row r="5177" spans="2:4" hidden="1" x14ac:dyDescent="0.25">
      <c r="B5177" s="477" t="s">
        <v>4247</v>
      </c>
      <c r="C5177" s="471">
        <f>COLUMN(B5177)</f>
        <v>2</v>
      </c>
      <c r="D5177" s="471">
        <f>ROW(B5177)</f>
        <v>5177</v>
      </c>
    </row>
    <row r="5178" spans="2:4" hidden="1" x14ac:dyDescent="0.25">
      <c r="B5178" s="480" t="s">
        <v>4000</v>
      </c>
      <c r="C5178" s="475"/>
      <c r="D5178" s="462"/>
    </row>
    <row r="5179" spans="2:4" hidden="1" x14ac:dyDescent="0.25">
      <c r="B5179" s="480" t="s">
        <v>4001</v>
      </c>
      <c r="C5179" s="475"/>
      <c r="D5179" s="462"/>
    </row>
    <row r="5180" spans="2:4" hidden="1" x14ac:dyDescent="0.25">
      <c r="B5180" s="480" t="s">
        <v>4002</v>
      </c>
      <c r="C5180" s="475"/>
      <c r="D5180" s="462"/>
    </row>
    <row r="5181" spans="2:4" hidden="1" x14ac:dyDescent="0.25">
      <c r="B5181" s="480" t="s">
        <v>4003</v>
      </c>
      <c r="C5181" s="475"/>
      <c r="D5181" s="462"/>
    </row>
    <row r="5182" spans="2:4" hidden="1" x14ac:dyDescent="0.25">
      <c r="B5182" s="480" t="s">
        <v>4004</v>
      </c>
      <c r="C5182" s="475"/>
      <c r="D5182" s="462"/>
    </row>
    <row r="5183" spans="2:4" hidden="1" x14ac:dyDescent="0.25">
      <c r="B5183" s="480" t="s">
        <v>4005</v>
      </c>
      <c r="C5183" s="475"/>
      <c r="D5183" s="462"/>
    </row>
    <row r="5184" spans="2:4" hidden="1" x14ac:dyDescent="0.25">
      <c r="B5184" s="480" t="s">
        <v>4006</v>
      </c>
      <c r="C5184" s="475"/>
      <c r="D5184" s="462"/>
    </row>
    <row r="5185" spans="2:4" hidden="1" x14ac:dyDescent="0.25">
      <c r="B5185" s="480" t="s">
        <v>4007</v>
      </c>
      <c r="C5185" s="475"/>
      <c r="D5185" s="462"/>
    </row>
    <row r="5186" spans="2:4" hidden="1" x14ac:dyDescent="0.25">
      <c r="B5186" s="480" t="s">
        <v>4008</v>
      </c>
      <c r="C5186" s="475"/>
      <c r="D5186" s="462"/>
    </row>
    <row r="5187" spans="2:4" hidden="1" x14ac:dyDescent="0.25">
      <c r="B5187" s="480" t="s">
        <v>4009</v>
      </c>
      <c r="C5187" s="475"/>
      <c r="D5187" s="462"/>
    </row>
    <row r="5188" spans="2:4" hidden="1" x14ac:dyDescent="0.25">
      <c r="B5188" s="480" t="s">
        <v>4010</v>
      </c>
      <c r="C5188" s="475"/>
      <c r="D5188" s="462"/>
    </row>
    <row r="5189" spans="2:4" hidden="1" x14ac:dyDescent="0.25">
      <c r="B5189" s="480" t="s">
        <v>4011</v>
      </c>
      <c r="C5189" s="475"/>
      <c r="D5189" s="462"/>
    </row>
    <row r="5190" spans="2:4" hidden="1" x14ac:dyDescent="0.25">
      <c r="B5190" s="480" t="s">
        <v>4012</v>
      </c>
      <c r="C5190" s="475"/>
      <c r="D5190" s="462"/>
    </row>
    <row r="5191" spans="2:4" hidden="1" x14ac:dyDescent="0.25">
      <c r="B5191" s="480" t="s">
        <v>4013</v>
      </c>
      <c r="C5191" s="475"/>
      <c r="D5191" s="462"/>
    </row>
    <row r="5192" spans="2:4" hidden="1" x14ac:dyDescent="0.25">
      <c r="B5192" s="480" t="s">
        <v>4014</v>
      </c>
      <c r="C5192" s="475"/>
      <c r="D5192" s="462"/>
    </row>
    <row r="5193" spans="2:4" hidden="1" x14ac:dyDescent="0.25">
      <c r="B5193" s="480" t="s">
        <v>4015</v>
      </c>
      <c r="C5193" s="475"/>
      <c r="D5193" s="462"/>
    </row>
    <row r="5194" spans="2:4" hidden="1" x14ac:dyDescent="0.25">
      <c r="B5194" s="480" t="s">
        <v>4016</v>
      </c>
      <c r="C5194" s="475"/>
      <c r="D5194" s="462"/>
    </row>
    <row r="5195" spans="2:4" hidden="1" x14ac:dyDescent="0.25">
      <c r="B5195" s="480" t="s">
        <v>4017</v>
      </c>
      <c r="C5195" s="475"/>
      <c r="D5195" s="462"/>
    </row>
    <row r="5196" spans="2:4" hidden="1" x14ac:dyDescent="0.25">
      <c r="B5196" s="480" t="s">
        <v>4018</v>
      </c>
      <c r="C5196" s="475"/>
      <c r="D5196" s="462"/>
    </row>
    <row r="5197" spans="2:4" hidden="1" x14ac:dyDescent="0.25">
      <c r="B5197" s="480" t="s">
        <v>4019</v>
      </c>
      <c r="C5197" s="475"/>
      <c r="D5197" s="462"/>
    </row>
    <row r="5198" spans="2:4" hidden="1" x14ac:dyDescent="0.25">
      <c r="B5198" s="481" t="s">
        <v>4248</v>
      </c>
      <c r="C5198" s="471">
        <f>COLUMN(B5198)</f>
        <v>2</v>
      </c>
      <c r="D5198" s="471">
        <f>ROW(B5198)</f>
        <v>5198</v>
      </c>
    </row>
    <row r="5199" spans="2:4" hidden="1" x14ac:dyDescent="0.25">
      <c r="B5199" s="480" t="s">
        <v>4000</v>
      </c>
      <c r="C5199" s="475"/>
      <c r="D5199" s="462"/>
    </row>
    <row r="5200" spans="2:4" hidden="1" x14ac:dyDescent="0.25">
      <c r="B5200" s="480" t="s">
        <v>4001</v>
      </c>
      <c r="C5200" s="475"/>
      <c r="D5200" s="462"/>
    </row>
    <row r="5201" spans="2:4" hidden="1" x14ac:dyDescent="0.25">
      <c r="B5201" s="480" t="s">
        <v>4002</v>
      </c>
      <c r="C5201" s="475"/>
      <c r="D5201" s="462"/>
    </row>
    <row r="5202" spans="2:4" hidden="1" x14ac:dyDescent="0.25">
      <c r="B5202" s="480" t="s">
        <v>4003</v>
      </c>
      <c r="C5202" s="475"/>
      <c r="D5202" s="462"/>
    </row>
    <row r="5203" spans="2:4" hidden="1" x14ac:dyDescent="0.25">
      <c r="B5203" s="480" t="s">
        <v>4004</v>
      </c>
      <c r="C5203" s="475"/>
      <c r="D5203" s="462"/>
    </row>
    <row r="5204" spans="2:4" hidden="1" x14ac:dyDescent="0.25">
      <c r="B5204" s="480" t="s">
        <v>4005</v>
      </c>
      <c r="C5204" s="475"/>
      <c r="D5204" s="462"/>
    </row>
    <row r="5205" spans="2:4" hidden="1" x14ac:dyDescent="0.25">
      <c r="B5205" s="480" t="s">
        <v>4006</v>
      </c>
      <c r="C5205" s="475"/>
      <c r="D5205" s="462"/>
    </row>
    <row r="5206" spans="2:4" hidden="1" x14ac:dyDescent="0.25">
      <c r="B5206" s="480" t="s">
        <v>4007</v>
      </c>
      <c r="C5206" s="475"/>
      <c r="D5206" s="462"/>
    </row>
    <row r="5207" spans="2:4" hidden="1" x14ac:dyDescent="0.25">
      <c r="B5207" s="480" t="s">
        <v>4008</v>
      </c>
      <c r="C5207" s="475"/>
      <c r="D5207" s="462"/>
    </row>
    <row r="5208" spans="2:4" hidden="1" x14ac:dyDescent="0.25">
      <c r="B5208" s="480" t="s">
        <v>4009</v>
      </c>
      <c r="C5208" s="475"/>
      <c r="D5208" s="462"/>
    </row>
    <row r="5209" spans="2:4" hidden="1" x14ac:dyDescent="0.25">
      <c r="B5209" s="480" t="s">
        <v>4010</v>
      </c>
      <c r="C5209" s="475"/>
      <c r="D5209" s="462"/>
    </row>
    <row r="5210" spans="2:4" hidden="1" x14ac:dyDescent="0.25">
      <c r="B5210" s="480" t="s">
        <v>4011</v>
      </c>
      <c r="C5210" s="475"/>
      <c r="D5210" s="462"/>
    </row>
    <row r="5211" spans="2:4" hidden="1" x14ac:dyDescent="0.25">
      <c r="B5211" s="480" t="s">
        <v>4012</v>
      </c>
      <c r="C5211" s="475"/>
      <c r="D5211" s="462"/>
    </row>
    <row r="5212" spans="2:4" hidden="1" x14ac:dyDescent="0.25">
      <c r="B5212" s="480" t="s">
        <v>4013</v>
      </c>
      <c r="C5212" s="475"/>
      <c r="D5212" s="462"/>
    </row>
    <row r="5213" spans="2:4" hidden="1" x14ac:dyDescent="0.25">
      <c r="B5213" s="480" t="s">
        <v>4014</v>
      </c>
      <c r="C5213" s="475"/>
      <c r="D5213" s="462"/>
    </row>
    <row r="5214" spans="2:4" hidden="1" x14ac:dyDescent="0.25">
      <c r="B5214" s="480" t="s">
        <v>4015</v>
      </c>
      <c r="C5214" s="475"/>
      <c r="D5214" s="462"/>
    </row>
    <row r="5215" spans="2:4" hidden="1" x14ac:dyDescent="0.25">
      <c r="B5215" s="480" t="s">
        <v>4016</v>
      </c>
      <c r="C5215" s="475"/>
      <c r="D5215" s="462"/>
    </row>
    <row r="5216" spans="2:4" hidden="1" x14ac:dyDescent="0.25">
      <c r="B5216" s="480" t="s">
        <v>4017</v>
      </c>
      <c r="C5216" s="475"/>
      <c r="D5216" s="462"/>
    </row>
    <row r="5217" spans="2:4" hidden="1" x14ac:dyDescent="0.25">
      <c r="B5217" s="480" t="s">
        <v>4018</v>
      </c>
      <c r="C5217" s="475"/>
      <c r="D5217" s="462"/>
    </row>
    <row r="5218" spans="2:4" hidden="1" x14ac:dyDescent="0.25">
      <c r="B5218" s="480" t="s">
        <v>4019</v>
      </c>
      <c r="C5218" s="475"/>
      <c r="D5218" s="462"/>
    </row>
    <row r="5219" spans="2:4" hidden="1" x14ac:dyDescent="0.25">
      <c r="B5219" s="481" t="s">
        <v>4249</v>
      </c>
      <c r="C5219" s="471">
        <f>COLUMN(B5219)</f>
        <v>2</v>
      </c>
      <c r="D5219" s="471">
        <f>ROW(B5219)</f>
        <v>5219</v>
      </c>
    </row>
    <row r="5220" spans="2:4" hidden="1" x14ac:dyDescent="0.25">
      <c r="B5220" s="480" t="s">
        <v>4000</v>
      </c>
      <c r="C5220" s="475"/>
      <c r="D5220" s="462"/>
    </row>
    <row r="5221" spans="2:4" hidden="1" x14ac:dyDescent="0.25">
      <c r="B5221" s="480" t="s">
        <v>4001</v>
      </c>
      <c r="C5221" s="475"/>
      <c r="D5221" s="462"/>
    </row>
    <row r="5222" spans="2:4" hidden="1" x14ac:dyDescent="0.25">
      <c r="B5222" s="480" t="s">
        <v>4002</v>
      </c>
      <c r="C5222" s="475"/>
      <c r="D5222" s="462"/>
    </row>
    <row r="5223" spans="2:4" hidden="1" x14ac:dyDescent="0.25">
      <c r="B5223" s="480" t="s">
        <v>4003</v>
      </c>
      <c r="C5223" s="475"/>
      <c r="D5223" s="462"/>
    </row>
    <row r="5224" spans="2:4" hidden="1" x14ac:dyDescent="0.25">
      <c r="B5224" s="480" t="s">
        <v>4004</v>
      </c>
      <c r="C5224" s="475"/>
      <c r="D5224" s="462"/>
    </row>
    <row r="5225" spans="2:4" hidden="1" x14ac:dyDescent="0.25">
      <c r="B5225" s="480" t="s">
        <v>4005</v>
      </c>
      <c r="C5225" s="475"/>
      <c r="D5225" s="462"/>
    </row>
    <row r="5226" spans="2:4" hidden="1" x14ac:dyDescent="0.25">
      <c r="B5226" s="480" t="s">
        <v>4006</v>
      </c>
      <c r="C5226" s="475"/>
      <c r="D5226" s="462"/>
    </row>
    <row r="5227" spans="2:4" hidden="1" x14ac:dyDescent="0.25">
      <c r="B5227" s="480" t="s">
        <v>4007</v>
      </c>
      <c r="C5227" s="475"/>
      <c r="D5227" s="462"/>
    </row>
    <row r="5228" spans="2:4" hidden="1" x14ac:dyDescent="0.25">
      <c r="B5228" s="480" t="s">
        <v>4008</v>
      </c>
      <c r="C5228" s="475"/>
      <c r="D5228" s="462"/>
    </row>
    <row r="5229" spans="2:4" hidden="1" x14ac:dyDescent="0.25">
      <c r="B5229" s="480" t="s">
        <v>4009</v>
      </c>
      <c r="C5229" s="475"/>
      <c r="D5229" s="462"/>
    </row>
    <row r="5230" spans="2:4" hidden="1" x14ac:dyDescent="0.25">
      <c r="B5230" s="480" t="s">
        <v>4010</v>
      </c>
      <c r="C5230" s="475"/>
      <c r="D5230" s="462"/>
    </row>
    <row r="5231" spans="2:4" hidden="1" x14ac:dyDescent="0.25">
      <c r="B5231" s="480" t="s">
        <v>4011</v>
      </c>
      <c r="C5231" s="475"/>
      <c r="D5231" s="462"/>
    </row>
    <row r="5232" spans="2:4" hidden="1" x14ac:dyDescent="0.25">
      <c r="B5232" s="480" t="s">
        <v>4012</v>
      </c>
      <c r="C5232" s="475"/>
      <c r="D5232" s="462"/>
    </row>
    <row r="5233" spans="2:4" hidden="1" x14ac:dyDescent="0.25">
      <c r="B5233" s="480" t="s">
        <v>4013</v>
      </c>
      <c r="C5233" s="475"/>
      <c r="D5233" s="462"/>
    </row>
    <row r="5234" spans="2:4" hidden="1" x14ac:dyDescent="0.25">
      <c r="B5234" s="480" t="s">
        <v>4014</v>
      </c>
      <c r="C5234" s="475"/>
      <c r="D5234" s="462"/>
    </row>
    <row r="5235" spans="2:4" hidden="1" x14ac:dyDescent="0.25">
      <c r="B5235" s="480" t="s">
        <v>4015</v>
      </c>
      <c r="C5235" s="475"/>
      <c r="D5235" s="462"/>
    </row>
    <row r="5236" spans="2:4" hidden="1" x14ac:dyDescent="0.25">
      <c r="B5236" s="480" t="s">
        <v>4016</v>
      </c>
      <c r="C5236" s="475"/>
      <c r="D5236" s="462"/>
    </row>
    <row r="5237" spans="2:4" hidden="1" x14ac:dyDescent="0.25">
      <c r="B5237" s="480" t="s">
        <v>4017</v>
      </c>
      <c r="C5237" s="475"/>
      <c r="D5237" s="462"/>
    </row>
    <row r="5238" spans="2:4" hidden="1" x14ac:dyDescent="0.25">
      <c r="B5238" s="480" t="s">
        <v>4018</v>
      </c>
      <c r="C5238" s="475"/>
      <c r="D5238" s="462"/>
    </row>
    <row r="5239" spans="2:4" hidden="1" x14ac:dyDescent="0.25">
      <c r="B5239" s="480" t="s">
        <v>4019</v>
      </c>
      <c r="C5239" s="475"/>
      <c r="D5239" s="462"/>
    </row>
    <row r="5240" spans="2:4" hidden="1" x14ac:dyDescent="0.25">
      <c r="B5240" s="481" t="s">
        <v>4250</v>
      </c>
      <c r="C5240" s="471">
        <f>COLUMN(B5240)</f>
        <v>2</v>
      </c>
      <c r="D5240" s="471">
        <f>ROW(B5240)</f>
        <v>5240</v>
      </c>
    </row>
    <row r="5241" spans="2:4" hidden="1" x14ac:dyDescent="0.25">
      <c r="B5241" s="480" t="s">
        <v>4000</v>
      </c>
      <c r="C5241" s="475"/>
      <c r="D5241" s="462"/>
    </row>
    <row r="5242" spans="2:4" hidden="1" x14ac:dyDescent="0.25">
      <c r="B5242" s="480" t="s">
        <v>4001</v>
      </c>
      <c r="C5242" s="475"/>
      <c r="D5242" s="462"/>
    </row>
    <row r="5243" spans="2:4" hidden="1" x14ac:dyDescent="0.25">
      <c r="B5243" s="480" t="s">
        <v>4002</v>
      </c>
      <c r="C5243" s="475"/>
      <c r="D5243" s="462"/>
    </row>
    <row r="5244" spans="2:4" hidden="1" x14ac:dyDescent="0.25">
      <c r="B5244" s="480" t="s">
        <v>4003</v>
      </c>
      <c r="C5244" s="475"/>
      <c r="D5244" s="462"/>
    </row>
    <row r="5245" spans="2:4" hidden="1" x14ac:dyDescent="0.25">
      <c r="B5245" s="480" t="s">
        <v>4004</v>
      </c>
      <c r="C5245" s="475"/>
      <c r="D5245" s="462"/>
    </row>
    <row r="5246" spans="2:4" hidden="1" x14ac:dyDescent="0.25">
      <c r="B5246" s="480" t="s">
        <v>4005</v>
      </c>
      <c r="C5246" s="475"/>
      <c r="D5246" s="462"/>
    </row>
    <row r="5247" spans="2:4" hidden="1" x14ac:dyDescent="0.25">
      <c r="B5247" s="480" t="s">
        <v>4006</v>
      </c>
      <c r="C5247" s="475"/>
      <c r="D5247" s="462"/>
    </row>
    <row r="5248" spans="2:4" hidden="1" x14ac:dyDescent="0.25">
      <c r="B5248" s="480" t="s">
        <v>4007</v>
      </c>
      <c r="C5248" s="475"/>
      <c r="D5248" s="462"/>
    </row>
    <row r="5249" spans="2:4" hidden="1" x14ac:dyDescent="0.25">
      <c r="B5249" s="480" t="s">
        <v>4008</v>
      </c>
      <c r="C5249" s="475"/>
      <c r="D5249" s="462"/>
    </row>
    <row r="5250" spans="2:4" hidden="1" x14ac:dyDescent="0.25">
      <c r="B5250" s="480" t="s">
        <v>4009</v>
      </c>
      <c r="C5250" s="475"/>
      <c r="D5250" s="462"/>
    </row>
    <row r="5251" spans="2:4" hidden="1" x14ac:dyDescent="0.25">
      <c r="B5251" s="480" t="s">
        <v>4010</v>
      </c>
      <c r="C5251" s="475"/>
      <c r="D5251" s="462"/>
    </row>
    <row r="5252" spans="2:4" hidden="1" x14ac:dyDescent="0.25">
      <c r="B5252" s="480" t="s">
        <v>4011</v>
      </c>
      <c r="C5252" s="475"/>
      <c r="D5252" s="462"/>
    </row>
    <row r="5253" spans="2:4" hidden="1" x14ac:dyDescent="0.25">
      <c r="B5253" s="480" t="s">
        <v>4012</v>
      </c>
      <c r="C5253" s="475"/>
      <c r="D5253" s="462"/>
    </row>
    <row r="5254" spans="2:4" hidden="1" x14ac:dyDescent="0.25">
      <c r="B5254" s="480" t="s">
        <v>4013</v>
      </c>
      <c r="C5254" s="475"/>
      <c r="D5254" s="462"/>
    </row>
    <row r="5255" spans="2:4" hidden="1" x14ac:dyDescent="0.25">
      <c r="B5255" s="480" t="s">
        <v>4014</v>
      </c>
      <c r="C5255" s="475"/>
      <c r="D5255" s="462"/>
    </row>
    <row r="5256" spans="2:4" hidden="1" x14ac:dyDescent="0.25">
      <c r="B5256" s="480" t="s">
        <v>4015</v>
      </c>
      <c r="C5256" s="475"/>
      <c r="D5256" s="462"/>
    </row>
    <row r="5257" spans="2:4" hidden="1" x14ac:dyDescent="0.25">
      <c r="B5257" s="480" t="s">
        <v>4016</v>
      </c>
      <c r="C5257" s="475"/>
      <c r="D5257" s="462"/>
    </row>
    <row r="5258" spans="2:4" hidden="1" x14ac:dyDescent="0.25">
      <c r="B5258" s="480" t="s">
        <v>4017</v>
      </c>
      <c r="C5258" s="475"/>
      <c r="D5258" s="462"/>
    </row>
    <row r="5259" spans="2:4" hidden="1" x14ac:dyDescent="0.25">
      <c r="B5259" s="480" t="s">
        <v>4018</v>
      </c>
      <c r="C5259" s="475"/>
      <c r="D5259" s="462"/>
    </row>
    <row r="5260" spans="2:4" hidden="1" x14ac:dyDescent="0.25">
      <c r="B5260" s="480" t="s">
        <v>4019</v>
      </c>
      <c r="C5260" s="475"/>
      <c r="D5260" s="462"/>
    </row>
    <row r="5261" spans="2:4" hidden="1" x14ac:dyDescent="0.25">
      <c r="B5261" s="481" t="s">
        <v>4251</v>
      </c>
      <c r="C5261" s="471">
        <f>COLUMN(B5261)</f>
        <v>2</v>
      </c>
      <c r="D5261" s="471">
        <f>ROW(B5261)</f>
        <v>5261</v>
      </c>
    </row>
    <row r="5262" spans="2:4" hidden="1" x14ac:dyDescent="0.25">
      <c r="B5262" s="480" t="s">
        <v>4000</v>
      </c>
      <c r="C5262" s="475"/>
      <c r="D5262" s="462"/>
    </row>
    <row r="5263" spans="2:4" hidden="1" x14ac:dyDescent="0.25">
      <c r="B5263" s="480" t="s">
        <v>4001</v>
      </c>
      <c r="C5263" s="475"/>
      <c r="D5263" s="462"/>
    </row>
    <row r="5264" spans="2:4" hidden="1" x14ac:dyDescent="0.25">
      <c r="B5264" s="480" t="s">
        <v>4002</v>
      </c>
      <c r="C5264" s="475"/>
      <c r="D5264" s="462"/>
    </row>
    <row r="5265" spans="2:4" hidden="1" x14ac:dyDescent="0.25">
      <c r="B5265" s="480" t="s">
        <v>4003</v>
      </c>
      <c r="C5265" s="475"/>
      <c r="D5265" s="462"/>
    </row>
    <row r="5266" spans="2:4" hidden="1" x14ac:dyDescent="0.25">
      <c r="B5266" s="480" t="s">
        <v>4004</v>
      </c>
      <c r="C5266" s="475"/>
      <c r="D5266" s="462"/>
    </row>
    <row r="5267" spans="2:4" hidden="1" x14ac:dyDescent="0.25">
      <c r="B5267" s="480" t="s">
        <v>4005</v>
      </c>
      <c r="C5267" s="475"/>
      <c r="D5267" s="462"/>
    </row>
    <row r="5268" spans="2:4" hidden="1" x14ac:dyDescent="0.25">
      <c r="B5268" s="480" t="s">
        <v>4006</v>
      </c>
      <c r="C5268" s="475"/>
      <c r="D5268" s="462"/>
    </row>
    <row r="5269" spans="2:4" hidden="1" x14ac:dyDescent="0.25">
      <c r="B5269" s="480" t="s">
        <v>4007</v>
      </c>
      <c r="C5269" s="475"/>
      <c r="D5269" s="462"/>
    </row>
    <row r="5270" spans="2:4" hidden="1" x14ac:dyDescent="0.25">
      <c r="B5270" s="480" t="s">
        <v>4008</v>
      </c>
      <c r="C5270" s="475"/>
      <c r="D5270" s="462"/>
    </row>
    <row r="5271" spans="2:4" hidden="1" x14ac:dyDescent="0.25">
      <c r="B5271" s="480" t="s">
        <v>4009</v>
      </c>
      <c r="C5271" s="475"/>
      <c r="D5271" s="462"/>
    </row>
    <row r="5272" spans="2:4" hidden="1" x14ac:dyDescent="0.25">
      <c r="B5272" s="480" t="s">
        <v>4010</v>
      </c>
      <c r="C5272" s="475"/>
      <c r="D5272" s="462"/>
    </row>
    <row r="5273" spans="2:4" hidden="1" x14ac:dyDescent="0.25">
      <c r="B5273" s="480" t="s">
        <v>4011</v>
      </c>
      <c r="C5273" s="475"/>
      <c r="D5273" s="462"/>
    </row>
    <row r="5274" spans="2:4" hidden="1" x14ac:dyDescent="0.25">
      <c r="B5274" s="480" t="s">
        <v>4012</v>
      </c>
      <c r="C5274" s="475"/>
      <c r="D5274" s="462"/>
    </row>
    <row r="5275" spans="2:4" hidden="1" x14ac:dyDescent="0.25">
      <c r="B5275" s="480" t="s">
        <v>4013</v>
      </c>
      <c r="C5275" s="475"/>
      <c r="D5275" s="462"/>
    </row>
    <row r="5276" spans="2:4" hidden="1" x14ac:dyDescent="0.25">
      <c r="B5276" s="480" t="s">
        <v>4014</v>
      </c>
      <c r="C5276" s="475"/>
      <c r="D5276" s="462"/>
    </row>
    <row r="5277" spans="2:4" hidden="1" x14ac:dyDescent="0.25">
      <c r="B5277" s="480" t="s">
        <v>4015</v>
      </c>
      <c r="C5277" s="475"/>
      <c r="D5277" s="462"/>
    </row>
    <row r="5278" spans="2:4" hidden="1" x14ac:dyDescent="0.25">
      <c r="B5278" s="480" t="s">
        <v>4016</v>
      </c>
      <c r="C5278" s="475"/>
      <c r="D5278" s="462"/>
    </row>
    <row r="5279" spans="2:4" hidden="1" x14ac:dyDescent="0.25">
      <c r="B5279" s="480" t="s">
        <v>4017</v>
      </c>
      <c r="C5279" s="475"/>
      <c r="D5279" s="462"/>
    </row>
    <row r="5280" spans="2:4" hidden="1" x14ac:dyDescent="0.25">
      <c r="B5280" s="480" t="s">
        <v>4018</v>
      </c>
      <c r="C5280" s="475"/>
      <c r="D5280" s="462"/>
    </row>
    <row r="5281" spans="2:4" hidden="1" x14ac:dyDescent="0.25">
      <c r="B5281" s="480" t="s">
        <v>4019</v>
      </c>
      <c r="C5281" s="475"/>
      <c r="D5281" s="462"/>
    </row>
    <row r="5282" spans="2:4" hidden="1" x14ac:dyDescent="0.25">
      <c r="B5282" s="477" t="s">
        <v>3992</v>
      </c>
      <c r="C5282" s="471">
        <f>COLUMN(B5282)</f>
        <v>2</v>
      </c>
      <c r="D5282" s="471">
        <f>ROW(B5282)</f>
        <v>5282</v>
      </c>
    </row>
    <row r="5283" spans="2:4" hidden="1" x14ac:dyDescent="0.25">
      <c r="B5283" s="480" t="s">
        <v>4000</v>
      </c>
      <c r="C5283" s="475"/>
      <c r="D5283" s="462"/>
    </row>
    <row r="5284" spans="2:4" hidden="1" x14ac:dyDescent="0.25">
      <c r="B5284" s="480" t="s">
        <v>4001</v>
      </c>
      <c r="C5284" s="475"/>
      <c r="D5284" s="462"/>
    </row>
    <row r="5285" spans="2:4" hidden="1" x14ac:dyDescent="0.25">
      <c r="B5285" s="480" t="s">
        <v>4002</v>
      </c>
      <c r="C5285" s="475"/>
      <c r="D5285" s="462"/>
    </row>
    <row r="5286" spans="2:4" hidden="1" x14ac:dyDescent="0.25">
      <c r="B5286" s="480" t="s">
        <v>4003</v>
      </c>
      <c r="C5286" s="475"/>
      <c r="D5286" s="462"/>
    </row>
    <row r="5287" spans="2:4" hidden="1" x14ac:dyDescent="0.25">
      <c r="B5287" s="480" t="s">
        <v>4004</v>
      </c>
      <c r="C5287" s="475"/>
      <c r="D5287" s="462"/>
    </row>
    <row r="5288" spans="2:4" hidden="1" x14ac:dyDescent="0.25">
      <c r="B5288" s="480" t="s">
        <v>4005</v>
      </c>
      <c r="C5288" s="475"/>
      <c r="D5288" s="462"/>
    </row>
    <row r="5289" spans="2:4" hidden="1" x14ac:dyDescent="0.25">
      <c r="B5289" s="480" t="s">
        <v>4006</v>
      </c>
      <c r="C5289" s="475"/>
      <c r="D5289" s="462"/>
    </row>
    <row r="5290" spans="2:4" hidden="1" x14ac:dyDescent="0.25">
      <c r="B5290" s="480" t="s">
        <v>4007</v>
      </c>
      <c r="C5290" s="475"/>
      <c r="D5290" s="462"/>
    </row>
    <row r="5291" spans="2:4" hidden="1" x14ac:dyDescent="0.25">
      <c r="B5291" s="480" t="s">
        <v>4008</v>
      </c>
      <c r="C5291" s="475"/>
      <c r="D5291" s="462"/>
    </row>
    <row r="5292" spans="2:4" hidden="1" x14ac:dyDescent="0.25">
      <c r="B5292" s="480" t="s">
        <v>4009</v>
      </c>
      <c r="C5292" s="475"/>
      <c r="D5292" s="462"/>
    </row>
    <row r="5293" spans="2:4" hidden="1" x14ac:dyDescent="0.25">
      <c r="B5293" s="480" t="s">
        <v>4010</v>
      </c>
      <c r="C5293" s="475"/>
      <c r="D5293" s="462"/>
    </row>
    <row r="5294" spans="2:4" hidden="1" x14ac:dyDescent="0.25">
      <c r="B5294" s="480" t="s">
        <v>4011</v>
      </c>
      <c r="C5294" s="475"/>
      <c r="D5294" s="462"/>
    </row>
    <row r="5295" spans="2:4" hidden="1" x14ac:dyDescent="0.25">
      <c r="B5295" s="480" t="s">
        <v>4012</v>
      </c>
      <c r="C5295" s="475"/>
      <c r="D5295" s="462"/>
    </row>
    <row r="5296" spans="2:4" hidden="1" x14ac:dyDescent="0.25">
      <c r="B5296" s="480" t="s">
        <v>4013</v>
      </c>
      <c r="C5296" s="475"/>
      <c r="D5296" s="462"/>
    </row>
    <row r="5297" spans="2:4" hidden="1" x14ac:dyDescent="0.25">
      <c r="B5297" s="480" t="s">
        <v>4014</v>
      </c>
      <c r="C5297" s="475"/>
      <c r="D5297" s="462"/>
    </row>
    <row r="5298" spans="2:4" hidden="1" x14ac:dyDescent="0.25">
      <c r="B5298" s="480" t="s">
        <v>4015</v>
      </c>
      <c r="C5298" s="475"/>
      <c r="D5298" s="462"/>
    </row>
    <row r="5299" spans="2:4" hidden="1" x14ac:dyDescent="0.25">
      <c r="B5299" s="480" t="s">
        <v>4016</v>
      </c>
      <c r="C5299" s="475"/>
      <c r="D5299" s="462"/>
    </row>
    <row r="5300" spans="2:4" hidden="1" x14ac:dyDescent="0.25">
      <c r="B5300" s="480" t="s">
        <v>4017</v>
      </c>
      <c r="C5300" s="475"/>
      <c r="D5300" s="462"/>
    </row>
    <row r="5301" spans="2:4" hidden="1" x14ac:dyDescent="0.25">
      <c r="B5301" s="480" t="s">
        <v>4018</v>
      </c>
      <c r="C5301" s="475"/>
      <c r="D5301" s="462"/>
    </row>
    <row r="5302" spans="2:4" hidden="1" x14ac:dyDescent="0.25">
      <c r="B5302" s="480" t="s">
        <v>4019</v>
      </c>
      <c r="C5302" s="475"/>
      <c r="D5302" s="462"/>
    </row>
    <row r="5303" spans="2:4" hidden="1" x14ac:dyDescent="0.25">
      <c r="B5303" s="481" t="s">
        <v>3993</v>
      </c>
      <c r="C5303" s="471">
        <f>COLUMN(B5303)</f>
        <v>2</v>
      </c>
      <c r="D5303" s="471">
        <f>ROW(B5303)</f>
        <v>5303</v>
      </c>
    </row>
    <row r="5304" spans="2:4" hidden="1" x14ac:dyDescent="0.25">
      <c r="B5304" s="480" t="s">
        <v>4000</v>
      </c>
      <c r="C5304" s="475"/>
      <c r="D5304" s="462"/>
    </row>
    <row r="5305" spans="2:4" hidden="1" x14ac:dyDescent="0.25">
      <c r="B5305" s="480" t="s">
        <v>4001</v>
      </c>
      <c r="C5305" s="475"/>
      <c r="D5305" s="462"/>
    </row>
    <row r="5306" spans="2:4" hidden="1" x14ac:dyDescent="0.25">
      <c r="B5306" s="480" t="s">
        <v>4002</v>
      </c>
      <c r="C5306" s="475"/>
      <c r="D5306" s="462"/>
    </row>
    <row r="5307" spans="2:4" hidden="1" x14ac:dyDescent="0.25">
      <c r="B5307" s="480" t="s">
        <v>4003</v>
      </c>
      <c r="C5307" s="475"/>
      <c r="D5307" s="462"/>
    </row>
    <row r="5308" spans="2:4" hidden="1" x14ac:dyDescent="0.25">
      <c r="B5308" s="480" t="s">
        <v>4004</v>
      </c>
      <c r="C5308" s="475"/>
      <c r="D5308" s="462"/>
    </row>
    <row r="5309" spans="2:4" hidden="1" x14ac:dyDescent="0.25">
      <c r="B5309" s="480" t="s">
        <v>4005</v>
      </c>
      <c r="C5309" s="475"/>
      <c r="D5309" s="462"/>
    </row>
    <row r="5310" spans="2:4" hidden="1" x14ac:dyDescent="0.25">
      <c r="B5310" s="480" t="s">
        <v>4006</v>
      </c>
      <c r="C5310" s="475"/>
      <c r="D5310" s="462"/>
    </row>
    <row r="5311" spans="2:4" hidden="1" x14ac:dyDescent="0.25">
      <c r="B5311" s="480" t="s">
        <v>4007</v>
      </c>
      <c r="C5311" s="475"/>
      <c r="D5311" s="462"/>
    </row>
    <row r="5312" spans="2:4" hidden="1" x14ac:dyDescent="0.25">
      <c r="B5312" s="480" t="s">
        <v>4008</v>
      </c>
      <c r="C5312" s="475"/>
      <c r="D5312" s="462"/>
    </row>
    <row r="5313" spans="2:4" hidden="1" x14ac:dyDescent="0.25">
      <c r="B5313" s="480" t="s">
        <v>4009</v>
      </c>
      <c r="C5313" s="475"/>
      <c r="D5313" s="462"/>
    </row>
    <row r="5314" spans="2:4" hidden="1" x14ac:dyDescent="0.25">
      <c r="B5314" s="480" t="s">
        <v>4010</v>
      </c>
      <c r="C5314" s="475"/>
      <c r="D5314" s="462"/>
    </row>
    <row r="5315" spans="2:4" hidden="1" x14ac:dyDescent="0.25">
      <c r="B5315" s="480" t="s">
        <v>4011</v>
      </c>
      <c r="C5315" s="475"/>
      <c r="D5315" s="462"/>
    </row>
    <row r="5316" spans="2:4" hidden="1" x14ac:dyDescent="0.25">
      <c r="B5316" s="480" t="s">
        <v>4012</v>
      </c>
      <c r="C5316" s="475"/>
      <c r="D5316" s="462"/>
    </row>
    <row r="5317" spans="2:4" hidden="1" x14ac:dyDescent="0.25">
      <c r="B5317" s="480" t="s">
        <v>4013</v>
      </c>
      <c r="C5317" s="475"/>
      <c r="D5317" s="462"/>
    </row>
    <row r="5318" spans="2:4" hidden="1" x14ac:dyDescent="0.25">
      <c r="B5318" s="480" t="s">
        <v>4014</v>
      </c>
      <c r="C5318" s="475"/>
      <c r="D5318" s="462"/>
    </row>
    <row r="5319" spans="2:4" hidden="1" x14ac:dyDescent="0.25">
      <c r="B5319" s="480" t="s">
        <v>4015</v>
      </c>
      <c r="C5319" s="475"/>
      <c r="D5319" s="462"/>
    </row>
    <row r="5320" spans="2:4" hidden="1" x14ac:dyDescent="0.25">
      <c r="B5320" s="480" t="s">
        <v>4016</v>
      </c>
      <c r="C5320" s="475"/>
      <c r="D5320" s="462"/>
    </row>
    <row r="5321" spans="2:4" hidden="1" x14ac:dyDescent="0.25">
      <c r="B5321" s="480" t="s">
        <v>4017</v>
      </c>
      <c r="C5321" s="475"/>
      <c r="D5321" s="462"/>
    </row>
    <row r="5322" spans="2:4" hidden="1" x14ac:dyDescent="0.25">
      <c r="B5322" s="480" t="s">
        <v>4018</v>
      </c>
      <c r="C5322" s="475"/>
      <c r="D5322" s="462"/>
    </row>
    <row r="5323" spans="2:4" hidden="1" x14ac:dyDescent="0.25">
      <c r="B5323" s="480" t="s">
        <v>4019</v>
      </c>
      <c r="C5323" s="475"/>
      <c r="D5323" s="462"/>
    </row>
    <row r="5324" spans="2:4" hidden="1" x14ac:dyDescent="0.25">
      <c r="B5324" s="481" t="s">
        <v>3994</v>
      </c>
      <c r="C5324" s="471">
        <f>COLUMN(B5324)</f>
        <v>2</v>
      </c>
      <c r="D5324" s="471">
        <f>ROW(B5324)</f>
        <v>5324</v>
      </c>
    </row>
    <row r="5325" spans="2:4" hidden="1" x14ac:dyDescent="0.25">
      <c r="B5325" s="480" t="s">
        <v>4000</v>
      </c>
      <c r="C5325" s="475"/>
      <c r="D5325" s="462"/>
    </row>
    <row r="5326" spans="2:4" hidden="1" x14ac:dyDescent="0.25">
      <c r="B5326" s="480" t="s">
        <v>4001</v>
      </c>
      <c r="C5326" s="475"/>
      <c r="D5326" s="462"/>
    </row>
    <row r="5327" spans="2:4" hidden="1" x14ac:dyDescent="0.25">
      <c r="B5327" s="480" t="s">
        <v>4002</v>
      </c>
      <c r="C5327" s="475"/>
      <c r="D5327" s="462"/>
    </row>
    <row r="5328" spans="2:4" hidden="1" x14ac:dyDescent="0.25">
      <c r="B5328" s="480" t="s">
        <v>4003</v>
      </c>
      <c r="C5328" s="475"/>
      <c r="D5328" s="462"/>
    </row>
    <row r="5329" spans="2:4" hidden="1" x14ac:dyDescent="0.25">
      <c r="B5329" s="480" t="s">
        <v>4004</v>
      </c>
      <c r="C5329" s="475"/>
      <c r="D5329" s="462"/>
    </row>
    <row r="5330" spans="2:4" hidden="1" x14ac:dyDescent="0.25">
      <c r="B5330" s="480" t="s">
        <v>4005</v>
      </c>
      <c r="C5330" s="475"/>
      <c r="D5330" s="462"/>
    </row>
    <row r="5331" spans="2:4" hidden="1" x14ac:dyDescent="0.25">
      <c r="B5331" s="480" t="s">
        <v>4006</v>
      </c>
      <c r="C5331" s="475"/>
      <c r="D5331" s="462"/>
    </row>
    <row r="5332" spans="2:4" hidden="1" x14ac:dyDescent="0.25">
      <c r="B5332" s="480" t="s">
        <v>4007</v>
      </c>
      <c r="C5332" s="475"/>
      <c r="D5332" s="462"/>
    </row>
    <row r="5333" spans="2:4" hidden="1" x14ac:dyDescent="0.25">
      <c r="B5333" s="480" t="s">
        <v>4008</v>
      </c>
      <c r="C5333" s="475"/>
      <c r="D5333" s="462"/>
    </row>
    <row r="5334" spans="2:4" hidden="1" x14ac:dyDescent="0.25">
      <c r="B5334" s="480" t="s">
        <v>4009</v>
      </c>
      <c r="C5334" s="475"/>
      <c r="D5334" s="462"/>
    </row>
    <row r="5335" spans="2:4" hidden="1" x14ac:dyDescent="0.25">
      <c r="B5335" s="480" t="s">
        <v>4010</v>
      </c>
      <c r="C5335" s="475"/>
      <c r="D5335" s="462"/>
    </row>
    <row r="5336" spans="2:4" hidden="1" x14ac:dyDescent="0.25">
      <c r="B5336" s="480" t="s">
        <v>4011</v>
      </c>
      <c r="C5336" s="475"/>
      <c r="D5336" s="462"/>
    </row>
    <row r="5337" spans="2:4" hidden="1" x14ac:dyDescent="0.25">
      <c r="B5337" s="480" t="s">
        <v>4012</v>
      </c>
      <c r="C5337" s="475"/>
      <c r="D5337" s="462"/>
    </row>
    <row r="5338" spans="2:4" hidden="1" x14ac:dyDescent="0.25">
      <c r="B5338" s="480" t="s">
        <v>4013</v>
      </c>
      <c r="C5338" s="475"/>
      <c r="D5338" s="462"/>
    </row>
    <row r="5339" spans="2:4" hidden="1" x14ac:dyDescent="0.25">
      <c r="B5339" s="480" t="s">
        <v>4014</v>
      </c>
      <c r="C5339" s="475"/>
      <c r="D5339" s="462"/>
    </row>
    <row r="5340" spans="2:4" hidden="1" x14ac:dyDescent="0.25">
      <c r="B5340" s="480" t="s">
        <v>4015</v>
      </c>
      <c r="C5340" s="475"/>
      <c r="D5340" s="462"/>
    </row>
    <row r="5341" spans="2:4" hidden="1" x14ac:dyDescent="0.25">
      <c r="B5341" s="480" t="s">
        <v>4016</v>
      </c>
      <c r="C5341" s="475"/>
      <c r="D5341" s="462"/>
    </row>
    <row r="5342" spans="2:4" hidden="1" x14ac:dyDescent="0.25">
      <c r="B5342" s="480" t="s">
        <v>4017</v>
      </c>
      <c r="C5342" s="475"/>
      <c r="D5342" s="462"/>
    </row>
    <row r="5343" spans="2:4" hidden="1" x14ac:dyDescent="0.25">
      <c r="B5343" s="480" t="s">
        <v>4018</v>
      </c>
      <c r="C5343" s="475"/>
      <c r="D5343" s="462"/>
    </row>
    <row r="5344" spans="2:4" hidden="1" x14ac:dyDescent="0.25">
      <c r="B5344" s="480" t="s">
        <v>4019</v>
      </c>
      <c r="C5344" s="475"/>
      <c r="D5344" s="462"/>
    </row>
    <row r="5345" spans="2:4" hidden="1" x14ac:dyDescent="0.25">
      <c r="B5345" s="481" t="s">
        <v>3995</v>
      </c>
      <c r="C5345" s="471">
        <f>COLUMN(B5345)</f>
        <v>2</v>
      </c>
      <c r="D5345" s="471">
        <f>ROW(B5345)</f>
        <v>5345</v>
      </c>
    </row>
    <row r="5346" spans="2:4" hidden="1" x14ac:dyDescent="0.25">
      <c r="B5346" s="480" t="s">
        <v>4000</v>
      </c>
      <c r="C5346" s="475"/>
      <c r="D5346" s="462"/>
    </row>
    <row r="5347" spans="2:4" hidden="1" x14ac:dyDescent="0.25">
      <c r="B5347" s="480" t="s">
        <v>4001</v>
      </c>
      <c r="C5347" s="475"/>
      <c r="D5347" s="462"/>
    </row>
    <row r="5348" spans="2:4" hidden="1" x14ac:dyDescent="0.25">
      <c r="B5348" s="480" t="s">
        <v>4002</v>
      </c>
      <c r="C5348" s="475"/>
      <c r="D5348" s="462"/>
    </row>
    <row r="5349" spans="2:4" hidden="1" x14ac:dyDescent="0.25">
      <c r="B5349" s="480" t="s">
        <v>4003</v>
      </c>
      <c r="C5349" s="475"/>
      <c r="D5349" s="462"/>
    </row>
    <row r="5350" spans="2:4" hidden="1" x14ac:dyDescent="0.25">
      <c r="B5350" s="480" t="s">
        <v>4004</v>
      </c>
      <c r="C5350" s="475"/>
      <c r="D5350" s="462"/>
    </row>
    <row r="5351" spans="2:4" hidden="1" x14ac:dyDescent="0.25">
      <c r="B5351" s="480" t="s">
        <v>4005</v>
      </c>
      <c r="C5351" s="475"/>
      <c r="D5351" s="462"/>
    </row>
    <row r="5352" spans="2:4" hidden="1" x14ac:dyDescent="0.25">
      <c r="B5352" s="480" t="s">
        <v>4006</v>
      </c>
      <c r="C5352" s="475"/>
      <c r="D5352" s="462"/>
    </row>
    <row r="5353" spans="2:4" hidden="1" x14ac:dyDescent="0.25">
      <c r="B5353" s="480" t="s">
        <v>4007</v>
      </c>
      <c r="C5353" s="475"/>
      <c r="D5353" s="462"/>
    </row>
    <row r="5354" spans="2:4" hidden="1" x14ac:dyDescent="0.25">
      <c r="B5354" s="480" t="s">
        <v>4008</v>
      </c>
      <c r="C5354" s="475"/>
      <c r="D5354" s="462"/>
    </row>
    <row r="5355" spans="2:4" hidden="1" x14ac:dyDescent="0.25">
      <c r="B5355" s="480" t="s">
        <v>4009</v>
      </c>
      <c r="C5355" s="475"/>
      <c r="D5355" s="462"/>
    </row>
    <row r="5356" spans="2:4" hidden="1" x14ac:dyDescent="0.25">
      <c r="B5356" s="480" t="s">
        <v>4010</v>
      </c>
      <c r="C5356" s="475"/>
      <c r="D5356" s="462"/>
    </row>
    <row r="5357" spans="2:4" hidden="1" x14ac:dyDescent="0.25">
      <c r="B5357" s="480" t="s">
        <v>4011</v>
      </c>
      <c r="C5357" s="475"/>
      <c r="D5357" s="462"/>
    </row>
    <row r="5358" spans="2:4" hidden="1" x14ac:dyDescent="0.25">
      <c r="B5358" s="480" t="s">
        <v>4012</v>
      </c>
      <c r="C5358" s="475"/>
      <c r="D5358" s="462"/>
    </row>
    <row r="5359" spans="2:4" hidden="1" x14ac:dyDescent="0.25">
      <c r="B5359" s="480" t="s">
        <v>4013</v>
      </c>
      <c r="C5359" s="475"/>
      <c r="D5359" s="462"/>
    </row>
    <row r="5360" spans="2:4" hidden="1" x14ac:dyDescent="0.25">
      <c r="B5360" s="480" t="s">
        <v>4014</v>
      </c>
      <c r="C5360" s="475"/>
      <c r="D5360" s="462"/>
    </row>
    <row r="5361" spans="2:4" hidden="1" x14ac:dyDescent="0.25">
      <c r="B5361" s="480" t="s">
        <v>4015</v>
      </c>
      <c r="C5361" s="475"/>
      <c r="D5361" s="462"/>
    </row>
    <row r="5362" spans="2:4" hidden="1" x14ac:dyDescent="0.25">
      <c r="B5362" s="480" t="s">
        <v>4016</v>
      </c>
      <c r="C5362" s="475"/>
      <c r="D5362" s="462"/>
    </row>
    <row r="5363" spans="2:4" hidden="1" x14ac:dyDescent="0.25">
      <c r="B5363" s="480" t="s">
        <v>4017</v>
      </c>
      <c r="C5363" s="475"/>
      <c r="D5363" s="462"/>
    </row>
    <row r="5364" spans="2:4" hidden="1" x14ac:dyDescent="0.25">
      <c r="B5364" s="480" t="s">
        <v>4018</v>
      </c>
      <c r="C5364" s="475"/>
      <c r="D5364" s="462"/>
    </row>
    <row r="5365" spans="2:4" hidden="1" x14ac:dyDescent="0.25">
      <c r="B5365" s="480" t="s">
        <v>4019</v>
      </c>
      <c r="C5365" s="475"/>
      <c r="D5365" s="462"/>
    </row>
    <row r="5366" spans="2:4" hidden="1" x14ac:dyDescent="0.25">
      <c r="B5366" s="481" t="s">
        <v>4252</v>
      </c>
      <c r="C5366" s="471">
        <f>COLUMN(B5366)</f>
        <v>2</v>
      </c>
      <c r="D5366" s="471">
        <f>ROW(B5366)</f>
        <v>5366</v>
      </c>
    </row>
    <row r="5367" spans="2:4" hidden="1" x14ac:dyDescent="0.25">
      <c r="B5367" s="480" t="s">
        <v>4000</v>
      </c>
      <c r="C5367" s="475"/>
      <c r="D5367" s="462"/>
    </row>
    <row r="5368" spans="2:4" hidden="1" x14ac:dyDescent="0.25">
      <c r="B5368" s="480" t="s">
        <v>4001</v>
      </c>
      <c r="C5368" s="475"/>
      <c r="D5368" s="462"/>
    </row>
    <row r="5369" spans="2:4" hidden="1" x14ac:dyDescent="0.25">
      <c r="B5369" s="480" t="s">
        <v>4002</v>
      </c>
      <c r="C5369" s="475"/>
      <c r="D5369" s="462"/>
    </row>
    <row r="5370" spans="2:4" hidden="1" x14ac:dyDescent="0.25">
      <c r="B5370" s="480" t="s">
        <v>4003</v>
      </c>
      <c r="C5370" s="475"/>
      <c r="D5370" s="462"/>
    </row>
    <row r="5371" spans="2:4" hidden="1" x14ac:dyDescent="0.25">
      <c r="B5371" s="480" t="s">
        <v>4004</v>
      </c>
      <c r="C5371" s="475"/>
      <c r="D5371" s="462"/>
    </row>
    <row r="5372" spans="2:4" hidden="1" x14ac:dyDescent="0.25">
      <c r="B5372" s="480" t="s">
        <v>4005</v>
      </c>
      <c r="C5372" s="475"/>
      <c r="D5372" s="462"/>
    </row>
    <row r="5373" spans="2:4" hidden="1" x14ac:dyDescent="0.25">
      <c r="B5373" s="480" t="s">
        <v>4006</v>
      </c>
      <c r="C5373" s="475"/>
      <c r="D5373" s="462"/>
    </row>
    <row r="5374" spans="2:4" hidden="1" x14ac:dyDescent="0.25">
      <c r="B5374" s="480" t="s">
        <v>4007</v>
      </c>
      <c r="C5374" s="475"/>
      <c r="D5374" s="462"/>
    </row>
    <row r="5375" spans="2:4" hidden="1" x14ac:dyDescent="0.25">
      <c r="B5375" s="480" t="s">
        <v>4008</v>
      </c>
      <c r="C5375" s="475"/>
      <c r="D5375" s="462"/>
    </row>
    <row r="5376" spans="2:4" hidden="1" x14ac:dyDescent="0.25">
      <c r="B5376" s="480" t="s">
        <v>4009</v>
      </c>
      <c r="C5376" s="475"/>
      <c r="D5376" s="462"/>
    </row>
    <row r="5377" spans="2:4" hidden="1" x14ac:dyDescent="0.25">
      <c r="B5377" s="480" t="s">
        <v>4010</v>
      </c>
      <c r="C5377" s="475"/>
      <c r="D5377" s="462"/>
    </row>
    <row r="5378" spans="2:4" hidden="1" x14ac:dyDescent="0.25">
      <c r="B5378" s="480" t="s">
        <v>4011</v>
      </c>
      <c r="C5378" s="475"/>
      <c r="D5378" s="462"/>
    </row>
    <row r="5379" spans="2:4" hidden="1" x14ac:dyDescent="0.25">
      <c r="B5379" s="480" t="s">
        <v>4012</v>
      </c>
      <c r="C5379" s="475"/>
      <c r="D5379" s="462"/>
    </row>
    <row r="5380" spans="2:4" hidden="1" x14ac:dyDescent="0.25">
      <c r="B5380" s="480" t="s">
        <v>4013</v>
      </c>
      <c r="C5380" s="475"/>
      <c r="D5380" s="462"/>
    </row>
    <row r="5381" spans="2:4" hidden="1" x14ac:dyDescent="0.25">
      <c r="B5381" s="480" t="s">
        <v>4014</v>
      </c>
      <c r="C5381" s="475"/>
      <c r="D5381" s="462"/>
    </row>
    <row r="5382" spans="2:4" hidden="1" x14ac:dyDescent="0.25">
      <c r="B5382" s="480" t="s">
        <v>4015</v>
      </c>
      <c r="C5382" s="475"/>
      <c r="D5382" s="462"/>
    </row>
    <row r="5383" spans="2:4" hidden="1" x14ac:dyDescent="0.25">
      <c r="B5383" s="480" t="s">
        <v>4016</v>
      </c>
      <c r="C5383" s="475"/>
      <c r="D5383" s="462"/>
    </row>
    <row r="5384" spans="2:4" hidden="1" x14ac:dyDescent="0.25">
      <c r="B5384" s="480" t="s">
        <v>4017</v>
      </c>
      <c r="C5384" s="475"/>
      <c r="D5384" s="462"/>
    </row>
    <row r="5385" spans="2:4" hidden="1" x14ac:dyDescent="0.25">
      <c r="B5385" s="480" t="s">
        <v>4018</v>
      </c>
      <c r="C5385" s="475"/>
      <c r="D5385" s="462"/>
    </row>
    <row r="5386" spans="2:4" hidden="1" x14ac:dyDescent="0.25">
      <c r="B5386" s="480" t="s">
        <v>4019</v>
      </c>
      <c r="C5386" s="475"/>
      <c r="D5386" s="462"/>
    </row>
    <row r="5387" spans="2:4" hidden="1" x14ac:dyDescent="0.25">
      <c r="B5387" s="477" t="s">
        <v>4253</v>
      </c>
      <c r="C5387" s="471">
        <f>COLUMN(B5387)</f>
        <v>2</v>
      </c>
      <c r="D5387" s="471">
        <f>ROW(B5387)</f>
        <v>5387</v>
      </c>
    </row>
    <row r="5388" spans="2:4" hidden="1" x14ac:dyDescent="0.25">
      <c r="B5388" s="480" t="s">
        <v>4000</v>
      </c>
      <c r="C5388" s="475"/>
      <c r="D5388" s="462"/>
    </row>
    <row r="5389" spans="2:4" hidden="1" x14ac:dyDescent="0.25">
      <c r="B5389" s="480" t="s">
        <v>4001</v>
      </c>
      <c r="C5389" s="475"/>
      <c r="D5389" s="462"/>
    </row>
    <row r="5390" spans="2:4" hidden="1" x14ac:dyDescent="0.25">
      <c r="B5390" s="480" t="s">
        <v>4002</v>
      </c>
      <c r="C5390" s="475"/>
      <c r="D5390" s="462"/>
    </row>
    <row r="5391" spans="2:4" hidden="1" x14ac:dyDescent="0.25">
      <c r="B5391" s="480" t="s">
        <v>4003</v>
      </c>
      <c r="C5391" s="475"/>
      <c r="D5391" s="462"/>
    </row>
    <row r="5392" spans="2:4" hidden="1" x14ac:dyDescent="0.25">
      <c r="B5392" s="480" t="s">
        <v>4004</v>
      </c>
      <c r="C5392" s="475"/>
      <c r="D5392" s="462"/>
    </row>
    <row r="5393" spans="2:4" hidden="1" x14ac:dyDescent="0.25">
      <c r="B5393" s="480" t="s">
        <v>4005</v>
      </c>
      <c r="C5393" s="475"/>
      <c r="D5393" s="462"/>
    </row>
    <row r="5394" spans="2:4" hidden="1" x14ac:dyDescent="0.25">
      <c r="B5394" s="480" t="s">
        <v>4006</v>
      </c>
      <c r="C5394" s="475"/>
      <c r="D5394" s="462"/>
    </row>
    <row r="5395" spans="2:4" hidden="1" x14ac:dyDescent="0.25">
      <c r="B5395" s="480" t="s">
        <v>4007</v>
      </c>
      <c r="C5395" s="475"/>
      <c r="D5395" s="462"/>
    </row>
    <row r="5396" spans="2:4" hidden="1" x14ac:dyDescent="0.25">
      <c r="B5396" s="480" t="s">
        <v>4008</v>
      </c>
      <c r="C5396" s="475"/>
      <c r="D5396" s="462"/>
    </row>
    <row r="5397" spans="2:4" hidden="1" x14ac:dyDescent="0.25">
      <c r="B5397" s="480" t="s">
        <v>4009</v>
      </c>
      <c r="C5397" s="475"/>
      <c r="D5397" s="462"/>
    </row>
    <row r="5398" spans="2:4" hidden="1" x14ac:dyDescent="0.25">
      <c r="B5398" s="480" t="s">
        <v>4010</v>
      </c>
      <c r="C5398" s="475"/>
      <c r="D5398" s="462"/>
    </row>
    <row r="5399" spans="2:4" hidden="1" x14ac:dyDescent="0.25">
      <c r="B5399" s="480" t="s">
        <v>4011</v>
      </c>
      <c r="C5399" s="475"/>
      <c r="D5399" s="462"/>
    </row>
    <row r="5400" spans="2:4" hidden="1" x14ac:dyDescent="0.25">
      <c r="B5400" s="480" t="s">
        <v>4012</v>
      </c>
      <c r="C5400" s="475"/>
      <c r="D5400" s="462"/>
    </row>
    <row r="5401" spans="2:4" hidden="1" x14ac:dyDescent="0.25">
      <c r="B5401" s="480" t="s">
        <v>4013</v>
      </c>
      <c r="C5401" s="475"/>
      <c r="D5401" s="462"/>
    </row>
    <row r="5402" spans="2:4" hidden="1" x14ac:dyDescent="0.25">
      <c r="B5402" s="480" t="s">
        <v>4014</v>
      </c>
      <c r="C5402" s="475"/>
      <c r="D5402" s="462"/>
    </row>
    <row r="5403" spans="2:4" hidden="1" x14ac:dyDescent="0.25">
      <c r="B5403" s="480" t="s">
        <v>4015</v>
      </c>
      <c r="C5403" s="475"/>
      <c r="D5403" s="462"/>
    </row>
    <row r="5404" spans="2:4" hidden="1" x14ac:dyDescent="0.25">
      <c r="B5404" s="480" t="s">
        <v>4016</v>
      </c>
      <c r="C5404" s="475"/>
      <c r="D5404" s="462"/>
    </row>
    <row r="5405" spans="2:4" hidden="1" x14ac:dyDescent="0.25">
      <c r="B5405" s="480" t="s">
        <v>4017</v>
      </c>
      <c r="C5405" s="475"/>
      <c r="D5405" s="462"/>
    </row>
    <row r="5406" spans="2:4" hidden="1" x14ac:dyDescent="0.25">
      <c r="B5406" s="480" t="s">
        <v>4018</v>
      </c>
      <c r="C5406" s="475"/>
      <c r="D5406" s="462"/>
    </row>
    <row r="5407" spans="2:4" hidden="1" x14ac:dyDescent="0.25">
      <c r="B5407" s="480" t="s">
        <v>4019</v>
      </c>
      <c r="C5407" s="475"/>
      <c r="D5407" s="462"/>
    </row>
    <row r="5408" spans="2:4" hidden="1" x14ac:dyDescent="0.25">
      <c r="B5408" s="481" t="s">
        <v>4254</v>
      </c>
      <c r="C5408" s="471">
        <f>COLUMN(B5408)</f>
        <v>2</v>
      </c>
      <c r="D5408" s="471">
        <f>ROW(B5408)</f>
        <v>5408</v>
      </c>
    </row>
    <row r="5409" spans="2:4" hidden="1" x14ac:dyDescent="0.25">
      <c r="B5409" s="480" t="s">
        <v>4000</v>
      </c>
      <c r="C5409" s="475"/>
      <c r="D5409" s="462"/>
    </row>
    <row r="5410" spans="2:4" hidden="1" x14ac:dyDescent="0.25">
      <c r="B5410" s="480" t="s">
        <v>4001</v>
      </c>
      <c r="C5410" s="475"/>
      <c r="D5410" s="462"/>
    </row>
    <row r="5411" spans="2:4" hidden="1" x14ac:dyDescent="0.25">
      <c r="B5411" s="480" t="s">
        <v>4002</v>
      </c>
      <c r="C5411" s="475"/>
      <c r="D5411" s="462"/>
    </row>
    <row r="5412" spans="2:4" hidden="1" x14ac:dyDescent="0.25">
      <c r="B5412" s="480" t="s">
        <v>4003</v>
      </c>
      <c r="C5412" s="475"/>
      <c r="D5412" s="462"/>
    </row>
    <row r="5413" spans="2:4" hidden="1" x14ac:dyDescent="0.25">
      <c r="B5413" s="480" t="s">
        <v>4004</v>
      </c>
      <c r="C5413" s="475"/>
      <c r="D5413" s="462"/>
    </row>
    <row r="5414" spans="2:4" hidden="1" x14ac:dyDescent="0.25">
      <c r="B5414" s="480" t="s">
        <v>4005</v>
      </c>
      <c r="C5414" s="475"/>
      <c r="D5414" s="462"/>
    </row>
    <row r="5415" spans="2:4" hidden="1" x14ac:dyDescent="0.25">
      <c r="B5415" s="480" t="s">
        <v>4006</v>
      </c>
      <c r="C5415" s="475"/>
      <c r="D5415" s="462"/>
    </row>
    <row r="5416" spans="2:4" hidden="1" x14ac:dyDescent="0.25">
      <c r="B5416" s="480" t="s">
        <v>4007</v>
      </c>
      <c r="C5416" s="475"/>
      <c r="D5416" s="462"/>
    </row>
    <row r="5417" spans="2:4" hidden="1" x14ac:dyDescent="0.25">
      <c r="B5417" s="480" t="s">
        <v>4008</v>
      </c>
      <c r="C5417" s="475"/>
      <c r="D5417" s="462"/>
    </row>
    <row r="5418" spans="2:4" hidden="1" x14ac:dyDescent="0.25">
      <c r="B5418" s="480" t="s">
        <v>4009</v>
      </c>
      <c r="C5418" s="475"/>
      <c r="D5418" s="462"/>
    </row>
    <row r="5419" spans="2:4" hidden="1" x14ac:dyDescent="0.25">
      <c r="B5419" s="480" t="s">
        <v>4010</v>
      </c>
      <c r="C5419" s="475"/>
      <c r="D5419" s="462"/>
    </row>
    <row r="5420" spans="2:4" hidden="1" x14ac:dyDescent="0.25">
      <c r="B5420" s="480" t="s">
        <v>4011</v>
      </c>
      <c r="C5420" s="475"/>
      <c r="D5420" s="462"/>
    </row>
    <row r="5421" spans="2:4" hidden="1" x14ac:dyDescent="0.25">
      <c r="B5421" s="480" t="s">
        <v>4012</v>
      </c>
      <c r="C5421" s="475"/>
      <c r="D5421" s="462"/>
    </row>
    <row r="5422" spans="2:4" hidden="1" x14ac:dyDescent="0.25">
      <c r="B5422" s="480" t="s">
        <v>4013</v>
      </c>
      <c r="C5422" s="475"/>
      <c r="D5422" s="462"/>
    </row>
    <row r="5423" spans="2:4" hidden="1" x14ac:dyDescent="0.25">
      <c r="B5423" s="480" t="s">
        <v>4014</v>
      </c>
      <c r="C5423" s="475"/>
      <c r="D5423" s="462"/>
    </row>
    <row r="5424" spans="2:4" hidden="1" x14ac:dyDescent="0.25">
      <c r="B5424" s="480" t="s">
        <v>4015</v>
      </c>
      <c r="C5424" s="475"/>
      <c r="D5424" s="462"/>
    </row>
    <row r="5425" spans="2:4" hidden="1" x14ac:dyDescent="0.25">
      <c r="B5425" s="480" t="s">
        <v>4016</v>
      </c>
      <c r="C5425" s="475"/>
      <c r="D5425" s="462"/>
    </row>
    <row r="5426" spans="2:4" hidden="1" x14ac:dyDescent="0.25">
      <c r="B5426" s="480" t="s">
        <v>4017</v>
      </c>
      <c r="C5426" s="475"/>
      <c r="D5426" s="462"/>
    </row>
    <row r="5427" spans="2:4" hidden="1" x14ac:dyDescent="0.25">
      <c r="B5427" s="480" t="s">
        <v>4018</v>
      </c>
      <c r="C5427" s="475"/>
      <c r="D5427" s="462"/>
    </row>
    <row r="5428" spans="2:4" hidden="1" x14ac:dyDescent="0.25">
      <c r="B5428" s="480" t="s">
        <v>4019</v>
      </c>
      <c r="C5428" s="475"/>
      <c r="D5428" s="462"/>
    </row>
    <row r="5429" spans="2:4" hidden="1" x14ac:dyDescent="0.25">
      <c r="B5429" s="481" t="s">
        <v>4255</v>
      </c>
      <c r="C5429" s="471">
        <f>COLUMN(B5429)</f>
        <v>2</v>
      </c>
      <c r="D5429" s="471">
        <f>ROW(B5429)</f>
        <v>5429</v>
      </c>
    </row>
    <row r="5430" spans="2:4" hidden="1" x14ac:dyDescent="0.25">
      <c r="B5430" s="480" t="s">
        <v>4000</v>
      </c>
      <c r="C5430" s="475"/>
      <c r="D5430" s="462"/>
    </row>
    <row r="5431" spans="2:4" hidden="1" x14ac:dyDescent="0.25">
      <c r="B5431" s="480" t="s">
        <v>4001</v>
      </c>
      <c r="C5431" s="475"/>
      <c r="D5431" s="462"/>
    </row>
    <row r="5432" spans="2:4" hidden="1" x14ac:dyDescent="0.25">
      <c r="B5432" s="480" t="s">
        <v>4002</v>
      </c>
      <c r="C5432" s="475"/>
      <c r="D5432" s="462"/>
    </row>
    <row r="5433" spans="2:4" hidden="1" x14ac:dyDescent="0.25">
      <c r="B5433" s="480" t="s">
        <v>4003</v>
      </c>
      <c r="C5433" s="475"/>
      <c r="D5433" s="462"/>
    </row>
    <row r="5434" spans="2:4" hidden="1" x14ac:dyDescent="0.25">
      <c r="B5434" s="480" t="s">
        <v>4004</v>
      </c>
      <c r="C5434" s="475"/>
      <c r="D5434" s="462"/>
    </row>
    <row r="5435" spans="2:4" hidden="1" x14ac:dyDescent="0.25">
      <c r="B5435" s="480" t="s">
        <v>4005</v>
      </c>
      <c r="C5435" s="475"/>
      <c r="D5435" s="462"/>
    </row>
    <row r="5436" spans="2:4" hidden="1" x14ac:dyDescent="0.25">
      <c r="B5436" s="480" t="s">
        <v>4006</v>
      </c>
      <c r="C5436" s="475"/>
      <c r="D5436" s="462"/>
    </row>
    <row r="5437" spans="2:4" hidden="1" x14ac:dyDescent="0.25">
      <c r="B5437" s="480" t="s">
        <v>4007</v>
      </c>
      <c r="C5437" s="475"/>
      <c r="D5437" s="462"/>
    </row>
    <row r="5438" spans="2:4" hidden="1" x14ac:dyDescent="0.25">
      <c r="B5438" s="480" t="s">
        <v>4008</v>
      </c>
      <c r="C5438" s="475"/>
      <c r="D5438" s="462"/>
    </row>
    <row r="5439" spans="2:4" hidden="1" x14ac:dyDescent="0.25">
      <c r="B5439" s="480" t="s">
        <v>4009</v>
      </c>
      <c r="C5439" s="475"/>
      <c r="D5439" s="462"/>
    </row>
    <row r="5440" spans="2:4" hidden="1" x14ac:dyDescent="0.25">
      <c r="B5440" s="480" t="s">
        <v>4010</v>
      </c>
      <c r="C5440" s="475"/>
      <c r="D5440" s="462"/>
    </row>
    <row r="5441" spans="2:4" hidden="1" x14ac:dyDescent="0.25">
      <c r="B5441" s="480" t="s">
        <v>4011</v>
      </c>
      <c r="C5441" s="475"/>
      <c r="D5441" s="462"/>
    </row>
    <row r="5442" spans="2:4" hidden="1" x14ac:dyDescent="0.25">
      <c r="B5442" s="480" t="s">
        <v>4012</v>
      </c>
      <c r="C5442" s="475"/>
      <c r="D5442" s="462"/>
    </row>
    <row r="5443" spans="2:4" hidden="1" x14ac:dyDescent="0.25">
      <c r="B5443" s="480" t="s">
        <v>4013</v>
      </c>
      <c r="C5443" s="475"/>
      <c r="D5443" s="462"/>
    </row>
    <row r="5444" spans="2:4" hidden="1" x14ac:dyDescent="0.25">
      <c r="B5444" s="480" t="s">
        <v>4014</v>
      </c>
      <c r="C5444" s="475"/>
      <c r="D5444" s="462"/>
    </row>
    <row r="5445" spans="2:4" hidden="1" x14ac:dyDescent="0.25">
      <c r="B5445" s="480" t="s">
        <v>4015</v>
      </c>
      <c r="C5445" s="475"/>
      <c r="D5445" s="462"/>
    </row>
    <row r="5446" spans="2:4" hidden="1" x14ac:dyDescent="0.25">
      <c r="B5446" s="480" t="s">
        <v>4016</v>
      </c>
      <c r="C5446" s="475"/>
      <c r="D5446" s="462"/>
    </row>
    <row r="5447" spans="2:4" hidden="1" x14ac:dyDescent="0.25">
      <c r="B5447" s="480" t="s">
        <v>4017</v>
      </c>
      <c r="C5447" s="475"/>
      <c r="D5447" s="462"/>
    </row>
    <row r="5448" spans="2:4" hidden="1" x14ac:dyDescent="0.25">
      <c r="B5448" s="480" t="s">
        <v>4018</v>
      </c>
      <c r="C5448" s="475"/>
      <c r="D5448" s="462"/>
    </row>
    <row r="5449" spans="2:4" hidden="1" x14ac:dyDescent="0.25">
      <c r="B5449" s="480" t="s">
        <v>4019</v>
      </c>
      <c r="C5449" s="475"/>
      <c r="D5449" s="462"/>
    </row>
    <row r="5450" spans="2:4" hidden="1" x14ac:dyDescent="0.25">
      <c r="B5450" s="481" t="s">
        <v>4256</v>
      </c>
      <c r="C5450" s="471">
        <f>COLUMN(B5450)</f>
        <v>2</v>
      </c>
      <c r="D5450" s="471">
        <f>ROW(B5450)</f>
        <v>5450</v>
      </c>
    </row>
    <row r="5451" spans="2:4" hidden="1" x14ac:dyDescent="0.25">
      <c r="B5451" s="480" t="s">
        <v>4000</v>
      </c>
      <c r="C5451" s="475"/>
      <c r="D5451" s="462"/>
    </row>
    <row r="5452" spans="2:4" hidden="1" x14ac:dyDescent="0.25">
      <c r="B5452" s="480" t="s">
        <v>4001</v>
      </c>
      <c r="C5452" s="475"/>
      <c r="D5452" s="462"/>
    </row>
    <row r="5453" spans="2:4" hidden="1" x14ac:dyDescent="0.25">
      <c r="B5453" s="480" t="s">
        <v>4002</v>
      </c>
      <c r="C5453" s="475"/>
      <c r="D5453" s="462"/>
    </row>
    <row r="5454" spans="2:4" hidden="1" x14ac:dyDescent="0.25">
      <c r="B5454" s="480" t="s">
        <v>4003</v>
      </c>
      <c r="C5454" s="475"/>
      <c r="D5454" s="462"/>
    </row>
    <row r="5455" spans="2:4" hidden="1" x14ac:dyDescent="0.25">
      <c r="B5455" s="480" t="s">
        <v>4004</v>
      </c>
      <c r="C5455" s="475"/>
      <c r="D5455" s="462"/>
    </row>
    <row r="5456" spans="2:4" hidden="1" x14ac:dyDescent="0.25">
      <c r="B5456" s="480" t="s">
        <v>4005</v>
      </c>
      <c r="C5456" s="475"/>
      <c r="D5456" s="462"/>
    </row>
    <row r="5457" spans="2:4" hidden="1" x14ac:dyDescent="0.25">
      <c r="B5457" s="480" t="s">
        <v>4006</v>
      </c>
      <c r="C5457" s="475"/>
      <c r="D5457" s="462"/>
    </row>
    <row r="5458" spans="2:4" hidden="1" x14ac:dyDescent="0.25">
      <c r="B5458" s="480" t="s">
        <v>4007</v>
      </c>
      <c r="C5458" s="475"/>
      <c r="D5458" s="462"/>
    </row>
    <row r="5459" spans="2:4" hidden="1" x14ac:dyDescent="0.25">
      <c r="B5459" s="480" t="s">
        <v>4008</v>
      </c>
      <c r="C5459" s="475"/>
      <c r="D5459" s="462"/>
    </row>
    <row r="5460" spans="2:4" hidden="1" x14ac:dyDescent="0.25">
      <c r="B5460" s="480" t="s">
        <v>4009</v>
      </c>
      <c r="C5460" s="475"/>
      <c r="D5460" s="462"/>
    </row>
    <row r="5461" spans="2:4" hidden="1" x14ac:dyDescent="0.25">
      <c r="B5461" s="480" t="s">
        <v>4010</v>
      </c>
      <c r="C5461" s="475"/>
      <c r="D5461" s="462"/>
    </row>
    <row r="5462" spans="2:4" hidden="1" x14ac:dyDescent="0.25">
      <c r="B5462" s="480" t="s">
        <v>4011</v>
      </c>
      <c r="C5462" s="475"/>
      <c r="D5462" s="462"/>
    </row>
    <row r="5463" spans="2:4" hidden="1" x14ac:dyDescent="0.25">
      <c r="B5463" s="480" t="s">
        <v>4012</v>
      </c>
      <c r="C5463" s="475"/>
      <c r="D5463" s="462"/>
    </row>
    <row r="5464" spans="2:4" hidden="1" x14ac:dyDescent="0.25">
      <c r="B5464" s="480" t="s">
        <v>4013</v>
      </c>
      <c r="C5464" s="475"/>
      <c r="D5464" s="462"/>
    </row>
    <row r="5465" spans="2:4" hidden="1" x14ac:dyDescent="0.25">
      <c r="B5465" s="480" t="s">
        <v>4014</v>
      </c>
      <c r="C5465" s="475"/>
      <c r="D5465" s="462"/>
    </row>
    <row r="5466" spans="2:4" hidden="1" x14ac:dyDescent="0.25">
      <c r="B5466" s="480" t="s">
        <v>4015</v>
      </c>
      <c r="C5466" s="475"/>
      <c r="D5466" s="462"/>
    </row>
    <row r="5467" spans="2:4" hidden="1" x14ac:dyDescent="0.25">
      <c r="B5467" s="480" t="s">
        <v>4016</v>
      </c>
      <c r="C5467" s="475"/>
      <c r="D5467" s="462"/>
    </row>
    <row r="5468" spans="2:4" hidden="1" x14ac:dyDescent="0.25">
      <c r="B5468" s="480" t="s">
        <v>4017</v>
      </c>
      <c r="C5468" s="475"/>
      <c r="D5468" s="462"/>
    </row>
    <row r="5469" spans="2:4" hidden="1" x14ac:dyDescent="0.25">
      <c r="B5469" s="480" t="s">
        <v>4018</v>
      </c>
      <c r="C5469" s="475"/>
      <c r="D5469" s="462"/>
    </row>
    <row r="5470" spans="2:4" hidden="1" x14ac:dyDescent="0.25">
      <c r="B5470" s="480" t="s">
        <v>4019</v>
      </c>
      <c r="C5470" s="475"/>
      <c r="D5470" s="462"/>
    </row>
    <row r="5471" spans="2:4" hidden="1" x14ac:dyDescent="0.25">
      <c r="B5471" s="481" t="s">
        <v>4257</v>
      </c>
      <c r="C5471" s="471">
        <f>COLUMN(B5471)</f>
        <v>2</v>
      </c>
      <c r="D5471" s="471">
        <f>ROW(B5471)</f>
        <v>5471</v>
      </c>
    </row>
    <row r="5472" spans="2:4" hidden="1" x14ac:dyDescent="0.25">
      <c r="B5472" s="480" t="s">
        <v>4000</v>
      </c>
      <c r="C5472" s="475"/>
      <c r="D5472" s="462"/>
    </row>
    <row r="5473" spans="2:4" hidden="1" x14ac:dyDescent="0.25">
      <c r="B5473" s="480" t="s">
        <v>4001</v>
      </c>
      <c r="C5473" s="475"/>
      <c r="D5473" s="462"/>
    </row>
    <row r="5474" spans="2:4" hidden="1" x14ac:dyDescent="0.25">
      <c r="B5474" s="480" t="s">
        <v>4002</v>
      </c>
      <c r="C5474" s="475"/>
      <c r="D5474" s="462"/>
    </row>
    <row r="5475" spans="2:4" hidden="1" x14ac:dyDescent="0.25">
      <c r="B5475" s="480" t="s">
        <v>4003</v>
      </c>
      <c r="C5475" s="475"/>
      <c r="D5475" s="462"/>
    </row>
    <row r="5476" spans="2:4" hidden="1" x14ac:dyDescent="0.25">
      <c r="B5476" s="480" t="s">
        <v>4004</v>
      </c>
      <c r="C5476" s="475"/>
      <c r="D5476" s="462"/>
    </row>
    <row r="5477" spans="2:4" hidden="1" x14ac:dyDescent="0.25">
      <c r="B5477" s="480" t="s">
        <v>4005</v>
      </c>
      <c r="C5477" s="475"/>
      <c r="D5477" s="462"/>
    </row>
    <row r="5478" spans="2:4" hidden="1" x14ac:dyDescent="0.25">
      <c r="B5478" s="480" t="s">
        <v>4006</v>
      </c>
      <c r="C5478" s="475"/>
      <c r="D5478" s="462"/>
    </row>
    <row r="5479" spans="2:4" hidden="1" x14ac:dyDescent="0.25">
      <c r="B5479" s="480" t="s">
        <v>4007</v>
      </c>
      <c r="C5479" s="475"/>
      <c r="D5479" s="462"/>
    </row>
    <row r="5480" spans="2:4" hidden="1" x14ac:dyDescent="0.25">
      <c r="B5480" s="480" t="s">
        <v>4008</v>
      </c>
      <c r="C5480" s="475"/>
      <c r="D5480" s="462"/>
    </row>
    <row r="5481" spans="2:4" hidden="1" x14ac:dyDescent="0.25">
      <c r="B5481" s="480" t="s">
        <v>4009</v>
      </c>
      <c r="C5481" s="475"/>
      <c r="D5481" s="462"/>
    </row>
    <row r="5482" spans="2:4" hidden="1" x14ac:dyDescent="0.25">
      <c r="B5482" s="480" t="s">
        <v>4010</v>
      </c>
      <c r="C5482" s="475"/>
      <c r="D5482" s="462"/>
    </row>
    <row r="5483" spans="2:4" hidden="1" x14ac:dyDescent="0.25">
      <c r="B5483" s="480" t="s">
        <v>4011</v>
      </c>
      <c r="C5483" s="475"/>
      <c r="D5483" s="462"/>
    </row>
    <row r="5484" spans="2:4" hidden="1" x14ac:dyDescent="0.25">
      <c r="B5484" s="480" t="s">
        <v>4012</v>
      </c>
      <c r="C5484" s="475"/>
      <c r="D5484" s="462"/>
    </row>
    <row r="5485" spans="2:4" hidden="1" x14ac:dyDescent="0.25">
      <c r="B5485" s="480" t="s">
        <v>4013</v>
      </c>
      <c r="C5485" s="475"/>
      <c r="D5485" s="462"/>
    </row>
    <row r="5486" spans="2:4" hidden="1" x14ac:dyDescent="0.25">
      <c r="B5486" s="480" t="s">
        <v>4014</v>
      </c>
      <c r="C5486" s="475"/>
      <c r="D5486" s="462"/>
    </row>
    <row r="5487" spans="2:4" hidden="1" x14ac:dyDescent="0.25">
      <c r="B5487" s="480" t="s">
        <v>4015</v>
      </c>
      <c r="C5487" s="475"/>
      <c r="D5487" s="462"/>
    </row>
    <row r="5488" spans="2:4" hidden="1" x14ac:dyDescent="0.25">
      <c r="B5488" s="480" t="s">
        <v>4016</v>
      </c>
      <c r="C5488" s="475"/>
      <c r="D5488" s="462"/>
    </row>
    <row r="5489" spans="2:4" hidden="1" x14ac:dyDescent="0.25">
      <c r="B5489" s="480" t="s">
        <v>4017</v>
      </c>
      <c r="C5489" s="475"/>
      <c r="D5489" s="462"/>
    </row>
    <row r="5490" spans="2:4" hidden="1" x14ac:dyDescent="0.25">
      <c r="B5490" s="480" t="s">
        <v>4018</v>
      </c>
      <c r="C5490" s="475"/>
      <c r="D5490" s="462"/>
    </row>
    <row r="5491" spans="2:4" hidden="1" x14ac:dyDescent="0.25">
      <c r="B5491" s="480" t="s">
        <v>4019</v>
      </c>
      <c r="C5491" s="475"/>
      <c r="D5491" s="462"/>
    </row>
    <row r="5492" spans="2:4" hidden="1" x14ac:dyDescent="0.25">
      <c r="B5492" s="477" t="s">
        <v>4258</v>
      </c>
      <c r="C5492" s="471">
        <f>COLUMN(B5492)</f>
        <v>2</v>
      </c>
      <c r="D5492" s="471">
        <f>ROW(B5492)</f>
        <v>5492</v>
      </c>
    </row>
    <row r="5493" spans="2:4" hidden="1" x14ac:dyDescent="0.25">
      <c r="B5493" s="480" t="s">
        <v>4000</v>
      </c>
      <c r="C5493" s="475"/>
      <c r="D5493" s="462"/>
    </row>
    <row r="5494" spans="2:4" hidden="1" x14ac:dyDescent="0.25">
      <c r="B5494" s="480" t="s">
        <v>4001</v>
      </c>
      <c r="C5494" s="475"/>
      <c r="D5494" s="462"/>
    </row>
    <row r="5495" spans="2:4" hidden="1" x14ac:dyDescent="0.25">
      <c r="B5495" s="480" t="s">
        <v>4002</v>
      </c>
      <c r="C5495" s="475"/>
      <c r="D5495" s="462"/>
    </row>
    <row r="5496" spans="2:4" hidden="1" x14ac:dyDescent="0.25">
      <c r="B5496" s="480" t="s">
        <v>4003</v>
      </c>
      <c r="C5496" s="475"/>
      <c r="D5496" s="462"/>
    </row>
    <row r="5497" spans="2:4" hidden="1" x14ac:dyDescent="0.25">
      <c r="B5497" s="480" t="s">
        <v>4004</v>
      </c>
      <c r="C5497" s="475"/>
      <c r="D5497" s="462"/>
    </row>
    <row r="5498" spans="2:4" hidden="1" x14ac:dyDescent="0.25">
      <c r="B5498" s="480" t="s">
        <v>4005</v>
      </c>
      <c r="C5498" s="475"/>
      <c r="D5498" s="462"/>
    </row>
    <row r="5499" spans="2:4" hidden="1" x14ac:dyDescent="0.25">
      <c r="B5499" s="480" t="s">
        <v>4006</v>
      </c>
      <c r="C5499" s="475"/>
      <c r="D5499" s="462"/>
    </row>
    <row r="5500" spans="2:4" hidden="1" x14ac:dyDescent="0.25">
      <c r="B5500" s="480" t="s">
        <v>4007</v>
      </c>
      <c r="C5500" s="475"/>
      <c r="D5500" s="462"/>
    </row>
    <row r="5501" spans="2:4" hidden="1" x14ac:dyDescent="0.25">
      <c r="B5501" s="480" t="s">
        <v>4008</v>
      </c>
      <c r="C5501" s="475"/>
      <c r="D5501" s="462"/>
    </row>
    <row r="5502" spans="2:4" hidden="1" x14ac:dyDescent="0.25">
      <c r="B5502" s="480" t="s">
        <v>4009</v>
      </c>
      <c r="C5502" s="475"/>
      <c r="D5502" s="462"/>
    </row>
    <row r="5503" spans="2:4" hidden="1" x14ac:dyDescent="0.25">
      <c r="B5503" s="480" t="s">
        <v>4010</v>
      </c>
      <c r="C5503" s="475"/>
      <c r="D5503" s="462"/>
    </row>
    <row r="5504" spans="2:4" hidden="1" x14ac:dyDescent="0.25">
      <c r="B5504" s="480" t="s">
        <v>4011</v>
      </c>
      <c r="C5504" s="475"/>
      <c r="D5504" s="462"/>
    </row>
    <row r="5505" spans="2:4" hidden="1" x14ac:dyDescent="0.25">
      <c r="B5505" s="480" t="s">
        <v>4012</v>
      </c>
      <c r="C5505" s="475"/>
      <c r="D5505" s="462"/>
    </row>
    <row r="5506" spans="2:4" hidden="1" x14ac:dyDescent="0.25">
      <c r="B5506" s="480" t="s">
        <v>4013</v>
      </c>
      <c r="C5506" s="475"/>
      <c r="D5506" s="462"/>
    </row>
    <row r="5507" spans="2:4" hidden="1" x14ac:dyDescent="0.25">
      <c r="B5507" s="480" t="s">
        <v>4014</v>
      </c>
      <c r="C5507" s="475"/>
      <c r="D5507" s="462"/>
    </row>
    <row r="5508" spans="2:4" hidden="1" x14ac:dyDescent="0.25">
      <c r="B5508" s="480" t="s">
        <v>4015</v>
      </c>
      <c r="C5508" s="475"/>
      <c r="D5508" s="462"/>
    </row>
    <row r="5509" spans="2:4" hidden="1" x14ac:dyDescent="0.25">
      <c r="B5509" s="480" t="s">
        <v>4016</v>
      </c>
      <c r="C5509" s="475"/>
      <c r="D5509" s="462"/>
    </row>
    <row r="5510" spans="2:4" hidden="1" x14ac:dyDescent="0.25">
      <c r="B5510" s="480" t="s">
        <v>4017</v>
      </c>
      <c r="C5510" s="475"/>
      <c r="D5510" s="462"/>
    </row>
    <row r="5511" spans="2:4" hidden="1" x14ac:dyDescent="0.25">
      <c r="B5511" s="480" t="s">
        <v>4018</v>
      </c>
      <c r="C5511" s="475"/>
      <c r="D5511" s="462"/>
    </row>
    <row r="5512" spans="2:4" hidden="1" x14ac:dyDescent="0.25">
      <c r="B5512" s="480" t="s">
        <v>4019</v>
      </c>
      <c r="C5512" s="475"/>
      <c r="D5512" s="462"/>
    </row>
    <row r="5513" spans="2:4" hidden="1" x14ac:dyDescent="0.25">
      <c r="B5513" s="481" t="s">
        <v>4259</v>
      </c>
      <c r="C5513" s="471">
        <f>COLUMN(B5513)</f>
        <v>2</v>
      </c>
      <c r="D5513" s="471">
        <f>ROW(B5513)</f>
        <v>5513</v>
      </c>
    </row>
    <row r="5514" spans="2:4" hidden="1" x14ac:dyDescent="0.25">
      <c r="B5514" s="480" t="s">
        <v>4000</v>
      </c>
      <c r="C5514" s="475"/>
      <c r="D5514" s="462"/>
    </row>
    <row r="5515" spans="2:4" hidden="1" x14ac:dyDescent="0.25">
      <c r="B5515" s="480" t="s">
        <v>4001</v>
      </c>
      <c r="C5515" s="475"/>
      <c r="D5515" s="462"/>
    </row>
    <row r="5516" spans="2:4" hidden="1" x14ac:dyDescent="0.25">
      <c r="B5516" s="480" t="s">
        <v>4002</v>
      </c>
      <c r="C5516" s="475"/>
      <c r="D5516" s="462"/>
    </row>
    <row r="5517" spans="2:4" hidden="1" x14ac:dyDescent="0.25">
      <c r="B5517" s="480" t="s">
        <v>4003</v>
      </c>
      <c r="C5517" s="475"/>
      <c r="D5517" s="462"/>
    </row>
    <row r="5518" spans="2:4" hidden="1" x14ac:dyDescent="0.25">
      <c r="B5518" s="480" t="s">
        <v>4004</v>
      </c>
      <c r="C5518" s="475"/>
      <c r="D5518" s="462"/>
    </row>
    <row r="5519" spans="2:4" hidden="1" x14ac:dyDescent="0.25">
      <c r="B5519" s="480" t="s">
        <v>4005</v>
      </c>
      <c r="C5519" s="475"/>
      <c r="D5519" s="462"/>
    </row>
    <row r="5520" spans="2:4" hidden="1" x14ac:dyDescent="0.25">
      <c r="B5520" s="480" t="s">
        <v>4006</v>
      </c>
      <c r="C5520" s="475"/>
      <c r="D5520" s="462"/>
    </row>
    <row r="5521" spans="2:4" hidden="1" x14ac:dyDescent="0.25">
      <c r="B5521" s="480" t="s">
        <v>4007</v>
      </c>
      <c r="C5521" s="475"/>
      <c r="D5521" s="462"/>
    </row>
    <row r="5522" spans="2:4" hidden="1" x14ac:dyDescent="0.25">
      <c r="B5522" s="480" t="s">
        <v>4008</v>
      </c>
      <c r="C5522" s="475"/>
      <c r="D5522" s="462"/>
    </row>
    <row r="5523" spans="2:4" hidden="1" x14ac:dyDescent="0.25">
      <c r="B5523" s="480" t="s">
        <v>4009</v>
      </c>
      <c r="C5523" s="475"/>
      <c r="D5523" s="462"/>
    </row>
    <row r="5524" spans="2:4" hidden="1" x14ac:dyDescent="0.25">
      <c r="B5524" s="480" t="s">
        <v>4010</v>
      </c>
      <c r="C5524" s="475"/>
      <c r="D5524" s="462"/>
    </row>
    <row r="5525" spans="2:4" hidden="1" x14ac:dyDescent="0.25">
      <c r="B5525" s="480" t="s">
        <v>4011</v>
      </c>
      <c r="C5525" s="475"/>
      <c r="D5525" s="462"/>
    </row>
    <row r="5526" spans="2:4" hidden="1" x14ac:dyDescent="0.25">
      <c r="B5526" s="480" t="s">
        <v>4012</v>
      </c>
      <c r="C5526" s="475"/>
      <c r="D5526" s="462"/>
    </row>
    <row r="5527" spans="2:4" hidden="1" x14ac:dyDescent="0.25">
      <c r="B5527" s="480" t="s">
        <v>4013</v>
      </c>
      <c r="C5527" s="475"/>
      <c r="D5527" s="462"/>
    </row>
    <row r="5528" spans="2:4" hidden="1" x14ac:dyDescent="0.25">
      <c r="B5528" s="480" t="s">
        <v>4014</v>
      </c>
      <c r="C5528" s="475"/>
      <c r="D5528" s="462"/>
    </row>
    <row r="5529" spans="2:4" hidden="1" x14ac:dyDescent="0.25">
      <c r="B5529" s="480" t="s">
        <v>4015</v>
      </c>
      <c r="C5529" s="475"/>
      <c r="D5529" s="462"/>
    </row>
    <row r="5530" spans="2:4" hidden="1" x14ac:dyDescent="0.25">
      <c r="B5530" s="480" t="s">
        <v>4016</v>
      </c>
      <c r="C5530" s="475"/>
      <c r="D5530" s="462"/>
    </row>
    <row r="5531" spans="2:4" hidden="1" x14ac:dyDescent="0.25">
      <c r="B5531" s="480" t="s">
        <v>4017</v>
      </c>
      <c r="C5531" s="475"/>
      <c r="D5531" s="462"/>
    </row>
    <row r="5532" spans="2:4" hidden="1" x14ac:dyDescent="0.25">
      <c r="B5532" s="480" t="s">
        <v>4018</v>
      </c>
      <c r="C5532" s="475"/>
      <c r="D5532" s="462"/>
    </row>
    <row r="5533" spans="2:4" hidden="1" x14ac:dyDescent="0.25">
      <c r="B5533" s="480" t="s">
        <v>4019</v>
      </c>
      <c r="C5533" s="475"/>
      <c r="D5533" s="462"/>
    </row>
    <row r="5534" spans="2:4" hidden="1" x14ac:dyDescent="0.25">
      <c r="B5534" s="481" t="s">
        <v>4260</v>
      </c>
      <c r="C5534" s="471">
        <f>COLUMN(B5534)</f>
        <v>2</v>
      </c>
      <c r="D5534" s="471">
        <f>ROW(B5534)</f>
        <v>5534</v>
      </c>
    </row>
    <row r="5535" spans="2:4" hidden="1" x14ac:dyDescent="0.25">
      <c r="B5535" s="480" t="s">
        <v>4000</v>
      </c>
      <c r="C5535" s="475"/>
      <c r="D5535" s="462"/>
    </row>
    <row r="5536" spans="2:4" hidden="1" x14ac:dyDescent="0.25">
      <c r="B5536" s="480" t="s">
        <v>4001</v>
      </c>
      <c r="C5536" s="475"/>
      <c r="D5536" s="462"/>
    </row>
    <row r="5537" spans="2:4" hidden="1" x14ac:dyDescent="0.25">
      <c r="B5537" s="480" t="s">
        <v>4002</v>
      </c>
      <c r="C5537" s="475"/>
      <c r="D5537" s="462"/>
    </row>
    <row r="5538" spans="2:4" hidden="1" x14ac:dyDescent="0.25">
      <c r="B5538" s="480" t="s">
        <v>4003</v>
      </c>
      <c r="C5538" s="475"/>
      <c r="D5538" s="462"/>
    </row>
    <row r="5539" spans="2:4" hidden="1" x14ac:dyDescent="0.25">
      <c r="B5539" s="480" t="s">
        <v>4004</v>
      </c>
      <c r="C5539" s="475"/>
      <c r="D5539" s="462"/>
    </row>
    <row r="5540" spans="2:4" hidden="1" x14ac:dyDescent="0.25">
      <c r="B5540" s="480" t="s">
        <v>4005</v>
      </c>
      <c r="C5540" s="475"/>
      <c r="D5540" s="462"/>
    </row>
    <row r="5541" spans="2:4" hidden="1" x14ac:dyDescent="0.25">
      <c r="B5541" s="480" t="s">
        <v>4006</v>
      </c>
      <c r="C5541" s="475"/>
      <c r="D5541" s="462"/>
    </row>
    <row r="5542" spans="2:4" hidden="1" x14ac:dyDescent="0.25">
      <c r="B5542" s="480" t="s">
        <v>4007</v>
      </c>
      <c r="C5542" s="475"/>
      <c r="D5542" s="462"/>
    </row>
    <row r="5543" spans="2:4" hidden="1" x14ac:dyDescent="0.25">
      <c r="B5543" s="480" t="s">
        <v>4008</v>
      </c>
      <c r="C5543" s="475"/>
      <c r="D5543" s="462"/>
    </row>
    <row r="5544" spans="2:4" hidden="1" x14ac:dyDescent="0.25">
      <c r="B5544" s="480" t="s">
        <v>4009</v>
      </c>
      <c r="C5544" s="475"/>
      <c r="D5544" s="462"/>
    </row>
    <row r="5545" spans="2:4" hidden="1" x14ac:dyDescent="0.25">
      <c r="B5545" s="480" t="s">
        <v>4010</v>
      </c>
      <c r="C5545" s="475"/>
      <c r="D5545" s="462"/>
    </row>
    <row r="5546" spans="2:4" hidden="1" x14ac:dyDescent="0.25">
      <c r="B5546" s="480" t="s">
        <v>4011</v>
      </c>
      <c r="C5546" s="475"/>
      <c r="D5546" s="462"/>
    </row>
    <row r="5547" spans="2:4" hidden="1" x14ac:dyDescent="0.25">
      <c r="B5547" s="480" t="s">
        <v>4012</v>
      </c>
      <c r="C5547" s="475"/>
      <c r="D5547" s="462"/>
    </row>
    <row r="5548" spans="2:4" hidden="1" x14ac:dyDescent="0.25">
      <c r="B5548" s="480" t="s">
        <v>4013</v>
      </c>
      <c r="C5548" s="475"/>
      <c r="D5548" s="462"/>
    </row>
    <row r="5549" spans="2:4" hidden="1" x14ac:dyDescent="0.25">
      <c r="B5549" s="480" t="s">
        <v>4014</v>
      </c>
      <c r="C5549" s="475"/>
      <c r="D5549" s="462"/>
    </row>
    <row r="5550" spans="2:4" hidden="1" x14ac:dyDescent="0.25">
      <c r="B5550" s="480" t="s">
        <v>4015</v>
      </c>
      <c r="C5550" s="475"/>
      <c r="D5550" s="462"/>
    </row>
    <row r="5551" spans="2:4" hidden="1" x14ac:dyDescent="0.25">
      <c r="B5551" s="480" t="s">
        <v>4016</v>
      </c>
      <c r="C5551" s="475"/>
      <c r="D5551" s="462"/>
    </row>
    <row r="5552" spans="2:4" hidden="1" x14ac:dyDescent="0.25">
      <c r="B5552" s="480" t="s">
        <v>4017</v>
      </c>
      <c r="C5552" s="475"/>
      <c r="D5552" s="462"/>
    </row>
    <row r="5553" spans="2:4" hidden="1" x14ac:dyDescent="0.25">
      <c r="B5553" s="480" t="s">
        <v>4018</v>
      </c>
      <c r="C5553" s="475"/>
      <c r="D5553" s="462"/>
    </row>
    <row r="5554" spans="2:4" hidden="1" x14ac:dyDescent="0.25">
      <c r="B5554" s="480" t="s">
        <v>4019</v>
      </c>
      <c r="C5554" s="475"/>
      <c r="D5554" s="462"/>
    </row>
    <row r="5555" spans="2:4" hidden="1" x14ac:dyDescent="0.25">
      <c r="B5555" s="481" t="s">
        <v>4261</v>
      </c>
      <c r="C5555" s="471">
        <f>COLUMN(B5555)</f>
        <v>2</v>
      </c>
      <c r="D5555" s="471">
        <f>ROW(B5555)</f>
        <v>5555</v>
      </c>
    </row>
    <row r="5556" spans="2:4" hidden="1" x14ac:dyDescent="0.25">
      <c r="B5556" s="480" t="s">
        <v>4000</v>
      </c>
      <c r="C5556" s="475"/>
      <c r="D5556" s="462"/>
    </row>
    <row r="5557" spans="2:4" hidden="1" x14ac:dyDescent="0.25">
      <c r="B5557" s="480" t="s">
        <v>4001</v>
      </c>
      <c r="C5557" s="475"/>
      <c r="D5557" s="462"/>
    </row>
    <row r="5558" spans="2:4" hidden="1" x14ac:dyDescent="0.25">
      <c r="B5558" s="480" t="s">
        <v>4002</v>
      </c>
      <c r="C5558" s="475"/>
      <c r="D5558" s="462"/>
    </row>
    <row r="5559" spans="2:4" hidden="1" x14ac:dyDescent="0.25">
      <c r="B5559" s="480" t="s">
        <v>4003</v>
      </c>
      <c r="C5559" s="475"/>
      <c r="D5559" s="462"/>
    </row>
    <row r="5560" spans="2:4" hidden="1" x14ac:dyDescent="0.25">
      <c r="B5560" s="480" t="s">
        <v>4004</v>
      </c>
      <c r="C5560" s="475"/>
      <c r="D5560" s="462"/>
    </row>
    <row r="5561" spans="2:4" hidden="1" x14ac:dyDescent="0.25">
      <c r="B5561" s="480" t="s">
        <v>4005</v>
      </c>
      <c r="C5561" s="475"/>
      <c r="D5561" s="462"/>
    </row>
    <row r="5562" spans="2:4" hidden="1" x14ac:dyDescent="0.25">
      <c r="B5562" s="480" t="s">
        <v>4006</v>
      </c>
      <c r="C5562" s="475"/>
      <c r="D5562" s="462"/>
    </row>
    <row r="5563" spans="2:4" hidden="1" x14ac:dyDescent="0.25">
      <c r="B5563" s="480" t="s">
        <v>4007</v>
      </c>
      <c r="C5563" s="475"/>
      <c r="D5563" s="462"/>
    </row>
    <row r="5564" spans="2:4" hidden="1" x14ac:dyDescent="0.25">
      <c r="B5564" s="480" t="s">
        <v>4008</v>
      </c>
      <c r="C5564" s="475"/>
      <c r="D5564" s="462"/>
    </row>
    <row r="5565" spans="2:4" hidden="1" x14ac:dyDescent="0.25">
      <c r="B5565" s="480" t="s">
        <v>4009</v>
      </c>
      <c r="C5565" s="475"/>
      <c r="D5565" s="462"/>
    </row>
    <row r="5566" spans="2:4" hidden="1" x14ac:dyDescent="0.25">
      <c r="B5566" s="480" t="s">
        <v>4010</v>
      </c>
      <c r="C5566" s="475"/>
      <c r="D5566" s="462"/>
    </row>
    <row r="5567" spans="2:4" hidden="1" x14ac:dyDescent="0.25">
      <c r="B5567" s="480" t="s">
        <v>4011</v>
      </c>
      <c r="C5567" s="475"/>
      <c r="D5567" s="462"/>
    </row>
    <row r="5568" spans="2:4" hidden="1" x14ac:dyDescent="0.25">
      <c r="B5568" s="480" t="s">
        <v>4012</v>
      </c>
      <c r="C5568" s="475"/>
      <c r="D5568" s="462"/>
    </row>
    <row r="5569" spans="2:4" hidden="1" x14ac:dyDescent="0.25">
      <c r="B5569" s="480" t="s">
        <v>4013</v>
      </c>
      <c r="C5569" s="475"/>
      <c r="D5569" s="462"/>
    </row>
    <row r="5570" spans="2:4" hidden="1" x14ac:dyDescent="0.25">
      <c r="B5570" s="480" t="s">
        <v>4014</v>
      </c>
      <c r="C5570" s="475"/>
      <c r="D5570" s="462"/>
    </row>
    <row r="5571" spans="2:4" hidden="1" x14ac:dyDescent="0.25">
      <c r="B5571" s="480" t="s">
        <v>4015</v>
      </c>
      <c r="C5571" s="475"/>
      <c r="D5571" s="462"/>
    </row>
    <row r="5572" spans="2:4" hidden="1" x14ac:dyDescent="0.25">
      <c r="B5572" s="480" t="s">
        <v>4016</v>
      </c>
      <c r="C5572" s="475"/>
      <c r="D5572" s="462"/>
    </row>
    <row r="5573" spans="2:4" hidden="1" x14ac:dyDescent="0.25">
      <c r="B5573" s="480" t="s">
        <v>4017</v>
      </c>
      <c r="C5573" s="475"/>
      <c r="D5573" s="462"/>
    </row>
    <row r="5574" spans="2:4" hidden="1" x14ac:dyDescent="0.25">
      <c r="B5574" s="480" t="s">
        <v>4018</v>
      </c>
      <c r="C5574" s="475"/>
      <c r="D5574" s="462"/>
    </row>
    <row r="5575" spans="2:4" hidden="1" x14ac:dyDescent="0.25">
      <c r="B5575" s="480" t="s">
        <v>4019</v>
      </c>
      <c r="C5575" s="475"/>
      <c r="D5575" s="462"/>
    </row>
    <row r="5576" spans="2:4" hidden="1" x14ac:dyDescent="0.25">
      <c r="B5576" s="481" t="s">
        <v>4262</v>
      </c>
      <c r="C5576" s="471">
        <f>COLUMN(B5576)</f>
        <v>2</v>
      </c>
      <c r="D5576" s="471">
        <f>ROW(B5576)</f>
        <v>5576</v>
      </c>
    </row>
    <row r="5577" spans="2:4" hidden="1" x14ac:dyDescent="0.25">
      <c r="B5577" s="480" t="s">
        <v>4000</v>
      </c>
      <c r="C5577" s="475"/>
      <c r="D5577" s="462"/>
    </row>
    <row r="5578" spans="2:4" hidden="1" x14ac:dyDescent="0.25">
      <c r="B5578" s="480" t="s">
        <v>4001</v>
      </c>
      <c r="C5578" s="475"/>
      <c r="D5578" s="462"/>
    </row>
    <row r="5579" spans="2:4" hidden="1" x14ac:dyDescent="0.25">
      <c r="B5579" s="480" t="s">
        <v>4002</v>
      </c>
      <c r="C5579" s="475"/>
      <c r="D5579" s="462"/>
    </row>
    <row r="5580" spans="2:4" hidden="1" x14ac:dyDescent="0.25">
      <c r="B5580" s="480" t="s">
        <v>4003</v>
      </c>
      <c r="C5580" s="475"/>
      <c r="D5580" s="462"/>
    </row>
    <row r="5581" spans="2:4" hidden="1" x14ac:dyDescent="0.25">
      <c r="B5581" s="480" t="s">
        <v>4004</v>
      </c>
      <c r="C5581" s="475"/>
      <c r="D5581" s="462"/>
    </row>
    <row r="5582" spans="2:4" hidden="1" x14ac:dyDescent="0.25">
      <c r="B5582" s="480" t="s">
        <v>4005</v>
      </c>
      <c r="C5582" s="475"/>
      <c r="D5582" s="462"/>
    </row>
    <row r="5583" spans="2:4" hidden="1" x14ac:dyDescent="0.25">
      <c r="B5583" s="480" t="s">
        <v>4006</v>
      </c>
      <c r="C5583" s="475"/>
      <c r="D5583" s="462"/>
    </row>
    <row r="5584" spans="2:4" hidden="1" x14ac:dyDescent="0.25">
      <c r="B5584" s="480" t="s">
        <v>4007</v>
      </c>
      <c r="C5584" s="475"/>
      <c r="D5584" s="462"/>
    </row>
    <row r="5585" spans="2:4" hidden="1" x14ac:dyDescent="0.25">
      <c r="B5585" s="480" t="s">
        <v>4008</v>
      </c>
      <c r="C5585" s="475"/>
      <c r="D5585" s="462"/>
    </row>
    <row r="5586" spans="2:4" hidden="1" x14ac:dyDescent="0.25">
      <c r="B5586" s="480" t="s">
        <v>4009</v>
      </c>
      <c r="C5586" s="475"/>
      <c r="D5586" s="462"/>
    </row>
    <row r="5587" spans="2:4" hidden="1" x14ac:dyDescent="0.25">
      <c r="B5587" s="480" t="s">
        <v>4010</v>
      </c>
      <c r="C5587" s="475"/>
      <c r="D5587" s="462"/>
    </row>
    <row r="5588" spans="2:4" hidden="1" x14ac:dyDescent="0.25">
      <c r="B5588" s="480" t="s">
        <v>4011</v>
      </c>
      <c r="C5588" s="475"/>
      <c r="D5588" s="462"/>
    </row>
    <row r="5589" spans="2:4" hidden="1" x14ac:dyDescent="0.25">
      <c r="B5589" s="480" t="s">
        <v>4012</v>
      </c>
      <c r="C5589" s="475"/>
      <c r="D5589" s="462"/>
    </row>
    <row r="5590" spans="2:4" hidden="1" x14ac:dyDescent="0.25">
      <c r="B5590" s="480" t="s">
        <v>4013</v>
      </c>
      <c r="C5590" s="475"/>
      <c r="D5590" s="462"/>
    </row>
    <row r="5591" spans="2:4" hidden="1" x14ac:dyDescent="0.25">
      <c r="B5591" s="480" t="s">
        <v>4014</v>
      </c>
      <c r="C5591" s="475"/>
      <c r="D5591" s="462"/>
    </row>
    <row r="5592" spans="2:4" hidden="1" x14ac:dyDescent="0.25">
      <c r="B5592" s="480" t="s">
        <v>4015</v>
      </c>
      <c r="C5592" s="475"/>
      <c r="D5592" s="462"/>
    </row>
    <row r="5593" spans="2:4" hidden="1" x14ac:dyDescent="0.25">
      <c r="B5593" s="480" t="s">
        <v>4016</v>
      </c>
      <c r="C5593" s="475"/>
      <c r="D5593" s="462"/>
    </row>
    <row r="5594" spans="2:4" hidden="1" x14ac:dyDescent="0.25">
      <c r="B5594" s="480" t="s">
        <v>4017</v>
      </c>
      <c r="C5594" s="475"/>
      <c r="D5594" s="462"/>
    </row>
    <row r="5595" spans="2:4" hidden="1" x14ac:dyDescent="0.25">
      <c r="B5595" s="480" t="s">
        <v>4018</v>
      </c>
      <c r="C5595" s="475"/>
      <c r="D5595" s="462"/>
    </row>
    <row r="5596" spans="2:4" hidden="1" x14ac:dyDescent="0.25">
      <c r="B5596" s="480" t="s">
        <v>4019</v>
      </c>
      <c r="C5596" s="475"/>
      <c r="D5596" s="462"/>
    </row>
    <row r="5597" spans="2:4" hidden="1" x14ac:dyDescent="0.25">
      <c r="B5597" s="477" t="s">
        <v>4263</v>
      </c>
      <c r="C5597" s="471">
        <f>COLUMN(B5597)</f>
        <v>2</v>
      </c>
      <c r="D5597" s="471">
        <f>ROW(B5597)</f>
        <v>5597</v>
      </c>
    </row>
    <row r="5598" spans="2:4" hidden="1" x14ac:dyDescent="0.25">
      <c r="B5598" s="480" t="s">
        <v>4000</v>
      </c>
      <c r="C5598" s="475"/>
      <c r="D5598" s="462"/>
    </row>
    <row r="5599" spans="2:4" hidden="1" x14ac:dyDescent="0.25">
      <c r="B5599" s="480" t="s">
        <v>4001</v>
      </c>
      <c r="C5599" s="475"/>
      <c r="D5599" s="462"/>
    </row>
    <row r="5600" spans="2:4" hidden="1" x14ac:dyDescent="0.25">
      <c r="B5600" s="480" t="s">
        <v>4002</v>
      </c>
      <c r="C5600" s="475"/>
      <c r="D5600" s="462"/>
    </row>
    <row r="5601" spans="2:4" hidden="1" x14ac:dyDescent="0.25">
      <c r="B5601" s="480" t="s">
        <v>4003</v>
      </c>
      <c r="C5601" s="475"/>
      <c r="D5601" s="462"/>
    </row>
    <row r="5602" spans="2:4" hidden="1" x14ac:dyDescent="0.25">
      <c r="B5602" s="480" t="s">
        <v>4004</v>
      </c>
      <c r="C5602" s="475"/>
      <c r="D5602" s="462"/>
    </row>
    <row r="5603" spans="2:4" hidden="1" x14ac:dyDescent="0.25">
      <c r="B5603" s="480" t="s">
        <v>4005</v>
      </c>
      <c r="C5603" s="475"/>
      <c r="D5603" s="462"/>
    </row>
    <row r="5604" spans="2:4" hidden="1" x14ac:dyDescent="0.25">
      <c r="B5604" s="480" t="s">
        <v>4006</v>
      </c>
      <c r="C5604" s="475"/>
      <c r="D5604" s="462"/>
    </row>
    <row r="5605" spans="2:4" hidden="1" x14ac:dyDescent="0.25">
      <c r="B5605" s="480" t="s">
        <v>4007</v>
      </c>
      <c r="C5605" s="475"/>
      <c r="D5605" s="462"/>
    </row>
    <row r="5606" spans="2:4" hidden="1" x14ac:dyDescent="0.25">
      <c r="B5606" s="480" t="s">
        <v>4008</v>
      </c>
      <c r="C5606" s="475"/>
      <c r="D5606" s="462"/>
    </row>
    <row r="5607" spans="2:4" hidden="1" x14ac:dyDescent="0.25">
      <c r="B5607" s="480" t="s">
        <v>4009</v>
      </c>
      <c r="C5607" s="475"/>
      <c r="D5607" s="462"/>
    </row>
    <row r="5608" spans="2:4" hidden="1" x14ac:dyDescent="0.25">
      <c r="B5608" s="480" t="s">
        <v>4010</v>
      </c>
      <c r="C5608" s="475"/>
      <c r="D5608" s="462"/>
    </row>
    <row r="5609" spans="2:4" hidden="1" x14ac:dyDescent="0.25">
      <c r="B5609" s="480" t="s">
        <v>4011</v>
      </c>
      <c r="C5609" s="475"/>
      <c r="D5609" s="462"/>
    </row>
    <row r="5610" spans="2:4" hidden="1" x14ac:dyDescent="0.25">
      <c r="B5610" s="480" t="s">
        <v>4012</v>
      </c>
      <c r="C5610" s="475"/>
      <c r="D5610" s="462"/>
    </row>
    <row r="5611" spans="2:4" hidden="1" x14ac:dyDescent="0.25">
      <c r="B5611" s="480" t="s">
        <v>4013</v>
      </c>
      <c r="C5611" s="475"/>
      <c r="D5611" s="462"/>
    </row>
    <row r="5612" spans="2:4" hidden="1" x14ac:dyDescent="0.25">
      <c r="B5612" s="480" t="s">
        <v>4014</v>
      </c>
      <c r="C5612" s="475"/>
      <c r="D5612" s="462"/>
    </row>
    <row r="5613" spans="2:4" hidden="1" x14ac:dyDescent="0.25">
      <c r="B5613" s="480" t="s">
        <v>4015</v>
      </c>
      <c r="C5613" s="475"/>
      <c r="D5613" s="462"/>
    </row>
    <row r="5614" spans="2:4" hidden="1" x14ac:dyDescent="0.25">
      <c r="B5614" s="480" t="s">
        <v>4016</v>
      </c>
      <c r="C5614" s="475"/>
      <c r="D5614" s="462"/>
    </row>
    <row r="5615" spans="2:4" hidden="1" x14ac:dyDescent="0.25">
      <c r="B5615" s="480" t="s">
        <v>4017</v>
      </c>
      <c r="C5615" s="475"/>
      <c r="D5615" s="462"/>
    </row>
    <row r="5616" spans="2:4" hidden="1" x14ac:dyDescent="0.25">
      <c r="B5616" s="480" t="s">
        <v>4018</v>
      </c>
      <c r="C5616" s="475"/>
      <c r="D5616" s="462"/>
    </row>
    <row r="5617" spans="2:4" hidden="1" x14ac:dyDescent="0.25">
      <c r="B5617" s="480" t="s">
        <v>4019</v>
      </c>
      <c r="C5617" s="475"/>
      <c r="D5617" s="462"/>
    </row>
    <row r="5618" spans="2:4" hidden="1" x14ac:dyDescent="0.25">
      <c r="B5618" s="481" t="s">
        <v>4264</v>
      </c>
      <c r="C5618" s="471">
        <f>COLUMN(B5618)</f>
        <v>2</v>
      </c>
      <c r="D5618" s="471">
        <f>ROW(B5618)</f>
        <v>5618</v>
      </c>
    </row>
    <row r="5619" spans="2:4" hidden="1" x14ac:dyDescent="0.25">
      <c r="B5619" s="480" t="s">
        <v>4000</v>
      </c>
      <c r="C5619" s="475"/>
      <c r="D5619" s="462"/>
    </row>
    <row r="5620" spans="2:4" hidden="1" x14ac:dyDescent="0.25">
      <c r="B5620" s="480" t="s">
        <v>4001</v>
      </c>
      <c r="C5620" s="475"/>
      <c r="D5620" s="462"/>
    </row>
    <row r="5621" spans="2:4" hidden="1" x14ac:dyDescent="0.25">
      <c r="B5621" s="480" t="s">
        <v>4002</v>
      </c>
      <c r="C5621" s="475"/>
      <c r="D5621" s="462"/>
    </row>
    <row r="5622" spans="2:4" hidden="1" x14ac:dyDescent="0.25">
      <c r="B5622" s="480" t="s">
        <v>4003</v>
      </c>
      <c r="C5622" s="475"/>
      <c r="D5622" s="462"/>
    </row>
    <row r="5623" spans="2:4" hidden="1" x14ac:dyDescent="0.25">
      <c r="B5623" s="480" t="s">
        <v>4004</v>
      </c>
      <c r="C5623" s="475"/>
      <c r="D5623" s="462"/>
    </row>
    <row r="5624" spans="2:4" hidden="1" x14ac:dyDescent="0.25">
      <c r="B5624" s="480" t="s">
        <v>4005</v>
      </c>
      <c r="C5624" s="475"/>
      <c r="D5624" s="462"/>
    </row>
    <row r="5625" spans="2:4" hidden="1" x14ac:dyDescent="0.25">
      <c r="B5625" s="480" t="s">
        <v>4006</v>
      </c>
      <c r="C5625" s="475"/>
      <c r="D5625" s="462"/>
    </row>
    <row r="5626" spans="2:4" hidden="1" x14ac:dyDescent="0.25">
      <c r="B5626" s="480" t="s">
        <v>4007</v>
      </c>
      <c r="C5626" s="475"/>
      <c r="D5626" s="462"/>
    </row>
    <row r="5627" spans="2:4" hidden="1" x14ac:dyDescent="0.25">
      <c r="B5627" s="480" t="s">
        <v>4008</v>
      </c>
      <c r="C5627" s="475"/>
      <c r="D5627" s="462"/>
    </row>
    <row r="5628" spans="2:4" hidden="1" x14ac:dyDescent="0.25">
      <c r="B5628" s="480" t="s">
        <v>4009</v>
      </c>
      <c r="C5628" s="475"/>
      <c r="D5628" s="462"/>
    </row>
    <row r="5629" spans="2:4" hidden="1" x14ac:dyDescent="0.25">
      <c r="B5629" s="480" t="s">
        <v>4010</v>
      </c>
      <c r="C5629" s="475"/>
      <c r="D5629" s="462"/>
    </row>
    <row r="5630" spans="2:4" hidden="1" x14ac:dyDescent="0.25">
      <c r="B5630" s="480" t="s">
        <v>4011</v>
      </c>
      <c r="C5630" s="475"/>
      <c r="D5630" s="462"/>
    </row>
    <row r="5631" spans="2:4" hidden="1" x14ac:dyDescent="0.25">
      <c r="B5631" s="480" t="s">
        <v>4012</v>
      </c>
      <c r="C5631" s="475"/>
      <c r="D5631" s="462"/>
    </row>
    <row r="5632" spans="2:4" hidden="1" x14ac:dyDescent="0.25">
      <c r="B5632" s="480" t="s">
        <v>4013</v>
      </c>
      <c r="C5632" s="475"/>
      <c r="D5632" s="462"/>
    </row>
    <row r="5633" spans="2:4" hidden="1" x14ac:dyDescent="0.25">
      <c r="B5633" s="480" t="s">
        <v>4014</v>
      </c>
      <c r="C5633" s="475"/>
      <c r="D5633" s="462"/>
    </row>
    <row r="5634" spans="2:4" hidden="1" x14ac:dyDescent="0.25">
      <c r="B5634" s="480" t="s">
        <v>4015</v>
      </c>
      <c r="C5634" s="475"/>
      <c r="D5634" s="462"/>
    </row>
    <row r="5635" spans="2:4" hidden="1" x14ac:dyDescent="0.25">
      <c r="B5635" s="480" t="s">
        <v>4016</v>
      </c>
      <c r="C5635" s="475"/>
      <c r="D5635" s="462"/>
    </row>
    <row r="5636" spans="2:4" hidden="1" x14ac:dyDescent="0.25">
      <c r="B5636" s="480" t="s">
        <v>4017</v>
      </c>
      <c r="C5636" s="475"/>
      <c r="D5636" s="462"/>
    </row>
    <row r="5637" spans="2:4" hidden="1" x14ac:dyDescent="0.25">
      <c r="B5637" s="480" t="s">
        <v>4018</v>
      </c>
      <c r="C5637" s="475"/>
      <c r="D5637" s="462"/>
    </row>
    <row r="5638" spans="2:4" hidden="1" x14ac:dyDescent="0.25">
      <c r="B5638" s="480" t="s">
        <v>4019</v>
      </c>
      <c r="C5638" s="475"/>
      <c r="D5638" s="462"/>
    </row>
    <row r="5639" spans="2:4" hidden="1" x14ac:dyDescent="0.25">
      <c r="B5639" s="481" t="s">
        <v>4265</v>
      </c>
      <c r="C5639" s="471">
        <f>COLUMN(B5639)</f>
        <v>2</v>
      </c>
      <c r="D5639" s="471">
        <f>ROW(B5639)</f>
        <v>5639</v>
      </c>
    </row>
    <row r="5640" spans="2:4" hidden="1" x14ac:dyDescent="0.25">
      <c r="B5640" s="480" t="s">
        <v>4000</v>
      </c>
      <c r="C5640" s="475"/>
      <c r="D5640" s="462"/>
    </row>
    <row r="5641" spans="2:4" hidden="1" x14ac:dyDescent="0.25">
      <c r="B5641" s="480" t="s">
        <v>4001</v>
      </c>
      <c r="C5641" s="475"/>
      <c r="D5641" s="462"/>
    </row>
    <row r="5642" spans="2:4" hidden="1" x14ac:dyDescent="0.25">
      <c r="B5642" s="480" t="s">
        <v>4002</v>
      </c>
      <c r="C5642" s="475"/>
      <c r="D5642" s="462"/>
    </row>
    <row r="5643" spans="2:4" hidden="1" x14ac:dyDescent="0.25">
      <c r="B5643" s="480" t="s">
        <v>4003</v>
      </c>
      <c r="C5643" s="475"/>
      <c r="D5643" s="462"/>
    </row>
    <row r="5644" spans="2:4" hidden="1" x14ac:dyDescent="0.25">
      <c r="B5644" s="480" t="s">
        <v>4004</v>
      </c>
      <c r="C5644" s="475"/>
      <c r="D5644" s="462"/>
    </row>
    <row r="5645" spans="2:4" hidden="1" x14ac:dyDescent="0.25">
      <c r="B5645" s="480" t="s">
        <v>4005</v>
      </c>
      <c r="C5645" s="475"/>
      <c r="D5645" s="462"/>
    </row>
    <row r="5646" spans="2:4" hidden="1" x14ac:dyDescent="0.25">
      <c r="B5646" s="480" t="s">
        <v>4006</v>
      </c>
      <c r="C5646" s="475"/>
      <c r="D5646" s="462"/>
    </row>
    <row r="5647" spans="2:4" hidden="1" x14ac:dyDescent="0.25">
      <c r="B5647" s="480" t="s">
        <v>4007</v>
      </c>
      <c r="C5647" s="475"/>
      <c r="D5647" s="462"/>
    </row>
    <row r="5648" spans="2:4" hidden="1" x14ac:dyDescent="0.25">
      <c r="B5648" s="480" t="s">
        <v>4008</v>
      </c>
      <c r="C5648" s="475"/>
      <c r="D5648" s="462"/>
    </row>
    <row r="5649" spans="2:4" hidden="1" x14ac:dyDescent="0.25">
      <c r="B5649" s="480" t="s">
        <v>4009</v>
      </c>
      <c r="C5649" s="475"/>
      <c r="D5649" s="462"/>
    </row>
    <row r="5650" spans="2:4" hidden="1" x14ac:dyDescent="0.25">
      <c r="B5650" s="480" t="s">
        <v>4010</v>
      </c>
      <c r="C5650" s="475"/>
      <c r="D5650" s="462"/>
    </row>
    <row r="5651" spans="2:4" hidden="1" x14ac:dyDescent="0.25">
      <c r="B5651" s="480" t="s">
        <v>4011</v>
      </c>
      <c r="C5651" s="475"/>
      <c r="D5651" s="462"/>
    </row>
    <row r="5652" spans="2:4" hidden="1" x14ac:dyDescent="0.25">
      <c r="B5652" s="480" t="s">
        <v>4012</v>
      </c>
      <c r="C5652" s="475"/>
      <c r="D5652" s="462"/>
    </row>
    <row r="5653" spans="2:4" hidden="1" x14ac:dyDescent="0.25">
      <c r="B5653" s="480" t="s">
        <v>4013</v>
      </c>
      <c r="C5653" s="475"/>
      <c r="D5653" s="462"/>
    </row>
    <row r="5654" spans="2:4" hidden="1" x14ac:dyDescent="0.25">
      <c r="B5654" s="480" t="s">
        <v>4014</v>
      </c>
      <c r="C5654" s="475"/>
      <c r="D5654" s="462"/>
    </row>
    <row r="5655" spans="2:4" hidden="1" x14ac:dyDescent="0.25">
      <c r="B5655" s="480" t="s">
        <v>4015</v>
      </c>
      <c r="C5655" s="475"/>
      <c r="D5655" s="462"/>
    </row>
    <row r="5656" spans="2:4" hidden="1" x14ac:dyDescent="0.25">
      <c r="B5656" s="480" t="s">
        <v>4016</v>
      </c>
      <c r="C5656" s="475"/>
      <c r="D5656" s="462"/>
    </row>
    <row r="5657" spans="2:4" hidden="1" x14ac:dyDescent="0.25">
      <c r="B5657" s="480" t="s">
        <v>4017</v>
      </c>
      <c r="C5657" s="475"/>
      <c r="D5657" s="462"/>
    </row>
    <row r="5658" spans="2:4" hidden="1" x14ac:dyDescent="0.25">
      <c r="B5658" s="480" t="s">
        <v>4018</v>
      </c>
      <c r="C5658" s="475"/>
      <c r="D5658" s="462"/>
    </row>
    <row r="5659" spans="2:4" hidden="1" x14ac:dyDescent="0.25">
      <c r="B5659" s="480" t="s">
        <v>4019</v>
      </c>
      <c r="C5659" s="475"/>
      <c r="D5659" s="462"/>
    </row>
    <row r="5660" spans="2:4" hidden="1" x14ac:dyDescent="0.25">
      <c r="B5660" s="481" t="s">
        <v>4266</v>
      </c>
      <c r="C5660" s="471">
        <f>COLUMN(B5660)</f>
        <v>2</v>
      </c>
      <c r="D5660" s="471">
        <f>ROW(B5660)</f>
        <v>5660</v>
      </c>
    </row>
    <row r="5661" spans="2:4" hidden="1" x14ac:dyDescent="0.25">
      <c r="B5661" s="480" t="s">
        <v>4000</v>
      </c>
      <c r="C5661" s="475"/>
      <c r="D5661" s="462"/>
    </row>
    <row r="5662" spans="2:4" hidden="1" x14ac:dyDescent="0.25">
      <c r="B5662" s="480" t="s">
        <v>4001</v>
      </c>
      <c r="C5662" s="475"/>
      <c r="D5662" s="462"/>
    </row>
    <row r="5663" spans="2:4" hidden="1" x14ac:dyDescent="0.25">
      <c r="B5663" s="480" t="s">
        <v>4002</v>
      </c>
      <c r="C5663" s="475"/>
      <c r="D5663" s="462"/>
    </row>
    <row r="5664" spans="2:4" hidden="1" x14ac:dyDescent="0.25">
      <c r="B5664" s="480" t="s">
        <v>4003</v>
      </c>
      <c r="C5664" s="475"/>
      <c r="D5664" s="462"/>
    </row>
    <row r="5665" spans="2:4" hidden="1" x14ac:dyDescent="0.25">
      <c r="B5665" s="480" t="s">
        <v>4004</v>
      </c>
      <c r="C5665" s="475"/>
      <c r="D5665" s="462"/>
    </row>
    <row r="5666" spans="2:4" hidden="1" x14ac:dyDescent="0.25">
      <c r="B5666" s="480" t="s">
        <v>4005</v>
      </c>
      <c r="C5666" s="475"/>
      <c r="D5666" s="462"/>
    </row>
    <row r="5667" spans="2:4" hidden="1" x14ac:dyDescent="0.25">
      <c r="B5667" s="480" t="s">
        <v>4006</v>
      </c>
      <c r="C5667" s="475"/>
      <c r="D5667" s="462"/>
    </row>
    <row r="5668" spans="2:4" hidden="1" x14ac:dyDescent="0.25">
      <c r="B5668" s="480" t="s">
        <v>4007</v>
      </c>
      <c r="C5668" s="475"/>
      <c r="D5668" s="462"/>
    </row>
    <row r="5669" spans="2:4" hidden="1" x14ac:dyDescent="0.25">
      <c r="B5669" s="480" t="s">
        <v>4008</v>
      </c>
      <c r="C5669" s="475"/>
      <c r="D5669" s="462"/>
    </row>
    <row r="5670" spans="2:4" hidden="1" x14ac:dyDescent="0.25">
      <c r="B5670" s="480" t="s">
        <v>4009</v>
      </c>
      <c r="C5670" s="475"/>
      <c r="D5670" s="462"/>
    </row>
    <row r="5671" spans="2:4" hidden="1" x14ac:dyDescent="0.25">
      <c r="B5671" s="480" t="s">
        <v>4010</v>
      </c>
      <c r="C5671" s="475"/>
      <c r="D5671" s="462"/>
    </row>
    <row r="5672" spans="2:4" hidden="1" x14ac:dyDescent="0.25">
      <c r="B5672" s="480" t="s">
        <v>4011</v>
      </c>
      <c r="C5672" s="475"/>
      <c r="D5672" s="462"/>
    </row>
    <row r="5673" spans="2:4" hidden="1" x14ac:dyDescent="0.25">
      <c r="B5673" s="480" t="s">
        <v>4012</v>
      </c>
      <c r="C5673" s="475"/>
      <c r="D5673" s="462"/>
    </row>
    <row r="5674" spans="2:4" hidden="1" x14ac:dyDescent="0.25">
      <c r="B5674" s="480" t="s">
        <v>4013</v>
      </c>
      <c r="C5674" s="475"/>
      <c r="D5674" s="462"/>
    </row>
    <row r="5675" spans="2:4" hidden="1" x14ac:dyDescent="0.25">
      <c r="B5675" s="480" t="s">
        <v>4014</v>
      </c>
      <c r="C5675" s="475"/>
      <c r="D5675" s="462"/>
    </row>
    <row r="5676" spans="2:4" hidden="1" x14ac:dyDescent="0.25">
      <c r="B5676" s="480" t="s">
        <v>4015</v>
      </c>
      <c r="C5676" s="475"/>
      <c r="D5676" s="462"/>
    </row>
    <row r="5677" spans="2:4" hidden="1" x14ac:dyDescent="0.25">
      <c r="B5677" s="480" t="s">
        <v>4016</v>
      </c>
      <c r="C5677" s="475"/>
      <c r="D5677" s="462"/>
    </row>
    <row r="5678" spans="2:4" hidden="1" x14ac:dyDescent="0.25">
      <c r="B5678" s="480" t="s">
        <v>4017</v>
      </c>
      <c r="C5678" s="475"/>
      <c r="D5678" s="462"/>
    </row>
    <row r="5679" spans="2:4" hidden="1" x14ac:dyDescent="0.25">
      <c r="B5679" s="480" t="s">
        <v>4018</v>
      </c>
      <c r="C5679" s="475"/>
      <c r="D5679" s="462"/>
    </row>
    <row r="5680" spans="2:4" hidden="1" x14ac:dyDescent="0.25">
      <c r="B5680" s="480" t="s">
        <v>4019</v>
      </c>
      <c r="C5680" s="475"/>
      <c r="D5680" s="462"/>
    </row>
    <row r="5681" spans="2:4" hidden="1" x14ac:dyDescent="0.25">
      <c r="B5681" s="481" t="s">
        <v>4267</v>
      </c>
      <c r="C5681" s="471">
        <f>COLUMN(B5681)</f>
        <v>2</v>
      </c>
      <c r="D5681" s="471">
        <f>ROW(B5681)</f>
        <v>5681</v>
      </c>
    </row>
    <row r="5682" spans="2:4" hidden="1" x14ac:dyDescent="0.25">
      <c r="B5682" s="480" t="s">
        <v>4000</v>
      </c>
      <c r="C5682" s="475"/>
      <c r="D5682" s="462"/>
    </row>
    <row r="5683" spans="2:4" hidden="1" x14ac:dyDescent="0.25">
      <c r="B5683" s="480" t="s">
        <v>4001</v>
      </c>
      <c r="C5683" s="475"/>
      <c r="D5683" s="462"/>
    </row>
    <row r="5684" spans="2:4" hidden="1" x14ac:dyDescent="0.25">
      <c r="B5684" s="480" t="s">
        <v>4002</v>
      </c>
      <c r="C5684" s="475"/>
      <c r="D5684" s="462"/>
    </row>
    <row r="5685" spans="2:4" hidden="1" x14ac:dyDescent="0.25">
      <c r="B5685" s="480" t="s">
        <v>4003</v>
      </c>
      <c r="C5685" s="475"/>
      <c r="D5685" s="462"/>
    </row>
    <row r="5686" spans="2:4" hidden="1" x14ac:dyDescent="0.25">
      <c r="B5686" s="480" t="s">
        <v>4004</v>
      </c>
      <c r="C5686" s="475"/>
      <c r="D5686" s="462"/>
    </row>
    <row r="5687" spans="2:4" hidden="1" x14ac:dyDescent="0.25">
      <c r="B5687" s="480" t="s">
        <v>4005</v>
      </c>
      <c r="C5687" s="475"/>
      <c r="D5687" s="462"/>
    </row>
    <row r="5688" spans="2:4" hidden="1" x14ac:dyDescent="0.25">
      <c r="B5688" s="480" t="s">
        <v>4006</v>
      </c>
      <c r="C5688" s="475"/>
      <c r="D5688" s="462"/>
    </row>
    <row r="5689" spans="2:4" hidden="1" x14ac:dyDescent="0.25">
      <c r="B5689" s="480" t="s">
        <v>4007</v>
      </c>
      <c r="C5689" s="475"/>
      <c r="D5689" s="462"/>
    </row>
    <row r="5690" spans="2:4" hidden="1" x14ac:dyDescent="0.25">
      <c r="B5690" s="480" t="s">
        <v>4008</v>
      </c>
      <c r="C5690" s="475"/>
      <c r="D5690" s="462"/>
    </row>
    <row r="5691" spans="2:4" hidden="1" x14ac:dyDescent="0.25">
      <c r="B5691" s="480" t="s">
        <v>4009</v>
      </c>
      <c r="C5691" s="475"/>
      <c r="D5691" s="462"/>
    </row>
    <row r="5692" spans="2:4" hidden="1" x14ac:dyDescent="0.25">
      <c r="B5692" s="480" t="s">
        <v>4010</v>
      </c>
      <c r="C5692" s="475"/>
      <c r="D5692" s="462"/>
    </row>
    <row r="5693" spans="2:4" hidden="1" x14ac:dyDescent="0.25">
      <c r="B5693" s="480" t="s">
        <v>4011</v>
      </c>
      <c r="C5693" s="475"/>
      <c r="D5693" s="462"/>
    </row>
    <row r="5694" spans="2:4" hidden="1" x14ac:dyDescent="0.25">
      <c r="B5694" s="480" t="s">
        <v>4012</v>
      </c>
      <c r="C5694" s="475"/>
      <c r="D5694" s="462"/>
    </row>
    <row r="5695" spans="2:4" hidden="1" x14ac:dyDescent="0.25">
      <c r="B5695" s="480" t="s">
        <v>4013</v>
      </c>
      <c r="C5695" s="475"/>
      <c r="D5695" s="462"/>
    </row>
    <row r="5696" spans="2:4" hidden="1" x14ac:dyDescent="0.25">
      <c r="B5696" s="480" t="s">
        <v>4014</v>
      </c>
      <c r="C5696" s="475"/>
      <c r="D5696" s="462"/>
    </row>
    <row r="5697" spans="2:4" hidden="1" x14ac:dyDescent="0.25">
      <c r="B5697" s="480" t="s">
        <v>4015</v>
      </c>
      <c r="C5697" s="475"/>
      <c r="D5697" s="462"/>
    </row>
    <row r="5698" spans="2:4" hidden="1" x14ac:dyDescent="0.25">
      <c r="B5698" s="480" t="s">
        <v>4016</v>
      </c>
      <c r="C5698" s="475"/>
      <c r="D5698" s="462"/>
    </row>
    <row r="5699" spans="2:4" hidden="1" x14ac:dyDescent="0.25">
      <c r="B5699" s="480" t="s">
        <v>4017</v>
      </c>
      <c r="C5699" s="475"/>
      <c r="D5699" s="462"/>
    </row>
    <row r="5700" spans="2:4" hidden="1" x14ac:dyDescent="0.25">
      <c r="B5700" s="480" t="s">
        <v>4018</v>
      </c>
      <c r="C5700" s="475"/>
      <c r="D5700" s="462"/>
    </row>
    <row r="5701" spans="2:4" hidden="1" x14ac:dyDescent="0.25">
      <c r="B5701" s="480" t="s">
        <v>4019</v>
      </c>
      <c r="C5701" s="475"/>
      <c r="D5701" s="462"/>
    </row>
    <row r="5702" spans="2:4" hidden="1" x14ac:dyDescent="0.25">
      <c r="B5702" s="477" t="s">
        <v>4268</v>
      </c>
      <c r="C5702" s="471">
        <f>COLUMN(B5702)</f>
        <v>2</v>
      </c>
      <c r="D5702" s="471">
        <f>ROW(B5702)</f>
        <v>5702</v>
      </c>
    </row>
    <row r="5703" spans="2:4" hidden="1" x14ac:dyDescent="0.25">
      <c r="B5703" s="480" t="s">
        <v>4000</v>
      </c>
      <c r="C5703" s="475"/>
      <c r="D5703" s="462"/>
    </row>
    <row r="5704" spans="2:4" hidden="1" x14ac:dyDescent="0.25">
      <c r="B5704" s="480" t="s">
        <v>4001</v>
      </c>
      <c r="C5704" s="475"/>
      <c r="D5704" s="462"/>
    </row>
    <row r="5705" spans="2:4" hidden="1" x14ac:dyDescent="0.25">
      <c r="B5705" s="480" t="s">
        <v>4002</v>
      </c>
      <c r="C5705" s="475"/>
      <c r="D5705" s="462"/>
    </row>
    <row r="5706" spans="2:4" hidden="1" x14ac:dyDescent="0.25">
      <c r="B5706" s="480" t="s">
        <v>4003</v>
      </c>
      <c r="C5706" s="475"/>
      <c r="D5706" s="462"/>
    </row>
    <row r="5707" spans="2:4" hidden="1" x14ac:dyDescent="0.25">
      <c r="B5707" s="480" t="s">
        <v>4004</v>
      </c>
      <c r="C5707" s="475"/>
      <c r="D5707" s="462"/>
    </row>
    <row r="5708" spans="2:4" hidden="1" x14ac:dyDescent="0.25">
      <c r="B5708" s="480" t="s">
        <v>4005</v>
      </c>
      <c r="C5708" s="475"/>
      <c r="D5708" s="462"/>
    </row>
    <row r="5709" spans="2:4" hidden="1" x14ac:dyDescent="0.25">
      <c r="B5709" s="480" t="s">
        <v>4006</v>
      </c>
      <c r="C5709" s="475"/>
      <c r="D5709" s="462"/>
    </row>
    <row r="5710" spans="2:4" hidden="1" x14ac:dyDescent="0.25">
      <c r="B5710" s="480" t="s">
        <v>4007</v>
      </c>
      <c r="C5710" s="475"/>
      <c r="D5710" s="462"/>
    </row>
    <row r="5711" spans="2:4" hidden="1" x14ac:dyDescent="0.25">
      <c r="B5711" s="480" t="s">
        <v>4008</v>
      </c>
      <c r="C5711" s="475"/>
      <c r="D5711" s="462"/>
    </row>
    <row r="5712" spans="2:4" hidden="1" x14ac:dyDescent="0.25">
      <c r="B5712" s="480" t="s">
        <v>4009</v>
      </c>
      <c r="C5712" s="475"/>
      <c r="D5712" s="462"/>
    </row>
    <row r="5713" spans="2:4" hidden="1" x14ac:dyDescent="0.25">
      <c r="B5713" s="480" t="s">
        <v>4010</v>
      </c>
      <c r="C5713" s="475"/>
      <c r="D5713" s="462"/>
    </row>
    <row r="5714" spans="2:4" hidden="1" x14ac:dyDescent="0.25">
      <c r="B5714" s="480" t="s">
        <v>4011</v>
      </c>
      <c r="C5714" s="475"/>
      <c r="D5714" s="462"/>
    </row>
    <row r="5715" spans="2:4" hidden="1" x14ac:dyDescent="0.25">
      <c r="B5715" s="480" t="s">
        <v>4012</v>
      </c>
      <c r="C5715" s="475"/>
      <c r="D5715" s="462"/>
    </row>
    <row r="5716" spans="2:4" hidden="1" x14ac:dyDescent="0.25">
      <c r="B5716" s="480" t="s">
        <v>4013</v>
      </c>
      <c r="C5716" s="475"/>
      <c r="D5716" s="462"/>
    </row>
    <row r="5717" spans="2:4" hidden="1" x14ac:dyDescent="0.25">
      <c r="B5717" s="480" t="s">
        <v>4014</v>
      </c>
      <c r="C5717" s="475"/>
      <c r="D5717" s="462"/>
    </row>
    <row r="5718" spans="2:4" hidden="1" x14ac:dyDescent="0.25">
      <c r="B5718" s="480" t="s">
        <v>4015</v>
      </c>
      <c r="C5718" s="475"/>
      <c r="D5718" s="462"/>
    </row>
    <row r="5719" spans="2:4" hidden="1" x14ac:dyDescent="0.25">
      <c r="B5719" s="480" t="s">
        <v>4016</v>
      </c>
      <c r="C5719" s="475"/>
      <c r="D5719" s="462"/>
    </row>
    <row r="5720" spans="2:4" hidden="1" x14ac:dyDescent="0.25">
      <c r="B5720" s="480" t="s">
        <v>4017</v>
      </c>
      <c r="C5720" s="475"/>
      <c r="D5720" s="462"/>
    </row>
    <row r="5721" spans="2:4" hidden="1" x14ac:dyDescent="0.25">
      <c r="B5721" s="480" t="s">
        <v>4018</v>
      </c>
      <c r="C5721" s="475"/>
      <c r="D5721" s="462"/>
    </row>
    <row r="5722" spans="2:4" hidden="1" x14ac:dyDescent="0.25">
      <c r="B5722" s="480" t="s">
        <v>4019</v>
      </c>
      <c r="C5722" s="475"/>
      <c r="D5722" s="462"/>
    </row>
    <row r="5723" spans="2:4" hidden="1" x14ac:dyDescent="0.25">
      <c r="B5723" s="481" t="s">
        <v>4269</v>
      </c>
      <c r="C5723" s="471">
        <f>COLUMN(B5723)</f>
        <v>2</v>
      </c>
      <c r="D5723" s="471">
        <f>ROW(B5723)</f>
        <v>5723</v>
      </c>
    </row>
    <row r="5724" spans="2:4" hidden="1" x14ac:dyDescent="0.25">
      <c r="B5724" s="480" t="s">
        <v>4000</v>
      </c>
      <c r="C5724" s="475"/>
      <c r="D5724" s="462"/>
    </row>
    <row r="5725" spans="2:4" hidden="1" x14ac:dyDescent="0.25">
      <c r="B5725" s="480" t="s">
        <v>4001</v>
      </c>
      <c r="C5725" s="475"/>
      <c r="D5725" s="462"/>
    </row>
    <row r="5726" spans="2:4" hidden="1" x14ac:dyDescent="0.25">
      <c r="B5726" s="480" t="s">
        <v>4002</v>
      </c>
      <c r="C5726" s="475"/>
      <c r="D5726" s="462"/>
    </row>
    <row r="5727" spans="2:4" hidden="1" x14ac:dyDescent="0.25">
      <c r="B5727" s="480" t="s">
        <v>4003</v>
      </c>
      <c r="C5727" s="475"/>
      <c r="D5727" s="462"/>
    </row>
    <row r="5728" spans="2:4" hidden="1" x14ac:dyDescent="0.25">
      <c r="B5728" s="480" t="s">
        <v>4004</v>
      </c>
      <c r="C5728" s="475"/>
      <c r="D5728" s="462"/>
    </row>
    <row r="5729" spans="2:4" hidden="1" x14ac:dyDescent="0.25">
      <c r="B5729" s="480" t="s">
        <v>4005</v>
      </c>
      <c r="C5729" s="475"/>
      <c r="D5729" s="462"/>
    </row>
    <row r="5730" spans="2:4" hidden="1" x14ac:dyDescent="0.25">
      <c r="B5730" s="480" t="s">
        <v>4006</v>
      </c>
      <c r="C5730" s="475"/>
      <c r="D5730" s="462"/>
    </row>
    <row r="5731" spans="2:4" hidden="1" x14ac:dyDescent="0.25">
      <c r="B5731" s="480" t="s">
        <v>4007</v>
      </c>
      <c r="C5731" s="475"/>
      <c r="D5731" s="462"/>
    </row>
    <row r="5732" spans="2:4" hidden="1" x14ac:dyDescent="0.25">
      <c r="B5732" s="480" t="s">
        <v>4008</v>
      </c>
      <c r="C5732" s="475"/>
      <c r="D5732" s="462"/>
    </row>
    <row r="5733" spans="2:4" hidden="1" x14ac:dyDescent="0.25">
      <c r="B5733" s="480" t="s">
        <v>4009</v>
      </c>
      <c r="C5733" s="475"/>
      <c r="D5733" s="462"/>
    </row>
    <row r="5734" spans="2:4" hidden="1" x14ac:dyDescent="0.25">
      <c r="B5734" s="480" t="s">
        <v>4010</v>
      </c>
      <c r="C5734" s="475"/>
      <c r="D5734" s="462"/>
    </row>
    <row r="5735" spans="2:4" hidden="1" x14ac:dyDescent="0.25">
      <c r="B5735" s="480" t="s">
        <v>4011</v>
      </c>
      <c r="C5735" s="475"/>
      <c r="D5735" s="462"/>
    </row>
    <row r="5736" spans="2:4" hidden="1" x14ac:dyDescent="0.25">
      <c r="B5736" s="480" t="s">
        <v>4012</v>
      </c>
      <c r="C5736" s="475"/>
      <c r="D5736" s="462"/>
    </row>
    <row r="5737" spans="2:4" hidden="1" x14ac:dyDescent="0.25">
      <c r="B5737" s="480" t="s">
        <v>4013</v>
      </c>
      <c r="C5737" s="475"/>
      <c r="D5737" s="462"/>
    </row>
    <row r="5738" spans="2:4" hidden="1" x14ac:dyDescent="0.25">
      <c r="B5738" s="480" t="s">
        <v>4014</v>
      </c>
      <c r="C5738" s="475"/>
      <c r="D5738" s="462"/>
    </row>
    <row r="5739" spans="2:4" hidden="1" x14ac:dyDescent="0.25">
      <c r="B5739" s="480" t="s">
        <v>4015</v>
      </c>
      <c r="C5739" s="475"/>
      <c r="D5739" s="462"/>
    </row>
    <row r="5740" spans="2:4" hidden="1" x14ac:dyDescent="0.25">
      <c r="B5740" s="480" t="s">
        <v>4016</v>
      </c>
      <c r="C5740" s="475"/>
      <c r="D5740" s="462"/>
    </row>
    <row r="5741" spans="2:4" hidden="1" x14ac:dyDescent="0.25">
      <c r="B5741" s="480" t="s">
        <v>4017</v>
      </c>
      <c r="C5741" s="475"/>
      <c r="D5741" s="462"/>
    </row>
    <row r="5742" spans="2:4" hidden="1" x14ac:dyDescent="0.25">
      <c r="B5742" s="480" t="s">
        <v>4018</v>
      </c>
      <c r="C5742" s="475"/>
      <c r="D5742" s="462"/>
    </row>
    <row r="5743" spans="2:4" hidden="1" x14ac:dyDescent="0.25">
      <c r="B5743" s="480" t="s">
        <v>4019</v>
      </c>
      <c r="C5743" s="475"/>
      <c r="D5743" s="462"/>
    </row>
    <row r="5744" spans="2:4" hidden="1" x14ac:dyDescent="0.25">
      <c r="B5744" s="481" t="s">
        <v>4270</v>
      </c>
      <c r="C5744" s="471">
        <f>COLUMN(B5744)</f>
        <v>2</v>
      </c>
      <c r="D5744" s="471">
        <f>ROW(B5744)</f>
        <v>5744</v>
      </c>
    </row>
    <row r="5745" spans="2:4" hidden="1" x14ac:dyDescent="0.25">
      <c r="B5745" s="480" t="s">
        <v>4000</v>
      </c>
      <c r="C5745" s="475"/>
      <c r="D5745" s="462"/>
    </row>
    <row r="5746" spans="2:4" hidden="1" x14ac:dyDescent="0.25">
      <c r="B5746" s="480" t="s">
        <v>4001</v>
      </c>
      <c r="C5746" s="475"/>
      <c r="D5746" s="462"/>
    </row>
    <row r="5747" spans="2:4" hidden="1" x14ac:dyDescent="0.25">
      <c r="B5747" s="480" t="s">
        <v>4002</v>
      </c>
      <c r="C5747" s="475"/>
      <c r="D5747" s="462"/>
    </row>
    <row r="5748" spans="2:4" hidden="1" x14ac:dyDescent="0.25">
      <c r="B5748" s="480" t="s">
        <v>4003</v>
      </c>
      <c r="C5748" s="475"/>
      <c r="D5748" s="462"/>
    </row>
    <row r="5749" spans="2:4" hidden="1" x14ac:dyDescent="0.25">
      <c r="B5749" s="480" t="s">
        <v>4004</v>
      </c>
      <c r="C5749" s="475"/>
      <c r="D5749" s="462"/>
    </row>
    <row r="5750" spans="2:4" hidden="1" x14ac:dyDescent="0.25">
      <c r="B5750" s="480" t="s">
        <v>4005</v>
      </c>
      <c r="C5750" s="475"/>
      <c r="D5750" s="462"/>
    </row>
    <row r="5751" spans="2:4" hidden="1" x14ac:dyDescent="0.25">
      <c r="B5751" s="480" t="s">
        <v>4006</v>
      </c>
      <c r="C5751" s="475"/>
      <c r="D5751" s="462"/>
    </row>
    <row r="5752" spans="2:4" hidden="1" x14ac:dyDescent="0.25">
      <c r="B5752" s="480" t="s">
        <v>4007</v>
      </c>
      <c r="C5752" s="475"/>
      <c r="D5752" s="462"/>
    </row>
    <row r="5753" spans="2:4" hidden="1" x14ac:dyDescent="0.25">
      <c r="B5753" s="480" t="s">
        <v>4008</v>
      </c>
      <c r="C5753" s="475"/>
      <c r="D5753" s="462"/>
    </row>
    <row r="5754" spans="2:4" hidden="1" x14ac:dyDescent="0.25">
      <c r="B5754" s="480" t="s">
        <v>4009</v>
      </c>
      <c r="C5754" s="475"/>
      <c r="D5754" s="462"/>
    </row>
    <row r="5755" spans="2:4" hidden="1" x14ac:dyDescent="0.25">
      <c r="B5755" s="480" t="s">
        <v>4010</v>
      </c>
      <c r="C5755" s="475"/>
      <c r="D5755" s="462"/>
    </row>
    <row r="5756" spans="2:4" hidden="1" x14ac:dyDescent="0.25">
      <c r="B5756" s="480" t="s">
        <v>4011</v>
      </c>
      <c r="C5756" s="475"/>
      <c r="D5756" s="462"/>
    </row>
    <row r="5757" spans="2:4" hidden="1" x14ac:dyDescent="0.25">
      <c r="B5757" s="480" t="s">
        <v>4012</v>
      </c>
      <c r="C5757" s="475"/>
      <c r="D5757" s="462"/>
    </row>
    <row r="5758" spans="2:4" hidden="1" x14ac:dyDescent="0.25">
      <c r="B5758" s="480" t="s">
        <v>4013</v>
      </c>
      <c r="C5758" s="475"/>
      <c r="D5758" s="462"/>
    </row>
    <row r="5759" spans="2:4" hidden="1" x14ac:dyDescent="0.25">
      <c r="B5759" s="480" t="s">
        <v>4014</v>
      </c>
      <c r="C5759" s="475"/>
      <c r="D5759" s="462"/>
    </row>
    <row r="5760" spans="2:4" hidden="1" x14ac:dyDescent="0.25">
      <c r="B5760" s="480" t="s">
        <v>4015</v>
      </c>
      <c r="C5760" s="475"/>
      <c r="D5760" s="462"/>
    </row>
    <row r="5761" spans="2:4" hidden="1" x14ac:dyDescent="0.25">
      <c r="B5761" s="480" t="s">
        <v>4016</v>
      </c>
      <c r="C5761" s="475"/>
      <c r="D5761" s="462"/>
    </row>
    <row r="5762" spans="2:4" hidden="1" x14ac:dyDescent="0.25">
      <c r="B5762" s="480" t="s">
        <v>4017</v>
      </c>
      <c r="C5762" s="475"/>
      <c r="D5762" s="462"/>
    </row>
    <row r="5763" spans="2:4" hidden="1" x14ac:dyDescent="0.25">
      <c r="B5763" s="480" t="s">
        <v>4018</v>
      </c>
      <c r="C5763" s="475"/>
      <c r="D5763" s="462"/>
    </row>
    <row r="5764" spans="2:4" hidden="1" x14ac:dyDescent="0.25">
      <c r="B5764" s="480" t="s">
        <v>4019</v>
      </c>
      <c r="C5764" s="475"/>
      <c r="D5764" s="462"/>
    </row>
    <row r="5765" spans="2:4" hidden="1" x14ac:dyDescent="0.25">
      <c r="B5765" s="481" t="s">
        <v>4271</v>
      </c>
      <c r="C5765" s="471">
        <f>COLUMN(B5765)</f>
        <v>2</v>
      </c>
      <c r="D5765" s="471">
        <f>ROW(B5765)</f>
        <v>5765</v>
      </c>
    </row>
    <row r="5766" spans="2:4" hidden="1" x14ac:dyDescent="0.25">
      <c r="B5766" s="480" t="s">
        <v>4000</v>
      </c>
      <c r="C5766" s="475"/>
      <c r="D5766" s="462"/>
    </row>
    <row r="5767" spans="2:4" hidden="1" x14ac:dyDescent="0.25">
      <c r="B5767" s="480" t="s">
        <v>4001</v>
      </c>
      <c r="C5767" s="475"/>
      <c r="D5767" s="462"/>
    </row>
    <row r="5768" spans="2:4" hidden="1" x14ac:dyDescent="0.25">
      <c r="B5768" s="480" t="s">
        <v>4002</v>
      </c>
      <c r="C5768" s="475"/>
      <c r="D5768" s="462"/>
    </row>
    <row r="5769" spans="2:4" hidden="1" x14ac:dyDescent="0.25">
      <c r="B5769" s="480" t="s">
        <v>4003</v>
      </c>
      <c r="C5769" s="475"/>
      <c r="D5769" s="462"/>
    </row>
    <row r="5770" spans="2:4" hidden="1" x14ac:dyDescent="0.25">
      <c r="B5770" s="480" t="s">
        <v>4004</v>
      </c>
      <c r="C5770" s="475"/>
      <c r="D5770" s="462"/>
    </row>
    <row r="5771" spans="2:4" hidden="1" x14ac:dyDescent="0.25">
      <c r="B5771" s="480" t="s">
        <v>4005</v>
      </c>
      <c r="C5771" s="475"/>
      <c r="D5771" s="462"/>
    </row>
    <row r="5772" spans="2:4" hidden="1" x14ac:dyDescent="0.25">
      <c r="B5772" s="480" t="s">
        <v>4006</v>
      </c>
      <c r="C5772" s="475"/>
      <c r="D5772" s="462"/>
    </row>
    <row r="5773" spans="2:4" hidden="1" x14ac:dyDescent="0.25">
      <c r="B5773" s="480" t="s">
        <v>4007</v>
      </c>
      <c r="C5773" s="475"/>
      <c r="D5773" s="462"/>
    </row>
    <row r="5774" spans="2:4" hidden="1" x14ac:dyDescent="0.25">
      <c r="B5774" s="480" t="s">
        <v>4008</v>
      </c>
      <c r="C5774" s="475"/>
      <c r="D5774" s="462"/>
    </row>
    <row r="5775" spans="2:4" hidden="1" x14ac:dyDescent="0.25">
      <c r="B5775" s="480" t="s">
        <v>4009</v>
      </c>
      <c r="C5775" s="475"/>
      <c r="D5775" s="462"/>
    </row>
    <row r="5776" spans="2:4" hidden="1" x14ac:dyDescent="0.25">
      <c r="B5776" s="480" t="s">
        <v>4010</v>
      </c>
      <c r="C5776" s="475"/>
      <c r="D5776" s="462"/>
    </row>
    <row r="5777" spans="2:4" hidden="1" x14ac:dyDescent="0.25">
      <c r="B5777" s="480" t="s">
        <v>4011</v>
      </c>
      <c r="C5777" s="475"/>
      <c r="D5777" s="462"/>
    </row>
    <row r="5778" spans="2:4" hidden="1" x14ac:dyDescent="0.25">
      <c r="B5778" s="480" t="s">
        <v>4012</v>
      </c>
      <c r="C5778" s="475"/>
      <c r="D5778" s="462"/>
    </row>
    <row r="5779" spans="2:4" hidden="1" x14ac:dyDescent="0.25">
      <c r="B5779" s="480" t="s">
        <v>4013</v>
      </c>
      <c r="C5779" s="475"/>
      <c r="D5779" s="462"/>
    </row>
    <row r="5780" spans="2:4" hidden="1" x14ac:dyDescent="0.25">
      <c r="B5780" s="480" t="s">
        <v>4014</v>
      </c>
      <c r="C5780" s="475"/>
      <c r="D5780" s="462"/>
    </row>
    <row r="5781" spans="2:4" hidden="1" x14ac:dyDescent="0.25">
      <c r="B5781" s="480" t="s">
        <v>4015</v>
      </c>
      <c r="C5781" s="475"/>
      <c r="D5781" s="462"/>
    </row>
    <row r="5782" spans="2:4" hidden="1" x14ac:dyDescent="0.25">
      <c r="B5782" s="480" t="s">
        <v>4016</v>
      </c>
      <c r="C5782" s="475"/>
      <c r="D5782" s="462"/>
    </row>
    <row r="5783" spans="2:4" hidden="1" x14ac:dyDescent="0.25">
      <c r="B5783" s="480" t="s">
        <v>4017</v>
      </c>
      <c r="C5783" s="475"/>
      <c r="D5783" s="462"/>
    </row>
    <row r="5784" spans="2:4" hidden="1" x14ac:dyDescent="0.25">
      <c r="B5784" s="480" t="s">
        <v>4018</v>
      </c>
      <c r="C5784" s="475"/>
      <c r="D5784" s="462"/>
    </row>
    <row r="5785" spans="2:4" hidden="1" x14ac:dyDescent="0.25">
      <c r="B5785" s="480" t="s">
        <v>4019</v>
      </c>
      <c r="C5785" s="475"/>
      <c r="D5785" s="462"/>
    </row>
    <row r="5786" spans="2:4" hidden="1" x14ac:dyDescent="0.25">
      <c r="B5786" s="481" t="s">
        <v>4272</v>
      </c>
      <c r="C5786" s="471">
        <f>COLUMN(B5786)</f>
        <v>2</v>
      </c>
      <c r="D5786" s="471">
        <f>ROW(B5786)</f>
        <v>5786</v>
      </c>
    </row>
    <row r="5787" spans="2:4" hidden="1" x14ac:dyDescent="0.25">
      <c r="B5787" s="480" t="s">
        <v>4000</v>
      </c>
      <c r="C5787" s="475"/>
      <c r="D5787" s="462"/>
    </row>
    <row r="5788" spans="2:4" hidden="1" x14ac:dyDescent="0.25">
      <c r="B5788" s="480" t="s">
        <v>4001</v>
      </c>
      <c r="C5788" s="475"/>
      <c r="D5788" s="462"/>
    </row>
    <row r="5789" spans="2:4" hidden="1" x14ac:dyDescent="0.25">
      <c r="B5789" s="480" t="s">
        <v>4002</v>
      </c>
      <c r="C5789" s="475"/>
      <c r="D5789" s="462"/>
    </row>
    <row r="5790" spans="2:4" hidden="1" x14ac:dyDescent="0.25">
      <c r="B5790" s="480" t="s">
        <v>4003</v>
      </c>
      <c r="C5790" s="475"/>
      <c r="D5790" s="462"/>
    </row>
    <row r="5791" spans="2:4" hidden="1" x14ac:dyDescent="0.25">
      <c r="B5791" s="480" t="s">
        <v>4004</v>
      </c>
      <c r="C5791" s="475"/>
      <c r="D5791" s="462"/>
    </row>
    <row r="5792" spans="2:4" hidden="1" x14ac:dyDescent="0.25">
      <c r="B5792" s="480" t="s">
        <v>4005</v>
      </c>
      <c r="C5792" s="475"/>
      <c r="D5792" s="462"/>
    </row>
    <row r="5793" spans="2:4" hidden="1" x14ac:dyDescent="0.25">
      <c r="B5793" s="480" t="s">
        <v>4006</v>
      </c>
      <c r="C5793" s="475"/>
      <c r="D5793" s="462"/>
    </row>
    <row r="5794" spans="2:4" hidden="1" x14ac:dyDescent="0.25">
      <c r="B5794" s="480" t="s">
        <v>4007</v>
      </c>
      <c r="C5794" s="475"/>
      <c r="D5794" s="462"/>
    </row>
    <row r="5795" spans="2:4" hidden="1" x14ac:dyDescent="0.25">
      <c r="B5795" s="480" t="s">
        <v>4008</v>
      </c>
      <c r="C5795" s="475"/>
      <c r="D5795" s="462"/>
    </row>
    <row r="5796" spans="2:4" hidden="1" x14ac:dyDescent="0.25">
      <c r="B5796" s="480" t="s">
        <v>4009</v>
      </c>
      <c r="C5796" s="475"/>
      <c r="D5796" s="462"/>
    </row>
    <row r="5797" spans="2:4" hidden="1" x14ac:dyDescent="0.25">
      <c r="B5797" s="480" t="s">
        <v>4010</v>
      </c>
      <c r="C5797" s="475"/>
      <c r="D5797" s="462"/>
    </row>
    <row r="5798" spans="2:4" hidden="1" x14ac:dyDescent="0.25">
      <c r="B5798" s="480" t="s">
        <v>4011</v>
      </c>
      <c r="C5798" s="475"/>
      <c r="D5798" s="462"/>
    </row>
    <row r="5799" spans="2:4" hidden="1" x14ac:dyDescent="0.25">
      <c r="B5799" s="480" t="s">
        <v>4012</v>
      </c>
      <c r="C5799" s="475"/>
      <c r="D5799" s="462"/>
    </row>
    <row r="5800" spans="2:4" hidden="1" x14ac:dyDescent="0.25">
      <c r="B5800" s="480" t="s">
        <v>4013</v>
      </c>
      <c r="C5800" s="475"/>
      <c r="D5800" s="462"/>
    </row>
    <row r="5801" spans="2:4" hidden="1" x14ac:dyDescent="0.25">
      <c r="B5801" s="480" t="s">
        <v>4014</v>
      </c>
      <c r="C5801" s="475"/>
      <c r="D5801" s="462"/>
    </row>
    <row r="5802" spans="2:4" hidden="1" x14ac:dyDescent="0.25">
      <c r="B5802" s="480" t="s">
        <v>4015</v>
      </c>
      <c r="C5802" s="475"/>
      <c r="D5802" s="462"/>
    </row>
    <row r="5803" spans="2:4" hidden="1" x14ac:dyDescent="0.25">
      <c r="B5803" s="480" t="s">
        <v>4016</v>
      </c>
      <c r="C5803" s="475"/>
      <c r="D5803" s="462"/>
    </row>
    <row r="5804" spans="2:4" hidden="1" x14ac:dyDescent="0.25">
      <c r="B5804" s="480" t="s">
        <v>4017</v>
      </c>
      <c r="C5804" s="475"/>
      <c r="D5804" s="462"/>
    </row>
    <row r="5805" spans="2:4" hidden="1" x14ac:dyDescent="0.25">
      <c r="B5805" s="480" t="s">
        <v>4018</v>
      </c>
      <c r="C5805" s="475"/>
      <c r="D5805" s="462"/>
    </row>
    <row r="5806" spans="2:4" hidden="1" x14ac:dyDescent="0.25">
      <c r="B5806" s="480" t="s">
        <v>4019</v>
      </c>
      <c r="C5806" s="475"/>
      <c r="D5806" s="462"/>
    </row>
    <row r="5807" spans="2:4" hidden="1" x14ac:dyDescent="0.25">
      <c r="B5807" s="477" t="s">
        <v>4273</v>
      </c>
      <c r="C5807" s="471">
        <f>COLUMN(B5807)</f>
        <v>2</v>
      </c>
      <c r="D5807" s="471">
        <f>ROW(B5807)</f>
        <v>5807</v>
      </c>
    </row>
    <row r="5808" spans="2:4" hidden="1" x14ac:dyDescent="0.25">
      <c r="B5808" s="480" t="s">
        <v>4000</v>
      </c>
      <c r="C5808" s="475"/>
      <c r="D5808" s="462"/>
    </row>
    <row r="5809" spans="2:4" hidden="1" x14ac:dyDescent="0.25">
      <c r="B5809" s="480" t="s">
        <v>4001</v>
      </c>
      <c r="C5809" s="475"/>
      <c r="D5809" s="462"/>
    </row>
    <row r="5810" spans="2:4" hidden="1" x14ac:dyDescent="0.25">
      <c r="B5810" s="480" t="s">
        <v>4002</v>
      </c>
      <c r="C5810" s="475"/>
      <c r="D5810" s="462"/>
    </row>
    <row r="5811" spans="2:4" hidden="1" x14ac:dyDescent="0.25">
      <c r="B5811" s="480" t="s">
        <v>4003</v>
      </c>
      <c r="C5811" s="475"/>
      <c r="D5811" s="462"/>
    </row>
    <row r="5812" spans="2:4" hidden="1" x14ac:dyDescent="0.25">
      <c r="B5812" s="480" t="s">
        <v>4004</v>
      </c>
      <c r="C5812" s="475"/>
      <c r="D5812" s="462"/>
    </row>
    <row r="5813" spans="2:4" hidden="1" x14ac:dyDescent="0.25">
      <c r="B5813" s="480" t="s">
        <v>4005</v>
      </c>
      <c r="C5813" s="475"/>
      <c r="D5813" s="462"/>
    </row>
    <row r="5814" spans="2:4" hidden="1" x14ac:dyDescent="0.25">
      <c r="B5814" s="480" t="s">
        <v>4006</v>
      </c>
      <c r="C5814" s="475"/>
      <c r="D5814" s="462"/>
    </row>
    <row r="5815" spans="2:4" hidden="1" x14ac:dyDescent="0.25">
      <c r="B5815" s="480" t="s">
        <v>4007</v>
      </c>
      <c r="C5815" s="475"/>
      <c r="D5815" s="462"/>
    </row>
    <row r="5816" spans="2:4" hidden="1" x14ac:dyDescent="0.25">
      <c r="B5816" s="480" t="s">
        <v>4008</v>
      </c>
      <c r="C5816" s="475"/>
      <c r="D5816" s="462"/>
    </row>
    <row r="5817" spans="2:4" hidden="1" x14ac:dyDescent="0.25">
      <c r="B5817" s="480" t="s">
        <v>4009</v>
      </c>
      <c r="C5817" s="475"/>
      <c r="D5817" s="462"/>
    </row>
    <row r="5818" spans="2:4" hidden="1" x14ac:dyDescent="0.25">
      <c r="B5818" s="480" t="s">
        <v>4010</v>
      </c>
      <c r="C5818" s="475"/>
      <c r="D5818" s="462"/>
    </row>
    <row r="5819" spans="2:4" hidden="1" x14ac:dyDescent="0.25">
      <c r="B5819" s="480" t="s">
        <v>4011</v>
      </c>
      <c r="C5819" s="475"/>
      <c r="D5819" s="462"/>
    </row>
    <row r="5820" spans="2:4" hidden="1" x14ac:dyDescent="0.25">
      <c r="B5820" s="480" t="s">
        <v>4012</v>
      </c>
      <c r="C5820" s="475"/>
      <c r="D5820" s="462"/>
    </row>
    <row r="5821" spans="2:4" hidden="1" x14ac:dyDescent="0.25">
      <c r="B5821" s="480" t="s">
        <v>4013</v>
      </c>
      <c r="C5821" s="475"/>
      <c r="D5821" s="462"/>
    </row>
    <row r="5822" spans="2:4" hidden="1" x14ac:dyDescent="0.25">
      <c r="B5822" s="480" t="s">
        <v>4014</v>
      </c>
      <c r="C5822" s="475"/>
      <c r="D5822" s="462"/>
    </row>
    <row r="5823" spans="2:4" hidden="1" x14ac:dyDescent="0.25">
      <c r="B5823" s="480" t="s">
        <v>4015</v>
      </c>
      <c r="C5823" s="475"/>
      <c r="D5823" s="462"/>
    </row>
    <row r="5824" spans="2:4" hidden="1" x14ac:dyDescent="0.25">
      <c r="B5824" s="480" t="s">
        <v>4016</v>
      </c>
      <c r="C5824" s="475"/>
      <c r="D5824" s="462"/>
    </row>
    <row r="5825" spans="2:4" hidden="1" x14ac:dyDescent="0.25">
      <c r="B5825" s="480" t="s">
        <v>4017</v>
      </c>
      <c r="C5825" s="475"/>
      <c r="D5825" s="462"/>
    </row>
    <row r="5826" spans="2:4" hidden="1" x14ac:dyDescent="0.25">
      <c r="B5826" s="480" t="s">
        <v>4018</v>
      </c>
      <c r="C5826" s="475"/>
      <c r="D5826" s="462"/>
    </row>
    <row r="5827" spans="2:4" hidden="1" x14ac:dyDescent="0.25">
      <c r="B5827" s="480" t="s">
        <v>4019</v>
      </c>
      <c r="C5827" s="475"/>
      <c r="D5827" s="462"/>
    </row>
    <row r="5828" spans="2:4" hidden="1" x14ac:dyDescent="0.25">
      <c r="B5828" s="481" t="s">
        <v>4274</v>
      </c>
      <c r="C5828" s="471">
        <f>COLUMN(B5828)</f>
        <v>2</v>
      </c>
      <c r="D5828" s="471">
        <f>ROW(B5828)</f>
        <v>5828</v>
      </c>
    </row>
    <row r="5829" spans="2:4" hidden="1" x14ac:dyDescent="0.25">
      <c r="B5829" s="480" t="s">
        <v>4000</v>
      </c>
      <c r="C5829" s="475"/>
      <c r="D5829" s="462"/>
    </row>
    <row r="5830" spans="2:4" hidden="1" x14ac:dyDescent="0.25">
      <c r="B5830" s="480" t="s">
        <v>4001</v>
      </c>
      <c r="C5830" s="475"/>
      <c r="D5830" s="462"/>
    </row>
    <row r="5831" spans="2:4" hidden="1" x14ac:dyDescent="0.25">
      <c r="B5831" s="480" t="s">
        <v>4002</v>
      </c>
      <c r="C5831" s="475"/>
      <c r="D5831" s="462"/>
    </row>
    <row r="5832" spans="2:4" hidden="1" x14ac:dyDescent="0.25">
      <c r="B5832" s="480" t="s">
        <v>4003</v>
      </c>
      <c r="C5832" s="475"/>
      <c r="D5832" s="462"/>
    </row>
    <row r="5833" spans="2:4" hidden="1" x14ac:dyDescent="0.25">
      <c r="B5833" s="480" t="s">
        <v>4004</v>
      </c>
      <c r="C5833" s="475"/>
      <c r="D5833" s="462"/>
    </row>
    <row r="5834" spans="2:4" hidden="1" x14ac:dyDescent="0.25">
      <c r="B5834" s="480" t="s">
        <v>4005</v>
      </c>
      <c r="C5834" s="475"/>
      <c r="D5834" s="462"/>
    </row>
    <row r="5835" spans="2:4" hidden="1" x14ac:dyDescent="0.25">
      <c r="B5835" s="480" t="s">
        <v>4006</v>
      </c>
      <c r="C5835" s="475"/>
      <c r="D5835" s="462"/>
    </row>
    <row r="5836" spans="2:4" hidden="1" x14ac:dyDescent="0.25">
      <c r="B5836" s="480" t="s">
        <v>4007</v>
      </c>
      <c r="C5836" s="475"/>
      <c r="D5836" s="462"/>
    </row>
    <row r="5837" spans="2:4" hidden="1" x14ac:dyDescent="0.25">
      <c r="B5837" s="480" t="s">
        <v>4008</v>
      </c>
      <c r="C5837" s="475"/>
      <c r="D5837" s="462"/>
    </row>
    <row r="5838" spans="2:4" hidden="1" x14ac:dyDescent="0.25">
      <c r="B5838" s="480" t="s">
        <v>4009</v>
      </c>
      <c r="C5838" s="475"/>
      <c r="D5838" s="462"/>
    </row>
    <row r="5839" spans="2:4" hidden="1" x14ac:dyDescent="0.25">
      <c r="B5839" s="480" t="s">
        <v>4010</v>
      </c>
      <c r="C5839" s="475"/>
      <c r="D5839" s="462"/>
    </row>
    <row r="5840" spans="2:4" hidden="1" x14ac:dyDescent="0.25">
      <c r="B5840" s="480" t="s">
        <v>4011</v>
      </c>
      <c r="C5840" s="475"/>
      <c r="D5840" s="462"/>
    </row>
    <row r="5841" spans="2:4" hidden="1" x14ac:dyDescent="0.25">
      <c r="B5841" s="480" t="s">
        <v>4012</v>
      </c>
      <c r="C5841" s="475"/>
      <c r="D5841" s="462"/>
    </row>
    <row r="5842" spans="2:4" hidden="1" x14ac:dyDescent="0.25">
      <c r="B5842" s="480" t="s">
        <v>4013</v>
      </c>
      <c r="C5842" s="475"/>
      <c r="D5842" s="462"/>
    </row>
    <row r="5843" spans="2:4" hidden="1" x14ac:dyDescent="0.25">
      <c r="B5843" s="480" t="s">
        <v>4014</v>
      </c>
      <c r="C5843" s="475"/>
      <c r="D5843" s="462"/>
    </row>
    <row r="5844" spans="2:4" hidden="1" x14ac:dyDescent="0.25">
      <c r="B5844" s="480" t="s">
        <v>4015</v>
      </c>
      <c r="C5844" s="475"/>
      <c r="D5844" s="462"/>
    </row>
    <row r="5845" spans="2:4" hidden="1" x14ac:dyDescent="0.25">
      <c r="B5845" s="480" t="s">
        <v>4016</v>
      </c>
      <c r="C5845" s="475"/>
      <c r="D5845" s="462"/>
    </row>
    <row r="5846" spans="2:4" hidden="1" x14ac:dyDescent="0.25">
      <c r="B5846" s="480" t="s">
        <v>4017</v>
      </c>
      <c r="C5846" s="475"/>
      <c r="D5846" s="462"/>
    </row>
    <row r="5847" spans="2:4" hidden="1" x14ac:dyDescent="0.25">
      <c r="B5847" s="480" t="s">
        <v>4018</v>
      </c>
      <c r="C5847" s="475"/>
      <c r="D5847" s="462"/>
    </row>
    <row r="5848" spans="2:4" hidden="1" x14ac:dyDescent="0.25">
      <c r="B5848" s="480" t="s">
        <v>4019</v>
      </c>
      <c r="C5848" s="475"/>
      <c r="D5848" s="462"/>
    </row>
    <row r="5849" spans="2:4" hidden="1" x14ac:dyDescent="0.25">
      <c r="B5849" s="481" t="s">
        <v>4275</v>
      </c>
      <c r="C5849" s="471">
        <f>COLUMN(B5849)</f>
        <v>2</v>
      </c>
      <c r="D5849" s="471">
        <f>ROW(B5849)</f>
        <v>5849</v>
      </c>
    </row>
    <row r="5850" spans="2:4" hidden="1" x14ac:dyDescent="0.25">
      <c r="B5850" s="480" t="s">
        <v>4000</v>
      </c>
      <c r="C5850" s="475"/>
      <c r="D5850" s="462"/>
    </row>
    <row r="5851" spans="2:4" hidden="1" x14ac:dyDescent="0.25">
      <c r="B5851" s="480" t="s">
        <v>4001</v>
      </c>
      <c r="C5851" s="475"/>
      <c r="D5851" s="462"/>
    </row>
    <row r="5852" spans="2:4" hidden="1" x14ac:dyDescent="0.25">
      <c r="B5852" s="480" t="s">
        <v>4002</v>
      </c>
      <c r="C5852" s="475"/>
      <c r="D5852" s="462"/>
    </row>
    <row r="5853" spans="2:4" hidden="1" x14ac:dyDescent="0.25">
      <c r="B5853" s="480" t="s">
        <v>4003</v>
      </c>
      <c r="C5853" s="475"/>
      <c r="D5853" s="462"/>
    </row>
    <row r="5854" spans="2:4" hidden="1" x14ac:dyDescent="0.25">
      <c r="B5854" s="480" t="s">
        <v>4004</v>
      </c>
      <c r="C5854" s="475"/>
      <c r="D5854" s="462"/>
    </row>
    <row r="5855" spans="2:4" hidden="1" x14ac:dyDescent="0.25">
      <c r="B5855" s="480" t="s">
        <v>4005</v>
      </c>
      <c r="C5855" s="475"/>
      <c r="D5855" s="462"/>
    </row>
    <row r="5856" spans="2:4" hidden="1" x14ac:dyDescent="0.25">
      <c r="B5856" s="480" t="s">
        <v>4006</v>
      </c>
      <c r="C5856" s="475"/>
      <c r="D5856" s="462"/>
    </row>
    <row r="5857" spans="2:4" hidden="1" x14ac:dyDescent="0.25">
      <c r="B5857" s="480" t="s">
        <v>4007</v>
      </c>
      <c r="C5857" s="475"/>
      <c r="D5857" s="462"/>
    </row>
    <row r="5858" spans="2:4" hidden="1" x14ac:dyDescent="0.25">
      <c r="B5858" s="480" t="s">
        <v>4008</v>
      </c>
      <c r="C5858" s="475"/>
      <c r="D5858" s="462"/>
    </row>
    <row r="5859" spans="2:4" hidden="1" x14ac:dyDescent="0.25">
      <c r="B5859" s="480" t="s">
        <v>4009</v>
      </c>
      <c r="C5859" s="475"/>
      <c r="D5859" s="462"/>
    </row>
    <row r="5860" spans="2:4" hidden="1" x14ac:dyDescent="0.25">
      <c r="B5860" s="480" t="s">
        <v>4010</v>
      </c>
      <c r="C5860" s="475"/>
      <c r="D5860" s="462"/>
    </row>
    <row r="5861" spans="2:4" hidden="1" x14ac:dyDescent="0.25">
      <c r="B5861" s="480" t="s">
        <v>4011</v>
      </c>
      <c r="C5861" s="475"/>
      <c r="D5861" s="462"/>
    </row>
    <row r="5862" spans="2:4" hidden="1" x14ac:dyDescent="0.25">
      <c r="B5862" s="480" t="s">
        <v>4012</v>
      </c>
      <c r="C5862" s="475"/>
      <c r="D5862" s="462"/>
    </row>
    <row r="5863" spans="2:4" hidden="1" x14ac:dyDescent="0.25">
      <c r="B5863" s="480" t="s">
        <v>4013</v>
      </c>
      <c r="C5863" s="475"/>
      <c r="D5863" s="462"/>
    </row>
    <row r="5864" spans="2:4" hidden="1" x14ac:dyDescent="0.25">
      <c r="B5864" s="480" t="s">
        <v>4014</v>
      </c>
      <c r="C5864" s="475"/>
      <c r="D5864" s="462"/>
    </row>
    <row r="5865" spans="2:4" hidden="1" x14ac:dyDescent="0.25">
      <c r="B5865" s="480" t="s">
        <v>4015</v>
      </c>
      <c r="C5865" s="475"/>
      <c r="D5865" s="462"/>
    </row>
    <row r="5866" spans="2:4" hidden="1" x14ac:dyDescent="0.25">
      <c r="B5866" s="480" t="s">
        <v>4016</v>
      </c>
      <c r="C5866" s="475"/>
      <c r="D5866" s="462"/>
    </row>
    <row r="5867" spans="2:4" hidden="1" x14ac:dyDescent="0.25">
      <c r="B5867" s="480" t="s">
        <v>4017</v>
      </c>
      <c r="C5867" s="475"/>
      <c r="D5867" s="462"/>
    </row>
    <row r="5868" spans="2:4" hidden="1" x14ac:dyDescent="0.25">
      <c r="B5868" s="480" t="s">
        <v>4018</v>
      </c>
      <c r="C5868" s="475"/>
      <c r="D5868" s="462"/>
    </row>
    <row r="5869" spans="2:4" hidden="1" x14ac:dyDescent="0.25">
      <c r="B5869" s="480" t="s">
        <v>4019</v>
      </c>
      <c r="C5869" s="475"/>
      <c r="D5869" s="462"/>
    </row>
    <row r="5870" spans="2:4" hidden="1" x14ac:dyDescent="0.25">
      <c r="B5870" s="481" t="s">
        <v>4276</v>
      </c>
      <c r="C5870" s="471">
        <f>COLUMN(B5870)</f>
        <v>2</v>
      </c>
      <c r="D5870" s="471">
        <f>ROW(B5870)</f>
        <v>5870</v>
      </c>
    </row>
    <row r="5871" spans="2:4" hidden="1" x14ac:dyDescent="0.25">
      <c r="B5871" s="480" t="s">
        <v>4000</v>
      </c>
      <c r="C5871" s="475"/>
      <c r="D5871" s="462"/>
    </row>
    <row r="5872" spans="2:4" hidden="1" x14ac:dyDescent="0.25">
      <c r="B5872" s="480" t="s">
        <v>4001</v>
      </c>
      <c r="C5872" s="475"/>
      <c r="D5872" s="462"/>
    </row>
    <row r="5873" spans="2:4" hidden="1" x14ac:dyDescent="0.25">
      <c r="B5873" s="480" t="s">
        <v>4002</v>
      </c>
      <c r="C5873" s="475"/>
      <c r="D5873" s="462"/>
    </row>
    <row r="5874" spans="2:4" hidden="1" x14ac:dyDescent="0.25">
      <c r="B5874" s="480" t="s">
        <v>4003</v>
      </c>
      <c r="C5874" s="475"/>
      <c r="D5874" s="462"/>
    </row>
    <row r="5875" spans="2:4" hidden="1" x14ac:dyDescent="0.25">
      <c r="B5875" s="480" t="s">
        <v>4004</v>
      </c>
      <c r="C5875" s="475"/>
      <c r="D5875" s="462"/>
    </row>
    <row r="5876" spans="2:4" hidden="1" x14ac:dyDescent="0.25">
      <c r="B5876" s="480" t="s">
        <v>4005</v>
      </c>
      <c r="C5876" s="475"/>
      <c r="D5876" s="462"/>
    </row>
    <row r="5877" spans="2:4" hidden="1" x14ac:dyDescent="0.25">
      <c r="B5877" s="480" t="s">
        <v>4006</v>
      </c>
      <c r="C5877" s="475"/>
      <c r="D5877" s="462"/>
    </row>
    <row r="5878" spans="2:4" hidden="1" x14ac:dyDescent="0.25">
      <c r="B5878" s="480" t="s">
        <v>4007</v>
      </c>
      <c r="C5878" s="475"/>
      <c r="D5878" s="462"/>
    </row>
    <row r="5879" spans="2:4" hidden="1" x14ac:dyDescent="0.25">
      <c r="B5879" s="480" t="s">
        <v>4008</v>
      </c>
      <c r="C5879" s="475"/>
      <c r="D5879" s="462"/>
    </row>
    <row r="5880" spans="2:4" hidden="1" x14ac:dyDescent="0.25">
      <c r="B5880" s="480" t="s">
        <v>4009</v>
      </c>
      <c r="C5880" s="475"/>
      <c r="D5880" s="462"/>
    </row>
    <row r="5881" spans="2:4" hidden="1" x14ac:dyDescent="0.25">
      <c r="B5881" s="480" t="s">
        <v>4010</v>
      </c>
      <c r="C5881" s="475"/>
      <c r="D5881" s="462"/>
    </row>
    <row r="5882" spans="2:4" hidden="1" x14ac:dyDescent="0.25">
      <c r="B5882" s="480" t="s">
        <v>4011</v>
      </c>
      <c r="C5882" s="475"/>
      <c r="D5882" s="462"/>
    </row>
    <row r="5883" spans="2:4" hidden="1" x14ac:dyDescent="0.25">
      <c r="B5883" s="480" t="s">
        <v>4012</v>
      </c>
      <c r="C5883" s="475"/>
      <c r="D5883" s="462"/>
    </row>
    <row r="5884" spans="2:4" hidden="1" x14ac:dyDescent="0.25">
      <c r="B5884" s="480" t="s">
        <v>4013</v>
      </c>
      <c r="C5884" s="475"/>
      <c r="D5884" s="462"/>
    </row>
    <row r="5885" spans="2:4" hidden="1" x14ac:dyDescent="0.25">
      <c r="B5885" s="480" t="s">
        <v>4014</v>
      </c>
      <c r="C5885" s="475"/>
      <c r="D5885" s="462"/>
    </row>
    <row r="5886" spans="2:4" hidden="1" x14ac:dyDescent="0.25">
      <c r="B5886" s="480" t="s">
        <v>4015</v>
      </c>
      <c r="C5886" s="475"/>
      <c r="D5886" s="462"/>
    </row>
    <row r="5887" spans="2:4" hidden="1" x14ac:dyDescent="0.25">
      <c r="B5887" s="480" t="s">
        <v>4016</v>
      </c>
      <c r="C5887" s="475"/>
      <c r="D5887" s="462"/>
    </row>
    <row r="5888" spans="2:4" hidden="1" x14ac:dyDescent="0.25">
      <c r="B5888" s="480" t="s">
        <v>4017</v>
      </c>
      <c r="C5888" s="475"/>
      <c r="D5888" s="462"/>
    </row>
    <row r="5889" spans="2:4" hidden="1" x14ac:dyDescent="0.25">
      <c r="B5889" s="480" t="s">
        <v>4018</v>
      </c>
      <c r="C5889" s="475"/>
      <c r="D5889" s="462"/>
    </row>
    <row r="5890" spans="2:4" hidden="1" x14ac:dyDescent="0.25">
      <c r="B5890" s="480" t="s">
        <v>4019</v>
      </c>
      <c r="C5890" s="475"/>
      <c r="D5890" s="462"/>
    </row>
    <row r="5891" spans="2:4" hidden="1" x14ac:dyDescent="0.25">
      <c r="B5891" s="481" t="s">
        <v>4277</v>
      </c>
      <c r="C5891" s="471">
        <f>COLUMN(B5891)</f>
        <v>2</v>
      </c>
      <c r="D5891" s="471">
        <f>ROW(B5891)</f>
        <v>5891</v>
      </c>
    </row>
    <row r="5892" spans="2:4" hidden="1" x14ac:dyDescent="0.25">
      <c r="B5892" s="480" t="s">
        <v>4000</v>
      </c>
      <c r="C5892" s="475"/>
      <c r="D5892" s="462"/>
    </row>
    <row r="5893" spans="2:4" hidden="1" x14ac:dyDescent="0.25">
      <c r="B5893" s="480" t="s">
        <v>4001</v>
      </c>
      <c r="C5893" s="475"/>
      <c r="D5893" s="462"/>
    </row>
    <row r="5894" spans="2:4" hidden="1" x14ac:dyDescent="0.25">
      <c r="B5894" s="480" t="s">
        <v>4002</v>
      </c>
      <c r="C5894" s="475"/>
      <c r="D5894" s="462"/>
    </row>
    <row r="5895" spans="2:4" hidden="1" x14ac:dyDescent="0.25">
      <c r="B5895" s="480" t="s">
        <v>4003</v>
      </c>
      <c r="C5895" s="475"/>
      <c r="D5895" s="462"/>
    </row>
    <row r="5896" spans="2:4" hidden="1" x14ac:dyDescent="0.25">
      <c r="B5896" s="480" t="s">
        <v>4004</v>
      </c>
      <c r="C5896" s="475"/>
      <c r="D5896" s="462"/>
    </row>
    <row r="5897" spans="2:4" hidden="1" x14ac:dyDescent="0.25">
      <c r="B5897" s="480" t="s">
        <v>4005</v>
      </c>
      <c r="C5897" s="475"/>
      <c r="D5897" s="462"/>
    </row>
    <row r="5898" spans="2:4" hidden="1" x14ac:dyDescent="0.25">
      <c r="B5898" s="480" t="s">
        <v>4006</v>
      </c>
      <c r="C5898" s="475"/>
      <c r="D5898" s="462"/>
    </row>
    <row r="5899" spans="2:4" hidden="1" x14ac:dyDescent="0.25">
      <c r="B5899" s="480" t="s">
        <v>4007</v>
      </c>
      <c r="C5899" s="475"/>
      <c r="D5899" s="462"/>
    </row>
    <row r="5900" spans="2:4" hidden="1" x14ac:dyDescent="0.25">
      <c r="B5900" s="480" t="s">
        <v>4008</v>
      </c>
      <c r="C5900" s="475"/>
      <c r="D5900" s="462"/>
    </row>
    <row r="5901" spans="2:4" hidden="1" x14ac:dyDescent="0.25">
      <c r="B5901" s="480" t="s">
        <v>4009</v>
      </c>
      <c r="C5901" s="475"/>
      <c r="D5901" s="462"/>
    </row>
    <row r="5902" spans="2:4" hidden="1" x14ac:dyDescent="0.25">
      <c r="B5902" s="480" t="s">
        <v>4010</v>
      </c>
      <c r="C5902" s="475"/>
      <c r="D5902" s="462"/>
    </row>
    <row r="5903" spans="2:4" hidden="1" x14ac:dyDescent="0.25">
      <c r="B5903" s="480" t="s">
        <v>4011</v>
      </c>
      <c r="C5903" s="475"/>
      <c r="D5903" s="462"/>
    </row>
    <row r="5904" spans="2:4" hidden="1" x14ac:dyDescent="0.25">
      <c r="B5904" s="480" t="s">
        <v>4012</v>
      </c>
      <c r="C5904" s="475"/>
      <c r="D5904" s="462"/>
    </row>
    <row r="5905" spans="2:4" hidden="1" x14ac:dyDescent="0.25">
      <c r="B5905" s="480" t="s">
        <v>4013</v>
      </c>
      <c r="C5905" s="475"/>
      <c r="D5905" s="462"/>
    </row>
    <row r="5906" spans="2:4" hidden="1" x14ac:dyDescent="0.25">
      <c r="B5906" s="480" t="s">
        <v>4014</v>
      </c>
      <c r="C5906" s="475"/>
      <c r="D5906" s="462"/>
    </row>
    <row r="5907" spans="2:4" hidden="1" x14ac:dyDescent="0.25">
      <c r="B5907" s="480" t="s">
        <v>4015</v>
      </c>
      <c r="C5907" s="475"/>
      <c r="D5907" s="462"/>
    </row>
    <row r="5908" spans="2:4" hidden="1" x14ac:dyDescent="0.25">
      <c r="B5908" s="480" t="s">
        <v>4016</v>
      </c>
      <c r="C5908" s="475"/>
      <c r="D5908" s="462"/>
    </row>
    <row r="5909" spans="2:4" hidden="1" x14ac:dyDescent="0.25">
      <c r="B5909" s="480" t="s">
        <v>4017</v>
      </c>
      <c r="C5909" s="475"/>
      <c r="D5909" s="462"/>
    </row>
    <row r="5910" spans="2:4" hidden="1" x14ac:dyDescent="0.25">
      <c r="B5910" s="480" t="s">
        <v>4018</v>
      </c>
      <c r="C5910" s="475"/>
      <c r="D5910" s="462"/>
    </row>
    <row r="5911" spans="2:4" hidden="1" x14ac:dyDescent="0.25">
      <c r="B5911" s="480" t="s">
        <v>4019</v>
      </c>
      <c r="C5911" s="475"/>
      <c r="D5911" s="462"/>
    </row>
    <row r="5912" spans="2:4" hidden="1" x14ac:dyDescent="0.25">
      <c r="B5912" s="477" t="s">
        <v>4278</v>
      </c>
      <c r="C5912" s="471">
        <f>COLUMN(B5912)</f>
        <v>2</v>
      </c>
      <c r="D5912" s="471">
        <f>ROW(B5912)</f>
        <v>5912</v>
      </c>
    </row>
    <row r="5913" spans="2:4" hidden="1" x14ac:dyDescent="0.25">
      <c r="B5913" s="480" t="s">
        <v>4000</v>
      </c>
      <c r="C5913" s="475"/>
      <c r="D5913" s="462"/>
    </row>
    <row r="5914" spans="2:4" hidden="1" x14ac:dyDescent="0.25">
      <c r="B5914" s="480" t="s">
        <v>4001</v>
      </c>
      <c r="C5914" s="475"/>
      <c r="D5914" s="462"/>
    </row>
    <row r="5915" spans="2:4" hidden="1" x14ac:dyDescent="0.25">
      <c r="B5915" s="480" t="s">
        <v>4002</v>
      </c>
      <c r="C5915" s="475"/>
      <c r="D5915" s="462"/>
    </row>
    <row r="5916" spans="2:4" hidden="1" x14ac:dyDescent="0.25">
      <c r="B5916" s="480" t="s">
        <v>4003</v>
      </c>
      <c r="C5916" s="475"/>
      <c r="D5916" s="462"/>
    </row>
    <row r="5917" spans="2:4" hidden="1" x14ac:dyDescent="0.25">
      <c r="B5917" s="480" t="s">
        <v>4004</v>
      </c>
      <c r="C5917" s="475"/>
      <c r="D5917" s="462"/>
    </row>
    <row r="5918" spans="2:4" hidden="1" x14ac:dyDescent="0.25">
      <c r="B5918" s="480" t="s">
        <v>4005</v>
      </c>
      <c r="C5918" s="475"/>
      <c r="D5918" s="462"/>
    </row>
    <row r="5919" spans="2:4" hidden="1" x14ac:dyDescent="0.25">
      <c r="B5919" s="480" t="s">
        <v>4006</v>
      </c>
      <c r="C5919" s="475"/>
      <c r="D5919" s="462"/>
    </row>
    <row r="5920" spans="2:4" hidden="1" x14ac:dyDescent="0.25">
      <c r="B5920" s="480" t="s">
        <v>4007</v>
      </c>
      <c r="C5920" s="475"/>
      <c r="D5920" s="462"/>
    </row>
    <row r="5921" spans="2:4" hidden="1" x14ac:dyDescent="0.25">
      <c r="B5921" s="480" t="s">
        <v>4008</v>
      </c>
      <c r="C5921" s="475"/>
      <c r="D5921" s="462"/>
    </row>
    <row r="5922" spans="2:4" hidden="1" x14ac:dyDescent="0.25">
      <c r="B5922" s="480" t="s">
        <v>4009</v>
      </c>
      <c r="C5922" s="475"/>
      <c r="D5922" s="462"/>
    </row>
    <row r="5923" spans="2:4" hidden="1" x14ac:dyDescent="0.25">
      <c r="B5923" s="480" t="s">
        <v>4010</v>
      </c>
      <c r="C5923" s="475"/>
      <c r="D5923" s="462"/>
    </row>
    <row r="5924" spans="2:4" hidden="1" x14ac:dyDescent="0.25">
      <c r="B5924" s="480" t="s">
        <v>4011</v>
      </c>
      <c r="C5924" s="475"/>
      <c r="D5924" s="462"/>
    </row>
    <row r="5925" spans="2:4" hidden="1" x14ac:dyDescent="0.25">
      <c r="B5925" s="480" t="s">
        <v>4012</v>
      </c>
      <c r="C5925" s="475"/>
      <c r="D5925" s="462"/>
    </row>
    <row r="5926" spans="2:4" hidden="1" x14ac:dyDescent="0.25">
      <c r="B5926" s="480" t="s">
        <v>4013</v>
      </c>
      <c r="C5926" s="475"/>
      <c r="D5926" s="462"/>
    </row>
    <row r="5927" spans="2:4" hidden="1" x14ac:dyDescent="0.25">
      <c r="B5927" s="480" t="s">
        <v>4014</v>
      </c>
      <c r="C5927" s="475"/>
      <c r="D5927" s="462"/>
    </row>
    <row r="5928" spans="2:4" hidden="1" x14ac:dyDescent="0.25">
      <c r="B5928" s="480" t="s">
        <v>4015</v>
      </c>
      <c r="C5928" s="475"/>
      <c r="D5928" s="462"/>
    </row>
    <row r="5929" spans="2:4" hidden="1" x14ac:dyDescent="0.25">
      <c r="B5929" s="480" t="s">
        <v>4016</v>
      </c>
      <c r="C5929" s="475"/>
      <c r="D5929" s="462"/>
    </row>
    <row r="5930" spans="2:4" hidden="1" x14ac:dyDescent="0.25">
      <c r="B5930" s="480" t="s">
        <v>4017</v>
      </c>
      <c r="C5930" s="475"/>
      <c r="D5930" s="462"/>
    </row>
    <row r="5931" spans="2:4" hidden="1" x14ac:dyDescent="0.25">
      <c r="B5931" s="480" t="s">
        <v>4018</v>
      </c>
      <c r="C5931" s="475"/>
      <c r="D5931" s="462"/>
    </row>
    <row r="5932" spans="2:4" hidden="1" x14ac:dyDescent="0.25">
      <c r="B5932" s="480" t="s">
        <v>4019</v>
      </c>
      <c r="C5932" s="475"/>
      <c r="D5932" s="462"/>
    </row>
    <row r="5933" spans="2:4" hidden="1" x14ac:dyDescent="0.25">
      <c r="B5933" s="481" t="s">
        <v>4279</v>
      </c>
      <c r="C5933" s="471">
        <f>COLUMN(B5933)</f>
        <v>2</v>
      </c>
      <c r="D5933" s="471">
        <f>ROW(B5933)</f>
        <v>5933</v>
      </c>
    </row>
    <row r="5934" spans="2:4" hidden="1" x14ac:dyDescent="0.25">
      <c r="B5934" s="480" t="s">
        <v>4000</v>
      </c>
      <c r="C5934" s="475"/>
      <c r="D5934" s="462"/>
    </row>
    <row r="5935" spans="2:4" hidden="1" x14ac:dyDescent="0.25">
      <c r="B5935" s="480" t="s">
        <v>4001</v>
      </c>
      <c r="C5935" s="475"/>
      <c r="D5935" s="462"/>
    </row>
    <row r="5936" spans="2:4" hidden="1" x14ac:dyDescent="0.25">
      <c r="B5936" s="480" t="s">
        <v>4002</v>
      </c>
      <c r="C5936" s="475"/>
      <c r="D5936" s="462"/>
    </row>
    <row r="5937" spans="2:4" hidden="1" x14ac:dyDescent="0.25">
      <c r="B5937" s="480" t="s">
        <v>4003</v>
      </c>
      <c r="C5937" s="475"/>
      <c r="D5937" s="462"/>
    </row>
    <row r="5938" spans="2:4" hidden="1" x14ac:dyDescent="0.25">
      <c r="B5938" s="480" t="s">
        <v>4004</v>
      </c>
      <c r="C5938" s="475"/>
      <c r="D5938" s="462"/>
    </row>
    <row r="5939" spans="2:4" hidden="1" x14ac:dyDescent="0.25">
      <c r="B5939" s="480" t="s">
        <v>4005</v>
      </c>
      <c r="C5939" s="475"/>
      <c r="D5939" s="462"/>
    </row>
    <row r="5940" spans="2:4" hidden="1" x14ac:dyDescent="0.25">
      <c r="B5940" s="480" t="s">
        <v>4006</v>
      </c>
      <c r="C5940" s="475"/>
      <c r="D5940" s="462"/>
    </row>
    <row r="5941" spans="2:4" hidden="1" x14ac:dyDescent="0.25">
      <c r="B5941" s="480" t="s">
        <v>4007</v>
      </c>
      <c r="C5941" s="475"/>
      <c r="D5941" s="462"/>
    </row>
    <row r="5942" spans="2:4" hidden="1" x14ac:dyDescent="0.25">
      <c r="B5942" s="480" t="s">
        <v>4008</v>
      </c>
      <c r="C5942" s="475"/>
      <c r="D5942" s="462"/>
    </row>
    <row r="5943" spans="2:4" hidden="1" x14ac:dyDescent="0.25">
      <c r="B5943" s="480" t="s">
        <v>4009</v>
      </c>
      <c r="C5943" s="475"/>
      <c r="D5943" s="462"/>
    </row>
    <row r="5944" spans="2:4" hidden="1" x14ac:dyDescent="0.25">
      <c r="B5944" s="480" t="s">
        <v>4010</v>
      </c>
      <c r="C5944" s="475"/>
      <c r="D5944" s="462"/>
    </row>
    <row r="5945" spans="2:4" hidden="1" x14ac:dyDescent="0.25">
      <c r="B5945" s="480" t="s">
        <v>4011</v>
      </c>
      <c r="C5945" s="475"/>
      <c r="D5945" s="462"/>
    </row>
    <row r="5946" spans="2:4" hidden="1" x14ac:dyDescent="0.25">
      <c r="B5946" s="480" t="s">
        <v>4012</v>
      </c>
      <c r="C5946" s="475"/>
      <c r="D5946" s="462"/>
    </row>
    <row r="5947" spans="2:4" hidden="1" x14ac:dyDescent="0.25">
      <c r="B5947" s="480" t="s">
        <v>4013</v>
      </c>
      <c r="C5947" s="475"/>
      <c r="D5947" s="462"/>
    </row>
    <row r="5948" spans="2:4" hidden="1" x14ac:dyDescent="0.25">
      <c r="B5948" s="480" t="s">
        <v>4014</v>
      </c>
      <c r="C5948" s="475"/>
      <c r="D5948" s="462"/>
    </row>
    <row r="5949" spans="2:4" hidden="1" x14ac:dyDescent="0.25">
      <c r="B5949" s="480" t="s">
        <v>4015</v>
      </c>
      <c r="C5949" s="475"/>
      <c r="D5949" s="462"/>
    </row>
    <row r="5950" spans="2:4" hidden="1" x14ac:dyDescent="0.25">
      <c r="B5950" s="480" t="s">
        <v>4016</v>
      </c>
      <c r="C5950" s="475"/>
      <c r="D5950" s="462"/>
    </row>
    <row r="5951" spans="2:4" hidden="1" x14ac:dyDescent="0.25">
      <c r="B5951" s="480" t="s">
        <v>4017</v>
      </c>
      <c r="C5951" s="475"/>
      <c r="D5951" s="462"/>
    </row>
    <row r="5952" spans="2:4" hidden="1" x14ac:dyDescent="0.25">
      <c r="B5952" s="480" t="s">
        <v>4018</v>
      </c>
      <c r="C5952" s="475"/>
      <c r="D5952" s="462"/>
    </row>
    <row r="5953" spans="2:4" hidden="1" x14ac:dyDescent="0.25">
      <c r="B5953" s="480" t="s">
        <v>4019</v>
      </c>
      <c r="C5953" s="475"/>
      <c r="D5953" s="462"/>
    </row>
    <row r="5954" spans="2:4" hidden="1" x14ac:dyDescent="0.25">
      <c r="B5954" s="481" t="s">
        <v>4280</v>
      </c>
      <c r="C5954" s="471">
        <f>COLUMN(B5954)</f>
        <v>2</v>
      </c>
      <c r="D5954" s="471">
        <f>ROW(B5954)</f>
        <v>5954</v>
      </c>
    </row>
    <row r="5955" spans="2:4" hidden="1" x14ac:dyDescent="0.25">
      <c r="B5955" s="480" t="s">
        <v>4000</v>
      </c>
      <c r="C5955" s="475"/>
      <c r="D5955" s="462"/>
    </row>
    <row r="5956" spans="2:4" hidden="1" x14ac:dyDescent="0.25">
      <c r="B5956" s="480" t="s">
        <v>4001</v>
      </c>
      <c r="C5956" s="475"/>
      <c r="D5956" s="462"/>
    </row>
    <row r="5957" spans="2:4" hidden="1" x14ac:dyDescent="0.25">
      <c r="B5957" s="480" t="s">
        <v>4002</v>
      </c>
      <c r="C5957" s="475"/>
      <c r="D5957" s="462"/>
    </row>
    <row r="5958" spans="2:4" hidden="1" x14ac:dyDescent="0.25">
      <c r="B5958" s="480" t="s">
        <v>4003</v>
      </c>
      <c r="C5958" s="475"/>
      <c r="D5958" s="462"/>
    </row>
    <row r="5959" spans="2:4" hidden="1" x14ac:dyDescent="0.25">
      <c r="B5959" s="480" t="s">
        <v>4004</v>
      </c>
      <c r="C5959" s="475"/>
      <c r="D5959" s="462"/>
    </row>
    <row r="5960" spans="2:4" hidden="1" x14ac:dyDescent="0.25">
      <c r="B5960" s="480" t="s">
        <v>4005</v>
      </c>
      <c r="C5960" s="475"/>
      <c r="D5960" s="462"/>
    </row>
    <row r="5961" spans="2:4" hidden="1" x14ac:dyDescent="0.25">
      <c r="B5961" s="480" t="s">
        <v>4006</v>
      </c>
      <c r="C5961" s="475"/>
      <c r="D5961" s="462"/>
    </row>
    <row r="5962" spans="2:4" hidden="1" x14ac:dyDescent="0.25">
      <c r="B5962" s="480" t="s">
        <v>4007</v>
      </c>
      <c r="C5962" s="475"/>
      <c r="D5962" s="462"/>
    </row>
    <row r="5963" spans="2:4" hidden="1" x14ac:dyDescent="0.25">
      <c r="B5963" s="480" t="s">
        <v>4008</v>
      </c>
      <c r="C5963" s="475"/>
      <c r="D5963" s="462"/>
    </row>
    <row r="5964" spans="2:4" hidden="1" x14ac:dyDescent="0.25">
      <c r="B5964" s="480" t="s">
        <v>4009</v>
      </c>
      <c r="C5964" s="475"/>
      <c r="D5964" s="462"/>
    </row>
    <row r="5965" spans="2:4" hidden="1" x14ac:dyDescent="0.25">
      <c r="B5965" s="480" t="s">
        <v>4010</v>
      </c>
      <c r="C5965" s="475"/>
      <c r="D5965" s="462"/>
    </row>
    <row r="5966" spans="2:4" hidden="1" x14ac:dyDescent="0.25">
      <c r="B5966" s="480" t="s">
        <v>4011</v>
      </c>
      <c r="C5966" s="475"/>
      <c r="D5966" s="462"/>
    </row>
    <row r="5967" spans="2:4" hidden="1" x14ac:dyDescent="0.25">
      <c r="B5967" s="480" t="s">
        <v>4012</v>
      </c>
      <c r="C5967" s="475"/>
      <c r="D5967" s="462"/>
    </row>
    <row r="5968" spans="2:4" hidden="1" x14ac:dyDescent="0.25">
      <c r="B5968" s="480" t="s">
        <v>4013</v>
      </c>
      <c r="C5968" s="475"/>
      <c r="D5968" s="462"/>
    </row>
    <row r="5969" spans="2:4" hidden="1" x14ac:dyDescent="0.25">
      <c r="B5969" s="480" t="s">
        <v>4014</v>
      </c>
      <c r="C5969" s="475"/>
      <c r="D5969" s="462"/>
    </row>
    <row r="5970" spans="2:4" hidden="1" x14ac:dyDescent="0.25">
      <c r="B5970" s="480" t="s">
        <v>4015</v>
      </c>
      <c r="C5970" s="475"/>
      <c r="D5970" s="462"/>
    </row>
    <row r="5971" spans="2:4" hidden="1" x14ac:dyDescent="0.25">
      <c r="B5971" s="480" t="s">
        <v>4016</v>
      </c>
      <c r="C5971" s="475"/>
      <c r="D5971" s="462"/>
    </row>
    <row r="5972" spans="2:4" hidden="1" x14ac:dyDescent="0.25">
      <c r="B5972" s="480" t="s">
        <v>4017</v>
      </c>
      <c r="C5972" s="475"/>
      <c r="D5972" s="462"/>
    </row>
    <row r="5973" spans="2:4" hidden="1" x14ac:dyDescent="0.25">
      <c r="B5973" s="480" t="s">
        <v>4018</v>
      </c>
      <c r="C5973" s="475"/>
      <c r="D5973" s="462"/>
    </row>
    <row r="5974" spans="2:4" hidden="1" x14ac:dyDescent="0.25">
      <c r="B5974" s="480" t="s">
        <v>4019</v>
      </c>
      <c r="C5974" s="475"/>
      <c r="D5974" s="462"/>
    </row>
    <row r="5975" spans="2:4" hidden="1" x14ac:dyDescent="0.25">
      <c r="B5975" s="481" t="s">
        <v>4281</v>
      </c>
      <c r="C5975" s="471">
        <f>COLUMN(B5975)</f>
        <v>2</v>
      </c>
      <c r="D5975" s="471">
        <f>ROW(B5975)</f>
        <v>5975</v>
      </c>
    </row>
    <row r="5976" spans="2:4" hidden="1" x14ac:dyDescent="0.25">
      <c r="B5976" s="480" t="s">
        <v>4000</v>
      </c>
      <c r="C5976" s="475"/>
      <c r="D5976" s="462"/>
    </row>
    <row r="5977" spans="2:4" hidden="1" x14ac:dyDescent="0.25">
      <c r="B5977" s="480" t="s">
        <v>4001</v>
      </c>
      <c r="C5977" s="475"/>
      <c r="D5977" s="462"/>
    </row>
    <row r="5978" spans="2:4" hidden="1" x14ac:dyDescent="0.25">
      <c r="B5978" s="480" t="s">
        <v>4002</v>
      </c>
      <c r="C5978" s="475"/>
      <c r="D5978" s="462"/>
    </row>
    <row r="5979" spans="2:4" hidden="1" x14ac:dyDescent="0.25">
      <c r="B5979" s="480" t="s">
        <v>4003</v>
      </c>
      <c r="C5979" s="475"/>
      <c r="D5979" s="462"/>
    </row>
    <row r="5980" spans="2:4" hidden="1" x14ac:dyDescent="0.25">
      <c r="B5980" s="480" t="s">
        <v>4004</v>
      </c>
      <c r="C5980" s="475"/>
      <c r="D5980" s="462"/>
    </row>
    <row r="5981" spans="2:4" hidden="1" x14ac:dyDescent="0.25">
      <c r="B5981" s="480" t="s">
        <v>4005</v>
      </c>
      <c r="C5981" s="475"/>
      <c r="D5981" s="462"/>
    </row>
    <row r="5982" spans="2:4" hidden="1" x14ac:dyDescent="0.25">
      <c r="B5982" s="480" t="s">
        <v>4006</v>
      </c>
      <c r="C5982" s="475"/>
      <c r="D5982" s="462"/>
    </row>
    <row r="5983" spans="2:4" hidden="1" x14ac:dyDescent="0.25">
      <c r="B5983" s="480" t="s">
        <v>4007</v>
      </c>
      <c r="C5983" s="475"/>
      <c r="D5983" s="462"/>
    </row>
    <row r="5984" spans="2:4" hidden="1" x14ac:dyDescent="0.25">
      <c r="B5984" s="480" t="s">
        <v>4008</v>
      </c>
      <c r="C5984" s="475"/>
      <c r="D5984" s="462"/>
    </row>
    <row r="5985" spans="2:4" hidden="1" x14ac:dyDescent="0.25">
      <c r="B5985" s="480" t="s">
        <v>4009</v>
      </c>
      <c r="C5985" s="475"/>
      <c r="D5985" s="462"/>
    </row>
    <row r="5986" spans="2:4" hidden="1" x14ac:dyDescent="0.25">
      <c r="B5986" s="480" t="s">
        <v>4010</v>
      </c>
      <c r="C5986" s="475"/>
      <c r="D5986" s="462"/>
    </row>
    <row r="5987" spans="2:4" hidden="1" x14ac:dyDescent="0.25">
      <c r="B5987" s="480" t="s">
        <v>4011</v>
      </c>
      <c r="C5987" s="475"/>
      <c r="D5987" s="462"/>
    </row>
    <row r="5988" spans="2:4" hidden="1" x14ac:dyDescent="0.25">
      <c r="B5988" s="480" t="s">
        <v>4012</v>
      </c>
      <c r="C5988" s="475"/>
      <c r="D5988" s="462"/>
    </row>
    <row r="5989" spans="2:4" hidden="1" x14ac:dyDescent="0.25">
      <c r="B5989" s="480" t="s">
        <v>4013</v>
      </c>
      <c r="C5989" s="475"/>
      <c r="D5989" s="462"/>
    </row>
    <row r="5990" spans="2:4" hidden="1" x14ac:dyDescent="0.25">
      <c r="B5990" s="480" t="s">
        <v>4014</v>
      </c>
      <c r="C5990" s="475"/>
      <c r="D5990" s="462"/>
    </row>
    <row r="5991" spans="2:4" hidden="1" x14ac:dyDescent="0.25">
      <c r="B5991" s="480" t="s">
        <v>4015</v>
      </c>
      <c r="C5991" s="475"/>
      <c r="D5991" s="462"/>
    </row>
    <row r="5992" spans="2:4" hidden="1" x14ac:dyDescent="0.25">
      <c r="B5992" s="480" t="s">
        <v>4016</v>
      </c>
      <c r="C5992" s="475"/>
      <c r="D5992" s="462"/>
    </row>
    <row r="5993" spans="2:4" hidden="1" x14ac:dyDescent="0.25">
      <c r="B5993" s="480" t="s">
        <v>4017</v>
      </c>
      <c r="C5993" s="475"/>
      <c r="D5993" s="462"/>
    </row>
    <row r="5994" spans="2:4" hidden="1" x14ac:dyDescent="0.25">
      <c r="B5994" s="480" t="s">
        <v>4018</v>
      </c>
      <c r="C5994" s="475"/>
      <c r="D5994" s="462"/>
    </row>
    <row r="5995" spans="2:4" hidden="1" x14ac:dyDescent="0.25">
      <c r="B5995" s="480" t="s">
        <v>4019</v>
      </c>
      <c r="C5995" s="475"/>
      <c r="D5995" s="462"/>
    </row>
    <row r="5996" spans="2:4" hidden="1" x14ac:dyDescent="0.25">
      <c r="B5996" s="481" t="s">
        <v>4282</v>
      </c>
      <c r="C5996" s="471">
        <f>COLUMN(B5996)</f>
        <v>2</v>
      </c>
      <c r="D5996" s="471">
        <f>ROW(B5996)</f>
        <v>5996</v>
      </c>
    </row>
    <row r="5997" spans="2:4" hidden="1" x14ac:dyDescent="0.25">
      <c r="B5997" s="480" t="s">
        <v>4000</v>
      </c>
      <c r="C5997" s="475"/>
      <c r="D5997" s="462"/>
    </row>
    <row r="5998" spans="2:4" hidden="1" x14ac:dyDescent="0.25">
      <c r="B5998" s="480" t="s">
        <v>4001</v>
      </c>
      <c r="C5998" s="475"/>
      <c r="D5998" s="462"/>
    </row>
    <row r="5999" spans="2:4" hidden="1" x14ac:dyDescent="0.25">
      <c r="B5999" s="480" t="s">
        <v>4002</v>
      </c>
      <c r="C5999" s="475"/>
      <c r="D5999" s="462"/>
    </row>
    <row r="6000" spans="2:4" hidden="1" x14ac:dyDescent="0.25">
      <c r="B6000" s="480" t="s">
        <v>4003</v>
      </c>
      <c r="C6000" s="475"/>
      <c r="D6000" s="462"/>
    </row>
    <row r="6001" spans="2:4" hidden="1" x14ac:dyDescent="0.25">
      <c r="B6001" s="480" t="s">
        <v>4004</v>
      </c>
      <c r="C6001" s="475"/>
      <c r="D6001" s="462"/>
    </row>
    <row r="6002" spans="2:4" hidden="1" x14ac:dyDescent="0.25">
      <c r="B6002" s="480" t="s">
        <v>4005</v>
      </c>
      <c r="C6002" s="475"/>
      <c r="D6002" s="462"/>
    </row>
    <row r="6003" spans="2:4" hidden="1" x14ac:dyDescent="0.25">
      <c r="B6003" s="480" t="s">
        <v>4006</v>
      </c>
      <c r="C6003" s="475"/>
      <c r="D6003" s="462"/>
    </row>
    <row r="6004" spans="2:4" hidden="1" x14ac:dyDescent="0.25">
      <c r="B6004" s="480" t="s">
        <v>4007</v>
      </c>
      <c r="C6004" s="475"/>
      <c r="D6004" s="462"/>
    </row>
    <row r="6005" spans="2:4" hidden="1" x14ac:dyDescent="0.25">
      <c r="B6005" s="480" t="s">
        <v>4008</v>
      </c>
      <c r="C6005" s="475"/>
      <c r="D6005" s="462"/>
    </row>
    <row r="6006" spans="2:4" hidden="1" x14ac:dyDescent="0.25">
      <c r="B6006" s="480" t="s">
        <v>4009</v>
      </c>
      <c r="C6006" s="475"/>
      <c r="D6006" s="462"/>
    </row>
    <row r="6007" spans="2:4" hidden="1" x14ac:dyDescent="0.25">
      <c r="B6007" s="480" t="s">
        <v>4010</v>
      </c>
      <c r="C6007" s="475"/>
      <c r="D6007" s="462"/>
    </row>
    <row r="6008" spans="2:4" hidden="1" x14ac:dyDescent="0.25">
      <c r="B6008" s="480" t="s">
        <v>4011</v>
      </c>
      <c r="C6008" s="475"/>
      <c r="D6008" s="462"/>
    </row>
    <row r="6009" spans="2:4" hidden="1" x14ac:dyDescent="0.25">
      <c r="B6009" s="480" t="s">
        <v>4012</v>
      </c>
      <c r="C6009" s="475"/>
      <c r="D6009" s="462"/>
    </row>
    <row r="6010" spans="2:4" hidden="1" x14ac:dyDescent="0.25">
      <c r="B6010" s="480" t="s">
        <v>4013</v>
      </c>
      <c r="C6010" s="475"/>
      <c r="D6010" s="462"/>
    </row>
    <row r="6011" spans="2:4" hidden="1" x14ac:dyDescent="0.25">
      <c r="B6011" s="480" t="s">
        <v>4014</v>
      </c>
      <c r="C6011" s="475"/>
      <c r="D6011" s="462"/>
    </row>
    <row r="6012" spans="2:4" hidden="1" x14ac:dyDescent="0.25">
      <c r="B6012" s="480" t="s">
        <v>4015</v>
      </c>
      <c r="C6012" s="475"/>
      <c r="D6012" s="462"/>
    </row>
    <row r="6013" spans="2:4" hidden="1" x14ac:dyDescent="0.25">
      <c r="B6013" s="480" t="s">
        <v>4016</v>
      </c>
      <c r="C6013" s="475"/>
      <c r="D6013" s="462"/>
    </row>
    <row r="6014" spans="2:4" hidden="1" x14ac:dyDescent="0.25">
      <c r="B6014" s="480" t="s">
        <v>4017</v>
      </c>
      <c r="C6014" s="475"/>
      <c r="D6014" s="462"/>
    </row>
    <row r="6015" spans="2:4" hidden="1" x14ac:dyDescent="0.25">
      <c r="B6015" s="480" t="s">
        <v>4018</v>
      </c>
      <c r="C6015" s="475"/>
      <c r="D6015" s="462"/>
    </row>
    <row r="6016" spans="2:4" hidden="1" x14ac:dyDescent="0.25">
      <c r="B6016" s="480" t="s">
        <v>4019</v>
      </c>
      <c r="C6016" s="475"/>
      <c r="D6016" s="462"/>
    </row>
    <row r="6017" spans="2:4" hidden="1" x14ac:dyDescent="0.25">
      <c r="B6017" s="477" t="s">
        <v>4283</v>
      </c>
      <c r="C6017" s="471">
        <f>COLUMN(B6017)</f>
        <v>2</v>
      </c>
      <c r="D6017" s="471">
        <f>ROW(B6017)</f>
        <v>6017</v>
      </c>
    </row>
    <row r="6018" spans="2:4" hidden="1" x14ac:dyDescent="0.25">
      <c r="B6018" s="480" t="s">
        <v>4000</v>
      </c>
      <c r="C6018" s="475"/>
      <c r="D6018" s="462"/>
    </row>
    <row r="6019" spans="2:4" hidden="1" x14ac:dyDescent="0.25">
      <c r="B6019" s="480" t="s">
        <v>4001</v>
      </c>
      <c r="C6019" s="475"/>
      <c r="D6019" s="462"/>
    </row>
    <row r="6020" spans="2:4" hidden="1" x14ac:dyDescent="0.25">
      <c r="B6020" s="480" t="s">
        <v>4002</v>
      </c>
      <c r="C6020" s="475"/>
      <c r="D6020" s="462"/>
    </row>
    <row r="6021" spans="2:4" hidden="1" x14ac:dyDescent="0.25">
      <c r="B6021" s="480" t="s">
        <v>4003</v>
      </c>
      <c r="C6021" s="475"/>
      <c r="D6021" s="462"/>
    </row>
    <row r="6022" spans="2:4" hidden="1" x14ac:dyDescent="0.25">
      <c r="B6022" s="480" t="s">
        <v>4004</v>
      </c>
      <c r="C6022" s="475"/>
      <c r="D6022" s="462"/>
    </row>
    <row r="6023" spans="2:4" hidden="1" x14ac:dyDescent="0.25">
      <c r="B6023" s="480" t="s">
        <v>4005</v>
      </c>
      <c r="C6023" s="475"/>
      <c r="D6023" s="462"/>
    </row>
    <row r="6024" spans="2:4" hidden="1" x14ac:dyDescent="0.25">
      <c r="B6024" s="480" t="s">
        <v>4006</v>
      </c>
      <c r="C6024" s="475"/>
      <c r="D6024" s="462"/>
    </row>
    <row r="6025" spans="2:4" hidden="1" x14ac:dyDescent="0.25">
      <c r="B6025" s="480" t="s">
        <v>4007</v>
      </c>
      <c r="C6025" s="475"/>
      <c r="D6025" s="462"/>
    </row>
    <row r="6026" spans="2:4" hidden="1" x14ac:dyDescent="0.25">
      <c r="B6026" s="480" t="s">
        <v>4008</v>
      </c>
      <c r="C6026" s="475"/>
      <c r="D6026" s="462"/>
    </row>
    <row r="6027" spans="2:4" hidden="1" x14ac:dyDescent="0.25">
      <c r="B6027" s="480" t="s">
        <v>4009</v>
      </c>
      <c r="C6027" s="475"/>
      <c r="D6027" s="462"/>
    </row>
    <row r="6028" spans="2:4" hidden="1" x14ac:dyDescent="0.25">
      <c r="B6028" s="480" t="s">
        <v>4010</v>
      </c>
      <c r="C6028" s="475"/>
      <c r="D6028" s="462"/>
    </row>
    <row r="6029" spans="2:4" hidden="1" x14ac:dyDescent="0.25">
      <c r="B6029" s="480" t="s">
        <v>4011</v>
      </c>
      <c r="C6029" s="475"/>
      <c r="D6029" s="462"/>
    </row>
    <row r="6030" spans="2:4" hidden="1" x14ac:dyDescent="0.25">
      <c r="B6030" s="480" t="s">
        <v>4012</v>
      </c>
      <c r="C6030" s="475"/>
      <c r="D6030" s="462"/>
    </row>
    <row r="6031" spans="2:4" hidden="1" x14ac:dyDescent="0.25">
      <c r="B6031" s="480" t="s">
        <v>4013</v>
      </c>
      <c r="C6031" s="475"/>
      <c r="D6031" s="462"/>
    </row>
    <row r="6032" spans="2:4" hidden="1" x14ac:dyDescent="0.25">
      <c r="B6032" s="480" t="s">
        <v>4014</v>
      </c>
      <c r="C6032" s="475"/>
      <c r="D6032" s="462"/>
    </row>
    <row r="6033" spans="2:4" hidden="1" x14ac:dyDescent="0.25">
      <c r="B6033" s="480" t="s">
        <v>4015</v>
      </c>
      <c r="C6033" s="475"/>
      <c r="D6033" s="462"/>
    </row>
    <row r="6034" spans="2:4" hidden="1" x14ac:dyDescent="0.25">
      <c r="B6034" s="480" t="s">
        <v>4016</v>
      </c>
      <c r="C6034" s="475"/>
      <c r="D6034" s="462"/>
    </row>
    <row r="6035" spans="2:4" hidden="1" x14ac:dyDescent="0.25">
      <c r="B6035" s="480" t="s">
        <v>4017</v>
      </c>
      <c r="C6035" s="475"/>
      <c r="D6035" s="462"/>
    </row>
    <row r="6036" spans="2:4" hidden="1" x14ac:dyDescent="0.25">
      <c r="B6036" s="480" t="s">
        <v>4018</v>
      </c>
      <c r="C6036" s="475"/>
      <c r="D6036" s="462"/>
    </row>
    <row r="6037" spans="2:4" hidden="1" x14ac:dyDescent="0.25">
      <c r="B6037" s="480" t="s">
        <v>4019</v>
      </c>
      <c r="C6037" s="475"/>
      <c r="D6037" s="462"/>
    </row>
    <row r="6038" spans="2:4" hidden="1" x14ac:dyDescent="0.25">
      <c r="B6038" s="481" t="s">
        <v>4284</v>
      </c>
      <c r="C6038" s="471">
        <f>COLUMN(B6038)</f>
        <v>2</v>
      </c>
      <c r="D6038" s="471">
        <f>ROW(B6038)</f>
        <v>6038</v>
      </c>
    </row>
    <row r="6039" spans="2:4" hidden="1" x14ac:dyDescent="0.25">
      <c r="B6039" s="480" t="s">
        <v>4000</v>
      </c>
      <c r="C6039" s="475"/>
      <c r="D6039" s="462"/>
    </row>
    <row r="6040" spans="2:4" hidden="1" x14ac:dyDescent="0.25">
      <c r="B6040" s="480" t="s">
        <v>4001</v>
      </c>
      <c r="C6040" s="475"/>
      <c r="D6040" s="462"/>
    </row>
    <row r="6041" spans="2:4" hidden="1" x14ac:dyDescent="0.25">
      <c r="B6041" s="480" t="s">
        <v>4002</v>
      </c>
      <c r="C6041" s="475"/>
      <c r="D6041" s="462"/>
    </row>
    <row r="6042" spans="2:4" hidden="1" x14ac:dyDescent="0.25">
      <c r="B6042" s="480" t="s">
        <v>4003</v>
      </c>
      <c r="C6042" s="475"/>
      <c r="D6042" s="462"/>
    </row>
    <row r="6043" spans="2:4" hidden="1" x14ac:dyDescent="0.25">
      <c r="B6043" s="480" t="s">
        <v>4004</v>
      </c>
      <c r="C6043" s="475"/>
      <c r="D6043" s="462"/>
    </row>
    <row r="6044" spans="2:4" hidden="1" x14ac:dyDescent="0.25">
      <c r="B6044" s="480" t="s">
        <v>4005</v>
      </c>
      <c r="C6044" s="475"/>
      <c r="D6044" s="462"/>
    </row>
    <row r="6045" spans="2:4" hidden="1" x14ac:dyDescent="0.25">
      <c r="B6045" s="480" t="s">
        <v>4006</v>
      </c>
      <c r="C6045" s="475"/>
      <c r="D6045" s="462"/>
    </row>
    <row r="6046" spans="2:4" hidden="1" x14ac:dyDescent="0.25">
      <c r="B6046" s="480" t="s">
        <v>4007</v>
      </c>
      <c r="C6046" s="475"/>
      <c r="D6046" s="462"/>
    </row>
    <row r="6047" spans="2:4" hidden="1" x14ac:dyDescent="0.25">
      <c r="B6047" s="480" t="s">
        <v>4008</v>
      </c>
      <c r="C6047" s="475"/>
      <c r="D6047" s="462"/>
    </row>
    <row r="6048" spans="2:4" hidden="1" x14ac:dyDescent="0.25">
      <c r="B6048" s="480" t="s">
        <v>4009</v>
      </c>
      <c r="C6048" s="475"/>
      <c r="D6048" s="462"/>
    </row>
    <row r="6049" spans="2:4" hidden="1" x14ac:dyDescent="0.25">
      <c r="B6049" s="480" t="s">
        <v>4010</v>
      </c>
      <c r="C6049" s="475"/>
      <c r="D6049" s="462"/>
    </row>
    <row r="6050" spans="2:4" hidden="1" x14ac:dyDescent="0.25">
      <c r="B6050" s="480" t="s">
        <v>4011</v>
      </c>
      <c r="C6050" s="475"/>
      <c r="D6050" s="462"/>
    </row>
    <row r="6051" spans="2:4" hidden="1" x14ac:dyDescent="0.25">
      <c r="B6051" s="480" t="s">
        <v>4012</v>
      </c>
      <c r="C6051" s="475"/>
      <c r="D6051" s="462"/>
    </row>
    <row r="6052" spans="2:4" hidden="1" x14ac:dyDescent="0.25">
      <c r="B6052" s="480" t="s">
        <v>4013</v>
      </c>
      <c r="C6052" s="475"/>
      <c r="D6052" s="462"/>
    </row>
    <row r="6053" spans="2:4" hidden="1" x14ac:dyDescent="0.25">
      <c r="B6053" s="480" t="s">
        <v>4014</v>
      </c>
      <c r="C6053" s="475"/>
      <c r="D6053" s="462"/>
    </row>
    <row r="6054" spans="2:4" hidden="1" x14ac:dyDescent="0.25">
      <c r="B6054" s="480" t="s">
        <v>4015</v>
      </c>
      <c r="C6054" s="475"/>
      <c r="D6054" s="462"/>
    </row>
    <row r="6055" spans="2:4" hidden="1" x14ac:dyDescent="0.25">
      <c r="B6055" s="480" t="s">
        <v>4016</v>
      </c>
      <c r="C6055" s="475"/>
      <c r="D6055" s="462"/>
    </row>
    <row r="6056" spans="2:4" hidden="1" x14ac:dyDescent="0.25">
      <c r="B6056" s="480" t="s">
        <v>4017</v>
      </c>
      <c r="C6056" s="475"/>
      <c r="D6056" s="462"/>
    </row>
    <row r="6057" spans="2:4" hidden="1" x14ac:dyDescent="0.25">
      <c r="B6057" s="480" t="s">
        <v>4018</v>
      </c>
      <c r="C6057" s="475"/>
      <c r="D6057" s="462"/>
    </row>
    <row r="6058" spans="2:4" hidden="1" x14ac:dyDescent="0.25">
      <c r="B6058" s="480" t="s">
        <v>4019</v>
      </c>
      <c r="C6058" s="475"/>
      <c r="D6058" s="462"/>
    </row>
    <row r="6059" spans="2:4" hidden="1" x14ac:dyDescent="0.25">
      <c r="B6059" s="481" t="s">
        <v>4285</v>
      </c>
      <c r="C6059" s="471">
        <f>COLUMN(B6059)</f>
        <v>2</v>
      </c>
      <c r="D6059" s="471">
        <f>ROW(B6059)</f>
        <v>6059</v>
      </c>
    </row>
    <row r="6060" spans="2:4" hidden="1" x14ac:dyDescent="0.25">
      <c r="B6060" s="480" t="s">
        <v>4000</v>
      </c>
      <c r="C6060" s="475"/>
      <c r="D6060" s="462"/>
    </row>
    <row r="6061" spans="2:4" hidden="1" x14ac:dyDescent="0.25">
      <c r="B6061" s="480" t="s">
        <v>4001</v>
      </c>
      <c r="C6061" s="475"/>
      <c r="D6061" s="462"/>
    </row>
    <row r="6062" spans="2:4" hidden="1" x14ac:dyDescent="0.25">
      <c r="B6062" s="480" t="s">
        <v>4002</v>
      </c>
      <c r="C6062" s="475"/>
      <c r="D6062" s="462"/>
    </row>
    <row r="6063" spans="2:4" hidden="1" x14ac:dyDescent="0.25">
      <c r="B6063" s="480" t="s">
        <v>4003</v>
      </c>
      <c r="C6063" s="475"/>
      <c r="D6063" s="462"/>
    </row>
    <row r="6064" spans="2:4" hidden="1" x14ac:dyDescent="0.25">
      <c r="B6064" s="480" t="s">
        <v>4004</v>
      </c>
      <c r="C6064" s="475"/>
      <c r="D6064" s="462"/>
    </row>
    <row r="6065" spans="2:4" hidden="1" x14ac:dyDescent="0.25">
      <c r="B6065" s="480" t="s">
        <v>4005</v>
      </c>
      <c r="C6065" s="475"/>
      <c r="D6065" s="462"/>
    </row>
    <row r="6066" spans="2:4" hidden="1" x14ac:dyDescent="0.25">
      <c r="B6066" s="480" t="s">
        <v>4006</v>
      </c>
      <c r="C6066" s="475"/>
      <c r="D6066" s="462"/>
    </row>
    <row r="6067" spans="2:4" hidden="1" x14ac:dyDescent="0.25">
      <c r="B6067" s="480" t="s">
        <v>4007</v>
      </c>
      <c r="C6067" s="475"/>
      <c r="D6067" s="462"/>
    </row>
    <row r="6068" spans="2:4" hidden="1" x14ac:dyDescent="0.25">
      <c r="B6068" s="480" t="s">
        <v>4008</v>
      </c>
      <c r="C6068" s="475"/>
      <c r="D6068" s="462"/>
    </row>
    <row r="6069" spans="2:4" hidden="1" x14ac:dyDescent="0.25">
      <c r="B6069" s="480" t="s">
        <v>4009</v>
      </c>
      <c r="C6069" s="475"/>
      <c r="D6069" s="462"/>
    </row>
    <row r="6070" spans="2:4" hidden="1" x14ac:dyDescent="0.25">
      <c r="B6070" s="480" t="s">
        <v>4010</v>
      </c>
      <c r="C6070" s="475"/>
      <c r="D6070" s="462"/>
    </row>
    <row r="6071" spans="2:4" hidden="1" x14ac:dyDescent="0.25">
      <c r="B6071" s="480" t="s">
        <v>4011</v>
      </c>
      <c r="C6071" s="475"/>
      <c r="D6071" s="462"/>
    </row>
    <row r="6072" spans="2:4" hidden="1" x14ac:dyDescent="0.25">
      <c r="B6072" s="480" t="s">
        <v>4012</v>
      </c>
      <c r="C6072" s="475"/>
      <c r="D6072" s="462"/>
    </row>
    <row r="6073" spans="2:4" hidden="1" x14ac:dyDescent="0.25">
      <c r="B6073" s="480" t="s">
        <v>4013</v>
      </c>
      <c r="C6073" s="475"/>
      <c r="D6073" s="462"/>
    </row>
    <row r="6074" spans="2:4" hidden="1" x14ac:dyDescent="0.25">
      <c r="B6074" s="480" t="s">
        <v>4014</v>
      </c>
      <c r="C6074" s="475"/>
      <c r="D6074" s="462"/>
    </row>
    <row r="6075" spans="2:4" hidden="1" x14ac:dyDescent="0.25">
      <c r="B6075" s="480" t="s">
        <v>4015</v>
      </c>
      <c r="C6075" s="475"/>
      <c r="D6075" s="462"/>
    </row>
    <row r="6076" spans="2:4" hidden="1" x14ac:dyDescent="0.25">
      <c r="B6076" s="480" t="s">
        <v>4016</v>
      </c>
      <c r="C6076" s="475"/>
      <c r="D6076" s="462"/>
    </row>
    <row r="6077" spans="2:4" hidden="1" x14ac:dyDescent="0.25">
      <c r="B6077" s="480" t="s">
        <v>4017</v>
      </c>
      <c r="C6077" s="475"/>
      <c r="D6077" s="462"/>
    </row>
    <row r="6078" spans="2:4" hidden="1" x14ac:dyDescent="0.25">
      <c r="B6078" s="480" t="s">
        <v>4018</v>
      </c>
      <c r="C6078" s="475"/>
      <c r="D6078" s="462"/>
    </row>
    <row r="6079" spans="2:4" hidden="1" x14ac:dyDescent="0.25">
      <c r="B6079" s="480" t="s">
        <v>4019</v>
      </c>
      <c r="C6079" s="475"/>
      <c r="D6079" s="462"/>
    </row>
    <row r="6080" spans="2:4" hidden="1" x14ac:dyDescent="0.25">
      <c r="B6080" s="481" t="s">
        <v>4286</v>
      </c>
      <c r="C6080" s="471">
        <f>COLUMN(B6080)</f>
        <v>2</v>
      </c>
      <c r="D6080" s="471">
        <f>ROW(B6080)</f>
        <v>6080</v>
      </c>
    </row>
    <row r="6081" spans="2:4" hidden="1" x14ac:dyDescent="0.25">
      <c r="B6081" s="480" t="s">
        <v>4000</v>
      </c>
      <c r="C6081" s="475"/>
      <c r="D6081" s="462"/>
    </row>
    <row r="6082" spans="2:4" hidden="1" x14ac:dyDescent="0.25">
      <c r="B6082" s="480" t="s">
        <v>4001</v>
      </c>
      <c r="C6082" s="475"/>
      <c r="D6082" s="462"/>
    </row>
    <row r="6083" spans="2:4" hidden="1" x14ac:dyDescent="0.25">
      <c r="B6083" s="480" t="s">
        <v>4002</v>
      </c>
      <c r="C6083" s="475"/>
      <c r="D6083" s="462"/>
    </row>
    <row r="6084" spans="2:4" hidden="1" x14ac:dyDescent="0.25">
      <c r="B6084" s="480" t="s">
        <v>4003</v>
      </c>
      <c r="C6084" s="475"/>
      <c r="D6084" s="462"/>
    </row>
    <row r="6085" spans="2:4" hidden="1" x14ac:dyDescent="0.25">
      <c r="B6085" s="480" t="s">
        <v>4004</v>
      </c>
      <c r="C6085" s="475"/>
      <c r="D6085" s="462"/>
    </row>
    <row r="6086" spans="2:4" hidden="1" x14ac:dyDescent="0.25">
      <c r="B6086" s="480" t="s">
        <v>4005</v>
      </c>
      <c r="C6086" s="475"/>
      <c r="D6086" s="462"/>
    </row>
    <row r="6087" spans="2:4" hidden="1" x14ac:dyDescent="0.25">
      <c r="B6087" s="480" t="s">
        <v>4006</v>
      </c>
      <c r="C6087" s="475"/>
      <c r="D6087" s="462"/>
    </row>
    <row r="6088" spans="2:4" hidden="1" x14ac:dyDescent="0.25">
      <c r="B6088" s="480" t="s">
        <v>4007</v>
      </c>
      <c r="C6088" s="475"/>
      <c r="D6088" s="462"/>
    </row>
    <row r="6089" spans="2:4" hidden="1" x14ac:dyDescent="0.25">
      <c r="B6089" s="480" t="s">
        <v>4008</v>
      </c>
      <c r="C6089" s="475"/>
      <c r="D6089" s="462"/>
    </row>
    <row r="6090" spans="2:4" hidden="1" x14ac:dyDescent="0.25">
      <c r="B6090" s="480" t="s">
        <v>4009</v>
      </c>
      <c r="C6090" s="475"/>
      <c r="D6090" s="462"/>
    </row>
    <row r="6091" spans="2:4" hidden="1" x14ac:dyDescent="0.25">
      <c r="B6091" s="480" t="s">
        <v>4010</v>
      </c>
      <c r="C6091" s="475"/>
      <c r="D6091" s="462"/>
    </row>
    <row r="6092" spans="2:4" hidden="1" x14ac:dyDescent="0.25">
      <c r="B6092" s="480" t="s">
        <v>4011</v>
      </c>
      <c r="C6092" s="475"/>
      <c r="D6092" s="462"/>
    </row>
    <row r="6093" spans="2:4" hidden="1" x14ac:dyDescent="0.25">
      <c r="B6093" s="480" t="s">
        <v>4012</v>
      </c>
      <c r="C6093" s="475"/>
      <c r="D6093" s="462"/>
    </row>
    <row r="6094" spans="2:4" hidden="1" x14ac:dyDescent="0.25">
      <c r="B6094" s="480" t="s">
        <v>4013</v>
      </c>
      <c r="C6094" s="475"/>
      <c r="D6094" s="462"/>
    </row>
    <row r="6095" spans="2:4" hidden="1" x14ac:dyDescent="0.25">
      <c r="B6095" s="480" t="s">
        <v>4014</v>
      </c>
      <c r="C6095" s="475"/>
      <c r="D6095" s="462"/>
    </row>
    <row r="6096" spans="2:4" hidden="1" x14ac:dyDescent="0.25">
      <c r="B6096" s="480" t="s">
        <v>4015</v>
      </c>
      <c r="C6096" s="475"/>
      <c r="D6096" s="462"/>
    </row>
    <row r="6097" spans="2:4" hidden="1" x14ac:dyDescent="0.25">
      <c r="B6097" s="480" t="s">
        <v>4016</v>
      </c>
      <c r="C6097" s="475"/>
      <c r="D6097" s="462"/>
    </row>
    <row r="6098" spans="2:4" hidden="1" x14ac:dyDescent="0.25">
      <c r="B6098" s="480" t="s">
        <v>4017</v>
      </c>
      <c r="C6098" s="475"/>
      <c r="D6098" s="462"/>
    </row>
    <row r="6099" spans="2:4" hidden="1" x14ac:dyDescent="0.25">
      <c r="B6099" s="480" t="s">
        <v>4018</v>
      </c>
      <c r="C6099" s="475"/>
      <c r="D6099" s="462"/>
    </row>
    <row r="6100" spans="2:4" hidden="1" x14ac:dyDescent="0.25">
      <c r="B6100" s="480" t="s">
        <v>4019</v>
      </c>
      <c r="C6100" s="475"/>
      <c r="D6100" s="462"/>
    </row>
    <row r="6101" spans="2:4" hidden="1" x14ac:dyDescent="0.25">
      <c r="B6101" s="481" t="s">
        <v>4287</v>
      </c>
      <c r="C6101" s="471">
        <f>COLUMN(B6101)</f>
        <v>2</v>
      </c>
      <c r="D6101" s="471">
        <f>ROW(B6101)</f>
        <v>6101</v>
      </c>
    </row>
    <row r="6102" spans="2:4" hidden="1" x14ac:dyDescent="0.25">
      <c r="B6102" s="480" t="s">
        <v>4000</v>
      </c>
      <c r="C6102" s="475"/>
      <c r="D6102" s="462"/>
    </row>
    <row r="6103" spans="2:4" hidden="1" x14ac:dyDescent="0.25">
      <c r="B6103" s="480" t="s">
        <v>4001</v>
      </c>
      <c r="C6103" s="475"/>
      <c r="D6103" s="462"/>
    </row>
    <row r="6104" spans="2:4" hidden="1" x14ac:dyDescent="0.25">
      <c r="B6104" s="480" t="s">
        <v>4002</v>
      </c>
      <c r="C6104" s="475"/>
      <c r="D6104" s="462"/>
    </row>
    <row r="6105" spans="2:4" hidden="1" x14ac:dyDescent="0.25">
      <c r="B6105" s="480" t="s">
        <v>4003</v>
      </c>
      <c r="C6105" s="475"/>
      <c r="D6105" s="462"/>
    </row>
    <row r="6106" spans="2:4" hidden="1" x14ac:dyDescent="0.25">
      <c r="B6106" s="480" t="s">
        <v>4004</v>
      </c>
      <c r="C6106" s="475"/>
      <c r="D6106" s="462"/>
    </row>
    <row r="6107" spans="2:4" hidden="1" x14ac:dyDescent="0.25">
      <c r="B6107" s="480" t="s">
        <v>4005</v>
      </c>
      <c r="C6107" s="475"/>
      <c r="D6107" s="462"/>
    </row>
    <row r="6108" spans="2:4" hidden="1" x14ac:dyDescent="0.25">
      <c r="B6108" s="480" t="s">
        <v>4006</v>
      </c>
      <c r="C6108" s="475"/>
      <c r="D6108" s="462"/>
    </row>
    <row r="6109" spans="2:4" hidden="1" x14ac:dyDescent="0.25">
      <c r="B6109" s="480" t="s">
        <v>4007</v>
      </c>
      <c r="C6109" s="475"/>
      <c r="D6109" s="462"/>
    </row>
    <row r="6110" spans="2:4" hidden="1" x14ac:dyDescent="0.25">
      <c r="B6110" s="480" t="s">
        <v>4008</v>
      </c>
      <c r="C6110" s="475"/>
      <c r="D6110" s="462"/>
    </row>
    <row r="6111" spans="2:4" hidden="1" x14ac:dyDescent="0.25">
      <c r="B6111" s="480" t="s">
        <v>4009</v>
      </c>
      <c r="C6111" s="475"/>
      <c r="D6111" s="462"/>
    </row>
    <row r="6112" spans="2:4" hidden="1" x14ac:dyDescent="0.25">
      <c r="B6112" s="480" t="s">
        <v>4010</v>
      </c>
      <c r="C6112" s="475"/>
      <c r="D6112" s="462"/>
    </row>
    <row r="6113" spans="2:4" hidden="1" x14ac:dyDescent="0.25">
      <c r="B6113" s="480" t="s">
        <v>4011</v>
      </c>
      <c r="C6113" s="475"/>
      <c r="D6113" s="462"/>
    </row>
    <row r="6114" spans="2:4" hidden="1" x14ac:dyDescent="0.25">
      <c r="B6114" s="480" t="s">
        <v>4012</v>
      </c>
      <c r="C6114" s="475"/>
      <c r="D6114" s="462"/>
    </row>
    <row r="6115" spans="2:4" hidden="1" x14ac:dyDescent="0.25">
      <c r="B6115" s="480" t="s">
        <v>4013</v>
      </c>
      <c r="C6115" s="475"/>
      <c r="D6115" s="462"/>
    </row>
    <row r="6116" spans="2:4" hidden="1" x14ac:dyDescent="0.25">
      <c r="B6116" s="480" t="s">
        <v>4014</v>
      </c>
      <c r="C6116" s="475"/>
      <c r="D6116" s="462"/>
    </row>
    <row r="6117" spans="2:4" hidden="1" x14ac:dyDescent="0.25">
      <c r="B6117" s="480" t="s">
        <v>4015</v>
      </c>
      <c r="C6117" s="475"/>
      <c r="D6117" s="462"/>
    </row>
    <row r="6118" spans="2:4" hidden="1" x14ac:dyDescent="0.25">
      <c r="B6118" s="480" t="s">
        <v>4016</v>
      </c>
      <c r="C6118" s="475"/>
      <c r="D6118" s="462"/>
    </row>
    <row r="6119" spans="2:4" hidden="1" x14ac:dyDescent="0.25">
      <c r="B6119" s="480" t="s">
        <v>4017</v>
      </c>
      <c r="C6119" s="475"/>
      <c r="D6119" s="462"/>
    </row>
    <row r="6120" spans="2:4" hidden="1" x14ac:dyDescent="0.25">
      <c r="B6120" s="480" t="s">
        <v>4018</v>
      </c>
      <c r="C6120" s="475"/>
      <c r="D6120" s="462"/>
    </row>
    <row r="6121" spans="2:4" hidden="1" x14ac:dyDescent="0.25">
      <c r="B6121" s="480" t="s">
        <v>4019</v>
      </c>
      <c r="C6121" s="475"/>
      <c r="D6121" s="462"/>
    </row>
    <row r="6122" spans="2:4" hidden="1" x14ac:dyDescent="0.25">
      <c r="B6122" s="477" t="s">
        <v>4288</v>
      </c>
      <c r="C6122" s="471">
        <f>COLUMN(B6122)</f>
        <v>2</v>
      </c>
      <c r="D6122" s="471">
        <f>ROW(B6122)</f>
        <v>6122</v>
      </c>
    </row>
    <row r="6123" spans="2:4" hidden="1" x14ac:dyDescent="0.25">
      <c r="B6123" s="480" t="s">
        <v>4000</v>
      </c>
      <c r="C6123" s="475"/>
      <c r="D6123" s="462"/>
    </row>
    <row r="6124" spans="2:4" hidden="1" x14ac:dyDescent="0.25">
      <c r="B6124" s="480" t="s">
        <v>4001</v>
      </c>
      <c r="C6124" s="475"/>
      <c r="D6124" s="462"/>
    </row>
    <row r="6125" spans="2:4" hidden="1" x14ac:dyDescent="0.25">
      <c r="B6125" s="480" t="s">
        <v>4002</v>
      </c>
      <c r="C6125" s="475"/>
      <c r="D6125" s="462"/>
    </row>
    <row r="6126" spans="2:4" hidden="1" x14ac:dyDescent="0.25">
      <c r="B6126" s="480" t="s">
        <v>4003</v>
      </c>
      <c r="C6126" s="475"/>
      <c r="D6126" s="462"/>
    </row>
    <row r="6127" spans="2:4" hidden="1" x14ac:dyDescent="0.25">
      <c r="B6127" s="480" t="s">
        <v>4004</v>
      </c>
      <c r="C6127" s="475"/>
      <c r="D6127" s="462"/>
    </row>
    <row r="6128" spans="2:4" hidden="1" x14ac:dyDescent="0.25">
      <c r="B6128" s="480" t="s">
        <v>4005</v>
      </c>
      <c r="C6128" s="475"/>
      <c r="D6128" s="462"/>
    </row>
    <row r="6129" spans="2:4" hidden="1" x14ac:dyDescent="0.25">
      <c r="B6129" s="480" t="s">
        <v>4006</v>
      </c>
      <c r="C6129" s="475"/>
      <c r="D6129" s="462"/>
    </row>
    <row r="6130" spans="2:4" hidden="1" x14ac:dyDescent="0.25">
      <c r="B6130" s="480" t="s">
        <v>4007</v>
      </c>
      <c r="C6130" s="475"/>
      <c r="D6130" s="462"/>
    </row>
    <row r="6131" spans="2:4" hidden="1" x14ac:dyDescent="0.25">
      <c r="B6131" s="480" t="s">
        <v>4008</v>
      </c>
      <c r="C6131" s="475"/>
      <c r="D6131" s="462"/>
    </row>
    <row r="6132" spans="2:4" hidden="1" x14ac:dyDescent="0.25">
      <c r="B6132" s="480" t="s">
        <v>4009</v>
      </c>
      <c r="C6132" s="475"/>
      <c r="D6132" s="462"/>
    </row>
    <row r="6133" spans="2:4" hidden="1" x14ac:dyDescent="0.25">
      <c r="B6133" s="480" t="s">
        <v>4010</v>
      </c>
      <c r="C6133" s="475"/>
      <c r="D6133" s="462"/>
    </row>
    <row r="6134" spans="2:4" hidden="1" x14ac:dyDescent="0.25">
      <c r="B6134" s="480" t="s">
        <v>4011</v>
      </c>
      <c r="C6134" s="475"/>
      <c r="D6134" s="462"/>
    </row>
    <row r="6135" spans="2:4" hidden="1" x14ac:dyDescent="0.25">
      <c r="B6135" s="480" t="s">
        <v>4012</v>
      </c>
      <c r="C6135" s="475"/>
      <c r="D6135" s="462"/>
    </row>
    <row r="6136" spans="2:4" hidden="1" x14ac:dyDescent="0.25">
      <c r="B6136" s="480" t="s">
        <v>4013</v>
      </c>
      <c r="C6136" s="475"/>
      <c r="D6136" s="462"/>
    </row>
    <row r="6137" spans="2:4" hidden="1" x14ac:dyDescent="0.25">
      <c r="B6137" s="480" t="s">
        <v>4014</v>
      </c>
      <c r="C6137" s="475"/>
      <c r="D6137" s="462"/>
    </row>
    <row r="6138" spans="2:4" hidden="1" x14ac:dyDescent="0.25">
      <c r="B6138" s="480" t="s">
        <v>4015</v>
      </c>
      <c r="C6138" s="475"/>
      <c r="D6138" s="462"/>
    </row>
    <row r="6139" spans="2:4" hidden="1" x14ac:dyDescent="0.25">
      <c r="B6139" s="480" t="s">
        <v>4016</v>
      </c>
      <c r="C6139" s="475"/>
      <c r="D6139" s="462"/>
    </row>
    <row r="6140" spans="2:4" hidden="1" x14ac:dyDescent="0.25">
      <c r="B6140" s="480" t="s">
        <v>4017</v>
      </c>
      <c r="C6140" s="475"/>
      <c r="D6140" s="462"/>
    </row>
    <row r="6141" spans="2:4" hidden="1" x14ac:dyDescent="0.25">
      <c r="B6141" s="480" t="s">
        <v>4018</v>
      </c>
      <c r="C6141" s="475"/>
      <c r="D6141" s="462"/>
    </row>
    <row r="6142" spans="2:4" hidden="1" x14ac:dyDescent="0.25">
      <c r="B6142" s="480" t="s">
        <v>4019</v>
      </c>
      <c r="C6142" s="475"/>
      <c r="D6142" s="462"/>
    </row>
    <row r="6143" spans="2:4" hidden="1" x14ac:dyDescent="0.25">
      <c r="B6143" s="481" t="s">
        <v>4289</v>
      </c>
      <c r="C6143" s="471">
        <f>COLUMN(B6143)</f>
        <v>2</v>
      </c>
      <c r="D6143" s="471">
        <f>ROW(B6143)</f>
        <v>6143</v>
      </c>
    </row>
    <row r="6144" spans="2:4" hidden="1" x14ac:dyDescent="0.25">
      <c r="B6144" s="480" t="s">
        <v>4000</v>
      </c>
      <c r="C6144" s="475"/>
      <c r="D6144" s="462"/>
    </row>
    <row r="6145" spans="2:4" hidden="1" x14ac:dyDescent="0.25">
      <c r="B6145" s="480" t="s">
        <v>4001</v>
      </c>
      <c r="C6145" s="475"/>
      <c r="D6145" s="462"/>
    </row>
    <row r="6146" spans="2:4" hidden="1" x14ac:dyDescent="0.25">
      <c r="B6146" s="480" t="s">
        <v>4002</v>
      </c>
      <c r="C6146" s="475"/>
      <c r="D6146" s="462"/>
    </row>
    <row r="6147" spans="2:4" hidden="1" x14ac:dyDescent="0.25">
      <c r="B6147" s="480" t="s">
        <v>4003</v>
      </c>
      <c r="C6147" s="475"/>
      <c r="D6147" s="462"/>
    </row>
    <row r="6148" spans="2:4" hidden="1" x14ac:dyDescent="0.25">
      <c r="B6148" s="480" t="s">
        <v>4004</v>
      </c>
      <c r="C6148" s="475"/>
      <c r="D6148" s="462"/>
    </row>
    <row r="6149" spans="2:4" hidden="1" x14ac:dyDescent="0.25">
      <c r="B6149" s="480" t="s">
        <v>4005</v>
      </c>
      <c r="C6149" s="475"/>
      <c r="D6149" s="462"/>
    </row>
    <row r="6150" spans="2:4" hidden="1" x14ac:dyDescent="0.25">
      <c r="B6150" s="480" t="s">
        <v>4006</v>
      </c>
      <c r="C6150" s="475"/>
      <c r="D6150" s="462"/>
    </row>
    <row r="6151" spans="2:4" hidden="1" x14ac:dyDescent="0.25">
      <c r="B6151" s="480" t="s">
        <v>4007</v>
      </c>
      <c r="C6151" s="475"/>
      <c r="D6151" s="462"/>
    </row>
    <row r="6152" spans="2:4" hidden="1" x14ac:dyDescent="0.25">
      <c r="B6152" s="480" t="s">
        <v>4008</v>
      </c>
      <c r="C6152" s="475"/>
      <c r="D6152" s="462"/>
    </row>
    <row r="6153" spans="2:4" hidden="1" x14ac:dyDescent="0.25">
      <c r="B6153" s="480" t="s">
        <v>4009</v>
      </c>
      <c r="C6153" s="475"/>
      <c r="D6153" s="462"/>
    </row>
    <row r="6154" spans="2:4" hidden="1" x14ac:dyDescent="0.25">
      <c r="B6154" s="480" t="s">
        <v>4010</v>
      </c>
      <c r="C6154" s="475"/>
      <c r="D6154" s="462"/>
    </row>
    <row r="6155" spans="2:4" hidden="1" x14ac:dyDescent="0.25">
      <c r="B6155" s="480" t="s">
        <v>4011</v>
      </c>
      <c r="C6155" s="475"/>
      <c r="D6155" s="462"/>
    </row>
    <row r="6156" spans="2:4" hidden="1" x14ac:dyDescent="0.25">
      <c r="B6156" s="480" t="s">
        <v>4012</v>
      </c>
      <c r="C6156" s="475"/>
      <c r="D6156" s="462"/>
    </row>
    <row r="6157" spans="2:4" hidden="1" x14ac:dyDescent="0.25">
      <c r="B6157" s="480" t="s">
        <v>4013</v>
      </c>
      <c r="C6157" s="475"/>
      <c r="D6157" s="462"/>
    </row>
    <row r="6158" spans="2:4" hidden="1" x14ac:dyDescent="0.25">
      <c r="B6158" s="480" t="s">
        <v>4014</v>
      </c>
      <c r="C6158" s="475"/>
      <c r="D6158" s="462"/>
    </row>
    <row r="6159" spans="2:4" hidden="1" x14ac:dyDescent="0.25">
      <c r="B6159" s="480" t="s">
        <v>4015</v>
      </c>
      <c r="C6159" s="475"/>
      <c r="D6159" s="462"/>
    </row>
    <row r="6160" spans="2:4" hidden="1" x14ac:dyDescent="0.25">
      <c r="B6160" s="480" t="s">
        <v>4016</v>
      </c>
      <c r="C6160" s="475"/>
      <c r="D6160" s="462"/>
    </row>
    <row r="6161" spans="2:4" hidden="1" x14ac:dyDescent="0.25">
      <c r="B6161" s="480" t="s">
        <v>4017</v>
      </c>
      <c r="C6161" s="475"/>
      <c r="D6161" s="462"/>
    </row>
    <row r="6162" spans="2:4" hidden="1" x14ac:dyDescent="0.25">
      <c r="B6162" s="480" t="s">
        <v>4018</v>
      </c>
      <c r="C6162" s="475"/>
      <c r="D6162" s="462"/>
    </row>
    <row r="6163" spans="2:4" hidden="1" x14ac:dyDescent="0.25">
      <c r="B6163" s="480" t="s">
        <v>4019</v>
      </c>
      <c r="C6163" s="475"/>
      <c r="D6163" s="462"/>
    </row>
    <row r="6164" spans="2:4" hidden="1" x14ac:dyDescent="0.25">
      <c r="B6164" s="481" t="s">
        <v>4290</v>
      </c>
      <c r="C6164" s="471">
        <f>COLUMN(B6164)</f>
        <v>2</v>
      </c>
      <c r="D6164" s="471">
        <f>ROW(B6164)</f>
        <v>6164</v>
      </c>
    </row>
    <row r="6165" spans="2:4" hidden="1" x14ac:dyDescent="0.25">
      <c r="B6165" s="480" t="s">
        <v>4000</v>
      </c>
      <c r="C6165" s="475"/>
      <c r="D6165" s="462"/>
    </row>
    <row r="6166" spans="2:4" hidden="1" x14ac:dyDescent="0.25">
      <c r="B6166" s="480" t="s">
        <v>4001</v>
      </c>
      <c r="C6166" s="475"/>
      <c r="D6166" s="462"/>
    </row>
    <row r="6167" spans="2:4" hidden="1" x14ac:dyDescent="0.25">
      <c r="B6167" s="480" t="s">
        <v>4002</v>
      </c>
      <c r="C6167" s="475"/>
      <c r="D6167" s="462"/>
    </row>
    <row r="6168" spans="2:4" hidden="1" x14ac:dyDescent="0.25">
      <c r="B6168" s="480" t="s">
        <v>4003</v>
      </c>
      <c r="C6168" s="475"/>
      <c r="D6168" s="462"/>
    </row>
    <row r="6169" spans="2:4" hidden="1" x14ac:dyDescent="0.25">
      <c r="B6169" s="480" t="s">
        <v>4004</v>
      </c>
      <c r="C6169" s="475"/>
      <c r="D6169" s="462"/>
    </row>
    <row r="6170" spans="2:4" hidden="1" x14ac:dyDescent="0.25">
      <c r="B6170" s="480" t="s">
        <v>4005</v>
      </c>
      <c r="C6170" s="475"/>
      <c r="D6170" s="462"/>
    </row>
    <row r="6171" spans="2:4" hidden="1" x14ac:dyDescent="0.25">
      <c r="B6171" s="480" t="s">
        <v>4006</v>
      </c>
      <c r="C6171" s="475"/>
      <c r="D6171" s="462"/>
    </row>
    <row r="6172" spans="2:4" hidden="1" x14ac:dyDescent="0.25">
      <c r="B6172" s="480" t="s">
        <v>4007</v>
      </c>
      <c r="C6172" s="475"/>
      <c r="D6172" s="462"/>
    </row>
    <row r="6173" spans="2:4" hidden="1" x14ac:dyDescent="0.25">
      <c r="B6173" s="480" t="s">
        <v>4008</v>
      </c>
      <c r="C6173" s="475"/>
      <c r="D6173" s="462"/>
    </row>
    <row r="6174" spans="2:4" hidden="1" x14ac:dyDescent="0.25">
      <c r="B6174" s="480" t="s">
        <v>4009</v>
      </c>
      <c r="C6174" s="475"/>
      <c r="D6174" s="462"/>
    </row>
    <row r="6175" spans="2:4" hidden="1" x14ac:dyDescent="0.25">
      <c r="B6175" s="480" t="s">
        <v>4010</v>
      </c>
      <c r="C6175" s="475"/>
      <c r="D6175" s="462"/>
    </row>
    <row r="6176" spans="2:4" hidden="1" x14ac:dyDescent="0.25">
      <c r="B6176" s="480" t="s">
        <v>4011</v>
      </c>
      <c r="C6176" s="475"/>
      <c r="D6176" s="462"/>
    </row>
    <row r="6177" spans="2:4" hidden="1" x14ac:dyDescent="0.25">
      <c r="B6177" s="480" t="s">
        <v>4012</v>
      </c>
      <c r="C6177" s="475"/>
      <c r="D6177" s="462"/>
    </row>
    <row r="6178" spans="2:4" hidden="1" x14ac:dyDescent="0.25">
      <c r="B6178" s="480" t="s">
        <v>4013</v>
      </c>
      <c r="C6178" s="475"/>
      <c r="D6178" s="462"/>
    </row>
    <row r="6179" spans="2:4" hidden="1" x14ac:dyDescent="0.25">
      <c r="B6179" s="480" t="s">
        <v>4014</v>
      </c>
      <c r="C6179" s="475"/>
      <c r="D6179" s="462"/>
    </row>
    <row r="6180" spans="2:4" hidden="1" x14ac:dyDescent="0.25">
      <c r="B6180" s="480" t="s">
        <v>4015</v>
      </c>
      <c r="C6180" s="475"/>
      <c r="D6180" s="462"/>
    </row>
    <row r="6181" spans="2:4" hidden="1" x14ac:dyDescent="0.25">
      <c r="B6181" s="480" t="s">
        <v>4016</v>
      </c>
      <c r="C6181" s="475"/>
      <c r="D6181" s="462"/>
    </row>
    <row r="6182" spans="2:4" hidden="1" x14ac:dyDescent="0.25">
      <c r="B6182" s="480" t="s">
        <v>4017</v>
      </c>
      <c r="C6182" s="475"/>
      <c r="D6182" s="462"/>
    </row>
    <row r="6183" spans="2:4" hidden="1" x14ac:dyDescent="0.25">
      <c r="B6183" s="480" t="s">
        <v>4018</v>
      </c>
      <c r="C6183" s="475"/>
      <c r="D6183" s="462"/>
    </row>
    <row r="6184" spans="2:4" hidden="1" x14ac:dyDescent="0.25">
      <c r="B6184" s="480" t="s">
        <v>4019</v>
      </c>
      <c r="C6184" s="475"/>
      <c r="D6184" s="462"/>
    </row>
    <row r="6185" spans="2:4" hidden="1" x14ac:dyDescent="0.25">
      <c r="B6185" s="481" t="s">
        <v>4291</v>
      </c>
      <c r="C6185" s="471">
        <f>COLUMN(B6185)</f>
        <v>2</v>
      </c>
      <c r="D6185" s="471">
        <f>ROW(B6185)</f>
        <v>6185</v>
      </c>
    </row>
    <row r="6186" spans="2:4" hidden="1" x14ac:dyDescent="0.25">
      <c r="B6186" s="480" t="s">
        <v>4000</v>
      </c>
      <c r="C6186" s="475"/>
      <c r="D6186" s="462"/>
    </row>
    <row r="6187" spans="2:4" hidden="1" x14ac:dyDescent="0.25">
      <c r="B6187" s="480" t="s">
        <v>4001</v>
      </c>
      <c r="C6187" s="475"/>
      <c r="D6187" s="462"/>
    </row>
    <row r="6188" spans="2:4" hidden="1" x14ac:dyDescent="0.25">
      <c r="B6188" s="480" t="s">
        <v>4002</v>
      </c>
      <c r="C6188" s="475"/>
      <c r="D6188" s="462"/>
    </row>
    <row r="6189" spans="2:4" hidden="1" x14ac:dyDescent="0.25">
      <c r="B6189" s="480" t="s">
        <v>4003</v>
      </c>
      <c r="C6189" s="475"/>
      <c r="D6189" s="462"/>
    </row>
    <row r="6190" spans="2:4" hidden="1" x14ac:dyDescent="0.25">
      <c r="B6190" s="480" t="s">
        <v>4004</v>
      </c>
      <c r="C6190" s="475"/>
      <c r="D6190" s="462"/>
    </row>
    <row r="6191" spans="2:4" hidden="1" x14ac:dyDescent="0.25">
      <c r="B6191" s="480" t="s">
        <v>4005</v>
      </c>
      <c r="C6191" s="475"/>
      <c r="D6191" s="462"/>
    </row>
    <row r="6192" spans="2:4" hidden="1" x14ac:dyDescent="0.25">
      <c r="B6192" s="480" t="s">
        <v>4006</v>
      </c>
      <c r="C6192" s="475"/>
      <c r="D6192" s="462"/>
    </row>
    <row r="6193" spans="2:4" hidden="1" x14ac:dyDescent="0.25">
      <c r="B6193" s="480" t="s">
        <v>4007</v>
      </c>
      <c r="C6193" s="475"/>
      <c r="D6193" s="462"/>
    </row>
    <row r="6194" spans="2:4" hidden="1" x14ac:dyDescent="0.25">
      <c r="B6194" s="480" t="s">
        <v>4008</v>
      </c>
      <c r="C6194" s="475"/>
      <c r="D6194" s="462"/>
    </row>
    <row r="6195" spans="2:4" hidden="1" x14ac:dyDescent="0.25">
      <c r="B6195" s="480" t="s">
        <v>4009</v>
      </c>
      <c r="C6195" s="475"/>
      <c r="D6195" s="462"/>
    </row>
    <row r="6196" spans="2:4" hidden="1" x14ac:dyDescent="0.25">
      <c r="B6196" s="480" t="s">
        <v>4010</v>
      </c>
      <c r="C6196" s="475"/>
      <c r="D6196" s="462"/>
    </row>
    <row r="6197" spans="2:4" hidden="1" x14ac:dyDescent="0.25">
      <c r="B6197" s="480" t="s">
        <v>4011</v>
      </c>
      <c r="C6197" s="475"/>
      <c r="D6197" s="462"/>
    </row>
    <row r="6198" spans="2:4" hidden="1" x14ac:dyDescent="0.25">
      <c r="B6198" s="480" t="s">
        <v>4012</v>
      </c>
      <c r="C6198" s="475"/>
      <c r="D6198" s="462"/>
    </row>
    <row r="6199" spans="2:4" hidden="1" x14ac:dyDescent="0.25">
      <c r="B6199" s="480" t="s">
        <v>4013</v>
      </c>
      <c r="C6199" s="475"/>
      <c r="D6199" s="462"/>
    </row>
    <row r="6200" spans="2:4" hidden="1" x14ac:dyDescent="0.25">
      <c r="B6200" s="480" t="s">
        <v>4014</v>
      </c>
      <c r="C6200" s="475"/>
      <c r="D6200" s="462"/>
    </row>
    <row r="6201" spans="2:4" hidden="1" x14ac:dyDescent="0.25">
      <c r="B6201" s="480" t="s">
        <v>4015</v>
      </c>
      <c r="C6201" s="475"/>
      <c r="D6201" s="462"/>
    </row>
    <row r="6202" spans="2:4" hidden="1" x14ac:dyDescent="0.25">
      <c r="B6202" s="480" t="s">
        <v>4016</v>
      </c>
      <c r="C6202" s="475"/>
      <c r="D6202" s="462"/>
    </row>
    <row r="6203" spans="2:4" hidden="1" x14ac:dyDescent="0.25">
      <c r="B6203" s="480" t="s">
        <v>4017</v>
      </c>
      <c r="C6203" s="475"/>
      <c r="D6203" s="462"/>
    </row>
    <row r="6204" spans="2:4" hidden="1" x14ac:dyDescent="0.25">
      <c r="B6204" s="480" t="s">
        <v>4018</v>
      </c>
      <c r="C6204" s="475"/>
      <c r="D6204" s="462"/>
    </row>
    <row r="6205" spans="2:4" hidden="1" x14ac:dyDescent="0.25">
      <c r="B6205" s="480" t="s">
        <v>4019</v>
      </c>
      <c r="C6205" s="475"/>
      <c r="D6205" s="462"/>
    </row>
    <row r="6206" spans="2:4" hidden="1" x14ac:dyDescent="0.25">
      <c r="B6206" s="481" t="s">
        <v>4292</v>
      </c>
      <c r="C6206" s="471">
        <f>COLUMN(B6206)</f>
        <v>2</v>
      </c>
      <c r="D6206" s="471">
        <f>ROW(B6206)</f>
        <v>6206</v>
      </c>
    </row>
    <row r="6207" spans="2:4" hidden="1" x14ac:dyDescent="0.25">
      <c r="B6207" s="480" t="s">
        <v>4000</v>
      </c>
      <c r="C6207" s="475"/>
      <c r="D6207" s="462"/>
    </row>
    <row r="6208" spans="2:4" hidden="1" x14ac:dyDescent="0.25">
      <c r="B6208" s="480" t="s">
        <v>4001</v>
      </c>
      <c r="C6208" s="475"/>
      <c r="D6208" s="462"/>
    </row>
    <row r="6209" spans="2:4" hidden="1" x14ac:dyDescent="0.25">
      <c r="B6209" s="480" t="s">
        <v>4002</v>
      </c>
      <c r="C6209" s="475"/>
      <c r="D6209" s="462"/>
    </row>
    <row r="6210" spans="2:4" hidden="1" x14ac:dyDescent="0.25">
      <c r="B6210" s="480" t="s">
        <v>4003</v>
      </c>
      <c r="C6210" s="475"/>
      <c r="D6210" s="462"/>
    </row>
    <row r="6211" spans="2:4" hidden="1" x14ac:dyDescent="0.25">
      <c r="B6211" s="480" t="s">
        <v>4004</v>
      </c>
      <c r="C6211" s="475"/>
      <c r="D6211" s="462"/>
    </row>
    <row r="6212" spans="2:4" hidden="1" x14ac:dyDescent="0.25">
      <c r="B6212" s="480" t="s">
        <v>4005</v>
      </c>
      <c r="C6212" s="475"/>
      <c r="D6212" s="462"/>
    </row>
    <row r="6213" spans="2:4" hidden="1" x14ac:dyDescent="0.25">
      <c r="B6213" s="480" t="s">
        <v>4006</v>
      </c>
      <c r="C6213" s="475"/>
      <c r="D6213" s="462"/>
    </row>
    <row r="6214" spans="2:4" hidden="1" x14ac:dyDescent="0.25">
      <c r="B6214" s="480" t="s">
        <v>4007</v>
      </c>
      <c r="C6214" s="475"/>
      <c r="D6214" s="462"/>
    </row>
    <row r="6215" spans="2:4" hidden="1" x14ac:dyDescent="0.25">
      <c r="B6215" s="480" t="s">
        <v>4008</v>
      </c>
      <c r="C6215" s="475"/>
      <c r="D6215" s="462"/>
    </row>
    <row r="6216" spans="2:4" hidden="1" x14ac:dyDescent="0.25">
      <c r="B6216" s="480" t="s">
        <v>4009</v>
      </c>
      <c r="C6216" s="475"/>
      <c r="D6216" s="462"/>
    </row>
    <row r="6217" spans="2:4" hidden="1" x14ac:dyDescent="0.25">
      <c r="B6217" s="480" t="s">
        <v>4010</v>
      </c>
      <c r="C6217" s="475"/>
      <c r="D6217" s="462"/>
    </row>
    <row r="6218" spans="2:4" hidden="1" x14ac:dyDescent="0.25">
      <c r="B6218" s="480" t="s">
        <v>4011</v>
      </c>
      <c r="C6218" s="475"/>
      <c r="D6218" s="462"/>
    </row>
    <row r="6219" spans="2:4" hidden="1" x14ac:dyDescent="0.25">
      <c r="B6219" s="480" t="s">
        <v>4012</v>
      </c>
      <c r="C6219" s="475"/>
      <c r="D6219" s="462"/>
    </row>
    <row r="6220" spans="2:4" hidden="1" x14ac:dyDescent="0.25">
      <c r="B6220" s="480" t="s">
        <v>4013</v>
      </c>
      <c r="C6220" s="475"/>
      <c r="D6220" s="462"/>
    </row>
    <row r="6221" spans="2:4" hidden="1" x14ac:dyDescent="0.25">
      <c r="B6221" s="480" t="s">
        <v>4014</v>
      </c>
      <c r="C6221" s="475"/>
      <c r="D6221" s="462"/>
    </row>
    <row r="6222" spans="2:4" hidden="1" x14ac:dyDescent="0.25">
      <c r="B6222" s="480" t="s">
        <v>4015</v>
      </c>
      <c r="C6222" s="475"/>
      <c r="D6222" s="462"/>
    </row>
    <row r="6223" spans="2:4" hidden="1" x14ac:dyDescent="0.25">
      <c r="B6223" s="480" t="s">
        <v>4016</v>
      </c>
      <c r="C6223" s="475"/>
      <c r="D6223" s="462"/>
    </row>
    <row r="6224" spans="2:4" hidden="1" x14ac:dyDescent="0.25">
      <c r="B6224" s="480" t="s">
        <v>4017</v>
      </c>
      <c r="C6224" s="475"/>
      <c r="D6224" s="462"/>
    </row>
    <row r="6225" spans="2:4" hidden="1" x14ac:dyDescent="0.25">
      <c r="B6225" s="480" t="s">
        <v>4018</v>
      </c>
      <c r="C6225" s="475"/>
      <c r="D6225" s="462"/>
    </row>
    <row r="6226" spans="2:4" hidden="1" x14ac:dyDescent="0.25">
      <c r="B6226" s="480" t="s">
        <v>4019</v>
      </c>
      <c r="C6226" s="475"/>
      <c r="D6226" s="462"/>
    </row>
    <row r="6227" spans="2:4" hidden="1" x14ac:dyDescent="0.25">
      <c r="B6227" s="477" t="s">
        <v>4293</v>
      </c>
      <c r="C6227" s="471">
        <f>COLUMN(B6227)</f>
        <v>2</v>
      </c>
      <c r="D6227" s="471">
        <f>ROW(B6227)</f>
        <v>6227</v>
      </c>
    </row>
    <row r="6228" spans="2:4" hidden="1" x14ac:dyDescent="0.25">
      <c r="B6228" s="480" t="s">
        <v>4000</v>
      </c>
      <c r="C6228" s="475"/>
      <c r="D6228" s="462"/>
    </row>
    <row r="6229" spans="2:4" hidden="1" x14ac:dyDescent="0.25">
      <c r="B6229" s="480" t="s">
        <v>4001</v>
      </c>
      <c r="C6229" s="475"/>
      <c r="D6229" s="462"/>
    </row>
    <row r="6230" spans="2:4" hidden="1" x14ac:dyDescent="0.25">
      <c r="B6230" s="480" t="s">
        <v>4002</v>
      </c>
      <c r="C6230" s="475"/>
      <c r="D6230" s="462"/>
    </row>
    <row r="6231" spans="2:4" hidden="1" x14ac:dyDescent="0.25">
      <c r="B6231" s="480" t="s">
        <v>4003</v>
      </c>
      <c r="C6231" s="475"/>
      <c r="D6231" s="462"/>
    </row>
    <row r="6232" spans="2:4" hidden="1" x14ac:dyDescent="0.25">
      <c r="B6232" s="480" t="s">
        <v>4004</v>
      </c>
      <c r="C6232" s="475"/>
      <c r="D6232" s="462"/>
    </row>
    <row r="6233" spans="2:4" hidden="1" x14ac:dyDescent="0.25">
      <c r="B6233" s="480" t="s">
        <v>4005</v>
      </c>
      <c r="C6233" s="475"/>
      <c r="D6233" s="462"/>
    </row>
    <row r="6234" spans="2:4" hidden="1" x14ac:dyDescent="0.25">
      <c r="B6234" s="480" t="s">
        <v>4006</v>
      </c>
      <c r="C6234" s="475"/>
      <c r="D6234" s="462"/>
    </row>
    <row r="6235" spans="2:4" hidden="1" x14ac:dyDescent="0.25">
      <c r="B6235" s="480" t="s">
        <v>4007</v>
      </c>
      <c r="C6235" s="475"/>
      <c r="D6235" s="462"/>
    </row>
    <row r="6236" spans="2:4" hidden="1" x14ac:dyDescent="0.25">
      <c r="B6236" s="480" t="s">
        <v>4008</v>
      </c>
      <c r="C6236" s="475"/>
      <c r="D6236" s="462"/>
    </row>
    <row r="6237" spans="2:4" hidden="1" x14ac:dyDescent="0.25">
      <c r="B6237" s="480" t="s">
        <v>4009</v>
      </c>
      <c r="C6237" s="475"/>
      <c r="D6237" s="462"/>
    </row>
    <row r="6238" spans="2:4" hidden="1" x14ac:dyDescent="0.25">
      <c r="B6238" s="480" t="s">
        <v>4010</v>
      </c>
      <c r="C6238" s="475"/>
      <c r="D6238" s="462"/>
    </row>
    <row r="6239" spans="2:4" hidden="1" x14ac:dyDescent="0.25">
      <c r="B6239" s="480" t="s">
        <v>4011</v>
      </c>
      <c r="C6239" s="475"/>
      <c r="D6239" s="462"/>
    </row>
    <row r="6240" spans="2:4" hidden="1" x14ac:dyDescent="0.25">
      <c r="B6240" s="480" t="s">
        <v>4012</v>
      </c>
      <c r="C6240" s="475"/>
      <c r="D6240" s="462"/>
    </row>
    <row r="6241" spans="2:4" hidden="1" x14ac:dyDescent="0.25">
      <c r="B6241" s="480" t="s">
        <v>4013</v>
      </c>
      <c r="C6241" s="475"/>
      <c r="D6241" s="462"/>
    </row>
    <row r="6242" spans="2:4" hidden="1" x14ac:dyDescent="0.25">
      <c r="B6242" s="480" t="s">
        <v>4014</v>
      </c>
      <c r="C6242" s="475"/>
      <c r="D6242" s="462"/>
    </row>
    <row r="6243" spans="2:4" hidden="1" x14ac:dyDescent="0.25">
      <c r="B6243" s="480" t="s">
        <v>4015</v>
      </c>
      <c r="C6243" s="475"/>
      <c r="D6243" s="462"/>
    </row>
    <row r="6244" spans="2:4" hidden="1" x14ac:dyDescent="0.25">
      <c r="B6244" s="480" t="s">
        <v>4016</v>
      </c>
      <c r="C6244" s="475"/>
      <c r="D6244" s="462"/>
    </row>
    <row r="6245" spans="2:4" hidden="1" x14ac:dyDescent="0.25">
      <c r="B6245" s="480" t="s">
        <v>4017</v>
      </c>
      <c r="C6245" s="475"/>
      <c r="D6245" s="462"/>
    </row>
    <row r="6246" spans="2:4" hidden="1" x14ac:dyDescent="0.25">
      <c r="B6246" s="480" t="s">
        <v>4018</v>
      </c>
      <c r="C6246" s="475"/>
      <c r="D6246" s="462"/>
    </row>
    <row r="6247" spans="2:4" hidden="1" x14ac:dyDescent="0.25">
      <c r="B6247" s="480" t="s">
        <v>4019</v>
      </c>
      <c r="C6247" s="475"/>
      <c r="D6247" s="462"/>
    </row>
    <row r="6248" spans="2:4" hidden="1" x14ac:dyDescent="0.25">
      <c r="B6248" s="481" t="s">
        <v>4294</v>
      </c>
      <c r="C6248" s="471">
        <f>COLUMN(B6248)</f>
        <v>2</v>
      </c>
      <c r="D6248" s="471">
        <f>ROW(B6248)</f>
        <v>6248</v>
      </c>
    </row>
    <row r="6249" spans="2:4" hidden="1" x14ac:dyDescent="0.25">
      <c r="B6249" s="480" t="s">
        <v>4000</v>
      </c>
      <c r="C6249" s="475"/>
      <c r="D6249" s="462"/>
    </row>
    <row r="6250" spans="2:4" hidden="1" x14ac:dyDescent="0.25">
      <c r="B6250" s="480" t="s">
        <v>4001</v>
      </c>
      <c r="C6250" s="475"/>
      <c r="D6250" s="462"/>
    </row>
    <row r="6251" spans="2:4" hidden="1" x14ac:dyDescent="0.25">
      <c r="B6251" s="480" t="s">
        <v>4002</v>
      </c>
      <c r="C6251" s="475"/>
      <c r="D6251" s="462"/>
    </row>
    <row r="6252" spans="2:4" hidden="1" x14ac:dyDescent="0.25">
      <c r="B6252" s="480" t="s">
        <v>4003</v>
      </c>
      <c r="C6252" s="475"/>
      <c r="D6252" s="462"/>
    </row>
    <row r="6253" spans="2:4" hidden="1" x14ac:dyDescent="0.25">
      <c r="B6253" s="480" t="s">
        <v>4004</v>
      </c>
      <c r="C6253" s="475"/>
      <c r="D6253" s="462"/>
    </row>
    <row r="6254" spans="2:4" hidden="1" x14ac:dyDescent="0.25">
      <c r="B6254" s="480" t="s">
        <v>4005</v>
      </c>
      <c r="C6254" s="475"/>
      <c r="D6254" s="462"/>
    </row>
    <row r="6255" spans="2:4" hidden="1" x14ac:dyDescent="0.25">
      <c r="B6255" s="480" t="s">
        <v>4006</v>
      </c>
      <c r="C6255" s="475"/>
      <c r="D6255" s="462"/>
    </row>
    <row r="6256" spans="2:4" hidden="1" x14ac:dyDescent="0.25">
      <c r="B6256" s="480" t="s">
        <v>4007</v>
      </c>
      <c r="C6256" s="475"/>
      <c r="D6256" s="462"/>
    </row>
    <row r="6257" spans="2:4" hidden="1" x14ac:dyDescent="0.25">
      <c r="B6257" s="480" t="s">
        <v>4008</v>
      </c>
      <c r="C6257" s="475"/>
      <c r="D6257" s="462"/>
    </row>
    <row r="6258" spans="2:4" hidden="1" x14ac:dyDescent="0.25">
      <c r="B6258" s="480" t="s">
        <v>4009</v>
      </c>
      <c r="C6258" s="475"/>
      <c r="D6258" s="462"/>
    </row>
    <row r="6259" spans="2:4" hidden="1" x14ac:dyDescent="0.25">
      <c r="B6259" s="480" t="s">
        <v>4010</v>
      </c>
      <c r="C6259" s="475"/>
      <c r="D6259" s="462"/>
    </row>
    <row r="6260" spans="2:4" hidden="1" x14ac:dyDescent="0.25">
      <c r="B6260" s="480" t="s">
        <v>4011</v>
      </c>
      <c r="C6260" s="475"/>
      <c r="D6260" s="462"/>
    </row>
    <row r="6261" spans="2:4" hidden="1" x14ac:dyDescent="0.25">
      <c r="B6261" s="480" t="s">
        <v>4012</v>
      </c>
      <c r="C6261" s="475"/>
      <c r="D6261" s="462"/>
    </row>
    <row r="6262" spans="2:4" hidden="1" x14ac:dyDescent="0.25">
      <c r="B6262" s="480" t="s">
        <v>4013</v>
      </c>
      <c r="C6262" s="475"/>
      <c r="D6262" s="462"/>
    </row>
    <row r="6263" spans="2:4" hidden="1" x14ac:dyDescent="0.25">
      <c r="B6263" s="480" t="s">
        <v>4014</v>
      </c>
      <c r="C6263" s="475"/>
      <c r="D6263" s="462"/>
    </row>
    <row r="6264" spans="2:4" hidden="1" x14ac:dyDescent="0.25">
      <c r="B6264" s="480" t="s">
        <v>4015</v>
      </c>
      <c r="C6264" s="475"/>
      <c r="D6264" s="462"/>
    </row>
    <row r="6265" spans="2:4" hidden="1" x14ac:dyDescent="0.25">
      <c r="B6265" s="480" t="s">
        <v>4016</v>
      </c>
      <c r="C6265" s="475"/>
      <c r="D6265" s="462"/>
    </row>
    <row r="6266" spans="2:4" hidden="1" x14ac:dyDescent="0.25">
      <c r="B6266" s="480" t="s">
        <v>4017</v>
      </c>
      <c r="C6266" s="475"/>
      <c r="D6266" s="462"/>
    </row>
    <row r="6267" spans="2:4" hidden="1" x14ac:dyDescent="0.25">
      <c r="B6267" s="480" t="s">
        <v>4018</v>
      </c>
      <c r="C6267" s="475"/>
      <c r="D6267" s="462"/>
    </row>
    <row r="6268" spans="2:4" hidden="1" x14ac:dyDescent="0.25">
      <c r="B6268" s="480" t="s">
        <v>4019</v>
      </c>
      <c r="C6268" s="475"/>
      <c r="D6268" s="462"/>
    </row>
    <row r="6269" spans="2:4" hidden="1" x14ac:dyDescent="0.25">
      <c r="B6269" s="481" t="s">
        <v>4295</v>
      </c>
      <c r="C6269" s="471">
        <f>COLUMN(B6269)</f>
        <v>2</v>
      </c>
      <c r="D6269" s="471">
        <f>ROW(B6269)</f>
        <v>6269</v>
      </c>
    </row>
    <row r="6270" spans="2:4" hidden="1" x14ac:dyDescent="0.25">
      <c r="B6270" s="480" t="s">
        <v>4000</v>
      </c>
      <c r="C6270" s="475"/>
      <c r="D6270" s="462"/>
    </row>
    <row r="6271" spans="2:4" hidden="1" x14ac:dyDescent="0.25">
      <c r="B6271" s="480" t="s">
        <v>4001</v>
      </c>
      <c r="C6271" s="475"/>
      <c r="D6271" s="462"/>
    </row>
    <row r="6272" spans="2:4" hidden="1" x14ac:dyDescent="0.25">
      <c r="B6272" s="480" t="s">
        <v>4002</v>
      </c>
      <c r="C6272" s="475"/>
      <c r="D6272" s="462"/>
    </row>
    <row r="6273" spans="2:4" hidden="1" x14ac:dyDescent="0.25">
      <c r="B6273" s="480" t="s">
        <v>4003</v>
      </c>
      <c r="C6273" s="475"/>
      <c r="D6273" s="462"/>
    </row>
    <row r="6274" spans="2:4" hidden="1" x14ac:dyDescent="0.25">
      <c r="B6274" s="480" t="s">
        <v>4004</v>
      </c>
      <c r="C6274" s="475"/>
      <c r="D6274" s="462"/>
    </row>
    <row r="6275" spans="2:4" hidden="1" x14ac:dyDescent="0.25">
      <c r="B6275" s="480" t="s">
        <v>4005</v>
      </c>
      <c r="C6275" s="475"/>
      <c r="D6275" s="462"/>
    </row>
    <row r="6276" spans="2:4" hidden="1" x14ac:dyDescent="0.25">
      <c r="B6276" s="480" t="s">
        <v>4006</v>
      </c>
      <c r="C6276" s="475"/>
      <c r="D6276" s="462"/>
    </row>
    <row r="6277" spans="2:4" hidden="1" x14ac:dyDescent="0.25">
      <c r="B6277" s="480" t="s">
        <v>4007</v>
      </c>
      <c r="C6277" s="475"/>
      <c r="D6277" s="462"/>
    </row>
    <row r="6278" spans="2:4" hidden="1" x14ac:dyDescent="0.25">
      <c r="B6278" s="480" t="s">
        <v>4008</v>
      </c>
      <c r="C6278" s="475"/>
      <c r="D6278" s="462"/>
    </row>
    <row r="6279" spans="2:4" hidden="1" x14ac:dyDescent="0.25">
      <c r="B6279" s="480" t="s">
        <v>4009</v>
      </c>
      <c r="C6279" s="475"/>
      <c r="D6279" s="462"/>
    </row>
    <row r="6280" spans="2:4" hidden="1" x14ac:dyDescent="0.25">
      <c r="B6280" s="480" t="s">
        <v>4010</v>
      </c>
      <c r="C6280" s="475"/>
      <c r="D6280" s="462"/>
    </row>
    <row r="6281" spans="2:4" hidden="1" x14ac:dyDescent="0.25">
      <c r="B6281" s="480" t="s">
        <v>4011</v>
      </c>
      <c r="C6281" s="475"/>
      <c r="D6281" s="462"/>
    </row>
    <row r="6282" spans="2:4" hidden="1" x14ac:dyDescent="0.25">
      <c r="B6282" s="480" t="s">
        <v>4012</v>
      </c>
      <c r="C6282" s="475"/>
      <c r="D6282" s="462"/>
    </row>
    <row r="6283" spans="2:4" hidden="1" x14ac:dyDescent="0.25">
      <c r="B6283" s="480" t="s">
        <v>4013</v>
      </c>
      <c r="C6283" s="475"/>
      <c r="D6283" s="462"/>
    </row>
    <row r="6284" spans="2:4" hidden="1" x14ac:dyDescent="0.25">
      <c r="B6284" s="480" t="s">
        <v>4014</v>
      </c>
      <c r="C6284" s="475"/>
      <c r="D6284" s="462"/>
    </row>
    <row r="6285" spans="2:4" hidden="1" x14ac:dyDescent="0.25">
      <c r="B6285" s="480" t="s">
        <v>4015</v>
      </c>
      <c r="C6285" s="475"/>
      <c r="D6285" s="462"/>
    </row>
    <row r="6286" spans="2:4" hidden="1" x14ac:dyDescent="0.25">
      <c r="B6286" s="480" t="s">
        <v>4016</v>
      </c>
      <c r="C6286" s="475"/>
      <c r="D6286" s="462"/>
    </row>
    <row r="6287" spans="2:4" hidden="1" x14ac:dyDescent="0.25">
      <c r="B6287" s="480" t="s">
        <v>4017</v>
      </c>
      <c r="C6287" s="475"/>
      <c r="D6287" s="462"/>
    </row>
    <row r="6288" spans="2:4" hidden="1" x14ac:dyDescent="0.25">
      <c r="B6288" s="480" t="s">
        <v>4018</v>
      </c>
      <c r="C6288" s="475"/>
      <c r="D6288" s="462"/>
    </row>
    <row r="6289" spans="2:4" hidden="1" x14ac:dyDescent="0.25">
      <c r="B6289" s="480" t="s">
        <v>4019</v>
      </c>
      <c r="C6289" s="475"/>
      <c r="D6289" s="462"/>
    </row>
    <row r="6290" spans="2:4" hidden="1" x14ac:dyDescent="0.25">
      <c r="B6290" s="481" t="s">
        <v>4296</v>
      </c>
      <c r="C6290" s="471">
        <f>COLUMN(B6290)</f>
        <v>2</v>
      </c>
      <c r="D6290" s="471">
        <f>ROW(B6290)</f>
        <v>6290</v>
      </c>
    </row>
    <row r="6291" spans="2:4" hidden="1" x14ac:dyDescent="0.25">
      <c r="B6291" s="480" t="s">
        <v>4000</v>
      </c>
      <c r="C6291" s="475"/>
      <c r="D6291" s="462"/>
    </row>
    <row r="6292" spans="2:4" hidden="1" x14ac:dyDescent="0.25">
      <c r="B6292" s="480" t="s">
        <v>4001</v>
      </c>
      <c r="C6292" s="475"/>
      <c r="D6292" s="462"/>
    </row>
    <row r="6293" spans="2:4" hidden="1" x14ac:dyDescent="0.25">
      <c r="B6293" s="480" t="s">
        <v>4002</v>
      </c>
      <c r="C6293" s="475"/>
      <c r="D6293" s="462"/>
    </row>
    <row r="6294" spans="2:4" hidden="1" x14ac:dyDescent="0.25">
      <c r="B6294" s="480" t="s">
        <v>4003</v>
      </c>
      <c r="C6294" s="475"/>
      <c r="D6294" s="462"/>
    </row>
    <row r="6295" spans="2:4" hidden="1" x14ac:dyDescent="0.25">
      <c r="B6295" s="480" t="s">
        <v>4004</v>
      </c>
      <c r="C6295" s="475"/>
      <c r="D6295" s="462"/>
    </row>
    <row r="6296" spans="2:4" hidden="1" x14ac:dyDescent="0.25">
      <c r="B6296" s="480" t="s">
        <v>4005</v>
      </c>
      <c r="C6296" s="475"/>
      <c r="D6296" s="462"/>
    </row>
    <row r="6297" spans="2:4" hidden="1" x14ac:dyDescent="0.25">
      <c r="B6297" s="480" t="s">
        <v>4006</v>
      </c>
      <c r="C6297" s="475"/>
      <c r="D6297" s="462"/>
    </row>
    <row r="6298" spans="2:4" hidden="1" x14ac:dyDescent="0.25">
      <c r="B6298" s="480" t="s">
        <v>4007</v>
      </c>
      <c r="C6298" s="475"/>
      <c r="D6298" s="462"/>
    </row>
    <row r="6299" spans="2:4" hidden="1" x14ac:dyDescent="0.25">
      <c r="B6299" s="480" t="s">
        <v>4008</v>
      </c>
      <c r="C6299" s="475"/>
      <c r="D6299" s="462"/>
    </row>
    <row r="6300" spans="2:4" hidden="1" x14ac:dyDescent="0.25">
      <c r="B6300" s="480" t="s">
        <v>4009</v>
      </c>
      <c r="C6300" s="475"/>
      <c r="D6300" s="462"/>
    </row>
    <row r="6301" spans="2:4" hidden="1" x14ac:dyDescent="0.25">
      <c r="B6301" s="480" t="s">
        <v>4010</v>
      </c>
      <c r="C6301" s="475"/>
      <c r="D6301" s="462"/>
    </row>
    <row r="6302" spans="2:4" hidden="1" x14ac:dyDescent="0.25">
      <c r="B6302" s="480" t="s">
        <v>4011</v>
      </c>
      <c r="C6302" s="475"/>
      <c r="D6302" s="462"/>
    </row>
    <row r="6303" spans="2:4" hidden="1" x14ac:dyDescent="0.25">
      <c r="B6303" s="480" t="s">
        <v>4012</v>
      </c>
      <c r="C6303" s="475"/>
      <c r="D6303" s="462"/>
    </row>
    <row r="6304" spans="2:4" hidden="1" x14ac:dyDescent="0.25">
      <c r="B6304" s="480" t="s">
        <v>4013</v>
      </c>
      <c r="C6304" s="475"/>
      <c r="D6304" s="462"/>
    </row>
    <row r="6305" spans="2:4" hidden="1" x14ac:dyDescent="0.25">
      <c r="B6305" s="480" t="s">
        <v>4014</v>
      </c>
      <c r="C6305" s="475"/>
      <c r="D6305" s="462"/>
    </row>
    <row r="6306" spans="2:4" hidden="1" x14ac:dyDescent="0.25">
      <c r="B6306" s="480" t="s">
        <v>4015</v>
      </c>
      <c r="C6306" s="475"/>
      <c r="D6306" s="462"/>
    </row>
    <row r="6307" spans="2:4" hidden="1" x14ac:dyDescent="0.25">
      <c r="B6307" s="480" t="s">
        <v>4016</v>
      </c>
      <c r="C6307" s="475"/>
      <c r="D6307" s="462"/>
    </row>
    <row r="6308" spans="2:4" hidden="1" x14ac:dyDescent="0.25">
      <c r="B6308" s="480" t="s">
        <v>4017</v>
      </c>
      <c r="C6308" s="475"/>
      <c r="D6308" s="462"/>
    </row>
    <row r="6309" spans="2:4" hidden="1" x14ac:dyDescent="0.25">
      <c r="B6309" s="480" t="s">
        <v>4018</v>
      </c>
      <c r="C6309" s="475"/>
      <c r="D6309" s="462"/>
    </row>
    <row r="6310" spans="2:4" hidden="1" x14ac:dyDescent="0.25">
      <c r="B6310" s="480" t="s">
        <v>4019</v>
      </c>
      <c r="C6310" s="475"/>
      <c r="D6310" s="462"/>
    </row>
    <row r="6311" spans="2:4" hidden="1" x14ac:dyDescent="0.25">
      <c r="B6311" s="481" t="s">
        <v>4297</v>
      </c>
      <c r="C6311" s="471">
        <f>COLUMN(B6311)</f>
        <v>2</v>
      </c>
      <c r="D6311" s="471">
        <f>ROW(B6311)</f>
        <v>6311</v>
      </c>
    </row>
    <row r="6312" spans="2:4" hidden="1" x14ac:dyDescent="0.25">
      <c r="B6312" s="480" t="s">
        <v>4000</v>
      </c>
      <c r="C6312" s="475"/>
      <c r="D6312" s="462"/>
    </row>
    <row r="6313" spans="2:4" hidden="1" x14ac:dyDescent="0.25">
      <c r="B6313" s="480" t="s">
        <v>4001</v>
      </c>
      <c r="C6313" s="475"/>
      <c r="D6313" s="462"/>
    </row>
    <row r="6314" spans="2:4" hidden="1" x14ac:dyDescent="0.25">
      <c r="B6314" s="480" t="s">
        <v>4002</v>
      </c>
      <c r="C6314" s="475"/>
      <c r="D6314" s="462"/>
    </row>
    <row r="6315" spans="2:4" hidden="1" x14ac:dyDescent="0.25">
      <c r="B6315" s="480" t="s">
        <v>4003</v>
      </c>
      <c r="C6315" s="475"/>
      <c r="D6315" s="462"/>
    </row>
    <row r="6316" spans="2:4" hidden="1" x14ac:dyDescent="0.25">
      <c r="B6316" s="480" t="s">
        <v>4004</v>
      </c>
      <c r="C6316" s="475"/>
      <c r="D6316" s="462"/>
    </row>
    <row r="6317" spans="2:4" hidden="1" x14ac:dyDescent="0.25">
      <c r="B6317" s="480" t="s">
        <v>4005</v>
      </c>
      <c r="C6317" s="475"/>
      <c r="D6317" s="462"/>
    </row>
    <row r="6318" spans="2:4" hidden="1" x14ac:dyDescent="0.25">
      <c r="B6318" s="480" t="s">
        <v>4006</v>
      </c>
      <c r="C6318" s="475"/>
      <c r="D6318" s="462"/>
    </row>
    <row r="6319" spans="2:4" hidden="1" x14ac:dyDescent="0.25">
      <c r="B6319" s="480" t="s">
        <v>4007</v>
      </c>
      <c r="C6319" s="475"/>
      <c r="D6319" s="462"/>
    </row>
    <row r="6320" spans="2:4" hidden="1" x14ac:dyDescent="0.25">
      <c r="B6320" s="480" t="s">
        <v>4008</v>
      </c>
      <c r="C6320" s="475"/>
      <c r="D6320" s="462"/>
    </row>
    <row r="6321" spans="2:4" hidden="1" x14ac:dyDescent="0.25">
      <c r="B6321" s="480" t="s">
        <v>4009</v>
      </c>
      <c r="C6321" s="475"/>
      <c r="D6321" s="462"/>
    </row>
    <row r="6322" spans="2:4" hidden="1" x14ac:dyDescent="0.25">
      <c r="B6322" s="480" t="s">
        <v>4010</v>
      </c>
      <c r="C6322" s="475"/>
      <c r="D6322" s="462"/>
    </row>
    <row r="6323" spans="2:4" hidden="1" x14ac:dyDescent="0.25">
      <c r="B6323" s="480" t="s">
        <v>4011</v>
      </c>
      <c r="C6323" s="475"/>
      <c r="D6323" s="462"/>
    </row>
    <row r="6324" spans="2:4" hidden="1" x14ac:dyDescent="0.25">
      <c r="B6324" s="480" t="s">
        <v>4012</v>
      </c>
      <c r="C6324" s="475"/>
      <c r="D6324" s="462"/>
    </row>
    <row r="6325" spans="2:4" hidden="1" x14ac:dyDescent="0.25">
      <c r="B6325" s="480" t="s">
        <v>4013</v>
      </c>
      <c r="C6325" s="475"/>
      <c r="D6325" s="462"/>
    </row>
    <row r="6326" spans="2:4" hidden="1" x14ac:dyDescent="0.25">
      <c r="B6326" s="480" t="s">
        <v>4014</v>
      </c>
      <c r="C6326" s="475"/>
      <c r="D6326" s="462"/>
    </row>
    <row r="6327" spans="2:4" hidden="1" x14ac:dyDescent="0.25">
      <c r="B6327" s="480" t="s">
        <v>4015</v>
      </c>
      <c r="C6327" s="475"/>
      <c r="D6327" s="462"/>
    </row>
    <row r="6328" spans="2:4" hidden="1" x14ac:dyDescent="0.25">
      <c r="B6328" s="480" t="s">
        <v>4016</v>
      </c>
      <c r="C6328" s="475"/>
      <c r="D6328" s="462"/>
    </row>
    <row r="6329" spans="2:4" hidden="1" x14ac:dyDescent="0.25">
      <c r="B6329" s="480" t="s">
        <v>4017</v>
      </c>
      <c r="C6329" s="475"/>
      <c r="D6329" s="462"/>
    </row>
    <row r="6330" spans="2:4" hidden="1" x14ac:dyDescent="0.25">
      <c r="B6330" s="480" t="s">
        <v>4018</v>
      </c>
      <c r="C6330" s="475"/>
      <c r="D6330" s="462"/>
    </row>
    <row r="6331" spans="2:4" hidden="1" x14ac:dyDescent="0.25">
      <c r="B6331" s="480" t="s">
        <v>4019</v>
      </c>
      <c r="C6331" s="475"/>
      <c r="D6331" s="462"/>
    </row>
    <row r="6332" spans="2:4" hidden="1" x14ac:dyDescent="0.25">
      <c r="B6332" s="477" t="s">
        <v>3996</v>
      </c>
      <c r="C6332" s="471">
        <f>COLUMN(B6332)</f>
        <v>2</v>
      </c>
      <c r="D6332" s="471">
        <f>ROW(B6332)</f>
        <v>6332</v>
      </c>
    </row>
    <row r="6333" spans="2:4" hidden="1" x14ac:dyDescent="0.25">
      <c r="B6333" s="480" t="s">
        <v>4000</v>
      </c>
      <c r="C6333" s="475"/>
      <c r="D6333" s="462"/>
    </row>
    <row r="6334" spans="2:4" hidden="1" x14ac:dyDescent="0.25">
      <c r="B6334" s="480" t="s">
        <v>4001</v>
      </c>
      <c r="C6334" s="475"/>
      <c r="D6334" s="462"/>
    </row>
    <row r="6335" spans="2:4" hidden="1" x14ac:dyDescent="0.25">
      <c r="B6335" s="480" t="s">
        <v>4002</v>
      </c>
      <c r="C6335" s="475"/>
      <c r="D6335" s="462"/>
    </row>
    <row r="6336" spans="2:4" hidden="1" x14ac:dyDescent="0.25">
      <c r="B6336" s="480" t="s">
        <v>4003</v>
      </c>
      <c r="C6336" s="475"/>
      <c r="D6336" s="462"/>
    </row>
    <row r="6337" spans="2:4" hidden="1" x14ac:dyDescent="0.25">
      <c r="B6337" s="480" t="s">
        <v>4004</v>
      </c>
      <c r="C6337" s="475"/>
      <c r="D6337" s="462"/>
    </row>
    <row r="6338" spans="2:4" hidden="1" x14ac:dyDescent="0.25">
      <c r="B6338" s="480" t="s">
        <v>4005</v>
      </c>
      <c r="C6338" s="475"/>
      <c r="D6338" s="462"/>
    </row>
    <row r="6339" spans="2:4" hidden="1" x14ac:dyDescent="0.25">
      <c r="B6339" s="480" t="s">
        <v>4006</v>
      </c>
      <c r="C6339" s="475"/>
      <c r="D6339" s="462"/>
    </row>
    <row r="6340" spans="2:4" hidden="1" x14ac:dyDescent="0.25">
      <c r="B6340" s="480" t="s">
        <v>4007</v>
      </c>
      <c r="C6340" s="475"/>
      <c r="D6340" s="462"/>
    </row>
    <row r="6341" spans="2:4" hidden="1" x14ac:dyDescent="0.25">
      <c r="B6341" s="480" t="s">
        <v>4008</v>
      </c>
      <c r="C6341" s="475"/>
      <c r="D6341" s="462"/>
    </row>
    <row r="6342" spans="2:4" hidden="1" x14ac:dyDescent="0.25">
      <c r="B6342" s="480" t="s">
        <v>4009</v>
      </c>
      <c r="C6342" s="475"/>
      <c r="D6342" s="462"/>
    </row>
    <row r="6343" spans="2:4" hidden="1" x14ac:dyDescent="0.25">
      <c r="B6343" s="480" t="s">
        <v>4010</v>
      </c>
      <c r="C6343" s="475"/>
      <c r="D6343" s="462"/>
    </row>
    <row r="6344" spans="2:4" hidden="1" x14ac:dyDescent="0.25">
      <c r="B6344" s="480" t="s">
        <v>4011</v>
      </c>
      <c r="C6344" s="475"/>
      <c r="D6344" s="462"/>
    </row>
    <row r="6345" spans="2:4" hidden="1" x14ac:dyDescent="0.25">
      <c r="B6345" s="480" t="s">
        <v>4012</v>
      </c>
      <c r="C6345" s="475"/>
      <c r="D6345" s="462"/>
    </row>
    <row r="6346" spans="2:4" hidden="1" x14ac:dyDescent="0.25">
      <c r="B6346" s="480" t="s">
        <v>4013</v>
      </c>
      <c r="C6346" s="475"/>
      <c r="D6346" s="462"/>
    </row>
    <row r="6347" spans="2:4" hidden="1" x14ac:dyDescent="0.25">
      <c r="B6347" s="480" t="s">
        <v>4014</v>
      </c>
      <c r="C6347" s="475"/>
      <c r="D6347" s="462"/>
    </row>
    <row r="6348" spans="2:4" hidden="1" x14ac:dyDescent="0.25">
      <c r="B6348" s="480" t="s">
        <v>4015</v>
      </c>
      <c r="C6348" s="475"/>
      <c r="D6348" s="462"/>
    </row>
    <row r="6349" spans="2:4" hidden="1" x14ac:dyDescent="0.25">
      <c r="B6349" s="480" t="s">
        <v>4016</v>
      </c>
      <c r="C6349" s="475"/>
      <c r="D6349" s="462"/>
    </row>
    <row r="6350" spans="2:4" hidden="1" x14ac:dyDescent="0.25">
      <c r="B6350" s="480" t="s">
        <v>4017</v>
      </c>
      <c r="C6350" s="475"/>
      <c r="D6350" s="462"/>
    </row>
    <row r="6351" spans="2:4" hidden="1" x14ac:dyDescent="0.25">
      <c r="B6351" s="480" t="s">
        <v>4018</v>
      </c>
      <c r="C6351" s="475"/>
      <c r="D6351" s="462"/>
    </row>
    <row r="6352" spans="2:4" hidden="1" x14ac:dyDescent="0.25">
      <c r="B6352" s="480" t="s">
        <v>4019</v>
      </c>
      <c r="C6352" s="475"/>
      <c r="D6352" s="462"/>
    </row>
    <row r="6353" spans="2:4" hidden="1" x14ac:dyDescent="0.25">
      <c r="B6353" s="481" t="s">
        <v>3997</v>
      </c>
      <c r="C6353" s="471">
        <f>COLUMN(B6353)</f>
        <v>2</v>
      </c>
      <c r="D6353" s="471">
        <f>ROW(B6353)</f>
        <v>6353</v>
      </c>
    </row>
    <row r="6354" spans="2:4" hidden="1" x14ac:dyDescent="0.25">
      <c r="B6354" s="480" t="s">
        <v>4000</v>
      </c>
      <c r="C6354" s="475"/>
      <c r="D6354" s="462"/>
    </row>
    <row r="6355" spans="2:4" hidden="1" x14ac:dyDescent="0.25">
      <c r="B6355" s="480" t="s">
        <v>4001</v>
      </c>
      <c r="C6355" s="475"/>
      <c r="D6355" s="462"/>
    </row>
    <row r="6356" spans="2:4" hidden="1" x14ac:dyDescent="0.25">
      <c r="B6356" s="480" t="s">
        <v>4002</v>
      </c>
      <c r="C6356" s="475"/>
      <c r="D6356" s="462"/>
    </row>
    <row r="6357" spans="2:4" hidden="1" x14ac:dyDescent="0.25">
      <c r="B6357" s="480" t="s">
        <v>4003</v>
      </c>
      <c r="C6357" s="475"/>
      <c r="D6357" s="462"/>
    </row>
    <row r="6358" spans="2:4" hidden="1" x14ac:dyDescent="0.25">
      <c r="B6358" s="480" t="s">
        <v>4004</v>
      </c>
      <c r="C6358" s="475"/>
      <c r="D6358" s="462"/>
    </row>
    <row r="6359" spans="2:4" hidden="1" x14ac:dyDescent="0.25">
      <c r="B6359" s="480" t="s">
        <v>4005</v>
      </c>
      <c r="C6359" s="475"/>
      <c r="D6359" s="462"/>
    </row>
    <row r="6360" spans="2:4" hidden="1" x14ac:dyDescent="0.25">
      <c r="B6360" s="480" t="s">
        <v>4006</v>
      </c>
      <c r="C6360" s="475"/>
      <c r="D6360" s="462"/>
    </row>
    <row r="6361" spans="2:4" hidden="1" x14ac:dyDescent="0.25">
      <c r="B6361" s="480" t="s">
        <v>4007</v>
      </c>
      <c r="C6361" s="475"/>
      <c r="D6361" s="462"/>
    </row>
    <row r="6362" spans="2:4" hidden="1" x14ac:dyDescent="0.25">
      <c r="B6362" s="480" t="s">
        <v>4008</v>
      </c>
      <c r="C6362" s="475"/>
      <c r="D6362" s="462"/>
    </row>
    <row r="6363" spans="2:4" hidden="1" x14ac:dyDescent="0.25">
      <c r="B6363" s="480" t="s">
        <v>4009</v>
      </c>
      <c r="C6363" s="475"/>
      <c r="D6363" s="462"/>
    </row>
    <row r="6364" spans="2:4" hidden="1" x14ac:dyDescent="0.25">
      <c r="B6364" s="480" t="s">
        <v>4010</v>
      </c>
      <c r="C6364" s="475"/>
      <c r="D6364" s="462"/>
    </row>
    <row r="6365" spans="2:4" hidden="1" x14ac:dyDescent="0.25">
      <c r="B6365" s="480" t="s">
        <v>4011</v>
      </c>
      <c r="C6365" s="475"/>
      <c r="D6365" s="462"/>
    </row>
    <row r="6366" spans="2:4" hidden="1" x14ac:dyDescent="0.25">
      <c r="B6366" s="480" t="s">
        <v>4012</v>
      </c>
      <c r="C6366" s="475"/>
      <c r="D6366" s="462"/>
    </row>
    <row r="6367" spans="2:4" hidden="1" x14ac:dyDescent="0.25">
      <c r="B6367" s="480" t="s">
        <v>4013</v>
      </c>
      <c r="C6367" s="475"/>
      <c r="D6367" s="462"/>
    </row>
    <row r="6368" spans="2:4" hidden="1" x14ac:dyDescent="0.25">
      <c r="B6368" s="480" t="s">
        <v>4014</v>
      </c>
      <c r="C6368" s="475"/>
      <c r="D6368" s="462"/>
    </row>
    <row r="6369" spans="2:4" hidden="1" x14ac:dyDescent="0.25">
      <c r="B6369" s="480" t="s">
        <v>4015</v>
      </c>
      <c r="C6369" s="475"/>
      <c r="D6369" s="462"/>
    </row>
    <row r="6370" spans="2:4" hidden="1" x14ac:dyDescent="0.25">
      <c r="B6370" s="480" t="s">
        <v>4016</v>
      </c>
      <c r="C6370" s="475"/>
      <c r="D6370" s="462"/>
    </row>
    <row r="6371" spans="2:4" hidden="1" x14ac:dyDescent="0.25">
      <c r="B6371" s="480" t="s">
        <v>4017</v>
      </c>
      <c r="C6371" s="475"/>
      <c r="D6371" s="462"/>
    </row>
    <row r="6372" spans="2:4" hidden="1" x14ac:dyDescent="0.25">
      <c r="B6372" s="480" t="s">
        <v>4018</v>
      </c>
      <c r="C6372" s="475"/>
      <c r="D6372" s="462"/>
    </row>
    <row r="6373" spans="2:4" hidden="1" x14ac:dyDescent="0.25">
      <c r="B6373" s="480" t="s">
        <v>4019</v>
      </c>
      <c r="C6373" s="475"/>
      <c r="D6373" s="462"/>
    </row>
    <row r="6374" spans="2:4" hidden="1" x14ac:dyDescent="0.25">
      <c r="B6374" s="481" t="s">
        <v>3998</v>
      </c>
      <c r="C6374" s="471">
        <f>COLUMN(B6374)</f>
        <v>2</v>
      </c>
      <c r="D6374" s="471">
        <f>ROW(B6374)</f>
        <v>6374</v>
      </c>
    </row>
    <row r="6375" spans="2:4" hidden="1" x14ac:dyDescent="0.25">
      <c r="B6375" s="480" t="s">
        <v>4000</v>
      </c>
      <c r="C6375" s="475"/>
      <c r="D6375" s="462"/>
    </row>
    <row r="6376" spans="2:4" hidden="1" x14ac:dyDescent="0.25">
      <c r="B6376" s="480" t="s">
        <v>4001</v>
      </c>
      <c r="C6376" s="475"/>
      <c r="D6376" s="462"/>
    </row>
    <row r="6377" spans="2:4" hidden="1" x14ac:dyDescent="0.25">
      <c r="B6377" s="480" t="s">
        <v>4002</v>
      </c>
      <c r="C6377" s="475"/>
      <c r="D6377" s="462"/>
    </row>
    <row r="6378" spans="2:4" hidden="1" x14ac:dyDescent="0.25">
      <c r="B6378" s="480" t="s">
        <v>4003</v>
      </c>
      <c r="C6378" s="475"/>
      <c r="D6378" s="462"/>
    </row>
    <row r="6379" spans="2:4" hidden="1" x14ac:dyDescent="0.25">
      <c r="B6379" s="480" t="s">
        <v>4004</v>
      </c>
      <c r="C6379" s="475"/>
      <c r="D6379" s="462"/>
    </row>
    <row r="6380" spans="2:4" hidden="1" x14ac:dyDescent="0.25">
      <c r="B6380" s="480" t="s">
        <v>4005</v>
      </c>
      <c r="C6380" s="475"/>
      <c r="D6380" s="462"/>
    </row>
    <row r="6381" spans="2:4" hidden="1" x14ac:dyDescent="0.25">
      <c r="B6381" s="480" t="s">
        <v>4006</v>
      </c>
      <c r="C6381" s="475"/>
      <c r="D6381" s="462"/>
    </row>
    <row r="6382" spans="2:4" hidden="1" x14ac:dyDescent="0.25">
      <c r="B6382" s="480" t="s">
        <v>4007</v>
      </c>
      <c r="C6382" s="475"/>
      <c r="D6382" s="462"/>
    </row>
    <row r="6383" spans="2:4" hidden="1" x14ac:dyDescent="0.25">
      <c r="B6383" s="480" t="s">
        <v>4008</v>
      </c>
      <c r="C6383" s="475"/>
      <c r="D6383" s="462"/>
    </row>
    <row r="6384" spans="2:4" hidden="1" x14ac:dyDescent="0.25">
      <c r="B6384" s="480" t="s">
        <v>4009</v>
      </c>
      <c r="C6384" s="475"/>
      <c r="D6384" s="462"/>
    </row>
    <row r="6385" spans="2:4" hidden="1" x14ac:dyDescent="0.25">
      <c r="B6385" s="480" t="s">
        <v>4010</v>
      </c>
      <c r="C6385" s="475"/>
      <c r="D6385" s="462"/>
    </row>
    <row r="6386" spans="2:4" hidden="1" x14ac:dyDescent="0.25">
      <c r="B6386" s="480" t="s">
        <v>4011</v>
      </c>
      <c r="C6386" s="475"/>
      <c r="D6386" s="462"/>
    </row>
    <row r="6387" spans="2:4" hidden="1" x14ac:dyDescent="0.25">
      <c r="B6387" s="480" t="s">
        <v>4012</v>
      </c>
      <c r="C6387" s="475"/>
      <c r="D6387" s="462"/>
    </row>
    <row r="6388" spans="2:4" hidden="1" x14ac:dyDescent="0.25">
      <c r="B6388" s="480" t="s">
        <v>4013</v>
      </c>
      <c r="C6388" s="475"/>
      <c r="D6388" s="462"/>
    </row>
    <row r="6389" spans="2:4" hidden="1" x14ac:dyDescent="0.25">
      <c r="B6389" s="480" t="s">
        <v>4014</v>
      </c>
      <c r="C6389" s="475"/>
      <c r="D6389" s="462"/>
    </row>
    <row r="6390" spans="2:4" hidden="1" x14ac:dyDescent="0.25">
      <c r="B6390" s="480" t="s">
        <v>4015</v>
      </c>
      <c r="C6390" s="475"/>
      <c r="D6390" s="462"/>
    </row>
    <row r="6391" spans="2:4" hidden="1" x14ac:dyDescent="0.25">
      <c r="B6391" s="480" t="s">
        <v>4016</v>
      </c>
      <c r="C6391" s="475"/>
      <c r="D6391" s="462"/>
    </row>
    <row r="6392" spans="2:4" hidden="1" x14ac:dyDescent="0.25">
      <c r="B6392" s="480" t="s">
        <v>4017</v>
      </c>
      <c r="C6392" s="475"/>
      <c r="D6392" s="462"/>
    </row>
    <row r="6393" spans="2:4" hidden="1" x14ac:dyDescent="0.25">
      <c r="B6393" s="480" t="s">
        <v>4018</v>
      </c>
      <c r="C6393" s="475"/>
      <c r="D6393" s="462"/>
    </row>
    <row r="6394" spans="2:4" hidden="1" x14ac:dyDescent="0.25">
      <c r="B6394" s="480" t="s">
        <v>4019</v>
      </c>
      <c r="C6394" s="475"/>
      <c r="D6394" s="462"/>
    </row>
    <row r="6395" spans="2:4" hidden="1" x14ac:dyDescent="0.25">
      <c r="B6395" s="481" t="s">
        <v>3999</v>
      </c>
      <c r="C6395" s="471">
        <f>COLUMN(B6395)</f>
        <v>2</v>
      </c>
      <c r="D6395" s="471">
        <f>ROW(B6395)</f>
        <v>6395</v>
      </c>
    </row>
    <row r="6396" spans="2:4" hidden="1" x14ac:dyDescent="0.25">
      <c r="B6396" s="480" t="s">
        <v>4000</v>
      </c>
      <c r="C6396" s="475"/>
      <c r="D6396" s="462"/>
    </row>
    <row r="6397" spans="2:4" hidden="1" x14ac:dyDescent="0.25">
      <c r="B6397" s="480" t="s">
        <v>4001</v>
      </c>
      <c r="C6397" s="475"/>
      <c r="D6397" s="462"/>
    </row>
    <row r="6398" spans="2:4" hidden="1" x14ac:dyDescent="0.25">
      <c r="B6398" s="480" t="s">
        <v>4002</v>
      </c>
      <c r="C6398" s="475"/>
      <c r="D6398" s="462"/>
    </row>
    <row r="6399" spans="2:4" hidden="1" x14ac:dyDescent="0.25">
      <c r="B6399" s="480" t="s">
        <v>4003</v>
      </c>
      <c r="C6399" s="475"/>
      <c r="D6399" s="462"/>
    </row>
    <row r="6400" spans="2:4" hidden="1" x14ac:dyDescent="0.25">
      <c r="B6400" s="480" t="s">
        <v>4004</v>
      </c>
      <c r="C6400" s="475"/>
      <c r="D6400" s="462"/>
    </row>
    <row r="6401" spans="2:4" hidden="1" x14ac:dyDescent="0.25">
      <c r="B6401" s="480" t="s">
        <v>4005</v>
      </c>
      <c r="C6401" s="475"/>
      <c r="D6401" s="462"/>
    </row>
    <row r="6402" spans="2:4" hidden="1" x14ac:dyDescent="0.25">
      <c r="B6402" s="480" t="s">
        <v>4006</v>
      </c>
      <c r="C6402" s="475"/>
      <c r="D6402" s="462"/>
    </row>
    <row r="6403" spans="2:4" hidden="1" x14ac:dyDescent="0.25">
      <c r="B6403" s="480" t="s">
        <v>4007</v>
      </c>
      <c r="C6403" s="475"/>
      <c r="D6403" s="462"/>
    </row>
    <row r="6404" spans="2:4" hidden="1" x14ac:dyDescent="0.25">
      <c r="B6404" s="480" t="s">
        <v>4008</v>
      </c>
      <c r="C6404" s="475"/>
      <c r="D6404" s="462"/>
    </row>
    <row r="6405" spans="2:4" hidden="1" x14ac:dyDescent="0.25">
      <c r="B6405" s="480" t="s">
        <v>4009</v>
      </c>
      <c r="C6405" s="475"/>
      <c r="D6405" s="462"/>
    </row>
    <row r="6406" spans="2:4" hidden="1" x14ac:dyDescent="0.25">
      <c r="B6406" s="480" t="s">
        <v>4010</v>
      </c>
      <c r="C6406" s="475"/>
      <c r="D6406" s="462"/>
    </row>
    <row r="6407" spans="2:4" hidden="1" x14ac:dyDescent="0.25">
      <c r="B6407" s="480" t="s">
        <v>4011</v>
      </c>
      <c r="C6407" s="475"/>
      <c r="D6407" s="462"/>
    </row>
    <row r="6408" spans="2:4" hidden="1" x14ac:dyDescent="0.25">
      <c r="B6408" s="480" t="s">
        <v>4012</v>
      </c>
      <c r="C6408" s="475"/>
      <c r="D6408" s="462"/>
    </row>
    <row r="6409" spans="2:4" hidden="1" x14ac:dyDescent="0.25">
      <c r="B6409" s="480" t="s">
        <v>4013</v>
      </c>
      <c r="C6409" s="475"/>
      <c r="D6409" s="462"/>
    </row>
    <row r="6410" spans="2:4" hidden="1" x14ac:dyDescent="0.25">
      <c r="B6410" s="480" t="s">
        <v>4014</v>
      </c>
      <c r="C6410" s="475"/>
      <c r="D6410" s="462"/>
    </row>
    <row r="6411" spans="2:4" hidden="1" x14ac:dyDescent="0.25">
      <c r="B6411" s="480" t="s">
        <v>4015</v>
      </c>
      <c r="C6411" s="475"/>
      <c r="D6411" s="462"/>
    </row>
    <row r="6412" spans="2:4" hidden="1" x14ac:dyDescent="0.25">
      <c r="B6412" s="480" t="s">
        <v>4016</v>
      </c>
      <c r="C6412" s="475"/>
      <c r="D6412" s="462"/>
    </row>
    <row r="6413" spans="2:4" hidden="1" x14ac:dyDescent="0.25">
      <c r="B6413" s="480" t="s">
        <v>4017</v>
      </c>
      <c r="C6413" s="475"/>
      <c r="D6413" s="462"/>
    </row>
    <row r="6414" spans="2:4" hidden="1" x14ac:dyDescent="0.25">
      <c r="B6414" s="480" t="s">
        <v>4018</v>
      </c>
      <c r="C6414" s="475"/>
      <c r="D6414" s="462"/>
    </row>
    <row r="6415" spans="2:4" hidden="1" x14ac:dyDescent="0.25">
      <c r="B6415" s="480" t="s">
        <v>4019</v>
      </c>
      <c r="C6415" s="475"/>
      <c r="D6415" s="462"/>
    </row>
    <row r="6416" spans="2:4" hidden="1" x14ac:dyDescent="0.25">
      <c r="B6416" s="481" t="s">
        <v>4298</v>
      </c>
      <c r="C6416" s="471">
        <f>COLUMN(B6416)</f>
        <v>2</v>
      </c>
      <c r="D6416" s="471">
        <f>ROW(B6416)</f>
        <v>6416</v>
      </c>
    </row>
    <row r="6417" spans="2:4" hidden="1" x14ac:dyDescent="0.25">
      <c r="B6417" s="480" t="s">
        <v>4000</v>
      </c>
      <c r="C6417" s="475"/>
      <c r="D6417" s="462"/>
    </row>
    <row r="6418" spans="2:4" hidden="1" x14ac:dyDescent="0.25">
      <c r="B6418" s="480" t="s">
        <v>4001</v>
      </c>
      <c r="C6418" s="475"/>
      <c r="D6418" s="462"/>
    </row>
    <row r="6419" spans="2:4" hidden="1" x14ac:dyDescent="0.25">
      <c r="B6419" s="480" t="s">
        <v>4002</v>
      </c>
      <c r="C6419" s="475"/>
      <c r="D6419" s="462"/>
    </row>
    <row r="6420" spans="2:4" hidden="1" x14ac:dyDescent="0.25">
      <c r="B6420" s="480" t="s">
        <v>4003</v>
      </c>
      <c r="C6420" s="475"/>
      <c r="D6420" s="462"/>
    </row>
    <row r="6421" spans="2:4" hidden="1" x14ac:dyDescent="0.25">
      <c r="B6421" s="480" t="s">
        <v>4004</v>
      </c>
      <c r="C6421" s="475"/>
      <c r="D6421" s="462"/>
    </row>
    <row r="6422" spans="2:4" hidden="1" x14ac:dyDescent="0.25">
      <c r="B6422" s="480" t="s">
        <v>4005</v>
      </c>
      <c r="C6422" s="475"/>
      <c r="D6422" s="462"/>
    </row>
    <row r="6423" spans="2:4" hidden="1" x14ac:dyDescent="0.25">
      <c r="B6423" s="480" t="s">
        <v>4006</v>
      </c>
      <c r="C6423" s="475"/>
      <c r="D6423" s="462"/>
    </row>
    <row r="6424" spans="2:4" hidden="1" x14ac:dyDescent="0.25">
      <c r="B6424" s="480" t="s">
        <v>4007</v>
      </c>
      <c r="C6424" s="475"/>
      <c r="D6424" s="462"/>
    </row>
    <row r="6425" spans="2:4" hidden="1" x14ac:dyDescent="0.25">
      <c r="B6425" s="480" t="s">
        <v>4008</v>
      </c>
      <c r="C6425" s="475"/>
      <c r="D6425" s="462"/>
    </row>
    <row r="6426" spans="2:4" hidden="1" x14ac:dyDescent="0.25">
      <c r="B6426" s="480" t="s">
        <v>4009</v>
      </c>
      <c r="C6426" s="475"/>
      <c r="D6426" s="462"/>
    </row>
    <row r="6427" spans="2:4" hidden="1" x14ac:dyDescent="0.25">
      <c r="B6427" s="480" t="s">
        <v>4010</v>
      </c>
      <c r="C6427" s="475"/>
      <c r="D6427" s="462"/>
    </row>
    <row r="6428" spans="2:4" hidden="1" x14ac:dyDescent="0.25">
      <c r="B6428" s="480" t="s">
        <v>4011</v>
      </c>
      <c r="C6428" s="475"/>
      <c r="D6428" s="462"/>
    </row>
    <row r="6429" spans="2:4" hidden="1" x14ac:dyDescent="0.25">
      <c r="B6429" s="480" t="s">
        <v>4012</v>
      </c>
      <c r="C6429" s="475"/>
      <c r="D6429" s="462"/>
    </row>
    <row r="6430" spans="2:4" hidden="1" x14ac:dyDescent="0.25">
      <c r="B6430" s="480" t="s">
        <v>4013</v>
      </c>
      <c r="C6430" s="475"/>
      <c r="D6430" s="462"/>
    </row>
    <row r="6431" spans="2:4" hidden="1" x14ac:dyDescent="0.25">
      <c r="B6431" s="480" t="s">
        <v>4014</v>
      </c>
      <c r="C6431" s="475"/>
      <c r="D6431" s="462"/>
    </row>
    <row r="6432" spans="2:4" hidden="1" x14ac:dyDescent="0.25">
      <c r="B6432" s="480" t="s">
        <v>4015</v>
      </c>
      <c r="C6432" s="475"/>
      <c r="D6432" s="462"/>
    </row>
    <row r="6433" spans="2:4" hidden="1" x14ac:dyDescent="0.25">
      <c r="B6433" s="480" t="s">
        <v>4016</v>
      </c>
      <c r="C6433" s="475"/>
      <c r="D6433" s="462"/>
    </row>
    <row r="6434" spans="2:4" hidden="1" x14ac:dyDescent="0.25">
      <c r="B6434" s="480" t="s">
        <v>4017</v>
      </c>
      <c r="C6434" s="475"/>
      <c r="D6434" s="462"/>
    </row>
    <row r="6435" spans="2:4" hidden="1" x14ac:dyDescent="0.25">
      <c r="B6435" s="480" t="s">
        <v>4018</v>
      </c>
      <c r="C6435" s="475"/>
      <c r="D6435" s="462"/>
    </row>
    <row r="6436" spans="2:4" hidden="1" x14ac:dyDescent="0.25">
      <c r="B6436" s="480" t="s">
        <v>4019</v>
      </c>
      <c r="C6436" s="475"/>
      <c r="D6436" s="462"/>
    </row>
    <row r="6437" spans="2:4" hidden="1" x14ac:dyDescent="0.25">
      <c r="B6437" s="477" t="s">
        <v>4299</v>
      </c>
      <c r="C6437" s="471">
        <f>COLUMN(B6437)</f>
        <v>2</v>
      </c>
      <c r="D6437" s="471">
        <f>ROW(B6437)</f>
        <v>6437</v>
      </c>
    </row>
    <row r="6438" spans="2:4" hidden="1" x14ac:dyDescent="0.25">
      <c r="B6438" s="480" t="s">
        <v>4000</v>
      </c>
      <c r="C6438" s="475"/>
      <c r="D6438" s="462"/>
    </row>
    <row r="6439" spans="2:4" hidden="1" x14ac:dyDescent="0.25">
      <c r="B6439" s="480" t="s">
        <v>4001</v>
      </c>
      <c r="C6439" s="475"/>
      <c r="D6439" s="462"/>
    </row>
    <row r="6440" spans="2:4" hidden="1" x14ac:dyDescent="0.25">
      <c r="B6440" s="480" t="s">
        <v>4002</v>
      </c>
      <c r="C6440" s="475"/>
      <c r="D6440" s="462"/>
    </row>
    <row r="6441" spans="2:4" hidden="1" x14ac:dyDescent="0.25">
      <c r="B6441" s="480" t="s">
        <v>4003</v>
      </c>
      <c r="C6441" s="475"/>
      <c r="D6441" s="462"/>
    </row>
    <row r="6442" spans="2:4" hidden="1" x14ac:dyDescent="0.25">
      <c r="B6442" s="480" t="s">
        <v>4004</v>
      </c>
      <c r="C6442" s="475"/>
      <c r="D6442" s="462"/>
    </row>
    <row r="6443" spans="2:4" hidden="1" x14ac:dyDescent="0.25">
      <c r="B6443" s="480" t="s">
        <v>4005</v>
      </c>
      <c r="C6443" s="475"/>
      <c r="D6443" s="462"/>
    </row>
    <row r="6444" spans="2:4" hidden="1" x14ac:dyDescent="0.25">
      <c r="B6444" s="480" t="s">
        <v>4006</v>
      </c>
      <c r="C6444" s="475"/>
      <c r="D6444" s="462"/>
    </row>
    <row r="6445" spans="2:4" hidden="1" x14ac:dyDescent="0.25">
      <c r="B6445" s="480" t="s">
        <v>4007</v>
      </c>
      <c r="C6445" s="475"/>
      <c r="D6445" s="462"/>
    </row>
    <row r="6446" spans="2:4" hidden="1" x14ac:dyDescent="0.25">
      <c r="B6446" s="480" t="s">
        <v>4008</v>
      </c>
      <c r="C6446" s="475"/>
      <c r="D6446" s="462"/>
    </row>
    <row r="6447" spans="2:4" hidden="1" x14ac:dyDescent="0.25">
      <c r="B6447" s="480" t="s">
        <v>4009</v>
      </c>
      <c r="C6447" s="475"/>
      <c r="D6447" s="462"/>
    </row>
    <row r="6448" spans="2:4" hidden="1" x14ac:dyDescent="0.25">
      <c r="B6448" s="480" t="s">
        <v>4010</v>
      </c>
      <c r="C6448" s="475"/>
      <c r="D6448" s="462"/>
    </row>
    <row r="6449" spans="2:4" hidden="1" x14ac:dyDescent="0.25">
      <c r="B6449" s="480" t="s">
        <v>4011</v>
      </c>
      <c r="C6449" s="475"/>
      <c r="D6449" s="462"/>
    </row>
    <row r="6450" spans="2:4" hidden="1" x14ac:dyDescent="0.25">
      <c r="B6450" s="480" t="s">
        <v>4012</v>
      </c>
      <c r="C6450" s="475"/>
      <c r="D6450" s="462"/>
    </row>
    <row r="6451" spans="2:4" hidden="1" x14ac:dyDescent="0.25">
      <c r="B6451" s="480" t="s">
        <v>4013</v>
      </c>
      <c r="C6451" s="475"/>
      <c r="D6451" s="462"/>
    </row>
    <row r="6452" spans="2:4" hidden="1" x14ac:dyDescent="0.25">
      <c r="B6452" s="480" t="s">
        <v>4014</v>
      </c>
      <c r="C6452" s="475"/>
      <c r="D6452" s="462"/>
    </row>
    <row r="6453" spans="2:4" hidden="1" x14ac:dyDescent="0.25">
      <c r="B6453" s="480" t="s">
        <v>4015</v>
      </c>
      <c r="C6453" s="475"/>
      <c r="D6453" s="462"/>
    </row>
    <row r="6454" spans="2:4" hidden="1" x14ac:dyDescent="0.25">
      <c r="B6454" s="480" t="s">
        <v>4016</v>
      </c>
      <c r="C6454" s="475"/>
      <c r="D6454" s="462"/>
    </row>
    <row r="6455" spans="2:4" hidden="1" x14ac:dyDescent="0.25">
      <c r="B6455" s="480" t="s">
        <v>4017</v>
      </c>
      <c r="C6455" s="475"/>
      <c r="D6455" s="462"/>
    </row>
    <row r="6456" spans="2:4" hidden="1" x14ac:dyDescent="0.25">
      <c r="B6456" s="480" t="s">
        <v>4018</v>
      </c>
      <c r="C6456" s="475"/>
      <c r="D6456" s="462"/>
    </row>
    <row r="6457" spans="2:4" hidden="1" x14ac:dyDescent="0.25">
      <c r="B6457" s="480" t="s">
        <v>4019</v>
      </c>
      <c r="C6457" s="475"/>
      <c r="D6457" s="462"/>
    </row>
    <row r="6458" spans="2:4" hidden="1" x14ac:dyDescent="0.25">
      <c r="B6458" s="481" t="s">
        <v>4300</v>
      </c>
      <c r="C6458" s="471">
        <f>COLUMN(B6458)</f>
        <v>2</v>
      </c>
      <c r="D6458" s="471">
        <f>ROW(B6458)</f>
        <v>6458</v>
      </c>
    </row>
    <row r="6459" spans="2:4" hidden="1" x14ac:dyDescent="0.25">
      <c r="B6459" s="480" t="s">
        <v>4000</v>
      </c>
      <c r="C6459" s="475"/>
      <c r="D6459" s="462"/>
    </row>
    <row r="6460" spans="2:4" hidden="1" x14ac:dyDescent="0.25">
      <c r="B6460" s="480" t="s">
        <v>4001</v>
      </c>
      <c r="C6460" s="475"/>
      <c r="D6460" s="462"/>
    </row>
    <row r="6461" spans="2:4" hidden="1" x14ac:dyDescent="0.25">
      <c r="B6461" s="480" t="s">
        <v>4002</v>
      </c>
      <c r="C6461" s="475"/>
      <c r="D6461" s="462"/>
    </row>
    <row r="6462" spans="2:4" hidden="1" x14ac:dyDescent="0.25">
      <c r="B6462" s="480" t="s">
        <v>4003</v>
      </c>
      <c r="C6462" s="475"/>
      <c r="D6462" s="462"/>
    </row>
    <row r="6463" spans="2:4" hidden="1" x14ac:dyDescent="0.25">
      <c r="B6463" s="480" t="s">
        <v>4004</v>
      </c>
      <c r="C6463" s="475"/>
      <c r="D6463" s="462"/>
    </row>
    <row r="6464" spans="2:4" hidden="1" x14ac:dyDescent="0.25">
      <c r="B6464" s="480" t="s">
        <v>4005</v>
      </c>
      <c r="C6464" s="475"/>
      <c r="D6464" s="462"/>
    </row>
    <row r="6465" spans="2:4" hidden="1" x14ac:dyDescent="0.25">
      <c r="B6465" s="480" t="s">
        <v>4006</v>
      </c>
      <c r="C6465" s="475"/>
      <c r="D6465" s="462"/>
    </row>
    <row r="6466" spans="2:4" hidden="1" x14ac:dyDescent="0.25">
      <c r="B6466" s="480" t="s">
        <v>4007</v>
      </c>
      <c r="C6466" s="475"/>
      <c r="D6466" s="462"/>
    </row>
    <row r="6467" spans="2:4" hidden="1" x14ac:dyDescent="0.25">
      <c r="B6467" s="480" t="s">
        <v>4008</v>
      </c>
      <c r="C6467" s="475"/>
      <c r="D6467" s="462"/>
    </row>
    <row r="6468" spans="2:4" hidden="1" x14ac:dyDescent="0.25">
      <c r="B6468" s="480" t="s">
        <v>4009</v>
      </c>
      <c r="C6468" s="475"/>
      <c r="D6468" s="462"/>
    </row>
    <row r="6469" spans="2:4" hidden="1" x14ac:dyDescent="0.25">
      <c r="B6469" s="480" t="s">
        <v>4010</v>
      </c>
      <c r="C6469" s="475"/>
      <c r="D6469" s="462"/>
    </row>
    <row r="6470" spans="2:4" hidden="1" x14ac:dyDescent="0.25">
      <c r="B6470" s="480" t="s">
        <v>4011</v>
      </c>
      <c r="C6470" s="475"/>
      <c r="D6470" s="462"/>
    </row>
    <row r="6471" spans="2:4" hidden="1" x14ac:dyDescent="0.25">
      <c r="B6471" s="480" t="s">
        <v>4012</v>
      </c>
      <c r="C6471" s="475"/>
      <c r="D6471" s="462"/>
    </row>
    <row r="6472" spans="2:4" hidden="1" x14ac:dyDescent="0.25">
      <c r="B6472" s="480" t="s">
        <v>4013</v>
      </c>
      <c r="C6472" s="475"/>
      <c r="D6472" s="462"/>
    </row>
    <row r="6473" spans="2:4" hidden="1" x14ac:dyDescent="0.25">
      <c r="B6473" s="480" t="s">
        <v>4014</v>
      </c>
      <c r="C6473" s="475"/>
      <c r="D6473" s="462"/>
    </row>
    <row r="6474" spans="2:4" hidden="1" x14ac:dyDescent="0.25">
      <c r="B6474" s="480" t="s">
        <v>4015</v>
      </c>
      <c r="C6474" s="475"/>
      <c r="D6474" s="462"/>
    </row>
    <row r="6475" spans="2:4" hidden="1" x14ac:dyDescent="0.25">
      <c r="B6475" s="480" t="s">
        <v>4016</v>
      </c>
      <c r="C6475" s="475"/>
      <c r="D6475" s="462"/>
    </row>
    <row r="6476" spans="2:4" hidden="1" x14ac:dyDescent="0.25">
      <c r="B6476" s="480" t="s">
        <v>4017</v>
      </c>
      <c r="C6476" s="475"/>
      <c r="D6476" s="462"/>
    </row>
    <row r="6477" spans="2:4" hidden="1" x14ac:dyDescent="0.25">
      <c r="B6477" s="480" t="s">
        <v>4018</v>
      </c>
      <c r="C6477" s="475"/>
      <c r="D6477" s="462"/>
    </row>
    <row r="6478" spans="2:4" hidden="1" x14ac:dyDescent="0.25">
      <c r="B6478" s="480" t="s">
        <v>4019</v>
      </c>
      <c r="C6478" s="475"/>
      <c r="D6478" s="462"/>
    </row>
    <row r="6479" spans="2:4" hidden="1" x14ac:dyDescent="0.25">
      <c r="B6479" s="481" t="s">
        <v>4301</v>
      </c>
      <c r="C6479" s="471">
        <f>COLUMN(B6479)</f>
        <v>2</v>
      </c>
      <c r="D6479" s="471">
        <f>ROW(B6479)</f>
        <v>6479</v>
      </c>
    </row>
    <row r="6480" spans="2:4" hidden="1" x14ac:dyDescent="0.25">
      <c r="B6480" s="480" t="s">
        <v>4000</v>
      </c>
      <c r="C6480" s="475"/>
      <c r="D6480" s="462"/>
    </row>
    <row r="6481" spans="2:4" hidden="1" x14ac:dyDescent="0.25">
      <c r="B6481" s="480" t="s">
        <v>4001</v>
      </c>
      <c r="C6481" s="475"/>
      <c r="D6481" s="462"/>
    </row>
    <row r="6482" spans="2:4" hidden="1" x14ac:dyDescent="0.25">
      <c r="B6482" s="480" t="s">
        <v>4002</v>
      </c>
      <c r="C6482" s="475"/>
      <c r="D6482" s="462"/>
    </row>
    <row r="6483" spans="2:4" hidden="1" x14ac:dyDescent="0.25">
      <c r="B6483" s="480" t="s">
        <v>4003</v>
      </c>
      <c r="C6483" s="475"/>
      <c r="D6483" s="462"/>
    </row>
    <row r="6484" spans="2:4" hidden="1" x14ac:dyDescent="0.25">
      <c r="B6484" s="480" t="s">
        <v>4004</v>
      </c>
      <c r="C6484" s="475"/>
      <c r="D6484" s="462"/>
    </row>
    <row r="6485" spans="2:4" hidden="1" x14ac:dyDescent="0.25">
      <c r="B6485" s="480" t="s">
        <v>4005</v>
      </c>
      <c r="C6485" s="475"/>
      <c r="D6485" s="462"/>
    </row>
    <row r="6486" spans="2:4" hidden="1" x14ac:dyDescent="0.25">
      <c r="B6486" s="480" t="s">
        <v>4006</v>
      </c>
      <c r="C6486" s="475"/>
      <c r="D6486" s="462"/>
    </row>
    <row r="6487" spans="2:4" hidden="1" x14ac:dyDescent="0.25">
      <c r="B6487" s="480" t="s">
        <v>4007</v>
      </c>
      <c r="C6487" s="475"/>
      <c r="D6487" s="462"/>
    </row>
    <row r="6488" spans="2:4" hidden="1" x14ac:dyDescent="0.25">
      <c r="B6488" s="480" t="s">
        <v>4008</v>
      </c>
      <c r="C6488" s="475"/>
      <c r="D6488" s="462"/>
    </row>
    <row r="6489" spans="2:4" hidden="1" x14ac:dyDescent="0.25">
      <c r="B6489" s="480" t="s">
        <v>4009</v>
      </c>
      <c r="C6489" s="475"/>
      <c r="D6489" s="462"/>
    </row>
    <row r="6490" spans="2:4" hidden="1" x14ac:dyDescent="0.25">
      <c r="B6490" s="480" t="s">
        <v>4010</v>
      </c>
      <c r="C6490" s="475"/>
      <c r="D6490" s="462"/>
    </row>
    <row r="6491" spans="2:4" hidden="1" x14ac:dyDescent="0.25">
      <c r="B6491" s="480" t="s">
        <v>4011</v>
      </c>
      <c r="C6491" s="475"/>
      <c r="D6491" s="462"/>
    </row>
    <row r="6492" spans="2:4" hidden="1" x14ac:dyDescent="0.25">
      <c r="B6492" s="480" t="s">
        <v>4012</v>
      </c>
      <c r="C6492" s="475"/>
      <c r="D6492" s="462"/>
    </row>
    <row r="6493" spans="2:4" hidden="1" x14ac:dyDescent="0.25">
      <c r="B6493" s="480" t="s">
        <v>4013</v>
      </c>
      <c r="C6493" s="475"/>
      <c r="D6493" s="462"/>
    </row>
    <row r="6494" spans="2:4" x14ac:dyDescent="0.25">
      <c r="B6494" s="480" t="s">
        <v>4014</v>
      </c>
      <c r="C6494" s="475"/>
      <c r="D6494" s="462"/>
    </row>
    <row r="6495" spans="2:4" x14ac:dyDescent="0.25">
      <c r="B6495" s="480" t="s">
        <v>4015</v>
      </c>
      <c r="C6495" s="475"/>
      <c r="D6495" s="462"/>
    </row>
    <row r="6496" spans="2:4" x14ac:dyDescent="0.25">
      <c r="B6496" s="480" t="s">
        <v>4016</v>
      </c>
      <c r="C6496" s="475"/>
      <c r="D6496" s="462"/>
    </row>
    <row r="6497" spans="2:4" x14ac:dyDescent="0.25">
      <c r="B6497" s="480" t="s">
        <v>4017</v>
      </c>
      <c r="C6497" s="475"/>
      <c r="D6497" s="462"/>
    </row>
    <row r="6498" spans="2:4" x14ac:dyDescent="0.25">
      <c r="B6498" s="480" t="s">
        <v>4018</v>
      </c>
      <c r="C6498" s="475"/>
      <c r="D6498" s="462"/>
    </row>
    <row r="6499" spans="2:4" x14ac:dyDescent="0.25">
      <c r="B6499" s="480" t="s">
        <v>4019</v>
      </c>
      <c r="C6499" s="475"/>
      <c r="D6499" s="462"/>
    </row>
    <row r="6500" spans="2:4" x14ac:dyDescent="0.25">
      <c r="B6500" s="481" t="s">
        <v>4302</v>
      </c>
      <c r="C6500" s="471">
        <f>COLUMN(B6500)</f>
        <v>2</v>
      </c>
      <c r="D6500" s="471">
        <f>ROW(B6500)</f>
        <v>6500</v>
      </c>
    </row>
    <row r="6501" spans="2:4" x14ac:dyDescent="0.25">
      <c r="B6501" s="480" t="s">
        <v>4000</v>
      </c>
      <c r="C6501" s="475"/>
      <c r="D6501" s="462"/>
    </row>
    <row r="6502" spans="2:4" x14ac:dyDescent="0.25">
      <c r="B6502" s="480" t="s">
        <v>4001</v>
      </c>
      <c r="C6502" s="475"/>
      <c r="D6502" s="462"/>
    </row>
    <row r="6503" spans="2:4" x14ac:dyDescent="0.25">
      <c r="B6503" s="480" t="s">
        <v>4002</v>
      </c>
      <c r="C6503" s="475"/>
      <c r="D6503" s="462"/>
    </row>
    <row r="6504" spans="2:4" x14ac:dyDescent="0.25">
      <c r="B6504" s="480" t="s">
        <v>4003</v>
      </c>
      <c r="C6504" s="475"/>
      <c r="D6504" s="462"/>
    </row>
    <row r="6505" spans="2:4" x14ac:dyDescent="0.25">
      <c r="B6505" s="480" t="s">
        <v>4004</v>
      </c>
      <c r="C6505" s="475"/>
      <c r="D6505" s="462"/>
    </row>
    <row r="6506" spans="2:4" x14ac:dyDescent="0.25">
      <c r="B6506" s="480" t="s">
        <v>4005</v>
      </c>
      <c r="C6506" s="475"/>
      <c r="D6506" s="462"/>
    </row>
    <row r="6507" spans="2:4" x14ac:dyDescent="0.25">
      <c r="B6507" s="480" t="s">
        <v>4006</v>
      </c>
      <c r="C6507" s="475"/>
      <c r="D6507" s="462"/>
    </row>
    <row r="6508" spans="2:4" x14ac:dyDescent="0.25">
      <c r="B6508" s="480" t="s">
        <v>4007</v>
      </c>
      <c r="C6508" s="475"/>
      <c r="D6508" s="462"/>
    </row>
    <row r="6509" spans="2:4" x14ac:dyDescent="0.25">
      <c r="B6509" s="480" t="s">
        <v>4008</v>
      </c>
      <c r="C6509" s="475"/>
      <c r="D6509" s="462"/>
    </row>
    <row r="6510" spans="2:4" x14ac:dyDescent="0.25">
      <c r="B6510" s="480" t="s">
        <v>4009</v>
      </c>
      <c r="C6510" s="475"/>
      <c r="D6510" s="462"/>
    </row>
    <row r="6511" spans="2:4" x14ac:dyDescent="0.25">
      <c r="B6511" s="480" t="s">
        <v>4010</v>
      </c>
      <c r="C6511" s="475"/>
      <c r="D6511" s="462"/>
    </row>
    <row r="6512" spans="2:4" x14ac:dyDescent="0.25">
      <c r="B6512" s="480" t="s">
        <v>4011</v>
      </c>
      <c r="C6512" s="475"/>
      <c r="D6512" s="462"/>
    </row>
    <row r="6513" spans="2:4" x14ac:dyDescent="0.25">
      <c r="B6513" s="480" t="s">
        <v>4012</v>
      </c>
      <c r="C6513" s="475"/>
      <c r="D6513" s="462"/>
    </row>
    <row r="6514" spans="2:4" x14ac:dyDescent="0.25">
      <c r="B6514" s="480" t="s">
        <v>4013</v>
      </c>
      <c r="C6514" s="475"/>
      <c r="D6514" s="462"/>
    </row>
    <row r="6515" spans="2:4" x14ac:dyDescent="0.25">
      <c r="B6515" s="480" t="s">
        <v>4014</v>
      </c>
      <c r="C6515" s="475"/>
      <c r="D6515" s="462"/>
    </row>
    <row r="6516" spans="2:4" x14ac:dyDescent="0.25">
      <c r="B6516" s="480" t="s">
        <v>4015</v>
      </c>
      <c r="C6516" s="475"/>
      <c r="D6516" s="462"/>
    </row>
    <row r="6517" spans="2:4" x14ac:dyDescent="0.25">
      <c r="B6517" s="480" t="s">
        <v>4016</v>
      </c>
      <c r="C6517" s="475"/>
      <c r="D6517" s="462"/>
    </row>
    <row r="6518" spans="2:4" x14ac:dyDescent="0.25">
      <c r="B6518" s="480" t="s">
        <v>4017</v>
      </c>
      <c r="C6518" s="475"/>
      <c r="D6518" s="462"/>
    </row>
    <row r="6519" spans="2:4" x14ac:dyDescent="0.25">
      <c r="B6519" s="480" t="s">
        <v>4018</v>
      </c>
      <c r="C6519" s="475"/>
      <c r="D6519" s="462"/>
    </row>
    <row r="6520" spans="2:4" x14ac:dyDescent="0.25">
      <c r="B6520" s="480" t="s">
        <v>4019</v>
      </c>
      <c r="C6520" s="475"/>
      <c r="D6520" s="462"/>
    </row>
    <row r="6521" spans="2:4" x14ac:dyDescent="0.25">
      <c r="B6521" s="481" t="s">
        <v>4303</v>
      </c>
      <c r="C6521" s="471">
        <f>COLUMN(B6521)</f>
        <v>2</v>
      </c>
      <c r="D6521" s="471">
        <f>ROW(B6521)</f>
        <v>6521</v>
      </c>
    </row>
    <row r="6522" spans="2:4" x14ac:dyDescent="0.25">
      <c r="B6522" s="480" t="s">
        <v>4000</v>
      </c>
      <c r="C6522" s="475"/>
      <c r="D6522" s="462"/>
    </row>
    <row r="6523" spans="2:4" x14ac:dyDescent="0.25">
      <c r="B6523" s="480" t="s">
        <v>4001</v>
      </c>
      <c r="C6523" s="475"/>
      <c r="D6523" s="462"/>
    </row>
    <row r="6524" spans="2:4" x14ac:dyDescent="0.25">
      <c r="B6524" s="480" t="s">
        <v>4002</v>
      </c>
      <c r="C6524" s="475"/>
      <c r="D6524" s="462"/>
    </row>
    <row r="6525" spans="2:4" x14ac:dyDescent="0.25">
      <c r="B6525" s="480" t="s">
        <v>4003</v>
      </c>
      <c r="C6525" s="475"/>
      <c r="D6525" s="462"/>
    </row>
    <row r="6526" spans="2:4" x14ac:dyDescent="0.25">
      <c r="B6526" s="480" t="s">
        <v>4004</v>
      </c>
      <c r="C6526" s="475"/>
      <c r="D6526" s="462"/>
    </row>
    <row r="6527" spans="2:4" x14ac:dyDescent="0.25">
      <c r="B6527" s="480" t="s">
        <v>4005</v>
      </c>
      <c r="C6527" s="475"/>
      <c r="D6527" s="462"/>
    </row>
    <row r="6528" spans="2:4" x14ac:dyDescent="0.25">
      <c r="B6528" s="480" t="s">
        <v>4006</v>
      </c>
      <c r="C6528" s="475"/>
      <c r="D6528" s="462"/>
    </row>
    <row r="6529" spans="2:4" x14ac:dyDescent="0.25">
      <c r="B6529" s="480" t="s">
        <v>4007</v>
      </c>
      <c r="C6529" s="475"/>
      <c r="D6529" s="462"/>
    </row>
    <row r="6530" spans="2:4" x14ac:dyDescent="0.25">
      <c r="B6530" s="480" t="s">
        <v>4008</v>
      </c>
      <c r="C6530" s="475"/>
      <c r="D6530" s="462"/>
    </row>
    <row r="6531" spans="2:4" x14ac:dyDescent="0.25">
      <c r="B6531" s="480" t="s">
        <v>4009</v>
      </c>
      <c r="C6531" s="475"/>
      <c r="D6531" s="462"/>
    </row>
    <row r="6532" spans="2:4" x14ac:dyDescent="0.25">
      <c r="B6532" s="480" t="s">
        <v>4010</v>
      </c>
      <c r="C6532" s="475"/>
      <c r="D6532" s="462"/>
    </row>
    <row r="6533" spans="2:4" x14ac:dyDescent="0.25">
      <c r="B6533" s="480" t="s">
        <v>4011</v>
      </c>
      <c r="C6533" s="475"/>
      <c r="D6533" s="462"/>
    </row>
    <row r="6534" spans="2:4" x14ac:dyDescent="0.25">
      <c r="B6534" s="480" t="s">
        <v>4012</v>
      </c>
      <c r="C6534" s="475"/>
      <c r="D6534" s="462"/>
    </row>
    <row r="6535" spans="2:4" x14ac:dyDescent="0.25">
      <c r="B6535" s="480" t="s">
        <v>4013</v>
      </c>
      <c r="C6535" s="475"/>
      <c r="D6535" s="462"/>
    </row>
    <row r="6536" spans="2:4" x14ac:dyDescent="0.25">
      <c r="B6536" s="480" t="s">
        <v>4014</v>
      </c>
      <c r="C6536" s="475"/>
      <c r="D6536" s="462"/>
    </row>
    <row r="6537" spans="2:4" x14ac:dyDescent="0.25">
      <c r="B6537" s="480" t="s">
        <v>4015</v>
      </c>
      <c r="C6537" s="475"/>
      <c r="D6537" s="462"/>
    </row>
    <row r="6538" spans="2:4" x14ac:dyDescent="0.25">
      <c r="B6538" s="480" t="s">
        <v>4016</v>
      </c>
      <c r="C6538" s="475"/>
      <c r="D6538" s="462"/>
    </row>
    <row r="6539" spans="2:4" x14ac:dyDescent="0.25">
      <c r="B6539" s="480" t="s">
        <v>4017</v>
      </c>
      <c r="C6539" s="475"/>
      <c r="D6539" s="462"/>
    </row>
    <row r="6540" spans="2:4" x14ac:dyDescent="0.25">
      <c r="B6540" s="480" t="s">
        <v>4018</v>
      </c>
      <c r="C6540" s="475"/>
      <c r="D6540" s="462"/>
    </row>
    <row r="6541" spans="2:4" x14ac:dyDescent="0.25">
      <c r="B6541" s="480" t="s">
        <v>4019</v>
      </c>
      <c r="C6541" s="475"/>
      <c r="D6541" s="462"/>
    </row>
    <row r="6542" spans="2:4" x14ac:dyDescent="0.25">
      <c r="B6542" s="477" t="s">
        <v>4304</v>
      </c>
      <c r="C6542" s="471">
        <f>COLUMN(B6542)</f>
        <v>2</v>
      </c>
      <c r="D6542" s="471">
        <f>ROW(B6542)</f>
        <v>6542</v>
      </c>
    </row>
    <row r="6543" spans="2:4" x14ac:dyDescent="0.25">
      <c r="B6543" s="480" t="s">
        <v>4000</v>
      </c>
      <c r="C6543" s="475"/>
      <c r="D6543" s="462"/>
    </row>
    <row r="6544" spans="2:4" x14ac:dyDescent="0.25">
      <c r="B6544" s="480" t="s">
        <v>4001</v>
      </c>
      <c r="C6544" s="475"/>
      <c r="D6544" s="462"/>
    </row>
    <row r="6545" spans="2:4" x14ac:dyDescent="0.25">
      <c r="B6545" s="480" t="s">
        <v>4002</v>
      </c>
      <c r="C6545" s="475"/>
      <c r="D6545" s="462"/>
    </row>
    <row r="6546" spans="2:4" x14ac:dyDescent="0.25">
      <c r="B6546" s="480" t="s">
        <v>4003</v>
      </c>
      <c r="C6546" s="475"/>
      <c r="D6546" s="462"/>
    </row>
    <row r="6547" spans="2:4" x14ac:dyDescent="0.25">
      <c r="B6547" s="480" t="s">
        <v>4004</v>
      </c>
      <c r="C6547" s="475"/>
      <c r="D6547" s="462"/>
    </row>
    <row r="6548" spans="2:4" x14ac:dyDescent="0.25">
      <c r="B6548" s="480" t="s">
        <v>4005</v>
      </c>
      <c r="C6548" s="475"/>
      <c r="D6548" s="462"/>
    </row>
    <row r="6549" spans="2:4" x14ac:dyDescent="0.25">
      <c r="B6549" s="480" t="s">
        <v>4006</v>
      </c>
      <c r="C6549" s="475"/>
      <c r="D6549" s="462"/>
    </row>
    <row r="6550" spans="2:4" x14ac:dyDescent="0.25">
      <c r="B6550" s="480" t="s">
        <v>4007</v>
      </c>
      <c r="C6550" s="475"/>
      <c r="D6550" s="462"/>
    </row>
    <row r="6551" spans="2:4" x14ac:dyDescent="0.25">
      <c r="B6551" s="480" t="s">
        <v>4008</v>
      </c>
      <c r="C6551" s="475"/>
      <c r="D6551" s="462"/>
    </row>
    <row r="6552" spans="2:4" x14ac:dyDescent="0.25">
      <c r="B6552" s="480" t="s">
        <v>4009</v>
      </c>
      <c r="C6552" s="475"/>
      <c r="D6552" s="462"/>
    </row>
    <row r="6553" spans="2:4" x14ac:dyDescent="0.25">
      <c r="B6553" s="480" t="s">
        <v>4010</v>
      </c>
      <c r="C6553" s="475"/>
      <c r="D6553" s="462"/>
    </row>
    <row r="6554" spans="2:4" x14ac:dyDescent="0.25">
      <c r="B6554" s="480" t="s">
        <v>4011</v>
      </c>
      <c r="C6554" s="475"/>
      <c r="D6554" s="462"/>
    </row>
    <row r="6555" spans="2:4" x14ac:dyDescent="0.25">
      <c r="B6555" s="480" t="s">
        <v>4012</v>
      </c>
      <c r="C6555" s="475"/>
      <c r="D6555" s="462"/>
    </row>
    <row r="6556" spans="2:4" x14ac:dyDescent="0.25">
      <c r="B6556" s="480" t="s">
        <v>4013</v>
      </c>
      <c r="C6556" s="475"/>
      <c r="D6556" s="462"/>
    </row>
    <row r="6557" spans="2:4" x14ac:dyDescent="0.25">
      <c r="B6557" s="480" t="s">
        <v>4014</v>
      </c>
      <c r="C6557" s="475"/>
      <c r="D6557" s="462"/>
    </row>
    <row r="6558" spans="2:4" x14ac:dyDescent="0.25">
      <c r="B6558" s="480" t="s">
        <v>4015</v>
      </c>
      <c r="C6558" s="475"/>
      <c r="D6558" s="462"/>
    </row>
    <row r="6559" spans="2:4" x14ac:dyDescent="0.25">
      <c r="B6559" s="480" t="s">
        <v>4016</v>
      </c>
      <c r="C6559" s="475"/>
      <c r="D6559" s="462"/>
    </row>
    <row r="6560" spans="2:4" x14ac:dyDescent="0.25">
      <c r="B6560" s="480" t="s">
        <v>4017</v>
      </c>
      <c r="C6560" s="475"/>
      <c r="D6560" s="462"/>
    </row>
    <row r="6561" spans="2:4" x14ac:dyDescent="0.25">
      <c r="B6561" s="480" t="s">
        <v>4018</v>
      </c>
      <c r="C6561" s="475"/>
      <c r="D6561" s="462"/>
    </row>
    <row r="6562" spans="2:4" x14ac:dyDescent="0.25">
      <c r="B6562" s="480" t="s">
        <v>4019</v>
      </c>
      <c r="C6562" s="475"/>
      <c r="D6562" s="462"/>
    </row>
    <row r="6563" spans="2:4" x14ac:dyDescent="0.25">
      <c r="B6563" s="481" t="s">
        <v>4305</v>
      </c>
      <c r="C6563" s="471">
        <f>COLUMN(B6563)</f>
        <v>2</v>
      </c>
      <c r="D6563" s="471">
        <f>ROW(B6563)</f>
        <v>6563</v>
      </c>
    </row>
    <row r="6564" spans="2:4" x14ac:dyDescent="0.25">
      <c r="B6564" s="480" t="s">
        <v>4000</v>
      </c>
      <c r="C6564" s="475"/>
      <c r="D6564" s="462"/>
    </row>
    <row r="6565" spans="2:4" x14ac:dyDescent="0.25">
      <c r="B6565" s="480" t="s">
        <v>4001</v>
      </c>
      <c r="C6565" s="475"/>
      <c r="D6565" s="462"/>
    </row>
    <row r="6566" spans="2:4" x14ac:dyDescent="0.25">
      <c r="B6566" s="480" t="s">
        <v>4002</v>
      </c>
      <c r="C6566" s="475"/>
      <c r="D6566" s="462"/>
    </row>
    <row r="6567" spans="2:4" x14ac:dyDescent="0.25">
      <c r="B6567" s="480" t="s">
        <v>4003</v>
      </c>
      <c r="C6567" s="475"/>
      <c r="D6567" s="462"/>
    </row>
    <row r="6568" spans="2:4" x14ac:dyDescent="0.25">
      <c r="B6568" s="480" t="s">
        <v>4004</v>
      </c>
      <c r="C6568" s="475"/>
      <c r="D6568" s="462"/>
    </row>
    <row r="6569" spans="2:4" x14ac:dyDescent="0.25">
      <c r="B6569" s="480" t="s">
        <v>4005</v>
      </c>
      <c r="C6569" s="475"/>
      <c r="D6569" s="462"/>
    </row>
    <row r="6570" spans="2:4" x14ac:dyDescent="0.25">
      <c r="B6570" s="480" t="s">
        <v>4006</v>
      </c>
      <c r="C6570" s="475"/>
      <c r="D6570" s="462"/>
    </row>
    <row r="6571" spans="2:4" x14ac:dyDescent="0.25">
      <c r="B6571" s="480" t="s">
        <v>4007</v>
      </c>
      <c r="C6571" s="475"/>
      <c r="D6571" s="462"/>
    </row>
    <row r="6572" spans="2:4" x14ac:dyDescent="0.25">
      <c r="B6572" s="480" t="s">
        <v>4008</v>
      </c>
      <c r="C6572" s="475"/>
      <c r="D6572" s="462"/>
    </row>
    <row r="6573" spans="2:4" x14ac:dyDescent="0.25">
      <c r="B6573" s="480" t="s">
        <v>4009</v>
      </c>
      <c r="C6573" s="475"/>
      <c r="D6573" s="462"/>
    </row>
    <row r="6574" spans="2:4" x14ac:dyDescent="0.25">
      <c r="B6574" s="480" t="s">
        <v>4010</v>
      </c>
      <c r="C6574" s="475"/>
      <c r="D6574" s="462"/>
    </row>
    <row r="6575" spans="2:4" x14ac:dyDescent="0.25">
      <c r="B6575" s="480" t="s">
        <v>4011</v>
      </c>
      <c r="C6575" s="475"/>
      <c r="D6575" s="462"/>
    </row>
    <row r="6576" spans="2:4" x14ac:dyDescent="0.25">
      <c r="B6576" s="480" t="s">
        <v>4012</v>
      </c>
      <c r="C6576" s="475"/>
      <c r="D6576" s="462"/>
    </row>
    <row r="6577" spans="2:4" x14ac:dyDescent="0.25">
      <c r="B6577" s="480" t="s">
        <v>4013</v>
      </c>
      <c r="C6577" s="475"/>
      <c r="D6577" s="462"/>
    </row>
    <row r="6578" spans="2:4" x14ac:dyDescent="0.25">
      <c r="B6578" s="480" t="s">
        <v>4014</v>
      </c>
      <c r="C6578" s="475"/>
      <c r="D6578" s="462"/>
    </row>
    <row r="6579" spans="2:4" x14ac:dyDescent="0.25">
      <c r="B6579" s="480" t="s">
        <v>4015</v>
      </c>
      <c r="C6579" s="475"/>
      <c r="D6579" s="462"/>
    </row>
    <row r="6580" spans="2:4" x14ac:dyDescent="0.25">
      <c r="B6580" s="480" t="s">
        <v>4016</v>
      </c>
      <c r="C6580" s="475"/>
      <c r="D6580" s="462"/>
    </row>
    <row r="6581" spans="2:4" x14ac:dyDescent="0.25">
      <c r="B6581" s="480" t="s">
        <v>4017</v>
      </c>
      <c r="C6581" s="475"/>
      <c r="D6581" s="462"/>
    </row>
    <row r="6582" spans="2:4" x14ac:dyDescent="0.25">
      <c r="B6582" s="480" t="s">
        <v>4018</v>
      </c>
      <c r="C6582" s="475"/>
      <c r="D6582" s="462"/>
    </row>
    <row r="6583" spans="2:4" x14ac:dyDescent="0.25">
      <c r="B6583" s="480" t="s">
        <v>4019</v>
      </c>
      <c r="C6583" s="475"/>
      <c r="D6583" s="462"/>
    </row>
    <row r="6584" spans="2:4" x14ac:dyDescent="0.25">
      <c r="B6584" s="481" t="s">
        <v>4306</v>
      </c>
      <c r="C6584" s="471">
        <f>COLUMN(B6584)</f>
        <v>2</v>
      </c>
      <c r="D6584" s="471">
        <f>ROW(B6584)</f>
        <v>6584</v>
      </c>
    </row>
    <row r="6585" spans="2:4" x14ac:dyDescent="0.25">
      <c r="B6585" s="480" t="s">
        <v>4000</v>
      </c>
      <c r="C6585" s="475"/>
      <c r="D6585" s="462"/>
    </row>
    <row r="6586" spans="2:4" x14ac:dyDescent="0.25">
      <c r="B6586" s="480" t="s">
        <v>4001</v>
      </c>
      <c r="C6586" s="475"/>
      <c r="D6586" s="462"/>
    </row>
    <row r="6587" spans="2:4" x14ac:dyDescent="0.25">
      <c r="B6587" s="480" t="s">
        <v>4002</v>
      </c>
      <c r="C6587" s="475"/>
      <c r="D6587" s="462"/>
    </row>
    <row r="6588" spans="2:4" x14ac:dyDescent="0.25">
      <c r="B6588" s="480" t="s">
        <v>4003</v>
      </c>
      <c r="C6588" s="475"/>
      <c r="D6588" s="462"/>
    </row>
    <row r="6589" spans="2:4" x14ac:dyDescent="0.25">
      <c r="B6589" s="480" t="s">
        <v>4004</v>
      </c>
      <c r="C6589" s="475"/>
      <c r="D6589" s="462"/>
    </row>
    <row r="6590" spans="2:4" x14ac:dyDescent="0.25">
      <c r="B6590" s="480" t="s">
        <v>4005</v>
      </c>
      <c r="C6590" s="475"/>
      <c r="D6590" s="462"/>
    </row>
    <row r="6591" spans="2:4" x14ac:dyDescent="0.25">
      <c r="B6591" s="480" t="s">
        <v>4006</v>
      </c>
      <c r="C6591" s="475"/>
      <c r="D6591" s="462"/>
    </row>
    <row r="6592" spans="2:4" x14ac:dyDescent="0.25">
      <c r="B6592" s="480" t="s">
        <v>4007</v>
      </c>
      <c r="C6592" s="475"/>
      <c r="D6592" s="462"/>
    </row>
    <row r="6593" spans="2:4" x14ac:dyDescent="0.25">
      <c r="B6593" s="480" t="s">
        <v>4008</v>
      </c>
      <c r="C6593" s="475"/>
      <c r="D6593" s="462"/>
    </row>
    <row r="6594" spans="2:4" x14ac:dyDescent="0.25">
      <c r="B6594" s="480" t="s">
        <v>4009</v>
      </c>
      <c r="C6594" s="475"/>
      <c r="D6594" s="462"/>
    </row>
    <row r="6595" spans="2:4" x14ac:dyDescent="0.25">
      <c r="B6595" s="480" t="s">
        <v>4010</v>
      </c>
      <c r="C6595" s="475"/>
      <c r="D6595" s="462"/>
    </row>
    <row r="6596" spans="2:4" x14ac:dyDescent="0.25">
      <c r="B6596" s="480" t="s">
        <v>4011</v>
      </c>
      <c r="C6596" s="475"/>
      <c r="D6596" s="462"/>
    </row>
    <row r="6597" spans="2:4" x14ac:dyDescent="0.25">
      <c r="B6597" s="480" t="s">
        <v>4012</v>
      </c>
      <c r="C6597" s="475"/>
      <c r="D6597" s="462"/>
    </row>
    <row r="6598" spans="2:4" x14ac:dyDescent="0.25">
      <c r="B6598" s="480" t="s">
        <v>4013</v>
      </c>
      <c r="C6598" s="475"/>
      <c r="D6598" s="462"/>
    </row>
    <row r="6599" spans="2:4" x14ac:dyDescent="0.25">
      <c r="B6599" s="480" t="s">
        <v>4014</v>
      </c>
      <c r="C6599" s="475"/>
      <c r="D6599" s="462"/>
    </row>
    <row r="6600" spans="2:4" x14ac:dyDescent="0.25">
      <c r="B6600" s="480" t="s">
        <v>4015</v>
      </c>
      <c r="C6600" s="475"/>
      <c r="D6600" s="462"/>
    </row>
    <row r="6601" spans="2:4" x14ac:dyDescent="0.25">
      <c r="B6601" s="480" t="s">
        <v>4016</v>
      </c>
      <c r="C6601" s="475"/>
      <c r="D6601" s="462"/>
    </row>
    <row r="6602" spans="2:4" x14ac:dyDescent="0.25">
      <c r="B6602" s="480" t="s">
        <v>4017</v>
      </c>
      <c r="C6602" s="475"/>
      <c r="D6602" s="462"/>
    </row>
    <row r="6603" spans="2:4" x14ac:dyDescent="0.25">
      <c r="B6603" s="480" t="s">
        <v>4018</v>
      </c>
      <c r="C6603" s="475"/>
      <c r="D6603" s="462"/>
    </row>
    <row r="6604" spans="2:4" x14ac:dyDescent="0.25">
      <c r="B6604" s="480" t="s">
        <v>4019</v>
      </c>
      <c r="C6604" s="475"/>
      <c r="D6604" s="462"/>
    </row>
    <row r="6605" spans="2:4" x14ac:dyDescent="0.25">
      <c r="B6605" s="481" t="s">
        <v>4307</v>
      </c>
      <c r="C6605" s="471">
        <f>COLUMN(B6605)</f>
        <v>2</v>
      </c>
      <c r="D6605" s="471">
        <f>ROW(B6605)</f>
        <v>6605</v>
      </c>
    </row>
    <row r="6606" spans="2:4" x14ac:dyDescent="0.25">
      <c r="B6606" s="480" t="s">
        <v>4000</v>
      </c>
      <c r="C6606" s="475"/>
      <c r="D6606" s="462"/>
    </row>
    <row r="6607" spans="2:4" x14ac:dyDescent="0.25">
      <c r="B6607" s="480" t="s">
        <v>4001</v>
      </c>
      <c r="C6607" s="475"/>
      <c r="D6607" s="462"/>
    </row>
    <row r="6608" spans="2:4" x14ac:dyDescent="0.25">
      <c r="B6608" s="480" t="s">
        <v>4002</v>
      </c>
      <c r="C6608" s="475"/>
      <c r="D6608" s="462"/>
    </row>
    <row r="6609" spans="2:4" x14ac:dyDescent="0.25">
      <c r="B6609" s="480" t="s">
        <v>4003</v>
      </c>
      <c r="C6609" s="475"/>
      <c r="D6609" s="462"/>
    </row>
    <row r="6610" spans="2:4" x14ac:dyDescent="0.25">
      <c r="B6610" s="480" t="s">
        <v>4004</v>
      </c>
      <c r="C6610" s="475"/>
      <c r="D6610" s="462"/>
    </row>
    <row r="6611" spans="2:4" x14ac:dyDescent="0.25">
      <c r="B6611" s="480" t="s">
        <v>4005</v>
      </c>
      <c r="C6611" s="475"/>
      <c r="D6611" s="462"/>
    </row>
    <row r="6612" spans="2:4" x14ac:dyDescent="0.25">
      <c r="B6612" s="480" t="s">
        <v>4006</v>
      </c>
      <c r="C6612" s="475"/>
      <c r="D6612" s="462"/>
    </row>
    <row r="6613" spans="2:4" x14ac:dyDescent="0.25">
      <c r="B6613" s="480" t="s">
        <v>4007</v>
      </c>
      <c r="C6613" s="475"/>
      <c r="D6613" s="462"/>
    </row>
    <row r="6614" spans="2:4" x14ac:dyDescent="0.25">
      <c r="B6614" s="480" t="s">
        <v>4008</v>
      </c>
      <c r="C6614" s="475"/>
      <c r="D6614" s="462"/>
    </row>
    <row r="6615" spans="2:4" x14ac:dyDescent="0.25">
      <c r="B6615" s="480" t="s">
        <v>4009</v>
      </c>
      <c r="C6615" s="475"/>
      <c r="D6615" s="462"/>
    </row>
    <row r="6616" spans="2:4" x14ac:dyDescent="0.25">
      <c r="B6616" s="480" t="s">
        <v>4010</v>
      </c>
      <c r="C6616" s="475"/>
      <c r="D6616" s="462"/>
    </row>
    <row r="6617" spans="2:4" x14ac:dyDescent="0.25">
      <c r="B6617" s="480" t="s">
        <v>4011</v>
      </c>
      <c r="C6617" s="475"/>
      <c r="D6617" s="462"/>
    </row>
    <row r="6618" spans="2:4" x14ac:dyDescent="0.25">
      <c r="B6618" s="480" t="s">
        <v>4012</v>
      </c>
      <c r="C6618" s="475"/>
      <c r="D6618" s="462"/>
    </row>
    <row r="6619" spans="2:4" x14ac:dyDescent="0.25">
      <c r="B6619" s="480" t="s">
        <v>4013</v>
      </c>
      <c r="C6619" s="475"/>
      <c r="D6619" s="462"/>
    </row>
    <row r="6620" spans="2:4" x14ac:dyDescent="0.25">
      <c r="B6620" s="480" t="s">
        <v>4014</v>
      </c>
      <c r="C6620" s="475"/>
      <c r="D6620" s="462"/>
    </row>
    <row r="6621" spans="2:4" x14ac:dyDescent="0.25">
      <c r="B6621" s="480" t="s">
        <v>4015</v>
      </c>
      <c r="C6621" s="475"/>
      <c r="D6621" s="462"/>
    </row>
    <row r="6622" spans="2:4" x14ac:dyDescent="0.25">
      <c r="B6622" s="480" t="s">
        <v>4016</v>
      </c>
      <c r="C6622" s="475"/>
      <c r="D6622" s="462"/>
    </row>
    <row r="6623" spans="2:4" x14ac:dyDescent="0.25">
      <c r="B6623" s="480" t="s">
        <v>4017</v>
      </c>
      <c r="C6623" s="475"/>
      <c r="D6623" s="462"/>
    </row>
    <row r="6624" spans="2:4" x14ac:dyDescent="0.25">
      <c r="B6624" s="480" t="s">
        <v>4018</v>
      </c>
      <c r="C6624" s="475"/>
      <c r="D6624" s="462"/>
    </row>
    <row r="6625" spans="2:4" x14ac:dyDescent="0.25">
      <c r="B6625" s="480" t="s">
        <v>4019</v>
      </c>
      <c r="C6625" s="475"/>
      <c r="D6625" s="462"/>
    </row>
    <row r="6626" spans="2:4" x14ac:dyDescent="0.25">
      <c r="B6626" s="481" t="s">
        <v>4308</v>
      </c>
      <c r="C6626" s="471">
        <f>COLUMN(B6626)</f>
        <v>2</v>
      </c>
      <c r="D6626" s="471">
        <f>ROW(B6626)</f>
        <v>6626</v>
      </c>
    </row>
    <row r="6627" spans="2:4" x14ac:dyDescent="0.25">
      <c r="B6627" s="480" t="s">
        <v>4000</v>
      </c>
      <c r="C6627" s="475"/>
      <c r="D6627" s="462"/>
    </row>
    <row r="6628" spans="2:4" x14ac:dyDescent="0.25">
      <c r="B6628" s="480" t="s">
        <v>4001</v>
      </c>
      <c r="C6628" s="475"/>
      <c r="D6628" s="462"/>
    </row>
    <row r="6629" spans="2:4" x14ac:dyDescent="0.25">
      <c r="B6629" s="480" t="s">
        <v>4002</v>
      </c>
      <c r="C6629" s="475"/>
      <c r="D6629" s="462"/>
    </row>
    <row r="6630" spans="2:4" x14ac:dyDescent="0.25">
      <c r="B6630" s="480" t="s">
        <v>4003</v>
      </c>
      <c r="C6630" s="475"/>
      <c r="D6630" s="462"/>
    </row>
    <row r="6631" spans="2:4" x14ac:dyDescent="0.25">
      <c r="B6631" s="480" t="s">
        <v>4004</v>
      </c>
      <c r="C6631" s="475"/>
      <c r="D6631" s="462"/>
    </row>
    <row r="6632" spans="2:4" x14ac:dyDescent="0.25">
      <c r="B6632" s="480" t="s">
        <v>4005</v>
      </c>
      <c r="C6632" s="475"/>
      <c r="D6632" s="462"/>
    </row>
    <row r="6633" spans="2:4" x14ac:dyDescent="0.25">
      <c r="B6633" s="480" t="s">
        <v>4006</v>
      </c>
      <c r="C6633" s="475"/>
      <c r="D6633" s="462"/>
    </row>
    <row r="6634" spans="2:4" x14ac:dyDescent="0.25">
      <c r="B6634" s="480" t="s">
        <v>4007</v>
      </c>
      <c r="C6634" s="475"/>
      <c r="D6634" s="462"/>
    </row>
    <row r="6635" spans="2:4" x14ac:dyDescent="0.25">
      <c r="B6635" s="480" t="s">
        <v>4008</v>
      </c>
      <c r="C6635" s="475"/>
      <c r="D6635" s="462"/>
    </row>
    <row r="6636" spans="2:4" x14ac:dyDescent="0.25">
      <c r="B6636" s="480" t="s">
        <v>4009</v>
      </c>
      <c r="C6636" s="475"/>
      <c r="D6636" s="462"/>
    </row>
    <row r="6637" spans="2:4" x14ac:dyDescent="0.25">
      <c r="B6637" s="480" t="s">
        <v>4010</v>
      </c>
      <c r="C6637" s="475"/>
      <c r="D6637" s="462"/>
    </row>
    <row r="6638" spans="2:4" x14ac:dyDescent="0.25">
      <c r="B6638" s="480" t="s">
        <v>4011</v>
      </c>
      <c r="C6638" s="475"/>
      <c r="D6638" s="462"/>
    </row>
    <row r="6639" spans="2:4" x14ac:dyDescent="0.25">
      <c r="B6639" s="480" t="s">
        <v>4012</v>
      </c>
      <c r="C6639" s="475"/>
      <c r="D6639" s="462"/>
    </row>
    <row r="6640" spans="2:4" x14ac:dyDescent="0.25">
      <c r="B6640" s="480" t="s">
        <v>4013</v>
      </c>
      <c r="C6640" s="475"/>
      <c r="D6640" s="462"/>
    </row>
    <row r="6641" spans="2:4" x14ac:dyDescent="0.25">
      <c r="B6641" s="480" t="s">
        <v>4014</v>
      </c>
      <c r="C6641" s="475"/>
      <c r="D6641" s="462"/>
    </row>
    <row r="6642" spans="2:4" x14ac:dyDescent="0.25">
      <c r="B6642" s="480" t="s">
        <v>4015</v>
      </c>
      <c r="C6642" s="475"/>
      <c r="D6642" s="462"/>
    </row>
    <row r="6643" spans="2:4" x14ac:dyDescent="0.25">
      <c r="B6643" s="480" t="s">
        <v>4016</v>
      </c>
      <c r="C6643" s="475"/>
      <c r="D6643" s="462"/>
    </row>
    <row r="6644" spans="2:4" x14ac:dyDescent="0.25">
      <c r="B6644" s="480" t="s">
        <v>4017</v>
      </c>
      <c r="C6644" s="475"/>
      <c r="D6644" s="462"/>
    </row>
    <row r="6645" spans="2:4" x14ac:dyDescent="0.25">
      <c r="B6645" s="480" t="s">
        <v>4018</v>
      </c>
      <c r="C6645" s="475"/>
      <c r="D6645" s="462"/>
    </row>
    <row r="6646" spans="2:4" x14ac:dyDescent="0.25">
      <c r="B6646" s="480" t="s">
        <v>4019</v>
      </c>
      <c r="C6646" s="475"/>
      <c r="D6646" s="462"/>
    </row>
    <row r="6647" spans="2:4" x14ac:dyDescent="0.25">
      <c r="B6647" s="477" t="s">
        <v>4309</v>
      </c>
      <c r="C6647" s="471">
        <f>COLUMN(B6647)</f>
        <v>2</v>
      </c>
      <c r="D6647" s="471">
        <f>ROW(B6647)</f>
        <v>6647</v>
      </c>
    </row>
    <row r="6648" spans="2:4" x14ac:dyDescent="0.25">
      <c r="B6648" s="480" t="s">
        <v>4000</v>
      </c>
      <c r="C6648" s="475"/>
      <c r="D6648" s="462"/>
    </row>
    <row r="6649" spans="2:4" x14ac:dyDescent="0.25">
      <c r="B6649" s="480" t="s">
        <v>4001</v>
      </c>
      <c r="C6649" s="475"/>
      <c r="D6649" s="462"/>
    </row>
    <row r="6650" spans="2:4" x14ac:dyDescent="0.25">
      <c r="B6650" s="480" t="s">
        <v>4002</v>
      </c>
      <c r="C6650" s="475"/>
      <c r="D6650" s="462"/>
    </row>
    <row r="6651" spans="2:4" x14ac:dyDescent="0.25">
      <c r="B6651" s="480" t="s">
        <v>4003</v>
      </c>
      <c r="C6651" s="475"/>
      <c r="D6651" s="462"/>
    </row>
    <row r="6652" spans="2:4" x14ac:dyDescent="0.25">
      <c r="B6652" s="480" t="s">
        <v>4004</v>
      </c>
      <c r="C6652" s="475"/>
      <c r="D6652" s="462"/>
    </row>
    <row r="6653" spans="2:4" x14ac:dyDescent="0.25">
      <c r="B6653" s="480" t="s">
        <v>4005</v>
      </c>
      <c r="C6653" s="475"/>
      <c r="D6653" s="462"/>
    </row>
    <row r="6654" spans="2:4" x14ac:dyDescent="0.25">
      <c r="B6654" s="480" t="s">
        <v>4006</v>
      </c>
      <c r="C6654" s="475"/>
      <c r="D6654" s="462"/>
    </row>
    <row r="6655" spans="2:4" x14ac:dyDescent="0.25">
      <c r="B6655" s="480" t="s">
        <v>4007</v>
      </c>
      <c r="C6655" s="475"/>
      <c r="D6655" s="462"/>
    </row>
    <row r="6656" spans="2:4" x14ac:dyDescent="0.25">
      <c r="B6656" s="480" t="s">
        <v>4008</v>
      </c>
      <c r="C6656" s="475"/>
      <c r="D6656" s="462"/>
    </row>
    <row r="6657" spans="2:4" x14ac:dyDescent="0.25">
      <c r="B6657" s="480" t="s">
        <v>4009</v>
      </c>
      <c r="C6657" s="475"/>
      <c r="D6657" s="462"/>
    </row>
    <row r="6658" spans="2:4" x14ac:dyDescent="0.25">
      <c r="B6658" s="480" t="s">
        <v>4010</v>
      </c>
      <c r="C6658" s="475"/>
      <c r="D6658" s="462"/>
    </row>
    <row r="6659" spans="2:4" x14ac:dyDescent="0.25">
      <c r="B6659" s="480" t="s">
        <v>4011</v>
      </c>
      <c r="C6659" s="475"/>
      <c r="D6659" s="462"/>
    </row>
    <row r="6660" spans="2:4" x14ac:dyDescent="0.25">
      <c r="B6660" s="480" t="s">
        <v>4012</v>
      </c>
      <c r="C6660" s="475"/>
      <c r="D6660" s="462"/>
    </row>
    <row r="6661" spans="2:4" x14ac:dyDescent="0.25">
      <c r="B6661" s="480" t="s">
        <v>4013</v>
      </c>
      <c r="C6661" s="475"/>
      <c r="D6661" s="462"/>
    </row>
    <row r="6662" spans="2:4" x14ac:dyDescent="0.25">
      <c r="B6662" s="480" t="s">
        <v>4014</v>
      </c>
      <c r="C6662" s="475"/>
      <c r="D6662" s="462"/>
    </row>
    <row r="6663" spans="2:4" x14ac:dyDescent="0.25">
      <c r="B6663" s="480" t="s">
        <v>4015</v>
      </c>
      <c r="C6663" s="475"/>
      <c r="D6663" s="462"/>
    </row>
    <row r="6664" spans="2:4" x14ac:dyDescent="0.25">
      <c r="B6664" s="480" t="s">
        <v>4016</v>
      </c>
      <c r="C6664" s="475"/>
      <c r="D6664" s="462"/>
    </row>
    <row r="6665" spans="2:4" x14ac:dyDescent="0.25">
      <c r="B6665" s="480" t="s">
        <v>4017</v>
      </c>
      <c r="C6665" s="475"/>
      <c r="D6665" s="462"/>
    </row>
    <row r="6666" spans="2:4" x14ac:dyDescent="0.25">
      <c r="B6666" s="480" t="s">
        <v>4018</v>
      </c>
      <c r="C6666" s="475"/>
      <c r="D6666" s="462"/>
    </row>
    <row r="6667" spans="2:4" x14ac:dyDescent="0.25">
      <c r="B6667" s="480" t="s">
        <v>4019</v>
      </c>
      <c r="C6667" s="475"/>
      <c r="D6667" s="462"/>
    </row>
    <row r="6668" spans="2:4" x14ac:dyDescent="0.25">
      <c r="B6668" s="481" t="s">
        <v>4310</v>
      </c>
      <c r="C6668" s="471">
        <f>COLUMN(B6668)</f>
        <v>2</v>
      </c>
      <c r="D6668" s="471">
        <f>ROW(B6668)</f>
        <v>6668</v>
      </c>
    </row>
    <row r="6669" spans="2:4" x14ac:dyDescent="0.25">
      <c r="B6669" s="480" t="s">
        <v>4000</v>
      </c>
      <c r="C6669" s="475"/>
      <c r="D6669" s="462"/>
    </row>
    <row r="6670" spans="2:4" x14ac:dyDescent="0.25">
      <c r="B6670" s="480" t="s">
        <v>4001</v>
      </c>
      <c r="C6670" s="475"/>
      <c r="D6670" s="462"/>
    </row>
    <row r="6671" spans="2:4" x14ac:dyDescent="0.25">
      <c r="B6671" s="480" t="s">
        <v>4002</v>
      </c>
      <c r="C6671" s="475"/>
      <c r="D6671" s="462"/>
    </row>
    <row r="6672" spans="2:4" x14ac:dyDescent="0.25">
      <c r="B6672" s="480" t="s">
        <v>4003</v>
      </c>
      <c r="C6672" s="475"/>
      <c r="D6672" s="462"/>
    </row>
    <row r="6673" spans="2:4" x14ac:dyDescent="0.25">
      <c r="B6673" s="480" t="s">
        <v>4004</v>
      </c>
      <c r="C6673" s="475"/>
      <c r="D6673" s="462"/>
    </row>
    <row r="6674" spans="2:4" x14ac:dyDescent="0.25">
      <c r="B6674" s="480" t="s">
        <v>4005</v>
      </c>
      <c r="C6674" s="475"/>
      <c r="D6674" s="462"/>
    </row>
    <row r="6675" spans="2:4" x14ac:dyDescent="0.25">
      <c r="B6675" s="480" t="s">
        <v>4006</v>
      </c>
      <c r="C6675" s="475"/>
      <c r="D6675" s="462"/>
    </row>
    <row r="6676" spans="2:4" x14ac:dyDescent="0.25">
      <c r="B6676" s="480" t="s">
        <v>4007</v>
      </c>
      <c r="C6676" s="475"/>
      <c r="D6676" s="462"/>
    </row>
    <row r="6677" spans="2:4" x14ac:dyDescent="0.25">
      <c r="B6677" s="480" t="s">
        <v>4008</v>
      </c>
      <c r="C6677" s="475"/>
      <c r="D6677" s="462"/>
    </row>
    <row r="6678" spans="2:4" x14ac:dyDescent="0.25">
      <c r="B6678" s="480" t="s">
        <v>4009</v>
      </c>
      <c r="C6678" s="475"/>
      <c r="D6678" s="462"/>
    </row>
    <row r="6679" spans="2:4" x14ac:dyDescent="0.25">
      <c r="B6679" s="480" t="s">
        <v>4010</v>
      </c>
      <c r="C6679" s="475"/>
      <c r="D6679" s="462"/>
    </row>
    <row r="6680" spans="2:4" x14ac:dyDescent="0.25">
      <c r="B6680" s="480" t="s">
        <v>4011</v>
      </c>
      <c r="C6680" s="475"/>
      <c r="D6680" s="462"/>
    </row>
    <row r="6681" spans="2:4" x14ac:dyDescent="0.25">
      <c r="B6681" s="480" t="s">
        <v>4012</v>
      </c>
      <c r="C6681" s="475"/>
      <c r="D6681" s="462"/>
    </row>
    <row r="6682" spans="2:4" x14ac:dyDescent="0.25">
      <c r="B6682" s="480" t="s">
        <v>4013</v>
      </c>
      <c r="C6682" s="475"/>
      <c r="D6682" s="462"/>
    </row>
    <row r="6683" spans="2:4" x14ac:dyDescent="0.25">
      <c r="B6683" s="480" t="s">
        <v>4014</v>
      </c>
      <c r="C6683" s="475"/>
      <c r="D6683" s="462"/>
    </row>
    <row r="6684" spans="2:4" x14ac:dyDescent="0.25">
      <c r="B6684" s="480" t="s">
        <v>4015</v>
      </c>
      <c r="C6684" s="475"/>
      <c r="D6684" s="462"/>
    </row>
    <row r="6685" spans="2:4" x14ac:dyDescent="0.25">
      <c r="B6685" s="480" t="s">
        <v>4016</v>
      </c>
      <c r="C6685" s="475"/>
      <c r="D6685" s="462"/>
    </row>
    <row r="6686" spans="2:4" x14ac:dyDescent="0.25">
      <c r="B6686" s="480" t="s">
        <v>4017</v>
      </c>
      <c r="C6686" s="475"/>
      <c r="D6686" s="462"/>
    </row>
    <row r="6687" spans="2:4" x14ac:dyDescent="0.25">
      <c r="B6687" s="480" t="s">
        <v>4018</v>
      </c>
      <c r="C6687" s="475"/>
      <c r="D6687" s="462"/>
    </row>
    <row r="6688" spans="2:4" x14ac:dyDescent="0.25">
      <c r="B6688" s="480" t="s">
        <v>4019</v>
      </c>
      <c r="C6688" s="475"/>
      <c r="D6688" s="462"/>
    </row>
    <row r="6689" spans="2:4" x14ac:dyDescent="0.25">
      <c r="B6689" s="481" t="s">
        <v>4311</v>
      </c>
      <c r="C6689" s="471">
        <f>COLUMN(B6689)</f>
        <v>2</v>
      </c>
      <c r="D6689" s="471">
        <f>ROW(B6689)</f>
        <v>6689</v>
      </c>
    </row>
    <row r="6690" spans="2:4" x14ac:dyDescent="0.25">
      <c r="B6690" s="480" t="s">
        <v>4000</v>
      </c>
      <c r="C6690" s="475"/>
      <c r="D6690" s="462"/>
    </row>
    <row r="6691" spans="2:4" x14ac:dyDescent="0.25">
      <c r="B6691" s="480" t="s">
        <v>4001</v>
      </c>
      <c r="C6691" s="475"/>
      <c r="D6691" s="462"/>
    </row>
    <row r="6692" spans="2:4" x14ac:dyDescent="0.25">
      <c r="B6692" s="480" t="s">
        <v>4002</v>
      </c>
      <c r="C6692" s="475"/>
      <c r="D6692" s="462"/>
    </row>
    <row r="6693" spans="2:4" x14ac:dyDescent="0.25">
      <c r="B6693" s="480" t="s">
        <v>4003</v>
      </c>
      <c r="C6693" s="475"/>
      <c r="D6693" s="462"/>
    </row>
    <row r="6694" spans="2:4" x14ac:dyDescent="0.25">
      <c r="B6694" s="480" t="s">
        <v>4004</v>
      </c>
      <c r="C6694" s="475"/>
      <c r="D6694" s="462"/>
    </row>
    <row r="6695" spans="2:4" x14ac:dyDescent="0.25">
      <c r="B6695" s="480" t="s">
        <v>4005</v>
      </c>
      <c r="C6695" s="475"/>
      <c r="D6695" s="462"/>
    </row>
    <row r="6696" spans="2:4" x14ac:dyDescent="0.25">
      <c r="B6696" s="480" t="s">
        <v>4006</v>
      </c>
      <c r="C6696" s="475"/>
      <c r="D6696" s="462"/>
    </row>
    <row r="6697" spans="2:4" x14ac:dyDescent="0.25">
      <c r="B6697" s="480" t="s">
        <v>4007</v>
      </c>
      <c r="C6697" s="475"/>
      <c r="D6697" s="462"/>
    </row>
    <row r="6698" spans="2:4" x14ac:dyDescent="0.25">
      <c r="B6698" s="480" t="s">
        <v>4008</v>
      </c>
      <c r="C6698" s="475"/>
      <c r="D6698" s="462"/>
    </row>
    <row r="6699" spans="2:4" x14ac:dyDescent="0.25">
      <c r="B6699" s="480" t="s">
        <v>4009</v>
      </c>
      <c r="C6699" s="475"/>
      <c r="D6699" s="462"/>
    </row>
    <row r="6700" spans="2:4" x14ac:dyDescent="0.25">
      <c r="B6700" s="480" t="s">
        <v>4010</v>
      </c>
      <c r="C6700" s="475"/>
      <c r="D6700" s="462"/>
    </row>
    <row r="6701" spans="2:4" x14ac:dyDescent="0.25">
      <c r="B6701" s="480" t="s">
        <v>4011</v>
      </c>
      <c r="C6701" s="475"/>
      <c r="D6701" s="462"/>
    </row>
    <row r="6702" spans="2:4" x14ac:dyDescent="0.25">
      <c r="B6702" s="480" t="s">
        <v>4012</v>
      </c>
      <c r="C6702" s="475"/>
      <c r="D6702" s="462"/>
    </row>
    <row r="6703" spans="2:4" x14ac:dyDescent="0.25">
      <c r="B6703" s="480" t="s">
        <v>4013</v>
      </c>
      <c r="C6703" s="475"/>
      <c r="D6703" s="462"/>
    </row>
    <row r="6704" spans="2:4" x14ac:dyDescent="0.25">
      <c r="B6704" s="480" t="s">
        <v>4014</v>
      </c>
      <c r="C6704" s="475"/>
      <c r="D6704" s="462"/>
    </row>
    <row r="6705" spans="2:4" x14ac:dyDescent="0.25">
      <c r="B6705" s="480" t="s">
        <v>4015</v>
      </c>
      <c r="C6705" s="475"/>
      <c r="D6705" s="462"/>
    </row>
    <row r="6706" spans="2:4" x14ac:dyDescent="0.25">
      <c r="B6706" s="480" t="s">
        <v>4016</v>
      </c>
      <c r="C6706" s="475"/>
      <c r="D6706" s="462"/>
    </row>
    <row r="6707" spans="2:4" x14ac:dyDescent="0.25">
      <c r="B6707" s="480" t="s">
        <v>4017</v>
      </c>
      <c r="C6707" s="475"/>
      <c r="D6707" s="462"/>
    </row>
    <row r="6708" spans="2:4" x14ac:dyDescent="0.25">
      <c r="B6708" s="480" t="s">
        <v>4018</v>
      </c>
      <c r="C6708" s="475"/>
      <c r="D6708" s="462"/>
    </row>
    <row r="6709" spans="2:4" x14ac:dyDescent="0.25">
      <c r="B6709" s="480" t="s">
        <v>4019</v>
      </c>
      <c r="C6709" s="475"/>
      <c r="D6709" s="462"/>
    </row>
    <row r="6710" spans="2:4" x14ac:dyDescent="0.25">
      <c r="B6710" s="481" t="s">
        <v>4312</v>
      </c>
      <c r="C6710" s="471">
        <f>COLUMN(B6710)</f>
        <v>2</v>
      </c>
      <c r="D6710" s="471">
        <f>ROW(B6710)</f>
        <v>6710</v>
      </c>
    </row>
    <row r="6711" spans="2:4" x14ac:dyDescent="0.25">
      <c r="B6711" s="480" t="s">
        <v>4000</v>
      </c>
      <c r="C6711" s="475"/>
      <c r="D6711" s="462"/>
    </row>
    <row r="6712" spans="2:4" x14ac:dyDescent="0.25">
      <c r="B6712" s="480" t="s">
        <v>4001</v>
      </c>
      <c r="C6712" s="475"/>
      <c r="D6712" s="462"/>
    </row>
    <row r="6713" spans="2:4" x14ac:dyDescent="0.25">
      <c r="B6713" s="480" t="s">
        <v>4002</v>
      </c>
      <c r="C6713" s="475"/>
      <c r="D6713" s="462"/>
    </row>
    <row r="6714" spans="2:4" x14ac:dyDescent="0.25">
      <c r="B6714" s="480" t="s">
        <v>4003</v>
      </c>
      <c r="C6714" s="475"/>
      <c r="D6714" s="462"/>
    </row>
    <row r="6715" spans="2:4" x14ac:dyDescent="0.25">
      <c r="B6715" s="480" t="s">
        <v>4004</v>
      </c>
      <c r="C6715" s="475"/>
      <c r="D6715" s="462"/>
    </row>
    <row r="6716" spans="2:4" x14ac:dyDescent="0.25">
      <c r="B6716" s="480" t="s">
        <v>4005</v>
      </c>
      <c r="C6716" s="475"/>
      <c r="D6716" s="462"/>
    </row>
    <row r="6717" spans="2:4" x14ac:dyDescent="0.25">
      <c r="B6717" s="480" t="s">
        <v>4006</v>
      </c>
      <c r="C6717" s="475"/>
      <c r="D6717" s="462"/>
    </row>
    <row r="6718" spans="2:4" x14ac:dyDescent="0.25">
      <c r="B6718" s="480" t="s">
        <v>4007</v>
      </c>
      <c r="C6718" s="475"/>
      <c r="D6718" s="462"/>
    </row>
    <row r="6719" spans="2:4" x14ac:dyDescent="0.25">
      <c r="B6719" s="480" t="s">
        <v>4008</v>
      </c>
      <c r="C6719" s="475"/>
      <c r="D6719" s="462"/>
    </row>
    <row r="6720" spans="2:4" x14ac:dyDescent="0.25">
      <c r="B6720" s="480" t="s">
        <v>4009</v>
      </c>
      <c r="C6720" s="475"/>
      <c r="D6720" s="462"/>
    </row>
    <row r="6721" spans="2:4" x14ac:dyDescent="0.25">
      <c r="B6721" s="480" t="s">
        <v>4010</v>
      </c>
      <c r="C6721" s="475"/>
      <c r="D6721" s="462"/>
    </row>
    <row r="6722" spans="2:4" x14ac:dyDescent="0.25">
      <c r="B6722" s="480" t="s">
        <v>4011</v>
      </c>
      <c r="C6722" s="475"/>
      <c r="D6722" s="462"/>
    </row>
    <row r="6723" spans="2:4" x14ac:dyDescent="0.25">
      <c r="B6723" s="480" t="s">
        <v>4012</v>
      </c>
      <c r="C6723" s="475"/>
      <c r="D6723" s="462"/>
    </row>
    <row r="6724" spans="2:4" x14ac:dyDescent="0.25">
      <c r="B6724" s="480" t="s">
        <v>4013</v>
      </c>
      <c r="C6724" s="475"/>
      <c r="D6724" s="462"/>
    </row>
    <row r="6725" spans="2:4" x14ac:dyDescent="0.25">
      <c r="B6725" s="480" t="s">
        <v>4014</v>
      </c>
      <c r="C6725" s="475"/>
      <c r="D6725" s="462"/>
    </row>
    <row r="6726" spans="2:4" x14ac:dyDescent="0.25">
      <c r="B6726" s="480" t="s">
        <v>4015</v>
      </c>
      <c r="C6726" s="475"/>
      <c r="D6726" s="462"/>
    </row>
    <row r="6727" spans="2:4" x14ac:dyDescent="0.25">
      <c r="B6727" s="480" t="s">
        <v>4016</v>
      </c>
      <c r="C6727" s="475"/>
      <c r="D6727" s="462"/>
    </row>
    <row r="6728" spans="2:4" x14ac:dyDescent="0.25">
      <c r="B6728" s="480" t="s">
        <v>4017</v>
      </c>
      <c r="C6728" s="475"/>
      <c r="D6728" s="462"/>
    </row>
    <row r="6729" spans="2:4" x14ac:dyDescent="0.25">
      <c r="B6729" s="480" t="s">
        <v>4018</v>
      </c>
      <c r="C6729" s="475"/>
      <c r="D6729" s="462"/>
    </row>
    <row r="6730" spans="2:4" x14ac:dyDescent="0.25">
      <c r="B6730" s="480" t="s">
        <v>4019</v>
      </c>
      <c r="C6730" s="475"/>
      <c r="D6730" s="462"/>
    </row>
    <row r="6731" spans="2:4" x14ac:dyDescent="0.25">
      <c r="B6731" s="481" t="s">
        <v>4313</v>
      </c>
      <c r="C6731" s="471">
        <f>COLUMN(B6731)</f>
        <v>2</v>
      </c>
      <c r="D6731" s="471">
        <f>ROW(B6731)</f>
        <v>6731</v>
      </c>
    </row>
    <row r="6732" spans="2:4" x14ac:dyDescent="0.25">
      <c r="B6732" s="480" t="s">
        <v>4000</v>
      </c>
      <c r="C6732" s="475"/>
      <c r="D6732" s="462"/>
    </row>
    <row r="6733" spans="2:4" x14ac:dyDescent="0.25">
      <c r="B6733" s="480" t="s">
        <v>4001</v>
      </c>
      <c r="C6733" s="475"/>
      <c r="D6733" s="462"/>
    </row>
    <row r="6734" spans="2:4" x14ac:dyDescent="0.25">
      <c r="B6734" s="480" t="s">
        <v>4002</v>
      </c>
      <c r="C6734" s="475"/>
      <c r="D6734" s="462"/>
    </row>
    <row r="6735" spans="2:4" x14ac:dyDescent="0.25">
      <c r="B6735" s="480" t="s">
        <v>4003</v>
      </c>
      <c r="C6735" s="475"/>
      <c r="D6735" s="462"/>
    </row>
    <row r="6736" spans="2:4" x14ac:dyDescent="0.25">
      <c r="B6736" s="480" t="s">
        <v>4004</v>
      </c>
      <c r="C6736" s="475"/>
      <c r="D6736" s="462"/>
    </row>
    <row r="6737" spans="2:4" x14ac:dyDescent="0.25">
      <c r="B6737" s="480" t="s">
        <v>4005</v>
      </c>
      <c r="C6737" s="475"/>
      <c r="D6737" s="462"/>
    </row>
    <row r="6738" spans="2:4" x14ac:dyDescent="0.25">
      <c r="B6738" s="480" t="s">
        <v>4006</v>
      </c>
      <c r="C6738" s="475"/>
      <c r="D6738" s="462"/>
    </row>
    <row r="6739" spans="2:4" x14ac:dyDescent="0.25">
      <c r="B6739" s="480" t="s">
        <v>4007</v>
      </c>
      <c r="C6739" s="475"/>
      <c r="D6739" s="462"/>
    </row>
    <row r="6740" spans="2:4" x14ac:dyDescent="0.25">
      <c r="B6740" s="480" t="s">
        <v>4008</v>
      </c>
      <c r="C6740" s="475"/>
      <c r="D6740" s="462"/>
    </row>
    <row r="6741" spans="2:4" x14ac:dyDescent="0.25">
      <c r="B6741" s="480" t="s">
        <v>4009</v>
      </c>
      <c r="C6741" s="475"/>
      <c r="D6741" s="462"/>
    </row>
    <row r="6742" spans="2:4" x14ac:dyDescent="0.25">
      <c r="B6742" s="480" t="s">
        <v>4010</v>
      </c>
      <c r="C6742" s="475"/>
      <c r="D6742" s="462"/>
    </row>
    <row r="6743" spans="2:4" x14ac:dyDescent="0.25">
      <c r="B6743" s="480" t="s">
        <v>4011</v>
      </c>
      <c r="C6743" s="475"/>
      <c r="D6743" s="462"/>
    </row>
    <row r="6744" spans="2:4" x14ac:dyDescent="0.25">
      <c r="B6744" s="480" t="s">
        <v>4012</v>
      </c>
      <c r="C6744" s="475"/>
      <c r="D6744" s="462"/>
    </row>
    <row r="6745" spans="2:4" x14ac:dyDescent="0.25">
      <c r="B6745" s="480" t="s">
        <v>4013</v>
      </c>
      <c r="C6745" s="475"/>
      <c r="D6745" s="462"/>
    </row>
    <row r="6746" spans="2:4" x14ac:dyDescent="0.25">
      <c r="B6746" s="480" t="s">
        <v>4014</v>
      </c>
      <c r="C6746" s="475"/>
      <c r="D6746" s="462"/>
    </row>
    <row r="6747" spans="2:4" x14ac:dyDescent="0.25">
      <c r="B6747" s="480" t="s">
        <v>4015</v>
      </c>
      <c r="C6747" s="475"/>
      <c r="D6747" s="462"/>
    </row>
    <row r="6748" spans="2:4" x14ac:dyDescent="0.25">
      <c r="B6748" s="480" t="s">
        <v>4016</v>
      </c>
      <c r="C6748" s="475"/>
      <c r="D6748" s="462"/>
    </row>
    <row r="6749" spans="2:4" x14ac:dyDescent="0.25">
      <c r="B6749" s="480" t="s">
        <v>4017</v>
      </c>
      <c r="C6749" s="475"/>
      <c r="D6749" s="462"/>
    </row>
    <row r="6750" spans="2:4" x14ac:dyDescent="0.25">
      <c r="B6750" s="480" t="s">
        <v>4018</v>
      </c>
      <c r="C6750" s="475"/>
      <c r="D6750" s="462"/>
    </row>
    <row r="6751" spans="2:4" x14ac:dyDescent="0.25">
      <c r="B6751" s="480" t="s">
        <v>4019</v>
      </c>
      <c r="C6751" s="475"/>
      <c r="D6751" s="462"/>
    </row>
    <row r="6752" spans="2:4" x14ac:dyDescent="0.25">
      <c r="B6752" s="477" t="s">
        <v>4314</v>
      </c>
      <c r="C6752" s="471">
        <f>COLUMN(B6752)</f>
        <v>2</v>
      </c>
      <c r="D6752" s="471">
        <f>ROW(B6752)</f>
        <v>6752</v>
      </c>
    </row>
    <row r="6753" spans="2:4" x14ac:dyDescent="0.25">
      <c r="B6753" s="480" t="s">
        <v>4000</v>
      </c>
      <c r="C6753" s="475"/>
      <c r="D6753" s="462"/>
    </row>
    <row r="6754" spans="2:4" x14ac:dyDescent="0.25">
      <c r="B6754" s="480" t="s">
        <v>4001</v>
      </c>
      <c r="C6754" s="475"/>
      <c r="D6754" s="462"/>
    </row>
    <row r="6755" spans="2:4" x14ac:dyDescent="0.25">
      <c r="B6755" s="480" t="s">
        <v>4002</v>
      </c>
      <c r="C6755" s="475"/>
      <c r="D6755" s="462"/>
    </row>
    <row r="6756" spans="2:4" x14ac:dyDescent="0.25">
      <c r="B6756" s="480" t="s">
        <v>4003</v>
      </c>
      <c r="C6756" s="475"/>
      <c r="D6756" s="462"/>
    </row>
    <row r="6757" spans="2:4" x14ac:dyDescent="0.25">
      <c r="B6757" s="480" t="s">
        <v>4004</v>
      </c>
      <c r="C6757" s="475"/>
      <c r="D6757" s="462"/>
    </row>
    <row r="6758" spans="2:4" x14ac:dyDescent="0.25">
      <c r="B6758" s="480" t="s">
        <v>4005</v>
      </c>
      <c r="C6758" s="475"/>
      <c r="D6758" s="462"/>
    </row>
    <row r="6759" spans="2:4" x14ac:dyDescent="0.25">
      <c r="B6759" s="480" t="s">
        <v>4006</v>
      </c>
      <c r="C6759" s="475"/>
      <c r="D6759" s="462"/>
    </row>
    <row r="6760" spans="2:4" x14ac:dyDescent="0.25">
      <c r="B6760" s="480" t="s">
        <v>4007</v>
      </c>
      <c r="C6760" s="475"/>
      <c r="D6760" s="462"/>
    </row>
    <row r="6761" spans="2:4" x14ac:dyDescent="0.25">
      <c r="B6761" s="480" t="s">
        <v>4008</v>
      </c>
      <c r="C6761" s="475"/>
      <c r="D6761" s="462"/>
    </row>
    <row r="6762" spans="2:4" x14ac:dyDescent="0.25">
      <c r="B6762" s="480" t="s">
        <v>4009</v>
      </c>
      <c r="C6762" s="475"/>
      <c r="D6762" s="462"/>
    </row>
    <row r="6763" spans="2:4" x14ac:dyDescent="0.25">
      <c r="B6763" s="480" t="s">
        <v>4010</v>
      </c>
      <c r="C6763" s="475"/>
      <c r="D6763" s="462"/>
    </row>
    <row r="6764" spans="2:4" x14ac:dyDescent="0.25">
      <c r="B6764" s="480" t="s">
        <v>4011</v>
      </c>
      <c r="C6764" s="475"/>
      <c r="D6764" s="462"/>
    </row>
    <row r="6765" spans="2:4" x14ac:dyDescent="0.25">
      <c r="B6765" s="480" t="s">
        <v>4012</v>
      </c>
      <c r="C6765" s="475"/>
      <c r="D6765" s="462"/>
    </row>
    <row r="6766" spans="2:4" x14ac:dyDescent="0.25">
      <c r="B6766" s="480" t="s">
        <v>4013</v>
      </c>
      <c r="C6766" s="475"/>
      <c r="D6766" s="462"/>
    </row>
    <row r="6767" spans="2:4" x14ac:dyDescent="0.25">
      <c r="B6767" s="480" t="s">
        <v>4014</v>
      </c>
      <c r="C6767" s="475"/>
      <c r="D6767" s="462"/>
    </row>
    <row r="6768" spans="2:4" x14ac:dyDescent="0.25">
      <c r="B6768" s="480" t="s">
        <v>4015</v>
      </c>
      <c r="C6768" s="475"/>
      <c r="D6768" s="462"/>
    </row>
    <row r="6769" spans="2:4" x14ac:dyDescent="0.25">
      <c r="B6769" s="480" t="s">
        <v>4016</v>
      </c>
      <c r="C6769" s="475"/>
      <c r="D6769" s="462"/>
    </row>
    <row r="6770" spans="2:4" x14ac:dyDescent="0.25">
      <c r="B6770" s="480" t="s">
        <v>4017</v>
      </c>
      <c r="C6770" s="475"/>
      <c r="D6770" s="462"/>
    </row>
    <row r="6771" spans="2:4" x14ac:dyDescent="0.25">
      <c r="B6771" s="480" t="s">
        <v>4018</v>
      </c>
      <c r="C6771" s="475"/>
      <c r="D6771" s="462"/>
    </row>
    <row r="6772" spans="2:4" x14ac:dyDescent="0.25">
      <c r="B6772" s="480" t="s">
        <v>4019</v>
      </c>
      <c r="C6772" s="475"/>
      <c r="D6772" s="462"/>
    </row>
    <row r="6773" spans="2:4" x14ac:dyDescent="0.25">
      <c r="B6773" s="481" t="s">
        <v>4315</v>
      </c>
      <c r="C6773" s="471">
        <f>COLUMN(B6773)</f>
        <v>2</v>
      </c>
      <c r="D6773" s="471">
        <f>ROW(B6773)</f>
        <v>6773</v>
      </c>
    </row>
    <row r="6774" spans="2:4" x14ac:dyDescent="0.25">
      <c r="B6774" s="480" t="s">
        <v>4000</v>
      </c>
      <c r="C6774" s="475"/>
      <c r="D6774" s="462"/>
    </row>
    <row r="6775" spans="2:4" x14ac:dyDescent="0.25">
      <c r="B6775" s="480" t="s">
        <v>4001</v>
      </c>
      <c r="C6775" s="475"/>
      <c r="D6775" s="462"/>
    </row>
    <row r="6776" spans="2:4" x14ac:dyDescent="0.25">
      <c r="B6776" s="480" t="s">
        <v>4002</v>
      </c>
      <c r="C6776" s="475"/>
      <c r="D6776" s="462"/>
    </row>
    <row r="6777" spans="2:4" x14ac:dyDescent="0.25">
      <c r="B6777" s="480" t="s">
        <v>4003</v>
      </c>
      <c r="C6777" s="475"/>
      <c r="D6777" s="462"/>
    </row>
    <row r="6778" spans="2:4" x14ac:dyDescent="0.25">
      <c r="B6778" s="480" t="s">
        <v>4004</v>
      </c>
      <c r="C6778" s="475"/>
      <c r="D6778" s="462"/>
    </row>
    <row r="6779" spans="2:4" x14ac:dyDescent="0.25">
      <c r="B6779" s="480" t="s">
        <v>4005</v>
      </c>
      <c r="C6779" s="475"/>
      <c r="D6779" s="462"/>
    </row>
    <row r="6780" spans="2:4" x14ac:dyDescent="0.25">
      <c r="B6780" s="480" t="s">
        <v>4006</v>
      </c>
      <c r="C6780" s="475"/>
      <c r="D6780" s="462"/>
    </row>
    <row r="6781" spans="2:4" x14ac:dyDescent="0.25">
      <c r="B6781" s="480" t="s">
        <v>4007</v>
      </c>
      <c r="C6781" s="475"/>
      <c r="D6781" s="462"/>
    </row>
    <row r="6782" spans="2:4" x14ac:dyDescent="0.25">
      <c r="B6782" s="480" t="s">
        <v>4008</v>
      </c>
      <c r="C6782" s="475"/>
      <c r="D6782" s="462"/>
    </row>
    <row r="6783" spans="2:4" x14ac:dyDescent="0.25">
      <c r="B6783" s="480" t="s">
        <v>4009</v>
      </c>
      <c r="C6783" s="475"/>
      <c r="D6783" s="462"/>
    </row>
    <row r="6784" spans="2:4" x14ac:dyDescent="0.25">
      <c r="B6784" s="480" t="s">
        <v>4010</v>
      </c>
      <c r="C6784" s="475"/>
      <c r="D6784" s="462"/>
    </row>
    <row r="6785" spans="2:4" x14ac:dyDescent="0.25">
      <c r="B6785" s="480" t="s">
        <v>4011</v>
      </c>
      <c r="C6785" s="475"/>
      <c r="D6785" s="462"/>
    </row>
    <row r="6786" spans="2:4" x14ac:dyDescent="0.25">
      <c r="B6786" s="480" t="s">
        <v>4012</v>
      </c>
      <c r="C6786" s="475"/>
      <c r="D6786" s="462"/>
    </row>
    <row r="6787" spans="2:4" x14ac:dyDescent="0.25">
      <c r="B6787" s="480" t="s">
        <v>4013</v>
      </c>
      <c r="C6787" s="475"/>
      <c r="D6787" s="462"/>
    </row>
    <row r="6788" spans="2:4" x14ac:dyDescent="0.25">
      <c r="B6788" s="480" t="s">
        <v>4014</v>
      </c>
      <c r="C6788" s="475"/>
      <c r="D6788" s="462"/>
    </row>
    <row r="6789" spans="2:4" x14ac:dyDescent="0.25">
      <c r="B6789" s="480" t="s">
        <v>4015</v>
      </c>
      <c r="C6789" s="475"/>
      <c r="D6789" s="462"/>
    </row>
    <row r="6790" spans="2:4" x14ac:dyDescent="0.25">
      <c r="B6790" s="480" t="s">
        <v>4016</v>
      </c>
      <c r="C6790" s="475"/>
      <c r="D6790" s="462"/>
    </row>
    <row r="6791" spans="2:4" x14ac:dyDescent="0.25">
      <c r="B6791" s="480" t="s">
        <v>4017</v>
      </c>
      <c r="C6791" s="475"/>
      <c r="D6791" s="462"/>
    </row>
    <row r="6792" spans="2:4" x14ac:dyDescent="0.25">
      <c r="B6792" s="480" t="s">
        <v>4018</v>
      </c>
      <c r="C6792" s="475"/>
      <c r="D6792" s="462"/>
    </row>
    <row r="6793" spans="2:4" x14ac:dyDescent="0.25">
      <c r="B6793" s="480" t="s">
        <v>4019</v>
      </c>
      <c r="C6793" s="475"/>
      <c r="D6793" s="462"/>
    </row>
    <row r="6794" spans="2:4" x14ac:dyDescent="0.25">
      <c r="B6794" s="481" t="s">
        <v>4316</v>
      </c>
      <c r="C6794" s="471">
        <f>COLUMN(B6794)</f>
        <v>2</v>
      </c>
      <c r="D6794" s="471">
        <f>ROW(B6794)</f>
        <v>6794</v>
      </c>
    </row>
    <row r="6795" spans="2:4" x14ac:dyDescent="0.25">
      <c r="B6795" s="480" t="s">
        <v>4000</v>
      </c>
      <c r="C6795" s="475"/>
      <c r="D6795" s="462"/>
    </row>
    <row r="6796" spans="2:4" x14ac:dyDescent="0.25">
      <c r="B6796" s="480" t="s">
        <v>4001</v>
      </c>
      <c r="C6796" s="475"/>
      <c r="D6796" s="462"/>
    </row>
    <row r="6797" spans="2:4" x14ac:dyDescent="0.25">
      <c r="B6797" s="480" t="s">
        <v>4002</v>
      </c>
      <c r="C6797" s="475"/>
      <c r="D6797" s="462"/>
    </row>
    <row r="6798" spans="2:4" x14ac:dyDescent="0.25">
      <c r="B6798" s="480" t="s">
        <v>4003</v>
      </c>
      <c r="C6798" s="475"/>
      <c r="D6798" s="462"/>
    </row>
    <row r="6799" spans="2:4" x14ac:dyDescent="0.25">
      <c r="B6799" s="480" t="s">
        <v>4004</v>
      </c>
      <c r="C6799" s="475"/>
      <c r="D6799" s="462"/>
    </row>
    <row r="6800" spans="2:4" x14ac:dyDescent="0.25">
      <c r="B6800" s="480" t="s">
        <v>4005</v>
      </c>
      <c r="C6800" s="475"/>
      <c r="D6800" s="462"/>
    </row>
    <row r="6801" spans="2:4" x14ac:dyDescent="0.25">
      <c r="B6801" s="480" t="s">
        <v>4006</v>
      </c>
      <c r="C6801" s="475"/>
      <c r="D6801" s="462"/>
    </row>
    <row r="6802" spans="2:4" x14ac:dyDescent="0.25">
      <c r="B6802" s="480" t="s">
        <v>4007</v>
      </c>
      <c r="C6802" s="475"/>
      <c r="D6802" s="462"/>
    </row>
    <row r="6803" spans="2:4" x14ac:dyDescent="0.25">
      <c r="B6803" s="480" t="s">
        <v>4008</v>
      </c>
      <c r="C6803" s="475"/>
      <c r="D6803" s="462"/>
    </row>
    <row r="6804" spans="2:4" x14ac:dyDescent="0.25">
      <c r="B6804" s="480" t="s">
        <v>4009</v>
      </c>
      <c r="C6804" s="475"/>
      <c r="D6804" s="462"/>
    </row>
    <row r="6805" spans="2:4" x14ac:dyDescent="0.25">
      <c r="B6805" s="480" t="s">
        <v>4010</v>
      </c>
      <c r="C6805" s="475"/>
      <c r="D6805" s="462"/>
    </row>
    <row r="6806" spans="2:4" x14ac:dyDescent="0.25">
      <c r="B6806" s="480" t="s">
        <v>4011</v>
      </c>
      <c r="C6806" s="475"/>
      <c r="D6806" s="462"/>
    </row>
    <row r="6807" spans="2:4" x14ac:dyDescent="0.25">
      <c r="B6807" s="480" t="s">
        <v>4012</v>
      </c>
      <c r="C6807" s="475"/>
      <c r="D6807" s="462"/>
    </row>
    <row r="6808" spans="2:4" x14ac:dyDescent="0.25">
      <c r="B6808" s="480" t="s">
        <v>4013</v>
      </c>
      <c r="C6808" s="475"/>
      <c r="D6808" s="462"/>
    </row>
    <row r="6809" spans="2:4" x14ac:dyDescent="0.25">
      <c r="B6809" s="480" t="s">
        <v>4014</v>
      </c>
      <c r="C6809" s="475"/>
      <c r="D6809" s="462"/>
    </row>
    <row r="6810" spans="2:4" x14ac:dyDescent="0.25">
      <c r="B6810" s="480" t="s">
        <v>4015</v>
      </c>
      <c r="C6810" s="475"/>
      <c r="D6810" s="462"/>
    </row>
    <row r="6811" spans="2:4" x14ac:dyDescent="0.25">
      <c r="B6811" s="480" t="s">
        <v>4016</v>
      </c>
      <c r="C6811" s="475"/>
      <c r="D6811" s="462"/>
    </row>
    <row r="6812" spans="2:4" x14ac:dyDescent="0.25">
      <c r="B6812" s="480" t="s">
        <v>4017</v>
      </c>
      <c r="C6812" s="475"/>
      <c r="D6812" s="462"/>
    </row>
    <row r="6813" spans="2:4" x14ac:dyDescent="0.25">
      <c r="B6813" s="480" t="s">
        <v>4018</v>
      </c>
      <c r="C6813" s="475"/>
      <c r="D6813" s="462"/>
    </row>
    <row r="6814" spans="2:4" x14ac:dyDescent="0.25">
      <c r="B6814" s="480" t="s">
        <v>4019</v>
      </c>
      <c r="C6814" s="475"/>
      <c r="D6814" s="462"/>
    </row>
    <row r="6815" spans="2:4" x14ac:dyDescent="0.25">
      <c r="B6815" s="481" t="s">
        <v>4317</v>
      </c>
      <c r="C6815" s="471">
        <f>COLUMN(B6815)</f>
        <v>2</v>
      </c>
      <c r="D6815" s="471">
        <f>ROW(B6815)</f>
        <v>6815</v>
      </c>
    </row>
    <row r="6816" spans="2:4" x14ac:dyDescent="0.25">
      <c r="B6816" s="480" t="s">
        <v>4000</v>
      </c>
      <c r="C6816" s="475"/>
      <c r="D6816" s="462"/>
    </row>
    <row r="6817" spans="2:4" x14ac:dyDescent="0.25">
      <c r="B6817" s="480" t="s">
        <v>4001</v>
      </c>
      <c r="C6817" s="475"/>
      <c r="D6817" s="462"/>
    </row>
    <row r="6818" spans="2:4" x14ac:dyDescent="0.25">
      <c r="B6818" s="480" t="s">
        <v>4002</v>
      </c>
      <c r="C6818" s="475"/>
      <c r="D6818" s="462"/>
    </row>
    <row r="6819" spans="2:4" x14ac:dyDescent="0.25">
      <c r="B6819" s="480" t="s">
        <v>4003</v>
      </c>
      <c r="C6819" s="475"/>
      <c r="D6819" s="462"/>
    </row>
    <row r="6820" spans="2:4" x14ac:dyDescent="0.25">
      <c r="B6820" s="480" t="s">
        <v>4004</v>
      </c>
      <c r="C6820" s="475"/>
      <c r="D6820" s="462"/>
    </row>
    <row r="6821" spans="2:4" x14ac:dyDescent="0.25">
      <c r="B6821" s="480" t="s">
        <v>4005</v>
      </c>
      <c r="C6821" s="475"/>
      <c r="D6821" s="462"/>
    </row>
    <row r="6822" spans="2:4" x14ac:dyDescent="0.25">
      <c r="B6822" s="480" t="s">
        <v>4006</v>
      </c>
      <c r="C6822" s="475"/>
      <c r="D6822" s="462"/>
    </row>
    <row r="6823" spans="2:4" x14ac:dyDescent="0.25">
      <c r="B6823" s="480" t="s">
        <v>4007</v>
      </c>
      <c r="C6823" s="475"/>
      <c r="D6823" s="462"/>
    </row>
    <row r="6824" spans="2:4" x14ac:dyDescent="0.25">
      <c r="B6824" s="480" t="s">
        <v>4008</v>
      </c>
      <c r="C6824" s="475"/>
      <c r="D6824" s="462"/>
    </row>
    <row r="6825" spans="2:4" x14ac:dyDescent="0.25">
      <c r="B6825" s="480" t="s">
        <v>4009</v>
      </c>
      <c r="C6825" s="475"/>
      <c r="D6825" s="462"/>
    </row>
    <row r="6826" spans="2:4" x14ac:dyDescent="0.25">
      <c r="B6826" s="480" t="s">
        <v>4010</v>
      </c>
      <c r="C6826" s="475"/>
      <c r="D6826" s="462"/>
    </row>
    <row r="6827" spans="2:4" x14ac:dyDescent="0.25">
      <c r="B6827" s="480" t="s">
        <v>4011</v>
      </c>
      <c r="C6827" s="475"/>
      <c r="D6827" s="462"/>
    </row>
    <row r="6828" spans="2:4" x14ac:dyDescent="0.25">
      <c r="B6828" s="480" t="s">
        <v>4012</v>
      </c>
      <c r="C6828" s="475"/>
      <c r="D6828" s="462"/>
    </row>
    <row r="6829" spans="2:4" x14ac:dyDescent="0.25">
      <c r="B6829" s="480" t="s">
        <v>4013</v>
      </c>
      <c r="C6829" s="475"/>
      <c r="D6829" s="462"/>
    </row>
    <row r="6830" spans="2:4" x14ac:dyDescent="0.25">
      <c r="B6830" s="480" t="s">
        <v>4014</v>
      </c>
      <c r="C6830" s="475"/>
      <c r="D6830" s="462"/>
    </row>
    <row r="6831" spans="2:4" x14ac:dyDescent="0.25">
      <c r="B6831" s="480" t="s">
        <v>4015</v>
      </c>
      <c r="C6831" s="475"/>
      <c r="D6831" s="462"/>
    </row>
    <row r="6832" spans="2:4" x14ac:dyDescent="0.25">
      <c r="B6832" s="480" t="s">
        <v>4016</v>
      </c>
      <c r="C6832" s="475"/>
      <c r="D6832" s="462"/>
    </row>
    <row r="6833" spans="2:4" x14ac:dyDescent="0.25">
      <c r="B6833" s="480" t="s">
        <v>4017</v>
      </c>
      <c r="C6833" s="475"/>
      <c r="D6833" s="462"/>
    </row>
    <row r="6834" spans="2:4" x14ac:dyDescent="0.25">
      <c r="B6834" s="480" t="s">
        <v>4018</v>
      </c>
      <c r="C6834" s="475"/>
      <c r="D6834" s="462"/>
    </row>
    <row r="6835" spans="2:4" x14ac:dyDescent="0.25">
      <c r="B6835" s="480" t="s">
        <v>4019</v>
      </c>
      <c r="C6835" s="475"/>
      <c r="D6835" s="462"/>
    </row>
    <row r="6836" spans="2:4" x14ac:dyDescent="0.25">
      <c r="B6836" s="481" t="s">
        <v>4318</v>
      </c>
      <c r="C6836" s="471">
        <f>COLUMN(B6836)</f>
        <v>2</v>
      </c>
      <c r="D6836" s="471">
        <f>ROW(B6836)</f>
        <v>6836</v>
      </c>
    </row>
    <row r="6837" spans="2:4" x14ac:dyDescent="0.25">
      <c r="B6837" s="480" t="s">
        <v>4000</v>
      </c>
      <c r="C6837" s="475"/>
      <c r="D6837" s="462"/>
    </row>
    <row r="6838" spans="2:4" x14ac:dyDescent="0.25">
      <c r="B6838" s="480" t="s">
        <v>4001</v>
      </c>
      <c r="C6838" s="475"/>
      <c r="D6838" s="462"/>
    </row>
    <row r="6839" spans="2:4" x14ac:dyDescent="0.25">
      <c r="B6839" s="480" t="s">
        <v>4002</v>
      </c>
      <c r="C6839" s="475"/>
      <c r="D6839" s="462"/>
    </row>
    <row r="6840" spans="2:4" x14ac:dyDescent="0.25">
      <c r="B6840" s="480" t="s">
        <v>4003</v>
      </c>
      <c r="C6840" s="475"/>
      <c r="D6840" s="462"/>
    </row>
    <row r="6841" spans="2:4" x14ac:dyDescent="0.25">
      <c r="B6841" s="480" t="s">
        <v>4004</v>
      </c>
      <c r="C6841" s="475"/>
      <c r="D6841" s="462"/>
    </row>
    <row r="6842" spans="2:4" x14ac:dyDescent="0.25">
      <c r="B6842" s="480" t="s">
        <v>4005</v>
      </c>
      <c r="C6842" s="475"/>
      <c r="D6842" s="462"/>
    </row>
    <row r="6843" spans="2:4" x14ac:dyDescent="0.25">
      <c r="B6843" s="480" t="s">
        <v>4006</v>
      </c>
      <c r="C6843" s="475"/>
      <c r="D6843" s="462"/>
    </row>
    <row r="6844" spans="2:4" x14ac:dyDescent="0.25">
      <c r="B6844" s="480" t="s">
        <v>4007</v>
      </c>
      <c r="C6844" s="475"/>
      <c r="D6844" s="462"/>
    </row>
    <row r="6845" spans="2:4" x14ac:dyDescent="0.25">
      <c r="B6845" s="480" t="s">
        <v>4008</v>
      </c>
      <c r="C6845" s="475"/>
      <c r="D6845" s="462"/>
    </row>
    <row r="6846" spans="2:4" x14ac:dyDescent="0.25">
      <c r="B6846" s="480" t="s">
        <v>4009</v>
      </c>
      <c r="C6846" s="475"/>
      <c r="D6846" s="462"/>
    </row>
    <row r="6847" spans="2:4" x14ac:dyDescent="0.25">
      <c r="B6847" s="480" t="s">
        <v>4010</v>
      </c>
      <c r="C6847" s="475"/>
      <c r="D6847" s="462"/>
    </row>
    <row r="6848" spans="2:4" x14ac:dyDescent="0.25">
      <c r="B6848" s="480" t="s">
        <v>4011</v>
      </c>
      <c r="C6848" s="475"/>
      <c r="D6848" s="462"/>
    </row>
    <row r="6849" spans="2:4" x14ac:dyDescent="0.25">
      <c r="B6849" s="480" t="s">
        <v>4012</v>
      </c>
      <c r="C6849" s="475"/>
      <c r="D6849" s="462"/>
    </row>
    <row r="6850" spans="2:4" x14ac:dyDescent="0.25">
      <c r="B6850" s="480" t="s">
        <v>4013</v>
      </c>
      <c r="C6850" s="475"/>
      <c r="D6850" s="462"/>
    </row>
    <row r="6851" spans="2:4" x14ac:dyDescent="0.25">
      <c r="B6851" s="480" t="s">
        <v>4014</v>
      </c>
      <c r="C6851" s="475"/>
      <c r="D6851" s="462"/>
    </row>
    <row r="6852" spans="2:4" x14ac:dyDescent="0.25">
      <c r="B6852" s="480" t="s">
        <v>4015</v>
      </c>
      <c r="C6852" s="475"/>
      <c r="D6852" s="462"/>
    </row>
    <row r="6853" spans="2:4" x14ac:dyDescent="0.25">
      <c r="B6853" s="480" t="s">
        <v>4016</v>
      </c>
      <c r="C6853" s="475"/>
      <c r="D6853" s="462"/>
    </row>
    <row r="6854" spans="2:4" x14ac:dyDescent="0.25">
      <c r="B6854" s="480" t="s">
        <v>4017</v>
      </c>
      <c r="C6854" s="475"/>
      <c r="D6854" s="462"/>
    </row>
    <row r="6855" spans="2:4" x14ac:dyDescent="0.25">
      <c r="B6855" s="480" t="s">
        <v>4018</v>
      </c>
      <c r="C6855" s="475"/>
      <c r="D6855" s="462"/>
    </row>
    <row r="6856" spans="2:4" x14ac:dyDescent="0.25">
      <c r="B6856" s="480" t="s">
        <v>4019</v>
      </c>
      <c r="C6856" s="475"/>
      <c r="D6856" s="462"/>
    </row>
    <row r="6857" spans="2:4" x14ac:dyDescent="0.25">
      <c r="B6857" s="477" t="s">
        <v>4319</v>
      </c>
      <c r="C6857" s="471">
        <f>COLUMN(B6857)</f>
        <v>2</v>
      </c>
      <c r="D6857" s="471">
        <f>ROW(B6857)</f>
        <v>6857</v>
      </c>
    </row>
    <row r="6858" spans="2:4" x14ac:dyDescent="0.25">
      <c r="B6858" s="480" t="s">
        <v>4000</v>
      </c>
      <c r="C6858" s="475"/>
      <c r="D6858" s="462"/>
    </row>
    <row r="6859" spans="2:4" x14ac:dyDescent="0.25">
      <c r="B6859" s="480" t="s">
        <v>4001</v>
      </c>
      <c r="C6859" s="475"/>
      <c r="D6859" s="462"/>
    </row>
    <row r="6860" spans="2:4" x14ac:dyDescent="0.25">
      <c r="B6860" s="480" t="s">
        <v>4002</v>
      </c>
      <c r="C6860" s="475"/>
      <c r="D6860" s="462"/>
    </row>
    <row r="6861" spans="2:4" x14ac:dyDescent="0.25">
      <c r="B6861" s="480" t="s">
        <v>4003</v>
      </c>
      <c r="C6861" s="475"/>
      <c r="D6861" s="462"/>
    </row>
    <row r="6862" spans="2:4" x14ac:dyDescent="0.25">
      <c r="B6862" s="480" t="s">
        <v>4004</v>
      </c>
      <c r="C6862" s="475"/>
      <c r="D6862" s="462"/>
    </row>
    <row r="6863" spans="2:4" x14ac:dyDescent="0.25">
      <c r="B6863" s="480" t="s">
        <v>4005</v>
      </c>
      <c r="C6863" s="475"/>
      <c r="D6863" s="462"/>
    </row>
    <row r="6864" spans="2:4" x14ac:dyDescent="0.25">
      <c r="B6864" s="480" t="s">
        <v>4006</v>
      </c>
      <c r="C6864" s="475"/>
      <c r="D6864" s="462"/>
    </row>
    <row r="6865" spans="2:4" x14ac:dyDescent="0.25">
      <c r="B6865" s="480" t="s">
        <v>4007</v>
      </c>
      <c r="C6865" s="475"/>
      <c r="D6865" s="462"/>
    </row>
    <row r="6866" spans="2:4" x14ac:dyDescent="0.25">
      <c r="B6866" s="480" t="s">
        <v>4008</v>
      </c>
      <c r="C6866" s="475"/>
      <c r="D6866" s="462"/>
    </row>
    <row r="6867" spans="2:4" x14ac:dyDescent="0.25">
      <c r="B6867" s="480" t="s">
        <v>4009</v>
      </c>
      <c r="C6867" s="475"/>
      <c r="D6867" s="462"/>
    </row>
    <row r="6868" spans="2:4" x14ac:dyDescent="0.25">
      <c r="B6868" s="480" t="s">
        <v>4010</v>
      </c>
      <c r="C6868" s="475"/>
      <c r="D6868" s="462"/>
    </row>
    <row r="6869" spans="2:4" x14ac:dyDescent="0.25">
      <c r="B6869" s="480" t="s">
        <v>4011</v>
      </c>
      <c r="C6869" s="475"/>
      <c r="D6869" s="462"/>
    </row>
    <row r="6870" spans="2:4" x14ac:dyDescent="0.25">
      <c r="B6870" s="480" t="s">
        <v>4012</v>
      </c>
      <c r="C6870" s="475"/>
      <c r="D6870" s="462"/>
    </row>
    <row r="6871" spans="2:4" x14ac:dyDescent="0.25">
      <c r="B6871" s="480" t="s">
        <v>4013</v>
      </c>
      <c r="C6871" s="475"/>
      <c r="D6871" s="462"/>
    </row>
    <row r="6872" spans="2:4" x14ac:dyDescent="0.25">
      <c r="B6872" s="480" t="s">
        <v>4014</v>
      </c>
      <c r="C6872" s="475"/>
      <c r="D6872" s="462"/>
    </row>
    <row r="6873" spans="2:4" x14ac:dyDescent="0.25">
      <c r="B6873" s="480" t="s">
        <v>4015</v>
      </c>
      <c r="C6873" s="475"/>
      <c r="D6873" s="462"/>
    </row>
    <row r="6874" spans="2:4" x14ac:dyDescent="0.25">
      <c r="B6874" s="480" t="s">
        <v>4016</v>
      </c>
      <c r="C6874" s="475"/>
      <c r="D6874" s="462"/>
    </row>
    <row r="6875" spans="2:4" x14ac:dyDescent="0.25">
      <c r="B6875" s="480" t="s">
        <v>4017</v>
      </c>
      <c r="C6875" s="475"/>
      <c r="D6875" s="462"/>
    </row>
    <row r="6876" spans="2:4" x14ac:dyDescent="0.25">
      <c r="B6876" s="480" t="s">
        <v>4018</v>
      </c>
      <c r="C6876" s="475"/>
      <c r="D6876" s="462"/>
    </row>
    <row r="6877" spans="2:4" x14ac:dyDescent="0.25">
      <c r="B6877" s="480" t="s">
        <v>4019</v>
      </c>
      <c r="C6877" s="475"/>
      <c r="D6877" s="462"/>
    </row>
    <row r="6878" spans="2:4" x14ac:dyDescent="0.25">
      <c r="B6878" s="481" t="s">
        <v>4320</v>
      </c>
      <c r="C6878" s="471">
        <f>COLUMN(B6878)</f>
        <v>2</v>
      </c>
      <c r="D6878" s="471">
        <f>ROW(B6878)</f>
        <v>6878</v>
      </c>
    </row>
    <row r="6879" spans="2:4" x14ac:dyDescent="0.25">
      <c r="B6879" s="480" t="s">
        <v>4000</v>
      </c>
      <c r="C6879" s="475"/>
      <c r="D6879" s="462"/>
    </row>
    <row r="6880" spans="2:4" x14ac:dyDescent="0.25">
      <c r="B6880" s="480" t="s">
        <v>4001</v>
      </c>
      <c r="C6880" s="475"/>
      <c r="D6880" s="462"/>
    </row>
    <row r="6881" spans="2:4" x14ac:dyDescent="0.25">
      <c r="B6881" s="480" t="s">
        <v>4002</v>
      </c>
      <c r="C6881" s="475"/>
      <c r="D6881" s="462"/>
    </row>
    <row r="6882" spans="2:4" x14ac:dyDescent="0.25">
      <c r="B6882" s="480" t="s">
        <v>4003</v>
      </c>
      <c r="C6882" s="475"/>
      <c r="D6882" s="462"/>
    </row>
    <row r="6883" spans="2:4" x14ac:dyDescent="0.25">
      <c r="B6883" s="480" t="s">
        <v>4004</v>
      </c>
      <c r="C6883" s="475"/>
      <c r="D6883" s="462"/>
    </row>
    <row r="6884" spans="2:4" x14ac:dyDescent="0.25">
      <c r="B6884" s="480" t="s">
        <v>4005</v>
      </c>
      <c r="C6884" s="475"/>
      <c r="D6884" s="462"/>
    </row>
    <row r="6885" spans="2:4" x14ac:dyDescent="0.25">
      <c r="B6885" s="480" t="s">
        <v>4006</v>
      </c>
      <c r="C6885" s="475"/>
      <c r="D6885" s="462"/>
    </row>
    <row r="6886" spans="2:4" x14ac:dyDescent="0.25">
      <c r="B6886" s="480" t="s">
        <v>4007</v>
      </c>
      <c r="C6886" s="475"/>
      <c r="D6886" s="462"/>
    </row>
    <row r="6887" spans="2:4" x14ac:dyDescent="0.25">
      <c r="B6887" s="480" t="s">
        <v>4008</v>
      </c>
      <c r="C6887" s="475"/>
      <c r="D6887" s="462"/>
    </row>
    <row r="6888" spans="2:4" x14ac:dyDescent="0.25">
      <c r="B6888" s="480" t="s">
        <v>4009</v>
      </c>
      <c r="C6888" s="475"/>
      <c r="D6888" s="462"/>
    </row>
    <row r="6889" spans="2:4" x14ac:dyDescent="0.25">
      <c r="B6889" s="480" t="s">
        <v>4010</v>
      </c>
      <c r="C6889" s="475"/>
      <c r="D6889" s="462"/>
    </row>
    <row r="6890" spans="2:4" x14ac:dyDescent="0.25">
      <c r="B6890" s="480" t="s">
        <v>4011</v>
      </c>
      <c r="C6890" s="475"/>
      <c r="D6890" s="462"/>
    </row>
    <row r="6891" spans="2:4" x14ac:dyDescent="0.25">
      <c r="B6891" s="480" t="s">
        <v>4012</v>
      </c>
      <c r="C6891" s="475"/>
      <c r="D6891" s="462"/>
    </row>
    <row r="6892" spans="2:4" x14ac:dyDescent="0.25">
      <c r="B6892" s="480" t="s">
        <v>4013</v>
      </c>
      <c r="C6892" s="475"/>
      <c r="D6892" s="462"/>
    </row>
    <row r="6893" spans="2:4" x14ac:dyDescent="0.25">
      <c r="B6893" s="480" t="s">
        <v>4014</v>
      </c>
      <c r="C6893" s="475"/>
      <c r="D6893" s="462"/>
    </row>
    <row r="6894" spans="2:4" x14ac:dyDescent="0.25">
      <c r="B6894" s="480" t="s">
        <v>4015</v>
      </c>
      <c r="C6894" s="475"/>
      <c r="D6894" s="462"/>
    </row>
    <row r="6895" spans="2:4" x14ac:dyDescent="0.25">
      <c r="B6895" s="480" t="s">
        <v>4016</v>
      </c>
      <c r="C6895" s="475"/>
      <c r="D6895" s="462"/>
    </row>
    <row r="6896" spans="2:4" x14ac:dyDescent="0.25">
      <c r="B6896" s="480" t="s">
        <v>4017</v>
      </c>
      <c r="C6896" s="475"/>
      <c r="D6896" s="462"/>
    </row>
    <row r="6897" spans="2:4" x14ac:dyDescent="0.25">
      <c r="B6897" s="480" t="s">
        <v>4018</v>
      </c>
      <c r="C6897" s="475"/>
      <c r="D6897" s="462"/>
    </row>
    <row r="6898" spans="2:4" x14ac:dyDescent="0.25">
      <c r="B6898" s="480" t="s">
        <v>4019</v>
      </c>
      <c r="C6898" s="475"/>
      <c r="D6898" s="462"/>
    </row>
    <row r="6899" spans="2:4" x14ac:dyDescent="0.25">
      <c r="B6899" s="481" t="s">
        <v>4321</v>
      </c>
      <c r="C6899" s="471">
        <f>COLUMN(B6899)</f>
        <v>2</v>
      </c>
      <c r="D6899" s="471">
        <f>ROW(B6899)</f>
        <v>6899</v>
      </c>
    </row>
    <row r="6900" spans="2:4" x14ac:dyDescent="0.25">
      <c r="B6900" s="480" t="s">
        <v>4000</v>
      </c>
      <c r="C6900" s="475"/>
      <c r="D6900" s="462"/>
    </row>
    <row r="6901" spans="2:4" x14ac:dyDescent="0.25">
      <c r="B6901" s="480" t="s">
        <v>4001</v>
      </c>
      <c r="C6901" s="475"/>
      <c r="D6901" s="462"/>
    </row>
    <row r="6902" spans="2:4" x14ac:dyDescent="0.25">
      <c r="B6902" s="480" t="s">
        <v>4002</v>
      </c>
      <c r="C6902" s="475"/>
      <c r="D6902" s="462"/>
    </row>
    <row r="6903" spans="2:4" x14ac:dyDescent="0.25">
      <c r="B6903" s="480" t="s">
        <v>4003</v>
      </c>
      <c r="C6903" s="475"/>
      <c r="D6903" s="462"/>
    </row>
    <row r="6904" spans="2:4" x14ac:dyDescent="0.25">
      <c r="B6904" s="480" t="s">
        <v>4004</v>
      </c>
      <c r="C6904" s="475"/>
      <c r="D6904" s="462"/>
    </row>
    <row r="6905" spans="2:4" x14ac:dyDescent="0.25">
      <c r="B6905" s="480" t="s">
        <v>4005</v>
      </c>
      <c r="C6905" s="475"/>
      <c r="D6905" s="462"/>
    </row>
    <row r="6906" spans="2:4" x14ac:dyDescent="0.25">
      <c r="B6906" s="480" t="s">
        <v>4006</v>
      </c>
      <c r="C6906" s="475"/>
      <c r="D6906" s="462"/>
    </row>
    <row r="6907" spans="2:4" x14ac:dyDescent="0.25">
      <c r="B6907" s="480" t="s">
        <v>4007</v>
      </c>
      <c r="C6907" s="475"/>
      <c r="D6907" s="462"/>
    </row>
    <row r="6908" spans="2:4" x14ac:dyDescent="0.25">
      <c r="B6908" s="480" t="s">
        <v>4008</v>
      </c>
      <c r="C6908" s="475"/>
      <c r="D6908" s="462"/>
    </row>
    <row r="6909" spans="2:4" x14ac:dyDescent="0.25">
      <c r="B6909" s="480" t="s">
        <v>4009</v>
      </c>
      <c r="C6909" s="475"/>
      <c r="D6909" s="462"/>
    </row>
    <row r="6910" spans="2:4" x14ac:dyDescent="0.25">
      <c r="B6910" s="480" t="s">
        <v>4010</v>
      </c>
      <c r="C6910" s="475"/>
      <c r="D6910" s="462"/>
    </row>
    <row r="6911" spans="2:4" x14ac:dyDescent="0.25">
      <c r="B6911" s="480" t="s">
        <v>4011</v>
      </c>
      <c r="C6911" s="475"/>
      <c r="D6911" s="462"/>
    </row>
    <row r="6912" spans="2:4" x14ac:dyDescent="0.25">
      <c r="B6912" s="480" t="s">
        <v>4012</v>
      </c>
      <c r="C6912" s="475"/>
      <c r="D6912" s="462"/>
    </row>
    <row r="6913" spans="2:4" x14ac:dyDescent="0.25">
      <c r="B6913" s="480" t="s">
        <v>4013</v>
      </c>
      <c r="C6913" s="475"/>
      <c r="D6913" s="462"/>
    </row>
    <row r="6914" spans="2:4" x14ac:dyDescent="0.25">
      <c r="B6914" s="480" t="s">
        <v>4014</v>
      </c>
      <c r="C6914" s="475"/>
      <c r="D6914" s="462"/>
    </row>
    <row r="6915" spans="2:4" x14ac:dyDescent="0.25">
      <c r="B6915" s="480" t="s">
        <v>4015</v>
      </c>
      <c r="C6915" s="475"/>
      <c r="D6915" s="462"/>
    </row>
    <row r="6916" spans="2:4" x14ac:dyDescent="0.25">
      <c r="B6916" s="480" t="s">
        <v>4016</v>
      </c>
      <c r="C6916" s="475"/>
      <c r="D6916" s="462"/>
    </row>
    <row r="6917" spans="2:4" x14ac:dyDescent="0.25">
      <c r="B6917" s="480" t="s">
        <v>4017</v>
      </c>
      <c r="C6917" s="475"/>
      <c r="D6917" s="462"/>
    </row>
    <row r="6918" spans="2:4" x14ac:dyDescent="0.25">
      <c r="B6918" s="480" t="s">
        <v>4018</v>
      </c>
      <c r="C6918" s="475"/>
      <c r="D6918" s="462"/>
    </row>
    <row r="6919" spans="2:4" x14ac:dyDescent="0.25">
      <c r="B6919" s="480" t="s">
        <v>4019</v>
      </c>
      <c r="C6919" s="475"/>
      <c r="D6919" s="462"/>
    </row>
    <row r="6920" spans="2:4" x14ac:dyDescent="0.25">
      <c r="B6920" s="481" t="s">
        <v>4322</v>
      </c>
      <c r="C6920" s="471">
        <f>COLUMN(B6920)</f>
        <v>2</v>
      </c>
      <c r="D6920" s="471">
        <f>ROW(B6920)</f>
        <v>6920</v>
      </c>
    </row>
    <row r="6921" spans="2:4" x14ac:dyDescent="0.25">
      <c r="B6921" s="480" t="s">
        <v>4000</v>
      </c>
      <c r="C6921" s="475"/>
      <c r="D6921" s="462"/>
    </row>
    <row r="6922" spans="2:4" x14ac:dyDescent="0.25">
      <c r="B6922" s="480" t="s">
        <v>4001</v>
      </c>
      <c r="C6922" s="475"/>
      <c r="D6922" s="462"/>
    </row>
    <row r="6923" spans="2:4" x14ac:dyDescent="0.25">
      <c r="B6923" s="480" t="s">
        <v>4002</v>
      </c>
      <c r="C6923" s="475"/>
      <c r="D6923" s="462"/>
    </row>
    <row r="6924" spans="2:4" x14ac:dyDescent="0.25">
      <c r="B6924" s="480" t="s">
        <v>4003</v>
      </c>
      <c r="C6924" s="475"/>
      <c r="D6924" s="462"/>
    </row>
    <row r="6925" spans="2:4" x14ac:dyDescent="0.25">
      <c r="B6925" s="480" t="s">
        <v>4004</v>
      </c>
      <c r="C6925" s="475"/>
      <c r="D6925" s="462"/>
    </row>
    <row r="6926" spans="2:4" x14ac:dyDescent="0.25">
      <c r="B6926" s="480" t="s">
        <v>4005</v>
      </c>
      <c r="C6926" s="475"/>
      <c r="D6926" s="462"/>
    </row>
    <row r="6927" spans="2:4" x14ac:dyDescent="0.25">
      <c r="B6927" s="480" t="s">
        <v>4006</v>
      </c>
      <c r="C6927" s="475"/>
      <c r="D6927" s="462"/>
    </row>
    <row r="6928" spans="2:4" x14ac:dyDescent="0.25">
      <c r="B6928" s="480" t="s">
        <v>4007</v>
      </c>
      <c r="C6928" s="475"/>
      <c r="D6928" s="462"/>
    </row>
    <row r="6929" spans="2:4" x14ac:dyDescent="0.25">
      <c r="B6929" s="480" t="s">
        <v>4008</v>
      </c>
      <c r="C6929" s="475"/>
      <c r="D6929" s="462"/>
    </row>
    <row r="6930" spans="2:4" x14ac:dyDescent="0.25">
      <c r="B6930" s="480" t="s">
        <v>4009</v>
      </c>
      <c r="C6930" s="475"/>
      <c r="D6930" s="462"/>
    </row>
    <row r="6931" spans="2:4" x14ac:dyDescent="0.25">
      <c r="B6931" s="480" t="s">
        <v>4010</v>
      </c>
      <c r="C6931" s="475"/>
      <c r="D6931" s="462"/>
    </row>
    <row r="6932" spans="2:4" x14ac:dyDescent="0.25">
      <c r="B6932" s="480" t="s">
        <v>4011</v>
      </c>
      <c r="C6932" s="475"/>
      <c r="D6932" s="462"/>
    </row>
    <row r="6933" spans="2:4" x14ac:dyDescent="0.25">
      <c r="B6933" s="480" t="s">
        <v>4012</v>
      </c>
      <c r="C6933" s="475"/>
      <c r="D6933" s="462"/>
    </row>
    <row r="6934" spans="2:4" x14ac:dyDescent="0.25">
      <c r="B6934" s="480" t="s">
        <v>4013</v>
      </c>
      <c r="C6934" s="475"/>
      <c r="D6934" s="462"/>
    </row>
    <row r="6935" spans="2:4" x14ac:dyDescent="0.25">
      <c r="B6935" s="480" t="s">
        <v>4014</v>
      </c>
      <c r="C6935" s="475"/>
      <c r="D6935" s="462"/>
    </row>
    <row r="6936" spans="2:4" x14ac:dyDescent="0.25">
      <c r="B6936" s="480" t="s">
        <v>4015</v>
      </c>
      <c r="C6936" s="475"/>
      <c r="D6936" s="462"/>
    </row>
    <row r="6937" spans="2:4" x14ac:dyDescent="0.25">
      <c r="B6937" s="480" t="s">
        <v>4016</v>
      </c>
      <c r="C6937" s="475"/>
      <c r="D6937" s="462"/>
    </row>
    <row r="6938" spans="2:4" x14ac:dyDescent="0.25">
      <c r="B6938" s="480" t="s">
        <v>4017</v>
      </c>
      <c r="C6938" s="475"/>
      <c r="D6938" s="462"/>
    </row>
    <row r="6939" spans="2:4" x14ac:dyDescent="0.25">
      <c r="B6939" s="480" t="s">
        <v>4018</v>
      </c>
      <c r="C6939" s="475"/>
      <c r="D6939" s="462"/>
    </row>
    <row r="6940" spans="2:4" x14ac:dyDescent="0.25">
      <c r="B6940" s="480" t="s">
        <v>4019</v>
      </c>
      <c r="C6940" s="475"/>
      <c r="D6940" s="462"/>
    </row>
    <row r="6941" spans="2:4" x14ac:dyDescent="0.25">
      <c r="B6941" s="481" t="s">
        <v>4323</v>
      </c>
      <c r="C6941" s="471">
        <f>COLUMN(B6941)</f>
        <v>2</v>
      </c>
      <c r="D6941" s="471">
        <f>ROW(B6941)</f>
        <v>6941</v>
      </c>
    </row>
    <row r="6942" spans="2:4" x14ac:dyDescent="0.25">
      <c r="B6942" s="480" t="s">
        <v>4000</v>
      </c>
      <c r="C6942" s="475"/>
      <c r="D6942" s="462"/>
    </row>
    <row r="6943" spans="2:4" x14ac:dyDescent="0.25">
      <c r="B6943" s="480" t="s">
        <v>4001</v>
      </c>
      <c r="C6943" s="475"/>
      <c r="D6943" s="462"/>
    </row>
    <row r="6944" spans="2:4" x14ac:dyDescent="0.25">
      <c r="B6944" s="480" t="s">
        <v>4002</v>
      </c>
      <c r="C6944" s="475"/>
      <c r="D6944" s="462"/>
    </row>
    <row r="6945" spans="2:4" x14ac:dyDescent="0.25">
      <c r="B6945" s="480" t="s">
        <v>4003</v>
      </c>
      <c r="C6945" s="475"/>
      <c r="D6945" s="462"/>
    </row>
    <row r="6946" spans="2:4" x14ac:dyDescent="0.25">
      <c r="B6946" s="480" t="s">
        <v>4004</v>
      </c>
      <c r="C6946" s="475"/>
      <c r="D6946" s="462"/>
    </row>
    <row r="6947" spans="2:4" x14ac:dyDescent="0.25">
      <c r="B6947" s="480" t="s">
        <v>4005</v>
      </c>
      <c r="C6947" s="475"/>
      <c r="D6947" s="462"/>
    </row>
    <row r="6948" spans="2:4" x14ac:dyDescent="0.25">
      <c r="B6948" s="480" t="s">
        <v>4006</v>
      </c>
      <c r="C6948" s="475"/>
      <c r="D6948" s="462"/>
    </row>
    <row r="6949" spans="2:4" x14ac:dyDescent="0.25">
      <c r="B6949" s="480" t="s">
        <v>4007</v>
      </c>
      <c r="C6949" s="475"/>
      <c r="D6949" s="462"/>
    </row>
    <row r="6950" spans="2:4" x14ac:dyDescent="0.25">
      <c r="B6950" s="480" t="s">
        <v>4008</v>
      </c>
      <c r="C6950" s="475"/>
      <c r="D6950" s="462"/>
    </row>
    <row r="6951" spans="2:4" x14ac:dyDescent="0.25">
      <c r="B6951" s="480" t="s">
        <v>4009</v>
      </c>
      <c r="C6951" s="475"/>
      <c r="D6951" s="462"/>
    </row>
    <row r="6952" spans="2:4" x14ac:dyDescent="0.25">
      <c r="B6952" s="480" t="s">
        <v>4010</v>
      </c>
      <c r="C6952" s="475"/>
      <c r="D6952" s="462"/>
    </row>
    <row r="6953" spans="2:4" x14ac:dyDescent="0.25">
      <c r="B6953" s="480" t="s">
        <v>4011</v>
      </c>
      <c r="C6953" s="475"/>
      <c r="D6953" s="462"/>
    </row>
    <row r="6954" spans="2:4" x14ac:dyDescent="0.25">
      <c r="B6954" s="480" t="s">
        <v>4012</v>
      </c>
      <c r="C6954" s="475"/>
      <c r="D6954" s="462"/>
    </row>
    <row r="6955" spans="2:4" x14ac:dyDescent="0.25">
      <c r="B6955" s="480" t="s">
        <v>4013</v>
      </c>
      <c r="C6955" s="475"/>
      <c r="D6955" s="462"/>
    </row>
    <row r="6956" spans="2:4" x14ac:dyDescent="0.25">
      <c r="B6956" s="480" t="s">
        <v>4014</v>
      </c>
      <c r="C6956" s="475"/>
      <c r="D6956" s="462"/>
    </row>
    <row r="6957" spans="2:4" x14ac:dyDescent="0.25">
      <c r="B6957" s="480" t="s">
        <v>4015</v>
      </c>
      <c r="C6957" s="475"/>
      <c r="D6957" s="462"/>
    </row>
    <row r="6958" spans="2:4" x14ac:dyDescent="0.25">
      <c r="B6958" s="480" t="s">
        <v>4016</v>
      </c>
      <c r="C6958" s="475"/>
      <c r="D6958" s="462"/>
    </row>
    <row r="6959" spans="2:4" x14ac:dyDescent="0.25">
      <c r="B6959" s="480" t="s">
        <v>4017</v>
      </c>
      <c r="C6959" s="475"/>
      <c r="D6959" s="462"/>
    </row>
    <row r="6960" spans="2:4" x14ac:dyDescent="0.25">
      <c r="B6960" s="480" t="s">
        <v>4018</v>
      </c>
      <c r="C6960" s="475"/>
      <c r="D6960" s="462"/>
    </row>
    <row r="6961" spans="2:4" x14ac:dyDescent="0.25">
      <c r="B6961" s="480" t="s">
        <v>4019</v>
      </c>
      <c r="C6961" s="475"/>
      <c r="D6961" s="462"/>
    </row>
    <row r="6962" spans="2:4" x14ac:dyDescent="0.25">
      <c r="B6962" s="477" t="s">
        <v>4324</v>
      </c>
      <c r="C6962" s="471">
        <f>COLUMN(B6962)</f>
        <v>2</v>
      </c>
      <c r="D6962" s="471">
        <f>ROW(B6962)</f>
        <v>6962</v>
      </c>
    </row>
    <row r="6963" spans="2:4" x14ac:dyDescent="0.25">
      <c r="B6963" s="480" t="s">
        <v>4000</v>
      </c>
      <c r="C6963" s="475"/>
      <c r="D6963" s="462"/>
    </row>
    <row r="6964" spans="2:4" x14ac:dyDescent="0.25">
      <c r="B6964" s="480" t="s">
        <v>4001</v>
      </c>
      <c r="C6964" s="475"/>
      <c r="D6964" s="462"/>
    </row>
    <row r="6965" spans="2:4" x14ac:dyDescent="0.25">
      <c r="B6965" s="480" t="s">
        <v>4002</v>
      </c>
      <c r="C6965" s="475"/>
      <c r="D6965" s="462"/>
    </row>
    <row r="6966" spans="2:4" x14ac:dyDescent="0.25">
      <c r="B6966" s="480" t="s">
        <v>4003</v>
      </c>
      <c r="C6966" s="475"/>
      <c r="D6966" s="462"/>
    </row>
    <row r="6967" spans="2:4" x14ac:dyDescent="0.25">
      <c r="B6967" s="480" t="s">
        <v>4004</v>
      </c>
      <c r="C6967" s="475"/>
      <c r="D6967" s="462"/>
    </row>
    <row r="6968" spans="2:4" x14ac:dyDescent="0.25">
      <c r="B6968" s="480" t="s">
        <v>4005</v>
      </c>
      <c r="C6968" s="475"/>
      <c r="D6968" s="462"/>
    </row>
    <row r="6969" spans="2:4" x14ac:dyDescent="0.25">
      <c r="B6969" s="480" t="s">
        <v>4006</v>
      </c>
      <c r="C6969" s="475"/>
      <c r="D6969" s="462"/>
    </row>
    <row r="6970" spans="2:4" x14ac:dyDescent="0.25">
      <c r="B6970" s="480" t="s">
        <v>4007</v>
      </c>
      <c r="C6970" s="475"/>
      <c r="D6970" s="462"/>
    </row>
    <row r="6971" spans="2:4" x14ac:dyDescent="0.25">
      <c r="B6971" s="480" t="s">
        <v>4008</v>
      </c>
      <c r="C6971" s="475"/>
      <c r="D6971" s="462"/>
    </row>
    <row r="6972" spans="2:4" x14ac:dyDescent="0.25">
      <c r="B6972" s="480" t="s">
        <v>4009</v>
      </c>
      <c r="C6972" s="475"/>
      <c r="D6972" s="462"/>
    </row>
    <row r="6973" spans="2:4" x14ac:dyDescent="0.25">
      <c r="B6973" s="480" t="s">
        <v>4010</v>
      </c>
      <c r="C6973" s="475"/>
      <c r="D6973" s="462"/>
    </row>
    <row r="6974" spans="2:4" x14ac:dyDescent="0.25">
      <c r="B6974" s="480" t="s">
        <v>4011</v>
      </c>
      <c r="C6974" s="475"/>
      <c r="D6974" s="462"/>
    </row>
    <row r="6975" spans="2:4" x14ac:dyDescent="0.25">
      <c r="B6975" s="480" t="s">
        <v>4012</v>
      </c>
      <c r="C6975" s="475"/>
      <c r="D6975" s="462"/>
    </row>
    <row r="6976" spans="2:4" x14ac:dyDescent="0.25">
      <c r="B6976" s="480" t="s">
        <v>4013</v>
      </c>
      <c r="C6976" s="475"/>
      <c r="D6976" s="462"/>
    </row>
    <row r="6977" spans="2:4" x14ac:dyDescent="0.25">
      <c r="B6977" s="480" t="s">
        <v>4014</v>
      </c>
      <c r="C6977" s="475"/>
      <c r="D6977" s="462"/>
    </row>
    <row r="6978" spans="2:4" x14ac:dyDescent="0.25">
      <c r="B6978" s="480" t="s">
        <v>4015</v>
      </c>
      <c r="C6978" s="475"/>
      <c r="D6978" s="462"/>
    </row>
    <row r="6979" spans="2:4" x14ac:dyDescent="0.25">
      <c r="B6979" s="480" t="s">
        <v>4016</v>
      </c>
      <c r="C6979" s="475"/>
      <c r="D6979" s="462"/>
    </row>
    <row r="6980" spans="2:4" x14ac:dyDescent="0.25">
      <c r="B6980" s="480" t="s">
        <v>4017</v>
      </c>
      <c r="C6980" s="475"/>
      <c r="D6980" s="462"/>
    </row>
    <row r="6981" spans="2:4" x14ac:dyDescent="0.25">
      <c r="B6981" s="480" t="s">
        <v>4018</v>
      </c>
      <c r="C6981" s="475"/>
      <c r="D6981" s="462"/>
    </row>
    <row r="6982" spans="2:4" x14ac:dyDescent="0.25">
      <c r="B6982" s="480" t="s">
        <v>4019</v>
      </c>
      <c r="C6982" s="475"/>
      <c r="D6982" s="462"/>
    </row>
    <row r="6983" spans="2:4" x14ac:dyDescent="0.25">
      <c r="B6983" s="481" t="s">
        <v>4325</v>
      </c>
      <c r="C6983" s="471">
        <f>COLUMN(B6983)</f>
        <v>2</v>
      </c>
      <c r="D6983" s="471">
        <f>ROW(B6983)</f>
        <v>6983</v>
      </c>
    </row>
    <row r="6984" spans="2:4" x14ac:dyDescent="0.25">
      <c r="B6984" s="480" t="s">
        <v>4000</v>
      </c>
      <c r="C6984" s="475"/>
      <c r="D6984" s="462"/>
    </row>
    <row r="6985" spans="2:4" x14ac:dyDescent="0.25">
      <c r="B6985" s="480" t="s">
        <v>4001</v>
      </c>
      <c r="C6985" s="475"/>
      <c r="D6985" s="462"/>
    </row>
    <row r="6986" spans="2:4" x14ac:dyDescent="0.25">
      <c r="B6986" s="480" t="s">
        <v>4002</v>
      </c>
      <c r="C6986" s="475"/>
      <c r="D6986" s="462"/>
    </row>
    <row r="6987" spans="2:4" x14ac:dyDescent="0.25">
      <c r="B6987" s="480" t="s">
        <v>4003</v>
      </c>
      <c r="C6987" s="475"/>
      <c r="D6987" s="462"/>
    </row>
    <row r="6988" spans="2:4" x14ac:dyDescent="0.25">
      <c r="B6988" s="480" t="s">
        <v>4004</v>
      </c>
      <c r="C6988" s="475"/>
      <c r="D6988" s="462"/>
    </row>
    <row r="6989" spans="2:4" x14ac:dyDescent="0.25">
      <c r="B6989" s="480" t="s">
        <v>4005</v>
      </c>
      <c r="C6989" s="475"/>
      <c r="D6989" s="462"/>
    </row>
    <row r="6990" spans="2:4" x14ac:dyDescent="0.25">
      <c r="B6990" s="480" t="s">
        <v>4006</v>
      </c>
      <c r="C6990" s="475"/>
      <c r="D6990" s="462"/>
    </row>
    <row r="6991" spans="2:4" x14ac:dyDescent="0.25">
      <c r="B6991" s="480" t="s">
        <v>4007</v>
      </c>
      <c r="C6991" s="475"/>
      <c r="D6991" s="462"/>
    </row>
    <row r="6992" spans="2:4" x14ac:dyDescent="0.25">
      <c r="B6992" s="480" t="s">
        <v>4008</v>
      </c>
      <c r="C6992" s="475"/>
      <c r="D6992" s="462"/>
    </row>
    <row r="6993" spans="2:4" x14ac:dyDescent="0.25">
      <c r="B6993" s="480" t="s">
        <v>4009</v>
      </c>
      <c r="C6993" s="475"/>
      <c r="D6993" s="462"/>
    </row>
    <row r="6994" spans="2:4" x14ac:dyDescent="0.25">
      <c r="B6994" s="480" t="s">
        <v>4010</v>
      </c>
      <c r="C6994" s="475"/>
      <c r="D6994" s="462"/>
    </row>
    <row r="6995" spans="2:4" x14ac:dyDescent="0.25">
      <c r="B6995" s="480" t="s">
        <v>4011</v>
      </c>
      <c r="C6995" s="475"/>
      <c r="D6995" s="462"/>
    </row>
    <row r="6996" spans="2:4" x14ac:dyDescent="0.25">
      <c r="B6996" s="480" t="s">
        <v>4012</v>
      </c>
      <c r="C6996" s="475"/>
      <c r="D6996" s="462"/>
    </row>
    <row r="6997" spans="2:4" x14ac:dyDescent="0.25">
      <c r="B6997" s="480" t="s">
        <v>4013</v>
      </c>
      <c r="C6997" s="475"/>
      <c r="D6997" s="462"/>
    </row>
    <row r="6998" spans="2:4" x14ac:dyDescent="0.25">
      <c r="B6998" s="480" t="s">
        <v>4014</v>
      </c>
      <c r="C6998" s="475"/>
      <c r="D6998" s="462"/>
    </row>
    <row r="6999" spans="2:4" x14ac:dyDescent="0.25">
      <c r="B6999" s="480" t="s">
        <v>4015</v>
      </c>
      <c r="C6999" s="475"/>
      <c r="D6999" s="462"/>
    </row>
    <row r="7000" spans="2:4" x14ac:dyDescent="0.25">
      <c r="B7000" s="480" t="s">
        <v>4016</v>
      </c>
      <c r="C7000" s="475"/>
      <c r="D7000" s="462"/>
    </row>
    <row r="7001" spans="2:4" x14ac:dyDescent="0.25">
      <c r="B7001" s="480" t="s">
        <v>4017</v>
      </c>
      <c r="C7001" s="475"/>
      <c r="D7001" s="462"/>
    </row>
    <row r="7002" spans="2:4" x14ac:dyDescent="0.25">
      <c r="B7002" s="480" t="s">
        <v>4018</v>
      </c>
      <c r="C7002" s="475"/>
      <c r="D7002" s="462"/>
    </row>
    <row r="7003" spans="2:4" x14ac:dyDescent="0.25">
      <c r="B7003" s="480" t="s">
        <v>4019</v>
      </c>
      <c r="C7003" s="475"/>
      <c r="D7003" s="462"/>
    </row>
    <row r="7004" spans="2:4" x14ac:dyDescent="0.25">
      <c r="B7004" s="481" t="s">
        <v>4326</v>
      </c>
      <c r="C7004" s="471">
        <f>COLUMN(B7004)</f>
        <v>2</v>
      </c>
      <c r="D7004" s="471">
        <f>ROW(B7004)</f>
        <v>7004</v>
      </c>
    </row>
    <row r="7005" spans="2:4" x14ac:dyDescent="0.25">
      <c r="B7005" s="480" t="s">
        <v>4000</v>
      </c>
      <c r="C7005" s="475"/>
      <c r="D7005" s="462"/>
    </row>
    <row r="7006" spans="2:4" x14ac:dyDescent="0.25">
      <c r="B7006" s="480" t="s">
        <v>4001</v>
      </c>
      <c r="C7006" s="475"/>
      <c r="D7006" s="462"/>
    </row>
    <row r="7007" spans="2:4" x14ac:dyDescent="0.25">
      <c r="B7007" s="480" t="s">
        <v>4002</v>
      </c>
      <c r="C7007" s="475"/>
      <c r="D7007" s="462"/>
    </row>
    <row r="7008" spans="2:4" x14ac:dyDescent="0.25">
      <c r="B7008" s="480" t="s">
        <v>4003</v>
      </c>
      <c r="C7008" s="475"/>
      <c r="D7008" s="462"/>
    </row>
    <row r="7009" spans="2:4" x14ac:dyDescent="0.25">
      <c r="B7009" s="480" t="s">
        <v>4004</v>
      </c>
      <c r="C7009" s="475"/>
      <c r="D7009" s="462"/>
    </row>
    <row r="7010" spans="2:4" x14ac:dyDescent="0.25">
      <c r="B7010" s="480" t="s">
        <v>4005</v>
      </c>
      <c r="C7010" s="475"/>
      <c r="D7010" s="462"/>
    </row>
    <row r="7011" spans="2:4" x14ac:dyDescent="0.25">
      <c r="B7011" s="480" t="s">
        <v>4006</v>
      </c>
      <c r="C7011" s="475"/>
      <c r="D7011" s="462"/>
    </row>
    <row r="7012" spans="2:4" x14ac:dyDescent="0.25">
      <c r="B7012" s="480" t="s">
        <v>4007</v>
      </c>
      <c r="C7012" s="475"/>
      <c r="D7012" s="462"/>
    </row>
    <row r="7013" spans="2:4" x14ac:dyDescent="0.25">
      <c r="B7013" s="480" t="s">
        <v>4008</v>
      </c>
      <c r="C7013" s="475"/>
      <c r="D7013" s="462"/>
    </row>
    <row r="7014" spans="2:4" x14ac:dyDescent="0.25">
      <c r="B7014" s="480" t="s">
        <v>4009</v>
      </c>
      <c r="C7014" s="475"/>
      <c r="D7014" s="462"/>
    </row>
    <row r="7015" spans="2:4" x14ac:dyDescent="0.25">
      <c r="B7015" s="480" t="s">
        <v>4010</v>
      </c>
      <c r="C7015" s="475"/>
      <c r="D7015" s="462"/>
    </row>
    <row r="7016" spans="2:4" x14ac:dyDescent="0.25">
      <c r="B7016" s="480" t="s">
        <v>4011</v>
      </c>
      <c r="C7016" s="475"/>
      <c r="D7016" s="462"/>
    </row>
    <row r="7017" spans="2:4" x14ac:dyDescent="0.25">
      <c r="B7017" s="480" t="s">
        <v>4012</v>
      </c>
      <c r="C7017" s="475"/>
      <c r="D7017" s="462"/>
    </row>
    <row r="7018" spans="2:4" x14ac:dyDescent="0.25">
      <c r="B7018" s="480" t="s">
        <v>4013</v>
      </c>
      <c r="C7018" s="475"/>
      <c r="D7018" s="462"/>
    </row>
    <row r="7019" spans="2:4" x14ac:dyDescent="0.25">
      <c r="B7019" s="480" t="s">
        <v>4014</v>
      </c>
      <c r="C7019" s="475"/>
      <c r="D7019" s="462"/>
    </row>
    <row r="7020" spans="2:4" x14ac:dyDescent="0.25">
      <c r="B7020" s="480" t="s">
        <v>4015</v>
      </c>
      <c r="C7020" s="475"/>
      <c r="D7020" s="462"/>
    </row>
    <row r="7021" spans="2:4" x14ac:dyDescent="0.25">
      <c r="B7021" s="480" t="s">
        <v>4016</v>
      </c>
      <c r="C7021" s="475"/>
      <c r="D7021" s="462"/>
    </row>
    <row r="7022" spans="2:4" x14ac:dyDescent="0.25">
      <c r="B7022" s="480" t="s">
        <v>4017</v>
      </c>
      <c r="C7022" s="475"/>
      <c r="D7022" s="462"/>
    </row>
    <row r="7023" spans="2:4" x14ac:dyDescent="0.25">
      <c r="B7023" s="480" t="s">
        <v>4018</v>
      </c>
      <c r="C7023" s="475"/>
      <c r="D7023" s="462"/>
    </row>
    <row r="7024" spans="2:4" x14ac:dyDescent="0.25">
      <c r="B7024" s="480" t="s">
        <v>4019</v>
      </c>
      <c r="C7024" s="475"/>
      <c r="D7024" s="462"/>
    </row>
    <row r="7025" spans="2:4" x14ac:dyDescent="0.25">
      <c r="B7025" s="481" t="s">
        <v>4327</v>
      </c>
      <c r="C7025" s="471">
        <f>COLUMN(B7025)</f>
        <v>2</v>
      </c>
      <c r="D7025" s="471">
        <f>ROW(B7025)</f>
        <v>7025</v>
      </c>
    </row>
    <row r="7026" spans="2:4" x14ac:dyDescent="0.25">
      <c r="B7026" s="480" t="s">
        <v>4000</v>
      </c>
      <c r="C7026" s="475"/>
      <c r="D7026" s="462"/>
    </row>
    <row r="7027" spans="2:4" x14ac:dyDescent="0.25">
      <c r="B7027" s="480" t="s">
        <v>4001</v>
      </c>
      <c r="C7027" s="475"/>
      <c r="D7027" s="462"/>
    </row>
    <row r="7028" spans="2:4" x14ac:dyDescent="0.25">
      <c r="B7028" s="480" t="s">
        <v>4002</v>
      </c>
      <c r="C7028" s="475"/>
      <c r="D7028" s="462"/>
    </row>
    <row r="7029" spans="2:4" x14ac:dyDescent="0.25">
      <c r="B7029" s="480" t="s">
        <v>4003</v>
      </c>
      <c r="C7029" s="475"/>
      <c r="D7029" s="462"/>
    </row>
    <row r="7030" spans="2:4" x14ac:dyDescent="0.25">
      <c r="B7030" s="480" t="s">
        <v>4004</v>
      </c>
      <c r="C7030" s="475"/>
      <c r="D7030" s="462"/>
    </row>
    <row r="7031" spans="2:4" x14ac:dyDescent="0.25">
      <c r="B7031" s="480" t="s">
        <v>4005</v>
      </c>
      <c r="C7031" s="475"/>
      <c r="D7031" s="462"/>
    </row>
    <row r="7032" spans="2:4" x14ac:dyDescent="0.25">
      <c r="B7032" s="480" t="s">
        <v>4006</v>
      </c>
      <c r="C7032" s="475"/>
      <c r="D7032" s="462"/>
    </row>
    <row r="7033" spans="2:4" x14ac:dyDescent="0.25">
      <c r="B7033" s="480" t="s">
        <v>4007</v>
      </c>
      <c r="C7033" s="475"/>
      <c r="D7033" s="462"/>
    </row>
    <row r="7034" spans="2:4" x14ac:dyDescent="0.25">
      <c r="B7034" s="480" t="s">
        <v>4008</v>
      </c>
      <c r="C7034" s="475"/>
      <c r="D7034" s="462"/>
    </row>
    <row r="7035" spans="2:4" x14ac:dyDescent="0.25">
      <c r="B7035" s="480" t="s">
        <v>4009</v>
      </c>
      <c r="C7035" s="475"/>
      <c r="D7035" s="462"/>
    </row>
    <row r="7036" spans="2:4" x14ac:dyDescent="0.25">
      <c r="B7036" s="480" t="s">
        <v>4010</v>
      </c>
      <c r="C7036" s="475"/>
      <c r="D7036" s="462"/>
    </row>
    <row r="7037" spans="2:4" x14ac:dyDescent="0.25">
      <c r="B7037" s="480" t="s">
        <v>4011</v>
      </c>
      <c r="C7037" s="475"/>
      <c r="D7037" s="462"/>
    </row>
    <row r="7038" spans="2:4" x14ac:dyDescent="0.25">
      <c r="B7038" s="480" t="s">
        <v>4012</v>
      </c>
      <c r="C7038" s="475"/>
      <c r="D7038" s="462"/>
    </row>
    <row r="7039" spans="2:4" x14ac:dyDescent="0.25">
      <c r="B7039" s="480" t="s">
        <v>4013</v>
      </c>
      <c r="C7039" s="475"/>
      <c r="D7039" s="462"/>
    </row>
    <row r="7040" spans="2:4" x14ac:dyDescent="0.25">
      <c r="B7040" s="480" t="s">
        <v>4014</v>
      </c>
      <c r="C7040" s="475"/>
      <c r="D7040" s="462"/>
    </row>
    <row r="7041" spans="2:4" x14ac:dyDescent="0.25">
      <c r="B7041" s="480" t="s">
        <v>4015</v>
      </c>
      <c r="C7041" s="475"/>
      <c r="D7041" s="462"/>
    </row>
    <row r="7042" spans="2:4" x14ac:dyDescent="0.25">
      <c r="B7042" s="480" t="s">
        <v>4016</v>
      </c>
      <c r="C7042" s="475"/>
      <c r="D7042" s="462"/>
    </row>
    <row r="7043" spans="2:4" x14ac:dyDescent="0.25">
      <c r="B7043" s="480" t="s">
        <v>4017</v>
      </c>
      <c r="C7043" s="475"/>
      <c r="D7043" s="462"/>
    </row>
    <row r="7044" spans="2:4" x14ac:dyDescent="0.25">
      <c r="B7044" s="480" t="s">
        <v>4018</v>
      </c>
      <c r="C7044" s="475"/>
      <c r="D7044" s="462"/>
    </row>
    <row r="7045" spans="2:4" x14ac:dyDescent="0.25">
      <c r="B7045" s="480" t="s">
        <v>4019</v>
      </c>
      <c r="C7045" s="475"/>
      <c r="D7045" s="462"/>
    </row>
    <row r="7046" spans="2:4" x14ac:dyDescent="0.25">
      <c r="B7046" s="481" t="s">
        <v>4328</v>
      </c>
      <c r="C7046" s="471">
        <f>COLUMN(B7046)</f>
        <v>2</v>
      </c>
      <c r="D7046" s="471">
        <f>ROW(B7046)</f>
        <v>7046</v>
      </c>
    </row>
    <row r="7047" spans="2:4" x14ac:dyDescent="0.25">
      <c r="B7047" s="480" t="s">
        <v>4000</v>
      </c>
      <c r="C7047" s="475"/>
      <c r="D7047" s="462"/>
    </row>
    <row r="7048" spans="2:4" x14ac:dyDescent="0.25">
      <c r="B7048" s="480" t="s">
        <v>4001</v>
      </c>
      <c r="C7048" s="475"/>
      <c r="D7048" s="462"/>
    </row>
    <row r="7049" spans="2:4" x14ac:dyDescent="0.25">
      <c r="B7049" s="480" t="s">
        <v>4002</v>
      </c>
      <c r="C7049" s="475"/>
      <c r="D7049" s="462"/>
    </row>
    <row r="7050" spans="2:4" x14ac:dyDescent="0.25">
      <c r="B7050" s="480" t="s">
        <v>4003</v>
      </c>
      <c r="C7050" s="475"/>
      <c r="D7050" s="462"/>
    </row>
    <row r="7051" spans="2:4" x14ac:dyDescent="0.25">
      <c r="B7051" s="480" t="s">
        <v>4004</v>
      </c>
      <c r="C7051" s="475"/>
      <c r="D7051" s="462"/>
    </row>
    <row r="7052" spans="2:4" x14ac:dyDescent="0.25">
      <c r="B7052" s="480" t="s">
        <v>4005</v>
      </c>
      <c r="C7052" s="475"/>
      <c r="D7052" s="462"/>
    </row>
    <row r="7053" spans="2:4" x14ac:dyDescent="0.25">
      <c r="B7053" s="480" t="s">
        <v>4006</v>
      </c>
      <c r="C7053" s="475"/>
      <c r="D7053" s="462"/>
    </row>
    <row r="7054" spans="2:4" x14ac:dyDescent="0.25">
      <c r="B7054" s="480" t="s">
        <v>4007</v>
      </c>
      <c r="C7054" s="475"/>
      <c r="D7054" s="462"/>
    </row>
    <row r="7055" spans="2:4" x14ac:dyDescent="0.25">
      <c r="B7055" s="480" t="s">
        <v>4008</v>
      </c>
      <c r="C7055" s="475"/>
      <c r="D7055" s="462"/>
    </row>
    <row r="7056" spans="2:4" x14ac:dyDescent="0.25">
      <c r="B7056" s="480" t="s">
        <v>4009</v>
      </c>
      <c r="C7056" s="475"/>
      <c r="D7056" s="462"/>
    </row>
    <row r="7057" spans="2:4" x14ac:dyDescent="0.25">
      <c r="B7057" s="480" t="s">
        <v>4010</v>
      </c>
      <c r="C7057" s="475"/>
      <c r="D7057" s="462"/>
    </row>
    <row r="7058" spans="2:4" x14ac:dyDescent="0.25">
      <c r="B7058" s="480" t="s">
        <v>4011</v>
      </c>
      <c r="C7058" s="475"/>
      <c r="D7058" s="462"/>
    </row>
    <row r="7059" spans="2:4" x14ac:dyDescent="0.25">
      <c r="B7059" s="480" t="s">
        <v>4012</v>
      </c>
      <c r="C7059" s="475"/>
      <c r="D7059" s="462"/>
    </row>
    <row r="7060" spans="2:4" x14ac:dyDescent="0.25">
      <c r="B7060" s="480" t="s">
        <v>4013</v>
      </c>
      <c r="C7060" s="475"/>
      <c r="D7060" s="462"/>
    </row>
    <row r="7061" spans="2:4" x14ac:dyDescent="0.25">
      <c r="B7061" s="480" t="s">
        <v>4014</v>
      </c>
      <c r="C7061" s="475"/>
      <c r="D7061" s="462"/>
    </row>
    <row r="7062" spans="2:4" x14ac:dyDescent="0.25">
      <c r="B7062" s="480" t="s">
        <v>4015</v>
      </c>
      <c r="C7062" s="475"/>
      <c r="D7062" s="462"/>
    </row>
    <row r="7063" spans="2:4" x14ac:dyDescent="0.25">
      <c r="B7063" s="480" t="s">
        <v>4016</v>
      </c>
      <c r="C7063" s="475"/>
      <c r="D7063" s="462"/>
    </row>
    <row r="7064" spans="2:4" x14ac:dyDescent="0.25">
      <c r="B7064" s="480" t="s">
        <v>4017</v>
      </c>
      <c r="C7064" s="475"/>
      <c r="D7064" s="462"/>
    </row>
    <row r="7065" spans="2:4" x14ac:dyDescent="0.25">
      <c r="B7065" s="480" t="s">
        <v>4018</v>
      </c>
      <c r="C7065" s="475"/>
      <c r="D7065" s="462"/>
    </row>
    <row r="7066" spans="2:4" x14ac:dyDescent="0.25">
      <c r="B7066" s="480" t="s">
        <v>4019</v>
      </c>
      <c r="C7066" s="475"/>
      <c r="D7066" s="462"/>
    </row>
    <row r="7067" spans="2:4" x14ac:dyDescent="0.25">
      <c r="B7067" s="477" t="s">
        <v>4329</v>
      </c>
      <c r="C7067" s="471">
        <f>COLUMN(B7067)</f>
        <v>2</v>
      </c>
      <c r="D7067" s="471">
        <f>ROW(B7067)</f>
        <v>7067</v>
      </c>
    </row>
    <row r="7068" spans="2:4" x14ac:dyDescent="0.25">
      <c r="B7068" s="480" t="s">
        <v>4000</v>
      </c>
      <c r="C7068" s="475"/>
      <c r="D7068" s="462"/>
    </row>
    <row r="7069" spans="2:4" x14ac:dyDescent="0.25">
      <c r="B7069" s="480" t="s">
        <v>4001</v>
      </c>
      <c r="C7069" s="475"/>
      <c r="D7069" s="462"/>
    </row>
    <row r="7070" spans="2:4" x14ac:dyDescent="0.25">
      <c r="B7070" s="480" t="s">
        <v>4002</v>
      </c>
      <c r="C7070" s="475"/>
      <c r="D7070" s="462"/>
    </row>
    <row r="7071" spans="2:4" x14ac:dyDescent="0.25">
      <c r="B7071" s="480" t="s">
        <v>4003</v>
      </c>
      <c r="C7071" s="475"/>
      <c r="D7071" s="462"/>
    </row>
    <row r="7072" spans="2:4" x14ac:dyDescent="0.25">
      <c r="B7072" s="480" t="s">
        <v>4004</v>
      </c>
      <c r="C7072" s="475"/>
      <c r="D7072" s="462"/>
    </row>
    <row r="7073" spans="2:4" x14ac:dyDescent="0.25">
      <c r="B7073" s="480" t="s">
        <v>4005</v>
      </c>
      <c r="C7073" s="475"/>
      <c r="D7073" s="462"/>
    </row>
    <row r="7074" spans="2:4" x14ac:dyDescent="0.25">
      <c r="B7074" s="480" t="s">
        <v>4006</v>
      </c>
      <c r="C7074" s="475"/>
      <c r="D7074" s="462"/>
    </row>
    <row r="7075" spans="2:4" x14ac:dyDescent="0.25">
      <c r="B7075" s="480" t="s">
        <v>4007</v>
      </c>
      <c r="C7075" s="475"/>
      <c r="D7075" s="462"/>
    </row>
    <row r="7076" spans="2:4" x14ac:dyDescent="0.25">
      <c r="B7076" s="480" t="s">
        <v>4008</v>
      </c>
      <c r="C7076" s="475"/>
      <c r="D7076" s="462"/>
    </row>
    <row r="7077" spans="2:4" x14ac:dyDescent="0.25">
      <c r="B7077" s="480" t="s">
        <v>4009</v>
      </c>
      <c r="C7077" s="475"/>
      <c r="D7077" s="462"/>
    </row>
    <row r="7078" spans="2:4" x14ac:dyDescent="0.25">
      <c r="B7078" s="480" t="s">
        <v>4010</v>
      </c>
      <c r="C7078" s="475"/>
      <c r="D7078" s="462"/>
    </row>
    <row r="7079" spans="2:4" x14ac:dyDescent="0.25">
      <c r="B7079" s="480" t="s">
        <v>4011</v>
      </c>
      <c r="C7079" s="475"/>
      <c r="D7079" s="462"/>
    </row>
    <row r="7080" spans="2:4" x14ac:dyDescent="0.25">
      <c r="B7080" s="480" t="s">
        <v>4012</v>
      </c>
      <c r="C7080" s="475"/>
      <c r="D7080" s="462"/>
    </row>
    <row r="7081" spans="2:4" x14ac:dyDescent="0.25">
      <c r="B7081" s="480" t="s">
        <v>4013</v>
      </c>
      <c r="C7081" s="475"/>
      <c r="D7081" s="462"/>
    </row>
    <row r="7082" spans="2:4" x14ac:dyDescent="0.25">
      <c r="B7082" s="480" t="s">
        <v>4014</v>
      </c>
      <c r="C7082" s="475"/>
      <c r="D7082" s="462"/>
    </row>
    <row r="7083" spans="2:4" x14ac:dyDescent="0.25">
      <c r="B7083" s="480" t="s">
        <v>4015</v>
      </c>
      <c r="C7083" s="475"/>
      <c r="D7083" s="462"/>
    </row>
    <row r="7084" spans="2:4" x14ac:dyDescent="0.25">
      <c r="B7084" s="480" t="s">
        <v>4016</v>
      </c>
      <c r="C7084" s="475"/>
      <c r="D7084" s="462"/>
    </row>
    <row r="7085" spans="2:4" x14ac:dyDescent="0.25">
      <c r="B7085" s="480" t="s">
        <v>4017</v>
      </c>
      <c r="C7085" s="475"/>
      <c r="D7085" s="462"/>
    </row>
    <row r="7086" spans="2:4" x14ac:dyDescent="0.25">
      <c r="B7086" s="480" t="s">
        <v>4018</v>
      </c>
      <c r="C7086" s="475"/>
      <c r="D7086" s="462"/>
    </row>
    <row r="7087" spans="2:4" x14ac:dyDescent="0.25">
      <c r="B7087" s="480" t="s">
        <v>4019</v>
      </c>
      <c r="C7087" s="475"/>
      <c r="D7087" s="462"/>
    </row>
    <row r="7088" spans="2:4" x14ac:dyDescent="0.25">
      <c r="B7088" s="481" t="s">
        <v>4330</v>
      </c>
      <c r="C7088" s="471">
        <f>COLUMN(B7088)</f>
        <v>2</v>
      </c>
      <c r="D7088" s="471">
        <f>ROW(B7088)</f>
        <v>7088</v>
      </c>
    </row>
    <row r="7089" spans="2:4" x14ac:dyDescent="0.25">
      <c r="B7089" s="480" t="s">
        <v>4000</v>
      </c>
      <c r="C7089" s="475"/>
      <c r="D7089" s="462"/>
    </row>
    <row r="7090" spans="2:4" x14ac:dyDescent="0.25">
      <c r="B7090" s="480" t="s">
        <v>4001</v>
      </c>
      <c r="C7090" s="475"/>
      <c r="D7090" s="462"/>
    </row>
    <row r="7091" spans="2:4" x14ac:dyDescent="0.25">
      <c r="B7091" s="480" t="s">
        <v>4002</v>
      </c>
      <c r="C7091" s="475"/>
      <c r="D7091" s="462"/>
    </row>
    <row r="7092" spans="2:4" x14ac:dyDescent="0.25">
      <c r="B7092" s="480" t="s">
        <v>4003</v>
      </c>
      <c r="C7092" s="475"/>
      <c r="D7092" s="462"/>
    </row>
    <row r="7093" spans="2:4" x14ac:dyDescent="0.25">
      <c r="B7093" s="480" t="s">
        <v>4004</v>
      </c>
      <c r="C7093" s="475"/>
      <c r="D7093" s="462"/>
    </row>
    <row r="7094" spans="2:4" x14ac:dyDescent="0.25">
      <c r="B7094" s="480" t="s">
        <v>4005</v>
      </c>
      <c r="C7094" s="475"/>
      <c r="D7094" s="462"/>
    </row>
    <row r="7095" spans="2:4" x14ac:dyDescent="0.25">
      <c r="B7095" s="480" t="s">
        <v>4006</v>
      </c>
      <c r="C7095" s="475"/>
      <c r="D7095" s="462"/>
    </row>
    <row r="7096" spans="2:4" x14ac:dyDescent="0.25">
      <c r="B7096" s="480" t="s">
        <v>4007</v>
      </c>
      <c r="C7096" s="475"/>
      <c r="D7096" s="462"/>
    </row>
    <row r="7097" spans="2:4" x14ac:dyDescent="0.25">
      <c r="B7097" s="480" t="s">
        <v>4008</v>
      </c>
      <c r="C7097" s="475"/>
      <c r="D7097" s="462"/>
    </row>
    <row r="7098" spans="2:4" x14ac:dyDescent="0.25">
      <c r="B7098" s="480" t="s">
        <v>4009</v>
      </c>
      <c r="C7098" s="475"/>
      <c r="D7098" s="462"/>
    </row>
    <row r="7099" spans="2:4" x14ac:dyDescent="0.25">
      <c r="B7099" s="480" t="s">
        <v>4010</v>
      </c>
      <c r="C7099" s="475"/>
      <c r="D7099" s="462"/>
    </row>
    <row r="7100" spans="2:4" x14ac:dyDescent="0.25">
      <c r="B7100" s="480" t="s">
        <v>4011</v>
      </c>
      <c r="C7100" s="475"/>
      <c r="D7100" s="462"/>
    </row>
    <row r="7101" spans="2:4" x14ac:dyDescent="0.25">
      <c r="B7101" s="480" t="s">
        <v>4012</v>
      </c>
      <c r="C7101" s="475"/>
      <c r="D7101" s="462"/>
    </row>
    <row r="7102" spans="2:4" x14ac:dyDescent="0.25">
      <c r="B7102" s="480" t="s">
        <v>4013</v>
      </c>
      <c r="C7102" s="475"/>
      <c r="D7102" s="462"/>
    </row>
    <row r="7103" spans="2:4" x14ac:dyDescent="0.25">
      <c r="B7103" s="480" t="s">
        <v>4014</v>
      </c>
      <c r="C7103" s="475"/>
      <c r="D7103" s="462"/>
    </row>
    <row r="7104" spans="2:4" x14ac:dyDescent="0.25">
      <c r="B7104" s="480" t="s">
        <v>4015</v>
      </c>
      <c r="C7104" s="475"/>
      <c r="D7104" s="462"/>
    </row>
    <row r="7105" spans="2:4" x14ac:dyDescent="0.25">
      <c r="B7105" s="480" t="s">
        <v>4016</v>
      </c>
      <c r="C7105" s="475"/>
      <c r="D7105" s="462"/>
    </row>
    <row r="7106" spans="2:4" x14ac:dyDescent="0.25">
      <c r="B7106" s="480" t="s">
        <v>4017</v>
      </c>
      <c r="C7106" s="475"/>
      <c r="D7106" s="462"/>
    </row>
    <row r="7107" spans="2:4" x14ac:dyDescent="0.25">
      <c r="B7107" s="480" t="s">
        <v>4018</v>
      </c>
      <c r="C7107" s="475"/>
      <c r="D7107" s="462"/>
    </row>
    <row r="7108" spans="2:4" x14ac:dyDescent="0.25">
      <c r="B7108" s="480" t="s">
        <v>4019</v>
      </c>
      <c r="C7108" s="475"/>
      <c r="D7108" s="462"/>
    </row>
    <row r="7109" spans="2:4" x14ac:dyDescent="0.25">
      <c r="B7109" s="481" t="s">
        <v>4331</v>
      </c>
      <c r="C7109" s="471">
        <f>COLUMN(B7109)</f>
        <v>2</v>
      </c>
      <c r="D7109" s="471">
        <f>ROW(B7109)</f>
        <v>7109</v>
      </c>
    </row>
    <row r="7110" spans="2:4" x14ac:dyDescent="0.25">
      <c r="B7110" s="480" t="s">
        <v>4000</v>
      </c>
      <c r="C7110" s="475"/>
      <c r="D7110" s="462"/>
    </row>
    <row r="7111" spans="2:4" x14ac:dyDescent="0.25">
      <c r="B7111" s="480" t="s">
        <v>4001</v>
      </c>
      <c r="C7111" s="475"/>
      <c r="D7111" s="462"/>
    </row>
    <row r="7112" spans="2:4" x14ac:dyDescent="0.25">
      <c r="B7112" s="480" t="s">
        <v>4002</v>
      </c>
      <c r="C7112" s="475"/>
      <c r="D7112" s="462"/>
    </row>
    <row r="7113" spans="2:4" x14ac:dyDescent="0.25">
      <c r="B7113" s="480" t="s">
        <v>4003</v>
      </c>
      <c r="C7113" s="475"/>
      <c r="D7113" s="462"/>
    </row>
    <row r="7114" spans="2:4" x14ac:dyDescent="0.25">
      <c r="B7114" s="480" t="s">
        <v>4004</v>
      </c>
      <c r="C7114" s="475"/>
      <c r="D7114" s="462"/>
    </row>
    <row r="7115" spans="2:4" x14ac:dyDescent="0.25">
      <c r="B7115" s="480" t="s">
        <v>4005</v>
      </c>
      <c r="C7115" s="475"/>
      <c r="D7115" s="462"/>
    </row>
    <row r="7116" spans="2:4" x14ac:dyDescent="0.25">
      <c r="B7116" s="480" t="s">
        <v>4006</v>
      </c>
      <c r="C7116" s="475"/>
      <c r="D7116" s="462"/>
    </row>
    <row r="7117" spans="2:4" x14ac:dyDescent="0.25">
      <c r="B7117" s="480" t="s">
        <v>4007</v>
      </c>
      <c r="C7117" s="475"/>
      <c r="D7117" s="462"/>
    </row>
    <row r="7118" spans="2:4" x14ac:dyDescent="0.25">
      <c r="B7118" s="480" t="s">
        <v>4008</v>
      </c>
      <c r="C7118" s="475"/>
      <c r="D7118" s="462"/>
    </row>
    <row r="7119" spans="2:4" x14ac:dyDescent="0.25">
      <c r="B7119" s="480" t="s">
        <v>4009</v>
      </c>
      <c r="C7119" s="475"/>
      <c r="D7119" s="462"/>
    </row>
    <row r="7120" spans="2:4" x14ac:dyDescent="0.25">
      <c r="B7120" s="480" t="s">
        <v>4010</v>
      </c>
      <c r="C7120" s="475"/>
      <c r="D7120" s="462"/>
    </row>
    <row r="7121" spans="2:4" x14ac:dyDescent="0.25">
      <c r="B7121" s="480" t="s">
        <v>4011</v>
      </c>
      <c r="C7121" s="475"/>
      <c r="D7121" s="462"/>
    </row>
    <row r="7122" spans="2:4" x14ac:dyDescent="0.25">
      <c r="B7122" s="480" t="s">
        <v>4012</v>
      </c>
      <c r="C7122" s="475"/>
      <c r="D7122" s="462"/>
    </row>
    <row r="7123" spans="2:4" x14ac:dyDescent="0.25">
      <c r="B7123" s="480" t="s">
        <v>4013</v>
      </c>
      <c r="C7123" s="475"/>
      <c r="D7123" s="462"/>
    </row>
    <row r="7124" spans="2:4" x14ac:dyDescent="0.25">
      <c r="B7124" s="480" t="s">
        <v>4014</v>
      </c>
      <c r="C7124" s="475"/>
      <c r="D7124" s="462"/>
    </row>
    <row r="7125" spans="2:4" x14ac:dyDescent="0.25">
      <c r="B7125" s="480" t="s">
        <v>4015</v>
      </c>
      <c r="C7125" s="475"/>
      <c r="D7125" s="462"/>
    </row>
    <row r="7126" spans="2:4" x14ac:dyDescent="0.25">
      <c r="B7126" s="480" t="s">
        <v>4016</v>
      </c>
      <c r="C7126" s="475"/>
      <c r="D7126" s="462"/>
    </row>
    <row r="7127" spans="2:4" x14ac:dyDescent="0.25">
      <c r="B7127" s="480" t="s">
        <v>4017</v>
      </c>
      <c r="C7127" s="475"/>
      <c r="D7127" s="462"/>
    </row>
    <row r="7128" spans="2:4" x14ac:dyDescent="0.25">
      <c r="B7128" s="480" t="s">
        <v>4018</v>
      </c>
      <c r="C7128" s="475"/>
      <c r="D7128" s="462"/>
    </row>
    <row r="7129" spans="2:4" x14ac:dyDescent="0.25">
      <c r="B7129" s="480" t="s">
        <v>4019</v>
      </c>
      <c r="C7129" s="475"/>
      <c r="D7129" s="462"/>
    </row>
    <row r="7130" spans="2:4" x14ac:dyDescent="0.25">
      <c r="B7130" s="481" t="s">
        <v>4332</v>
      </c>
      <c r="C7130" s="471">
        <f>COLUMN(B7130)</f>
        <v>2</v>
      </c>
      <c r="D7130" s="471">
        <f>ROW(B7130)</f>
        <v>7130</v>
      </c>
    </row>
    <row r="7131" spans="2:4" x14ac:dyDescent="0.25">
      <c r="B7131" s="480" t="s">
        <v>4000</v>
      </c>
      <c r="C7131" s="475"/>
      <c r="D7131" s="462"/>
    </row>
    <row r="7132" spans="2:4" x14ac:dyDescent="0.25">
      <c r="B7132" s="480" t="s">
        <v>4001</v>
      </c>
      <c r="C7132" s="475"/>
      <c r="D7132" s="462"/>
    </row>
    <row r="7133" spans="2:4" x14ac:dyDescent="0.25">
      <c r="B7133" s="480" t="s">
        <v>4002</v>
      </c>
      <c r="C7133" s="475"/>
      <c r="D7133" s="462"/>
    </row>
    <row r="7134" spans="2:4" x14ac:dyDescent="0.25">
      <c r="B7134" s="480" t="s">
        <v>4003</v>
      </c>
      <c r="C7134" s="475"/>
      <c r="D7134" s="462"/>
    </row>
    <row r="7135" spans="2:4" x14ac:dyDescent="0.25">
      <c r="B7135" s="480" t="s">
        <v>4004</v>
      </c>
      <c r="C7135" s="475"/>
      <c r="D7135" s="462"/>
    </row>
    <row r="7136" spans="2:4" x14ac:dyDescent="0.25">
      <c r="B7136" s="480" t="s">
        <v>4005</v>
      </c>
      <c r="C7136" s="475"/>
      <c r="D7136" s="462"/>
    </row>
    <row r="7137" spans="2:4" x14ac:dyDescent="0.25">
      <c r="B7137" s="480" t="s">
        <v>4006</v>
      </c>
      <c r="C7137" s="475"/>
      <c r="D7137" s="462"/>
    </row>
    <row r="7138" spans="2:4" x14ac:dyDescent="0.25">
      <c r="B7138" s="480" t="s">
        <v>4007</v>
      </c>
      <c r="C7138" s="475"/>
      <c r="D7138" s="462"/>
    </row>
    <row r="7139" spans="2:4" x14ac:dyDescent="0.25">
      <c r="B7139" s="480" t="s">
        <v>4008</v>
      </c>
      <c r="C7139" s="475"/>
      <c r="D7139" s="462"/>
    </row>
    <row r="7140" spans="2:4" x14ac:dyDescent="0.25">
      <c r="B7140" s="480" t="s">
        <v>4009</v>
      </c>
      <c r="C7140" s="475"/>
      <c r="D7140" s="462"/>
    </row>
    <row r="7141" spans="2:4" x14ac:dyDescent="0.25">
      <c r="B7141" s="480" t="s">
        <v>4010</v>
      </c>
      <c r="C7141" s="475"/>
      <c r="D7141" s="462"/>
    </row>
    <row r="7142" spans="2:4" x14ac:dyDescent="0.25">
      <c r="B7142" s="480" t="s">
        <v>4011</v>
      </c>
      <c r="C7142" s="475"/>
      <c r="D7142" s="462"/>
    </row>
    <row r="7143" spans="2:4" x14ac:dyDescent="0.25">
      <c r="B7143" s="480" t="s">
        <v>4012</v>
      </c>
      <c r="C7143" s="475"/>
      <c r="D7143" s="462"/>
    </row>
    <row r="7144" spans="2:4" x14ac:dyDescent="0.25">
      <c r="B7144" s="480" t="s">
        <v>4013</v>
      </c>
      <c r="C7144" s="475"/>
      <c r="D7144" s="462"/>
    </row>
    <row r="7145" spans="2:4" x14ac:dyDescent="0.25">
      <c r="B7145" s="480" t="s">
        <v>4014</v>
      </c>
      <c r="C7145" s="475"/>
      <c r="D7145" s="462"/>
    </row>
    <row r="7146" spans="2:4" x14ac:dyDescent="0.25">
      <c r="B7146" s="480" t="s">
        <v>4015</v>
      </c>
      <c r="C7146" s="475"/>
      <c r="D7146" s="462"/>
    </row>
    <row r="7147" spans="2:4" x14ac:dyDescent="0.25">
      <c r="B7147" s="480" t="s">
        <v>4016</v>
      </c>
      <c r="C7147" s="475"/>
      <c r="D7147" s="462"/>
    </row>
    <row r="7148" spans="2:4" x14ac:dyDescent="0.25">
      <c r="B7148" s="480" t="s">
        <v>4017</v>
      </c>
      <c r="C7148" s="475"/>
      <c r="D7148" s="462"/>
    </row>
    <row r="7149" spans="2:4" x14ac:dyDescent="0.25">
      <c r="B7149" s="480" t="s">
        <v>4018</v>
      </c>
      <c r="C7149" s="475"/>
      <c r="D7149" s="462"/>
    </row>
    <row r="7150" spans="2:4" x14ac:dyDescent="0.25">
      <c r="B7150" s="480" t="s">
        <v>4019</v>
      </c>
      <c r="C7150" s="475"/>
      <c r="D7150" s="462"/>
    </row>
    <row r="7151" spans="2:4" x14ac:dyDescent="0.25">
      <c r="B7151" s="481" t="s">
        <v>4333</v>
      </c>
      <c r="C7151" s="471">
        <f>COLUMN(B7151)</f>
        <v>2</v>
      </c>
      <c r="D7151" s="471">
        <f>ROW(B7151)</f>
        <v>7151</v>
      </c>
    </row>
    <row r="7152" spans="2:4" x14ac:dyDescent="0.25">
      <c r="B7152" s="480" t="s">
        <v>4000</v>
      </c>
      <c r="C7152" s="475"/>
      <c r="D7152" s="462"/>
    </row>
    <row r="7153" spans="2:4" x14ac:dyDescent="0.25">
      <c r="B7153" s="480" t="s">
        <v>4001</v>
      </c>
      <c r="C7153" s="475"/>
      <c r="D7153" s="462"/>
    </row>
    <row r="7154" spans="2:4" x14ac:dyDescent="0.25">
      <c r="B7154" s="480" t="s">
        <v>4002</v>
      </c>
      <c r="C7154" s="475"/>
      <c r="D7154" s="462"/>
    </row>
    <row r="7155" spans="2:4" x14ac:dyDescent="0.25">
      <c r="B7155" s="480" t="s">
        <v>4003</v>
      </c>
      <c r="C7155" s="475"/>
      <c r="D7155" s="462"/>
    </row>
    <row r="7156" spans="2:4" x14ac:dyDescent="0.25">
      <c r="B7156" s="480" t="s">
        <v>4004</v>
      </c>
      <c r="C7156" s="475"/>
      <c r="D7156" s="462"/>
    </row>
    <row r="7157" spans="2:4" x14ac:dyDescent="0.25">
      <c r="B7157" s="480" t="s">
        <v>4005</v>
      </c>
      <c r="C7157" s="475"/>
      <c r="D7157" s="462"/>
    </row>
    <row r="7158" spans="2:4" x14ac:dyDescent="0.25">
      <c r="B7158" s="480" t="s">
        <v>4006</v>
      </c>
      <c r="C7158" s="475"/>
      <c r="D7158" s="462"/>
    </row>
    <row r="7159" spans="2:4" x14ac:dyDescent="0.25">
      <c r="B7159" s="480" t="s">
        <v>4007</v>
      </c>
      <c r="C7159" s="475"/>
      <c r="D7159" s="462"/>
    </row>
    <row r="7160" spans="2:4" x14ac:dyDescent="0.25">
      <c r="B7160" s="480" t="s">
        <v>4008</v>
      </c>
      <c r="C7160" s="475"/>
      <c r="D7160" s="462"/>
    </row>
    <row r="7161" spans="2:4" x14ac:dyDescent="0.25">
      <c r="B7161" s="480" t="s">
        <v>4009</v>
      </c>
      <c r="C7161" s="475"/>
      <c r="D7161" s="462"/>
    </row>
    <row r="7162" spans="2:4" x14ac:dyDescent="0.25">
      <c r="B7162" s="480" t="s">
        <v>4010</v>
      </c>
      <c r="C7162" s="475"/>
      <c r="D7162" s="462"/>
    </row>
    <row r="7163" spans="2:4" x14ac:dyDescent="0.25">
      <c r="B7163" s="480" t="s">
        <v>4011</v>
      </c>
      <c r="C7163" s="475"/>
      <c r="D7163" s="462"/>
    </row>
    <row r="7164" spans="2:4" x14ac:dyDescent="0.25">
      <c r="B7164" s="480" t="s">
        <v>4012</v>
      </c>
      <c r="C7164" s="475"/>
      <c r="D7164" s="462"/>
    </row>
    <row r="7165" spans="2:4" x14ac:dyDescent="0.25">
      <c r="B7165" s="480" t="s">
        <v>4013</v>
      </c>
      <c r="C7165" s="475"/>
      <c r="D7165" s="462"/>
    </row>
    <row r="7166" spans="2:4" x14ac:dyDescent="0.25">
      <c r="B7166" s="480" t="s">
        <v>4014</v>
      </c>
      <c r="C7166" s="475"/>
      <c r="D7166" s="462"/>
    </row>
    <row r="7167" spans="2:4" x14ac:dyDescent="0.25">
      <c r="B7167" s="480" t="s">
        <v>4015</v>
      </c>
      <c r="C7167" s="475"/>
      <c r="D7167" s="462"/>
    </row>
    <row r="7168" spans="2:4" x14ac:dyDescent="0.25">
      <c r="B7168" s="480" t="s">
        <v>4016</v>
      </c>
      <c r="C7168" s="475"/>
      <c r="D7168" s="462"/>
    </row>
    <row r="7169" spans="2:4" x14ac:dyDescent="0.25">
      <c r="B7169" s="480" t="s">
        <v>4017</v>
      </c>
      <c r="C7169" s="475"/>
      <c r="D7169" s="462"/>
    </row>
    <row r="7170" spans="2:4" x14ac:dyDescent="0.25">
      <c r="B7170" s="480" t="s">
        <v>4018</v>
      </c>
      <c r="C7170" s="475"/>
      <c r="D7170" s="462"/>
    </row>
    <row r="7171" spans="2:4" x14ac:dyDescent="0.25">
      <c r="B7171" s="480" t="s">
        <v>4019</v>
      </c>
      <c r="C7171" s="475"/>
      <c r="D7171" s="462"/>
    </row>
    <row r="7172" spans="2:4" x14ac:dyDescent="0.25">
      <c r="B7172" s="477" t="s">
        <v>4334</v>
      </c>
      <c r="C7172" s="471">
        <f>COLUMN(B7172)</f>
        <v>2</v>
      </c>
      <c r="D7172" s="471">
        <f>ROW(B7172)</f>
        <v>7172</v>
      </c>
    </row>
    <row r="7173" spans="2:4" x14ac:dyDescent="0.25">
      <c r="B7173" s="480" t="s">
        <v>4000</v>
      </c>
      <c r="C7173" s="475"/>
      <c r="D7173" s="462"/>
    </row>
    <row r="7174" spans="2:4" x14ac:dyDescent="0.25">
      <c r="B7174" s="480" t="s">
        <v>4001</v>
      </c>
      <c r="C7174" s="475"/>
      <c r="D7174" s="462"/>
    </row>
    <row r="7175" spans="2:4" x14ac:dyDescent="0.25">
      <c r="B7175" s="480" t="s">
        <v>4002</v>
      </c>
      <c r="C7175" s="475"/>
      <c r="D7175" s="462"/>
    </row>
    <row r="7176" spans="2:4" x14ac:dyDescent="0.25">
      <c r="B7176" s="480" t="s">
        <v>4003</v>
      </c>
      <c r="C7176" s="475"/>
      <c r="D7176" s="462"/>
    </row>
    <row r="7177" spans="2:4" x14ac:dyDescent="0.25">
      <c r="B7177" s="480" t="s">
        <v>4004</v>
      </c>
      <c r="C7177" s="475"/>
      <c r="D7177" s="462"/>
    </row>
    <row r="7178" spans="2:4" x14ac:dyDescent="0.25">
      <c r="B7178" s="480" t="s">
        <v>4005</v>
      </c>
      <c r="C7178" s="475"/>
      <c r="D7178" s="462"/>
    </row>
    <row r="7179" spans="2:4" x14ac:dyDescent="0.25">
      <c r="B7179" s="480" t="s">
        <v>4006</v>
      </c>
      <c r="C7179" s="475"/>
      <c r="D7179" s="462"/>
    </row>
    <row r="7180" spans="2:4" x14ac:dyDescent="0.25">
      <c r="B7180" s="480" t="s">
        <v>4007</v>
      </c>
      <c r="C7180" s="475"/>
      <c r="D7180" s="462"/>
    </row>
    <row r="7181" spans="2:4" x14ac:dyDescent="0.25">
      <c r="B7181" s="480" t="s">
        <v>4008</v>
      </c>
      <c r="C7181" s="475"/>
      <c r="D7181" s="462"/>
    </row>
    <row r="7182" spans="2:4" x14ac:dyDescent="0.25">
      <c r="B7182" s="480" t="s">
        <v>4009</v>
      </c>
      <c r="C7182" s="475"/>
      <c r="D7182" s="462"/>
    </row>
    <row r="7183" spans="2:4" x14ac:dyDescent="0.25">
      <c r="B7183" s="480" t="s">
        <v>4010</v>
      </c>
      <c r="C7183" s="475"/>
      <c r="D7183" s="462"/>
    </row>
    <row r="7184" spans="2:4" x14ac:dyDescent="0.25">
      <c r="B7184" s="480" t="s">
        <v>4011</v>
      </c>
      <c r="C7184" s="475"/>
      <c r="D7184" s="462"/>
    </row>
    <row r="7185" spans="2:4" x14ac:dyDescent="0.25">
      <c r="B7185" s="480" t="s">
        <v>4012</v>
      </c>
      <c r="C7185" s="475"/>
      <c r="D7185" s="462"/>
    </row>
    <row r="7186" spans="2:4" x14ac:dyDescent="0.25">
      <c r="B7186" s="480" t="s">
        <v>4013</v>
      </c>
      <c r="C7186" s="475"/>
      <c r="D7186" s="462"/>
    </row>
    <row r="7187" spans="2:4" x14ac:dyDescent="0.25">
      <c r="B7187" s="480" t="s">
        <v>4014</v>
      </c>
      <c r="C7187" s="475"/>
      <c r="D7187" s="462"/>
    </row>
    <row r="7188" spans="2:4" x14ac:dyDescent="0.25">
      <c r="B7188" s="480" t="s">
        <v>4015</v>
      </c>
      <c r="C7188" s="475"/>
      <c r="D7188" s="462"/>
    </row>
    <row r="7189" spans="2:4" x14ac:dyDescent="0.25">
      <c r="B7189" s="480" t="s">
        <v>4016</v>
      </c>
      <c r="C7189" s="475"/>
      <c r="D7189" s="462"/>
    </row>
    <row r="7190" spans="2:4" x14ac:dyDescent="0.25">
      <c r="B7190" s="480" t="s">
        <v>4017</v>
      </c>
      <c r="C7190" s="475"/>
      <c r="D7190" s="462"/>
    </row>
    <row r="7191" spans="2:4" x14ac:dyDescent="0.25">
      <c r="B7191" s="480" t="s">
        <v>4018</v>
      </c>
      <c r="C7191" s="475"/>
      <c r="D7191" s="462"/>
    </row>
    <row r="7192" spans="2:4" x14ac:dyDescent="0.25">
      <c r="B7192" s="480" t="s">
        <v>4019</v>
      </c>
      <c r="C7192" s="475"/>
      <c r="D7192" s="462"/>
    </row>
    <row r="7193" spans="2:4" x14ac:dyDescent="0.25">
      <c r="B7193" s="481" t="s">
        <v>4335</v>
      </c>
      <c r="C7193" s="471">
        <f>COLUMN(B7193)</f>
        <v>2</v>
      </c>
      <c r="D7193" s="471">
        <f>ROW(B7193)</f>
        <v>7193</v>
      </c>
    </row>
    <row r="7194" spans="2:4" x14ac:dyDescent="0.25">
      <c r="B7194" s="480" t="s">
        <v>4000</v>
      </c>
      <c r="C7194" s="475"/>
      <c r="D7194" s="462"/>
    </row>
    <row r="7195" spans="2:4" x14ac:dyDescent="0.25">
      <c r="B7195" s="480" t="s">
        <v>4001</v>
      </c>
      <c r="C7195" s="475"/>
      <c r="D7195" s="462"/>
    </row>
    <row r="7196" spans="2:4" x14ac:dyDescent="0.25">
      <c r="B7196" s="480" t="s">
        <v>4002</v>
      </c>
      <c r="C7196" s="475"/>
      <c r="D7196" s="462"/>
    </row>
    <row r="7197" spans="2:4" x14ac:dyDescent="0.25">
      <c r="B7197" s="480" t="s">
        <v>4003</v>
      </c>
      <c r="C7197" s="475"/>
      <c r="D7197" s="462"/>
    </row>
    <row r="7198" spans="2:4" x14ac:dyDescent="0.25">
      <c r="B7198" s="480" t="s">
        <v>4004</v>
      </c>
      <c r="C7198" s="475"/>
      <c r="D7198" s="462"/>
    </row>
    <row r="7199" spans="2:4" x14ac:dyDescent="0.25">
      <c r="B7199" s="480" t="s">
        <v>4005</v>
      </c>
      <c r="C7199" s="475"/>
      <c r="D7199" s="462"/>
    </row>
    <row r="7200" spans="2:4" x14ac:dyDescent="0.25">
      <c r="B7200" s="480" t="s">
        <v>4006</v>
      </c>
      <c r="C7200" s="475"/>
      <c r="D7200" s="462"/>
    </row>
    <row r="7201" spans="2:4" x14ac:dyDescent="0.25">
      <c r="B7201" s="480" t="s">
        <v>4007</v>
      </c>
      <c r="C7201" s="475"/>
      <c r="D7201" s="462"/>
    </row>
    <row r="7202" spans="2:4" x14ac:dyDescent="0.25">
      <c r="B7202" s="480" t="s">
        <v>4008</v>
      </c>
      <c r="C7202" s="475"/>
      <c r="D7202" s="462"/>
    </row>
    <row r="7203" spans="2:4" x14ac:dyDescent="0.25">
      <c r="B7203" s="480" t="s">
        <v>4009</v>
      </c>
      <c r="C7203" s="475"/>
      <c r="D7203" s="462"/>
    </row>
    <row r="7204" spans="2:4" x14ac:dyDescent="0.25">
      <c r="B7204" s="480" t="s">
        <v>4010</v>
      </c>
      <c r="C7204" s="475"/>
      <c r="D7204" s="462"/>
    </row>
    <row r="7205" spans="2:4" x14ac:dyDescent="0.25">
      <c r="B7205" s="480" t="s">
        <v>4011</v>
      </c>
      <c r="C7205" s="475"/>
      <c r="D7205" s="462"/>
    </row>
    <row r="7206" spans="2:4" x14ac:dyDescent="0.25">
      <c r="B7206" s="480" t="s">
        <v>4012</v>
      </c>
      <c r="C7206" s="475"/>
      <c r="D7206" s="462"/>
    </row>
    <row r="7207" spans="2:4" x14ac:dyDescent="0.25">
      <c r="B7207" s="480" t="s">
        <v>4013</v>
      </c>
      <c r="C7207" s="475"/>
      <c r="D7207" s="462"/>
    </row>
    <row r="7208" spans="2:4" x14ac:dyDescent="0.25">
      <c r="B7208" s="480" t="s">
        <v>4014</v>
      </c>
      <c r="C7208" s="475"/>
      <c r="D7208" s="462"/>
    </row>
    <row r="7209" spans="2:4" x14ac:dyDescent="0.25">
      <c r="B7209" s="480" t="s">
        <v>4015</v>
      </c>
      <c r="C7209" s="475"/>
      <c r="D7209" s="462"/>
    </row>
    <row r="7210" spans="2:4" x14ac:dyDescent="0.25">
      <c r="B7210" s="480" t="s">
        <v>4016</v>
      </c>
      <c r="C7210" s="475"/>
      <c r="D7210" s="462"/>
    </row>
    <row r="7211" spans="2:4" x14ac:dyDescent="0.25">
      <c r="B7211" s="480" t="s">
        <v>4017</v>
      </c>
      <c r="C7211" s="475"/>
      <c r="D7211" s="462"/>
    </row>
    <row r="7212" spans="2:4" x14ac:dyDescent="0.25">
      <c r="B7212" s="480" t="s">
        <v>4018</v>
      </c>
      <c r="C7212" s="475"/>
      <c r="D7212" s="462"/>
    </row>
    <row r="7213" spans="2:4" x14ac:dyDescent="0.25">
      <c r="B7213" s="480" t="s">
        <v>4019</v>
      </c>
      <c r="C7213" s="475"/>
      <c r="D7213" s="462"/>
    </row>
    <row r="7214" spans="2:4" x14ac:dyDescent="0.25">
      <c r="B7214" s="481" t="s">
        <v>4336</v>
      </c>
      <c r="C7214" s="471">
        <f>COLUMN(B7214)</f>
        <v>2</v>
      </c>
      <c r="D7214" s="471">
        <f>ROW(B7214)</f>
        <v>7214</v>
      </c>
    </row>
    <row r="7215" spans="2:4" x14ac:dyDescent="0.25">
      <c r="B7215" s="480" t="s">
        <v>4000</v>
      </c>
      <c r="C7215" s="475"/>
      <c r="D7215" s="462"/>
    </row>
    <row r="7216" spans="2:4" x14ac:dyDescent="0.25">
      <c r="B7216" s="480" t="s">
        <v>4001</v>
      </c>
      <c r="C7216" s="475"/>
      <c r="D7216" s="462"/>
    </row>
    <row r="7217" spans="2:4" x14ac:dyDescent="0.25">
      <c r="B7217" s="480" t="s">
        <v>4002</v>
      </c>
      <c r="C7217" s="475"/>
      <c r="D7217" s="462"/>
    </row>
    <row r="7218" spans="2:4" x14ac:dyDescent="0.25">
      <c r="B7218" s="480" t="s">
        <v>4003</v>
      </c>
      <c r="C7218" s="475"/>
      <c r="D7218" s="462"/>
    </row>
    <row r="7219" spans="2:4" x14ac:dyDescent="0.25">
      <c r="B7219" s="480" t="s">
        <v>4004</v>
      </c>
      <c r="C7219" s="475"/>
      <c r="D7219" s="462"/>
    </row>
    <row r="7220" spans="2:4" x14ac:dyDescent="0.25">
      <c r="B7220" s="480" t="s">
        <v>4005</v>
      </c>
      <c r="C7220" s="475"/>
      <c r="D7220" s="462"/>
    </row>
    <row r="7221" spans="2:4" x14ac:dyDescent="0.25">
      <c r="B7221" s="480" t="s">
        <v>4006</v>
      </c>
      <c r="C7221" s="475"/>
      <c r="D7221" s="462"/>
    </row>
    <row r="7222" spans="2:4" x14ac:dyDescent="0.25">
      <c r="B7222" s="480" t="s">
        <v>4007</v>
      </c>
      <c r="C7222" s="475"/>
      <c r="D7222" s="462"/>
    </row>
    <row r="7223" spans="2:4" x14ac:dyDescent="0.25">
      <c r="B7223" s="480" t="s">
        <v>4008</v>
      </c>
      <c r="C7223" s="475"/>
      <c r="D7223" s="462"/>
    </row>
    <row r="7224" spans="2:4" x14ac:dyDescent="0.25">
      <c r="B7224" s="480" t="s">
        <v>4009</v>
      </c>
      <c r="C7224" s="475"/>
      <c r="D7224" s="462"/>
    </row>
    <row r="7225" spans="2:4" x14ac:dyDescent="0.25">
      <c r="B7225" s="480" t="s">
        <v>4010</v>
      </c>
      <c r="C7225" s="475"/>
      <c r="D7225" s="462"/>
    </row>
    <row r="7226" spans="2:4" x14ac:dyDescent="0.25">
      <c r="B7226" s="480" t="s">
        <v>4011</v>
      </c>
      <c r="C7226" s="475"/>
      <c r="D7226" s="462"/>
    </row>
    <row r="7227" spans="2:4" x14ac:dyDescent="0.25">
      <c r="B7227" s="480" t="s">
        <v>4012</v>
      </c>
      <c r="C7227" s="475"/>
      <c r="D7227" s="462"/>
    </row>
    <row r="7228" spans="2:4" x14ac:dyDescent="0.25">
      <c r="B7228" s="480" t="s">
        <v>4013</v>
      </c>
      <c r="C7228" s="475"/>
      <c r="D7228" s="462"/>
    </row>
    <row r="7229" spans="2:4" x14ac:dyDescent="0.25">
      <c r="B7229" s="480" t="s">
        <v>4014</v>
      </c>
      <c r="C7229" s="475"/>
      <c r="D7229" s="462"/>
    </row>
    <row r="7230" spans="2:4" x14ac:dyDescent="0.25">
      <c r="B7230" s="480" t="s">
        <v>4015</v>
      </c>
      <c r="C7230" s="475"/>
      <c r="D7230" s="462"/>
    </row>
    <row r="7231" spans="2:4" x14ac:dyDescent="0.25">
      <c r="B7231" s="480" t="s">
        <v>4016</v>
      </c>
      <c r="C7231" s="475"/>
      <c r="D7231" s="462"/>
    </row>
    <row r="7232" spans="2:4" x14ac:dyDescent="0.25">
      <c r="B7232" s="480" t="s">
        <v>4017</v>
      </c>
      <c r="C7232" s="475"/>
      <c r="D7232" s="462"/>
    </row>
    <row r="7233" spans="2:4" x14ac:dyDescent="0.25">
      <c r="B7233" s="480" t="s">
        <v>4018</v>
      </c>
      <c r="C7233" s="475"/>
      <c r="D7233" s="462"/>
    </row>
    <row r="7234" spans="2:4" x14ac:dyDescent="0.25">
      <c r="B7234" s="480" t="s">
        <v>4019</v>
      </c>
      <c r="C7234" s="475"/>
      <c r="D7234" s="462"/>
    </row>
    <row r="7235" spans="2:4" x14ac:dyDescent="0.25">
      <c r="B7235" s="481" t="s">
        <v>4337</v>
      </c>
      <c r="C7235" s="471">
        <f>COLUMN(B7235)</f>
        <v>2</v>
      </c>
      <c r="D7235" s="471">
        <f>ROW(B7235)</f>
        <v>7235</v>
      </c>
    </row>
    <row r="7236" spans="2:4" x14ac:dyDescent="0.25">
      <c r="B7236" s="480" t="s">
        <v>4000</v>
      </c>
      <c r="C7236" s="475"/>
      <c r="D7236" s="462"/>
    </row>
    <row r="7237" spans="2:4" x14ac:dyDescent="0.25">
      <c r="B7237" s="480" t="s">
        <v>4001</v>
      </c>
      <c r="C7237" s="475"/>
      <c r="D7237" s="462"/>
    </row>
    <row r="7238" spans="2:4" x14ac:dyDescent="0.25">
      <c r="B7238" s="480" t="s">
        <v>4002</v>
      </c>
      <c r="C7238" s="475"/>
      <c r="D7238" s="462"/>
    </row>
    <row r="7239" spans="2:4" x14ac:dyDescent="0.25">
      <c r="B7239" s="480" t="s">
        <v>4003</v>
      </c>
      <c r="C7239" s="475"/>
      <c r="D7239" s="462"/>
    </row>
    <row r="7240" spans="2:4" x14ac:dyDescent="0.25">
      <c r="B7240" s="480" t="s">
        <v>4004</v>
      </c>
      <c r="C7240" s="475"/>
      <c r="D7240" s="462"/>
    </row>
    <row r="7241" spans="2:4" x14ac:dyDescent="0.25">
      <c r="B7241" s="480" t="s">
        <v>4005</v>
      </c>
      <c r="C7241" s="475"/>
      <c r="D7241" s="462"/>
    </row>
    <row r="7242" spans="2:4" x14ac:dyDescent="0.25">
      <c r="B7242" s="480" t="s">
        <v>4006</v>
      </c>
      <c r="C7242" s="475"/>
      <c r="D7242" s="462"/>
    </row>
    <row r="7243" spans="2:4" x14ac:dyDescent="0.25">
      <c r="B7243" s="480" t="s">
        <v>4007</v>
      </c>
      <c r="C7243" s="475"/>
      <c r="D7243" s="462"/>
    </row>
    <row r="7244" spans="2:4" x14ac:dyDescent="0.25">
      <c r="B7244" s="480" t="s">
        <v>4008</v>
      </c>
      <c r="C7244" s="475"/>
      <c r="D7244" s="462"/>
    </row>
    <row r="7245" spans="2:4" x14ac:dyDescent="0.25">
      <c r="B7245" s="480" t="s">
        <v>4009</v>
      </c>
      <c r="C7245" s="475"/>
      <c r="D7245" s="462"/>
    </row>
    <row r="7246" spans="2:4" x14ac:dyDescent="0.25">
      <c r="B7246" s="480" t="s">
        <v>4010</v>
      </c>
      <c r="C7246" s="475"/>
      <c r="D7246" s="462"/>
    </row>
    <row r="7247" spans="2:4" x14ac:dyDescent="0.25">
      <c r="B7247" s="480" t="s">
        <v>4011</v>
      </c>
      <c r="C7247" s="475"/>
      <c r="D7247" s="462"/>
    </row>
    <row r="7248" spans="2:4" x14ac:dyDescent="0.25">
      <c r="B7248" s="480" t="s">
        <v>4012</v>
      </c>
      <c r="C7248" s="475"/>
      <c r="D7248" s="462"/>
    </row>
    <row r="7249" spans="2:4" x14ac:dyDescent="0.25">
      <c r="B7249" s="480" t="s">
        <v>4013</v>
      </c>
      <c r="C7249" s="475"/>
      <c r="D7249" s="462"/>
    </row>
    <row r="7250" spans="2:4" x14ac:dyDescent="0.25">
      <c r="B7250" s="480" t="s">
        <v>4014</v>
      </c>
      <c r="C7250" s="475"/>
      <c r="D7250" s="462"/>
    </row>
    <row r="7251" spans="2:4" x14ac:dyDescent="0.25">
      <c r="B7251" s="480" t="s">
        <v>4015</v>
      </c>
      <c r="C7251" s="475"/>
      <c r="D7251" s="462"/>
    </row>
    <row r="7252" spans="2:4" x14ac:dyDescent="0.25">
      <c r="B7252" s="480" t="s">
        <v>4016</v>
      </c>
      <c r="C7252" s="475"/>
      <c r="D7252" s="462"/>
    </row>
    <row r="7253" spans="2:4" x14ac:dyDescent="0.25">
      <c r="B7253" s="480" t="s">
        <v>4017</v>
      </c>
      <c r="C7253" s="475"/>
      <c r="D7253" s="462"/>
    </row>
    <row r="7254" spans="2:4" x14ac:dyDescent="0.25">
      <c r="B7254" s="480" t="s">
        <v>4018</v>
      </c>
      <c r="C7254" s="475"/>
      <c r="D7254" s="462"/>
    </row>
    <row r="7255" spans="2:4" x14ac:dyDescent="0.25">
      <c r="B7255" s="480" t="s">
        <v>4019</v>
      </c>
      <c r="C7255" s="475"/>
      <c r="D7255" s="462"/>
    </row>
    <row r="7256" spans="2:4" x14ac:dyDescent="0.25">
      <c r="B7256" s="481" t="s">
        <v>4338</v>
      </c>
      <c r="C7256" s="471">
        <f>COLUMN(B7256)</f>
        <v>2</v>
      </c>
      <c r="D7256" s="471">
        <f>ROW(B7256)</f>
        <v>7256</v>
      </c>
    </row>
    <row r="7257" spans="2:4" x14ac:dyDescent="0.25">
      <c r="B7257" s="480" t="s">
        <v>4000</v>
      </c>
      <c r="C7257" s="475"/>
      <c r="D7257" s="462"/>
    </row>
    <row r="7258" spans="2:4" x14ac:dyDescent="0.25">
      <c r="B7258" s="480" t="s">
        <v>4001</v>
      </c>
      <c r="C7258" s="475"/>
      <c r="D7258" s="462"/>
    </row>
    <row r="7259" spans="2:4" x14ac:dyDescent="0.25">
      <c r="B7259" s="480" t="s">
        <v>4002</v>
      </c>
      <c r="C7259" s="475"/>
      <c r="D7259" s="462"/>
    </row>
    <row r="7260" spans="2:4" x14ac:dyDescent="0.25">
      <c r="B7260" s="480" t="s">
        <v>4003</v>
      </c>
      <c r="C7260" s="475"/>
      <c r="D7260" s="462"/>
    </row>
    <row r="7261" spans="2:4" x14ac:dyDescent="0.25">
      <c r="B7261" s="480" t="s">
        <v>4004</v>
      </c>
      <c r="C7261" s="475"/>
      <c r="D7261" s="462"/>
    </row>
    <row r="7262" spans="2:4" x14ac:dyDescent="0.25">
      <c r="B7262" s="480" t="s">
        <v>4005</v>
      </c>
      <c r="C7262" s="475"/>
      <c r="D7262" s="462"/>
    </row>
    <row r="7263" spans="2:4" x14ac:dyDescent="0.25">
      <c r="B7263" s="480" t="s">
        <v>4006</v>
      </c>
      <c r="C7263" s="475"/>
      <c r="D7263" s="462"/>
    </row>
    <row r="7264" spans="2:4" x14ac:dyDescent="0.25">
      <c r="B7264" s="480" t="s">
        <v>4007</v>
      </c>
      <c r="C7264" s="475"/>
      <c r="D7264" s="462"/>
    </row>
    <row r="7265" spans="2:4" x14ac:dyDescent="0.25">
      <c r="B7265" s="480" t="s">
        <v>4008</v>
      </c>
      <c r="C7265" s="475"/>
      <c r="D7265" s="462"/>
    </row>
    <row r="7266" spans="2:4" x14ac:dyDescent="0.25">
      <c r="B7266" s="480" t="s">
        <v>4009</v>
      </c>
      <c r="C7266" s="475"/>
      <c r="D7266" s="462"/>
    </row>
    <row r="7267" spans="2:4" x14ac:dyDescent="0.25">
      <c r="B7267" s="480" t="s">
        <v>4010</v>
      </c>
      <c r="C7267" s="475"/>
      <c r="D7267" s="462"/>
    </row>
    <row r="7268" spans="2:4" x14ac:dyDescent="0.25">
      <c r="B7268" s="480" t="s">
        <v>4011</v>
      </c>
      <c r="C7268" s="475"/>
      <c r="D7268" s="462"/>
    </row>
    <row r="7269" spans="2:4" x14ac:dyDescent="0.25">
      <c r="B7269" s="480" t="s">
        <v>4012</v>
      </c>
      <c r="C7269" s="475"/>
      <c r="D7269" s="462"/>
    </row>
    <row r="7270" spans="2:4" x14ac:dyDescent="0.25">
      <c r="B7270" s="480" t="s">
        <v>4013</v>
      </c>
      <c r="C7270" s="475"/>
      <c r="D7270" s="462"/>
    </row>
    <row r="7271" spans="2:4" x14ac:dyDescent="0.25">
      <c r="B7271" s="480" t="s">
        <v>4014</v>
      </c>
      <c r="C7271" s="475"/>
      <c r="D7271" s="462"/>
    </row>
    <row r="7272" spans="2:4" x14ac:dyDescent="0.25">
      <c r="B7272" s="480" t="s">
        <v>4015</v>
      </c>
      <c r="C7272" s="475"/>
      <c r="D7272" s="462"/>
    </row>
    <row r="7273" spans="2:4" x14ac:dyDescent="0.25">
      <c r="B7273" s="480" t="s">
        <v>4016</v>
      </c>
      <c r="C7273" s="475"/>
      <c r="D7273" s="462"/>
    </row>
    <row r="7274" spans="2:4" x14ac:dyDescent="0.25">
      <c r="B7274" s="480" t="s">
        <v>4017</v>
      </c>
      <c r="C7274" s="475"/>
      <c r="D7274" s="462"/>
    </row>
    <row r="7275" spans="2:4" x14ac:dyDescent="0.25">
      <c r="B7275" s="480" t="s">
        <v>4018</v>
      </c>
      <c r="C7275" s="475"/>
      <c r="D7275" s="462"/>
    </row>
    <row r="7276" spans="2:4" x14ac:dyDescent="0.25">
      <c r="B7276" s="480" t="s">
        <v>4019</v>
      </c>
      <c r="C7276" s="475"/>
      <c r="D7276" s="462"/>
    </row>
    <row r="7277" spans="2:4" x14ac:dyDescent="0.25">
      <c r="B7277" s="477" t="s">
        <v>4339</v>
      </c>
      <c r="C7277" s="471">
        <f>COLUMN(B7277)</f>
        <v>2</v>
      </c>
      <c r="D7277" s="471">
        <f>ROW(B7277)</f>
        <v>7277</v>
      </c>
    </row>
    <row r="7278" spans="2:4" x14ac:dyDescent="0.25">
      <c r="B7278" s="480" t="s">
        <v>4000</v>
      </c>
      <c r="C7278" s="475"/>
      <c r="D7278" s="462"/>
    </row>
    <row r="7279" spans="2:4" x14ac:dyDescent="0.25">
      <c r="B7279" s="480" t="s">
        <v>4001</v>
      </c>
      <c r="C7279" s="475"/>
      <c r="D7279" s="462"/>
    </row>
    <row r="7280" spans="2:4" x14ac:dyDescent="0.25">
      <c r="B7280" s="480" t="s">
        <v>4002</v>
      </c>
      <c r="C7280" s="475"/>
      <c r="D7280" s="462"/>
    </row>
    <row r="7281" spans="2:4" x14ac:dyDescent="0.25">
      <c r="B7281" s="480" t="s">
        <v>4003</v>
      </c>
      <c r="C7281" s="475"/>
      <c r="D7281" s="462"/>
    </row>
    <row r="7282" spans="2:4" x14ac:dyDescent="0.25">
      <c r="B7282" s="480" t="s">
        <v>4004</v>
      </c>
      <c r="C7282" s="475"/>
      <c r="D7282" s="462"/>
    </row>
    <row r="7283" spans="2:4" x14ac:dyDescent="0.25">
      <c r="B7283" s="480" t="s">
        <v>4005</v>
      </c>
      <c r="C7283" s="475"/>
      <c r="D7283" s="462"/>
    </row>
    <row r="7284" spans="2:4" x14ac:dyDescent="0.25">
      <c r="B7284" s="480" t="s">
        <v>4006</v>
      </c>
      <c r="C7284" s="475"/>
      <c r="D7284" s="462"/>
    </row>
    <row r="7285" spans="2:4" x14ac:dyDescent="0.25">
      <c r="B7285" s="480" t="s">
        <v>4007</v>
      </c>
      <c r="C7285" s="475"/>
      <c r="D7285" s="462"/>
    </row>
    <row r="7286" spans="2:4" x14ac:dyDescent="0.25">
      <c r="B7286" s="480" t="s">
        <v>4008</v>
      </c>
      <c r="C7286" s="475"/>
      <c r="D7286" s="462"/>
    </row>
    <row r="7287" spans="2:4" x14ac:dyDescent="0.25">
      <c r="B7287" s="480" t="s">
        <v>4009</v>
      </c>
      <c r="C7287" s="475"/>
      <c r="D7287" s="462"/>
    </row>
    <row r="7288" spans="2:4" x14ac:dyDescent="0.25">
      <c r="B7288" s="480" t="s">
        <v>4010</v>
      </c>
      <c r="C7288" s="475"/>
      <c r="D7288" s="462"/>
    </row>
    <row r="7289" spans="2:4" x14ac:dyDescent="0.25">
      <c r="B7289" s="480" t="s">
        <v>4011</v>
      </c>
      <c r="C7289" s="475"/>
      <c r="D7289" s="462"/>
    </row>
    <row r="7290" spans="2:4" x14ac:dyDescent="0.25">
      <c r="B7290" s="480" t="s">
        <v>4012</v>
      </c>
      <c r="C7290" s="475"/>
      <c r="D7290" s="462"/>
    </row>
    <row r="7291" spans="2:4" x14ac:dyDescent="0.25">
      <c r="B7291" s="480" t="s">
        <v>4013</v>
      </c>
      <c r="C7291" s="475"/>
      <c r="D7291" s="462"/>
    </row>
    <row r="7292" spans="2:4" x14ac:dyDescent="0.25">
      <c r="B7292" s="480" t="s">
        <v>4014</v>
      </c>
      <c r="C7292" s="475"/>
      <c r="D7292" s="462"/>
    </row>
    <row r="7293" spans="2:4" x14ac:dyDescent="0.25">
      <c r="B7293" s="480" t="s">
        <v>4015</v>
      </c>
      <c r="C7293" s="475"/>
      <c r="D7293" s="462"/>
    </row>
    <row r="7294" spans="2:4" x14ac:dyDescent="0.25">
      <c r="B7294" s="480" t="s">
        <v>4016</v>
      </c>
      <c r="C7294" s="475"/>
      <c r="D7294" s="462"/>
    </row>
    <row r="7295" spans="2:4" x14ac:dyDescent="0.25">
      <c r="B7295" s="480" t="s">
        <v>4017</v>
      </c>
      <c r="C7295" s="475"/>
      <c r="D7295" s="462"/>
    </row>
    <row r="7296" spans="2:4" x14ac:dyDescent="0.25">
      <c r="B7296" s="480" t="s">
        <v>4018</v>
      </c>
      <c r="C7296" s="475"/>
      <c r="D7296" s="462"/>
    </row>
    <row r="7297" spans="2:4" x14ac:dyDescent="0.25">
      <c r="B7297" s="480" t="s">
        <v>4019</v>
      </c>
      <c r="C7297" s="475"/>
      <c r="D7297" s="462"/>
    </row>
    <row r="7298" spans="2:4" x14ac:dyDescent="0.25">
      <c r="B7298" s="481" t="s">
        <v>4340</v>
      </c>
      <c r="C7298" s="471">
        <f>COLUMN(B7298)</f>
        <v>2</v>
      </c>
      <c r="D7298" s="471">
        <f>ROW(B7298)</f>
        <v>7298</v>
      </c>
    </row>
    <row r="7299" spans="2:4" x14ac:dyDescent="0.25">
      <c r="B7299" s="480" t="s">
        <v>4000</v>
      </c>
      <c r="C7299" s="475"/>
      <c r="D7299" s="462"/>
    </row>
    <row r="7300" spans="2:4" x14ac:dyDescent="0.25">
      <c r="B7300" s="480" t="s">
        <v>4001</v>
      </c>
      <c r="C7300" s="475"/>
      <c r="D7300" s="462"/>
    </row>
    <row r="7301" spans="2:4" x14ac:dyDescent="0.25">
      <c r="B7301" s="480" t="s">
        <v>4002</v>
      </c>
      <c r="C7301" s="475"/>
      <c r="D7301" s="462"/>
    </row>
    <row r="7302" spans="2:4" x14ac:dyDescent="0.25">
      <c r="B7302" s="480" t="s">
        <v>4003</v>
      </c>
      <c r="C7302" s="475"/>
      <c r="D7302" s="462"/>
    </row>
    <row r="7303" spans="2:4" x14ac:dyDescent="0.25">
      <c r="B7303" s="480" t="s">
        <v>4004</v>
      </c>
      <c r="C7303" s="475"/>
      <c r="D7303" s="462"/>
    </row>
    <row r="7304" spans="2:4" x14ac:dyDescent="0.25">
      <c r="B7304" s="480" t="s">
        <v>4005</v>
      </c>
      <c r="C7304" s="475"/>
      <c r="D7304" s="462"/>
    </row>
    <row r="7305" spans="2:4" x14ac:dyDescent="0.25">
      <c r="B7305" s="480" t="s">
        <v>4006</v>
      </c>
      <c r="C7305" s="475"/>
      <c r="D7305" s="462"/>
    </row>
    <row r="7306" spans="2:4" x14ac:dyDescent="0.25">
      <c r="B7306" s="480" t="s">
        <v>4007</v>
      </c>
      <c r="C7306" s="475"/>
      <c r="D7306" s="462"/>
    </row>
    <row r="7307" spans="2:4" x14ac:dyDescent="0.25">
      <c r="B7307" s="480" t="s">
        <v>4008</v>
      </c>
      <c r="C7307" s="475"/>
      <c r="D7307" s="462"/>
    </row>
    <row r="7308" spans="2:4" x14ac:dyDescent="0.25">
      <c r="B7308" s="480" t="s">
        <v>4009</v>
      </c>
      <c r="C7308" s="475"/>
      <c r="D7308" s="462"/>
    </row>
    <row r="7309" spans="2:4" x14ac:dyDescent="0.25">
      <c r="B7309" s="480" t="s">
        <v>4010</v>
      </c>
      <c r="C7309" s="475"/>
      <c r="D7309" s="462"/>
    </row>
    <row r="7310" spans="2:4" x14ac:dyDescent="0.25">
      <c r="B7310" s="480" t="s">
        <v>4011</v>
      </c>
      <c r="C7310" s="475"/>
      <c r="D7310" s="462"/>
    </row>
    <row r="7311" spans="2:4" x14ac:dyDescent="0.25">
      <c r="B7311" s="480" t="s">
        <v>4012</v>
      </c>
      <c r="C7311" s="475"/>
      <c r="D7311" s="462"/>
    </row>
    <row r="7312" spans="2:4" x14ac:dyDescent="0.25">
      <c r="B7312" s="480" t="s">
        <v>4013</v>
      </c>
      <c r="C7312" s="475"/>
      <c r="D7312" s="462"/>
    </row>
    <row r="7313" spans="2:4" x14ac:dyDescent="0.25">
      <c r="B7313" s="480" t="s">
        <v>4014</v>
      </c>
      <c r="C7313" s="475"/>
      <c r="D7313" s="462"/>
    </row>
    <row r="7314" spans="2:4" x14ac:dyDescent="0.25">
      <c r="B7314" s="480" t="s">
        <v>4015</v>
      </c>
      <c r="C7314" s="475"/>
      <c r="D7314" s="462"/>
    </row>
    <row r="7315" spans="2:4" x14ac:dyDescent="0.25">
      <c r="B7315" s="480" t="s">
        <v>4016</v>
      </c>
      <c r="C7315" s="475"/>
      <c r="D7315" s="462"/>
    </row>
    <row r="7316" spans="2:4" x14ac:dyDescent="0.25">
      <c r="B7316" s="480" t="s">
        <v>4017</v>
      </c>
      <c r="C7316" s="475"/>
      <c r="D7316" s="462"/>
    </row>
    <row r="7317" spans="2:4" x14ac:dyDescent="0.25">
      <c r="B7317" s="480" t="s">
        <v>4018</v>
      </c>
      <c r="C7317" s="475"/>
      <c r="D7317" s="462"/>
    </row>
    <row r="7318" spans="2:4" x14ac:dyDescent="0.25">
      <c r="B7318" s="480" t="s">
        <v>4019</v>
      </c>
      <c r="C7318" s="475"/>
      <c r="D7318" s="462"/>
    </row>
    <row r="7319" spans="2:4" x14ac:dyDescent="0.25">
      <c r="B7319" s="481" t="s">
        <v>4341</v>
      </c>
      <c r="C7319" s="471">
        <f>COLUMN(B7319)</f>
        <v>2</v>
      </c>
      <c r="D7319" s="471">
        <f>ROW(B7319)</f>
        <v>7319</v>
      </c>
    </row>
    <row r="7320" spans="2:4" x14ac:dyDescent="0.25">
      <c r="B7320" s="480" t="s">
        <v>4000</v>
      </c>
      <c r="C7320" s="475"/>
      <c r="D7320" s="462"/>
    </row>
    <row r="7321" spans="2:4" x14ac:dyDescent="0.25">
      <c r="B7321" s="480" t="s">
        <v>4001</v>
      </c>
      <c r="C7321" s="475"/>
      <c r="D7321" s="462"/>
    </row>
    <row r="7322" spans="2:4" x14ac:dyDescent="0.25">
      <c r="B7322" s="480" t="s">
        <v>4002</v>
      </c>
      <c r="C7322" s="475"/>
      <c r="D7322" s="462"/>
    </row>
    <row r="7323" spans="2:4" x14ac:dyDescent="0.25">
      <c r="B7323" s="480" t="s">
        <v>4003</v>
      </c>
      <c r="C7323" s="475"/>
      <c r="D7323" s="462"/>
    </row>
    <row r="7324" spans="2:4" x14ac:dyDescent="0.25">
      <c r="B7324" s="480" t="s">
        <v>4004</v>
      </c>
      <c r="C7324" s="475"/>
      <c r="D7324" s="462"/>
    </row>
    <row r="7325" spans="2:4" x14ac:dyDescent="0.25">
      <c r="B7325" s="480" t="s">
        <v>4005</v>
      </c>
      <c r="C7325" s="475"/>
      <c r="D7325" s="462"/>
    </row>
    <row r="7326" spans="2:4" x14ac:dyDescent="0.25">
      <c r="B7326" s="480" t="s">
        <v>4006</v>
      </c>
      <c r="C7326" s="475"/>
      <c r="D7326" s="462"/>
    </row>
    <row r="7327" spans="2:4" x14ac:dyDescent="0.25">
      <c r="B7327" s="480" t="s">
        <v>4007</v>
      </c>
      <c r="C7327" s="475"/>
      <c r="D7327" s="462"/>
    </row>
    <row r="7328" spans="2:4" x14ac:dyDescent="0.25">
      <c r="B7328" s="480" t="s">
        <v>4008</v>
      </c>
      <c r="C7328" s="475"/>
      <c r="D7328" s="462"/>
    </row>
    <row r="7329" spans="2:4" x14ac:dyDescent="0.25">
      <c r="B7329" s="480" t="s">
        <v>4009</v>
      </c>
      <c r="C7329" s="475"/>
      <c r="D7329" s="462"/>
    </row>
    <row r="7330" spans="2:4" x14ac:dyDescent="0.25">
      <c r="B7330" s="480" t="s">
        <v>4010</v>
      </c>
      <c r="C7330" s="475"/>
      <c r="D7330" s="462"/>
    </row>
    <row r="7331" spans="2:4" x14ac:dyDescent="0.25">
      <c r="B7331" s="480" t="s">
        <v>4011</v>
      </c>
      <c r="C7331" s="475"/>
      <c r="D7331" s="462"/>
    </row>
    <row r="7332" spans="2:4" x14ac:dyDescent="0.25">
      <c r="B7332" s="480" t="s">
        <v>4012</v>
      </c>
      <c r="C7332" s="475"/>
      <c r="D7332" s="462"/>
    </row>
    <row r="7333" spans="2:4" x14ac:dyDescent="0.25">
      <c r="B7333" s="480" t="s">
        <v>4013</v>
      </c>
      <c r="C7333" s="475"/>
      <c r="D7333" s="462"/>
    </row>
    <row r="7334" spans="2:4" x14ac:dyDescent="0.25">
      <c r="B7334" s="480" t="s">
        <v>4014</v>
      </c>
      <c r="C7334" s="475"/>
      <c r="D7334" s="462"/>
    </row>
    <row r="7335" spans="2:4" x14ac:dyDescent="0.25">
      <c r="B7335" s="480" t="s">
        <v>4015</v>
      </c>
      <c r="C7335" s="475"/>
      <c r="D7335" s="462"/>
    </row>
    <row r="7336" spans="2:4" x14ac:dyDescent="0.25">
      <c r="B7336" s="480" t="s">
        <v>4016</v>
      </c>
      <c r="C7336" s="475"/>
      <c r="D7336" s="462"/>
    </row>
    <row r="7337" spans="2:4" x14ac:dyDescent="0.25">
      <c r="B7337" s="480" t="s">
        <v>4017</v>
      </c>
      <c r="C7337" s="475"/>
      <c r="D7337" s="462"/>
    </row>
    <row r="7338" spans="2:4" x14ac:dyDescent="0.25">
      <c r="B7338" s="480" t="s">
        <v>4018</v>
      </c>
      <c r="C7338" s="475"/>
      <c r="D7338" s="462"/>
    </row>
    <row r="7339" spans="2:4" x14ac:dyDescent="0.25">
      <c r="B7339" s="480" t="s">
        <v>4019</v>
      </c>
      <c r="C7339" s="475"/>
      <c r="D7339" s="462"/>
    </row>
    <row r="7340" spans="2:4" x14ac:dyDescent="0.25">
      <c r="B7340" s="481" t="s">
        <v>4342</v>
      </c>
      <c r="C7340" s="471">
        <f>COLUMN(B7340)</f>
        <v>2</v>
      </c>
      <c r="D7340" s="471">
        <f>ROW(B7340)</f>
        <v>7340</v>
      </c>
    </row>
    <row r="7341" spans="2:4" x14ac:dyDescent="0.25">
      <c r="B7341" s="480" t="s">
        <v>4000</v>
      </c>
      <c r="C7341" s="475"/>
      <c r="D7341" s="462"/>
    </row>
    <row r="7342" spans="2:4" x14ac:dyDescent="0.25">
      <c r="B7342" s="480" t="s">
        <v>4001</v>
      </c>
      <c r="C7342" s="475"/>
      <c r="D7342" s="462"/>
    </row>
    <row r="7343" spans="2:4" x14ac:dyDescent="0.25">
      <c r="B7343" s="480" t="s">
        <v>4002</v>
      </c>
      <c r="C7343" s="475"/>
      <c r="D7343" s="462"/>
    </row>
    <row r="7344" spans="2:4" x14ac:dyDescent="0.25">
      <c r="B7344" s="480" t="s">
        <v>4003</v>
      </c>
      <c r="C7344" s="475"/>
      <c r="D7344" s="462"/>
    </row>
    <row r="7345" spans="2:4" x14ac:dyDescent="0.25">
      <c r="B7345" s="480" t="s">
        <v>4004</v>
      </c>
      <c r="C7345" s="475"/>
      <c r="D7345" s="462"/>
    </row>
    <row r="7346" spans="2:4" x14ac:dyDescent="0.25">
      <c r="B7346" s="480" t="s">
        <v>4005</v>
      </c>
      <c r="C7346" s="475"/>
      <c r="D7346" s="462"/>
    </row>
    <row r="7347" spans="2:4" x14ac:dyDescent="0.25">
      <c r="B7347" s="480" t="s">
        <v>4006</v>
      </c>
      <c r="C7347" s="475"/>
      <c r="D7347" s="462"/>
    </row>
    <row r="7348" spans="2:4" x14ac:dyDescent="0.25">
      <c r="B7348" s="480" t="s">
        <v>4007</v>
      </c>
      <c r="C7348" s="475"/>
      <c r="D7348" s="462"/>
    </row>
    <row r="7349" spans="2:4" x14ac:dyDescent="0.25">
      <c r="B7349" s="480" t="s">
        <v>4008</v>
      </c>
      <c r="C7349" s="475"/>
      <c r="D7349" s="462"/>
    </row>
    <row r="7350" spans="2:4" x14ac:dyDescent="0.25">
      <c r="B7350" s="480" t="s">
        <v>4009</v>
      </c>
      <c r="C7350" s="475"/>
      <c r="D7350" s="462"/>
    </row>
    <row r="7351" spans="2:4" x14ac:dyDescent="0.25">
      <c r="B7351" s="480" t="s">
        <v>4010</v>
      </c>
      <c r="C7351" s="475"/>
      <c r="D7351" s="462"/>
    </row>
    <row r="7352" spans="2:4" x14ac:dyDescent="0.25">
      <c r="B7352" s="480" t="s">
        <v>4011</v>
      </c>
      <c r="C7352" s="475"/>
      <c r="D7352" s="462"/>
    </row>
    <row r="7353" spans="2:4" x14ac:dyDescent="0.25">
      <c r="B7353" s="480" t="s">
        <v>4012</v>
      </c>
      <c r="C7353" s="475"/>
      <c r="D7353" s="462"/>
    </row>
    <row r="7354" spans="2:4" x14ac:dyDescent="0.25">
      <c r="B7354" s="480" t="s">
        <v>4013</v>
      </c>
      <c r="C7354" s="475"/>
      <c r="D7354" s="462"/>
    </row>
    <row r="7355" spans="2:4" x14ac:dyDescent="0.25">
      <c r="B7355" s="480" t="s">
        <v>4014</v>
      </c>
      <c r="C7355" s="475"/>
      <c r="D7355" s="462"/>
    </row>
    <row r="7356" spans="2:4" x14ac:dyDescent="0.25">
      <c r="B7356" s="480" t="s">
        <v>4015</v>
      </c>
      <c r="C7356" s="475"/>
      <c r="D7356" s="462"/>
    </row>
    <row r="7357" spans="2:4" x14ac:dyDescent="0.25">
      <c r="B7357" s="480" t="s">
        <v>4016</v>
      </c>
      <c r="C7357" s="475"/>
      <c r="D7357" s="462"/>
    </row>
    <row r="7358" spans="2:4" x14ac:dyDescent="0.25">
      <c r="B7358" s="480" t="s">
        <v>4017</v>
      </c>
      <c r="C7358" s="475"/>
      <c r="D7358" s="462"/>
    </row>
    <row r="7359" spans="2:4" x14ac:dyDescent="0.25">
      <c r="B7359" s="480" t="s">
        <v>4018</v>
      </c>
      <c r="C7359" s="475"/>
      <c r="D7359" s="462"/>
    </row>
    <row r="7360" spans="2:4" x14ac:dyDescent="0.25">
      <c r="B7360" s="480" t="s">
        <v>4019</v>
      </c>
      <c r="C7360" s="475"/>
      <c r="D7360" s="462"/>
    </row>
    <row r="7361" spans="2:4" x14ac:dyDescent="0.25">
      <c r="B7361" s="481" t="s">
        <v>4343</v>
      </c>
      <c r="C7361" s="471">
        <f>COLUMN(B7361)</f>
        <v>2</v>
      </c>
      <c r="D7361" s="471">
        <f>ROW(B7361)</f>
        <v>7361</v>
      </c>
    </row>
    <row r="7362" spans="2:4" x14ac:dyDescent="0.25">
      <c r="B7362" s="480" t="s">
        <v>4000</v>
      </c>
      <c r="C7362" s="475"/>
      <c r="D7362" s="462"/>
    </row>
    <row r="7363" spans="2:4" x14ac:dyDescent="0.25">
      <c r="B7363" s="480" t="s">
        <v>4001</v>
      </c>
      <c r="C7363" s="475"/>
      <c r="D7363" s="462"/>
    </row>
    <row r="7364" spans="2:4" x14ac:dyDescent="0.25">
      <c r="B7364" s="480" t="s">
        <v>4002</v>
      </c>
      <c r="C7364" s="475"/>
      <c r="D7364" s="462"/>
    </row>
    <row r="7365" spans="2:4" x14ac:dyDescent="0.25">
      <c r="B7365" s="480" t="s">
        <v>4003</v>
      </c>
      <c r="C7365" s="475"/>
      <c r="D7365" s="462"/>
    </row>
    <row r="7366" spans="2:4" x14ac:dyDescent="0.25">
      <c r="B7366" s="480" t="s">
        <v>4004</v>
      </c>
      <c r="C7366" s="475"/>
      <c r="D7366" s="462"/>
    </row>
    <row r="7367" spans="2:4" x14ac:dyDescent="0.25">
      <c r="B7367" s="480" t="s">
        <v>4005</v>
      </c>
      <c r="C7367" s="475"/>
      <c r="D7367" s="462"/>
    </row>
    <row r="7368" spans="2:4" x14ac:dyDescent="0.25">
      <c r="B7368" s="480" t="s">
        <v>4006</v>
      </c>
      <c r="C7368" s="475"/>
      <c r="D7368" s="462"/>
    </row>
    <row r="7369" spans="2:4" x14ac:dyDescent="0.25">
      <c r="B7369" s="480" t="s">
        <v>4007</v>
      </c>
      <c r="C7369" s="475"/>
      <c r="D7369" s="462"/>
    </row>
    <row r="7370" spans="2:4" x14ac:dyDescent="0.25">
      <c r="B7370" s="480" t="s">
        <v>4008</v>
      </c>
      <c r="C7370" s="475"/>
      <c r="D7370" s="462"/>
    </row>
    <row r="7371" spans="2:4" x14ac:dyDescent="0.25">
      <c r="B7371" s="480" t="s">
        <v>4009</v>
      </c>
      <c r="C7371" s="475"/>
      <c r="D7371" s="462"/>
    </row>
    <row r="7372" spans="2:4" x14ac:dyDescent="0.25">
      <c r="B7372" s="480" t="s">
        <v>4010</v>
      </c>
      <c r="C7372" s="475"/>
      <c r="D7372" s="462"/>
    </row>
    <row r="7373" spans="2:4" x14ac:dyDescent="0.25">
      <c r="B7373" s="480" t="s">
        <v>4011</v>
      </c>
      <c r="C7373" s="475"/>
      <c r="D7373" s="462"/>
    </row>
    <row r="7374" spans="2:4" x14ac:dyDescent="0.25">
      <c r="B7374" s="480" t="s">
        <v>4012</v>
      </c>
      <c r="C7374" s="475"/>
      <c r="D7374" s="462"/>
    </row>
    <row r="7375" spans="2:4" x14ac:dyDescent="0.25">
      <c r="B7375" s="480" t="s">
        <v>4013</v>
      </c>
      <c r="C7375" s="475"/>
      <c r="D7375" s="462"/>
    </row>
    <row r="7376" spans="2:4" x14ac:dyDescent="0.25">
      <c r="B7376" s="480" t="s">
        <v>4014</v>
      </c>
      <c r="C7376" s="475"/>
      <c r="D7376" s="462"/>
    </row>
    <row r="7377" spans="2:4" x14ac:dyDescent="0.25">
      <c r="B7377" s="480" t="s">
        <v>4015</v>
      </c>
      <c r="C7377" s="475"/>
      <c r="D7377" s="462"/>
    </row>
    <row r="7378" spans="2:4" x14ac:dyDescent="0.25">
      <c r="B7378" s="480" t="s">
        <v>4016</v>
      </c>
      <c r="C7378" s="475"/>
      <c r="D7378" s="462"/>
    </row>
    <row r="7379" spans="2:4" x14ac:dyDescent="0.25">
      <c r="B7379" s="480" t="s">
        <v>4017</v>
      </c>
      <c r="C7379" s="475"/>
      <c r="D7379" s="462"/>
    </row>
    <row r="7380" spans="2:4" x14ac:dyDescent="0.25">
      <c r="B7380" s="480" t="s">
        <v>4018</v>
      </c>
      <c r="C7380" s="475"/>
      <c r="D7380" s="462"/>
    </row>
    <row r="7381" spans="2:4" x14ac:dyDescent="0.25">
      <c r="B7381" s="480" t="s">
        <v>4019</v>
      </c>
      <c r="C7381" s="475"/>
      <c r="D7381" s="462"/>
    </row>
  </sheetData>
  <sheetProtection formatCells="0" formatRows="0" sort="0" autoFilter="0"/>
  <autoFilter ref="B31:AB7381"/>
  <mergeCells count="2">
    <mergeCell ref="F5:I5"/>
    <mergeCell ref="B29:R30"/>
  </mergeCells>
  <conditionalFormatting sqref="I8:I27">
    <cfRule type="expression" dxfId="1071" priority="1037">
      <formula>A8&gt;B8</formula>
    </cfRule>
  </conditionalFormatting>
  <conditionalFormatting sqref="D54:D73">
    <cfRule type="expression" dxfId="1070" priority="2531">
      <formula>#REF!&gt;J33</formula>
    </cfRule>
  </conditionalFormatting>
  <conditionalFormatting sqref="C54:C73">
    <cfRule type="expression" dxfId="1069" priority="2532">
      <formula>#REF!&gt;$J$33</formula>
    </cfRule>
    <cfRule type="expression" dxfId="1068" priority="2533">
      <formula>#REF!&gt;J33</formula>
    </cfRule>
  </conditionalFormatting>
  <conditionalFormatting sqref="D75:D94">
    <cfRule type="expression" dxfId="1067" priority="2534">
      <formula>#REF!&gt;P33</formula>
    </cfRule>
  </conditionalFormatting>
  <conditionalFormatting sqref="C75:C94">
    <cfRule type="expression" dxfId="1066" priority="2535">
      <formula>#REF!&gt;$J$33</formula>
    </cfRule>
    <cfRule type="expression" dxfId="1065" priority="2536">
      <formula>#REF!&gt;P33</formula>
    </cfRule>
  </conditionalFormatting>
  <conditionalFormatting sqref="D96:D115">
    <cfRule type="expression" dxfId="1064" priority="2537">
      <formula>#REF!&gt;T33</formula>
    </cfRule>
  </conditionalFormatting>
  <conditionalFormatting sqref="C96:C115">
    <cfRule type="expression" dxfId="1063" priority="2538">
      <formula>#REF!&gt;$J$33</formula>
    </cfRule>
    <cfRule type="expression" dxfId="1062" priority="2539">
      <formula>#REF!&gt;T33</formula>
    </cfRule>
  </conditionalFormatting>
  <conditionalFormatting sqref="D117:D136">
    <cfRule type="expression" dxfId="1061" priority="2540">
      <formula>#REF!&gt;X33</formula>
    </cfRule>
  </conditionalFormatting>
  <conditionalFormatting sqref="C117:C136">
    <cfRule type="expression" dxfId="1060" priority="2541">
      <formula>#REF!&gt;$J$33</formula>
    </cfRule>
    <cfRule type="expression" dxfId="1059" priority="2542">
      <formula>#REF!&gt;X33</formula>
    </cfRule>
  </conditionalFormatting>
  <conditionalFormatting sqref="D138:D157">
    <cfRule type="expression" dxfId="1058" priority="1022">
      <formula>#REF!&gt;E138</formula>
    </cfRule>
  </conditionalFormatting>
  <conditionalFormatting sqref="C138:C157">
    <cfRule type="expression" dxfId="1057" priority="1023">
      <formula>#REF!&gt;$J$33</formula>
    </cfRule>
    <cfRule type="expression" dxfId="1056" priority="1024">
      <formula>#REF!&gt;E138</formula>
    </cfRule>
  </conditionalFormatting>
  <conditionalFormatting sqref="D159:D178">
    <cfRule type="expression" dxfId="1055" priority="1025">
      <formula>#REF!&gt;J138</formula>
    </cfRule>
  </conditionalFormatting>
  <conditionalFormatting sqref="C159:C178">
    <cfRule type="expression" dxfId="1054" priority="1026">
      <formula>#REF!&gt;$J$33</formula>
    </cfRule>
    <cfRule type="expression" dxfId="1053" priority="1027">
      <formula>#REF!&gt;J138</formula>
    </cfRule>
  </conditionalFormatting>
  <conditionalFormatting sqref="D180:D199">
    <cfRule type="expression" dxfId="1052" priority="1028">
      <formula>#REF!&gt;P138</formula>
    </cfRule>
  </conditionalFormatting>
  <conditionalFormatting sqref="C180:C199">
    <cfRule type="expression" dxfId="1051" priority="1029">
      <formula>#REF!&gt;$J$33</formula>
    </cfRule>
    <cfRule type="expression" dxfId="1050" priority="1030">
      <formula>#REF!&gt;P138</formula>
    </cfRule>
  </conditionalFormatting>
  <conditionalFormatting sqref="D201:D220">
    <cfRule type="expression" dxfId="1049" priority="1031">
      <formula>#REF!&gt;T138</formula>
    </cfRule>
  </conditionalFormatting>
  <conditionalFormatting sqref="C201:C220">
    <cfRule type="expression" dxfId="1048" priority="1032">
      <formula>#REF!&gt;$J$33</formula>
    </cfRule>
    <cfRule type="expression" dxfId="1047" priority="1033">
      <formula>#REF!&gt;T138</formula>
    </cfRule>
  </conditionalFormatting>
  <conditionalFormatting sqref="D222:D241">
    <cfRule type="expression" dxfId="1046" priority="1034">
      <formula>#REF!&gt;X138</formula>
    </cfRule>
  </conditionalFormatting>
  <conditionalFormatting sqref="C222:C241">
    <cfRule type="expression" dxfId="1045" priority="1035">
      <formula>#REF!&gt;$J$33</formula>
    </cfRule>
    <cfRule type="expression" dxfId="1044" priority="1036">
      <formula>#REF!&gt;X138</formula>
    </cfRule>
  </conditionalFormatting>
  <conditionalFormatting sqref="D243:D262">
    <cfRule type="expression" dxfId="1043" priority="1007">
      <formula>#REF!&gt;E243</formula>
    </cfRule>
  </conditionalFormatting>
  <conditionalFormatting sqref="C243:C262">
    <cfRule type="expression" dxfId="1042" priority="1008">
      <formula>#REF!&gt;$J$33</formula>
    </cfRule>
    <cfRule type="expression" dxfId="1041" priority="1009">
      <formula>#REF!&gt;E243</formula>
    </cfRule>
  </conditionalFormatting>
  <conditionalFormatting sqref="D264:D283">
    <cfRule type="expression" dxfId="1040" priority="1010">
      <formula>#REF!&gt;J243</formula>
    </cfRule>
  </conditionalFormatting>
  <conditionalFormatting sqref="C264:C283">
    <cfRule type="expression" dxfId="1039" priority="1011">
      <formula>#REF!&gt;$J$33</formula>
    </cfRule>
    <cfRule type="expression" dxfId="1038" priority="1012">
      <formula>#REF!&gt;J243</formula>
    </cfRule>
  </conditionalFormatting>
  <conditionalFormatting sqref="D285:D304">
    <cfRule type="expression" dxfId="1037" priority="1013">
      <formula>#REF!&gt;P243</formula>
    </cfRule>
  </conditionalFormatting>
  <conditionalFormatting sqref="C285:C304">
    <cfRule type="expression" dxfId="1036" priority="1014">
      <formula>#REF!&gt;$J$33</formula>
    </cfRule>
    <cfRule type="expression" dxfId="1035" priority="1015">
      <formula>#REF!&gt;P243</formula>
    </cfRule>
  </conditionalFormatting>
  <conditionalFormatting sqref="D306:D325">
    <cfRule type="expression" dxfId="1034" priority="1016">
      <formula>#REF!&gt;T243</formula>
    </cfRule>
  </conditionalFormatting>
  <conditionalFormatting sqref="C306:C325">
    <cfRule type="expression" dxfId="1033" priority="1017">
      <formula>#REF!&gt;$J$33</formula>
    </cfRule>
    <cfRule type="expression" dxfId="1032" priority="1018">
      <formula>#REF!&gt;T243</formula>
    </cfRule>
  </conditionalFormatting>
  <conditionalFormatting sqref="D327:D346">
    <cfRule type="expression" dxfId="1031" priority="1019">
      <formula>#REF!&gt;X243</formula>
    </cfRule>
  </conditionalFormatting>
  <conditionalFormatting sqref="C327:C346">
    <cfRule type="expression" dxfId="1030" priority="1020">
      <formula>#REF!&gt;$J$33</formula>
    </cfRule>
    <cfRule type="expression" dxfId="1029" priority="1021">
      <formula>#REF!&gt;X243</formula>
    </cfRule>
  </conditionalFormatting>
  <conditionalFormatting sqref="D348:D367">
    <cfRule type="expression" dxfId="1028" priority="992">
      <formula>#REF!&gt;E348</formula>
    </cfRule>
  </conditionalFormatting>
  <conditionalFormatting sqref="C348:C367">
    <cfRule type="expression" dxfId="1027" priority="993">
      <formula>#REF!&gt;$J$33</formula>
    </cfRule>
    <cfRule type="expression" dxfId="1026" priority="994">
      <formula>#REF!&gt;E348</formula>
    </cfRule>
  </conditionalFormatting>
  <conditionalFormatting sqref="D369:D388">
    <cfRule type="expression" dxfId="1025" priority="995">
      <formula>#REF!&gt;J348</formula>
    </cfRule>
  </conditionalFormatting>
  <conditionalFormatting sqref="C369:C388">
    <cfRule type="expression" dxfId="1024" priority="996">
      <formula>#REF!&gt;$J$33</formula>
    </cfRule>
    <cfRule type="expression" dxfId="1023" priority="997">
      <formula>#REF!&gt;J348</formula>
    </cfRule>
  </conditionalFormatting>
  <conditionalFormatting sqref="D390:D409">
    <cfRule type="expression" dxfId="1022" priority="998">
      <formula>#REF!&gt;P348</formula>
    </cfRule>
  </conditionalFormatting>
  <conditionalFormatting sqref="C390:C409">
    <cfRule type="expression" dxfId="1021" priority="999">
      <formula>#REF!&gt;$J$33</formula>
    </cfRule>
    <cfRule type="expression" dxfId="1020" priority="1000">
      <formula>#REF!&gt;P348</formula>
    </cfRule>
  </conditionalFormatting>
  <conditionalFormatting sqref="D411:D430">
    <cfRule type="expression" dxfId="1019" priority="1001">
      <formula>#REF!&gt;T348</formula>
    </cfRule>
  </conditionalFormatting>
  <conditionalFormatting sqref="C411:C430">
    <cfRule type="expression" dxfId="1018" priority="1002">
      <formula>#REF!&gt;$J$33</formula>
    </cfRule>
    <cfRule type="expression" dxfId="1017" priority="1003">
      <formula>#REF!&gt;T348</formula>
    </cfRule>
  </conditionalFormatting>
  <conditionalFormatting sqref="D432:D451">
    <cfRule type="expression" dxfId="1016" priority="1004">
      <formula>#REF!&gt;X348</formula>
    </cfRule>
  </conditionalFormatting>
  <conditionalFormatting sqref="C432:C451">
    <cfRule type="expression" dxfId="1015" priority="1005">
      <formula>#REF!&gt;$J$33</formula>
    </cfRule>
    <cfRule type="expression" dxfId="1014" priority="1006">
      <formula>#REF!&gt;X348</formula>
    </cfRule>
  </conditionalFormatting>
  <conditionalFormatting sqref="D453:D472">
    <cfRule type="expression" dxfId="1013" priority="977">
      <formula>#REF!&gt;E453</formula>
    </cfRule>
  </conditionalFormatting>
  <conditionalFormatting sqref="C453:C472">
    <cfRule type="expression" dxfId="1012" priority="978">
      <formula>#REF!&gt;$J$33</formula>
    </cfRule>
    <cfRule type="expression" dxfId="1011" priority="979">
      <formula>#REF!&gt;E453</formula>
    </cfRule>
  </conditionalFormatting>
  <conditionalFormatting sqref="D474:D493">
    <cfRule type="expression" dxfId="1010" priority="980">
      <formula>#REF!&gt;J453</formula>
    </cfRule>
  </conditionalFormatting>
  <conditionalFormatting sqref="C474:C493">
    <cfRule type="expression" dxfId="1009" priority="981">
      <formula>#REF!&gt;$J$33</formula>
    </cfRule>
    <cfRule type="expression" dxfId="1008" priority="982">
      <formula>#REF!&gt;J453</formula>
    </cfRule>
  </conditionalFormatting>
  <conditionalFormatting sqref="D495:D514">
    <cfRule type="expression" dxfId="1007" priority="983">
      <formula>#REF!&gt;P453</formula>
    </cfRule>
  </conditionalFormatting>
  <conditionalFormatting sqref="C495:C514">
    <cfRule type="expression" dxfId="1006" priority="984">
      <formula>#REF!&gt;$J$33</formula>
    </cfRule>
    <cfRule type="expression" dxfId="1005" priority="985">
      <formula>#REF!&gt;P453</formula>
    </cfRule>
  </conditionalFormatting>
  <conditionalFormatting sqref="D516:D535">
    <cfRule type="expression" dxfId="1004" priority="986">
      <formula>#REF!&gt;T453</formula>
    </cfRule>
  </conditionalFormatting>
  <conditionalFormatting sqref="C516:C535">
    <cfRule type="expression" dxfId="1003" priority="987">
      <formula>#REF!&gt;$J$33</formula>
    </cfRule>
    <cfRule type="expression" dxfId="1002" priority="988">
      <formula>#REF!&gt;T453</formula>
    </cfRule>
  </conditionalFormatting>
  <conditionalFormatting sqref="D537:D556">
    <cfRule type="expression" dxfId="1001" priority="989">
      <formula>#REF!&gt;X453</formula>
    </cfRule>
  </conditionalFormatting>
  <conditionalFormatting sqref="C537:C556">
    <cfRule type="expression" dxfId="1000" priority="990">
      <formula>#REF!&gt;$J$33</formula>
    </cfRule>
    <cfRule type="expression" dxfId="999" priority="991">
      <formula>#REF!&gt;X453</formula>
    </cfRule>
  </conditionalFormatting>
  <conditionalFormatting sqref="D558:D577">
    <cfRule type="expression" dxfId="998" priority="962">
      <formula>#REF!&gt;E558</formula>
    </cfRule>
  </conditionalFormatting>
  <conditionalFormatting sqref="C558:C577">
    <cfRule type="expression" dxfId="997" priority="963">
      <formula>#REF!&gt;$J$33</formula>
    </cfRule>
    <cfRule type="expression" dxfId="996" priority="964">
      <formula>#REF!&gt;E558</formula>
    </cfRule>
  </conditionalFormatting>
  <conditionalFormatting sqref="D579:D598">
    <cfRule type="expression" dxfId="995" priority="965">
      <formula>#REF!&gt;J558</formula>
    </cfRule>
  </conditionalFormatting>
  <conditionalFormatting sqref="C579:C598">
    <cfRule type="expression" dxfId="994" priority="966">
      <formula>#REF!&gt;$J$33</formula>
    </cfRule>
    <cfRule type="expression" dxfId="993" priority="967">
      <formula>#REF!&gt;J558</formula>
    </cfRule>
  </conditionalFormatting>
  <conditionalFormatting sqref="D600:D619">
    <cfRule type="expression" dxfId="992" priority="968">
      <formula>#REF!&gt;P558</formula>
    </cfRule>
  </conditionalFormatting>
  <conditionalFormatting sqref="C600:C619">
    <cfRule type="expression" dxfId="991" priority="969">
      <formula>#REF!&gt;$J$33</formula>
    </cfRule>
    <cfRule type="expression" dxfId="990" priority="970">
      <formula>#REF!&gt;P558</formula>
    </cfRule>
  </conditionalFormatting>
  <conditionalFormatting sqref="D621:D640">
    <cfRule type="expression" dxfId="989" priority="971">
      <formula>#REF!&gt;T558</formula>
    </cfRule>
  </conditionalFormatting>
  <conditionalFormatting sqref="C621:C640">
    <cfRule type="expression" dxfId="988" priority="972">
      <formula>#REF!&gt;$J$33</formula>
    </cfRule>
    <cfRule type="expression" dxfId="987" priority="973">
      <formula>#REF!&gt;T558</formula>
    </cfRule>
  </conditionalFormatting>
  <conditionalFormatting sqref="D642:D661">
    <cfRule type="expression" dxfId="986" priority="974">
      <formula>#REF!&gt;X558</formula>
    </cfRule>
  </conditionalFormatting>
  <conditionalFormatting sqref="C642:C661">
    <cfRule type="expression" dxfId="985" priority="975">
      <formula>#REF!&gt;$J$33</formula>
    </cfRule>
    <cfRule type="expression" dxfId="984" priority="976">
      <formula>#REF!&gt;X558</formula>
    </cfRule>
  </conditionalFormatting>
  <conditionalFormatting sqref="D663:D682">
    <cfRule type="expression" dxfId="983" priority="947">
      <formula>#REF!&gt;E663</formula>
    </cfRule>
  </conditionalFormatting>
  <conditionalFormatting sqref="C663:C682">
    <cfRule type="expression" dxfId="982" priority="948">
      <formula>#REF!&gt;$J$33</formula>
    </cfRule>
    <cfRule type="expression" dxfId="981" priority="949">
      <formula>#REF!&gt;E663</formula>
    </cfRule>
  </conditionalFormatting>
  <conditionalFormatting sqref="D684:D703">
    <cfRule type="expression" dxfId="980" priority="950">
      <formula>#REF!&gt;J663</formula>
    </cfRule>
  </conditionalFormatting>
  <conditionalFormatting sqref="C684:C703">
    <cfRule type="expression" dxfId="979" priority="951">
      <formula>#REF!&gt;$J$33</formula>
    </cfRule>
    <cfRule type="expression" dxfId="978" priority="952">
      <formula>#REF!&gt;J663</formula>
    </cfRule>
  </conditionalFormatting>
  <conditionalFormatting sqref="D705:D724">
    <cfRule type="expression" dxfId="977" priority="953">
      <formula>#REF!&gt;P663</formula>
    </cfRule>
  </conditionalFormatting>
  <conditionalFormatting sqref="C705:C724">
    <cfRule type="expression" dxfId="976" priority="954">
      <formula>#REF!&gt;$J$33</formula>
    </cfRule>
    <cfRule type="expression" dxfId="975" priority="955">
      <formula>#REF!&gt;P663</formula>
    </cfRule>
  </conditionalFormatting>
  <conditionalFormatting sqref="D726:D745">
    <cfRule type="expression" dxfId="974" priority="956">
      <formula>#REF!&gt;T663</formula>
    </cfRule>
  </conditionalFormatting>
  <conditionalFormatting sqref="C726:C745">
    <cfRule type="expression" dxfId="973" priority="957">
      <formula>#REF!&gt;$J$33</formula>
    </cfRule>
    <cfRule type="expression" dxfId="972" priority="958">
      <formula>#REF!&gt;T663</formula>
    </cfRule>
  </conditionalFormatting>
  <conditionalFormatting sqref="D747:D766">
    <cfRule type="expression" dxfId="971" priority="959">
      <formula>#REF!&gt;X663</formula>
    </cfRule>
  </conditionalFormatting>
  <conditionalFormatting sqref="C747:C766">
    <cfRule type="expression" dxfId="970" priority="960">
      <formula>#REF!&gt;$J$33</formula>
    </cfRule>
    <cfRule type="expression" dxfId="969" priority="961">
      <formula>#REF!&gt;X663</formula>
    </cfRule>
  </conditionalFormatting>
  <conditionalFormatting sqref="D768:D787">
    <cfRule type="expression" dxfId="968" priority="932">
      <formula>#REF!&gt;E768</formula>
    </cfRule>
  </conditionalFormatting>
  <conditionalFormatting sqref="C768:C787">
    <cfRule type="expression" dxfId="967" priority="933">
      <formula>#REF!&gt;$J$33</formula>
    </cfRule>
    <cfRule type="expression" dxfId="966" priority="934">
      <formula>#REF!&gt;E768</formula>
    </cfRule>
  </conditionalFormatting>
  <conditionalFormatting sqref="D789:D808">
    <cfRule type="expression" dxfId="965" priority="935">
      <formula>#REF!&gt;J768</formula>
    </cfRule>
  </conditionalFormatting>
  <conditionalFormatting sqref="C789:C808">
    <cfRule type="expression" dxfId="964" priority="936">
      <formula>#REF!&gt;$J$33</formula>
    </cfRule>
    <cfRule type="expression" dxfId="963" priority="937">
      <formula>#REF!&gt;J768</formula>
    </cfRule>
  </conditionalFormatting>
  <conditionalFormatting sqref="D810:D829">
    <cfRule type="expression" dxfId="962" priority="938">
      <formula>#REF!&gt;P768</formula>
    </cfRule>
  </conditionalFormatting>
  <conditionalFormatting sqref="C810:C829">
    <cfRule type="expression" dxfId="961" priority="939">
      <formula>#REF!&gt;$J$33</formula>
    </cfRule>
    <cfRule type="expression" dxfId="960" priority="940">
      <formula>#REF!&gt;P768</formula>
    </cfRule>
  </conditionalFormatting>
  <conditionalFormatting sqref="D831:D850">
    <cfRule type="expression" dxfId="959" priority="941">
      <formula>#REF!&gt;T768</formula>
    </cfRule>
  </conditionalFormatting>
  <conditionalFormatting sqref="C831:C850">
    <cfRule type="expression" dxfId="958" priority="942">
      <formula>#REF!&gt;$J$33</formula>
    </cfRule>
    <cfRule type="expression" dxfId="957" priority="943">
      <formula>#REF!&gt;T768</formula>
    </cfRule>
  </conditionalFormatting>
  <conditionalFormatting sqref="D852:D871">
    <cfRule type="expression" dxfId="956" priority="944">
      <formula>#REF!&gt;X768</formula>
    </cfRule>
  </conditionalFormatting>
  <conditionalFormatting sqref="C852:C871">
    <cfRule type="expression" dxfId="955" priority="945">
      <formula>#REF!&gt;$J$33</formula>
    </cfRule>
    <cfRule type="expression" dxfId="954" priority="946">
      <formula>#REF!&gt;X768</formula>
    </cfRule>
  </conditionalFormatting>
  <conditionalFormatting sqref="D873:D892">
    <cfRule type="expression" dxfId="953" priority="917">
      <formula>#REF!&gt;E873</formula>
    </cfRule>
  </conditionalFormatting>
  <conditionalFormatting sqref="C873:C892">
    <cfRule type="expression" dxfId="952" priority="918">
      <formula>#REF!&gt;$J$33</formula>
    </cfRule>
    <cfRule type="expression" dxfId="951" priority="919">
      <formula>#REF!&gt;E873</formula>
    </cfRule>
  </conditionalFormatting>
  <conditionalFormatting sqref="D894:D913">
    <cfRule type="expression" dxfId="950" priority="920">
      <formula>#REF!&gt;J873</formula>
    </cfRule>
  </conditionalFormatting>
  <conditionalFormatting sqref="C894:C913">
    <cfRule type="expression" dxfId="949" priority="921">
      <formula>#REF!&gt;$J$33</formula>
    </cfRule>
    <cfRule type="expression" dxfId="948" priority="922">
      <formula>#REF!&gt;J873</formula>
    </cfRule>
  </conditionalFormatting>
  <conditionalFormatting sqref="D915:D934">
    <cfRule type="expression" dxfId="947" priority="923">
      <formula>#REF!&gt;P873</formula>
    </cfRule>
  </conditionalFormatting>
  <conditionalFormatting sqref="C915:C934">
    <cfRule type="expression" dxfId="946" priority="924">
      <formula>#REF!&gt;$J$33</formula>
    </cfRule>
    <cfRule type="expression" dxfId="945" priority="925">
      <formula>#REF!&gt;P873</formula>
    </cfRule>
  </conditionalFormatting>
  <conditionalFormatting sqref="D936:D955">
    <cfRule type="expression" dxfId="944" priority="926">
      <formula>#REF!&gt;T873</formula>
    </cfRule>
  </conditionalFormatting>
  <conditionalFormatting sqref="C936:C955">
    <cfRule type="expression" dxfId="943" priority="927">
      <formula>#REF!&gt;$J$33</formula>
    </cfRule>
    <cfRule type="expression" dxfId="942" priority="928">
      <formula>#REF!&gt;T873</formula>
    </cfRule>
  </conditionalFormatting>
  <conditionalFormatting sqref="D957:D976">
    <cfRule type="expression" dxfId="941" priority="929">
      <formula>#REF!&gt;X873</formula>
    </cfRule>
  </conditionalFormatting>
  <conditionalFormatting sqref="C957:C976">
    <cfRule type="expression" dxfId="940" priority="930">
      <formula>#REF!&gt;$J$33</formula>
    </cfRule>
    <cfRule type="expression" dxfId="939" priority="931">
      <formula>#REF!&gt;X873</formula>
    </cfRule>
  </conditionalFormatting>
  <conditionalFormatting sqref="D978:D997">
    <cfRule type="expression" dxfId="938" priority="902">
      <formula>#REF!&gt;E978</formula>
    </cfRule>
  </conditionalFormatting>
  <conditionalFormatting sqref="C978:C997">
    <cfRule type="expression" dxfId="937" priority="903">
      <formula>#REF!&gt;$J$33</formula>
    </cfRule>
    <cfRule type="expression" dxfId="936" priority="904">
      <formula>#REF!&gt;E978</formula>
    </cfRule>
  </conditionalFormatting>
  <conditionalFormatting sqref="D999:D1018">
    <cfRule type="expression" dxfId="935" priority="905">
      <formula>#REF!&gt;J978</formula>
    </cfRule>
  </conditionalFormatting>
  <conditionalFormatting sqref="C999:C1018">
    <cfRule type="expression" dxfId="934" priority="906">
      <formula>#REF!&gt;$J$33</formula>
    </cfRule>
    <cfRule type="expression" dxfId="933" priority="907">
      <formula>#REF!&gt;J978</formula>
    </cfRule>
  </conditionalFormatting>
  <conditionalFormatting sqref="D1020:D1039">
    <cfRule type="expression" dxfId="932" priority="908">
      <formula>#REF!&gt;P978</formula>
    </cfRule>
  </conditionalFormatting>
  <conditionalFormatting sqref="C1020:C1039">
    <cfRule type="expression" dxfId="931" priority="909">
      <formula>#REF!&gt;$J$33</formula>
    </cfRule>
    <cfRule type="expression" dxfId="930" priority="910">
      <formula>#REF!&gt;P978</formula>
    </cfRule>
  </conditionalFormatting>
  <conditionalFormatting sqref="D1041:D1060">
    <cfRule type="expression" dxfId="929" priority="911">
      <formula>#REF!&gt;T978</formula>
    </cfRule>
  </conditionalFormatting>
  <conditionalFormatting sqref="C1041:C1060">
    <cfRule type="expression" dxfId="928" priority="912">
      <formula>#REF!&gt;$J$33</formula>
    </cfRule>
    <cfRule type="expression" dxfId="927" priority="913">
      <formula>#REF!&gt;T978</formula>
    </cfRule>
  </conditionalFormatting>
  <conditionalFormatting sqref="D1062:D1081">
    <cfRule type="expression" dxfId="926" priority="914">
      <formula>#REF!&gt;X978</formula>
    </cfRule>
  </conditionalFormatting>
  <conditionalFormatting sqref="C1062:C1081">
    <cfRule type="expression" dxfId="925" priority="915">
      <formula>#REF!&gt;$J$33</formula>
    </cfRule>
    <cfRule type="expression" dxfId="924" priority="916">
      <formula>#REF!&gt;X978</formula>
    </cfRule>
  </conditionalFormatting>
  <conditionalFormatting sqref="D1083:D1102">
    <cfRule type="expression" dxfId="923" priority="887">
      <formula>#REF!&gt;E1083</formula>
    </cfRule>
  </conditionalFormatting>
  <conditionalFormatting sqref="C1083:C1102">
    <cfRule type="expression" dxfId="922" priority="888">
      <formula>#REF!&gt;$J$33</formula>
    </cfRule>
    <cfRule type="expression" dxfId="921" priority="889">
      <formula>#REF!&gt;E1083</formula>
    </cfRule>
  </conditionalFormatting>
  <conditionalFormatting sqref="D1104:D1123">
    <cfRule type="expression" dxfId="920" priority="890">
      <formula>#REF!&gt;J1083</formula>
    </cfRule>
  </conditionalFormatting>
  <conditionalFormatting sqref="C1104:C1123">
    <cfRule type="expression" dxfId="919" priority="891">
      <formula>#REF!&gt;$J$33</formula>
    </cfRule>
    <cfRule type="expression" dxfId="918" priority="892">
      <formula>#REF!&gt;J1083</formula>
    </cfRule>
  </conditionalFormatting>
  <conditionalFormatting sqref="D1125:D1144">
    <cfRule type="expression" dxfId="917" priority="893">
      <formula>#REF!&gt;P1083</formula>
    </cfRule>
  </conditionalFormatting>
  <conditionalFormatting sqref="C1125:C1144">
    <cfRule type="expression" dxfId="916" priority="894">
      <formula>#REF!&gt;$J$33</formula>
    </cfRule>
    <cfRule type="expression" dxfId="915" priority="895">
      <formula>#REF!&gt;P1083</formula>
    </cfRule>
  </conditionalFormatting>
  <conditionalFormatting sqref="D1146:D1165">
    <cfRule type="expression" dxfId="914" priority="896">
      <formula>#REF!&gt;T1083</formula>
    </cfRule>
  </conditionalFormatting>
  <conditionalFormatting sqref="C1146:C1165">
    <cfRule type="expression" dxfId="913" priority="897">
      <formula>#REF!&gt;$J$33</formula>
    </cfRule>
    <cfRule type="expression" dxfId="912" priority="898">
      <formula>#REF!&gt;T1083</formula>
    </cfRule>
  </conditionalFormatting>
  <conditionalFormatting sqref="D1167:D1186">
    <cfRule type="expression" dxfId="911" priority="899">
      <formula>#REF!&gt;X1083</formula>
    </cfRule>
  </conditionalFormatting>
  <conditionalFormatting sqref="C1167:C1186">
    <cfRule type="expression" dxfId="910" priority="900">
      <formula>#REF!&gt;$J$33</formula>
    </cfRule>
    <cfRule type="expression" dxfId="909" priority="901">
      <formula>#REF!&gt;X1083</formula>
    </cfRule>
  </conditionalFormatting>
  <conditionalFormatting sqref="D1188:D1207">
    <cfRule type="expression" dxfId="908" priority="872">
      <formula>#REF!&gt;E1188</formula>
    </cfRule>
  </conditionalFormatting>
  <conditionalFormatting sqref="C1188:C1207">
    <cfRule type="expression" dxfId="907" priority="873">
      <formula>#REF!&gt;$J$33</formula>
    </cfRule>
    <cfRule type="expression" dxfId="906" priority="874">
      <formula>#REF!&gt;E1188</formula>
    </cfRule>
  </conditionalFormatting>
  <conditionalFormatting sqref="D1209:D1228">
    <cfRule type="expression" dxfId="905" priority="875">
      <formula>#REF!&gt;J1188</formula>
    </cfRule>
  </conditionalFormatting>
  <conditionalFormatting sqref="C1209:C1228">
    <cfRule type="expression" dxfId="904" priority="876">
      <formula>#REF!&gt;$J$33</formula>
    </cfRule>
    <cfRule type="expression" dxfId="903" priority="877">
      <formula>#REF!&gt;J1188</formula>
    </cfRule>
  </conditionalFormatting>
  <conditionalFormatting sqref="D1230:D1249">
    <cfRule type="expression" dxfId="902" priority="878">
      <formula>#REF!&gt;P1188</formula>
    </cfRule>
  </conditionalFormatting>
  <conditionalFormatting sqref="C1230:C1249">
    <cfRule type="expression" dxfId="901" priority="879">
      <formula>#REF!&gt;$J$33</formula>
    </cfRule>
    <cfRule type="expression" dxfId="900" priority="880">
      <formula>#REF!&gt;P1188</formula>
    </cfRule>
  </conditionalFormatting>
  <conditionalFormatting sqref="D1251:D1270">
    <cfRule type="expression" dxfId="899" priority="881">
      <formula>#REF!&gt;T1188</formula>
    </cfRule>
  </conditionalFormatting>
  <conditionalFormatting sqref="C1251:C1270">
    <cfRule type="expression" dxfId="898" priority="882">
      <formula>#REF!&gt;$J$33</formula>
    </cfRule>
    <cfRule type="expression" dxfId="897" priority="883">
      <formula>#REF!&gt;T1188</formula>
    </cfRule>
  </conditionalFormatting>
  <conditionalFormatting sqref="D1272:D1291">
    <cfRule type="expression" dxfId="896" priority="884">
      <formula>#REF!&gt;X1188</formula>
    </cfRule>
  </conditionalFormatting>
  <conditionalFormatting sqref="C1272:C1291">
    <cfRule type="expression" dxfId="895" priority="885">
      <formula>#REF!&gt;$J$33</formula>
    </cfRule>
    <cfRule type="expression" dxfId="894" priority="886">
      <formula>#REF!&gt;X1188</formula>
    </cfRule>
  </conditionalFormatting>
  <conditionalFormatting sqref="D1293:D1312">
    <cfRule type="expression" dxfId="893" priority="857">
      <formula>#REF!&gt;E1293</formula>
    </cfRule>
  </conditionalFormatting>
  <conditionalFormatting sqref="C1293:C1312">
    <cfRule type="expression" dxfId="892" priority="858">
      <formula>#REF!&gt;$J$33</formula>
    </cfRule>
    <cfRule type="expression" dxfId="891" priority="859">
      <formula>#REF!&gt;E1293</formula>
    </cfRule>
  </conditionalFormatting>
  <conditionalFormatting sqref="D1314:D1333">
    <cfRule type="expression" dxfId="890" priority="860">
      <formula>#REF!&gt;J1293</formula>
    </cfRule>
  </conditionalFormatting>
  <conditionalFormatting sqref="C1314:C1333">
    <cfRule type="expression" dxfId="889" priority="861">
      <formula>#REF!&gt;$J$33</formula>
    </cfRule>
    <cfRule type="expression" dxfId="888" priority="862">
      <formula>#REF!&gt;J1293</formula>
    </cfRule>
  </conditionalFormatting>
  <conditionalFormatting sqref="D1335:D1354">
    <cfRule type="expression" dxfId="887" priority="863">
      <formula>#REF!&gt;P1293</formula>
    </cfRule>
  </conditionalFormatting>
  <conditionalFormatting sqref="C1335:C1354">
    <cfRule type="expression" dxfId="886" priority="864">
      <formula>#REF!&gt;$J$33</formula>
    </cfRule>
    <cfRule type="expression" dxfId="885" priority="865">
      <formula>#REF!&gt;P1293</formula>
    </cfRule>
  </conditionalFormatting>
  <conditionalFormatting sqref="D1356:D1375">
    <cfRule type="expression" dxfId="884" priority="866">
      <formula>#REF!&gt;T1293</formula>
    </cfRule>
  </conditionalFormatting>
  <conditionalFormatting sqref="C1356:C1375">
    <cfRule type="expression" dxfId="883" priority="867">
      <formula>#REF!&gt;$J$33</formula>
    </cfRule>
    <cfRule type="expression" dxfId="882" priority="868">
      <formula>#REF!&gt;T1293</formula>
    </cfRule>
  </conditionalFormatting>
  <conditionalFormatting sqref="D1377:D1396">
    <cfRule type="expression" dxfId="881" priority="869">
      <formula>#REF!&gt;X1293</formula>
    </cfRule>
  </conditionalFormatting>
  <conditionalFormatting sqref="C1377:C1396">
    <cfRule type="expression" dxfId="880" priority="870">
      <formula>#REF!&gt;$J$33</formula>
    </cfRule>
    <cfRule type="expression" dxfId="879" priority="871">
      <formula>#REF!&gt;X1293</formula>
    </cfRule>
  </conditionalFormatting>
  <conditionalFormatting sqref="D1398:D1417">
    <cfRule type="expression" dxfId="878" priority="842">
      <formula>#REF!&gt;E1398</formula>
    </cfRule>
  </conditionalFormatting>
  <conditionalFormatting sqref="C1398:C1417">
    <cfRule type="expression" dxfId="877" priority="843">
      <formula>#REF!&gt;$J$33</formula>
    </cfRule>
    <cfRule type="expression" dxfId="876" priority="844">
      <formula>#REF!&gt;E1398</formula>
    </cfRule>
  </conditionalFormatting>
  <conditionalFormatting sqref="D1419:D1438">
    <cfRule type="expression" dxfId="875" priority="845">
      <formula>#REF!&gt;J1398</formula>
    </cfRule>
  </conditionalFormatting>
  <conditionalFormatting sqref="C1419:C1438">
    <cfRule type="expression" dxfId="874" priority="846">
      <formula>#REF!&gt;$J$33</formula>
    </cfRule>
    <cfRule type="expression" dxfId="873" priority="847">
      <formula>#REF!&gt;J1398</formula>
    </cfRule>
  </conditionalFormatting>
  <conditionalFormatting sqref="D1440:D1459">
    <cfRule type="expression" dxfId="872" priority="848">
      <formula>#REF!&gt;P1398</formula>
    </cfRule>
  </conditionalFormatting>
  <conditionalFormatting sqref="C1440:C1459">
    <cfRule type="expression" dxfId="871" priority="849">
      <formula>#REF!&gt;$J$33</formula>
    </cfRule>
    <cfRule type="expression" dxfId="870" priority="850">
      <formula>#REF!&gt;P1398</formula>
    </cfRule>
  </conditionalFormatting>
  <conditionalFormatting sqref="D1461:D1480">
    <cfRule type="expression" dxfId="869" priority="851">
      <formula>#REF!&gt;T1398</formula>
    </cfRule>
  </conditionalFormatting>
  <conditionalFormatting sqref="C1461:C1480">
    <cfRule type="expression" dxfId="868" priority="852">
      <formula>#REF!&gt;$J$33</formula>
    </cfRule>
    <cfRule type="expression" dxfId="867" priority="853">
      <formula>#REF!&gt;T1398</formula>
    </cfRule>
  </conditionalFormatting>
  <conditionalFormatting sqref="D1482:D1501">
    <cfRule type="expression" dxfId="866" priority="854">
      <formula>#REF!&gt;X1398</formula>
    </cfRule>
  </conditionalFormatting>
  <conditionalFormatting sqref="C1482:C1501">
    <cfRule type="expression" dxfId="865" priority="855">
      <formula>#REF!&gt;$J$33</formula>
    </cfRule>
    <cfRule type="expression" dxfId="864" priority="856">
      <formula>#REF!&gt;X1398</formula>
    </cfRule>
  </conditionalFormatting>
  <conditionalFormatting sqref="D1503:D1522">
    <cfRule type="expression" dxfId="863" priority="827">
      <formula>#REF!&gt;E1503</formula>
    </cfRule>
  </conditionalFormatting>
  <conditionalFormatting sqref="C1503:C1522">
    <cfRule type="expression" dxfId="862" priority="828">
      <formula>#REF!&gt;$J$33</formula>
    </cfRule>
    <cfRule type="expression" dxfId="861" priority="829">
      <formula>#REF!&gt;E1503</formula>
    </cfRule>
  </conditionalFormatting>
  <conditionalFormatting sqref="D1524:D1543">
    <cfRule type="expression" dxfId="860" priority="830">
      <formula>#REF!&gt;J1503</formula>
    </cfRule>
  </conditionalFormatting>
  <conditionalFormatting sqref="C1524:C1543">
    <cfRule type="expression" dxfId="859" priority="831">
      <formula>#REF!&gt;$J$33</formula>
    </cfRule>
    <cfRule type="expression" dxfId="858" priority="832">
      <formula>#REF!&gt;J1503</formula>
    </cfRule>
  </conditionalFormatting>
  <conditionalFormatting sqref="D1545:D1564">
    <cfRule type="expression" dxfId="857" priority="833">
      <formula>#REF!&gt;P1503</formula>
    </cfRule>
  </conditionalFormatting>
  <conditionalFormatting sqref="C1545:C1564">
    <cfRule type="expression" dxfId="856" priority="834">
      <formula>#REF!&gt;$J$33</formula>
    </cfRule>
    <cfRule type="expression" dxfId="855" priority="835">
      <formula>#REF!&gt;P1503</formula>
    </cfRule>
  </conditionalFormatting>
  <conditionalFormatting sqref="D1566:D1585">
    <cfRule type="expression" dxfId="854" priority="836">
      <formula>#REF!&gt;T1503</formula>
    </cfRule>
  </conditionalFormatting>
  <conditionalFormatting sqref="C1566:C1585">
    <cfRule type="expression" dxfId="853" priority="837">
      <formula>#REF!&gt;$J$33</formula>
    </cfRule>
    <cfRule type="expression" dxfId="852" priority="838">
      <formula>#REF!&gt;T1503</formula>
    </cfRule>
  </conditionalFormatting>
  <conditionalFormatting sqref="D1587:D1606">
    <cfRule type="expression" dxfId="851" priority="839">
      <formula>#REF!&gt;X1503</formula>
    </cfRule>
  </conditionalFormatting>
  <conditionalFormatting sqref="C1587:C1606">
    <cfRule type="expression" dxfId="850" priority="840">
      <formula>#REF!&gt;$J$33</formula>
    </cfRule>
    <cfRule type="expression" dxfId="849" priority="841">
      <formula>#REF!&gt;X1503</formula>
    </cfRule>
  </conditionalFormatting>
  <conditionalFormatting sqref="D1608:D1627">
    <cfRule type="expression" dxfId="848" priority="812">
      <formula>#REF!&gt;E1608</formula>
    </cfRule>
  </conditionalFormatting>
  <conditionalFormatting sqref="C1608:C1627">
    <cfRule type="expression" dxfId="847" priority="813">
      <formula>#REF!&gt;$J$33</formula>
    </cfRule>
    <cfRule type="expression" dxfId="846" priority="814">
      <formula>#REF!&gt;E1608</formula>
    </cfRule>
  </conditionalFormatting>
  <conditionalFormatting sqref="D1629:D1648">
    <cfRule type="expression" dxfId="845" priority="815">
      <formula>#REF!&gt;J1608</formula>
    </cfRule>
  </conditionalFormatting>
  <conditionalFormatting sqref="C1629:C1648">
    <cfRule type="expression" dxfId="844" priority="816">
      <formula>#REF!&gt;$J$33</formula>
    </cfRule>
    <cfRule type="expression" dxfId="843" priority="817">
      <formula>#REF!&gt;J1608</formula>
    </cfRule>
  </conditionalFormatting>
  <conditionalFormatting sqref="D1650:D1669">
    <cfRule type="expression" dxfId="842" priority="818">
      <formula>#REF!&gt;P1608</formula>
    </cfRule>
  </conditionalFormatting>
  <conditionalFormatting sqref="C1650:C1669">
    <cfRule type="expression" dxfId="841" priority="819">
      <formula>#REF!&gt;$J$33</formula>
    </cfRule>
    <cfRule type="expression" dxfId="840" priority="820">
      <formula>#REF!&gt;P1608</formula>
    </cfRule>
  </conditionalFormatting>
  <conditionalFormatting sqref="D1671:D1690">
    <cfRule type="expression" dxfId="839" priority="821">
      <formula>#REF!&gt;T1608</formula>
    </cfRule>
  </conditionalFormatting>
  <conditionalFormatting sqref="C1671:C1690">
    <cfRule type="expression" dxfId="838" priority="822">
      <formula>#REF!&gt;$J$33</formula>
    </cfRule>
    <cfRule type="expression" dxfId="837" priority="823">
      <formula>#REF!&gt;T1608</formula>
    </cfRule>
  </conditionalFormatting>
  <conditionalFormatting sqref="D1692:D1711">
    <cfRule type="expression" dxfId="836" priority="824">
      <formula>#REF!&gt;X1608</formula>
    </cfRule>
  </conditionalFormatting>
  <conditionalFormatting sqref="C1692:C1711">
    <cfRule type="expression" dxfId="835" priority="825">
      <formula>#REF!&gt;$J$33</formula>
    </cfRule>
    <cfRule type="expression" dxfId="834" priority="826">
      <formula>#REF!&gt;X1608</formula>
    </cfRule>
  </conditionalFormatting>
  <conditionalFormatting sqref="D1713:D1732">
    <cfRule type="expression" dxfId="833" priority="797">
      <formula>#REF!&gt;E1713</formula>
    </cfRule>
  </conditionalFormatting>
  <conditionalFormatting sqref="C1713:C1732">
    <cfRule type="expression" dxfId="832" priority="798">
      <formula>#REF!&gt;$J$33</formula>
    </cfRule>
    <cfRule type="expression" dxfId="831" priority="799">
      <formula>#REF!&gt;E1713</formula>
    </cfRule>
  </conditionalFormatting>
  <conditionalFormatting sqref="D1734:D1753">
    <cfRule type="expression" dxfId="830" priority="800">
      <formula>#REF!&gt;J1713</formula>
    </cfRule>
  </conditionalFormatting>
  <conditionalFormatting sqref="C1734:C1753">
    <cfRule type="expression" dxfId="829" priority="801">
      <formula>#REF!&gt;$J$33</formula>
    </cfRule>
    <cfRule type="expression" dxfId="828" priority="802">
      <formula>#REF!&gt;J1713</formula>
    </cfRule>
  </conditionalFormatting>
  <conditionalFormatting sqref="D1755:D1774">
    <cfRule type="expression" dxfId="827" priority="803">
      <formula>#REF!&gt;P1713</formula>
    </cfRule>
  </conditionalFormatting>
  <conditionalFormatting sqref="C1755:C1774">
    <cfRule type="expression" dxfId="826" priority="804">
      <formula>#REF!&gt;$J$33</formula>
    </cfRule>
    <cfRule type="expression" dxfId="825" priority="805">
      <formula>#REF!&gt;P1713</formula>
    </cfRule>
  </conditionalFormatting>
  <conditionalFormatting sqref="D1776:D1795">
    <cfRule type="expression" dxfId="824" priority="806">
      <formula>#REF!&gt;T1713</formula>
    </cfRule>
  </conditionalFormatting>
  <conditionalFormatting sqref="C1776:C1795">
    <cfRule type="expression" dxfId="823" priority="807">
      <formula>#REF!&gt;$J$33</formula>
    </cfRule>
    <cfRule type="expression" dxfId="822" priority="808">
      <formula>#REF!&gt;T1713</formula>
    </cfRule>
  </conditionalFormatting>
  <conditionalFormatting sqref="D1797:D1816">
    <cfRule type="expression" dxfId="821" priority="809">
      <formula>#REF!&gt;X1713</formula>
    </cfRule>
  </conditionalFormatting>
  <conditionalFormatting sqref="C1797:C1816">
    <cfRule type="expression" dxfId="820" priority="810">
      <formula>#REF!&gt;$J$33</formula>
    </cfRule>
    <cfRule type="expression" dxfId="819" priority="811">
      <formula>#REF!&gt;X1713</formula>
    </cfRule>
  </conditionalFormatting>
  <conditionalFormatting sqref="D1818:D1837">
    <cfRule type="expression" dxfId="818" priority="782">
      <formula>#REF!&gt;E1818</formula>
    </cfRule>
  </conditionalFormatting>
  <conditionalFormatting sqref="C1818:C1837">
    <cfRule type="expression" dxfId="817" priority="783">
      <formula>#REF!&gt;$J$33</formula>
    </cfRule>
    <cfRule type="expression" dxfId="816" priority="784">
      <formula>#REF!&gt;E1818</formula>
    </cfRule>
  </conditionalFormatting>
  <conditionalFormatting sqref="D1839:D1858">
    <cfRule type="expression" dxfId="815" priority="785">
      <formula>#REF!&gt;J1818</formula>
    </cfRule>
  </conditionalFormatting>
  <conditionalFormatting sqref="C1839:C1858">
    <cfRule type="expression" dxfId="814" priority="786">
      <formula>#REF!&gt;$J$33</formula>
    </cfRule>
    <cfRule type="expression" dxfId="813" priority="787">
      <formula>#REF!&gt;J1818</formula>
    </cfRule>
  </conditionalFormatting>
  <conditionalFormatting sqref="D1860:D1879">
    <cfRule type="expression" dxfId="812" priority="788">
      <formula>#REF!&gt;P1818</formula>
    </cfRule>
  </conditionalFormatting>
  <conditionalFormatting sqref="C1860:C1879">
    <cfRule type="expression" dxfId="811" priority="789">
      <formula>#REF!&gt;$J$33</formula>
    </cfRule>
    <cfRule type="expression" dxfId="810" priority="790">
      <formula>#REF!&gt;P1818</formula>
    </cfRule>
  </conditionalFormatting>
  <conditionalFormatting sqref="D1881:D1900">
    <cfRule type="expression" dxfId="809" priority="791">
      <formula>#REF!&gt;T1818</formula>
    </cfRule>
  </conditionalFormatting>
  <conditionalFormatting sqref="C1881:C1900">
    <cfRule type="expression" dxfId="808" priority="792">
      <formula>#REF!&gt;$J$33</formula>
    </cfRule>
    <cfRule type="expression" dxfId="807" priority="793">
      <formula>#REF!&gt;T1818</formula>
    </cfRule>
  </conditionalFormatting>
  <conditionalFormatting sqref="D1902:D1921">
    <cfRule type="expression" dxfId="806" priority="794">
      <formula>#REF!&gt;X1818</formula>
    </cfRule>
  </conditionalFormatting>
  <conditionalFormatting sqref="C1902:C1921">
    <cfRule type="expression" dxfId="805" priority="795">
      <formula>#REF!&gt;$J$33</formula>
    </cfRule>
    <cfRule type="expression" dxfId="804" priority="796">
      <formula>#REF!&gt;X1818</formula>
    </cfRule>
  </conditionalFormatting>
  <conditionalFormatting sqref="D1923:D1942">
    <cfRule type="expression" dxfId="803" priority="767">
      <formula>#REF!&gt;E1923</formula>
    </cfRule>
  </conditionalFormatting>
  <conditionalFormatting sqref="C1923:C1942">
    <cfRule type="expression" dxfId="802" priority="768">
      <formula>#REF!&gt;$J$33</formula>
    </cfRule>
    <cfRule type="expression" dxfId="801" priority="769">
      <formula>#REF!&gt;E1923</formula>
    </cfRule>
  </conditionalFormatting>
  <conditionalFormatting sqref="D1944:D1963">
    <cfRule type="expression" dxfId="800" priority="770">
      <formula>#REF!&gt;J1923</formula>
    </cfRule>
  </conditionalFormatting>
  <conditionalFormatting sqref="C1944:C1963">
    <cfRule type="expression" dxfId="799" priority="771">
      <formula>#REF!&gt;$J$33</formula>
    </cfRule>
    <cfRule type="expression" dxfId="798" priority="772">
      <formula>#REF!&gt;J1923</formula>
    </cfRule>
  </conditionalFormatting>
  <conditionalFormatting sqref="D1965:D1984">
    <cfRule type="expression" dxfId="797" priority="773">
      <formula>#REF!&gt;P1923</formula>
    </cfRule>
  </conditionalFormatting>
  <conditionalFormatting sqref="C1965:C1984">
    <cfRule type="expression" dxfId="796" priority="774">
      <formula>#REF!&gt;$J$33</formula>
    </cfRule>
    <cfRule type="expression" dxfId="795" priority="775">
      <formula>#REF!&gt;P1923</formula>
    </cfRule>
  </conditionalFormatting>
  <conditionalFormatting sqref="D1986:D2005">
    <cfRule type="expression" dxfId="794" priority="776">
      <formula>#REF!&gt;T1923</formula>
    </cfRule>
  </conditionalFormatting>
  <conditionalFormatting sqref="C1986:C2005">
    <cfRule type="expression" dxfId="793" priority="777">
      <formula>#REF!&gt;$J$33</formula>
    </cfRule>
    <cfRule type="expression" dxfId="792" priority="778">
      <formula>#REF!&gt;T1923</formula>
    </cfRule>
  </conditionalFormatting>
  <conditionalFormatting sqref="D2007:D2026">
    <cfRule type="expression" dxfId="791" priority="779">
      <formula>#REF!&gt;X1923</formula>
    </cfRule>
  </conditionalFormatting>
  <conditionalFormatting sqref="C2007:C2026">
    <cfRule type="expression" dxfId="790" priority="780">
      <formula>#REF!&gt;$J$33</formula>
    </cfRule>
    <cfRule type="expression" dxfId="789" priority="781">
      <formula>#REF!&gt;X1923</formula>
    </cfRule>
  </conditionalFormatting>
  <conditionalFormatting sqref="D2028:D2047">
    <cfRule type="expression" dxfId="788" priority="752">
      <formula>#REF!&gt;E2028</formula>
    </cfRule>
  </conditionalFormatting>
  <conditionalFormatting sqref="C2028:C2047">
    <cfRule type="expression" dxfId="787" priority="753">
      <formula>#REF!&gt;$J$33</formula>
    </cfRule>
    <cfRule type="expression" dxfId="786" priority="754">
      <formula>#REF!&gt;E2028</formula>
    </cfRule>
  </conditionalFormatting>
  <conditionalFormatting sqref="D2049:D2068">
    <cfRule type="expression" dxfId="785" priority="755">
      <formula>#REF!&gt;J2028</formula>
    </cfRule>
  </conditionalFormatting>
  <conditionalFormatting sqref="C2049:C2068">
    <cfRule type="expression" dxfId="784" priority="756">
      <formula>#REF!&gt;$J$33</formula>
    </cfRule>
    <cfRule type="expression" dxfId="783" priority="757">
      <formula>#REF!&gt;J2028</formula>
    </cfRule>
  </conditionalFormatting>
  <conditionalFormatting sqref="D2070:D2089">
    <cfRule type="expression" dxfId="782" priority="758">
      <formula>#REF!&gt;P2028</formula>
    </cfRule>
  </conditionalFormatting>
  <conditionalFormatting sqref="C2070:C2089">
    <cfRule type="expression" dxfId="781" priority="759">
      <formula>#REF!&gt;$J$33</formula>
    </cfRule>
    <cfRule type="expression" dxfId="780" priority="760">
      <formula>#REF!&gt;P2028</formula>
    </cfRule>
  </conditionalFormatting>
  <conditionalFormatting sqref="D2091:D2110">
    <cfRule type="expression" dxfId="779" priority="761">
      <formula>#REF!&gt;T2028</formula>
    </cfRule>
  </conditionalFormatting>
  <conditionalFormatting sqref="C2091:C2110">
    <cfRule type="expression" dxfId="778" priority="762">
      <formula>#REF!&gt;$J$33</formula>
    </cfRule>
    <cfRule type="expression" dxfId="777" priority="763">
      <formula>#REF!&gt;T2028</formula>
    </cfRule>
  </conditionalFormatting>
  <conditionalFormatting sqref="D2112:D2131">
    <cfRule type="expression" dxfId="776" priority="764">
      <formula>#REF!&gt;X2028</formula>
    </cfRule>
  </conditionalFormatting>
  <conditionalFormatting sqref="C2112:C2131">
    <cfRule type="expression" dxfId="775" priority="765">
      <formula>#REF!&gt;$J$33</formula>
    </cfRule>
    <cfRule type="expression" dxfId="774" priority="766">
      <formula>#REF!&gt;X2028</formula>
    </cfRule>
  </conditionalFormatting>
  <conditionalFormatting sqref="D2133:D2152">
    <cfRule type="expression" dxfId="773" priority="737">
      <formula>#REF!&gt;E2133</formula>
    </cfRule>
  </conditionalFormatting>
  <conditionalFormatting sqref="C2133:C2152">
    <cfRule type="expression" dxfId="772" priority="738">
      <formula>#REF!&gt;$J$33</formula>
    </cfRule>
    <cfRule type="expression" dxfId="771" priority="739">
      <formula>#REF!&gt;E2133</formula>
    </cfRule>
  </conditionalFormatting>
  <conditionalFormatting sqref="D2154:D2173">
    <cfRule type="expression" dxfId="770" priority="740">
      <formula>#REF!&gt;J2133</formula>
    </cfRule>
  </conditionalFormatting>
  <conditionalFormatting sqref="C2154:C2173">
    <cfRule type="expression" dxfId="769" priority="741">
      <formula>#REF!&gt;$J$33</formula>
    </cfRule>
    <cfRule type="expression" dxfId="768" priority="742">
      <formula>#REF!&gt;J2133</formula>
    </cfRule>
  </conditionalFormatting>
  <conditionalFormatting sqref="D2175:D2194">
    <cfRule type="expression" dxfId="767" priority="743">
      <formula>#REF!&gt;P2133</formula>
    </cfRule>
  </conditionalFormatting>
  <conditionalFormatting sqref="C2175:C2194">
    <cfRule type="expression" dxfId="766" priority="744">
      <formula>#REF!&gt;$J$33</formula>
    </cfRule>
    <cfRule type="expression" dxfId="765" priority="745">
      <formula>#REF!&gt;P2133</formula>
    </cfRule>
  </conditionalFormatting>
  <conditionalFormatting sqref="D2196:D2215">
    <cfRule type="expression" dxfId="764" priority="746">
      <formula>#REF!&gt;T2133</formula>
    </cfRule>
  </conditionalFormatting>
  <conditionalFormatting sqref="C2196:C2215">
    <cfRule type="expression" dxfId="763" priority="747">
      <formula>#REF!&gt;$J$33</formula>
    </cfRule>
    <cfRule type="expression" dxfId="762" priority="748">
      <formula>#REF!&gt;T2133</formula>
    </cfRule>
  </conditionalFormatting>
  <conditionalFormatting sqref="D2217:D2236">
    <cfRule type="expression" dxfId="761" priority="749">
      <formula>#REF!&gt;X2133</formula>
    </cfRule>
  </conditionalFormatting>
  <conditionalFormatting sqref="C2217:C2236">
    <cfRule type="expression" dxfId="760" priority="750">
      <formula>#REF!&gt;$J$33</formula>
    </cfRule>
    <cfRule type="expression" dxfId="759" priority="751">
      <formula>#REF!&gt;X2133</formula>
    </cfRule>
  </conditionalFormatting>
  <conditionalFormatting sqref="D2238:D2257">
    <cfRule type="expression" dxfId="758" priority="722">
      <formula>#REF!&gt;E2238</formula>
    </cfRule>
  </conditionalFormatting>
  <conditionalFormatting sqref="C2238:C2257">
    <cfRule type="expression" dxfId="757" priority="723">
      <formula>#REF!&gt;$J$33</formula>
    </cfRule>
    <cfRule type="expression" dxfId="756" priority="724">
      <formula>#REF!&gt;E2238</formula>
    </cfRule>
  </conditionalFormatting>
  <conditionalFormatting sqref="D2259:D2278">
    <cfRule type="expression" dxfId="755" priority="725">
      <formula>#REF!&gt;J2238</formula>
    </cfRule>
  </conditionalFormatting>
  <conditionalFormatting sqref="C2259:C2278">
    <cfRule type="expression" dxfId="754" priority="726">
      <formula>#REF!&gt;$J$33</formula>
    </cfRule>
    <cfRule type="expression" dxfId="753" priority="727">
      <formula>#REF!&gt;J2238</formula>
    </cfRule>
  </conditionalFormatting>
  <conditionalFormatting sqref="D2280:D2299">
    <cfRule type="expression" dxfId="752" priority="728">
      <formula>#REF!&gt;P2238</formula>
    </cfRule>
  </conditionalFormatting>
  <conditionalFormatting sqref="C2280:C2299">
    <cfRule type="expression" dxfId="751" priority="729">
      <formula>#REF!&gt;$J$33</formula>
    </cfRule>
    <cfRule type="expression" dxfId="750" priority="730">
      <formula>#REF!&gt;P2238</formula>
    </cfRule>
  </conditionalFormatting>
  <conditionalFormatting sqref="D2301:D2320">
    <cfRule type="expression" dxfId="749" priority="731">
      <formula>#REF!&gt;T2238</formula>
    </cfRule>
  </conditionalFormatting>
  <conditionalFormatting sqref="C2301:C2320">
    <cfRule type="expression" dxfId="748" priority="732">
      <formula>#REF!&gt;$J$33</formula>
    </cfRule>
    <cfRule type="expression" dxfId="747" priority="733">
      <formula>#REF!&gt;T2238</formula>
    </cfRule>
  </conditionalFormatting>
  <conditionalFormatting sqref="D2322:D2341">
    <cfRule type="expression" dxfId="746" priority="734">
      <formula>#REF!&gt;X2238</formula>
    </cfRule>
  </conditionalFormatting>
  <conditionalFormatting sqref="C2322:C2341">
    <cfRule type="expression" dxfId="745" priority="735">
      <formula>#REF!&gt;$J$33</formula>
    </cfRule>
    <cfRule type="expression" dxfId="744" priority="736">
      <formula>#REF!&gt;X2238</formula>
    </cfRule>
  </conditionalFormatting>
  <conditionalFormatting sqref="D2343:D2362">
    <cfRule type="expression" dxfId="743" priority="707">
      <formula>#REF!&gt;E2343</formula>
    </cfRule>
  </conditionalFormatting>
  <conditionalFormatting sqref="C2343:C2362">
    <cfRule type="expression" dxfId="742" priority="708">
      <formula>#REF!&gt;$J$33</formula>
    </cfRule>
    <cfRule type="expression" dxfId="741" priority="709">
      <formula>#REF!&gt;E2343</formula>
    </cfRule>
  </conditionalFormatting>
  <conditionalFormatting sqref="D2364:D2383">
    <cfRule type="expression" dxfId="740" priority="710">
      <formula>#REF!&gt;J2343</formula>
    </cfRule>
  </conditionalFormatting>
  <conditionalFormatting sqref="C2364:C2383">
    <cfRule type="expression" dxfId="739" priority="711">
      <formula>#REF!&gt;$J$33</formula>
    </cfRule>
    <cfRule type="expression" dxfId="738" priority="712">
      <formula>#REF!&gt;J2343</formula>
    </cfRule>
  </conditionalFormatting>
  <conditionalFormatting sqref="D2385:D2404">
    <cfRule type="expression" dxfId="737" priority="713">
      <formula>#REF!&gt;P2343</formula>
    </cfRule>
  </conditionalFormatting>
  <conditionalFormatting sqref="C2385:C2404">
    <cfRule type="expression" dxfId="736" priority="714">
      <formula>#REF!&gt;$J$33</formula>
    </cfRule>
    <cfRule type="expression" dxfId="735" priority="715">
      <formula>#REF!&gt;P2343</formula>
    </cfRule>
  </conditionalFormatting>
  <conditionalFormatting sqref="D2406:D2425">
    <cfRule type="expression" dxfId="734" priority="716">
      <formula>#REF!&gt;T2343</formula>
    </cfRule>
  </conditionalFormatting>
  <conditionalFormatting sqref="C2406:C2425">
    <cfRule type="expression" dxfId="733" priority="717">
      <formula>#REF!&gt;$J$33</formula>
    </cfRule>
    <cfRule type="expression" dxfId="732" priority="718">
      <formula>#REF!&gt;T2343</formula>
    </cfRule>
  </conditionalFormatting>
  <conditionalFormatting sqref="D2427:D2446">
    <cfRule type="expression" dxfId="731" priority="719">
      <formula>#REF!&gt;X2343</formula>
    </cfRule>
  </conditionalFormatting>
  <conditionalFormatting sqref="C2427:C2446">
    <cfRule type="expression" dxfId="730" priority="720">
      <formula>#REF!&gt;$J$33</formula>
    </cfRule>
    <cfRule type="expression" dxfId="729" priority="721">
      <formula>#REF!&gt;X2343</formula>
    </cfRule>
  </conditionalFormatting>
  <conditionalFormatting sqref="D2448:D2467">
    <cfRule type="expression" dxfId="728" priority="692">
      <formula>#REF!&gt;E2448</formula>
    </cfRule>
  </conditionalFormatting>
  <conditionalFormatting sqref="C2448:C2467">
    <cfRule type="expression" dxfId="727" priority="693">
      <formula>#REF!&gt;$J$33</formula>
    </cfRule>
    <cfRule type="expression" dxfId="726" priority="694">
      <formula>#REF!&gt;E2448</formula>
    </cfRule>
  </conditionalFormatting>
  <conditionalFormatting sqref="D2469:D2488">
    <cfRule type="expression" dxfId="725" priority="695">
      <formula>#REF!&gt;J2448</formula>
    </cfRule>
  </conditionalFormatting>
  <conditionalFormatting sqref="C2469:C2488">
    <cfRule type="expression" dxfId="724" priority="696">
      <formula>#REF!&gt;$J$33</formula>
    </cfRule>
    <cfRule type="expression" dxfId="723" priority="697">
      <formula>#REF!&gt;J2448</formula>
    </cfRule>
  </conditionalFormatting>
  <conditionalFormatting sqref="D2490:D2509">
    <cfRule type="expression" dxfId="722" priority="698">
      <formula>#REF!&gt;P2448</formula>
    </cfRule>
  </conditionalFormatting>
  <conditionalFormatting sqref="C2490:C2509">
    <cfRule type="expression" dxfId="721" priority="699">
      <formula>#REF!&gt;$J$33</formula>
    </cfRule>
    <cfRule type="expression" dxfId="720" priority="700">
      <formula>#REF!&gt;P2448</formula>
    </cfRule>
  </conditionalFormatting>
  <conditionalFormatting sqref="D2511:D2530">
    <cfRule type="expression" dxfId="719" priority="701">
      <formula>#REF!&gt;T2448</formula>
    </cfRule>
  </conditionalFormatting>
  <conditionalFormatting sqref="C2511:C2530">
    <cfRule type="expression" dxfId="718" priority="702">
      <formula>#REF!&gt;$J$33</formula>
    </cfRule>
    <cfRule type="expression" dxfId="717" priority="703">
      <formula>#REF!&gt;T2448</formula>
    </cfRule>
  </conditionalFormatting>
  <conditionalFormatting sqref="D2532:D2551">
    <cfRule type="expression" dxfId="716" priority="704">
      <formula>#REF!&gt;X2448</formula>
    </cfRule>
  </conditionalFormatting>
  <conditionalFormatting sqref="C2532:C2551">
    <cfRule type="expression" dxfId="715" priority="705">
      <formula>#REF!&gt;$J$33</formula>
    </cfRule>
    <cfRule type="expression" dxfId="714" priority="706">
      <formula>#REF!&gt;X2448</formula>
    </cfRule>
  </conditionalFormatting>
  <conditionalFormatting sqref="D2553:D2572">
    <cfRule type="expression" dxfId="713" priority="677">
      <formula>#REF!&gt;E2553</formula>
    </cfRule>
  </conditionalFormatting>
  <conditionalFormatting sqref="C2553:C2572">
    <cfRule type="expression" dxfId="712" priority="678">
      <formula>#REF!&gt;$J$33</formula>
    </cfRule>
    <cfRule type="expression" dxfId="711" priority="679">
      <formula>#REF!&gt;E2553</formula>
    </cfRule>
  </conditionalFormatting>
  <conditionalFormatting sqref="D2574:D2593">
    <cfRule type="expression" dxfId="710" priority="680">
      <formula>#REF!&gt;J2553</formula>
    </cfRule>
  </conditionalFormatting>
  <conditionalFormatting sqref="C2574:C2593">
    <cfRule type="expression" dxfId="709" priority="681">
      <formula>#REF!&gt;$J$33</formula>
    </cfRule>
    <cfRule type="expression" dxfId="708" priority="682">
      <formula>#REF!&gt;J2553</formula>
    </cfRule>
  </conditionalFormatting>
  <conditionalFormatting sqref="D2595:D2614">
    <cfRule type="expression" dxfId="707" priority="683">
      <formula>#REF!&gt;P2553</formula>
    </cfRule>
  </conditionalFormatting>
  <conditionalFormatting sqref="C2595:C2614">
    <cfRule type="expression" dxfId="706" priority="684">
      <formula>#REF!&gt;$J$33</formula>
    </cfRule>
    <cfRule type="expression" dxfId="705" priority="685">
      <formula>#REF!&gt;P2553</formula>
    </cfRule>
  </conditionalFormatting>
  <conditionalFormatting sqref="D2616:D2635">
    <cfRule type="expression" dxfId="704" priority="686">
      <formula>#REF!&gt;T2553</formula>
    </cfRule>
  </conditionalFormatting>
  <conditionalFormatting sqref="C2616:C2635">
    <cfRule type="expression" dxfId="703" priority="687">
      <formula>#REF!&gt;$J$33</formula>
    </cfRule>
    <cfRule type="expression" dxfId="702" priority="688">
      <formula>#REF!&gt;T2553</formula>
    </cfRule>
  </conditionalFormatting>
  <conditionalFormatting sqref="D2637:D2656">
    <cfRule type="expression" dxfId="701" priority="689">
      <formula>#REF!&gt;X2553</formula>
    </cfRule>
  </conditionalFormatting>
  <conditionalFormatting sqref="C2637:C2656">
    <cfRule type="expression" dxfId="700" priority="690">
      <formula>#REF!&gt;$J$33</formula>
    </cfRule>
    <cfRule type="expression" dxfId="699" priority="691">
      <formula>#REF!&gt;X2553</formula>
    </cfRule>
  </conditionalFormatting>
  <conditionalFormatting sqref="D2658:D2677">
    <cfRule type="expression" dxfId="698" priority="662">
      <formula>#REF!&gt;E2658</formula>
    </cfRule>
  </conditionalFormatting>
  <conditionalFormatting sqref="C2658:C2677">
    <cfRule type="expression" dxfId="697" priority="663">
      <formula>#REF!&gt;$J$33</formula>
    </cfRule>
    <cfRule type="expression" dxfId="696" priority="664">
      <formula>#REF!&gt;E2658</formula>
    </cfRule>
  </conditionalFormatting>
  <conditionalFormatting sqref="D2679:D2698">
    <cfRule type="expression" dxfId="695" priority="665">
      <formula>#REF!&gt;J2658</formula>
    </cfRule>
  </conditionalFormatting>
  <conditionalFormatting sqref="C2679:C2698">
    <cfRule type="expression" dxfId="694" priority="666">
      <formula>#REF!&gt;$J$33</formula>
    </cfRule>
    <cfRule type="expression" dxfId="693" priority="667">
      <formula>#REF!&gt;J2658</formula>
    </cfRule>
  </conditionalFormatting>
  <conditionalFormatting sqref="D2700:D2719">
    <cfRule type="expression" dxfId="692" priority="668">
      <formula>#REF!&gt;P2658</formula>
    </cfRule>
  </conditionalFormatting>
  <conditionalFormatting sqref="C2700:C2719">
    <cfRule type="expression" dxfId="691" priority="669">
      <formula>#REF!&gt;$J$33</formula>
    </cfRule>
    <cfRule type="expression" dxfId="690" priority="670">
      <formula>#REF!&gt;P2658</formula>
    </cfRule>
  </conditionalFormatting>
  <conditionalFormatting sqref="D2721:D2740">
    <cfRule type="expression" dxfId="689" priority="671">
      <formula>#REF!&gt;T2658</formula>
    </cfRule>
  </conditionalFormatting>
  <conditionalFormatting sqref="C2721:C2740">
    <cfRule type="expression" dxfId="688" priority="672">
      <formula>#REF!&gt;$J$33</formula>
    </cfRule>
    <cfRule type="expression" dxfId="687" priority="673">
      <formula>#REF!&gt;T2658</formula>
    </cfRule>
  </conditionalFormatting>
  <conditionalFormatting sqref="D2742:D2761">
    <cfRule type="expression" dxfId="686" priority="674">
      <formula>#REF!&gt;X2658</formula>
    </cfRule>
  </conditionalFormatting>
  <conditionalFormatting sqref="C2742:C2761">
    <cfRule type="expression" dxfId="685" priority="675">
      <formula>#REF!&gt;$J$33</formula>
    </cfRule>
    <cfRule type="expression" dxfId="684" priority="676">
      <formula>#REF!&gt;X2658</formula>
    </cfRule>
  </conditionalFormatting>
  <conditionalFormatting sqref="D2763:D2782">
    <cfRule type="expression" dxfId="683" priority="647">
      <formula>#REF!&gt;E2763</formula>
    </cfRule>
  </conditionalFormatting>
  <conditionalFormatting sqref="C2763:C2782">
    <cfRule type="expression" dxfId="682" priority="648">
      <formula>#REF!&gt;$J$33</formula>
    </cfRule>
    <cfRule type="expression" dxfId="681" priority="649">
      <formula>#REF!&gt;E2763</formula>
    </cfRule>
  </conditionalFormatting>
  <conditionalFormatting sqref="D2784:D2803">
    <cfRule type="expression" dxfId="680" priority="650">
      <formula>#REF!&gt;J2763</formula>
    </cfRule>
  </conditionalFormatting>
  <conditionalFormatting sqref="C2784:C2803">
    <cfRule type="expression" dxfId="679" priority="651">
      <formula>#REF!&gt;$J$33</formula>
    </cfRule>
    <cfRule type="expression" dxfId="678" priority="652">
      <formula>#REF!&gt;J2763</formula>
    </cfRule>
  </conditionalFormatting>
  <conditionalFormatting sqref="D2805:D2824">
    <cfRule type="expression" dxfId="677" priority="653">
      <formula>#REF!&gt;P2763</formula>
    </cfRule>
  </conditionalFormatting>
  <conditionalFormatting sqref="C2805:C2824">
    <cfRule type="expression" dxfId="676" priority="654">
      <formula>#REF!&gt;$J$33</formula>
    </cfRule>
    <cfRule type="expression" dxfId="675" priority="655">
      <formula>#REF!&gt;P2763</formula>
    </cfRule>
  </conditionalFormatting>
  <conditionalFormatting sqref="D2826:D2845">
    <cfRule type="expression" dxfId="674" priority="656">
      <formula>#REF!&gt;T2763</formula>
    </cfRule>
  </conditionalFormatting>
  <conditionalFormatting sqref="C2826:C2845">
    <cfRule type="expression" dxfId="673" priority="657">
      <formula>#REF!&gt;$J$33</formula>
    </cfRule>
    <cfRule type="expression" dxfId="672" priority="658">
      <formula>#REF!&gt;T2763</formula>
    </cfRule>
  </conditionalFormatting>
  <conditionalFormatting sqref="D2847:D2866">
    <cfRule type="expression" dxfId="671" priority="659">
      <formula>#REF!&gt;X2763</formula>
    </cfRule>
  </conditionalFormatting>
  <conditionalFormatting sqref="C2847:C2866">
    <cfRule type="expression" dxfId="670" priority="660">
      <formula>#REF!&gt;$J$33</formula>
    </cfRule>
    <cfRule type="expression" dxfId="669" priority="661">
      <formula>#REF!&gt;X2763</formula>
    </cfRule>
  </conditionalFormatting>
  <conditionalFormatting sqref="D2868:D2887">
    <cfRule type="expression" dxfId="668" priority="632">
      <formula>#REF!&gt;E2868</formula>
    </cfRule>
  </conditionalFormatting>
  <conditionalFormatting sqref="C2868:C2887">
    <cfRule type="expression" dxfId="667" priority="633">
      <formula>#REF!&gt;$J$33</formula>
    </cfRule>
    <cfRule type="expression" dxfId="666" priority="634">
      <formula>#REF!&gt;E2868</formula>
    </cfRule>
  </conditionalFormatting>
  <conditionalFormatting sqref="D2889:D2908">
    <cfRule type="expression" dxfId="665" priority="635">
      <formula>#REF!&gt;J2868</formula>
    </cfRule>
  </conditionalFormatting>
  <conditionalFormatting sqref="C2889:C2908">
    <cfRule type="expression" dxfId="664" priority="636">
      <formula>#REF!&gt;$J$33</formula>
    </cfRule>
    <cfRule type="expression" dxfId="663" priority="637">
      <formula>#REF!&gt;J2868</formula>
    </cfRule>
  </conditionalFormatting>
  <conditionalFormatting sqref="D2910:D2929">
    <cfRule type="expression" dxfId="662" priority="638">
      <formula>#REF!&gt;P2868</formula>
    </cfRule>
  </conditionalFormatting>
  <conditionalFormatting sqref="C2910:C2929">
    <cfRule type="expression" dxfId="661" priority="639">
      <formula>#REF!&gt;$J$33</formula>
    </cfRule>
    <cfRule type="expression" dxfId="660" priority="640">
      <formula>#REF!&gt;P2868</formula>
    </cfRule>
  </conditionalFormatting>
  <conditionalFormatting sqref="D2931:D2950">
    <cfRule type="expression" dxfId="659" priority="641">
      <formula>#REF!&gt;T2868</formula>
    </cfRule>
  </conditionalFormatting>
  <conditionalFormatting sqref="C2931:C2950">
    <cfRule type="expression" dxfId="658" priority="642">
      <formula>#REF!&gt;$J$33</formula>
    </cfRule>
    <cfRule type="expression" dxfId="657" priority="643">
      <formula>#REF!&gt;T2868</formula>
    </cfRule>
  </conditionalFormatting>
  <conditionalFormatting sqref="D2952:D2971">
    <cfRule type="expression" dxfId="656" priority="644">
      <formula>#REF!&gt;X2868</formula>
    </cfRule>
  </conditionalFormatting>
  <conditionalFormatting sqref="C2952:C2971">
    <cfRule type="expression" dxfId="655" priority="645">
      <formula>#REF!&gt;$J$33</formula>
    </cfRule>
    <cfRule type="expression" dxfId="654" priority="646">
      <formula>#REF!&gt;X2868</formula>
    </cfRule>
  </conditionalFormatting>
  <conditionalFormatting sqref="D2973:D2992">
    <cfRule type="expression" dxfId="653" priority="617">
      <formula>#REF!&gt;E2973</formula>
    </cfRule>
  </conditionalFormatting>
  <conditionalFormatting sqref="C2973:C2992">
    <cfRule type="expression" dxfId="652" priority="618">
      <formula>#REF!&gt;$J$33</formula>
    </cfRule>
    <cfRule type="expression" dxfId="651" priority="619">
      <formula>#REF!&gt;E2973</formula>
    </cfRule>
  </conditionalFormatting>
  <conditionalFormatting sqref="D2994:D3013">
    <cfRule type="expression" dxfId="650" priority="620">
      <formula>#REF!&gt;J2973</formula>
    </cfRule>
  </conditionalFormatting>
  <conditionalFormatting sqref="C2994:C3013">
    <cfRule type="expression" dxfId="649" priority="621">
      <formula>#REF!&gt;$J$33</formula>
    </cfRule>
    <cfRule type="expression" dxfId="648" priority="622">
      <formula>#REF!&gt;J2973</formula>
    </cfRule>
  </conditionalFormatting>
  <conditionalFormatting sqref="D3015:D3034">
    <cfRule type="expression" dxfId="647" priority="623">
      <formula>#REF!&gt;P2973</formula>
    </cfRule>
  </conditionalFormatting>
  <conditionalFormatting sqref="C3015:C3034">
    <cfRule type="expression" dxfId="646" priority="624">
      <formula>#REF!&gt;$J$33</formula>
    </cfRule>
    <cfRule type="expression" dxfId="645" priority="625">
      <formula>#REF!&gt;P2973</formula>
    </cfRule>
  </conditionalFormatting>
  <conditionalFormatting sqref="D3036:D3055">
    <cfRule type="expression" dxfId="644" priority="626">
      <formula>#REF!&gt;T2973</formula>
    </cfRule>
  </conditionalFormatting>
  <conditionalFormatting sqref="C3036:C3055">
    <cfRule type="expression" dxfId="643" priority="627">
      <formula>#REF!&gt;$J$33</formula>
    </cfRule>
    <cfRule type="expression" dxfId="642" priority="628">
      <formula>#REF!&gt;T2973</formula>
    </cfRule>
  </conditionalFormatting>
  <conditionalFormatting sqref="D3057:D3076">
    <cfRule type="expression" dxfId="641" priority="629">
      <formula>#REF!&gt;X2973</formula>
    </cfRule>
  </conditionalFormatting>
  <conditionalFormatting sqref="C3057:C3076">
    <cfRule type="expression" dxfId="640" priority="630">
      <formula>#REF!&gt;$J$33</formula>
    </cfRule>
    <cfRule type="expression" dxfId="639" priority="631">
      <formula>#REF!&gt;X2973</formula>
    </cfRule>
  </conditionalFormatting>
  <conditionalFormatting sqref="D3078:D3097">
    <cfRule type="expression" dxfId="638" priority="602">
      <formula>#REF!&gt;E3078</formula>
    </cfRule>
  </conditionalFormatting>
  <conditionalFormatting sqref="C3078:C3097">
    <cfRule type="expression" dxfId="637" priority="603">
      <formula>#REF!&gt;$J$33</formula>
    </cfRule>
    <cfRule type="expression" dxfId="636" priority="604">
      <formula>#REF!&gt;E3078</formula>
    </cfRule>
  </conditionalFormatting>
  <conditionalFormatting sqref="D3099:D3118">
    <cfRule type="expression" dxfId="635" priority="605">
      <formula>#REF!&gt;J3078</formula>
    </cfRule>
  </conditionalFormatting>
  <conditionalFormatting sqref="C3099:C3118">
    <cfRule type="expression" dxfId="634" priority="606">
      <formula>#REF!&gt;$J$33</formula>
    </cfRule>
    <cfRule type="expression" dxfId="633" priority="607">
      <formula>#REF!&gt;J3078</formula>
    </cfRule>
  </conditionalFormatting>
  <conditionalFormatting sqref="D3120:D3139">
    <cfRule type="expression" dxfId="632" priority="608">
      <formula>#REF!&gt;P3078</formula>
    </cfRule>
  </conditionalFormatting>
  <conditionalFormatting sqref="C3120:C3139">
    <cfRule type="expression" dxfId="631" priority="609">
      <formula>#REF!&gt;$J$33</formula>
    </cfRule>
    <cfRule type="expression" dxfId="630" priority="610">
      <formula>#REF!&gt;P3078</formula>
    </cfRule>
  </conditionalFormatting>
  <conditionalFormatting sqref="D3141:D3160">
    <cfRule type="expression" dxfId="629" priority="611">
      <formula>#REF!&gt;T3078</formula>
    </cfRule>
  </conditionalFormatting>
  <conditionalFormatting sqref="C3141:C3160">
    <cfRule type="expression" dxfId="628" priority="612">
      <formula>#REF!&gt;$J$33</formula>
    </cfRule>
    <cfRule type="expression" dxfId="627" priority="613">
      <formula>#REF!&gt;T3078</formula>
    </cfRule>
  </conditionalFormatting>
  <conditionalFormatting sqref="D3162:D3181">
    <cfRule type="expression" dxfId="626" priority="614">
      <formula>#REF!&gt;X3078</formula>
    </cfRule>
  </conditionalFormatting>
  <conditionalFormatting sqref="C3162:C3181">
    <cfRule type="expression" dxfId="625" priority="615">
      <formula>#REF!&gt;$J$33</formula>
    </cfRule>
    <cfRule type="expression" dxfId="624" priority="616">
      <formula>#REF!&gt;X3078</formula>
    </cfRule>
  </conditionalFormatting>
  <conditionalFormatting sqref="D3183:D3202">
    <cfRule type="expression" dxfId="623" priority="587">
      <formula>#REF!&gt;E3183</formula>
    </cfRule>
  </conditionalFormatting>
  <conditionalFormatting sqref="C3183:C3202">
    <cfRule type="expression" dxfId="622" priority="588">
      <formula>#REF!&gt;$J$33</formula>
    </cfRule>
    <cfRule type="expression" dxfId="621" priority="589">
      <formula>#REF!&gt;E3183</formula>
    </cfRule>
  </conditionalFormatting>
  <conditionalFormatting sqref="D3204:D3223">
    <cfRule type="expression" dxfId="620" priority="590">
      <formula>#REF!&gt;J3183</formula>
    </cfRule>
  </conditionalFormatting>
  <conditionalFormatting sqref="C3204:C3223">
    <cfRule type="expression" dxfId="619" priority="591">
      <formula>#REF!&gt;$J$33</formula>
    </cfRule>
    <cfRule type="expression" dxfId="618" priority="592">
      <formula>#REF!&gt;J3183</formula>
    </cfRule>
  </conditionalFormatting>
  <conditionalFormatting sqref="D3225:D3244">
    <cfRule type="expression" dxfId="617" priority="593">
      <formula>#REF!&gt;P3183</formula>
    </cfRule>
  </conditionalFormatting>
  <conditionalFormatting sqref="C3225:C3244">
    <cfRule type="expression" dxfId="616" priority="594">
      <formula>#REF!&gt;$J$33</formula>
    </cfRule>
    <cfRule type="expression" dxfId="615" priority="595">
      <formula>#REF!&gt;P3183</formula>
    </cfRule>
  </conditionalFormatting>
  <conditionalFormatting sqref="D3246:D3265">
    <cfRule type="expression" dxfId="614" priority="596">
      <formula>#REF!&gt;T3183</formula>
    </cfRule>
  </conditionalFormatting>
  <conditionalFormatting sqref="C3246:C3265">
    <cfRule type="expression" dxfId="613" priority="597">
      <formula>#REF!&gt;$J$33</formula>
    </cfRule>
    <cfRule type="expression" dxfId="612" priority="598">
      <formula>#REF!&gt;T3183</formula>
    </cfRule>
  </conditionalFormatting>
  <conditionalFormatting sqref="D3267:D3286">
    <cfRule type="expression" dxfId="611" priority="599">
      <formula>#REF!&gt;X3183</formula>
    </cfRule>
  </conditionalFormatting>
  <conditionalFormatting sqref="C3267:C3286">
    <cfRule type="expression" dxfId="610" priority="600">
      <formula>#REF!&gt;$J$33</formula>
    </cfRule>
    <cfRule type="expression" dxfId="609" priority="601">
      <formula>#REF!&gt;X3183</formula>
    </cfRule>
  </conditionalFormatting>
  <conditionalFormatting sqref="D3288:D3307">
    <cfRule type="expression" dxfId="608" priority="572">
      <formula>#REF!&gt;E3288</formula>
    </cfRule>
  </conditionalFormatting>
  <conditionalFormatting sqref="C3288:C3307">
    <cfRule type="expression" dxfId="607" priority="573">
      <formula>#REF!&gt;$J$33</formula>
    </cfRule>
    <cfRule type="expression" dxfId="606" priority="574">
      <formula>#REF!&gt;E3288</formula>
    </cfRule>
  </conditionalFormatting>
  <conditionalFormatting sqref="D3309:D3328">
    <cfRule type="expression" dxfId="605" priority="575">
      <formula>#REF!&gt;J3288</formula>
    </cfRule>
  </conditionalFormatting>
  <conditionalFormatting sqref="C3309:C3328">
    <cfRule type="expression" dxfId="604" priority="576">
      <formula>#REF!&gt;$J$33</formula>
    </cfRule>
    <cfRule type="expression" dxfId="603" priority="577">
      <formula>#REF!&gt;J3288</formula>
    </cfRule>
  </conditionalFormatting>
  <conditionalFormatting sqref="D3330:D3349">
    <cfRule type="expression" dxfId="602" priority="578">
      <formula>#REF!&gt;P3288</formula>
    </cfRule>
  </conditionalFormatting>
  <conditionalFormatting sqref="C3330:C3349">
    <cfRule type="expression" dxfId="601" priority="579">
      <formula>#REF!&gt;$J$33</formula>
    </cfRule>
    <cfRule type="expression" dxfId="600" priority="580">
      <formula>#REF!&gt;P3288</formula>
    </cfRule>
  </conditionalFormatting>
  <conditionalFormatting sqref="D3351:D3370">
    <cfRule type="expression" dxfId="599" priority="581">
      <formula>#REF!&gt;T3288</formula>
    </cfRule>
  </conditionalFormatting>
  <conditionalFormatting sqref="C3351:C3370">
    <cfRule type="expression" dxfId="598" priority="582">
      <formula>#REF!&gt;$J$33</formula>
    </cfRule>
    <cfRule type="expression" dxfId="597" priority="583">
      <formula>#REF!&gt;T3288</formula>
    </cfRule>
  </conditionalFormatting>
  <conditionalFormatting sqref="D3372:D3391">
    <cfRule type="expression" dxfId="596" priority="584">
      <formula>#REF!&gt;X3288</formula>
    </cfRule>
  </conditionalFormatting>
  <conditionalFormatting sqref="C3372:C3391">
    <cfRule type="expression" dxfId="595" priority="585">
      <formula>#REF!&gt;$J$33</formula>
    </cfRule>
    <cfRule type="expression" dxfId="594" priority="586">
      <formula>#REF!&gt;X3288</formula>
    </cfRule>
  </conditionalFormatting>
  <conditionalFormatting sqref="D3393:D3412">
    <cfRule type="expression" dxfId="593" priority="557">
      <formula>#REF!&gt;E3393</formula>
    </cfRule>
  </conditionalFormatting>
  <conditionalFormatting sqref="C3393:C3412">
    <cfRule type="expression" dxfId="592" priority="558">
      <formula>#REF!&gt;$J$33</formula>
    </cfRule>
    <cfRule type="expression" dxfId="591" priority="559">
      <formula>#REF!&gt;E3393</formula>
    </cfRule>
  </conditionalFormatting>
  <conditionalFormatting sqref="D3414:D3433">
    <cfRule type="expression" dxfId="590" priority="560">
      <formula>#REF!&gt;J3393</formula>
    </cfRule>
  </conditionalFormatting>
  <conditionalFormatting sqref="C3414:C3433">
    <cfRule type="expression" dxfId="589" priority="561">
      <formula>#REF!&gt;$J$33</formula>
    </cfRule>
    <cfRule type="expression" dxfId="588" priority="562">
      <formula>#REF!&gt;J3393</formula>
    </cfRule>
  </conditionalFormatting>
  <conditionalFormatting sqref="D3435:D3454">
    <cfRule type="expression" dxfId="587" priority="563">
      <formula>#REF!&gt;P3393</formula>
    </cfRule>
  </conditionalFormatting>
  <conditionalFormatting sqref="C3435:C3454">
    <cfRule type="expression" dxfId="586" priority="564">
      <formula>#REF!&gt;$J$33</formula>
    </cfRule>
    <cfRule type="expression" dxfId="585" priority="565">
      <formula>#REF!&gt;P3393</formula>
    </cfRule>
  </conditionalFormatting>
  <conditionalFormatting sqref="D3456:D3475">
    <cfRule type="expression" dxfId="584" priority="566">
      <formula>#REF!&gt;T3393</formula>
    </cfRule>
  </conditionalFormatting>
  <conditionalFormatting sqref="C3456:C3475">
    <cfRule type="expression" dxfId="583" priority="567">
      <formula>#REF!&gt;$J$33</formula>
    </cfRule>
    <cfRule type="expression" dxfId="582" priority="568">
      <formula>#REF!&gt;T3393</formula>
    </cfRule>
  </conditionalFormatting>
  <conditionalFormatting sqref="D3477:D3496">
    <cfRule type="expression" dxfId="581" priority="569">
      <formula>#REF!&gt;X3393</formula>
    </cfRule>
  </conditionalFormatting>
  <conditionalFormatting sqref="C3477:C3496">
    <cfRule type="expression" dxfId="580" priority="570">
      <formula>#REF!&gt;$J$33</formula>
    </cfRule>
    <cfRule type="expression" dxfId="579" priority="571">
      <formula>#REF!&gt;X3393</formula>
    </cfRule>
  </conditionalFormatting>
  <conditionalFormatting sqref="D3498:D3517">
    <cfRule type="expression" dxfId="578" priority="542">
      <formula>#REF!&gt;E3498</formula>
    </cfRule>
  </conditionalFormatting>
  <conditionalFormatting sqref="C3498:C3517">
    <cfRule type="expression" dxfId="577" priority="543">
      <formula>#REF!&gt;$J$33</formula>
    </cfRule>
    <cfRule type="expression" dxfId="576" priority="544">
      <formula>#REF!&gt;E3498</formula>
    </cfRule>
  </conditionalFormatting>
  <conditionalFormatting sqref="D3519:D3538">
    <cfRule type="expression" dxfId="575" priority="545">
      <formula>#REF!&gt;J3498</formula>
    </cfRule>
  </conditionalFormatting>
  <conditionalFormatting sqref="C3519:C3538">
    <cfRule type="expression" dxfId="574" priority="546">
      <formula>#REF!&gt;$J$33</formula>
    </cfRule>
    <cfRule type="expression" dxfId="573" priority="547">
      <formula>#REF!&gt;J3498</formula>
    </cfRule>
  </conditionalFormatting>
  <conditionalFormatting sqref="D3540:D3559">
    <cfRule type="expression" dxfId="572" priority="548">
      <formula>#REF!&gt;P3498</formula>
    </cfRule>
  </conditionalFormatting>
  <conditionalFormatting sqref="C3540:C3559">
    <cfRule type="expression" dxfId="571" priority="549">
      <formula>#REF!&gt;$J$33</formula>
    </cfRule>
    <cfRule type="expression" dxfId="570" priority="550">
      <formula>#REF!&gt;P3498</formula>
    </cfRule>
  </conditionalFormatting>
  <conditionalFormatting sqref="D3561:D3580">
    <cfRule type="expression" dxfId="569" priority="551">
      <formula>#REF!&gt;T3498</formula>
    </cfRule>
  </conditionalFormatting>
  <conditionalFormatting sqref="C3561:C3580">
    <cfRule type="expression" dxfId="568" priority="552">
      <formula>#REF!&gt;$J$33</formula>
    </cfRule>
    <cfRule type="expression" dxfId="567" priority="553">
      <formula>#REF!&gt;T3498</formula>
    </cfRule>
  </conditionalFormatting>
  <conditionalFormatting sqref="D3582:D3601">
    <cfRule type="expression" dxfId="566" priority="554">
      <formula>#REF!&gt;X3498</formula>
    </cfRule>
  </conditionalFormatting>
  <conditionalFormatting sqref="C3582:C3601">
    <cfRule type="expression" dxfId="565" priority="555">
      <formula>#REF!&gt;$J$33</formula>
    </cfRule>
    <cfRule type="expression" dxfId="564" priority="556">
      <formula>#REF!&gt;X3498</formula>
    </cfRule>
  </conditionalFormatting>
  <conditionalFormatting sqref="D3603:D3622">
    <cfRule type="expression" dxfId="563" priority="527">
      <formula>#REF!&gt;E3603</formula>
    </cfRule>
  </conditionalFormatting>
  <conditionalFormatting sqref="C3603:C3622">
    <cfRule type="expression" dxfId="562" priority="528">
      <formula>#REF!&gt;$J$33</formula>
    </cfRule>
    <cfRule type="expression" dxfId="561" priority="529">
      <formula>#REF!&gt;E3603</formula>
    </cfRule>
  </conditionalFormatting>
  <conditionalFormatting sqref="D3624:D3643">
    <cfRule type="expression" dxfId="560" priority="530">
      <formula>#REF!&gt;J3603</formula>
    </cfRule>
  </conditionalFormatting>
  <conditionalFormatting sqref="C3624:C3643">
    <cfRule type="expression" dxfId="559" priority="531">
      <formula>#REF!&gt;$J$33</formula>
    </cfRule>
    <cfRule type="expression" dxfId="558" priority="532">
      <formula>#REF!&gt;J3603</formula>
    </cfRule>
  </conditionalFormatting>
  <conditionalFormatting sqref="D3645:D3664">
    <cfRule type="expression" dxfId="557" priority="533">
      <formula>#REF!&gt;P3603</formula>
    </cfRule>
  </conditionalFormatting>
  <conditionalFormatting sqref="C3645:C3664">
    <cfRule type="expression" dxfId="556" priority="534">
      <formula>#REF!&gt;$J$33</formula>
    </cfRule>
    <cfRule type="expression" dxfId="555" priority="535">
      <formula>#REF!&gt;P3603</formula>
    </cfRule>
  </conditionalFormatting>
  <conditionalFormatting sqref="D3666:D3685">
    <cfRule type="expression" dxfId="554" priority="536">
      <formula>#REF!&gt;T3603</formula>
    </cfRule>
  </conditionalFormatting>
  <conditionalFormatting sqref="C3666:C3685">
    <cfRule type="expression" dxfId="553" priority="537">
      <formula>#REF!&gt;$J$33</formula>
    </cfRule>
    <cfRule type="expression" dxfId="552" priority="538">
      <formula>#REF!&gt;T3603</formula>
    </cfRule>
  </conditionalFormatting>
  <conditionalFormatting sqref="D3687:D3706">
    <cfRule type="expression" dxfId="551" priority="539">
      <formula>#REF!&gt;X3603</formula>
    </cfRule>
  </conditionalFormatting>
  <conditionalFormatting sqref="C3687:C3706">
    <cfRule type="expression" dxfId="550" priority="540">
      <formula>#REF!&gt;$J$33</formula>
    </cfRule>
    <cfRule type="expression" dxfId="549" priority="541">
      <formula>#REF!&gt;X3603</formula>
    </cfRule>
  </conditionalFormatting>
  <conditionalFormatting sqref="D3708:D3727">
    <cfRule type="expression" dxfId="548" priority="512">
      <formula>#REF!&gt;E3708</formula>
    </cfRule>
  </conditionalFormatting>
  <conditionalFormatting sqref="C3708:C3727">
    <cfRule type="expression" dxfId="547" priority="513">
      <formula>#REF!&gt;$J$33</formula>
    </cfRule>
    <cfRule type="expression" dxfId="546" priority="514">
      <formula>#REF!&gt;E3708</formula>
    </cfRule>
  </conditionalFormatting>
  <conditionalFormatting sqref="D3729:D3748">
    <cfRule type="expression" dxfId="545" priority="515">
      <formula>#REF!&gt;J3708</formula>
    </cfRule>
  </conditionalFormatting>
  <conditionalFormatting sqref="C3729:C3748">
    <cfRule type="expression" dxfId="544" priority="516">
      <formula>#REF!&gt;$J$33</formula>
    </cfRule>
    <cfRule type="expression" dxfId="543" priority="517">
      <formula>#REF!&gt;J3708</formula>
    </cfRule>
  </conditionalFormatting>
  <conditionalFormatting sqref="D3750:D3769">
    <cfRule type="expression" dxfId="542" priority="518">
      <formula>#REF!&gt;P3708</formula>
    </cfRule>
  </conditionalFormatting>
  <conditionalFormatting sqref="C3750:C3769">
    <cfRule type="expression" dxfId="541" priority="519">
      <formula>#REF!&gt;$J$33</formula>
    </cfRule>
    <cfRule type="expression" dxfId="540" priority="520">
      <formula>#REF!&gt;P3708</formula>
    </cfRule>
  </conditionalFormatting>
  <conditionalFormatting sqref="D3771:D3790">
    <cfRule type="expression" dxfId="539" priority="521">
      <formula>#REF!&gt;T3708</formula>
    </cfRule>
  </conditionalFormatting>
  <conditionalFormatting sqref="C3771:C3790">
    <cfRule type="expression" dxfId="538" priority="522">
      <formula>#REF!&gt;$J$33</formula>
    </cfRule>
    <cfRule type="expression" dxfId="537" priority="523">
      <formula>#REF!&gt;T3708</formula>
    </cfRule>
  </conditionalFormatting>
  <conditionalFormatting sqref="D3792:D3811">
    <cfRule type="expression" dxfId="536" priority="524">
      <formula>#REF!&gt;X3708</formula>
    </cfRule>
  </conditionalFormatting>
  <conditionalFormatting sqref="C3792:C3811">
    <cfRule type="expression" dxfId="535" priority="525">
      <formula>#REF!&gt;$J$33</formula>
    </cfRule>
    <cfRule type="expression" dxfId="534" priority="526">
      <formula>#REF!&gt;X3708</formula>
    </cfRule>
  </conditionalFormatting>
  <conditionalFormatting sqref="D3813:D3832">
    <cfRule type="expression" dxfId="533" priority="497">
      <formula>#REF!&gt;E3813</formula>
    </cfRule>
  </conditionalFormatting>
  <conditionalFormatting sqref="C3813:C3832">
    <cfRule type="expression" dxfId="532" priority="498">
      <formula>#REF!&gt;$J$33</formula>
    </cfRule>
    <cfRule type="expression" dxfId="531" priority="499">
      <formula>#REF!&gt;E3813</formula>
    </cfRule>
  </conditionalFormatting>
  <conditionalFormatting sqref="D3834:D3853">
    <cfRule type="expression" dxfId="530" priority="500">
      <formula>#REF!&gt;J3813</formula>
    </cfRule>
  </conditionalFormatting>
  <conditionalFormatting sqref="C3834:C3853">
    <cfRule type="expression" dxfId="529" priority="501">
      <formula>#REF!&gt;$J$33</formula>
    </cfRule>
    <cfRule type="expression" dxfId="528" priority="502">
      <formula>#REF!&gt;J3813</formula>
    </cfRule>
  </conditionalFormatting>
  <conditionalFormatting sqref="D3855:D3874">
    <cfRule type="expression" dxfId="527" priority="503">
      <formula>#REF!&gt;P3813</formula>
    </cfRule>
  </conditionalFormatting>
  <conditionalFormatting sqref="C3855:C3874">
    <cfRule type="expression" dxfId="526" priority="504">
      <formula>#REF!&gt;$J$33</formula>
    </cfRule>
    <cfRule type="expression" dxfId="525" priority="505">
      <formula>#REF!&gt;P3813</formula>
    </cfRule>
  </conditionalFormatting>
  <conditionalFormatting sqref="D3876:D3895">
    <cfRule type="expression" dxfId="524" priority="506">
      <formula>#REF!&gt;T3813</formula>
    </cfRule>
  </conditionalFormatting>
  <conditionalFormatting sqref="C3876:C3895">
    <cfRule type="expression" dxfId="523" priority="507">
      <formula>#REF!&gt;$J$33</formula>
    </cfRule>
    <cfRule type="expression" dxfId="522" priority="508">
      <formula>#REF!&gt;T3813</formula>
    </cfRule>
  </conditionalFormatting>
  <conditionalFormatting sqref="D3897:D3916">
    <cfRule type="expression" dxfId="521" priority="509">
      <formula>#REF!&gt;X3813</formula>
    </cfRule>
  </conditionalFormatting>
  <conditionalFormatting sqref="C3897:C3916">
    <cfRule type="expression" dxfId="520" priority="510">
      <formula>#REF!&gt;$J$33</formula>
    </cfRule>
    <cfRule type="expression" dxfId="519" priority="511">
      <formula>#REF!&gt;X3813</formula>
    </cfRule>
  </conditionalFormatting>
  <conditionalFormatting sqref="D3918:D3937">
    <cfRule type="expression" dxfId="518" priority="482">
      <formula>#REF!&gt;E3918</formula>
    </cfRule>
  </conditionalFormatting>
  <conditionalFormatting sqref="C3918:C3937">
    <cfRule type="expression" dxfId="517" priority="483">
      <formula>#REF!&gt;$J$33</formula>
    </cfRule>
    <cfRule type="expression" dxfId="516" priority="484">
      <formula>#REF!&gt;E3918</formula>
    </cfRule>
  </conditionalFormatting>
  <conditionalFormatting sqref="D3939:D3958">
    <cfRule type="expression" dxfId="515" priority="485">
      <formula>#REF!&gt;J3918</formula>
    </cfRule>
  </conditionalFormatting>
  <conditionalFormatting sqref="C3939:C3958">
    <cfRule type="expression" dxfId="514" priority="486">
      <formula>#REF!&gt;$J$33</formula>
    </cfRule>
    <cfRule type="expression" dxfId="513" priority="487">
      <formula>#REF!&gt;J3918</formula>
    </cfRule>
  </conditionalFormatting>
  <conditionalFormatting sqref="D3960:D3979">
    <cfRule type="expression" dxfId="512" priority="488">
      <formula>#REF!&gt;P3918</formula>
    </cfRule>
  </conditionalFormatting>
  <conditionalFormatting sqref="C3960:C3979">
    <cfRule type="expression" dxfId="511" priority="489">
      <formula>#REF!&gt;$J$33</formula>
    </cfRule>
    <cfRule type="expression" dxfId="510" priority="490">
      <formula>#REF!&gt;P3918</formula>
    </cfRule>
  </conditionalFormatting>
  <conditionalFormatting sqref="D3981:D4000">
    <cfRule type="expression" dxfId="509" priority="491">
      <formula>#REF!&gt;T3918</formula>
    </cfRule>
  </conditionalFormatting>
  <conditionalFormatting sqref="C3981:C4000">
    <cfRule type="expression" dxfId="508" priority="492">
      <formula>#REF!&gt;$J$33</formula>
    </cfRule>
    <cfRule type="expression" dxfId="507" priority="493">
      <formula>#REF!&gt;T3918</formula>
    </cfRule>
  </conditionalFormatting>
  <conditionalFormatting sqref="D4002:D4021">
    <cfRule type="expression" dxfId="506" priority="494">
      <formula>#REF!&gt;X3918</formula>
    </cfRule>
  </conditionalFormatting>
  <conditionalFormatting sqref="C4002:C4021">
    <cfRule type="expression" dxfId="505" priority="495">
      <formula>#REF!&gt;$J$33</formula>
    </cfRule>
    <cfRule type="expression" dxfId="504" priority="496">
      <formula>#REF!&gt;X3918</formula>
    </cfRule>
  </conditionalFormatting>
  <conditionalFormatting sqref="D4023:D4042">
    <cfRule type="expression" dxfId="503" priority="467">
      <formula>#REF!&gt;E4023</formula>
    </cfRule>
  </conditionalFormatting>
  <conditionalFormatting sqref="C4023:C4042">
    <cfRule type="expression" dxfId="502" priority="468">
      <formula>#REF!&gt;$J$33</formula>
    </cfRule>
    <cfRule type="expression" dxfId="501" priority="469">
      <formula>#REF!&gt;E4023</formula>
    </cfRule>
  </conditionalFormatting>
  <conditionalFormatting sqref="D4044:D4063">
    <cfRule type="expression" dxfId="500" priority="470">
      <formula>#REF!&gt;J4023</formula>
    </cfRule>
  </conditionalFormatting>
  <conditionalFormatting sqref="C4044:C4063">
    <cfRule type="expression" dxfId="499" priority="471">
      <formula>#REF!&gt;$J$33</formula>
    </cfRule>
    <cfRule type="expression" dxfId="498" priority="472">
      <formula>#REF!&gt;J4023</formula>
    </cfRule>
  </conditionalFormatting>
  <conditionalFormatting sqref="D4065:D4084">
    <cfRule type="expression" dxfId="497" priority="473">
      <formula>#REF!&gt;P4023</formula>
    </cfRule>
  </conditionalFormatting>
  <conditionalFormatting sqref="C4065:C4084">
    <cfRule type="expression" dxfId="496" priority="474">
      <formula>#REF!&gt;$J$33</formula>
    </cfRule>
    <cfRule type="expression" dxfId="495" priority="475">
      <formula>#REF!&gt;P4023</formula>
    </cfRule>
  </conditionalFormatting>
  <conditionalFormatting sqref="D4086:D4105">
    <cfRule type="expression" dxfId="494" priority="476">
      <formula>#REF!&gt;T4023</formula>
    </cfRule>
  </conditionalFormatting>
  <conditionalFormatting sqref="C4086:C4105">
    <cfRule type="expression" dxfId="493" priority="477">
      <formula>#REF!&gt;$J$33</formula>
    </cfRule>
    <cfRule type="expression" dxfId="492" priority="478">
      <formula>#REF!&gt;T4023</formula>
    </cfRule>
  </conditionalFormatting>
  <conditionalFormatting sqref="D4107:D4126">
    <cfRule type="expression" dxfId="491" priority="479">
      <formula>#REF!&gt;X4023</formula>
    </cfRule>
  </conditionalFormatting>
  <conditionalFormatting sqref="C4107:C4126">
    <cfRule type="expression" dxfId="490" priority="480">
      <formula>#REF!&gt;$J$33</formula>
    </cfRule>
    <cfRule type="expression" dxfId="489" priority="481">
      <formula>#REF!&gt;X4023</formula>
    </cfRule>
  </conditionalFormatting>
  <conditionalFormatting sqref="D4128:D4147">
    <cfRule type="expression" dxfId="488" priority="455">
      <formula>#REF!&gt;E4128</formula>
    </cfRule>
  </conditionalFormatting>
  <conditionalFormatting sqref="C4128:C4147">
    <cfRule type="expression" dxfId="487" priority="456">
      <formula>#REF!&gt;$J$33</formula>
    </cfRule>
    <cfRule type="expression" dxfId="486" priority="457">
      <formula>#REF!&gt;E4128</formula>
    </cfRule>
  </conditionalFormatting>
  <conditionalFormatting sqref="D4149:D4168">
    <cfRule type="expression" dxfId="485" priority="458">
      <formula>#REF!&gt;J4128</formula>
    </cfRule>
  </conditionalFormatting>
  <conditionalFormatting sqref="C4149:C4168">
    <cfRule type="expression" dxfId="484" priority="459">
      <formula>#REF!&gt;$J$33</formula>
    </cfRule>
    <cfRule type="expression" dxfId="483" priority="460">
      <formula>#REF!&gt;J4128</formula>
    </cfRule>
  </conditionalFormatting>
  <conditionalFormatting sqref="D4170:D4189">
    <cfRule type="expression" dxfId="482" priority="461">
      <formula>#REF!&gt;P4128</formula>
    </cfRule>
  </conditionalFormatting>
  <conditionalFormatting sqref="C4170:C4189">
    <cfRule type="expression" dxfId="481" priority="462">
      <formula>#REF!&gt;$J$33</formula>
    </cfRule>
    <cfRule type="expression" dxfId="480" priority="463">
      <formula>#REF!&gt;P4128</formula>
    </cfRule>
  </conditionalFormatting>
  <conditionalFormatting sqref="D4191:D4210">
    <cfRule type="expression" dxfId="479" priority="464">
      <formula>#REF!&gt;T4128</formula>
    </cfRule>
  </conditionalFormatting>
  <conditionalFormatting sqref="C4191:C4210">
    <cfRule type="expression" dxfId="478" priority="465">
      <formula>#REF!&gt;$J$33</formula>
    </cfRule>
    <cfRule type="expression" dxfId="477" priority="466">
      <formula>#REF!&gt;T4128</formula>
    </cfRule>
  </conditionalFormatting>
  <conditionalFormatting sqref="D4212:D4231">
    <cfRule type="expression" dxfId="476" priority="452">
      <formula>#REF!&gt;T4149</formula>
    </cfRule>
  </conditionalFormatting>
  <conditionalFormatting sqref="C4212:C4231">
    <cfRule type="expression" dxfId="475" priority="453">
      <formula>#REF!&gt;$J$33</formula>
    </cfRule>
    <cfRule type="expression" dxfId="474" priority="454">
      <formula>#REF!&gt;T4149</formula>
    </cfRule>
  </conditionalFormatting>
  <conditionalFormatting sqref="D4233:D4252">
    <cfRule type="expression" dxfId="473" priority="437">
      <formula>#REF!&gt;E4233</formula>
    </cfRule>
  </conditionalFormatting>
  <conditionalFormatting sqref="C4233:C4252">
    <cfRule type="expression" dxfId="472" priority="438">
      <formula>#REF!&gt;$J$33</formula>
    </cfRule>
    <cfRule type="expression" dxfId="471" priority="439">
      <formula>#REF!&gt;E4233</formula>
    </cfRule>
  </conditionalFormatting>
  <conditionalFormatting sqref="D4254:D4273">
    <cfRule type="expression" dxfId="470" priority="440">
      <formula>#REF!&gt;J4233</formula>
    </cfRule>
  </conditionalFormatting>
  <conditionalFormatting sqref="C4254:C4273">
    <cfRule type="expression" dxfId="469" priority="441">
      <formula>#REF!&gt;$J$33</formula>
    </cfRule>
    <cfRule type="expression" dxfId="468" priority="442">
      <formula>#REF!&gt;J4233</formula>
    </cfRule>
  </conditionalFormatting>
  <conditionalFormatting sqref="D4275:D4294">
    <cfRule type="expression" dxfId="467" priority="443">
      <formula>#REF!&gt;P4233</formula>
    </cfRule>
  </conditionalFormatting>
  <conditionalFormatting sqref="C4275:C4294">
    <cfRule type="expression" dxfId="466" priority="444">
      <formula>#REF!&gt;$J$33</formula>
    </cfRule>
    <cfRule type="expression" dxfId="465" priority="445">
      <formula>#REF!&gt;P4233</formula>
    </cfRule>
  </conditionalFormatting>
  <conditionalFormatting sqref="D4296:D4315">
    <cfRule type="expression" dxfId="464" priority="446">
      <formula>#REF!&gt;T4233</formula>
    </cfRule>
  </conditionalFormatting>
  <conditionalFormatting sqref="C4296:C4315">
    <cfRule type="expression" dxfId="463" priority="447">
      <formula>#REF!&gt;$J$33</formula>
    </cfRule>
    <cfRule type="expression" dxfId="462" priority="448">
      <formula>#REF!&gt;T4233</formula>
    </cfRule>
  </conditionalFormatting>
  <conditionalFormatting sqref="D4317:D4336">
    <cfRule type="expression" dxfId="461" priority="449">
      <formula>#REF!&gt;X4233</formula>
    </cfRule>
  </conditionalFormatting>
  <conditionalFormatting sqref="C4317:C4336">
    <cfRule type="expression" dxfId="460" priority="450">
      <formula>#REF!&gt;$J$33</formula>
    </cfRule>
    <cfRule type="expression" dxfId="459" priority="451">
      <formula>#REF!&gt;X4233</formula>
    </cfRule>
  </conditionalFormatting>
  <conditionalFormatting sqref="D4338:D4357">
    <cfRule type="expression" dxfId="458" priority="422">
      <formula>#REF!&gt;E4338</formula>
    </cfRule>
  </conditionalFormatting>
  <conditionalFormatting sqref="C4338:C4357">
    <cfRule type="expression" dxfId="457" priority="423">
      <formula>#REF!&gt;$J$33</formula>
    </cfRule>
    <cfRule type="expression" dxfId="456" priority="424">
      <formula>#REF!&gt;E4338</formula>
    </cfRule>
  </conditionalFormatting>
  <conditionalFormatting sqref="D4359:D4378">
    <cfRule type="expression" dxfId="455" priority="425">
      <formula>#REF!&gt;J4338</formula>
    </cfRule>
  </conditionalFormatting>
  <conditionalFormatting sqref="C4359:C4378">
    <cfRule type="expression" dxfId="454" priority="426">
      <formula>#REF!&gt;$J$33</formula>
    </cfRule>
    <cfRule type="expression" dxfId="453" priority="427">
      <formula>#REF!&gt;J4338</formula>
    </cfRule>
  </conditionalFormatting>
  <conditionalFormatting sqref="D4380:D4399">
    <cfRule type="expression" dxfId="452" priority="428">
      <formula>#REF!&gt;P4338</formula>
    </cfRule>
  </conditionalFormatting>
  <conditionalFormatting sqref="C4380:C4399">
    <cfRule type="expression" dxfId="451" priority="429">
      <formula>#REF!&gt;$J$33</formula>
    </cfRule>
    <cfRule type="expression" dxfId="450" priority="430">
      <formula>#REF!&gt;P4338</formula>
    </cfRule>
  </conditionalFormatting>
  <conditionalFormatting sqref="D4401:D4420">
    <cfRule type="expression" dxfId="449" priority="431">
      <formula>#REF!&gt;T4338</formula>
    </cfRule>
  </conditionalFormatting>
  <conditionalFormatting sqref="C4401:C4420">
    <cfRule type="expression" dxfId="448" priority="432">
      <formula>#REF!&gt;$J$33</formula>
    </cfRule>
    <cfRule type="expression" dxfId="447" priority="433">
      <formula>#REF!&gt;T4338</formula>
    </cfRule>
  </conditionalFormatting>
  <conditionalFormatting sqref="D4422:D4441">
    <cfRule type="expression" dxfId="446" priority="434">
      <formula>#REF!&gt;X4338</formula>
    </cfRule>
  </conditionalFormatting>
  <conditionalFormatting sqref="C4422:C4441">
    <cfRule type="expression" dxfId="445" priority="435">
      <formula>#REF!&gt;$J$33</formula>
    </cfRule>
    <cfRule type="expression" dxfId="444" priority="436">
      <formula>#REF!&gt;X4338</formula>
    </cfRule>
  </conditionalFormatting>
  <conditionalFormatting sqref="D4443:D4462">
    <cfRule type="expression" dxfId="443" priority="407">
      <formula>#REF!&gt;E4443</formula>
    </cfRule>
  </conditionalFormatting>
  <conditionalFormatting sqref="C4443:C4462">
    <cfRule type="expression" dxfId="442" priority="408">
      <formula>#REF!&gt;$J$33</formula>
    </cfRule>
    <cfRule type="expression" dxfId="441" priority="409">
      <formula>#REF!&gt;E4443</formula>
    </cfRule>
  </conditionalFormatting>
  <conditionalFormatting sqref="D4464:D4483">
    <cfRule type="expression" dxfId="440" priority="410">
      <formula>#REF!&gt;J4443</formula>
    </cfRule>
  </conditionalFormatting>
  <conditionalFormatting sqref="C4464:C4483">
    <cfRule type="expression" dxfId="439" priority="411">
      <formula>#REF!&gt;$J$33</formula>
    </cfRule>
    <cfRule type="expression" dxfId="438" priority="412">
      <formula>#REF!&gt;J4443</formula>
    </cfRule>
  </conditionalFormatting>
  <conditionalFormatting sqref="D4485:D4504">
    <cfRule type="expression" dxfId="437" priority="413">
      <formula>#REF!&gt;P4443</formula>
    </cfRule>
  </conditionalFormatting>
  <conditionalFormatting sqref="C4485:C4504">
    <cfRule type="expression" dxfId="436" priority="414">
      <formula>#REF!&gt;$J$33</formula>
    </cfRule>
    <cfRule type="expression" dxfId="435" priority="415">
      <formula>#REF!&gt;P4443</formula>
    </cfRule>
  </conditionalFormatting>
  <conditionalFormatting sqref="D4506:D4525">
    <cfRule type="expression" dxfId="434" priority="416">
      <formula>#REF!&gt;T4443</formula>
    </cfRule>
  </conditionalFormatting>
  <conditionalFormatting sqref="C4506:C4525">
    <cfRule type="expression" dxfId="433" priority="417">
      <formula>#REF!&gt;$J$33</formula>
    </cfRule>
    <cfRule type="expression" dxfId="432" priority="418">
      <formula>#REF!&gt;T4443</formula>
    </cfRule>
  </conditionalFormatting>
  <conditionalFormatting sqref="D4527:D4546">
    <cfRule type="expression" dxfId="431" priority="419">
      <formula>#REF!&gt;X4443</formula>
    </cfRule>
  </conditionalFormatting>
  <conditionalFormatting sqref="C4527:C4546">
    <cfRule type="expression" dxfId="430" priority="420">
      <formula>#REF!&gt;$J$33</formula>
    </cfRule>
    <cfRule type="expression" dxfId="429" priority="421">
      <formula>#REF!&gt;X4443</formula>
    </cfRule>
  </conditionalFormatting>
  <conditionalFormatting sqref="D4548:D4567">
    <cfRule type="expression" dxfId="428" priority="392">
      <formula>#REF!&gt;E4548</formula>
    </cfRule>
  </conditionalFormatting>
  <conditionalFormatting sqref="C4548:C4567">
    <cfRule type="expression" dxfId="427" priority="393">
      <formula>#REF!&gt;$J$33</formula>
    </cfRule>
    <cfRule type="expression" dxfId="426" priority="394">
      <formula>#REF!&gt;E4548</formula>
    </cfRule>
  </conditionalFormatting>
  <conditionalFormatting sqref="D4569:D4588">
    <cfRule type="expression" dxfId="425" priority="395">
      <formula>#REF!&gt;J4548</formula>
    </cfRule>
  </conditionalFormatting>
  <conditionalFormatting sqref="C4569:C4588">
    <cfRule type="expression" dxfId="424" priority="396">
      <formula>#REF!&gt;$J$33</formula>
    </cfRule>
    <cfRule type="expression" dxfId="423" priority="397">
      <formula>#REF!&gt;J4548</formula>
    </cfRule>
  </conditionalFormatting>
  <conditionalFormatting sqref="D4590:D4609">
    <cfRule type="expression" dxfId="422" priority="398">
      <formula>#REF!&gt;P4548</formula>
    </cfRule>
  </conditionalFormatting>
  <conditionalFormatting sqref="C4590:C4609">
    <cfRule type="expression" dxfId="421" priority="399">
      <formula>#REF!&gt;$J$33</formula>
    </cfRule>
    <cfRule type="expression" dxfId="420" priority="400">
      <formula>#REF!&gt;P4548</formula>
    </cfRule>
  </conditionalFormatting>
  <conditionalFormatting sqref="D4611:D4630">
    <cfRule type="expression" dxfId="419" priority="401">
      <formula>#REF!&gt;T4548</formula>
    </cfRule>
  </conditionalFormatting>
  <conditionalFormatting sqref="C4611:C4630">
    <cfRule type="expression" dxfId="418" priority="402">
      <formula>#REF!&gt;$J$33</formula>
    </cfRule>
    <cfRule type="expression" dxfId="417" priority="403">
      <formula>#REF!&gt;T4548</formula>
    </cfRule>
  </conditionalFormatting>
  <conditionalFormatting sqref="D4632:D4651">
    <cfRule type="expression" dxfId="416" priority="404">
      <formula>#REF!&gt;X4548</formula>
    </cfRule>
  </conditionalFormatting>
  <conditionalFormatting sqref="C4632:C4651">
    <cfRule type="expression" dxfId="415" priority="405">
      <formula>#REF!&gt;$J$33</formula>
    </cfRule>
    <cfRule type="expression" dxfId="414" priority="406">
      <formula>#REF!&gt;X4548</formula>
    </cfRule>
  </conditionalFormatting>
  <conditionalFormatting sqref="D4653:D4672">
    <cfRule type="expression" dxfId="413" priority="377">
      <formula>#REF!&gt;E4653</formula>
    </cfRule>
  </conditionalFormatting>
  <conditionalFormatting sqref="C4653:C4672">
    <cfRule type="expression" dxfId="412" priority="378">
      <formula>#REF!&gt;$J$33</formula>
    </cfRule>
    <cfRule type="expression" dxfId="411" priority="379">
      <formula>#REF!&gt;E4653</formula>
    </cfRule>
  </conditionalFormatting>
  <conditionalFormatting sqref="D4674:D4693">
    <cfRule type="expression" dxfId="410" priority="380">
      <formula>#REF!&gt;J4653</formula>
    </cfRule>
  </conditionalFormatting>
  <conditionalFormatting sqref="C4674:C4693">
    <cfRule type="expression" dxfId="409" priority="381">
      <formula>#REF!&gt;$J$33</formula>
    </cfRule>
    <cfRule type="expression" dxfId="408" priority="382">
      <formula>#REF!&gt;J4653</formula>
    </cfRule>
  </conditionalFormatting>
  <conditionalFormatting sqref="D4695:D4714">
    <cfRule type="expression" dxfId="407" priority="383">
      <formula>#REF!&gt;P4653</formula>
    </cfRule>
  </conditionalFormatting>
  <conditionalFormatting sqref="C4695:C4714">
    <cfRule type="expression" dxfId="406" priority="384">
      <formula>#REF!&gt;$J$33</formula>
    </cfRule>
    <cfRule type="expression" dxfId="405" priority="385">
      <formula>#REF!&gt;P4653</formula>
    </cfRule>
  </conditionalFormatting>
  <conditionalFormatting sqref="D4716:D4735">
    <cfRule type="expression" dxfId="404" priority="386">
      <formula>#REF!&gt;T4653</formula>
    </cfRule>
  </conditionalFormatting>
  <conditionalFormatting sqref="C4716:C4735">
    <cfRule type="expression" dxfId="403" priority="387">
      <formula>#REF!&gt;$J$33</formula>
    </cfRule>
    <cfRule type="expression" dxfId="402" priority="388">
      <formula>#REF!&gt;T4653</formula>
    </cfRule>
  </conditionalFormatting>
  <conditionalFormatting sqref="D4737:D4756">
    <cfRule type="expression" dxfId="401" priority="389">
      <formula>#REF!&gt;X4653</formula>
    </cfRule>
  </conditionalFormatting>
  <conditionalFormatting sqref="C4737:C4756">
    <cfRule type="expression" dxfId="400" priority="390">
      <formula>#REF!&gt;$J$33</formula>
    </cfRule>
    <cfRule type="expression" dxfId="399" priority="391">
      <formula>#REF!&gt;X4653</formula>
    </cfRule>
  </conditionalFormatting>
  <conditionalFormatting sqref="D4758:D4777">
    <cfRule type="expression" dxfId="398" priority="362">
      <formula>#REF!&gt;E4758</formula>
    </cfRule>
  </conditionalFormatting>
  <conditionalFormatting sqref="C4758:C4777">
    <cfRule type="expression" dxfId="397" priority="363">
      <formula>#REF!&gt;$J$33</formula>
    </cfRule>
    <cfRule type="expression" dxfId="396" priority="364">
      <formula>#REF!&gt;E4758</formula>
    </cfRule>
  </conditionalFormatting>
  <conditionalFormatting sqref="D4779:D4798">
    <cfRule type="expression" dxfId="395" priority="365">
      <formula>#REF!&gt;J4758</formula>
    </cfRule>
  </conditionalFormatting>
  <conditionalFormatting sqref="C4779:C4798">
    <cfRule type="expression" dxfId="394" priority="366">
      <formula>#REF!&gt;$J$33</formula>
    </cfRule>
    <cfRule type="expression" dxfId="393" priority="367">
      <formula>#REF!&gt;J4758</formula>
    </cfRule>
  </conditionalFormatting>
  <conditionalFormatting sqref="D4800:D4819">
    <cfRule type="expression" dxfId="392" priority="368">
      <formula>#REF!&gt;P4758</formula>
    </cfRule>
  </conditionalFormatting>
  <conditionalFormatting sqref="C4800:C4819">
    <cfRule type="expression" dxfId="391" priority="369">
      <formula>#REF!&gt;$J$33</formula>
    </cfRule>
    <cfRule type="expression" dxfId="390" priority="370">
      <formula>#REF!&gt;P4758</formula>
    </cfRule>
  </conditionalFormatting>
  <conditionalFormatting sqref="D4821:D4840">
    <cfRule type="expression" dxfId="389" priority="371">
      <formula>#REF!&gt;T4758</formula>
    </cfRule>
  </conditionalFormatting>
  <conditionalFormatting sqref="C4821:C4840">
    <cfRule type="expression" dxfId="388" priority="372">
      <formula>#REF!&gt;$J$33</formula>
    </cfRule>
    <cfRule type="expression" dxfId="387" priority="373">
      <formula>#REF!&gt;T4758</formula>
    </cfRule>
  </conditionalFormatting>
  <conditionalFormatting sqref="D4842:D4861">
    <cfRule type="expression" dxfId="386" priority="374">
      <formula>#REF!&gt;X4758</formula>
    </cfRule>
  </conditionalFormatting>
  <conditionalFormatting sqref="C4842:C4861">
    <cfRule type="expression" dxfId="385" priority="375">
      <formula>#REF!&gt;$J$33</formula>
    </cfRule>
    <cfRule type="expression" dxfId="384" priority="376">
      <formula>#REF!&gt;X4758</formula>
    </cfRule>
  </conditionalFormatting>
  <conditionalFormatting sqref="D4863:D4882">
    <cfRule type="expression" dxfId="383" priority="347">
      <formula>#REF!&gt;E4863</formula>
    </cfRule>
  </conditionalFormatting>
  <conditionalFormatting sqref="C4863:C4882">
    <cfRule type="expression" dxfId="382" priority="348">
      <formula>#REF!&gt;$J$33</formula>
    </cfRule>
    <cfRule type="expression" dxfId="381" priority="349">
      <formula>#REF!&gt;E4863</formula>
    </cfRule>
  </conditionalFormatting>
  <conditionalFormatting sqref="D4884:D4903">
    <cfRule type="expression" dxfId="380" priority="350">
      <formula>#REF!&gt;J4863</formula>
    </cfRule>
  </conditionalFormatting>
  <conditionalFormatting sqref="C4884:C4903">
    <cfRule type="expression" dxfId="379" priority="351">
      <formula>#REF!&gt;$J$33</formula>
    </cfRule>
    <cfRule type="expression" dxfId="378" priority="352">
      <formula>#REF!&gt;J4863</formula>
    </cfRule>
  </conditionalFormatting>
  <conditionalFormatting sqref="D4905:D4924">
    <cfRule type="expression" dxfId="377" priority="353">
      <formula>#REF!&gt;P4863</formula>
    </cfRule>
  </conditionalFormatting>
  <conditionalFormatting sqref="C4905:C4924">
    <cfRule type="expression" dxfId="376" priority="354">
      <formula>#REF!&gt;$J$33</formula>
    </cfRule>
    <cfRule type="expression" dxfId="375" priority="355">
      <formula>#REF!&gt;P4863</formula>
    </cfRule>
  </conditionalFormatting>
  <conditionalFormatting sqref="D4926:D4945">
    <cfRule type="expression" dxfId="374" priority="356">
      <formula>#REF!&gt;T4863</formula>
    </cfRule>
  </conditionalFormatting>
  <conditionalFormatting sqref="C4926:C4945">
    <cfRule type="expression" dxfId="373" priority="357">
      <formula>#REF!&gt;$J$33</formula>
    </cfRule>
    <cfRule type="expression" dxfId="372" priority="358">
      <formula>#REF!&gt;T4863</formula>
    </cfRule>
  </conditionalFormatting>
  <conditionalFormatting sqref="D4947:D4966">
    <cfRule type="expression" dxfId="371" priority="359">
      <formula>#REF!&gt;X4863</formula>
    </cfRule>
  </conditionalFormatting>
  <conditionalFormatting sqref="C4947:C4966">
    <cfRule type="expression" dxfId="370" priority="360">
      <formula>#REF!&gt;$J$33</formula>
    </cfRule>
    <cfRule type="expression" dxfId="369" priority="361">
      <formula>#REF!&gt;X4863</formula>
    </cfRule>
  </conditionalFormatting>
  <conditionalFormatting sqref="D4968:D4987">
    <cfRule type="expression" dxfId="368" priority="332">
      <formula>#REF!&gt;E4968</formula>
    </cfRule>
  </conditionalFormatting>
  <conditionalFormatting sqref="C4968:C4987">
    <cfRule type="expression" dxfId="367" priority="333">
      <formula>#REF!&gt;$J$33</formula>
    </cfRule>
    <cfRule type="expression" dxfId="366" priority="334">
      <formula>#REF!&gt;E4968</formula>
    </cfRule>
  </conditionalFormatting>
  <conditionalFormatting sqref="D4989:D5008">
    <cfRule type="expression" dxfId="365" priority="335">
      <formula>#REF!&gt;J4968</formula>
    </cfRule>
  </conditionalFormatting>
  <conditionalFormatting sqref="C4989:C5008">
    <cfRule type="expression" dxfId="364" priority="336">
      <formula>#REF!&gt;$J$33</formula>
    </cfRule>
    <cfRule type="expression" dxfId="363" priority="337">
      <formula>#REF!&gt;J4968</formula>
    </cfRule>
  </conditionalFormatting>
  <conditionalFormatting sqref="D5010:D5029">
    <cfRule type="expression" dxfId="362" priority="338">
      <formula>#REF!&gt;P4968</formula>
    </cfRule>
  </conditionalFormatting>
  <conditionalFormatting sqref="C5010:C5029">
    <cfRule type="expression" dxfId="361" priority="339">
      <formula>#REF!&gt;$J$33</formula>
    </cfRule>
    <cfRule type="expression" dxfId="360" priority="340">
      <formula>#REF!&gt;P4968</formula>
    </cfRule>
  </conditionalFormatting>
  <conditionalFormatting sqref="D5031:D5050">
    <cfRule type="expression" dxfId="359" priority="341">
      <formula>#REF!&gt;T4968</formula>
    </cfRule>
  </conditionalFormatting>
  <conditionalFormatting sqref="C5031:C5050">
    <cfRule type="expression" dxfId="358" priority="342">
      <formula>#REF!&gt;$J$33</formula>
    </cfRule>
    <cfRule type="expression" dxfId="357" priority="343">
      <formula>#REF!&gt;T4968</formula>
    </cfRule>
  </conditionalFormatting>
  <conditionalFormatting sqref="D5052:D5071">
    <cfRule type="expression" dxfId="356" priority="344">
      <formula>#REF!&gt;X4968</formula>
    </cfRule>
  </conditionalFormatting>
  <conditionalFormatting sqref="C5052:C5071">
    <cfRule type="expression" dxfId="355" priority="345">
      <formula>#REF!&gt;$J$33</formula>
    </cfRule>
    <cfRule type="expression" dxfId="354" priority="346">
      <formula>#REF!&gt;X4968</formula>
    </cfRule>
  </conditionalFormatting>
  <conditionalFormatting sqref="D5073:D5092">
    <cfRule type="expression" dxfId="353" priority="317">
      <formula>#REF!&gt;E5073</formula>
    </cfRule>
  </conditionalFormatting>
  <conditionalFormatting sqref="C5073:C5092">
    <cfRule type="expression" dxfId="352" priority="318">
      <formula>#REF!&gt;$J$33</formula>
    </cfRule>
    <cfRule type="expression" dxfId="351" priority="319">
      <formula>#REF!&gt;E5073</formula>
    </cfRule>
  </conditionalFormatting>
  <conditionalFormatting sqref="D5094:D5113">
    <cfRule type="expression" dxfId="350" priority="320">
      <formula>#REF!&gt;J5073</formula>
    </cfRule>
  </conditionalFormatting>
  <conditionalFormatting sqref="C5094:C5113">
    <cfRule type="expression" dxfId="349" priority="321">
      <formula>#REF!&gt;$J$33</formula>
    </cfRule>
    <cfRule type="expression" dxfId="348" priority="322">
      <formula>#REF!&gt;J5073</formula>
    </cfRule>
  </conditionalFormatting>
  <conditionalFormatting sqref="D5115:D5134">
    <cfRule type="expression" dxfId="347" priority="323">
      <formula>#REF!&gt;P5073</formula>
    </cfRule>
  </conditionalFormatting>
  <conditionalFormatting sqref="C5115:C5134">
    <cfRule type="expression" dxfId="346" priority="324">
      <formula>#REF!&gt;$J$33</formula>
    </cfRule>
    <cfRule type="expression" dxfId="345" priority="325">
      <formula>#REF!&gt;P5073</formula>
    </cfRule>
  </conditionalFormatting>
  <conditionalFormatting sqref="D5136:D5155">
    <cfRule type="expression" dxfId="344" priority="326">
      <formula>#REF!&gt;T5073</formula>
    </cfRule>
  </conditionalFormatting>
  <conditionalFormatting sqref="C5136:C5155">
    <cfRule type="expression" dxfId="343" priority="327">
      <formula>#REF!&gt;$J$33</formula>
    </cfRule>
    <cfRule type="expression" dxfId="342" priority="328">
      <formula>#REF!&gt;T5073</formula>
    </cfRule>
  </conditionalFormatting>
  <conditionalFormatting sqref="D5157:D5176">
    <cfRule type="expression" dxfId="341" priority="329">
      <formula>#REF!&gt;X5073</formula>
    </cfRule>
  </conditionalFormatting>
  <conditionalFormatting sqref="C5157:C5176">
    <cfRule type="expression" dxfId="340" priority="330">
      <formula>#REF!&gt;$J$33</formula>
    </cfRule>
    <cfRule type="expression" dxfId="339" priority="331">
      <formula>#REF!&gt;X5073</formula>
    </cfRule>
  </conditionalFormatting>
  <conditionalFormatting sqref="D5178:D5197">
    <cfRule type="expression" dxfId="338" priority="302">
      <formula>#REF!&gt;E5178</formula>
    </cfRule>
  </conditionalFormatting>
  <conditionalFormatting sqref="C5178:C5197">
    <cfRule type="expression" dxfId="337" priority="303">
      <formula>#REF!&gt;$J$33</formula>
    </cfRule>
    <cfRule type="expression" dxfId="336" priority="304">
      <formula>#REF!&gt;E5178</formula>
    </cfRule>
  </conditionalFormatting>
  <conditionalFormatting sqref="D5199:D5218">
    <cfRule type="expression" dxfId="335" priority="305">
      <formula>#REF!&gt;J5178</formula>
    </cfRule>
  </conditionalFormatting>
  <conditionalFormatting sqref="C5199:C5218">
    <cfRule type="expression" dxfId="334" priority="306">
      <formula>#REF!&gt;$J$33</formula>
    </cfRule>
    <cfRule type="expression" dxfId="333" priority="307">
      <formula>#REF!&gt;J5178</formula>
    </cfRule>
  </conditionalFormatting>
  <conditionalFormatting sqref="D5220:D5239">
    <cfRule type="expression" dxfId="332" priority="308">
      <formula>#REF!&gt;P5178</formula>
    </cfRule>
  </conditionalFormatting>
  <conditionalFormatting sqref="C5220:C5239">
    <cfRule type="expression" dxfId="331" priority="309">
      <formula>#REF!&gt;$J$33</formula>
    </cfRule>
    <cfRule type="expression" dxfId="330" priority="310">
      <formula>#REF!&gt;P5178</formula>
    </cfRule>
  </conditionalFormatting>
  <conditionalFormatting sqref="D5241:D5260">
    <cfRule type="expression" dxfId="329" priority="311">
      <formula>#REF!&gt;T5178</formula>
    </cfRule>
  </conditionalFormatting>
  <conditionalFormatting sqref="C5241:C5260">
    <cfRule type="expression" dxfId="328" priority="312">
      <formula>#REF!&gt;$J$33</formula>
    </cfRule>
    <cfRule type="expression" dxfId="327" priority="313">
      <formula>#REF!&gt;T5178</formula>
    </cfRule>
  </conditionalFormatting>
  <conditionalFormatting sqref="D5262:D5281">
    <cfRule type="expression" dxfId="326" priority="314">
      <formula>#REF!&gt;X5178</formula>
    </cfRule>
  </conditionalFormatting>
  <conditionalFormatting sqref="C5262:C5281">
    <cfRule type="expression" dxfId="325" priority="315">
      <formula>#REF!&gt;$J$33</formula>
    </cfRule>
    <cfRule type="expression" dxfId="324" priority="316">
      <formula>#REF!&gt;X5178</formula>
    </cfRule>
  </conditionalFormatting>
  <conditionalFormatting sqref="D5283:D5302">
    <cfRule type="expression" dxfId="323" priority="287">
      <formula>#REF!&gt;E5283</formula>
    </cfRule>
  </conditionalFormatting>
  <conditionalFormatting sqref="C5283:C5302">
    <cfRule type="expression" dxfId="322" priority="288">
      <formula>#REF!&gt;$J$33</formula>
    </cfRule>
    <cfRule type="expression" dxfId="321" priority="289">
      <formula>#REF!&gt;E5283</formula>
    </cfRule>
  </conditionalFormatting>
  <conditionalFormatting sqref="D5304:D5323">
    <cfRule type="expression" dxfId="320" priority="290">
      <formula>#REF!&gt;J5283</formula>
    </cfRule>
  </conditionalFormatting>
  <conditionalFormatting sqref="C5304:C5323">
    <cfRule type="expression" dxfId="319" priority="291">
      <formula>#REF!&gt;$J$33</formula>
    </cfRule>
    <cfRule type="expression" dxfId="318" priority="292">
      <formula>#REF!&gt;J5283</formula>
    </cfRule>
  </conditionalFormatting>
  <conditionalFormatting sqref="D5325:D5344">
    <cfRule type="expression" dxfId="317" priority="293">
      <formula>#REF!&gt;P5283</formula>
    </cfRule>
  </conditionalFormatting>
  <conditionalFormatting sqref="C5325:C5344">
    <cfRule type="expression" dxfId="316" priority="294">
      <formula>#REF!&gt;$J$33</formula>
    </cfRule>
    <cfRule type="expression" dxfId="315" priority="295">
      <formula>#REF!&gt;P5283</formula>
    </cfRule>
  </conditionalFormatting>
  <conditionalFormatting sqref="D5346:D5365">
    <cfRule type="expression" dxfId="314" priority="296">
      <formula>#REF!&gt;T5283</formula>
    </cfRule>
  </conditionalFormatting>
  <conditionalFormatting sqref="C5346:C5365">
    <cfRule type="expression" dxfId="313" priority="297">
      <formula>#REF!&gt;$J$33</formula>
    </cfRule>
    <cfRule type="expression" dxfId="312" priority="298">
      <formula>#REF!&gt;T5283</formula>
    </cfRule>
  </conditionalFormatting>
  <conditionalFormatting sqref="D5367:D5386">
    <cfRule type="expression" dxfId="311" priority="299">
      <formula>#REF!&gt;X5283</formula>
    </cfRule>
  </conditionalFormatting>
  <conditionalFormatting sqref="C5367:C5386">
    <cfRule type="expression" dxfId="310" priority="300">
      <formula>#REF!&gt;$J$33</formula>
    </cfRule>
    <cfRule type="expression" dxfId="309" priority="301">
      <formula>#REF!&gt;X5283</formula>
    </cfRule>
  </conditionalFormatting>
  <conditionalFormatting sqref="D5388:D5407">
    <cfRule type="expression" dxfId="308" priority="272">
      <formula>#REF!&gt;E5388</formula>
    </cfRule>
  </conditionalFormatting>
  <conditionalFormatting sqref="C5388:C5407">
    <cfRule type="expression" dxfId="307" priority="273">
      <formula>#REF!&gt;$J$33</formula>
    </cfRule>
    <cfRule type="expression" dxfId="306" priority="274">
      <formula>#REF!&gt;E5388</formula>
    </cfRule>
  </conditionalFormatting>
  <conditionalFormatting sqref="D5409:D5428">
    <cfRule type="expression" dxfId="305" priority="275">
      <formula>#REF!&gt;J5388</formula>
    </cfRule>
  </conditionalFormatting>
  <conditionalFormatting sqref="C5409:C5428">
    <cfRule type="expression" dxfId="304" priority="276">
      <formula>#REF!&gt;$J$33</formula>
    </cfRule>
    <cfRule type="expression" dxfId="303" priority="277">
      <formula>#REF!&gt;J5388</formula>
    </cfRule>
  </conditionalFormatting>
  <conditionalFormatting sqref="D5430:D5449">
    <cfRule type="expression" dxfId="302" priority="278">
      <formula>#REF!&gt;P5388</formula>
    </cfRule>
  </conditionalFormatting>
  <conditionalFormatting sqref="C5430:C5449">
    <cfRule type="expression" dxfId="301" priority="279">
      <formula>#REF!&gt;$J$33</formula>
    </cfRule>
    <cfRule type="expression" dxfId="300" priority="280">
      <formula>#REF!&gt;P5388</formula>
    </cfRule>
  </conditionalFormatting>
  <conditionalFormatting sqref="D5451:D5470">
    <cfRule type="expression" dxfId="299" priority="281">
      <formula>#REF!&gt;T5388</formula>
    </cfRule>
  </conditionalFormatting>
  <conditionalFormatting sqref="C5451:C5470">
    <cfRule type="expression" dxfId="298" priority="282">
      <formula>#REF!&gt;$J$33</formula>
    </cfRule>
    <cfRule type="expression" dxfId="297" priority="283">
      <formula>#REF!&gt;T5388</formula>
    </cfRule>
  </conditionalFormatting>
  <conditionalFormatting sqref="D5472:D5491">
    <cfRule type="expression" dxfId="296" priority="284">
      <formula>#REF!&gt;X5388</formula>
    </cfRule>
  </conditionalFormatting>
  <conditionalFormatting sqref="C5472:C5491">
    <cfRule type="expression" dxfId="295" priority="285">
      <formula>#REF!&gt;$J$33</formula>
    </cfRule>
    <cfRule type="expression" dxfId="294" priority="286">
      <formula>#REF!&gt;X5388</formula>
    </cfRule>
  </conditionalFormatting>
  <conditionalFormatting sqref="D5493:D5512">
    <cfRule type="expression" dxfId="293" priority="257">
      <formula>#REF!&gt;E5493</formula>
    </cfRule>
  </conditionalFormatting>
  <conditionalFormatting sqref="C5493:C5512">
    <cfRule type="expression" dxfId="292" priority="258">
      <formula>#REF!&gt;$J$33</formula>
    </cfRule>
    <cfRule type="expression" dxfId="291" priority="259">
      <formula>#REF!&gt;E5493</formula>
    </cfRule>
  </conditionalFormatting>
  <conditionalFormatting sqref="D5514:D5533">
    <cfRule type="expression" dxfId="290" priority="260">
      <formula>#REF!&gt;J5493</formula>
    </cfRule>
  </conditionalFormatting>
  <conditionalFormatting sqref="C5514:C5533">
    <cfRule type="expression" dxfId="289" priority="261">
      <formula>#REF!&gt;$J$33</formula>
    </cfRule>
    <cfRule type="expression" dxfId="288" priority="262">
      <formula>#REF!&gt;J5493</formula>
    </cfRule>
  </conditionalFormatting>
  <conditionalFormatting sqref="D5535:D5554">
    <cfRule type="expression" dxfId="287" priority="263">
      <formula>#REF!&gt;P5493</formula>
    </cfRule>
  </conditionalFormatting>
  <conditionalFormatting sqref="C5535:C5554">
    <cfRule type="expression" dxfId="286" priority="264">
      <formula>#REF!&gt;$J$33</formula>
    </cfRule>
    <cfRule type="expression" dxfId="285" priority="265">
      <formula>#REF!&gt;P5493</formula>
    </cfRule>
  </conditionalFormatting>
  <conditionalFormatting sqref="D5556:D5575">
    <cfRule type="expression" dxfId="284" priority="266">
      <formula>#REF!&gt;T5493</formula>
    </cfRule>
  </conditionalFormatting>
  <conditionalFormatting sqref="C5556:C5575">
    <cfRule type="expression" dxfId="283" priority="267">
      <formula>#REF!&gt;$J$33</formula>
    </cfRule>
    <cfRule type="expression" dxfId="282" priority="268">
      <formula>#REF!&gt;T5493</formula>
    </cfRule>
  </conditionalFormatting>
  <conditionalFormatting sqref="D5577:D5596">
    <cfRule type="expression" dxfId="281" priority="269">
      <formula>#REF!&gt;X5493</formula>
    </cfRule>
  </conditionalFormatting>
  <conditionalFormatting sqref="C5577:C5596">
    <cfRule type="expression" dxfId="280" priority="270">
      <formula>#REF!&gt;$J$33</formula>
    </cfRule>
    <cfRule type="expression" dxfId="279" priority="271">
      <formula>#REF!&gt;X5493</formula>
    </cfRule>
  </conditionalFormatting>
  <conditionalFormatting sqref="D5598:D5617">
    <cfRule type="expression" dxfId="278" priority="242">
      <formula>#REF!&gt;E5598</formula>
    </cfRule>
  </conditionalFormatting>
  <conditionalFormatting sqref="C5598:C5617">
    <cfRule type="expression" dxfId="277" priority="243">
      <formula>#REF!&gt;$J$33</formula>
    </cfRule>
    <cfRule type="expression" dxfId="276" priority="244">
      <formula>#REF!&gt;E5598</formula>
    </cfRule>
  </conditionalFormatting>
  <conditionalFormatting sqref="D5619:D5638">
    <cfRule type="expression" dxfId="275" priority="245">
      <formula>#REF!&gt;J5598</formula>
    </cfRule>
  </conditionalFormatting>
  <conditionalFormatting sqref="C5619:C5638">
    <cfRule type="expression" dxfId="274" priority="246">
      <formula>#REF!&gt;$J$33</formula>
    </cfRule>
    <cfRule type="expression" dxfId="273" priority="247">
      <formula>#REF!&gt;J5598</formula>
    </cfRule>
  </conditionalFormatting>
  <conditionalFormatting sqref="D5640:D5659">
    <cfRule type="expression" dxfId="272" priority="248">
      <formula>#REF!&gt;P5598</formula>
    </cfRule>
  </conditionalFormatting>
  <conditionalFormatting sqref="C5640:C5659">
    <cfRule type="expression" dxfId="271" priority="249">
      <formula>#REF!&gt;$J$33</formula>
    </cfRule>
    <cfRule type="expression" dxfId="270" priority="250">
      <formula>#REF!&gt;P5598</formula>
    </cfRule>
  </conditionalFormatting>
  <conditionalFormatting sqref="D5661:D5680">
    <cfRule type="expression" dxfId="269" priority="251">
      <formula>#REF!&gt;T5598</formula>
    </cfRule>
  </conditionalFormatting>
  <conditionalFormatting sqref="C5661:C5680">
    <cfRule type="expression" dxfId="268" priority="252">
      <formula>#REF!&gt;$J$33</formula>
    </cfRule>
    <cfRule type="expression" dxfId="267" priority="253">
      <formula>#REF!&gt;T5598</formula>
    </cfRule>
  </conditionalFormatting>
  <conditionalFormatting sqref="D5682:D5701">
    <cfRule type="expression" dxfId="266" priority="254">
      <formula>#REF!&gt;X5598</formula>
    </cfRule>
  </conditionalFormatting>
  <conditionalFormatting sqref="C5682:C5701">
    <cfRule type="expression" dxfId="265" priority="255">
      <formula>#REF!&gt;$J$33</formula>
    </cfRule>
    <cfRule type="expression" dxfId="264" priority="256">
      <formula>#REF!&gt;X5598</formula>
    </cfRule>
  </conditionalFormatting>
  <conditionalFormatting sqref="D5703:D5722">
    <cfRule type="expression" dxfId="263" priority="227">
      <formula>#REF!&gt;E5703</formula>
    </cfRule>
  </conditionalFormatting>
  <conditionalFormatting sqref="C5703:C5722">
    <cfRule type="expression" dxfId="262" priority="228">
      <formula>#REF!&gt;$J$33</formula>
    </cfRule>
    <cfRule type="expression" dxfId="261" priority="229">
      <formula>#REF!&gt;E5703</formula>
    </cfRule>
  </conditionalFormatting>
  <conditionalFormatting sqref="D5724:D5743">
    <cfRule type="expression" dxfId="260" priority="230">
      <formula>#REF!&gt;J5703</formula>
    </cfRule>
  </conditionalFormatting>
  <conditionalFormatting sqref="C5724:C5743">
    <cfRule type="expression" dxfId="259" priority="231">
      <formula>#REF!&gt;$J$33</formula>
    </cfRule>
    <cfRule type="expression" dxfId="258" priority="232">
      <formula>#REF!&gt;J5703</formula>
    </cfRule>
  </conditionalFormatting>
  <conditionalFormatting sqref="D5745:D5764">
    <cfRule type="expression" dxfId="257" priority="233">
      <formula>#REF!&gt;P5703</formula>
    </cfRule>
  </conditionalFormatting>
  <conditionalFormatting sqref="C5745:C5764">
    <cfRule type="expression" dxfId="256" priority="234">
      <formula>#REF!&gt;$J$33</formula>
    </cfRule>
    <cfRule type="expression" dxfId="255" priority="235">
      <formula>#REF!&gt;P5703</formula>
    </cfRule>
  </conditionalFormatting>
  <conditionalFormatting sqref="D5766:D5785">
    <cfRule type="expression" dxfId="254" priority="236">
      <formula>#REF!&gt;T5703</formula>
    </cfRule>
  </conditionalFormatting>
  <conditionalFormatting sqref="C5766:C5785">
    <cfRule type="expression" dxfId="253" priority="237">
      <formula>#REF!&gt;$J$33</formula>
    </cfRule>
    <cfRule type="expression" dxfId="252" priority="238">
      <formula>#REF!&gt;T5703</formula>
    </cfRule>
  </conditionalFormatting>
  <conditionalFormatting sqref="D5787:D5806">
    <cfRule type="expression" dxfId="251" priority="239">
      <formula>#REF!&gt;X5703</formula>
    </cfRule>
  </conditionalFormatting>
  <conditionalFormatting sqref="C5787:C5806">
    <cfRule type="expression" dxfId="250" priority="240">
      <formula>#REF!&gt;$J$33</formula>
    </cfRule>
    <cfRule type="expression" dxfId="249" priority="241">
      <formula>#REF!&gt;X5703</formula>
    </cfRule>
  </conditionalFormatting>
  <conditionalFormatting sqref="D5808:D5827">
    <cfRule type="expression" dxfId="248" priority="212">
      <formula>#REF!&gt;E5808</formula>
    </cfRule>
  </conditionalFormatting>
  <conditionalFormatting sqref="C5808:C5827">
    <cfRule type="expression" dxfId="247" priority="213">
      <formula>#REF!&gt;$J$33</formula>
    </cfRule>
    <cfRule type="expression" dxfId="246" priority="214">
      <formula>#REF!&gt;E5808</formula>
    </cfRule>
  </conditionalFormatting>
  <conditionalFormatting sqref="D5829:D5848">
    <cfRule type="expression" dxfId="245" priority="215">
      <formula>#REF!&gt;J5808</formula>
    </cfRule>
  </conditionalFormatting>
  <conditionalFormatting sqref="C5829:C5848">
    <cfRule type="expression" dxfId="244" priority="216">
      <formula>#REF!&gt;$J$33</formula>
    </cfRule>
    <cfRule type="expression" dxfId="243" priority="217">
      <formula>#REF!&gt;J5808</formula>
    </cfRule>
  </conditionalFormatting>
  <conditionalFormatting sqref="D5850:D5869">
    <cfRule type="expression" dxfId="242" priority="218">
      <formula>#REF!&gt;P5808</formula>
    </cfRule>
  </conditionalFormatting>
  <conditionalFormatting sqref="C5850:C5869">
    <cfRule type="expression" dxfId="241" priority="219">
      <formula>#REF!&gt;$J$33</formula>
    </cfRule>
    <cfRule type="expression" dxfId="240" priority="220">
      <formula>#REF!&gt;P5808</formula>
    </cfRule>
  </conditionalFormatting>
  <conditionalFormatting sqref="D5871:D5890">
    <cfRule type="expression" dxfId="239" priority="221">
      <formula>#REF!&gt;T5808</formula>
    </cfRule>
  </conditionalFormatting>
  <conditionalFormatting sqref="C5871:C5890">
    <cfRule type="expression" dxfId="238" priority="222">
      <formula>#REF!&gt;$J$33</formula>
    </cfRule>
    <cfRule type="expression" dxfId="237" priority="223">
      <formula>#REF!&gt;T5808</formula>
    </cfRule>
  </conditionalFormatting>
  <conditionalFormatting sqref="D5892:D5911">
    <cfRule type="expression" dxfId="236" priority="224">
      <formula>#REF!&gt;X5808</formula>
    </cfRule>
  </conditionalFormatting>
  <conditionalFormatting sqref="C5892:C5911">
    <cfRule type="expression" dxfId="235" priority="225">
      <formula>#REF!&gt;$J$33</formula>
    </cfRule>
    <cfRule type="expression" dxfId="234" priority="226">
      <formula>#REF!&gt;X5808</formula>
    </cfRule>
  </conditionalFormatting>
  <conditionalFormatting sqref="D5913:D5932">
    <cfRule type="expression" dxfId="233" priority="197">
      <formula>#REF!&gt;E5913</formula>
    </cfRule>
  </conditionalFormatting>
  <conditionalFormatting sqref="C5913:C5932">
    <cfRule type="expression" dxfId="232" priority="198">
      <formula>#REF!&gt;$J$33</formula>
    </cfRule>
    <cfRule type="expression" dxfId="231" priority="199">
      <formula>#REF!&gt;E5913</formula>
    </cfRule>
  </conditionalFormatting>
  <conditionalFormatting sqref="D5934:D5953">
    <cfRule type="expression" dxfId="230" priority="200">
      <formula>#REF!&gt;J5913</formula>
    </cfRule>
  </conditionalFormatting>
  <conditionalFormatting sqref="C5934:C5953">
    <cfRule type="expression" dxfId="229" priority="201">
      <formula>#REF!&gt;$J$33</formula>
    </cfRule>
    <cfRule type="expression" dxfId="228" priority="202">
      <formula>#REF!&gt;J5913</formula>
    </cfRule>
  </conditionalFormatting>
  <conditionalFormatting sqref="D5955:D5974">
    <cfRule type="expression" dxfId="227" priority="203">
      <formula>#REF!&gt;P5913</formula>
    </cfRule>
  </conditionalFormatting>
  <conditionalFormatting sqref="C5955:C5974">
    <cfRule type="expression" dxfId="226" priority="204">
      <formula>#REF!&gt;$J$33</formula>
    </cfRule>
    <cfRule type="expression" dxfId="225" priority="205">
      <formula>#REF!&gt;P5913</formula>
    </cfRule>
  </conditionalFormatting>
  <conditionalFormatting sqref="D5976:D5995">
    <cfRule type="expression" dxfId="224" priority="206">
      <formula>#REF!&gt;T5913</formula>
    </cfRule>
  </conditionalFormatting>
  <conditionalFormatting sqref="C5976:C5995">
    <cfRule type="expression" dxfId="223" priority="207">
      <formula>#REF!&gt;$J$33</formula>
    </cfRule>
    <cfRule type="expression" dxfId="222" priority="208">
      <formula>#REF!&gt;T5913</formula>
    </cfRule>
  </conditionalFormatting>
  <conditionalFormatting sqref="D5997:D6016">
    <cfRule type="expression" dxfId="221" priority="209">
      <formula>#REF!&gt;X5913</formula>
    </cfRule>
  </conditionalFormatting>
  <conditionalFormatting sqref="C5997:C6016">
    <cfRule type="expression" dxfId="220" priority="210">
      <formula>#REF!&gt;$J$33</formula>
    </cfRule>
    <cfRule type="expression" dxfId="219" priority="211">
      <formula>#REF!&gt;X5913</formula>
    </cfRule>
  </conditionalFormatting>
  <conditionalFormatting sqref="D6018:D6037">
    <cfRule type="expression" dxfId="218" priority="182">
      <formula>#REF!&gt;E6018</formula>
    </cfRule>
  </conditionalFormatting>
  <conditionalFormatting sqref="C6018:C6037">
    <cfRule type="expression" dxfId="217" priority="183">
      <formula>#REF!&gt;$J$33</formula>
    </cfRule>
    <cfRule type="expression" dxfId="216" priority="184">
      <formula>#REF!&gt;E6018</formula>
    </cfRule>
  </conditionalFormatting>
  <conditionalFormatting sqref="D6039:D6058">
    <cfRule type="expression" dxfId="215" priority="185">
      <formula>#REF!&gt;J6018</formula>
    </cfRule>
  </conditionalFormatting>
  <conditionalFormatting sqref="C6039:C6058">
    <cfRule type="expression" dxfId="214" priority="186">
      <formula>#REF!&gt;$J$33</formula>
    </cfRule>
    <cfRule type="expression" dxfId="213" priority="187">
      <formula>#REF!&gt;J6018</formula>
    </cfRule>
  </conditionalFormatting>
  <conditionalFormatting sqref="D6060:D6079">
    <cfRule type="expression" dxfId="212" priority="188">
      <formula>#REF!&gt;P6018</formula>
    </cfRule>
  </conditionalFormatting>
  <conditionalFormatting sqref="C6060:C6079">
    <cfRule type="expression" dxfId="211" priority="189">
      <formula>#REF!&gt;$J$33</formula>
    </cfRule>
    <cfRule type="expression" dxfId="210" priority="190">
      <formula>#REF!&gt;P6018</formula>
    </cfRule>
  </conditionalFormatting>
  <conditionalFormatting sqref="D6081:D6100">
    <cfRule type="expression" dxfId="209" priority="191">
      <formula>#REF!&gt;T6018</formula>
    </cfRule>
  </conditionalFormatting>
  <conditionalFormatting sqref="C6081:C6100">
    <cfRule type="expression" dxfId="208" priority="192">
      <formula>#REF!&gt;$J$33</formula>
    </cfRule>
    <cfRule type="expression" dxfId="207" priority="193">
      <formula>#REF!&gt;T6018</formula>
    </cfRule>
  </conditionalFormatting>
  <conditionalFormatting sqref="D6102:D6121">
    <cfRule type="expression" dxfId="206" priority="194">
      <formula>#REF!&gt;X6018</formula>
    </cfRule>
  </conditionalFormatting>
  <conditionalFormatting sqref="C6102:C6121">
    <cfRule type="expression" dxfId="205" priority="195">
      <formula>#REF!&gt;$J$33</formula>
    </cfRule>
    <cfRule type="expression" dxfId="204" priority="196">
      <formula>#REF!&gt;X6018</formula>
    </cfRule>
  </conditionalFormatting>
  <conditionalFormatting sqref="D6123:D6142">
    <cfRule type="expression" dxfId="203" priority="167">
      <formula>#REF!&gt;E6123</formula>
    </cfRule>
  </conditionalFormatting>
  <conditionalFormatting sqref="C6123:C6142">
    <cfRule type="expression" dxfId="202" priority="168">
      <formula>#REF!&gt;$J$33</formula>
    </cfRule>
    <cfRule type="expression" dxfId="201" priority="169">
      <formula>#REF!&gt;E6123</formula>
    </cfRule>
  </conditionalFormatting>
  <conditionalFormatting sqref="D6144:D6163">
    <cfRule type="expression" dxfId="200" priority="170">
      <formula>#REF!&gt;J6123</formula>
    </cfRule>
  </conditionalFormatting>
  <conditionalFormatting sqref="C6144:C6163">
    <cfRule type="expression" dxfId="199" priority="171">
      <formula>#REF!&gt;$J$33</formula>
    </cfRule>
    <cfRule type="expression" dxfId="198" priority="172">
      <formula>#REF!&gt;J6123</formula>
    </cfRule>
  </conditionalFormatting>
  <conditionalFormatting sqref="D6165:D6184">
    <cfRule type="expression" dxfId="197" priority="173">
      <formula>#REF!&gt;P6123</formula>
    </cfRule>
  </conditionalFormatting>
  <conditionalFormatting sqref="C6165:C6184">
    <cfRule type="expression" dxfId="196" priority="174">
      <formula>#REF!&gt;$J$33</formula>
    </cfRule>
    <cfRule type="expression" dxfId="195" priority="175">
      <formula>#REF!&gt;P6123</formula>
    </cfRule>
  </conditionalFormatting>
  <conditionalFormatting sqref="D6186:D6205">
    <cfRule type="expression" dxfId="194" priority="176">
      <formula>#REF!&gt;T6123</formula>
    </cfRule>
  </conditionalFormatting>
  <conditionalFormatting sqref="C6186:C6205">
    <cfRule type="expression" dxfId="193" priority="177">
      <formula>#REF!&gt;$J$33</formula>
    </cfRule>
    <cfRule type="expression" dxfId="192" priority="178">
      <formula>#REF!&gt;T6123</formula>
    </cfRule>
  </conditionalFormatting>
  <conditionalFormatting sqref="D6207:D6226">
    <cfRule type="expression" dxfId="191" priority="179">
      <formula>#REF!&gt;X6123</formula>
    </cfRule>
  </conditionalFormatting>
  <conditionalFormatting sqref="C6207:C6226">
    <cfRule type="expression" dxfId="190" priority="180">
      <formula>#REF!&gt;$J$33</formula>
    </cfRule>
    <cfRule type="expression" dxfId="189" priority="181">
      <formula>#REF!&gt;X6123</formula>
    </cfRule>
  </conditionalFormatting>
  <conditionalFormatting sqref="D6228:D6247">
    <cfRule type="expression" dxfId="188" priority="152">
      <formula>#REF!&gt;E6228</formula>
    </cfRule>
  </conditionalFormatting>
  <conditionalFormatting sqref="C6228:C6247">
    <cfRule type="expression" dxfId="187" priority="153">
      <formula>#REF!&gt;$J$33</formula>
    </cfRule>
    <cfRule type="expression" dxfId="186" priority="154">
      <formula>#REF!&gt;E6228</formula>
    </cfRule>
  </conditionalFormatting>
  <conditionalFormatting sqref="D6249:D6268">
    <cfRule type="expression" dxfId="185" priority="155">
      <formula>#REF!&gt;J6228</formula>
    </cfRule>
  </conditionalFormatting>
  <conditionalFormatting sqref="C6249:C6268">
    <cfRule type="expression" dxfId="184" priority="156">
      <formula>#REF!&gt;$J$33</formula>
    </cfRule>
    <cfRule type="expression" dxfId="183" priority="157">
      <formula>#REF!&gt;J6228</formula>
    </cfRule>
  </conditionalFormatting>
  <conditionalFormatting sqref="D6270:D6289">
    <cfRule type="expression" dxfId="182" priority="158">
      <formula>#REF!&gt;P6228</formula>
    </cfRule>
  </conditionalFormatting>
  <conditionalFormatting sqref="C6270:C6289">
    <cfRule type="expression" dxfId="181" priority="159">
      <formula>#REF!&gt;$J$33</formula>
    </cfRule>
    <cfRule type="expression" dxfId="180" priority="160">
      <formula>#REF!&gt;P6228</formula>
    </cfRule>
  </conditionalFormatting>
  <conditionalFormatting sqref="D6291:D6310">
    <cfRule type="expression" dxfId="179" priority="161">
      <formula>#REF!&gt;T6228</formula>
    </cfRule>
  </conditionalFormatting>
  <conditionalFormatting sqref="C6291:C6310">
    <cfRule type="expression" dxfId="178" priority="162">
      <formula>#REF!&gt;$J$33</formula>
    </cfRule>
    <cfRule type="expression" dxfId="177" priority="163">
      <formula>#REF!&gt;T6228</formula>
    </cfRule>
  </conditionalFormatting>
  <conditionalFormatting sqref="D6312:D6331">
    <cfRule type="expression" dxfId="176" priority="164">
      <formula>#REF!&gt;X6228</formula>
    </cfRule>
  </conditionalFormatting>
  <conditionalFormatting sqref="C6312:C6331">
    <cfRule type="expression" dxfId="175" priority="165">
      <formula>#REF!&gt;$J$33</formula>
    </cfRule>
    <cfRule type="expression" dxfId="174" priority="166">
      <formula>#REF!&gt;X6228</formula>
    </cfRule>
  </conditionalFormatting>
  <conditionalFormatting sqref="D6333:D6352">
    <cfRule type="expression" dxfId="173" priority="137">
      <formula>#REF!&gt;E6333</formula>
    </cfRule>
  </conditionalFormatting>
  <conditionalFormatting sqref="C6333:C6352">
    <cfRule type="expression" dxfId="172" priority="138">
      <formula>#REF!&gt;$J$33</formula>
    </cfRule>
    <cfRule type="expression" dxfId="171" priority="139">
      <formula>#REF!&gt;E6333</formula>
    </cfRule>
  </conditionalFormatting>
  <conditionalFormatting sqref="D6354:D6373">
    <cfRule type="expression" dxfId="170" priority="140">
      <formula>#REF!&gt;J6333</formula>
    </cfRule>
  </conditionalFormatting>
  <conditionalFormatting sqref="C6354:C6373">
    <cfRule type="expression" dxfId="169" priority="141">
      <formula>#REF!&gt;$J$33</formula>
    </cfRule>
    <cfRule type="expression" dxfId="168" priority="142">
      <formula>#REF!&gt;J6333</formula>
    </cfRule>
  </conditionalFormatting>
  <conditionalFormatting sqref="D6375:D6394">
    <cfRule type="expression" dxfId="167" priority="143">
      <formula>#REF!&gt;P6333</formula>
    </cfRule>
  </conditionalFormatting>
  <conditionalFormatting sqref="C6375:C6394">
    <cfRule type="expression" dxfId="166" priority="144">
      <formula>#REF!&gt;$J$33</formula>
    </cfRule>
    <cfRule type="expression" dxfId="165" priority="145">
      <formula>#REF!&gt;P6333</formula>
    </cfRule>
  </conditionalFormatting>
  <conditionalFormatting sqref="D6396:D6415">
    <cfRule type="expression" dxfId="164" priority="146">
      <formula>#REF!&gt;T6333</formula>
    </cfRule>
  </conditionalFormatting>
  <conditionalFormatting sqref="C6396:C6415">
    <cfRule type="expression" dxfId="163" priority="147">
      <formula>#REF!&gt;$J$33</formula>
    </cfRule>
    <cfRule type="expression" dxfId="162" priority="148">
      <formula>#REF!&gt;T6333</formula>
    </cfRule>
  </conditionalFormatting>
  <conditionalFormatting sqref="D6417:D6436">
    <cfRule type="expression" dxfId="161" priority="149">
      <formula>#REF!&gt;X6333</formula>
    </cfRule>
  </conditionalFormatting>
  <conditionalFormatting sqref="C6417:C6436">
    <cfRule type="expression" dxfId="160" priority="150">
      <formula>#REF!&gt;$J$33</formula>
    </cfRule>
    <cfRule type="expression" dxfId="159" priority="151">
      <formula>#REF!&gt;X6333</formula>
    </cfRule>
  </conditionalFormatting>
  <conditionalFormatting sqref="D6438:D6457">
    <cfRule type="expression" dxfId="158" priority="122">
      <formula>#REF!&gt;E6438</formula>
    </cfRule>
  </conditionalFormatting>
  <conditionalFormatting sqref="C6438:C6457">
    <cfRule type="expression" dxfId="157" priority="123">
      <formula>#REF!&gt;$J$33</formula>
    </cfRule>
    <cfRule type="expression" dxfId="156" priority="124">
      <formula>#REF!&gt;E6438</formula>
    </cfRule>
  </conditionalFormatting>
  <conditionalFormatting sqref="D6459:D6478">
    <cfRule type="expression" dxfId="155" priority="125">
      <formula>#REF!&gt;J6438</formula>
    </cfRule>
  </conditionalFormatting>
  <conditionalFormatting sqref="C6459:C6478">
    <cfRule type="expression" dxfId="154" priority="126">
      <formula>#REF!&gt;$J$33</formula>
    </cfRule>
    <cfRule type="expression" dxfId="153" priority="127">
      <formula>#REF!&gt;J6438</formula>
    </cfRule>
  </conditionalFormatting>
  <conditionalFormatting sqref="D6480:D6499">
    <cfRule type="expression" dxfId="152" priority="128">
      <formula>#REF!&gt;P6438</formula>
    </cfRule>
  </conditionalFormatting>
  <conditionalFormatting sqref="C6480:C6499">
    <cfRule type="expression" dxfId="151" priority="129">
      <formula>#REF!&gt;$J$33</formula>
    </cfRule>
    <cfRule type="expression" dxfId="150" priority="130">
      <formula>#REF!&gt;P6438</formula>
    </cfRule>
  </conditionalFormatting>
  <conditionalFormatting sqref="D6501:D6520">
    <cfRule type="expression" dxfId="149" priority="131">
      <formula>#REF!&gt;T6438</formula>
    </cfRule>
  </conditionalFormatting>
  <conditionalFormatting sqref="C6501:C6520">
    <cfRule type="expression" dxfId="148" priority="132">
      <formula>#REF!&gt;$J$33</formula>
    </cfRule>
    <cfRule type="expression" dxfId="147" priority="133">
      <formula>#REF!&gt;T6438</formula>
    </cfRule>
  </conditionalFormatting>
  <conditionalFormatting sqref="D6522:D6541">
    <cfRule type="expression" dxfId="146" priority="134">
      <formula>#REF!&gt;X6438</formula>
    </cfRule>
  </conditionalFormatting>
  <conditionalFormatting sqref="C6522:C6541">
    <cfRule type="expression" dxfId="145" priority="135">
      <formula>#REF!&gt;$J$33</formula>
    </cfRule>
    <cfRule type="expression" dxfId="144" priority="136">
      <formula>#REF!&gt;X6438</formula>
    </cfRule>
  </conditionalFormatting>
  <conditionalFormatting sqref="D6543:D6562">
    <cfRule type="expression" dxfId="143" priority="107">
      <formula>#REF!&gt;E6543</formula>
    </cfRule>
  </conditionalFormatting>
  <conditionalFormatting sqref="C6543:C6562">
    <cfRule type="expression" dxfId="142" priority="108">
      <formula>#REF!&gt;$J$33</formula>
    </cfRule>
    <cfRule type="expression" dxfId="141" priority="109">
      <formula>#REF!&gt;E6543</formula>
    </cfRule>
  </conditionalFormatting>
  <conditionalFormatting sqref="D6564:D6583">
    <cfRule type="expression" dxfId="140" priority="110">
      <formula>#REF!&gt;J6543</formula>
    </cfRule>
  </conditionalFormatting>
  <conditionalFormatting sqref="C6564:C6583">
    <cfRule type="expression" dxfId="139" priority="111">
      <formula>#REF!&gt;$J$33</formula>
    </cfRule>
    <cfRule type="expression" dxfId="138" priority="112">
      <formula>#REF!&gt;J6543</formula>
    </cfRule>
  </conditionalFormatting>
  <conditionalFormatting sqref="D6585:D6604">
    <cfRule type="expression" dxfId="137" priority="113">
      <formula>#REF!&gt;P6543</formula>
    </cfRule>
  </conditionalFormatting>
  <conditionalFormatting sqref="C6585:C6604">
    <cfRule type="expression" dxfId="136" priority="114">
      <formula>#REF!&gt;$J$33</formula>
    </cfRule>
    <cfRule type="expression" dxfId="135" priority="115">
      <formula>#REF!&gt;P6543</formula>
    </cfRule>
  </conditionalFormatting>
  <conditionalFormatting sqref="D6606:D6625">
    <cfRule type="expression" dxfId="134" priority="116">
      <formula>#REF!&gt;T6543</formula>
    </cfRule>
  </conditionalFormatting>
  <conditionalFormatting sqref="C6606:C6625">
    <cfRule type="expression" dxfId="133" priority="117">
      <formula>#REF!&gt;$J$33</formula>
    </cfRule>
    <cfRule type="expression" dxfId="132" priority="118">
      <formula>#REF!&gt;T6543</formula>
    </cfRule>
  </conditionalFormatting>
  <conditionalFormatting sqref="D6627:D6646">
    <cfRule type="expression" dxfId="131" priority="119">
      <formula>#REF!&gt;X6543</formula>
    </cfRule>
  </conditionalFormatting>
  <conditionalFormatting sqref="C6627:C6646">
    <cfRule type="expression" dxfId="130" priority="120">
      <formula>#REF!&gt;$J$33</formula>
    </cfRule>
    <cfRule type="expression" dxfId="129" priority="121">
      <formula>#REF!&gt;X6543</formula>
    </cfRule>
  </conditionalFormatting>
  <conditionalFormatting sqref="D6648:D6667">
    <cfRule type="expression" dxfId="128" priority="92">
      <formula>#REF!&gt;E6648</formula>
    </cfRule>
  </conditionalFormatting>
  <conditionalFormatting sqref="C6648:C6667">
    <cfRule type="expression" dxfId="127" priority="93">
      <formula>#REF!&gt;$J$33</formula>
    </cfRule>
    <cfRule type="expression" dxfId="126" priority="94">
      <formula>#REF!&gt;E6648</formula>
    </cfRule>
  </conditionalFormatting>
  <conditionalFormatting sqref="D6669:D6688">
    <cfRule type="expression" dxfId="125" priority="95">
      <formula>#REF!&gt;J6648</formula>
    </cfRule>
  </conditionalFormatting>
  <conditionalFormatting sqref="C6669:C6688">
    <cfRule type="expression" dxfId="124" priority="96">
      <formula>#REF!&gt;$J$33</formula>
    </cfRule>
    <cfRule type="expression" dxfId="123" priority="97">
      <formula>#REF!&gt;J6648</formula>
    </cfRule>
  </conditionalFormatting>
  <conditionalFormatting sqref="D6690:D6709">
    <cfRule type="expression" dxfId="122" priority="98">
      <formula>#REF!&gt;P6648</formula>
    </cfRule>
  </conditionalFormatting>
  <conditionalFormatting sqref="C6690:C6709">
    <cfRule type="expression" dxfId="121" priority="99">
      <formula>#REF!&gt;$J$33</formula>
    </cfRule>
    <cfRule type="expression" dxfId="120" priority="100">
      <formula>#REF!&gt;P6648</formula>
    </cfRule>
  </conditionalFormatting>
  <conditionalFormatting sqref="D6711:D6730">
    <cfRule type="expression" dxfId="119" priority="101">
      <formula>#REF!&gt;T6648</formula>
    </cfRule>
  </conditionalFormatting>
  <conditionalFormatting sqref="C6711:C6730">
    <cfRule type="expression" dxfId="118" priority="102">
      <formula>#REF!&gt;$J$33</formula>
    </cfRule>
    <cfRule type="expression" dxfId="117" priority="103">
      <formula>#REF!&gt;T6648</formula>
    </cfRule>
  </conditionalFormatting>
  <conditionalFormatting sqref="D6732:D6751">
    <cfRule type="expression" dxfId="116" priority="104">
      <formula>#REF!&gt;X6648</formula>
    </cfRule>
  </conditionalFormatting>
  <conditionalFormatting sqref="C6732:C6751">
    <cfRule type="expression" dxfId="115" priority="105">
      <formula>#REF!&gt;$J$33</formula>
    </cfRule>
    <cfRule type="expression" dxfId="114" priority="106">
      <formula>#REF!&gt;X6648</formula>
    </cfRule>
  </conditionalFormatting>
  <conditionalFormatting sqref="D6753:D6772">
    <cfRule type="expression" dxfId="113" priority="77">
      <formula>#REF!&gt;E6753</formula>
    </cfRule>
  </conditionalFormatting>
  <conditionalFormatting sqref="C6753:C6772">
    <cfRule type="expression" dxfId="112" priority="78">
      <formula>#REF!&gt;$J$33</formula>
    </cfRule>
    <cfRule type="expression" dxfId="111" priority="79">
      <formula>#REF!&gt;E6753</formula>
    </cfRule>
  </conditionalFormatting>
  <conditionalFormatting sqref="D6774:D6793">
    <cfRule type="expression" dxfId="110" priority="80">
      <formula>#REF!&gt;J6753</formula>
    </cfRule>
  </conditionalFormatting>
  <conditionalFormatting sqref="C6774:C6793">
    <cfRule type="expression" dxfId="109" priority="81">
      <formula>#REF!&gt;$J$33</formula>
    </cfRule>
    <cfRule type="expression" dxfId="108" priority="82">
      <formula>#REF!&gt;J6753</formula>
    </cfRule>
  </conditionalFormatting>
  <conditionalFormatting sqref="D6795:D6814">
    <cfRule type="expression" dxfId="107" priority="83">
      <formula>#REF!&gt;P6753</formula>
    </cfRule>
  </conditionalFormatting>
  <conditionalFormatting sqref="C6795:C6814">
    <cfRule type="expression" dxfId="106" priority="84">
      <formula>#REF!&gt;$J$33</formula>
    </cfRule>
    <cfRule type="expression" dxfId="105" priority="85">
      <formula>#REF!&gt;P6753</formula>
    </cfRule>
  </conditionalFormatting>
  <conditionalFormatting sqref="D6816:D6835">
    <cfRule type="expression" dxfId="104" priority="86">
      <formula>#REF!&gt;T6753</formula>
    </cfRule>
  </conditionalFormatting>
  <conditionalFormatting sqref="C6816:C6835">
    <cfRule type="expression" dxfId="103" priority="87">
      <formula>#REF!&gt;$J$33</formula>
    </cfRule>
    <cfRule type="expression" dxfId="102" priority="88">
      <formula>#REF!&gt;T6753</formula>
    </cfRule>
  </conditionalFormatting>
  <conditionalFormatting sqref="D6837:D6856">
    <cfRule type="expression" dxfId="101" priority="89">
      <formula>#REF!&gt;X6753</formula>
    </cfRule>
  </conditionalFormatting>
  <conditionalFormatting sqref="C6837:C6856">
    <cfRule type="expression" dxfId="100" priority="90">
      <formula>#REF!&gt;$J$33</formula>
    </cfRule>
    <cfRule type="expression" dxfId="99" priority="91">
      <formula>#REF!&gt;X6753</formula>
    </cfRule>
  </conditionalFormatting>
  <conditionalFormatting sqref="D6858:D6877">
    <cfRule type="expression" dxfId="98" priority="62">
      <formula>#REF!&gt;E6858</formula>
    </cfRule>
  </conditionalFormatting>
  <conditionalFormatting sqref="C6858:C6877">
    <cfRule type="expression" dxfId="97" priority="63">
      <formula>#REF!&gt;$J$33</formula>
    </cfRule>
    <cfRule type="expression" dxfId="96" priority="64">
      <formula>#REF!&gt;E6858</formula>
    </cfRule>
  </conditionalFormatting>
  <conditionalFormatting sqref="D6879:D6898">
    <cfRule type="expression" dxfId="95" priority="65">
      <formula>#REF!&gt;J6858</formula>
    </cfRule>
  </conditionalFormatting>
  <conditionalFormatting sqref="C6879:C6898">
    <cfRule type="expression" dxfId="94" priority="66">
      <formula>#REF!&gt;$J$33</formula>
    </cfRule>
    <cfRule type="expression" dxfId="93" priority="67">
      <formula>#REF!&gt;J6858</formula>
    </cfRule>
  </conditionalFormatting>
  <conditionalFormatting sqref="D6900:D6919">
    <cfRule type="expression" dxfId="92" priority="68">
      <formula>#REF!&gt;P6858</formula>
    </cfRule>
  </conditionalFormatting>
  <conditionalFormatting sqref="C6900:C6919">
    <cfRule type="expression" dxfId="91" priority="69">
      <formula>#REF!&gt;$J$33</formula>
    </cfRule>
    <cfRule type="expression" dxfId="90" priority="70">
      <formula>#REF!&gt;P6858</formula>
    </cfRule>
  </conditionalFormatting>
  <conditionalFormatting sqref="D6921:D6940">
    <cfRule type="expression" dxfId="89" priority="71">
      <formula>#REF!&gt;T6858</formula>
    </cfRule>
  </conditionalFormatting>
  <conditionalFormatting sqref="C6921:C6940">
    <cfRule type="expression" dxfId="88" priority="72">
      <formula>#REF!&gt;$J$33</formula>
    </cfRule>
    <cfRule type="expression" dxfId="87" priority="73">
      <formula>#REF!&gt;T6858</formula>
    </cfRule>
  </conditionalFormatting>
  <conditionalFormatting sqref="D6942:D6961">
    <cfRule type="expression" dxfId="86" priority="74">
      <formula>#REF!&gt;X6858</formula>
    </cfRule>
  </conditionalFormatting>
  <conditionalFormatting sqref="C6942:C6961">
    <cfRule type="expression" dxfId="85" priority="75">
      <formula>#REF!&gt;$J$33</formula>
    </cfRule>
    <cfRule type="expression" dxfId="84" priority="76">
      <formula>#REF!&gt;X6858</formula>
    </cfRule>
  </conditionalFormatting>
  <conditionalFormatting sqref="D6963:D6982">
    <cfRule type="expression" dxfId="83" priority="47">
      <formula>#REF!&gt;E6963</formula>
    </cfRule>
  </conditionalFormatting>
  <conditionalFormatting sqref="C6963:C6982">
    <cfRule type="expression" dxfId="82" priority="48">
      <formula>#REF!&gt;$J$33</formula>
    </cfRule>
    <cfRule type="expression" dxfId="81" priority="49">
      <formula>#REF!&gt;E6963</formula>
    </cfRule>
  </conditionalFormatting>
  <conditionalFormatting sqref="D6984:D7003">
    <cfRule type="expression" dxfId="80" priority="50">
      <formula>#REF!&gt;J6963</formula>
    </cfRule>
  </conditionalFormatting>
  <conditionalFormatting sqref="C6984:C7003">
    <cfRule type="expression" dxfId="79" priority="51">
      <formula>#REF!&gt;$J$33</formula>
    </cfRule>
    <cfRule type="expression" dxfId="78" priority="52">
      <formula>#REF!&gt;J6963</formula>
    </cfRule>
  </conditionalFormatting>
  <conditionalFormatting sqref="D7005:D7024">
    <cfRule type="expression" dxfId="77" priority="53">
      <formula>#REF!&gt;P6963</formula>
    </cfRule>
  </conditionalFormatting>
  <conditionalFormatting sqref="C7005:C7024">
    <cfRule type="expression" dxfId="76" priority="54">
      <formula>#REF!&gt;$J$33</formula>
    </cfRule>
    <cfRule type="expression" dxfId="75" priority="55">
      <formula>#REF!&gt;P6963</formula>
    </cfRule>
  </conditionalFormatting>
  <conditionalFormatting sqref="D7026:D7045">
    <cfRule type="expression" dxfId="74" priority="56">
      <formula>#REF!&gt;T6963</formula>
    </cfRule>
  </conditionalFormatting>
  <conditionalFormatting sqref="C7026:C7045">
    <cfRule type="expression" dxfId="73" priority="57">
      <formula>#REF!&gt;$J$33</formula>
    </cfRule>
    <cfRule type="expression" dxfId="72" priority="58">
      <formula>#REF!&gt;T6963</formula>
    </cfRule>
  </conditionalFormatting>
  <conditionalFormatting sqref="D7047:D7066">
    <cfRule type="expression" dxfId="71" priority="59">
      <formula>#REF!&gt;X6963</formula>
    </cfRule>
  </conditionalFormatting>
  <conditionalFormatting sqref="C7047:C7066">
    <cfRule type="expression" dxfId="70" priority="60">
      <formula>#REF!&gt;$J$33</formula>
    </cfRule>
    <cfRule type="expression" dxfId="69" priority="61">
      <formula>#REF!&gt;X6963</formula>
    </cfRule>
  </conditionalFormatting>
  <conditionalFormatting sqref="D7068:D7087">
    <cfRule type="expression" dxfId="68" priority="32">
      <formula>#REF!&gt;E7068</formula>
    </cfRule>
  </conditionalFormatting>
  <conditionalFormatting sqref="C7068:C7087">
    <cfRule type="expression" dxfId="67" priority="33">
      <formula>#REF!&gt;$J$33</formula>
    </cfRule>
    <cfRule type="expression" dxfId="66" priority="34">
      <formula>#REF!&gt;E7068</formula>
    </cfRule>
  </conditionalFormatting>
  <conditionalFormatting sqref="D7089:D7108">
    <cfRule type="expression" dxfId="65" priority="35">
      <formula>#REF!&gt;J7068</formula>
    </cfRule>
  </conditionalFormatting>
  <conditionalFormatting sqref="C7089:C7108">
    <cfRule type="expression" dxfId="64" priority="36">
      <formula>#REF!&gt;$J$33</formula>
    </cfRule>
    <cfRule type="expression" dxfId="63" priority="37">
      <formula>#REF!&gt;J7068</formula>
    </cfRule>
  </conditionalFormatting>
  <conditionalFormatting sqref="D7110:D7129">
    <cfRule type="expression" dxfId="62" priority="38">
      <formula>#REF!&gt;P7068</formula>
    </cfRule>
  </conditionalFormatting>
  <conditionalFormatting sqref="C7110:C7129">
    <cfRule type="expression" dxfId="61" priority="39">
      <formula>#REF!&gt;$J$33</formula>
    </cfRule>
    <cfRule type="expression" dxfId="60" priority="40">
      <formula>#REF!&gt;P7068</formula>
    </cfRule>
  </conditionalFormatting>
  <conditionalFormatting sqref="D7131:D7150">
    <cfRule type="expression" dxfId="59" priority="41">
      <formula>#REF!&gt;T7068</formula>
    </cfRule>
  </conditionalFormatting>
  <conditionalFormatting sqref="C7131:C7150">
    <cfRule type="expression" dxfId="58" priority="42">
      <formula>#REF!&gt;$J$33</formula>
    </cfRule>
    <cfRule type="expression" dxfId="57" priority="43">
      <formula>#REF!&gt;T7068</formula>
    </cfRule>
  </conditionalFormatting>
  <conditionalFormatting sqref="D7152:D7171">
    <cfRule type="expression" dxfId="56" priority="44">
      <formula>#REF!&gt;X7068</formula>
    </cfRule>
  </conditionalFormatting>
  <conditionalFormatting sqref="C7152:C7171">
    <cfRule type="expression" dxfId="55" priority="45">
      <formula>#REF!&gt;$J$33</formula>
    </cfRule>
    <cfRule type="expression" dxfId="54" priority="46">
      <formula>#REF!&gt;X7068</formula>
    </cfRule>
  </conditionalFormatting>
  <conditionalFormatting sqref="D7173:D7192">
    <cfRule type="expression" dxfId="53" priority="17">
      <formula>#REF!&gt;E7173</formula>
    </cfRule>
  </conditionalFormatting>
  <conditionalFormatting sqref="C7173:C7192">
    <cfRule type="expression" dxfId="52" priority="18">
      <formula>#REF!&gt;$J$33</formula>
    </cfRule>
    <cfRule type="expression" dxfId="51" priority="19">
      <formula>#REF!&gt;E7173</formula>
    </cfRule>
  </conditionalFormatting>
  <conditionalFormatting sqref="D7194:D7213">
    <cfRule type="expression" dxfId="50" priority="20">
      <formula>#REF!&gt;J7173</formula>
    </cfRule>
  </conditionalFormatting>
  <conditionalFormatting sqref="C7194:C7213">
    <cfRule type="expression" dxfId="49" priority="21">
      <formula>#REF!&gt;$J$33</formula>
    </cfRule>
    <cfRule type="expression" dxfId="48" priority="22">
      <formula>#REF!&gt;J7173</formula>
    </cfRule>
  </conditionalFormatting>
  <conditionalFormatting sqref="D7215:D7234">
    <cfRule type="expression" dxfId="47" priority="23">
      <formula>#REF!&gt;P7173</formula>
    </cfRule>
  </conditionalFormatting>
  <conditionalFormatting sqref="C7215:C7234">
    <cfRule type="expression" dxfId="46" priority="24">
      <formula>#REF!&gt;$J$33</formula>
    </cfRule>
    <cfRule type="expression" dxfId="45" priority="25">
      <formula>#REF!&gt;P7173</formula>
    </cfRule>
  </conditionalFormatting>
  <conditionalFormatting sqref="D7236:D7255">
    <cfRule type="expression" dxfId="44" priority="26">
      <formula>#REF!&gt;T7173</formula>
    </cfRule>
  </conditionalFormatting>
  <conditionalFormatting sqref="C7236:C7255">
    <cfRule type="expression" dxfId="43" priority="27">
      <formula>#REF!&gt;$J$33</formula>
    </cfRule>
    <cfRule type="expression" dxfId="42" priority="28">
      <formula>#REF!&gt;T7173</formula>
    </cfRule>
  </conditionalFormatting>
  <conditionalFormatting sqref="D7257:D7276">
    <cfRule type="expression" dxfId="41" priority="29">
      <formula>#REF!&gt;X7173</formula>
    </cfRule>
  </conditionalFormatting>
  <conditionalFormatting sqref="C7257:C7276">
    <cfRule type="expression" dxfId="40" priority="30">
      <formula>#REF!&gt;$J$33</formula>
    </cfRule>
    <cfRule type="expression" dxfId="39" priority="31">
      <formula>#REF!&gt;X7173</formula>
    </cfRule>
  </conditionalFormatting>
  <conditionalFormatting sqref="D7278:D7297">
    <cfRule type="expression" dxfId="38" priority="2">
      <formula>#REF!&gt;E7278</formula>
    </cfRule>
  </conditionalFormatting>
  <conditionalFormatting sqref="C7278:C7297">
    <cfRule type="expression" dxfId="37" priority="3">
      <formula>#REF!&gt;$J$33</formula>
    </cfRule>
    <cfRule type="expression" dxfId="36" priority="4">
      <formula>#REF!&gt;E7278</formula>
    </cfRule>
  </conditionalFormatting>
  <conditionalFormatting sqref="D7299:D7318">
    <cfRule type="expression" dxfId="35" priority="5">
      <formula>#REF!&gt;J7278</formula>
    </cfRule>
  </conditionalFormatting>
  <conditionalFormatting sqref="C7299:C7318">
    <cfRule type="expression" dxfId="34" priority="6">
      <formula>#REF!&gt;$J$33</formula>
    </cfRule>
    <cfRule type="expression" dxfId="33" priority="7">
      <formula>#REF!&gt;J7278</formula>
    </cfRule>
  </conditionalFormatting>
  <conditionalFormatting sqref="D7320:D7339">
    <cfRule type="expression" dxfId="32" priority="8">
      <formula>#REF!&gt;P7278</formula>
    </cfRule>
  </conditionalFormatting>
  <conditionalFormatting sqref="C7320:C7339">
    <cfRule type="expression" dxfId="31" priority="9">
      <formula>#REF!&gt;$J$33</formula>
    </cfRule>
    <cfRule type="expression" dxfId="30" priority="10">
      <formula>#REF!&gt;P7278</formula>
    </cfRule>
  </conditionalFormatting>
  <conditionalFormatting sqref="D7341:D7360">
    <cfRule type="expression" dxfId="29" priority="11">
      <formula>#REF!&gt;T7278</formula>
    </cfRule>
  </conditionalFormatting>
  <conditionalFormatting sqref="C7341:C7360">
    <cfRule type="expression" dxfId="28" priority="12">
      <formula>#REF!&gt;$J$33</formula>
    </cfRule>
    <cfRule type="expression" dxfId="27" priority="13">
      <formula>#REF!&gt;T7278</formula>
    </cfRule>
  </conditionalFormatting>
  <conditionalFormatting sqref="D7362:D7381">
    <cfRule type="expression" dxfId="26" priority="14">
      <formula>#REF!&gt;X7278</formula>
    </cfRule>
  </conditionalFormatting>
  <conditionalFormatting sqref="C7362:C7381">
    <cfRule type="expression" dxfId="25" priority="15">
      <formula>#REF!&gt;$J$33</formula>
    </cfRule>
    <cfRule type="expression" dxfId="24" priority="16">
      <formula>#REF!&gt;X7278</formula>
    </cfRule>
  </conditionalFormatting>
  <conditionalFormatting sqref="H8:H27">
    <cfRule type="expression" dxfId="23" priority="1">
      <formula>A8&gt;B8</formula>
    </cfRule>
  </conditionalFormatting>
  <dataValidations count="2">
    <dataValidation type="list" allowBlank="1" showInputMessage="1" showErrorMessage="1" sqref="D33:D52 D7362:D7381 D75:D94 D96:D115 D54:D73 D117:D136 D138:D157 D180:D199 D201:D220 D159:D178 D222:D241 D243:D262 D285:D304 D306:D325 D264:D283 D327:D346 D348:D367 D390:D409 D411:D430 D369:D388 D432:D451 D453:D472 D495:D514 D516:D535 D474:D493 D537:D556 D558:D577 D600:D619 D621:D640 D579:D598 D642:D661 D663:D682 D705:D724 D726:D745 D684:D703 D747:D766 D768:D787 D810:D829 D831:D850 D789:D808 D852:D871 D873:D892 D915:D934 D936:D955 D894:D913 D957:D976 D978:D997 D1020:D1039 D1041:D1060 D999:D1018 D1062:D1081 D1083:D1102 D1125:D1144 D1146:D1165 D1104:D1123 D1167:D1186 D1188:D1207 D1230:D1249 D1251:D1270 D1209:D1228 D1272:D1291 D1293:D1312 D1335:D1354 D1356:D1375 D1314:D1333 D1377:D1396 D1398:D1417 D1440:D1459 D1461:D1480 D1419:D1438 D1482:D1501 D1503:D1522 D1545:D1564 D1566:D1585 D1524:D1543 D1587:D1606 D1608:D1627 D1650:D1669 D1671:D1690 D1629:D1648 D1692:D1711 D1713:D1732 D1755:D1774 D1776:D1795 D1734:D1753 D1797:D1816 D1818:D1837 D1860:D1879 D1881:D1900 D1839:D1858 D1902:D1921 D1923:D1942 D1965:D1984 D1986:D2005 D1944:D1963 D2007:D2026 D2028:D2047 D2070:D2089 D2091:D2110 D2049:D2068 D2112:D2131 D2133:D2152 D2175:D2194 D2196:D2215 D2154:D2173 D2217:D2236 D2238:D2257 D2280:D2299 D2301:D2320 D2259:D2278 D2322:D2341 D2343:D2362 D2385:D2404 D2406:D2425 D2364:D2383 D2427:D2446 D2448:D2467 D2490:D2509 D2511:D2530 D2469:D2488 D2532:D2551 D2553:D2572 D2595:D2614 D2616:D2635 D2574:D2593 D2637:D2656 D2658:D2677 D2700:D2719 D2721:D2740 D2679:D2698 D2742:D2761 D2763:D2782 D2805:D2824 D2826:D2845 D2784:D2803 D2847:D2866 D2868:D2887 D2910:D2929 D2931:D2950 D2889:D2908 D2952:D2971 D2973:D2992 D3015:D3034 D3036:D3055 D2994:D3013 D3057:D3076 D3078:D3097 D3120:D3139 D3141:D3160 D3099:D3118 D3162:D3181 D3183:D3202 D3225:D3244 D3246:D3265 D3204:D3223 D3267:D3286 D3288:D3307 D3330:D3349 D3351:D3370 D3309:D3328 D3372:D3391 D3393:D3412 D3435:D3454 D3456:D3475 D3414:D3433 D3477:D3496 D3498:D3517 D3540:D3559 D3561:D3580 D3519:D3538 D3582:D3601 D3603:D3622 D3645:D3664 D3666:D3685 D3624:D3643 D3687:D3706 D3708:D3727 D3750:D3769 D3771:D3790 D3729:D3748 D3792:D3811 D3813:D3832 D3855:D3874 D3876:D3895 D3834:D3853 D3897:D3916 D3918:D3937 D3960:D3979 D3981:D4000 D3939:D3958 D4002:D4021 D4023:D4042 D4065:D4084 D4086:D4105 D4044:D4063 D4107:D4126 D4128:D4147 D4170:D4189 D4191:D4210 D4149:D4168 D4212:D4231 D4233:D4252 D4275:D4294 D4296:D4315 D4254:D4273 D4317:D4336 D4338:D4357 D4380:D4399 D4401:D4420 D4359:D4378 D4422:D4441 D4443:D4462 D4485:D4504 D4506:D4525 D4464:D4483 D4527:D4546 D4548:D4567 D4590:D4609 D4611:D4630 D4569:D4588 D4632:D4651 D4653:D4672 D4695:D4714 D4716:D4735 D4674:D4693 D4737:D4756 D4758:D4777 D4800:D4819 D4821:D4840 D4779:D4798 D4842:D4861 D4863:D4882 D4905:D4924 D4926:D4945 D4884:D4903 D4947:D4966 D4968:D4987 D5010:D5029 D5031:D5050 D4989:D5008 D5052:D5071 D5073:D5092 D5115:D5134 D5136:D5155 D5094:D5113 D5157:D5176 D5178:D5197 D5220:D5239 D5241:D5260 D5199:D5218 D5262:D5281 D5283:D5302 D5325:D5344 D5346:D5365 D5304:D5323 D5367:D5386 D5388:D5407 D5430:D5449 D5451:D5470 D5409:D5428 D5472:D5491 D5493:D5512 D5535:D5554 D5556:D5575 D5514:D5533 D5577:D5596 D5598:D5617 D5640:D5659 D5661:D5680 D5619:D5638 D5682:D5701 D5703:D5722 D5745:D5764 D5766:D5785 D5724:D5743 D5787:D5806 D5808:D5827 D5850:D5869 D5871:D5890 D5829:D5848 D5892:D5911 D5913:D5932 D5955:D5974 D5976:D5995 D5934:D5953 D5997:D6016 D6018:D6037 D6060:D6079 D6081:D6100 D6039:D6058 D6102:D6121 D6123:D6142 D6165:D6184 D6186:D6205 D6144:D6163 D6207:D6226 D6228:D6247 D6270:D6289 D6291:D6310 D6249:D6268 D6312:D6331 D6333:D6352 D6375:D6394 D6396:D6415 D6354:D6373 D6417:D6436 D6438:D6457 D6480:D6499 D6501:D6520 D6459:D6478 D6522:D6541 D6543:D6562 D6585:D6604 D6606:D6625 D6564:D6583 D6627:D6646 D6648:D6667 D6690:D6709 D6711:D6730 D6669:D6688 D6732:D6751 D6753:D6772 D6795:D6814 D6816:D6835 D6774:D6793 D6837:D6856 D6858:D6877 D6900:D6919 D6921:D6940 D6879:D6898 D6942:D6961 D6963:D6982 D7005:D7024 D7026:D7045 D6984:D7003 D7047:D7066 D7068:D7087 D7110:D7129 D7131:D7150 D7089:D7108 D7152:D7171 D7173:D7192 D7215:D7234 D7236:D7255 D7194:D7213 D7257:D7276 D7278:D7297 D7320:D7339 D7341:D7360 D7299:D7318 I8:I27">
      <formula1>Stat_aff</formula1>
    </dataValidation>
    <dataValidation type="list" allowBlank="1" showInputMessage="1" showErrorMessage="1" sqref="H8:H27">
      <formula1>nbre_aff</formula1>
    </dataValidation>
  </dataValidations>
  <pageMargins left="0.7" right="0.7" top="0.75" bottom="0.75" header="0.3" footer="0.3"/>
  <pageSetup paperSize="9" orientation="portrait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valider">
                <anchor moveWithCells="1" sizeWithCells="1">
                  <from>
                    <xdr:col>9</xdr:col>
                    <xdr:colOff>438150</xdr:colOff>
                    <xdr:row>12</xdr:row>
                    <xdr:rowOff>152400</xdr:rowOff>
                  </from>
                  <to>
                    <xdr:col>11</xdr:col>
                    <xdr:colOff>314325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Button 2">
              <controlPr defaultSize="0" print="0" autoFill="0" autoPict="0" macro="[0]!retour">
                <anchor moveWithCells="1" sizeWithCells="1">
                  <from>
                    <xdr:col>9</xdr:col>
                    <xdr:colOff>438150</xdr:colOff>
                    <xdr:row>16</xdr:row>
                    <xdr:rowOff>0</xdr:rowOff>
                  </from>
                  <to>
                    <xdr:col>11</xdr:col>
                    <xdr:colOff>304800</xdr:colOff>
                    <xdr:row>17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J1222"/>
  <sheetViews>
    <sheetView topLeftCell="E9" workbookViewId="0">
      <selection activeCell="K9" sqref="K9"/>
    </sheetView>
  </sheetViews>
  <sheetFormatPr baseColWidth="10" defaultRowHeight="15" x14ac:dyDescent="0.25"/>
  <cols>
    <col min="1" max="1" width="6.7109375" customWidth="1"/>
    <col min="2" max="2" width="36" customWidth="1"/>
    <col min="3" max="3" width="32.85546875" style="9" customWidth="1"/>
    <col min="4" max="4" width="14.7109375" customWidth="1"/>
    <col min="5" max="5" width="46.28515625" customWidth="1"/>
    <col min="6" max="6" width="29.5703125" customWidth="1"/>
    <col min="7" max="7" width="13.28515625" hidden="1" customWidth="1"/>
    <col min="8" max="8" width="8.5703125" customWidth="1"/>
    <col min="9" max="9" width="17.85546875" customWidth="1"/>
    <col min="10" max="10" width="62.140625" customWidth="1"/>
  </cols>
  <sheetData>
    <row r="1" spans="4:8" ht="29.25" customHeight="1" x14ac:dyDescent="0.25">
      <c r="D1" s="1" t="s">
        <v>5</v>
      </c>
      <c r="E1" s="2" t="s">
        <v>6</v>
      </c>
      <c r="F1" s="1" t="s">
        <v>7</v>
      </c>
      <c r="G1" s="32"/>
      <c r="H1" s="32"/>
    </row>
    <row r="2" spans="4:8" x14ac:dyDescent="0.25">
      <c r="D2" s="3" t="s">
        <v>8</v>
      </c>
      <c r="E2" s="4" t="s">
        <v>9</v>
      </c>
      <c r="F2" s="4" t="s">
        <v>10</v>
      </c>
      <c r="G2" s="33"/>
      <c r="H2" s="33"/>
    </row>
    <row r="3" spans="4:8" x14ac:dyDescent="0.25">
      <c r="D3" s="5" t="s">
        <v>11</v>
      </c>
      <c r="E3" s="6" t="s">
        <v>12</v>
      </c>
      <c r="F3" s="6" t="s">
        <v>13</v>
      </c>
      <c r="G3" s="33"/>
      <c r="H3" s="33"/>
    </row>
    <row r="5" spans="4:8" ht="34.5" customHeight="1" x14ac:dyDescent="0.25">
      <c r="D5" s="7" t="s">
        <v>5</v>
      </c>
      <c r="E5" s="2" t="s">
        <v>14</v>
      </c>
      <c r="F5" s="7" t="s">
        <v>15</v>
      </c>
      <c r="G5" s="32"/>
      <c r="H5" s="32"/>
    </row>
    <row r="6" spans="4:8" x14ac:dyDescent="0.25">
      <c r="D6" s="3" t="s">
        <v>16</v>
      </c>
      <c r="E6" s="4" t="s">
        <v>17</v>
      </c>
      <c r="F6" s="4" t="s">
        <v>18</v>
      </c>
      <c r="G6" s="33"/>
      <c r="H6" s="33"/>
    </row>
    <row r="7" spans="4:8" x14ac:dyDescent="0.25">
      <c r="D7" s="5" t="s">
        <v>19</v>
      </c>
      <c r="E7" s="6" t="s">
        <v>20</v>
      </c>
      <c r="F7" s="6" t="s">
        <v>21</v>
      </c>
      <c r="G7" s="33"/>
      <c r="H7" s="33"/>
    </row>
    <row r="8" spans="4:8" x14ac:dyDescent="0.25">
      <c r="D8" s="5" t="s">
        <v>22</v>
      </c>
      <c r="E8" s="6" t="s">
        <v>23</v>
      </c>
      <c r="F8" s="6" t="s">
        <v>24</v>
      </c>
      <c r="G8" s="33"/>
      <c r="H8" s="33"/>
    </row>
    <row r="9" spans="4:8" x14ac:dyDescent="0.25">
      <c r="D9" s="5" t="s">
        <v>25</v>
      </c>
      <c r="E9" s="6" t="s">
        <v>26</v>
      </c>
      <c r="F9" s="6" t="s">
        <v>27</v>
      </c>
      <c r="G9" s="33"/>
      <c r="H9" s="33"/>
    </row>
    <row r="10" spans="4:8" x14ac:dyDescent="0.25">
      <c r="D10" s="5" t="s">
        <v>28</v>
      </c>
      <c r="E10" s="6" t="s">
        <v>29</v>
      </c>
      <c r="F10" s="6" t="s">
        <v>30</v>
      </c>
      <c r="G10" s="33"/>
      <c r="H10" s="33"/>
    </row>
    <row r="11" spans="4:8" x14ac:dyDescent="0.25">
      <c r="D11" s="5" t="s">
        <v>31</v>
      </c>
      <c r="E11" s="6" t="s">
        <v>32</v>
      </c>
      <c r="F11" s="6" t="s">
        <v>33</v>
      </c>
      <c r="G11" s="33"/>
      <c r="H11" s="33"/>
    </row>
    <row r="12" spans="4:8" x14ac:dyDescent="0.25">
      <c r="D12" s="5" t="s">
        <v>34</v>
      </c>
      <c r="E12" s="6" t="s">
        <v>35</v>
      </c>
      <c r="F12" s="6" t="s">
        <v>36</v>
      </c>
      <c r="G12" s="33"/>
      <c r="H12" s="33"/>
    </row>
    <row r="13" spans="4:8" x14ac:dyDescent="0.25">
      <c r="D13" s="5" t="s">
        <v>37</v>
      </c>
      <c r="E13" s="6" t="s">
        <v>38</v>
      </c>
      <c r="F13" s="6" t="s">
        <v>39</v>
      </c>
      <c r="G13" s="33"/>
      <c r="H13" s="33"/>
    </row>
    <row r="14" spans="4:8" x14ac:dyDescent="0.25">
      <c r="D14" s="5" t="s">
        <v>40</v>
      </c>
      <c r="E14" s="6" t="s">
        <v>41</v>
      </c>
      <c r="F14" s="6" t="s">
        <v>42</v>
      </c>
      <c r="G14" s="33"/>
      <c r="H14" s="33"/>
    </row>
    <row r="15" spans="4:8" x14ac:dyDescent="0.25">
      <c r="D15" s="5" t="s">
        <v>34</v>
      </c>
      <c r="E15" s="6" t="s">
        <v>35</v>
      </c>
      <c r="F15" s="6" t="s">
        <v>36</v>
      </c>
      <c r="G15" s="33"/>
      <c r="H15" s="33"/>
    </row>
    <row r="17" spans="4:10" ht="31.5" customHeight="1" x14ac:dyDescent="0.25">
      <c r="D17" s="7" t="s">
        <v>5</v>
      </c>
      <c r="E17" s="1" t="s">
        <v>43</v>
      </c>
      <c r="F17" s="2" t="s">
        <v>44</v>
      </c>
      <c r="G17" s="32"/>
      <c r="H17" s="32"/>
      <c r="J17" s="1" t="s">
        <v>4</v>
      </c>
    </row>
    <row r="18" spans="4:10" x14ac:dyDescent="0.25">
      <c r="D18" s="3" t="s">
        <v>45</v>
      </c>
      <c r="E18" s="4" t="s">
        <v>46</v>
      </c>
      <c r="F18" s="4" t="s">
        <v>47</v>
      </c>
      <c r="G18" s="33"/>
      <c r="H18" s="33"/>
      <c r="J18" s="4" t="s">
        <v>46</v>
      </c>
    </row>
    <row r="19" spans="4:10" x14ac:dyDescent="0.25">
      <c r="D19" s="5" t="s">
        <v>48</v>
      </c>
      <c r="E19" s="6" t="s">
        <v>49</v>
      </c>
      <c r="F19" s="6" t="s">
        <v>50</v>
      </c>
      <c r="G19" s="33"/>
      <c r="H19" s="33"/>
      <c r="J19" s="6" t="s">
        <v>49</v>
      </c>
    </row>
    <row r="20" spans="4:10" x14ac:dyDescent="0.25">
      <c r="D20" s="5" t="s">
        <v>51</v>
      </c>
      <c r="E20" s="6" t="s">
        <v>17</v>
      </c>
      <c r="F20" s="6" t="s">
        <v>18</v>
      </c>
      <c r="G20" s="33"/>
      <c r="H20" s="33"/>
      <c r="J20" s="6" t="s">
        <v>17</v>
      </c>
    </row>
    <row r="21" spans="4:10" x14ac:dyDescent="0.25">
      <c r="D21" s="5" t="s">
        <v>52</v>
      </c>
      <c r="E21" s="6" t="s">
        <v>53</v>
      </c>
      <c r="F21" s="6" t="s">
        <v>54</v>
      </c>
      <c r="G21" s="33"/>
      <c r="H21" s="33"/>
      <c r="J21" s="6" t="s">
        <v>53</v>
      </c>
    </row>
    <row r="22" spans="4:10" x14ac:dyDescent="0.25">
      <c r="D22" s="5" t="s">
        <v>55</v>
      </c>
      <c r="E22" s="6" t="s">
        <v>56</v>
      </c>
      <c r="F22" s="6" t="s">
        <v>57</v>
      </c>
      <c r="G22" s="33"/>
      <c r="H22" s="33"/>
      <c r="J22" s="6" t="s">
        <v>56</v>
      </c>
    </row>
    <row r="23" spans="4:10" x14ac:dyDescent="0.25">
      <c r="D23" s="5" t="s">
        <v>58</v>
      </c>
      <c r="E23" s="6" t="s">
        <v>59</v>
      </c>
      <c r="F23" s="6" t="s">
        <v>60</v>
      </c>
      <c r="G23" s="33"/>
      <c r="H23" s="33"/>
      <c r="J23" s="6" t="s">
        <v>59</v>
      </c>
    </row>
    <row r="24" spans="4:10" x14ac:dyDescent="0.25">
      <c r="D24" s="5" t="s">
        <v>61</v>
      </c>
      <c r="E24" s="6" t="s">
        <v>62</v>
      </c>
      <c r="F24" s="6" t="s">
        <v>62</v>
      </c>
      <c r="G24" s="33"/>
      <c r="H24" s="33"/>
      <c r="J24" s="6" t="s">
        <v>62</v>
      </c>
    </row>
    <row r="25" spans="4:10" x14ac:dyDescent="0.25">
      <c r="D25" s="5" t="s">
        <v>63</v>
      </c>
      <c r="E25" s="6" t="s">
        <v>64</v>
      </c>
      <c r="F25" s="6" t="s">
        <v>65</v>
      </c>
      <c r="G25" s="33"/>
      <c r="H25" s="33"/>
      <c r="J25" s="6" t="s">
        <v>64</v>
      </c>
    </row>
    <row r="26" spans="4:10" x14ac:dyDescent="0.25">
      <c r="D26" s="5" t="s">
        <v>66</v>
      </c>
      <c r="E26" s="6" t="s">
        <v>67</v>
      </c>
      <c r="F26" s="6" t="s">
        <v>68</v>
      </c>
      <c r="G26" s="33"/>
      <c r="H26" s="33"/>
      <c r="J26" s="6" t="s">
        <v>67</v>
      </c>
    </row>
    <row r="27" spans="4:10" x14ac:dyDescent="0.25">
      <c r="D27" s="5" t="s">
        <v>69</v>
      </c>
      <c r="E27" s="6" t="s">
        <v>70</v>
      </c>
      <c r="F27" s="6" t="s">
        <v>71</v>
      </c>
      <c r="G27" s="33"/>
      <c r="H27" s="33"/>
      <c r="J27" s="6" t="s">
        <v>70</v>
      </c>
    </row>
    <row r="28" spans="4:10" x14ac:dyDescent="0.25">
      <c r="D28" s="5" t="s">
        <v>72</v>
      </c>
      <c r="E28" s="6" t="s">
        <v>73</v>
      </c>
      <c r="F28" s="6" t="s">
        <v>73</v>
      </c>
      <c r="G28" s="33"/>
      <c r="H28" s="33"/>
      <c r="J28" s="6" t="s">
        <v>73</v>
      </c>
    </row>
    <row r="29" spans="4:10" x14ac:dyDescent="0.25">
      <c r="D29" s="5" t="s">
        <v>74</v>
      </c>
      <c r="E29" s="6" t="s">
        <v>75</v>
      </c>
      <c r="F29" s="6" t="s">
        <v>75</v>
      </c>
      <c r="G29" s="33"/>
      <c r="H29" s="33"/>
      <c r="J29" s="6" t="s">
        <v>75</v>
      </c>
    </row>
    <row r="30" spans="4:10" x14ac:dyDescent="0.25">
      <c r="D30" s="5" t="s">
        <v>76</v>
      </c>
      <c r="E30" s="6" t="s">
        <v>77</v>
      </c>
      <c r="F30" s="6" t="s">
        <v>78</v>
      </c>
      <c r="G30" s="33"/>
      <c r="H30" s="33"/>
      <c r="J30" s="6" t="s">
        <v>77</v>
      </c>
    </row>
    <row r="31" spans="4:10" x14ac:dyDescent="0.25">
      <c r="D31" s="5" t="s">
        <v>79</v>
      </c>
      <c r="E31" s="6" t="s">
        <v>80</v>
      </c>
      <c r="F31" s="6" t="s">
        <v>81</v>
      </c>
      <c r="G31" s="33"/>
      <c r="H31" s="33"/>
      <c r="J31" s="6" t="s">
        <v>80</v>
      </c>
    </row>
    <row r="32" spans="4:10" x14ac:dyDescent="0.25">
      <c r="D32" s="5" t="s">
        <v>82</v>
      </c>
      <c r="E32" s="6" t="s">
        <v>83</v>
      </c>
      <c r="F32" s="6" t="s">
        <v>84</v>
      </c>
      <c r="G32" s="33"/>
      <c r="H32" s="33"/>
      <c r="J32" s="6" t="s">
        <v>83</v>
      </c>
    </row>
    <row r="33" spans="1:10" x14ac:dyDescent="0.25">
      <c r="D33" s="5" t="s">
        <v>85</v>
      </c>
      <c r="E33" s="6" t="s">
        <v>35</v>
      </c>
      <c r="F33" s="6" t="s">
        <v>36</v>
      </c>
      <c r="G33" s="33"/>
      <c r="H33" s="33"/>
      <c r="J33" s="6" t="s">
        <v>38</v>
      </c>
    </row>
    <row r="34" spans="1:10" x14ac:dyDescent="0.25">
      <c r="D34" s="5" t="s">
        <v>86</v>
      </c>
      <c r="E34" s="6" t="s">
        <v>38</v>
      </c>
      <c r="F34" s="6" t="s">
        <v>39</v>
      </c>
      <c r="G34" s="33"/>
      <c r="H34" s="33"/>
      <c r="J34" s="6" t="s">
        <v>87</v>
      </c>
    </row>
    <row r="35" spans="1:10" x14ac:dyDescent="0.25">
      <c r="D35" s="5" t="s">
        <v>88</v>
      </c>
      <c r="E35" s="6" t="s">
        <v>87</v>
      </c>
      <c r="F35" s="6" t="s">
        <v>89</v>
      </c>
      <c r="G35" s="33"/>
      <c r="H35" s="33"/>
      <c r="J35" s="6" t="s">
        <v>41</v>
      </c>
    </row>
    <row r="36" spans="1:10" x14ac:dyDescent="0.25">
      <c r="D36" s="5" t="s">
        <v>90</v>
      </c>
      <c r="E36" s="6" t="s">
        <v>41</v>
      </c>
      <c r="F36" s="6" t="s">
        <v>42</v>
      </c>
      <c r="G36" s="33"/>
      <c r="H36" s="33"/>
      <c r="J36" s="6" t="s">
        <v>35</v>
      </c>
    </row>
    <row r="37" spans="1:10" x14ac:dyDescent="0.25">
      <c r="D37" s="5" t="s">
        <v>85</v>
      </c>
      <c r="E37" s="6" t="s">
        <v>35</v>
      </c>
      <c r="F37" s="6" t="s">
        <v>36</v>
      </c>
      <c r="G37" s="33"/>
      <c r="H37" s="33"/>
    </row>
    <row r="39" spans="1:10" ht="38.25" x14ac:dyDescent="0.25">
      <c r="A39" s="1" t="s">
        <v>5</v>
      </c>
      <c r="B39" s="2" t="s">
        <v>91</v>
      </c>
      <c r="C39" s="10" t="s">
        <v>92</v>
      </c>
      <c r="D39" s="11" t="s">
        <v>93</v>
      </c>
      <c r="E39" s="12" t="s">
        <v>5</v>
      </c>
      <c r="F39" s="2" t="s">
        <v>94</v>
      </c>
      <c r="G39" s="32"/>
      <c r="H39" s="32"/>
    </row>
    <row r="40" spans="1:10" x14ac:dyDescent="0.25">
      <c r="A40" s="3" t="s">
        <v>95</v>
      </c>
      <c r="B40" s="4" t="s">
        <v>96</v>
      </c>
      <c r="C40" s="4" t="s">
        <v>97</v>
      </c>
      <c r="D40" s="11" t="s">
        <v>93</v>
      </c>
      <c r="E40" s="3" t="s">
        <v>98</v>
      </c>
      <c r="F40" s="4" t="s">
        <v>99</v>
      </c>
      <c r="G40" s="33"/>
      <c r="H40" s="33"/>
    </row>
    <row r="41" spans="1:10" x14ac:dyDescent="0.25">
      <c r="A41" s="5" t="s">
        <v>100</v>
      </c>
      <c r="B41" s="6" t="s">
        <v>101</v>
      </c>
      <c r="C41" s="6" t="s">
        <v>102</v>
      </c>
      <c r="D41" s="11" t="s">
        <v>93</v>
      </c>
      <c r="E41" s="5" t="s">
        <v>103</v>
      </c>
      <c r="F41" s="6" t="s">
        <v>104</v>
      </c>
      <c r="G41" s="33"/>
      <c r="H41" s="33"/>
    </row>
    <row r="42" spans="1:10" x14ac:dyDescent="0.25">
      <c r="A42" s="5" t="s">
        <v>105</v>
      </c>
      <c r="B42" s="6" t="s">
        <v>106</v>
      </c>
      <c r="C42" s="6" t="s">
        <v>107</v>
      </c>
      <c r="D42" s="11" t="s">
        <v>93</v>
      </c>
      <c r="E42" s="5" t="s">
        <v>108</v>
      </c>
      <c r="F42" s="6" t="s">
        <v>109</v>
      </c>
      <c r="G42" s="33"/>
      <c r="H42" s="33"/>
    </row>
    <row r="43" spans="1:10" x14ac:dyDescent="0.25">
      <c r="A43" s="5" t="s">
        <v>110</v>
      </c>
      <c r="B43" s="6" t="s">
        <v>111</v>
      </c>
      <c r="C43" s="6" t="s">
        <v>112</v>
      </c>
      <c r="D43" s="11" t="s">
        <v>93</v>
      </c>
      <c r="E43" s="5" t="s">
        <v>113</v>
      </c>
      <c r="F43" s="6" t="s">
        <v>114</v>
      </c>
      <c r="G43" s="33"/>
      <c r="H43" s="33"/>
    </row>
    <row r="44" spans="1:10" x14ac:dyDescent="0.25">
      <c r="A44" s="5" t="s">
        <v>115</v>
      </c>
      <c r="B44" s="6" t="s">
        <v>116</v>
      </c>
      <c r="C44" s="6" t="s">
        <v>117</v>
      </c>
      <c r="D44" s="11" t="s">
        <v>93</v>
      </c>
      <c r="E44" s="5" t="s">
        <v>118</v>
      </c>
      <c r="F44" s="6" t="s">
        <v>119</v>
      </c>
      <c r="G44" s="33"/>
      <c r="H44" s="33"/>
    </row>
    <row r="45" spans="1:10" x14ac:dyDescent="0.25">
      <c r="A45" s="5" t="s">
        <v>120</v>
      </c>
      <c r="B45" s="6" t="s">
        <v>121</v>
      </c>
      <c r="C45" s="6" t="s">
        <v>122</v>
      </c>
      <c r="D45" s="11" t="s">
        <v>93</v>
      </c>
      <c r="E45" s="5" t="s">
        <v>123</v>
      </c>
      <c r="F45" s="6" t="s">
        <v>124</v>
      </c>
      <c r="G45" s="33"/>
      <c r="H45" s="33"/>
    </row>
    <row r="46" spans="1:10" x14ac:dyDescent="0.25">
      <c r="A46" s="5" t="s">
        <v>125</v>
      </c>
      <c r="B46" s="6" t="s">
        <v>126</v>
      </c>
      <c r="C46" s="6" t="s">
        <v>127</v>
      </c>
      <c r="D46" s="11" t="s">
        <v>93</v>
      </c>
      <c r="E46" s="5" t="s">
        <v>128</v>
      </c>
      <c r="F46" s="6" t="s">
        <v>129</v>
      </c>
      <c r="G46" s="33"/>
      <c r="H46" s="33"/>
    </row>
    <row r="47" spans="1:10" x14ac:dyDescent="0.25">
      <c r="A47" s="5" t="s">
        <v>130</v>
      </c>
      <c r="B47" s="6" t="s">
        <v>131</v>
      </c>
      <c r="C47" s="6" t="s">
        <v>132</v>
      </c>
      <c r="D47" s="11" t="s">
        <v>93</v>
      </c>
      <c r="E47" s="5" t="s">
        <v>133</v>
      </c>
      <c r="F47" s="6" t="s">
        <v>134</v>
      </c>
      <c r="G47" s="33"/>
      <c r="H47" s="33"/>
    </row>
    <row r="48" spans="1:10" x14ac:dyDescent="0.25">
      <c r="A48" s="5" t="s">
        <v>135</v>
      </c>
      <c r="B48" s="6" t="s">
        <v>136</v>
      </c>
      <c r="C48" s="6" t="s">
        <v>137</v>
      </c>
      <c r="D48" s="11" t="s">
        <v>93</v>
      </c>
      <c r="E48" s="5" t="s">
        <v>138</v>
      </c>
      <c r="F48" s="6" t="s">
        <v>139</v>
      </c>
      <c r="G48" s="33"/>
      <c r="H48" s="33"/>
    </row>
    <row r="49" spans="1:8" x14ac:dyDescent="0.25">
      <c r="A49" s="5" t="s">
        <v>140</v>
      </c>
      <c r="B49" s="6" t="s">
        <v>141</v>
      </c>
      <c r="C49" s="6" t="s">
        <v>142</v>
      </c>
      <c r="D49" s="11" t="s">
        <v>93</v>
      </c>
      <c r="E49" s="5" t="s">
        <v>143</v>
      </c>
      <c r="F49" s="6" t="s">
        <v>144</v>
      </c>
      <c r="G49" s="33"/>
      <c r="H49" s="33"/>
    </row>
    <row r="50" spans="1:8" x14ac:dyDescent="0.25">
      <c r="A50" s="5" t="s">
        <v>145</v>
      </c>
      <c r="B50" s="6" t="s">
        <v>146</v>
      </c>
      <c r="C50" s="6" t="s">
        <v>147</v>
      </c>
      <c r="D50" s="11" t="s">
        <v>93</v>
      </c>
      <c r="E50" s="5" t="s">
        <v>148</v>
      </c>
      <c r="F50" s="6" t="s">
        <v>149</v>
      </c>
      <c r="G50" s="33"/>
      <c r="H50" s="33"/>
    </row>
    <row r="51" spans="1:8" x14ac:dyDescent="0.25">
      <c r="A51" s="5" t="s">
        <v>150</v>
      </c>
      <c r="B51" s="6" t="s">
        <v>151</v>
      </c>
      <c r="C51" s="6" t="s">
        <v>152</v>
      </c>
      <c r="D51" s="11" t="s">
        <v>93</v>
      </c>
      <c r="E51" s="5" t="s">
        <v>153</v>
      </c>
      <c r="F51" s="6" t="s">
        <v>154</v>
      </c>
      <c r="G51" s="33"/>
      <c r="H51" s="33"/>
    </row>
    <row r="52" spans="1:8" x14ac:dyDescent="0.25">
      <c r="A52" s="5" t="s">
        <v>155</v>
      </c>
      <c r="B52" s="6" t="s">
        <v>156</v>
      </c>
      <c r="C52" s="6" t="s">
        <v>157</v>
      </c>
      <c r="D52" s="11" t="s">
        <v>93</v>
      </c>
      <c r="E52" s="5" t="s">
        <v>158</v>
      </c>
      <c r="F52" s="6" t="s">
        <v>159</v>
      </c>
      <c r="G52" s="33"/>
      <c r="H52" s="33"/>
    </row>
    <row r="53" spans="1:8" x14ac:dyDescent="0.25">
      <c r="A53" s="5" t="s">
        <v>160</v>
      </c>
      <c r="B53" s="6" t="s">
        <v>161</v>
      </c>
      <c r="C53" s="6" t="s">
        <v>162</v>
      </c>
      <c r="D53" s="11" t="s">
        <v>93</v>
      </c>
      <c r="E53" s="5" t="s">
        <v>163</v>
      </c>
      <c r="F53" s="6" t="s">
        <v>164</v>
      </c>
      <c r="G53" s="33"/>
      <c r="H53" s="33"/>
    </row>
    <row r="54" spans="1:8" x14ac:dyDescent="0.25">
      <c r="A54" s="5" t="s">
        <v>165</v>
      </c>
      <c r="B54" s="6" t="s">
        <v>166</v>
      </c>
      <c r="C54" s="6" t="s">
        <v>167</v>
      </c>
      <c r="D54" s="11" t="s">
        <v>93</v>
      </c>
      <c r="E54" s="5" t="s">
        <v>168</v>
      </c>
      <c r="F54" s="6" t="s">
        <v>169</v>
      </c>
      <c r="G54" s="33"/>
      <c r="H54" s="33"/>
    </row>
    <row r="55" spans="1:8" x14ac:dyDescent="0.25">
      <c r="A55" s="5" t="s">
        <v>170</v>
      </c>
      <c r="B55" s="6" t="s">
        <v>171</v>
      </c>
      <c r="C55" s="6" t="s">
        <v>172</v>
      </c>
      <c r="D55" s="11" t="s">
        <v>93</v>
      </c>
      <c r="E55" s="5" t="s">
        <v>173</v>
      </c>
      <c r="F55" s="6" t="s">
        <v>174</v>
      </c>
      <c r="G55" s="33"/>
      <c r="H55" s="33"/>
    </row>
    <row r="56" spans="1:8" x14ac:dyDescent="0.25">
      <c r="A56" s="5" t="s">
        <v>175</v>
      </c>
      <c r="B56" s="6" t="s">
        <v>176</v>
      </c>
      <c r="C56" s="6" t="s">
        <v>177</v>
      </c>
      <c r="D56" s="11" t="s">
        <v>93</v>
      </c>
      <c r="E56" s="5" t="s">
        <v>178</v>
      </c>
      <c r="F56" s="6" t="s">
        <v>179</v>
      </c>
      <c r="G56" s="33"/>
      <c r="H56" s="33"/>
    </row>
    <row r="57" spans="1:8" x14ac:dyDescent="0.25">
      <c r="A57" s="5" t="s">
        <v>180</v>
      </c>
      <c r="B57" s="6" t="s">
        <v>181</v>
      </c>
      <c r="C57" s="6" t="s">
        <v>182</v>
      </c>
      <c r="D57" s="11" t="s">
        <v>93</v>
      </c>
      <c r="E57" s="5" t="s">
        <v>183</v>
      </c>
      <c r="F57" s="6" t="s">
        <v>184</v>
      </c>
      <c r="G57" s="33"/>
      <c r="H57" s="33"/>
    </row>
    <row r="58" spans="1:8" x14ac:dyDescent="0.25">
      <c r="A58" s="5" t="s">
        <v>185</v>
      </c>
      <c r="B58" s="6" t="s">
        <v>186</v>
      </c>
      <c r="C58" s="6" t="s">
        <v>187</v>
      </c>
      <c r="D58" s="11" t="s">
        <v>93</v>
      </c>
      <c r="E58" s="5" t="s">
        <v>188</v>
      </c>
      <c r="F58" s="6" t="s">
        <v>189</v>
      </c>
      <c r="G58" s="33"/>
      <c r="H58" s="33"/>
    </row>
    <row r="59" spans="1:8" x14ac:dyDescent="0.25">
      <c r="A59" s="5" t="s">
        <v>190</v>
      </c>
      <c r="B59" s="6" t="s">
        <v>191</v>
      </c>
      <c r="C59" s="6" t="s">
        <v>192</v>
      </c>
      <c r="D59" s="11" t="s">
        <v>93</v>
      </c>
      <c r="E59" s="5" t="s">
        <v>193</v>
      </c>
      <c r="F59" s="6" t="s">
        <v>194</v>
      </c>
      <c r="G59" s="33"/>
      <c r="H59" s="33"/>
    </row>
    <row r="60" spans="1:8" x14ac:dyDescent="0.25">
      <c r="A60" s="5" t="s">
        <v>195</v>
      </c>
      <c r="B60" s="6" t="s">
        <v>196</v>
      </c>
      <c r="C60" s="6" t="s">
        <v>197</v>
      </c>
      <c r="D60" s="11" t="s">
        <v>93</v>
      </c>
      <c r="E60" s="5" t="s">
        <v>198</v>
      </c>
      <c r="F60" s="6" t="s">
        <v>199</v>
      </c>
      <c r="G60" s="33"/>
      <c r="H60" s="33"/>
    </row>
    <row r="61" spans="1:8" x14ac:dyDescent="0.25">
      <c r="A61" s="5" t="s">
        <v>200</v>
      </c>
      <c r="B61" s="6" t="s">
        <v>201</v>
      </c>
      <c r="C61" s="6" t="s">
        <v>202</v>
      </c>
      <c r="D61" s="11" t="s">
        <v>93</v>
      </c>
      <c r="E61" s="5" t="s">
        <v>203</v>
      </c>
      <c r="F61" s="6" t="s">
        <v>204</v>
      </c>
      <c r="G61" s="33"/>
      <c r="H61" s="33"/>
    </row>
    <row r="62" spans="1:8" x14ac:dyDescent="0.25">
      <c r="A62" s="5" t="s">
        <v>205</v>
      </c>
      <c r="B62" s="6" t="s">
        <v>206</v>
      </c>
      <c r="C62" s="6" t="s">
        <v>207</v>
      </c>
      <c r="D62" s="11" t="s">
        <v>93</v>
      </c>
      <c r="E62" s="5" t="s">
        <v>208</v>
      </c>
      <c r="F62" s="6" t="s">
        <v>209</v>
      </c>
      <c r="G62" s="33"/>
      <c r="H62" s="33"/>
    </row>
    <row r="63" spans="1:8" x14ac:dyDescent="0.25">
      <c r="A63" s="5" t="s">
        <v>210</v>
      </c>
      <c r="B63" s="6" t="s">
        <v>211</v>
      </c>
      <c r="C63" s="6" t="s">
        <v>212</v>
      </c>
      <c r="D63" s="11" t="s">
        <v>93</v>
      </c>
      <c r="E63" s="5" t="s">
        <v>213</v>
      </c>
      <c r="F63" s="6" t="s">
        <v>214</v>
      </c>
      <c r="G63" s="33"/>
      <c r="H63" s="33"/>
    </row>
    <row r="64" spans="1:8" x14ac:dyDescent="0.25">
      <c r="A64" s="5" t="s">
        <v>215</v>
      </c>
      <c r="B64" s="6" t="s">
        <v>216</v>
      </c>
      <c r="C64" s="6" t="s">
        <v>217</v>
      </c>
      <c r="D64" s="11" t="s">
        <v>93</v>
      </c>
      <c r="E64" s="5" t="s">
        <v>218</v>
      </c>
      <c r="F64" s="6" t="s">
        <v>219</v>
      </c>
      <c r="G64" s="33"/>
      <c r="H64" s="33"/>
    </row>
    <row r="65" spans="1:8" x14ac:dyDescent="0.25">
      <c r="A65" s="5" t="s">
        <v>220</v>
      </c>
      <c r="B65" s="6" t="s">
        <v>221</v>
      </c>
      <c r="C65" s="6" t="s">
        <v>222</v>
      </c>
      <c r="D65" s="11" t="s">
        <v>93</v>
      </c>
      <c r="E65" s="5" t="s">
        <v>223</v>
      </c>
      <c r="F65" s="6" t="s">
        <v>224</v>
      </c>
      <c r="G65" s="33"/>
      <c r="H65" s="33"/>
    </row>
    <row r="66" spans="1:8" x14ac:dyDescent="0.25">
      <c r="A66" s="5" t="s">
        <v>225</v>
      </c>
      <c r="B66" s="6" t="s">
        <v>226</v>
      </c>
      <c r="C66" s="6" t="s">
        <v>227</v>
      </c>
      <c r="D66" s="11" t="s">
        <v>93</v>
      </c>
      <c r="E66" s="5" t="s">
        <v>228</v>
      </c>
      <c r="F66" s="6" t="s">
        <v>229</v>
      </c>
      <c r="G66" s="33"/>
      <c r="H66" s="33"/>
    </row>
    <row r="67" spans="1:8" x14ac:dyDescent="0.25">
      <c r="A67" s="5" t="s">
        <v>230</v>
      </c>
      <c r="B67" s="6" t="s">
        <v>231</v>
      </c>
      <c r="C67" s="6" t="s">
        <v>232</v>
      </c>
      <c r="D67" s="11" t="s">
        <v>93</v>
      </c>
      <c r="E67" s="5" t="s">
        <v>233</v>
      </c>
      <c r="F67" s="6" t="s">
        <v>234</v>
      </c>
      <c r="G67" s="33"/>
      <c r="H67" s="33"/>
    </row>
    <row r="68" spans="1:8" x14ac:dyDescent="0.25">
      <c r="A68" s="5" t="s">
        <v>235</v>
      </c>
      <c r="B68" s="6" t="s">
        <v>236</v>
      </c>
      <c r="C68" s="6" t="s">
        <v>237</v>
      </c>
      <c r="D68" s="11" t="s">
        <v>93</v>
      </c>
      <c r="E68" s="5" t="s">
        <v>238</v>
      </c>
      <c r="F68" s="6" t="s">
        <v>239</v>
      </c>
      <c r="G68" s="33"/>
      <c r="H68" s="33"/>
    </row>
    <row r="69" spans="1:8" x14ac:dyDescent="0.25">
      <c r="A69" s="5" t="s">
        <v>240</v>
      </c>
      <c r="B69" s="6" t="s">
        <v>241</v>
      </c>
      <c r="C69" s="6" t="s">
        <v>242</v>
      </c>
      <c r="D69" s="11" t="s">
        <v>93</v>
      </c>
      <c r="E69" s="5" t="s">
        <v>243</v>
      </c>
      <c r="F69" s="6" t="s">
        <v>244</v>
      </c>
      <c r="G69" s="33"/>
      <c r="H69" s="33"/>
    </row>
    <row r="70" spans="1:8" x14ac:dyDescent="0.25">
      <c r="A70" s="5" t="s">
        <v>246</v>
      </c>
      <c r="B70" s="6" t="s">
        <v>247</v>
      </c>
      <c r="C70" s="6" t="s">
        <v>248</v>
      </c>
      <c r="D70" s="11" t="s">
        <v>93</v>
      </c>
      <c r="E70" s="5" t="s">
        <v>249</v>
      </c>
      <c r="F70" s="6" t="s">
        <v>250</v>
      </c>
      <c r="G70" s="33"/>
      <c r="H70" s="33"/>
    </row>
    <row r="71" spans="1:8" x14ac:dyDescent="0.25">
      <c r="A71" s="5" t="s">
        <v>251</v>
      </c>
      <c r="B71" s="6" t="s">
        <v>252</v>
      </c>
      <c r="C71" s="6" t="s">
        <v>253</v>
      </c>
      <c r="D71" s="11" t="s">
        <v>93</v>
      </c>
      <c r="E71" s="5" t="s">
        <v>254</v>
      </c>
      <c r="F71" s="6" t="s">
        <v>255</v>
      </c>
      <c r="G71" s="33"/>
      <c r="H71" s="33"/>
    </row>
    <row r="72" spans="1:8" x14ac:dyDescent="0.25">
      <c r="A72" s="5" t="s">
        <v>256</v>
      </c>
      <c r="B72" s="6" t="s">
        <v>257</v>
      </c>
      <c r="C72" s="6" t="s">
        <v>258</v>
      </c>
      <c r="D72" s="11" t="s">
        <v>93</v>
      </c>
      <c r="E72" s="5" t="s">
        <v>259</v>
      </c>
      <c r="F72" s="6" t="s">
        <v>260</v>
      </c>
      <c r="G72" s="33"/>
      <c r="H72" s="33"/>
    </row>
    <row r="73" spans="1:8" x14ac:dyDescent="0.25">
      <c r="A73" s="5" t="s">
        <v>261</v>
      </c>
      <c r="B73" s="6" t="s">
        <v>262</v>
      </c>
      <c r="C73" s="6" t="s">
        <v>263</v>
      </c>
      <c r="D73" s="11" t="s">
        <v>93</v>
      </c>
      <c r="E73" s="5" t="s">
        <v>264</v>
      </c>
      <c r="F73" s="6" t="s">
        <v>265</v>
      </c>
      <c r="G73" s="33"/>
      <c r="H73" s="33"/>
    </row>
    <row r="74" spans="1:8" x14ac:dyDescent="0.25">
      <c r="A74" s="5" t="s">
        <v>266</v>
      </c>
      <c r="B74" s="6" t="s">
        <v>267</v>
      </c>
      <c r="C74" s="6" t="s">
        <v>268</v>
      </c>
      <c r="D74" s="11" t="s">
        <v>93</v>
      </c>
      <c r="E74" s="5" t="s">
        <v>269</v>
      </c>
      <c r="F74" s="6" t="s">
        <v>270</v>
      </c>
      <c r="G74" s="33"/>
      <c r="H74" s="33"/>
    </row>
    <row r="75" spans="1:8" x14ac:dyDescent="0.25">
      <c r="A75" s="5" t="s">
        <v>271</v>
      </c>
      <c r="B75" s="6" t="s">
        <v>272</v>
      </c>
      <c r="C75" s="6" t="s">
        <v>273</v>
      </c>
      <c r="D75" s="11" t="s">
        <v>93</v>
      </c>
      <c r="E75" s="5" t="s">
        <v>274</v>
      </c>
      <c r="F75" s="6" t="s">
        <v>275</v>
      </c>
      <c r="G75" s="33"/>
      <c r="H75" s="33"/>
    </row>
    <row r="76" spans="1:8" x14ac:dyDescent="0.25">
      <c r="A76" s="5" t="s">
        <v>276</v>
      </c>
      <c r="B76" s="6" t="s">
        <v>277</v>
      </c>
      <c r="C76" s="6" t="s">
        <v>278</v>
      </c>
      <c r="D76" s="11" t="s">
        <v>93</v>
      </c>
      <c r="E76" s="5" t="s">
        <v>279</v>
      </c>
      <c r="F76" s="6" t="s">
        <v>280</v>
      </c>
      <c r="G76" s="33"/>
      <c r="H76" s="33"/>
    </row>
    <row r="77" spans="1:8" x14ac:dyDescent="0.25">
      <c r="A77" s="5" t="s">
        <v>281</v>
      </c>
      <c r="B77" s="6" t="s">
        <v>282</v>
      </c>
      <c r="C77" s="6" t="s">
        <v>283</v>
      </c>
      <c r="D77" s="11" t="s">
        <v>93</v>
      </c>
      <c r="E77" s="5" t="s">
        <v>284</v>
      </c>
      <c r="F77" s="6" t="s">
        <v>285</v>
      </c>
      <c r="G77" s="33"/>
      <c r="H77" s="33"/>
    </row>
    <row r="78" spans="1:8" x14ac:dyDescent="0.25">
      <c r="A78" s="5" t="s">
        <v>286</v>
      </c>
      <c r="B78" s="6" t="s">
        <v>287</v>
      </c>
      <c r="C78" s="6" t="s">
        <v>288</v>
      </c>
      <c r="D78" s="11" t="s">
        <v>93</v>
      </c>
      <c r="E78" s="5" t="s">
        <v>289</v>
      </c>
      <c r="F78" s="6" t="s">
        <v>290</v>
      </c>
      <c r="G78" s="33"/>
      <c r="H78" s="33"/>
    </row>
    <row r="79" spans="1:8" x14ac:dyDescent="0.25">
      <c r="A79" s="5" t="s">
        <v>291</v>
      </c>
      <c r="B79" s="6" t="s">
        <v>292</v>
      </c>
      <c r="C79" s="6" t="s">
        <v>293</v>
      </c>
      <c r="D79" s="11" t="s">
        <v>93</v>
      </c>
      <c r="E79" s="5" t="s">
        <v>294</v>
      </c>
      <c r="F79" s="6" t="s">
        <v>295</v>
      </c>
      <c r="G79" s="33"/>
      <c r="H79" s="33"/>
    </row>
    <row r="80" spans="1:8" x14ac:dyDescent="0.25">
      <c r="A80" s="5" t="s">
        <v>296</v>
      </c>
      <c r="B80" s="6" t="s">
        <v>297</v>
      </c>
      <c r="C80" s="6" t="s">
        <v>298</v>
      </c>
      <c r="D80" s="11" t="s">
        <v>93</v>
      </c>
      <c r="E80" s="5" t="s">
        <v>299</v>
      </c>
      <c r="F80" s="6" t="s">
        <v>300</v>
      </c>
      <c r="G80" s="33"/>
      <c r="H80" s="33"/>
    </row>
    <row r="81" spans="1:8" x14ac:dyDescent="0.25">
      <c r="A81" s="5" t="s">
        <v>301</v>
      </c>
      <c r="B81" s="6" t="s">
        <v>302</v>
      </c>
      <c r="C81" s="6" t="s">
        <v>303</v>
      </c>
      <c r="D81" s="11" t="s">
        <v>93</v>
      </c>
      <c r="E81" s="5" t="s">
        <v>304</v>
      </c>
      <c r="F81" s="6" t="s">
        <v>305</v>
      </c>
      <c r="G81" s="33"/>
      <c r="H81" s="33"/>
    </row>
    <row r="82" spans="1:8" x14ac:dyDescent="0.25">
      <c r="A82" s="5" t="s">
        <v>306</v>
      </c>
      <c r="B82" s="6" t="s">
        <v>307</v>
      </c>
      <c r="C82" s="6" t="s">
        <v>308</v>
      </c>
      <c r="D82" s="11" t="s">
        <v>93</v>
      </c>
      <c r="E82" s="5" t="s">
        <v>309</v>
      </c>
      <c r="F82" s="6" t="s">
        <v>310</v>
      </c>
      <c r="G82" s="33"/>
      <c r="H82" s="33"/>
    </row>
    <row r="83" spans="1:8" x14ac:dyDescent="0.25">
      <c r="A83" s="5" t="s">
        <v>311</v>
      </c>
      <c r="B83" s="6" t="s">
        <v>312</v>
      </c>
      <c r="C83" s="6" t="s">
        <v>313</v>
      </c>
      <c r="D83" s="11" t="s">
        <v>93</v>
      </c>
      <c r="E83" s="5" t="s">
        <v>314</v>
      </c>
      <c r="F83" s="6" t="s">
        <v>315</v>
      </c>
      <c r="G83" s="33"/>
      <c r="H83" s="33"/>
    </row>
    <row r="84" spans="1:8" x14ac:dyDescent="0.25">
      <c r="A84" s="5" t="s">
        <v>316</v>
      </c>
      <c r="B84" s="6" t="s">
        <v>317</v>
      </c>
      <c r="C84" s="6" t="s">
        <v>318</v>
      </c>
      <c r="D84" s="11" t="s">
        <v>93</v>
      </c>
      <c r="E84" s="5" t="s">
        <v>319</v>
      </c>
      <c r="F84" s="6" t="s">
        <v>320</v>
      </c>
      <c r="G84" s="33"/>
      <c r="H84" s="33"/>
    </row>
    <row r="85" spans="1:8" x14ac:dyDescent="0.25">
      <c r="A85" s="5" t="s">
        <v>321</v>
      </c>
      <c r="B85" s="6" t="s">
        <v>322</v>
      </c>
      <c r="C85" s="6" t="s">
        <v>323</v>
      </c>
      <c r="D85" s="11" t="s">
        <v>93</v>
      </c>
      <c r="E85" s="5" t="s">
        <v>324</v>
      </c>
      <c r="F85" s="6" t="s">
        <v>325</v>
      </c>
      <c r="G85" s="33"/>
      <c r="H85" s="33"/>
    </row>
    <row r="86" spans="1:8" x14ac:dyDescent="0.25">
      <c r="A86" s="5" t="s">
        <v>326</v>
      </c>
      <c r="B86" s="6" t="s">
        <v>327</v>
      </c>
      <c r="C86" s="6" t="s">
        <v>328</v>
      </c>
      <c r="D86" s="11" t="s">
        <v>93</v>
      </c>
      <c r="E86" s="5" t="s">
        <v>329</v>
      </c>
      <c r="F86" s="6" t="s">
        <v>330</v>
      </c>
      <c r="G86" s="33"/>
      <c r="H86" s="33"/>
    </row>
    <row r="87" spans="1:8" x14ac:dyDescent="0.25">
      <c r="A87" s="5" t="s">
        <v>331</v>
      </c>
      <c r="B87" s="6" t="s">
        <v>332</v>
      </c>
      <c r="C87" s="6" t="s">
        <v>333</v>
      </c>
      <c r="D87" s="11" t="s">
        <v>93</v>
      </c>
      <c r="E87" s="5" t="s">
        <v>334</v>
      </c>
      <c r="F87" s="6" t="s">
        <v>335</v>
      </c>
      <c r="G87" s="33"/>
      <c r="H87" s="33"/>
    </row>
    <row r="88" spans="1:8" x14ac:dyDescent="0.25">
      <c r="A88" s="5" t="s">
        <v>336</v>
      </c>
      <c r="B88" s="6" t="s">
        <v>337</v>
      </c>
      <c r="C88" s="6" t="s">
        <v>338</v>
      </c>
      <c r="D88" s="11" t="s">
        <v>93</v>
      </c>
      <c r="E88" s="5" t="s">
        <v>339</v>
      </c>
      <c r="F88" s="6" t="s">
        <v>340</v>
      </c>
      <c r="G88" s="33"/>
      <c r="H88" s="33"/>
    </row>
    <row r="89" spans="1:8" x14ac:dyDescent="0.25">
      <c r="A89" s="5" t="s">
        <v>341</v>
      </c>
      <c r="B89" s="6" t="s">
        <v>342</v>
      </c>
      <c r="C89" s="6" t="s">
        <v>343</v>
      </c>
      <c r="D89" s="11" t="s">
        <v>93</v>
      </c>
      <c r="E89" s="5" t="s">
        <v>344</v>
      </c>
      <c r="F89" s="6" t="s">
        <v>345</v>
      </c>
      <c r="G89" s="33"/>
      <c r="H89" s="33"/>
    </row>
    <row r="90" spans="1:8" x14ac:dyDescent="0.25">
      <c r="A90" s="5" t="s">
        <v>346</v>
      </c>
      <c r="B90" s="6" t="s">
        <v>347</v>
      </c>
      <c r="C90" s="6" t="s">
        <v>348</v>
      </c>
      <c r="D90" s="11" t="s">
        <v>93</v>
      </c>
      <c r="E90" s="5" t="s">
        <v>349</v>
      </c>
      <c r="F90" s="6" t="s">
        <v>350</v>
      </c>
      <c r="G90" s="33"/>
      <c r="H90" s="33"/>
    </row>
    <row r="91" spans="1:8" x14ac:dyDescent="0.25">
      <c r="A91" s="5" t="s">
        <v>351</v>
      </c>
      <c r="B91" s="6" t="s">
        <v>352</v>
      </c>
      <c r="C91" s="6" t="s">
        <v>353</v>
      </c>
      <c r="D91" s="11" t="s">
        <v>93</v>
      </c>
      <c r="E91" s="5" t="s">
        <v>354</v>
      </c>
      <c r="F91" s="6" t="s">
        <v>355</v>
      </c>
      <c r="G91" s="33"/>
      <c r="H91" s="33"/>
    </row>
    <row r="92" spans="1:8" x14ac:dyDescent="0.25">
      <c r="A92" s="5" t="s">
        <v>356</v>
      </c>
      <c r="B92" s="6" t="s">
        <v>357</v>
      </c>
      <c r="C92" s="6" t="s">
        <v>358</v>
      </c>
      <c r="D92" s="11" t="s">
        <v>93</v>
      </c>
      <c r="E92" s="5" t="s">
        <v>359</v>
      </c>
      <c r="F92" s="6" t="s">
        <v>360</v>
      </c>
      <c r="G92" s="33"/>
      <c r="H92" s="33"/>
    </row>
    <row r="93" spans="1:8" x14ac:dyDescent="0.25">
      <c r="A93" s="5" t="s">
        <v>362</v>
      </c>
      <c r="B93" s="6" t="s">
        <v>363</v>
      </c>
      <c r="C93" s="6" t="s">
        <v>364</v>
      </c>
      <c r="D93" s="11" t="s">
        <v>93</v>
      </c>
      <c r="E93" s="5" t="s">
        <v>365</v>
      </c>
      <c r="F93" s="6" t="s">
        <v>366</v>
      </c>
      <c r="G93" s="33"/>
      <c r="H93" s="33"/>
    </row>
    <row r="94" spans="1:8" x14ac:dyDescent="0.25">
      <c r="A94" s="5" t="s">
        <v>367</v>
      </c>
      <c r="B94" s="6" t="s">
        <v>368</v>
      </c>
      <c r="C94" s="6" t="s">
        <v>369</v>
      </c>
      <c r="D94" s="11" t="s">
        <v>93</v>
      </c>
      <c r="E94" s="5" t="s">
        <v>370</v>
      </c>
      <c r="F94" s="6" t="s">
        <v>371</v>
      </c>
      <c r="G94" s="33"/>
      <c r="H94" s="33"/>
    </row>
    <row r="95" spans="1:8" x14ac:dyDescent="0.25">
      <c r="A95" s="5" t="s">
        <v>372</v>
      </c>
      <c r="B95" s="6" t="s">
        <v>373</v>
      </c>
      <c r="C95" s="6" t="s">
        <v>374</v>
      </c>
      <c r="D95" s="11" t="s">
        <v>93</v>
      </c>
      <c r="E95" s="5" t="s">
        <v>375</v>
      </c>
      <c r="F95" s="6" t="s">
        <v>376</v>
      </c>
      <c r="G95" s="33"/>
      <c r="H95" s="33"/>
    </row>
    <row r="96" spans="1:8" x14ac:dyDescent="0.25">
      <c r="A96" s="5" t="s">
        <v>377</v>
      </c>
      <c r="B96" s="6" t="s">
        <v>378</v>
      </c>
      <c r="C96" s="6" t="s">
        <v>379</v>
      </c>
      <c r="D96" s="11" t="s">
        <v>93</v>
      </c>
      <c r="E96" s="5" t="s">
        <v>380</v>
      </c>
      <c r="F96" s="6" t="s">
        <v>381</v>
      </c>
      <c r="G96" s="33"/>
      <c r="H96" s="33"/>
    </row>
    <row r="97" spans="1:8" x14ac:dyDescent="0.25">
      <c r="A97" s="5" t="s">
        <v>382</v>
      </c>
      <c r="B97" s="6" t="s">
        <v>383</v>
      </c>
      <c r="C97" s="6" t="s">
        <v>384</v>
      </c>
      <c r="D97" s="11" t="s">
        <v>93</v>
      </c>
      <c r="E97" s="5" t="s">
        <v>385</v>
      </c>
      <c r="F97" s="6" t="s">
        <v>386</v>
      </c>
      <c r="G97" s="33"/>
      <c r="H97" s="33"/>
    </row>
    <row r="98" spans="1:8" x14ac:dyDescent="0.25">
      <c r="A98" s="5" t="s">
        <v>388</v>
      </c>
      <c r="B98" s="6" t="s">
        <v>389</v>
      </c>
      <c r="C98" s="6" t="s">
        <v>390</v>
      </c>
      <c r="D98" s="11" t="s">
        <v>93</v>
      </c>
      <c r="E98" s="5" t="s">
        <v>391</v>
      </c>
      <c r="F98" s="6" t="s">
        <v>392</v>
      </c>
      <c r="G98" s="33"/>
      <c r="H98" s="33"/>
    </row>
    <row r="99" spans="1:8" x14ac:dyDescent="0.25">
      <c r="A99" s="5" t="s">
        <v>393</v>
      </c>
      <c r="B99" s="6" t="s">
        <v>394</v>
      </c>
      <c r="C99" s="6" t="s">
        <v>395</v>
      </c>
      <c r="D99" s="11" t="s">
        <v>93</v>
      </c>
      <c r="E99" s="5" t="s">
        <v>396</v>
      </c>
      <c r="F99" s="6" t="s">
        <v>397</v>
      </c>
      <c r="G99" s="33"/>
      <c r="H99" s="33"/>
    </row>
    <row r="100" spans="1:8" x14ac:dyDescent="0.25">
      <c r="A100" s="5" t="s">
        <v>398</v>
      </c>
      <c r="B100" s="6" t="s">
        <v>399</v>
      </c>
      <c r="C100" s="6" t="s">
        <v>400</v>
      </c>
      <c r="D100" s="11" t="s">
        <v>93</v>
      </c>
      <c r="E100" s="5" t="s">
        <v>401</v>
      </c>
      <c r="F100" s="6" t="s">
        <v>402</v>
      </c>
      <c r="G100" s="33"/>
      <c r="H100" s="33"/>
    </row>
    <row r="101" spans="1:8" x14ac:dyDescent="0.25">
      <c r="A101" s="5" t="s">
        <v>403</v>
      </c>
      <c r="B101" s="6" t="s">
        <v>404</v>
      </c>
      <c r="C101" s="6" t="s">
        <v>405</v>
      </c>
      <c r="D101" s="11" t="s">
        <v>93</v>
      </c>
      <c r="E101" s="5" t="s">
        <v>406</v>
      </c>
      <c r="F101" s="6" t="s">
        <v>407</v>
      </c>
      <c r="G101" s="33"/>
      <c r="H101" s="33"/>
    </row>
    <row r="102" spans="1:8" x14ac:dyDescent="0.25">
      <c r="A102" s="5" t="s">
        <v>408</v>
      </c>
      <c r="B102" s="6" t="s">
        <v>409</v>
      </c>
      <c r="C102" s="6" t="s">
        <v>410</v>
      </c>
      <c r="D102" s="11" t="s">
        <v>93</v>
      </c>
      <c r="E102" s="5" t="s">
        <v>411</v>
      </c>
      <c r="F102" s="6" t="s">
        <v>412</v>
      </c>
      <c r="G102" s="33"/>
      <c r="H102" s="33"/>
    </row>
    <row r="103" spans="1:8" x14ac:dyDescent="0.25">
      <c r="A103" s="5" t="s">
        <v>413</v>
      </c>
      <c r="B103" s="6" t="s">
        <v>414</v>
      </c>
      <c r="C103" s="6" t="s">
        <v>415</v>
      </c>
      <c r="D103" s="11" t="s">
        <v>93</v>
      </c>
      <c r="E103" s="5" t="s">
        <v>416</v>
      </c>
      <c r="F103" s="6" t="s">
        <v>417</v>
      </c>
      <c r="G103" s="33"/>
      <c r="H103" s="33"/>
    </row>
    <row r="104" spans="1:8" x14ac:dyDescent="0.25">
      <c r="A104" s="5" t="s">
        <v>418</v>
      </c>
      <c r="B104" s="6" t="s">
        <v>419</v>
      </c>
      <c r="C104" s="6" t="s">
        <v>420</v>
      </c>
      <c r="D104" s="11" t="s">
        <v>93</v>
      </c>
      <c r="E104" s="5" t="s">
        <v>421</v>
      </c>
      <c r="F104" s="6" t="s">
        <v>422</v>
      </c>
      <c r="G104" s="33"/>
      <c r="H104" s="33"/>
    </row>
    <row r="105" spans="1:8" x14ac:dyDescent="0.25">
      <c r="A105" s="5" t="s">
        <v>423</v>
      </c>
      <c r="B105" s="6" t="s">
        <v>424</v>
      </c>
      <c r="C105" s="6" t="s">
        <v>425</v>
      </c>
      <c r="D105" s="11" t="s">
        <v>93</v>
      </c>
      <c r="E105" s="5" t="s">
        <v>426</v>
      </c>
      <c r="F105" s="6" t="s">
        <v>427</v>
      </c>
      <c r="G105" s="33"/>
      <c r="H105" s="33"/>
    </row>
    <row r="106" spans="1:8" x14ac:dyDescent="0.25">
      <c r="A106" s="5" t="s">
        <v>428</v>
      </c>
      <c r="B106" s="6" t="s">
        <v>429</v>
      </c>
      <c r="C106" s="6" t="s">
        <v>430</v>
      </c>
      <c r="D106" s="11" t="s">
        <v>93</v>
      </c>
      <c r="E106" s="5" t="s">
        <v>431</v>
      </c>
      <c r="F106" s="6" t="s">
        <v>432</v>
      </c>
      <c r="G106" s="33"/>
      <c r="H106" s="33"/>
    </row>
    <row r="107" spans="1:8" x14ac:dyDescent="0.25">
      <c r="A107" s="5" t="s">
        <v>433</v>
      </c>
      <c r="B107" s="6" t="s">
        <v>434</v>
      </c>
      <c r="C107" s="6" t="s">
        <v>435</v>
      </c>
      <c r="D107" s="11" t="s">
        <v>93</v>
      </c>
      <c r="E107" s="5" t="s">
        <v>436</v>
      </c>
      <c r="F107" s="6" t="s">
        <v>437</v>
      </c>
      <c r="G107" s="33"/>
      <c r="H107" s="33"/>
    </row>
    <row r="108" spans="1:8" x14ac:dyDescent="0.25">
      <c r="A108" s="5" t="s">
        <v>438</v>
      </c>
      <c r="B108" s="6" t="s">
        <v>439</v>
      </c>
      <c r="C108" s="6" t="s">
        <v>440</v>
      </c>
      <c r="D108" s="11" t="s">
        <v>93</v>
      </c>
      <c r="E108" s="5" t="s">
        <v>441</v>
      </c>
      <c r="F108" s="6" t="s">
        <v>442</v>
      </c>
      <c r="G108" s="33"/>
      <c r="H108" s="33"/>
    </row>
    <row r="109" spans="1:8" x14ac:dyDescent="0.25">
      <c r="A109" s="5" t="s">
        <v>443</v>
      </c>
      <c r="B109" s="6" t="s">
        <v>444</v>
      </c>
      <c r="C109" s="6" t="s">
        <v>445</v>
      </c>
      <c r="D109" s="11" t="s">
        <v>93</v>
      </c>
      <c r="E109" s="5" t="s">
        <v>446</v>
      </c>
      <c r="F109" s="6" t="s">
        <v>447</v>
      </c>
      <c r="G109" s="33"/>
      <c r="H109" s="33"/>
    </row>
    <row r="110" spans="1:8" x14ac:dyDescent="0.25">
      <c r="A110" s="5" t="s">
        <v>449</v>
      </c>
      <c r="B110" s="6" t="s">
        <v>450</v>
      </c>
      <c r="C110" s="6" t="s">
        <v>451</v>
      </c>
      <c r="D110" s="11" t="s">
        <v>93</v>
      </c>
      <c r="E110" s="5" t="s">
        <v>452</v>
      </c>
      <c r="F110" s="6" t="s">
        <v>453</v>
      </c>
      <c r="G110" s="33"/>
      <c r="H110" s="33"/>
    </row>
    <row r="111" spans="1:8" x14ac:dyDescent="0.25">
      <c r="A111" s="5" t="s">
        <v>455</v>
      </c>
      <c r="B111" s="6" t="s">
        <v>456</v>
      </c>
      <c r="C111" s="6" t="s">
        <v>457</v>
      </c>
      <c r="D111" s="11" t="s">
        <v>93</v>
      </c>
      <c r="E111" s="5" t="s">
        <v>458</v>
      </c>
      <c r="F111" s="6" t="s">
        <v>459</v>
      </c>
      <c r="G111" s="33"/>
      <c r="H111" s="33"/>
    </row>
    <row r="112" spans="1:8" x14ac:dyDescent="0.25">
      <c r="A112" s="5" t="s">
        <v>460</v>
      </c>
      <c r="B112" s="6" t="s">
        <v>461</v>
      </c>
      <c r="C112" s="6" t="s">
        <v>462</v>
      </c>
      <c r="D112" s="11" t="s">
        <v>93</v>
      </c>
      <c r="E112" s="5" t="s">
        <v>463</v>
      </c>
      <c r="F112" s="6" t="s">
        <v>464</v>
      </c>
      <c r="G112" s="33"/>
      <c r="H112" s="33"/>
    </row>
    <row r="113" spans="1:8" x14ac:dyDescent="0.25">
      <c r="A113" s="5" t="s">
        <v>465</v>
      </c>
      <c r="B113" s="6" t="s">
        <v>466</v>
      </c>
      <c r="C113" s="6" t="s">
        <v>467</v>
      </c>
      <c r="D113" s="11" t="s">
        <v>93</v>
      </c>
      <c r="E113" s="5" t="s">
        <v>468</v>
      </c>
      <c r="F113" s="6" t="s">
        <v>469</v>
      </c>
      <c r="G113" s="33"/>
      <c r="H113" s="33"/>
    </row>
    <row r="114" spans="1:8" x14ac:dyDescent="0.25">
      <c r="A114" s="5" t="s">
        <v>470</v>
      </c>
      <c r="B114" s="6" t="s">
        <v>471</v>
      </c>
      <c r="C114" s="6" t="s">
        <v>472</v>
      </c>
      <c r="D114" s="11" t="s">
        <v>93</v>
      </c>
      <c r="E114" s="5" t="s">
        <v>473</v>
      </c>
      <c r="F114" s="6" t="s">
        <v>474</v>
      </c>
      <c r="G114" s="33"/>
      <c r="H114" s="33"/>
    </row>
    <row r="115" spans="1:8" x14ac:dyDescent="0.25">
      <c r="A115" s="5" t="s">
        <v>475</v>
      </c>
      <c r="B115" s="6" t="s">
        <v>476</v>
      </c>
      <c r="C115" s="6" t="s">
        <v>477</v>
      </c>
      <c r="D115" s="11" t="s">
        <v>93</v>
      </c>
      <c r="E115" s="5" t="s">
        <v>478</v>
      </c>
      <c r="F115" s="6" t="s">
        <v>479</v>
      </c>
      <c r="G115" s="33"/>
      <c r="H115" s="33"/>
    </row>
    <row r="116" spans="1:8" x14ac:dyDescent="0.25">
      <c r="A116" s="5" t="s">
        <v>480</v>
      </c>
      <c r="B116" s="6" t="s">
        <v>481</v>
      </c>
      <c r="C116" s="6" t="s">
        <v>482</v>
      </c>
      <c r="D116" s="11" t="s">
        <v>93</v>
      </c>
      <c r="E116" s="5" t="s">
        <v>483</v>
      </c>
      <c r="F116" s="6" t="s">
        <v>484</v>
      </c>
      <c r="G116" s="33"/>
      <c r="H116" s="33"/>
    </row>
    <row r="117" spans="1:8" x14ac:dyDescent="0.25">
      <c r="A117" s="5" t="s">
        <v>485</v>
      </c>
      <c r="B117" s="6" t="s">
        <v>486</v>
      </c>
      <c r="C117" s="6" t="s">
        <v>487</v>
      </c>
      <c r="D117" s="11" t="s">
        <v>93</v>
      </c>
      <c r="E117" s="5" t="s">
        <v>488</v>
      </c>
      <c r="F117" s="6" t="s">
        <v>489</v>
      </c>
      <c r="G117" s="33"/>
      <c r="H117" s="33"/>
    </row>
    <row r="118" spans="1:8" x14ac:dyDescent="0.25">
      <c r="A118" s="5" t="s">
        <v>490</v>
      </c>
      <c r="B118" s="6" t="s">
        <v>491</v>
      </c>
      <c r="C118" s="6" t="s">
        <v>492</v>
      </c>
      <c r="D118" s="11" t="s">
        <v>93</v>
      </c>
      <c r="E118" s="5" t="s">
        <v>493</v>
      </c>
      <c r="F118" s="6" t="s">
        <v>494</v>
      </c>
      <c r="G118" s="33"/>
      <c r="H118" s="33"/>
    </row>
    <row r="119" spans="1:8" x14ac:dyDescent="0.25">
      <c r="A119" s="5" t="s">
        <v>496</v>
      </c>
      <c r="B119" s="6" t="s">
        <v>244</v>
      </c>
      <c r="C119" s="6" t="s">
        <v>245</v>
      </c>
      <c r="D119" s="11" t="s">
        <v>93</v>
      </c>
      <c r="E119" s="5" t="s">
        <v>497</v>
      </c>
      <c r="F119" s="6" t="s">
        <v>498</v>
      </c>
      <c r="G119" s="33"/>
      <c r="H119" s="33"/>
    </row>
    <row r="120" spans="1:8" x14ac:dyDescent="0.25">
      <c r="A120" s="5" t="s">
        <v>499</v>
      </c>
      <c r="B120" s="6" t="s">
        <v>500</v>
      </c>
      <c r="C120" s="6" t="s">
        <v>501</v>
      </c>
      <c r="D120" s="11" t="s">
        <v>93</v>
      </c>
      <c r="E120" s="5" t="s">
        <v>502</v>
      </c>
      <c r="F120" s="6" t="s">
        <v>503</v>
      </c>
      <c r="G120" s="33"/>
      <c r="H120" s="33"/>
    </row>
    <row r="121" spans="1:8" x14ac:dyDescent="0.25">
      <c r="A121" s="5" t="s">
        <v>504</v>
      </c>
      <c r="B121" s="6" t="s">
        <v>505</v>
      </c>
      <c r="C121" s="6" t="s">
        <v>506</v>
      </c>
      <c r="D121" s="11" t="s">
        <v>93</v>
      </c>
      <c r="E121" s="5" t="s">
        <v>507</v>
      </c>
      <c r="F121" s="6" t="s">
        <v>508</v>
      </c>
      <c r="G121" s="33"/>
      <c r="H121" s="33"/>
    </row>
    <row r="122" spans="1:8" x14ac:dyDescent="0.25">
      <c r="A122" s="5" t="s">
        <v>509</v>
      </c>
      <c r="B122" s="6" t="s">
        <v>510</v>
      </c>
      <c r="C122" s="6" t="s">
        <v>511</v>
      </c>
      <c r="D122" s="11" t="s">
        <v>93</v>
      </c>
      <c r="E122" s="5" t="s">
        <v>512</v>
      </c>
      <c r="F122" s="6" t="s">
        <v>513</v>
      </c>
      <c r="G122" s="33"/>
      <c r="H122" s="33"/>
    </row>
    <row r="123" spans="1:8" x14ac:dyDescent="0.25">
      <c r="A123" s="5" t="s">
        <v>514</v>
      </c>
      <c r="B123" s="6" t="s">
        <v>515</v>
      </c>
      <c r="C123" s="6" t="s">
        <v>516</v>
      </c>
      <c r="D123" s="11" t="s">
        <v>93</v>
      </c>
      <c r="E123" s="5" t="s">
        <v>517</v>
      </c>
      <c r="F123" s="6" t="s">
        <v>518</v>
      </c>
      <c r="G123" s="33"/>
      <c r="H123" s="33"/>
    </row>
    <row r="124" spans="1:8" x14ac:dyDescent="0.25">
      <c r="A124" s="5" t="s">
        <v>519</v>
      </c>
      <c r="B124" s="6" t="s">
        <v>520</v>
      </c>
      <c r="C124" s="6" t="s">
        <v>521</v>
      </c>
      <c r="D124" s="11" t="s">
        <v>93</v>
      </c>
      <c r="E124" s="13"/>
      <c r="F124" s="420" t="s">
        <v>3962</v>
      </c>
      <c r="G124" s="8"/>
      <c r="H124" s="8"/>
    </row>
    <row r="125" spans="1:8" x14ac:dyDescent="0.25">
      <c r="A125" s="5" t="s">
        <v>522</v>
      </c>
      <c r="B125" s="6" t="s">
        <v>523</v>
      </c>
      <c r="C125" s="6" t="s">
        <v>524</v>
      </c>
      <c r="D125" s="11" t="s">
        <v>93</v>
      </c>
      <c r="E125" s="13"/>
      <c r="F125" s="420" t="s">
        <v>3961</v>
      </c>
      <c r="G125" s="8"/>
      <c r="H125" s="8"/>
    </row>
    <row r="126" spans="1:8" x14ac:dyDescent="0.25">
      <c r="A126" s="5" t="s">
        <v>525</v>
      </c>
      <c r="B126" s="6" t="s">
        <v>526</v>
      </c>
      <c r="C126" s="6" t="s">
        <v>527</v>
      </c>
      <c r="D126" s="11" t="s">
        <v>93</v>
      </c>
      <c r="E126" s="13"/>
      <c r="F126" s="420" t="s">
        <v>3960</v>
      </c>
      <c r="G126" s="8"/>
      <c r="H126" s="8"/>
    </row>
    <row r="127" spans="1:8" x14ac:dyDescent="0.25">
      <c r="A127" s="5" t="s">
        <v>528</v>
      </c>
      <c r="B127" s="6" t="s">
        <v>529</v>
      </c>
      <c r="C127" s="6" t="s">
        <v>530</v>
      </c>
      <c r="D127" s="11" t="s">
        <v>93</v>
      </c>
      <c r="E127" s="13"/>
      <c r="F127" s="8"/>
      <c r="G127" s="8"/>
      <c r="H127" s="8"/>
    </row>
    <row r="128" spans="1:8" x14ac:dyDescent="0.25">
      <c r="A128" s="5" t="s">
        <v>531</v>
      </c>
      <c r="B128" s="6" t="s">
        <v>532</v>
      </c>
      <c r="C128" s="6" t="s">
        <v>533</v>
      </c>
      <c r="D128" s="11" t="s">
        <v>93</v>
      </c>
      <c r="E128" s="13"/>
      <c r="F128" s="8"/>
      <c r="G128" s="8"/>
      <c r="H128" s="8"/>
    </row>
    <row r="129" spans="1:8" x14ac:dyDescent="0.25">
      <c r="A129" s="5" t="s">
        <v>534</v>
      </c>
      <c r="B129" s="6" t="s">
        <v>535</v>
      </c>
      <c r="C129" s="6" t="s">
        <v>536</v>
      </c>
      <c r="D129" s="11" t="s">
        <v>93</v>
      </c>
      <c r="E129" s="13"/>
      <c r="F129" s="8"/>
      <c r="G129" s="8"/>
      <c r="H129" s="8"/>
    </row>
    <row r="130" spans="1:8" x14ac:dyDescent="0.25">
      <c r="A130" s="5" t="s">
        <v>537</v>
      </c>
      <c r="B130" s="6" t="s">
        <v>538</v>
      </c>
      <c r="C130" s="6" t="s">
        <v>539</v>
      </c>
      <c r="D130" s="11" t="s">
        <v>93</v>
      </c>
      <c r="E130" s="13"/>
      <c r="F130" s="8"/>
      <c r="G130" s="8"/>
      <c r="H130" s="8"/>
    </row>
    <row r="131" spans="1:8" x14ac:dyDescent="0.25">
      <c r="A131" s="5" t="s">
        <v>540</v>
      </c>
      <c r="B131" s="6" t="s">
        <v>541</v>
      </c>
      <c r="C131" s="6" t="s">
        <v>542</v>
      </c>
      <c r="D131" s="11" t="s">
        <v>93</v>
      </c>
      <c r="E131" s="13"/>
      <c r="F131" s="8"/>
      <c r="G131" s="8"/>
      <c r="H131" s="8"/>
    </row>
    <row r="132" spans="1:8" x14ac:dyDescent="0.25">
      <c r="A132" s="5" t="s">
        <v>543</v>
      </c>
      <c r="B132" s="6" t="s">
        <v>544</v>
      </c>
      <c r="C132" s="6" t="s">
        <v>545</v>
      </c>
      <c r="D132" s="11" t="s">
        <v>93</v>
      </c>
      <c r="E132" s="13"/>
      <c r="F132" s="8"/>
      <c r="G132" s="8"/>
      <c r="H132" s="8"/>
    </row>
    <row r="133" spans="1:8" x14ac:dyDescent="0.25">
      <c r="A133" s="5" t="s">
        <v>546</v>
      </c>
      <c r="B133" s="6" t="s">
        <v>547</v>
      </c>
      <c r="C133" s="6" t="s">
        <v>548</v>
      </c>
      <c r="D133" s="11" t="s">
        <v>93</v>
      </c>
      <c r="E133" s="13"/>
      <c r="F133" s="8"/>
      <c r="G133" s="8"/>
      <c r="H133" s="8"/>
    </row>
    <row r="134" spans="1:8" x14ac:dyDescent="0.25">
      <c r="A134" s="5" t="s">
        <v>549</v>
      </c>
      <c r="B134" s="6" t="s">
        <v>550</v>
      </c>
      <c r="C134" s="6" t="s">
        <v>551</v>
      </c>
      <c r="D134" s="11" t="s">
        <v>93</v>
      </c>
      <c r="E134" s="13"/>
      <c r="F134" s="8"/>
      <c r="G134" s="8"/>
      <c r="H134" s="8"/>
    </row>
    <row r="135" spans="1:8" x14ac:dyDescent="0.25">
      <c r="A135" s="5" t="s">
        <v>552</v>
      </c>
      <c r="B135" s="6" t="s">
        <v>553</v>
      </c>
      <c r="C135" s="6" t="s">
        <v>554</v>
      </c>
      <c r="D135" s="11" t="s">
        <v>93</v>
      </c>
      <c r="E135" s="13"/>
      <c r="F135" s="8"/>
      <c r="G135" s="8"/>
      <c r="H135" s="8"/>
    </row>
    <row r="136" spans="1:8" x14ac:dyDescent="0.25">
      <c r="A136" s="5" t="s">
        <v>555</v>
      </c>
      <c r="B136" s="6" t="s">
        <v>556</v>
      </c>
      <c r="C136" s="6" t="s">
        <v>557</v>
      </c>
      <c r="D136" s="11" t="s">
        <v>93</v>
      </c>
      <c r="E136" s="13"/>
      <c r="F136" s="8"/>
      <c r="G136" s="8"/>
      <c r="H136" s="8"/>
    </row>
    <row r="137" spans="1:8" x14ac:dyDescent="0.25">
      <c r="A137" s="5" t="s">
        <v>558</v>
      </c>
      <c r="B137" s="6" t="s">
        <v>559</v>
      </c>
      <c r="C137" s="6" t="s">
        <v>560</v>
      </c>
      <c r="D137" s="11" t="s">
        <v>93</v>
      </c>
      <c r="E137" s="13"/>
      <c r="F137" s="8"/>
      <c r="G137" s="8"/>
      <c r="H137" s="8"/>
    </row>
    <row r="138" spans="1:8" x14ac:dyDescent="0.25">
      <c r="A138" s="5" t="s">
        <v>561</v>
      </c>
      <c r="B138" s="6" t="s">
        <v>562</v>
      </c>
      <c r="C138" s="6" t="s">
        <v>71</v>
      </c>
      <c r="D138" s="11" t="s">
        <v>93</v>
      </c>
      <c r="E138" s="13"/>
      <c r="F138" s="8"/>
      <c r="G138" s="8"/>
      <c r="H138" s="8"/>
    </row>
    <row r="139" spans="1:8" x14ac:dyDescent="0.25">
      <c r="A139" s="5" t="s">
        <v>563</v>
      </c>
      <c r="B139" s="6" t="s">
        <v>564</v>
      </c>
      <c r="C139" s="6" t="s">
        <v>565</v>
      </c>
      <c r="D139" s="11" t="s">
        <v>93</v>
      </c>
      <c r="E139" s="13"/>
      <c r="F139" s="8"/>
      <c r="G139" s="8"/>
      <c r="H139" s="8"/>
    </row>
    <row r="140" spans="1:8" x14ac:dyDescent="0.25">
      <c r="A140" s="5" t="s">
        <v>566</v>
      </c>
      <c r="B140" s="6" t="s">
        <v>567</v>
      </c>
      <c r="C140" s="6" t="s">
        <v>568</v>
      </c>
      <c r="D140" s="11" t="s">
        <v>93</v>
      </c>
      <c r="E140" s="13"/>
      <c r="F140" s="8"/>
      <c r="G140" s="8"/>
      <c r="H140" s="8"/>
    </row>
    <row r="141" spans="1:8" x14ac:dyDescent="0.25">
      <c r="A141" s="5" t="s">
        <v>569</v>
      </c>
      <c r="B141" s="6" t="s">
        <v>570</v>
      </c>
      <c r="C141" s="6" t="s">
        <v>571</v>
      </c>
      <c r="D141" s="11" t="s">
        <v>93</v>
      </c>
      <c r="E141" s="13"/>
      <c r="F141" s="8"/>
      <c r="G141" s="8"/>
      <c r="H141" s="8"/>
    </row>
    <row r="142" spans="1:8" x14ac:dyDescent="0.25">
      <c r="A142" s="5" t="s">
        <v>572</v>
      </c>
      <c r="B142" s="6" t="s">
        <v>573</v>
      </c>
      <c r="C142" s="6" t="s">
        <v>574</v>
      </c>
      <c r="D142" s="11" t="s">
        <v>93</v>
      </c>
      <c r="E142" s="13"/>
      <c r="F142" s="8"/>
      <c r="G142" s="8"/>
      <c r="H142" s="8"/>
    </row>
    <row r="143" spans="1:8" x14ac:dyDescent="0.25">
      <c r="A143" s="5" t="s">
        <v>575</v>
      </c>
      <c r="B143" s="6" t="s">
        <v>576</v>
      </c>
      <c r="C143" s="6" t="s">
        <v>577</v>
      </c>
      <c r="D143" s="11" t="s">
        <v>93</v>
      </c>
      <c r="E143" s="13"/>
      <c r="F143" s="8"/>
      <c r="G143" s="8"/>
      <c r="H143" s="8"/>
    </row>
    <row r="144" spans="1:8" x14ac:dyDescent="0.25">
      <c r="A144" s="5" t="s">
        <v>578</v>
      </c>
      <c r="B144" s="6" t="s">
        <v>579</v>
      </c>
      <c r="C144" s="6" t="s">
        <v>580</v>
      </c>
      <c r="D144" s="11" t="s">
        <v>93</v>
      </c>
      <c r="E144" s="13"/>
      <c r="F144" s="8"/>
      <c r="G144" s="8"/>
      <c r="H144" s="8"/>
    </row>
    <row r="145" spans="1:8" x14ac:dyDescent="0.25">
      <c r="A145" s="5" t="s">
        <v>581</v>
      </c>
      <c r="B145" s="6" t="s">
        <v>582</v>
      </c>
      <c r="C145" s="6" t="s">
        <v>583</v>
      </c>
      <c r="D145" s="11" t="s">
        <v>93</v>
      </c>
      <c r="E145" s="13"/>
      <c r="F145" s="8"/>
      <c r="G145" s="8"/>
      <c r="H145" s="8"/>
    </row>
    <row r="146" spans="1:8" x14ac:dyDescent="0.25">
      <c r="A146" s="5" t="s">
        <v>584</v>
      </c>
      <c r="B146" s="6" t="s">
        <v>585</v>
      </c>
      <c r="C146" s="6" t="s">
        <v>586</v>
      </c>
      <c r="D146" s="11" t="s">
        <v>93</v>
      </c>
      <c r="E146" s="13"/>
      <c r="F146" s="8"/>
      <c r="G146" s="8"/>
      <c r="H146" s="8"/>
    </row>
    <row r="147" spans="1:8" x14ac:dyDescent="0.25">
      <c r="A147" s="5" t="s">
        <v>587</v>
      </c>
      <c r="B147" s="6" t="s">
        <v>588</v>
      </c>
      <c r="C147" s="6" t="s">
        <v>589</v>
      </c>
      <c r="D147" s="11" t="s">
        <v>93</v>
      </c>
      <c r="E147" s="13"/>
      <c r="F147" s="8"/>
      <c r="G147" s="8"/>
      <c r="H147" s="8"/>
    </row>
    <row r="148" spans="1:8" x14ac:dyDescent="0.25">
      <c r="A148" s="5" t="s">
        <v>590</v>
      </c>
      <c r="B148" s="6" t="s">
        <v>591</v>
      </c>
      <c r="C148" s="6" t="s">
        <v>592</v>
      </c>
      <c r="D148" s="11" t="s">
        <v>93</v>
      </c>
      <c r="E148" s="13"/>
      <c r="F148" s="8"/>
      <c r="G148" s="8"/>
      <c r="H148" s="8"/>
    </row>
    <row r="149" spans="1:8" x14ac:dyDescent="0.25">
      <c r="A149" s="5" t="s">
        <v>593</v>
      </c>
      <c r="B149" s="6" t="s">
        <v>594</v>
      </c>
      <c r="C149" s="6" t="s">
        <v>595</v>
      </c>
      <c r="D149" s="11" t="s">
        <v>93</v>
      </c>
      <c r="E149" s="13"/>
      <c r="F149" s="8"/>
      <c r="G149" s="8"/>
      <c r="H149" s="8"/>
    </row>
    <row r="150" spans="1:8" x14ac:dyDescent="0.25">
      <c r="A150" s="5" t="s">
        <v>596</v>
      </c>
      <c r="B150" s="6" t="s">
        <v>597</v>
      </c>
      <c r="C150" s="6" t="s">
        <v>598</v>
      </c>
      <c r="D150" s="11" t="s">
        <v>93</v>
      </c>
      <c r="E150" s="13"/>
      <c r="F150" s="8"/>
      <c r="G150" s="8"/>
      <c r="H150" s="8"/>
    </row>
    <row r="151" spans="1:8" x14ac:dyDescent="0.25">
      <c r="A151" s="5" t="s">
        <v>599</v>
      </c>
      <c r="B151" s="6" t="s">
        <v>600</v>
      </c>
      <c r="C151" s="6" t="s">
        <v>601</v>
      </c>
      <c r="D151" s="11" t="s">
        <v>93</v>
      </c>
      <c r="E151" s="13"/>
      <c r="F151" s="8"/>
      <c r="G151" s="8"/>
      <c r="H151" s="8"/>
    </row>
    <row r="152" spans="1:8" x14ac:dyDescent="0.25">
      <c r="A152" s="5" t="s">
        <v>602</v>
      </c>
      <c r="B152" s="6" t="s">
        <v>603</v>
      </c>
      <c r="C152" s="6" t="s">
        <v>604</v>
      </c>
      <c r="D152" s="11" t="s">
        <v>93</v>
      </c>
      <c r="E152" s="13"/>
      <c r="F152" s="8"/>
      <c r="G152" s="8"/>
      <c r="H152" s="8"/>
    </row>
    <row r="153" spans="1:8" x14ac:dyDescent="0.25">
      <c r="A153" s="5" t="s">
        <v>605</v>
      </c>
      <c r="B153" s="6" t="s">
        <v>606</v>
      </c>
      <c r="C153" s="6" t="s">
        <v>607</v>
      </c>
      <c r="D153" s="11" t="s">
        <v>93</v>
      </c>
      <c r="E153" s="13"/>
      <c r="F153" s="8"/>
      <c r="G153" s="8"/>
      <c r="H153" s="8"/>
    </row>
    <row r="154" spans="1:8" x14ac:dyDescent="0.25">
      <c r="A154" s="5" t="s">
        <v>608</v>
      </c>
      <c r="B154" s="6" t="s">
        <v>609</v>
      </c>
      <c r="C154" s="6" t="s">
        <v>610</v>
      </c>
      <c r="D154" s="11" t="s">
        <v>93</v>
      </c>
      <c r="E154" s="13"/>
      <c r="F154" s="8"/>
      <c r="G154" s="8"/>
      <c r="H154" s="8"/>
    </row>
    <row r="155" spans="1:8" x14ac:dyDescent="0.25">
      <c r="A155" s="5" t="s">
        <v>611</v>
      </c>
      <c r="B155" s="6" t="s">
        <v>612</v>
      </c>
      <c r="C155" s="6" t="s">
        <v>613</v>
      </c>
      <c r="D155" s="11" t="s">
        <v>93</v>
      </c>
      <c r="E155" s="13"/>
      <c r="F155" s="8"/>
      <c r="G155" s="8"/>
      <c r="H155" s="8"/>
    </row>
    <row r="156" spans="1:8" x14ac:dyDescent="0.25">
      <c r="A156" s="5" t="s">
        <v>614</v>
      </c>
      <c r="B156" s="6" t="s">
        <v>615</v>
      </c>
      <c r="C156" s="6" t="s">
        <v>616</v>
      </c>
      <c r="D156" s="11" t="s">
        <v>93</v>
      </c>
      <c r="E156" s="13"/>
      <c r="F156" s="8"/>
      <c r="G156" s="8"/>
      <c r="H156" s="8"/>
    </row>
    <row r="157" spans="1:8" x14ac:dyDescent="0.25">
      <c r="A157" s="5" t="s">
        <v>617</v>
      </c>
      <c r="B157" s="6" t="s">
        <v>618</v>
      </c>
      <c r="C157" s="6" t="s">
        <v>619</v>
      </c>
      <c r="D157" s="11" t="s">
        <v>93</v>
      </c>
      <c r="E157" s="13"/>
      <c r="F157" s="8"/>
      <c r="G157" s="8"/>
      <c r="H157" s="8"/>
    </row>
    <row r="158" spans="1:8" x14ac:dyDescent="0.25">
      <c r="A158" s="5" t="s">
        <v>620</v>
      </c>
      <c r="B158" s="6" t="s">
        <v>621</v>
      </c>
      <c r="C158" s="6" t="s">
        <v>622</v>
      </c>
      <c r="D158" s="11" t="s">
        <v>93</v>
      </c>
      <c r="E158" s="13"/>
      <c r="F158" s="8"/>
      <c r="G158" s="8"/>
      <c r="H158" s="8"/>
    </row>
    <row r="159" spans="1:8" x14ac:dyDescent="0.25">
      <c r="A159" s="5" t="s">
        <v>623</v>
      </c>
      <c r="B159" s="6" t="s">
        <v>624</v>
      </c>
      <c r="C159" s="6" t="s">
        <v>625</v>
      </c>
      <c r="D159" s="11" t="s">
        <v>93</v>
      </c>
      <c r="E159" s="13"/>
      <c r="F159" s="8"/>
      <c r="G159" s="8"/>
      <c r="H159" s="8"/>
    </row>
    <row r="160" spans="1:8" x14ac:dyDescent="0.25">
      <c r="A160" s="5" t="s">
        <v>626</v>
      </c>
      <c r="B160" s="6" t="s">
        <v>360</v>
      </c>
      <c r="C160" s="6" t="s">
        <v>361</v>
      </c>
      <c r="D160" s="11" t="s">
        <v>93</v>
      </c>
      <c r="E160" s="13"/>
      <c r="F160" s="8"/>
      <c r="G160" s="8"/>
      <c r="H160" s="8"/>
    </row>
    <row r="161" spans="1:8" x14ac:dyDescent="0.25">
      <c r="A161" s="5" t="s">
        <v>627</v>
      </c>
      <c r="B161" s="6" t="s">
        <v>628</v>
      </c>
      <c r="C161" s="6" t="s">
        <v>629</v>
      </c>
      <c r="D161" s="11" t="s">
        <v>93</v>
      </c>
      <c r="E161" s="13"/>
      <c r="F161" s="8"/>
      <c r="G161" s="8"/>
      <c r="H161" s="8"/>
    </row>
    <row r="162" spans="1:8" x14ac:dyDescent="0.25">
      <c r="A162" s="5" t="s">
        <v>630</v>
      </c>
      <c r="B162" s="6" t="s">
        <v>631</v>
      </c>
      <c r="C162" s="6" t="s">
        <v>632</v>
      </c>
      <c r="D162" s="11" t="s">
        <v>93</v>
      </c>
      <c r="E162" s="13"/>
      <c r="F162" s="8"/>
      <c r="G162" s="8"/>
      <c r="H162" s="8"/>
    </row>
    <row r="163" spans="1:8" x14ac:dyDescent="0.25">
      <c r="A163" s="5" t="s">
        <v>633</v>
      </c>
      <c r="B163" s="6" t="s">
        <v>634</v>
      </c>
      <c r="C163" s="6" t="s">
        <v>635</v>
      </c>
      <c r="D163" s="11" t="s">
        <v>93</v>
      </c>
      <c r="E163" s="13"/>
      <c r="F163" s="8"/>
      <c r="G163" s="8"/>
      <c r="H163" s="8"/>
    </row>
    <row r="164" spans="1:8" x14ac:dyDescent="0.25">
      <c r="A164" s="5" t="s">
        <v>636</v>
      </c>
      <c r="B164" s="6" t="s">
        <v>637</v>
      </c>
      <c r="C164" s="6" t="s">
        <v>638</v>
      </c>
      <c r="D164" s="11" t="s">
        <v>93</v>
      </c>
      <c r="E164" s="13"/>
      <c r="F164" s="8"/>
      <c r="G164" s="8"/>
      <c r="H164" s="8"/>
    </row>
    <row r="165" spans="1:8" x14ac:dyDescent="0.25">
      <c r="A165" s="5" t="s">
        <v>639</v>
      </c>
      <c r="B165" s="6" t="s">
        <v>640</v>
      </c>
      <c r="C165" s="6" t="s">
        <v>641</v>
      </c>
      <c r="D165" s="11" t="s">
        <v>93</v>
      </c>
      <c r="E165" s="13"/>
      <c r="F165" s="8"/>
      <c r="G165" s="8"/>
      <c r="H165" s="8"/>
    </row>
    <row r="166" spans="1:8" x14ac:dyDescent="0.25">
      <c r="A166" s="5" t="s">
        <v>642</v>
      </c>
      <c r="B166" s="6" t="s">
        <v>643</v>
      </c>
      <c r="C166" s="6" t="s">
        <v>644</v>
      </c>
      <c r="D166" s="11" t="s">
        <v>93</v>
      </c>
      <c r="E166" s="13"/>
      <c r="F166" s="8"/>
      <c r="G166" s="8"/>
      <c r="H166" s="8"/>
    </row>
    <row r="167" spans="1:8" x14ac:dyDescent="0.25">
      <c r="A167" s="5" t="s">
        <v>645</v>
      </c>
      <c r="B167" s="6" t="s">
        <v>646</v>
      </c>
      <c r="C167" s="6" t="s">
        <v>647</v>
      </c>
      <c r="D167" s="11" t="s">
        <v>93</v>
      </c>
      <c r="E167" s="13"/>
      <c r="F167" s="8"/>
      <c r="G167" s="8"/>
      <c r="H167" s="8"/>
    </row>
    <row r="168" spans="1:8" x14ac:dyDescent="0.25">
      <c r="A168" s="5" t="s">
        <v>648</v>
      </c>
      <c r="B168" s="6" t="s">
        <v>649</v>
      </c>
      <c r="C168" s="6" t="s">
        <v>650</v>
      </c>
      <c r="D168" s="11" t="s">
        <v>93</v>
      </c>
      <c r="E168" s="13"/>
      <c r="F168" s="8"/>
      <c r="G168" s="8"/>
      <c r="H168" s="8"/>
    </row>
    <row r="169" spans="1:8" x14ac:dyDescent="0.25">
      <c r="A169" s="5" t="s">
        <v>651</v>
      </c>
      <c r="B169" s="6" t="s">
        <v>652</v>
      </c>
      <c r="C169" s="6" t="s">
        <v>653</v>
      </c>
      <c r="D169" s="11" t="s">
        <v>93</v>
      </c>
      <c r="E169" s="13"/>
      <c r="F169" s="8"/>
      <c r="G169" s="8"/>
      <c r="H169" s="8"/>
    </row>
    <row r="170" spans="1:8" x14ac:dyDescent="0.25">
      <c r="A170" s="5" t="s">
        <v>654</v>
      </c>
      <c r="B170" s="6" t="s">
        <v>655</v>
      </c>
      <c r="C170" s="6" t="s">
        <v>656</v>
      </c>
      <c r="D170" s="11" t="s">
        <v>93</v>
      </c>
      <c r="E170" s="13"/>
      <c r="F170" s="8"/>
      <c r="G170" s="8"/>
      <c r="H170" s="8"/>
    </row>
    <row r="171" spans="1:8" x14ac:dyDescent="0.25">
      <c r="A171" s="5" t="s">
        <v>657</v>
      </c>
      <c r="B171" s="6" t="s">
        <v>658</v>
      </c>
      <c r="C171" s="6" t="s">
        <v>659</v>
      </c>
      <c r="D171" s="11" t="s">
        <v>93</v>
      </c>
      <c r="E171" s="13"/>
      <c r="F171" s="8"/>
      <c r="G171" s="8"/>
      <c r="H171" s="8"/>
    </row>
    <row r="172" spans="1:8" x14ac:dyDescent="0.25">
      <c r="A172" s="5" t="s">
        <v>660</v>
      </c>
      <c r="B172" s="6" t="s">
        <v>661</v>
      </c>
      <c r="C172" s="6" t="s">
        <v>662</v>
      </c>
      <c r="D172" s="11" t="s">
        <v>93</v>
      </c>
      <c r="E172" s="13"/>
      <c r="F172" s="8"/>
      <c r="G172" s="8"/>
      <c r="H172" s="8"/>
    </row>
    <row r="173" spans="1:8" x14ac:dyDescent="0.25">
      <c r="A173" s="5" t="s">
        <v>663</v>
      </c>
      <c r="B173" s="6" t="s">
        <v>664</v>
      </c>
      <c r="C173" s="6" t="s">
        <v>665</v>
      </c>
      <c r="D173" s="11" t="s">
        <v>93</v>
      </c>
      <c r="E173" s="13"/>
      <c r="F173" s="8"/>
      <c r="G173" s="8"/>
      <c r="H173" s="8"/>
    </row>
    <row r="174" spans="1:8" x14ac:dyDescent="0.25">
      <c r="A174" s="5" t="s">
        <v>666</v>
      </c>
      <c r="B174" s="6" t="s">
        <v>667</v>
      </c>
      <c r="C174" s="6" t="s">
        <v>668</v>
      </c>
      <c r="D174" s="11" t="s">
        <v>93</v>
      </c>
      <c r="E174" s="13"/>
      <c r="F174" s="8"/>
      <c r="G174" s="8"/>
      <c r="H174" s="8"/>
    </row>
    <row r="175" spans="1:8" x14ac:dyDescent="0.25">
      <c r="A175" s="5" t="s">
        <v>669</v>
      </c>
      <c r="B175" s="6" t="s">
        <v>670</v>
      </c>
      <c r="C175" s="6" t="s">
        <v>671</v>
      </c>
      <c r="D175" s="11" t="s">
        <v>93</v>
      </c>
      <c r="E175" s="13"/>
      <c r="F175" s="8"/>
      <c r="G175" s="8"/>
      <c r="H175" s="8"/>
    </row>
    <row r="176" spans="1:8" x14ac:dyDescent="0.25">
      <c r="A176" s="5" t="s">
        <v>672</v>
      </c>
      <c r="B176" s="6" t="s">
        <v>673</v>
      </c>
      <c r="C176" s="6" t="s">
        <v>674</v>
      </c>
      <c r="D176" s="11" t="s">
        <v>93</v>
      </c>
      <c r="E176" s="13"/>
      <c r="F176" s="8"/>
      <c r="G176" s="8"/>
      <c r="H176" s="8"/>
    </row>
    <row r="177" spans="1:8" x14ac:dyDescent="0.25">
      <c r="A177" s="5" t="s">
        <v>675</v>
      </c>
      <c r="B177" s="6" t="s">
        <v>676</v>
      </c>
      <c r="C177" s="6" t="s">
        <v>677</v>
      </c>
      <c r="D177" s="11" t="s">
        <v>93</v>
      </c>
      <c r="E177" s="13"/>
      <c r="F177" s="8"/>
      <c r="G177" s="8"/>
      <c r="H177" s="8"/>
    </row>
    <row r="178" spans="1:8" x14ac:dyDescent="0.25">
      <c r="A178" s="5" t="s">
        <v>678</v>
      </c>
      <c r="B178" s="6" t="s">
        <v>679</v>
      </c>
      <c r="C178" s="6" t="s">
        <v>680</v>
      </c>
      <c r="D178" s="11" t="s">
        <v>93</v>
      </c>
      <c r="E178" s="13"/>
      <c r="F178" s="8"/>
      <c r="G178" s="8"/>
      <c r="H178" s="8"/>
    </row>
    <row r="179" spans="1:8" x14ac:dyDescent="0.25">
      <c r="A179" s="5" t="s">
        <v>681</v>
      </c>
      <c r="B179" s="6" t="s">
        <v>682</v>
      </c>
      <c r="C179" s="6" t="s">
        <v>683</v>
      </c>
      <c r="D179" s="11" t="s">
        <v>93</v>
      </c>
      <c r="E179" s="13"/>
      <c r="F179" s="8"/>
      <c r="G179" s="8"/>
      <c r="H179" s="8"/>
    </row>
    <row r="180" spans="1:8" x14ac:dyDescent="0.25">
      <c r="A180" s="5" t="s">
        <v>684</v>
      </c>
      <c r="B180" s="6" t="s">
        <v>685</v>
      </c>
      <c r="C180" s="6" t="s">
        <v>686</v>
      </c>
      <c r="D180" s="11" t="s">
        <v>93</v>
      </c>
      <c r="E180" s="13"/>
      <c r="F180" s="8"/>
      <c r="G180" s="8"/>
      <c r="H180" s="8"/>
    </row>
    <row r="181" spans="1:8" x14ac:dyDescent="0.25">
      <c r="A181" s="5" t="s">
        <v>687</v>
      </c>
      <c r="B181" s="6" t="s">
        <v>688</v>
      </c>
      <c r="C181" s="6" t="s">
        <v>689</v>
      </c>
      <c r="D181" s="11" t="s">
        <v>93</v>
      </c>
      <c r="E181" s="13"/>
      <c r="F181" s="8"/>
      <c r="G181" s="8"/>
      <c r="H181" s="8"/>
    </row>
    <row r="182" spans="1:8" x14ac:dyDescent="0.25">
      <c r="A182" s="5" t="s">
        <v>690</v>
      </c>
      <c r="B182" s="6" t="s">
        <v>691</v>
      </c>
      <c r="C182" s="6" t="s">
        <v>692</v>
      </c>
      <c r="D182" s="11" t="s">
        <v>93</v>
      </c>
      <c r="E182" s="13"/>
      <c r="F182" s="8"/>
      <c r="G182" s="8"/>
      <c r="H182" s="8"/>
    </row>
    <row r="183" spans="1:8" x14ac:dyDescent="0.25">
      <c r="A183" s="5" t="s">
        <v>693</v>
      </c>
      <c r="B183" s="6" t="s">
        <v>694</v>
      </c>
      <c r="C183" s="6" t="s">
        <v>695</v>
      </c>
      <c r="D183" s="11" t="s">
        <v>93</v>
      </c>
      <c r="E183" s="13"/>
      <c r="F183" s="8"/>
      <c r="G183" s="8"/>
      <c r="H183" s="8"/>
    </row>
    <row r="184" spans="1:8" x14ac:dyDescent="0.25">
      <c r="A184" s="5" t="s">
        <v>696</v>
      </c>
      <c r="B184" s="6" t="s">
        <v>697</v>
      </c>
      <c r="C184" s="6" t="s">
        <v>698</v>
      </c>
      <c r="D184" s="11" t="s">
        <v>93</v>
      </c>
      <c r="E184" s="13"/>
      <c r="F184" s="8"/>
      <c r="G184" s="8"/>
      <c r="H184" s="8"/>
    </row>
    <row r="185" spans="1:8" x14ac:dyDescent="0.25">
      <c r="A185" s="5" t="s">
        <v>699</v>
      </c>
      <c r="B185" s="6" t="s">
        <v>700</v>
      </c>
      <c r="C185" s="6" t="s">
        <v>701</v>
      </c>
      <c r="D185" s="11" t="s">
        <v>93</v>
      </c>
      <c r="E185" s="13"/>
      <c r="F185" s="8"/>
      <c r="G185" s="8"/>
      <c r="H185" s="8"/>
    </row>
    <row r="186" spans="1:8" x14ac:dyDescent="0.25">
      <c r="A186" s="5" t="s">
        <v>702</v>
      </c>
      <c r="B186" s="6" t="s">
        <v>703</v>
      </c>
      <c r="C186" s="6" t="s">
        <v>704</v>
      </c>
      <c r="D186" s="11" t="s">
        <v>93</v>
      </c>
      <c r="E186" s="13"/>
      <c r="F186" s="8"/>
      <c r="G186" s="8"/>
      <c r="H186" s="8"/>
    </row>
    <row r="187" spans="1:8" x14ac:dyDescent="0.25">
      <c r="A187" s="5" t="s">
        <v>705</v>
      </c>
      <c r="B187" s="6" t="s">
        <v>706</v>
      </c>
      <c r="C187" s="6" t="s">
        <v>707</v>
      </c>
      <c r="D187" s="11" t="s">
        <v>93</v>
      </c>
      <c r="E187" s="13"/>
      <c r="F187" s="8"/>
      <c r="G187" s="8"/>
      <c r="H187" s="8"/>
    </row>
    <row r="188" spans="1:8" x14ac:dyDescent="0.25">
      <c r="A188" s="5" t="s">
        <v>708</v>
      </c>
      <c r="B188" s="6" t="s">
        <v>709</v>
      </c>
      <c r="C188" s="6" t="s">
        <v>710</v>
      </c>
      <c r="D188" s="11" t="s">
        <v>93</v>
      </c>
      <c r="E188" s="13"/>
      <c r="F188" s="8"/>
      <c r="G188" s="8"/>
      <c r="H188" s="8"/>
    </row>
    <row r="189" spans="1:8" x14ac:dyDescent="0.25">
      <c r="A189" s="5" t="s">
        <v>711</v>
      </c>
      <c r="B189" s="6" t="s">
        <v>386</v>
      </c>
      <c r="C189" s="6" t="s">
        <v>387</v>
      </c>
      <c r="D189" s="11" t="s">
        <v>93</v>
      </c>
      <c r="E189" s="13"/>
      <c r="F189" s="8"/>
      <c r="G189" s="8"/>
      <c r="H189" s="8"/>
    </row>
    <row r="190" spans="1:8" x14ac:dyDescent="0.25">
      <c r="A190" s="5" t="s">
        <v>712</v>
      </c>
      <c r="B190" s="6" t="s">
        <v>713</v>
      </c>
      <c r="C190" s="6" t="s">
        <v>714</v>
      </c>
      <c r="D190" s="11" t="s">
        <v>93</v>
      </c>
      <c r="E190" s="13"/>
      <c r="F190" s="8"/>
      <c r="G190" s="8"/>
      <c r="H190" s="8"/>
    </row>
    <row r="191" spans="1:8" x14ac:dyDescent="0.25">
      <c r="A191" s="5" t="s">
        <v>715</v>
      </c>
      <c r="B191" s="6" t="s">
        <v>447</v>
      </c>
      <c r="C191" s="6" t="s">
        <v>448</v>
      </c>
      <c r="D191" s="11" t="s">
        <v>93</v>
      </c>
      <c r="E191" s="13"/>
      <c r="F191" s="8"/>
      <c r="G191" s="8"/>
      <c r="H191" s="8"/>
    </row>
    <row r="192" spans="1:8" x14ac:dyDescent="0.25">
      <c r="A192" s="5" t="s">
        <v>716</v>
      </c>
      <c r="B192" s="6" t="s">
        <v>717</v>
      </c>
      <c r="C192" s="6" t="s">
        <v>718</v>
      </c>
      <c r="D192" s="11" t="s">
        <v>93</v>
      </c>
      <c r="E192" s="13"/>
      <c r="F192" s="8"/>
      <c r="G192" s="8"/>
      <c r="H192" s="8"/>
    </row>
    <row r="193" spans="1:8" x14ac:dyDescent="0.25">
      <c r="A193" s="5" t="s">
        <v>719</v>
      </c>
      <c r="B193" s="6" t="s">
        <v>453</v>
      </c>
      <c r="C193" s="6" t="s">
        <v>454</v>
      </c>
      <c r="D193" s="11" t="s">
        <v>93</v>
      </c>
      <c r="E193" s="13"/>
      <c r="F193" s="8"/>
      <c r="G193" s="8"/>
      <c r="H193" s="8"/>
    </row>
    <row r="194" spans="1:8" x14ac:dyDescent="0.25">
      <c r="A194" s="5" t="s">
        <v>720</v>
      </c>
      <c r="B194" s="6" t="s">
        <v>721</v>
      </c>
      <c r="C194" s="6" t="s">
        <v>722</v>
      </c>
      <c r="D194" s="11" t="s">
        <v>93</v>
      </c>
      <c r="E194" s="13"/>
      <c r="F194" s="8"/>
      <c r="G194" s="8"/>
      <c r="H194" s="8"/>
    </row>
    <row r="195" spans="1:8" x14ac:dyDescent="0.25">
      <c r="A195" s="5" t="s">
        <v>723</v>
      </c>
      <c r="B195" s="6" t="s">
        <v>724</v>
      </c>
      <c r="C195" s="6" t="s">
        <v>725</v>
      </c>
      <c r="D195" s="11" t="s">
        <v>93</v>
      </c>
      <c r="E195" s="13"/>
      <c r="F195" s="8"/>
      <c r="G195" s="8"/>
      <c r="H195" s="8"/>
    </row>
    <row r="196" spans="1:8" x14ac:dyDescent="0.25">
      <c r="A196" s="5" t="s">
        <v>726</v>
      </c>
      <c r="B196" s="6" t="s">
        <v>727</v>
      </c>
      <c r="C196" s="6" t="s">
        <v>728</v>
      </c>
      <c r="D196" s="11" t="s">
        <v>93</v>
      </c>
      <c r="E196" s="13"/>
      <c r="F196" s="8"/>
      <c r="G196" s="8"/>
      <c r="H196" s="8"/>
    </row>
    <row r="197" spans="1:8" x14ac:dyDescent="0.25">
      <c r="A197" s="5" t="s">
        <v>729</v>
      </c>
      <c r="B197" s="6" t="s">
        <v>730</v>
      </c>
      <c r="C197" s="6" t="s">
        <v>731</v>
      </c>
      <c r="D197" s="11" t="s">
        <v>93</v>
      </c>
      <c r="E197" s="13"/>
      <c r="F197" s="8"/>
      <c r="G197" s="8"/>
      <c r="H197" s="8"/>
    </row>
    <row r="198" spans="1:8" x14ac:dyDescent="0.25">
      <c r="A198" s="5" t="s">
        <v>732</v>
      </c>
      <c r="B198" s="6" t="s">
        <v>733</v>
      </c>
      <c r="C198" s="6" t="s">
        <v>734</v>
      </c>
      <c r="D198" s="11" t="s">
        <v>93</v>
      </c>
      <c r="E198" s="13"/>
      <c r="F198" s="8"/>
      <c r="G198" s="8"/>
      <c r="H198" s="8"/>
    </row>
    <row r="199" spans="1:8" x14ac:dyDescent="0.25">
      <c r="A199" s="5" t="s">
        <v>735</v>
      </c>
      <c r="B199" s="6" t="s">
        <v>736</v>
      </c>
      <c r="C199" s="6" t="s">
        <v>737</v>
      </c>
      <c r="D199" s="11" t="s">
        <v>93</v>
      </c>
      <c r="E199" s="13"/>
      <c r="F199" s="8"/>
      <c r="G199" s="8"/>
      <c r="H199" s="8"/>
    </row>
    <row r="200" spans="1:8" x14ac:dyDescent="0.25">
      <c r="A200" s="5" t="s">
        <v>738</v>
      </c>
      <c r="B200" s="6" t="s">
        <v>739</v>
      </c>
      <c r="C200" s="6" t="s">
        <v>740</v>
      </c>
      <c r="D200" s="11" t="s">
        <v>93</v>
      </c>
      <c r="E200" s="13"/>
      <c r="F200" s="8"/>
      <c r="G200" s="8"/>
      <c r="H200" s="8"/>
    </row>
    <row r="201" spans="1:8" x14ac:dyDescent="0.25">
      <c r="A201" s="5" t="s">
        <v>741</v>
      </c>
      <c r="B201" s="6" t="s">
        <v>742</v>
      </c>
      <c r="C201" s="6" t="s">
        <v>743</v>
      </c>
      <c r="D201" s="11" t="s">
        <v>93</v>
      </c>
      <c r="E201" s="13"/>
      <c r="F201" s="8"/>
      <c r="G201" s="8"/>
      <c r="H201" s="8"/>
    </row>
    <row r="202" spans="1:8" x14ac:dyDescent="0.25">
      <c r="A202" s="5" t="s">
        <v>744</v>
      </c>
      <c r="B202" s="6" t="s">
        <v>745</v>
      </c>
      <c r="C202" s="6" t="s">
        <v>746</v>
      </c>
      <c r="D202" s="11" t="s">
        <v>93</v>
      </c>
      <c r="E202" s="13"/>
      <c r="F202" s="8"/>
      <c r="G202" s="8"/>
      <c r="H202" s="8"/>
    </row>
    <row r="203" spans="1:8" x14ac:dyDescent="0.25">
      <c r="A203" s="5" t="s">
        <v>747</v>
      </c>
      <c r="B203" s="6" t="s">
        <v>494</v>
      </c>
      <c r="C203" s="6" t="s">
        <v>495</v>
      </c>
      <c r="D203" s="11" t="s">
        <v>93</v>
      </c>
      <c r="E203" s="13"/>
      <c r="F203" s="8"/>
      <c r="G203" s="8"/>
      <c r="H203" s="8"/>
    </row>
    <row r="204" spans="1:8" x14ac:dyDescent="0.25">
      <c r="A204" s="5" t="s">
        <v>748</v>
      </c>
      <c r="B204" s="6" t="s">
        <v>749</v>
      </c>
      <c r="C204" s="6" t="s">
        <v>750</v>
      </c>
      <c r="D204" s="11" t="s">
        <v>93</v>
      </c>
      <c r="E204" s="13"/>
      <c r="F204" s="8"/>
      <c r="G204" s="8"/>
      <c r="H204" s="8"/>
    </row>
    <row r="205" spans="1:8" x14ac:dyDescent="0.25">
      <c r="A205" s="5" t="s">
        <v>751</v>
      </c>
      <c r="B205" s="6" t="s">
        <v>752</v>
      </c>
      <c r="C205" s="6" t="s">
        <v>753</v>
      </c>
      <c r="D205" s="11" t="s">
        <v>93</v>
      </c>
      <c r="E205" s="13"/>
      <c r="F205" s="8"/>
      <c r="G205" s="8"/>
      <c r="H205" s="8"/>
    </row>
    <row r="206" spans="1:8" x14ac:dyDescent="0.25">
      <c r="A206" s="5" t="s">
        <v>754</v>
      </c>
      <c r="B206" s="6" t="s">
        <v>755</v>
      </c>
      <c r="C206" s="6" t="s">
        <v>756</v>
      </c>
      <c r="D206" s="11" t="s">
        <v>93</v>
      </c>
      <c r="E206" s="13"/>
      <c r="F206" s="8"/>
      <c r="G206" s="8"/>
      <c r="H206" s="8"/>
    </row>
    <row r="207" spans="1:8" x14ac:dyDescent="0.25">
      <c r="A207" s="5" t="s">
        <v>757</v>
      </c>
      <c r="B207" s="6" t="s">
        <v>758</v>
      </c>
      <c r="C207" s="6" t="s">
        <v>759</v>
      </c>
      <c r="D207" s="11" t="s">
        <v>93</v>
      </c>
      <c r="E207" s="13"/>
      <c r="F207" s="8"/>
      <c r="G207" s="8"/>
      <c r="H207" s="8"/>
    </row>
    <row r="208" spans="1:8" x14ac:dyDescent="0.25">
      <c r="A208" s="5" t="s">
        <v>760</v>
      </c>
      <c r="B208" s="6" t="s">
        <v>761</v>
      </c>
      <c r="C208" s="6" t="s">
        <v>762</v>
      </c>
      <c r="D208" s="11" t="s">
        <v>93</v>
      </c>
      <c r="E208" s="13"/>
      <c r="F208" s="8"/>
      <c r="G208" s="8"/>
      <c r="H208" s="8"/>
    </row>
    <row r="209" spans="1:8" x14ac:dyDescent="0.25">
      <c r="A209" s="5" t="s">
        <v>763</v>
      </c>
      <c r="B209" s="6" t="s">
        <v>764</v>
      </c>
      <c r="C209" s="6" t="s">
        <v>765</v>
      </c>
      <c r="D209" s="11" t="s">
        <v>93</v>
      </c>
      <c r="E209" s="13"/>
      <c r="F209" s="8"/>
      <c r="G209" s="8"/>
      <c r="H209" s="8"/>
    </row>
    <row r="210" spans="1:8" x14ac:dyDescent="0.25">
      <c r="A210" s="5" t="s">
        <v>766</v>
      </c>
      <c r="B210" s="6" t="s">
        <v>767</v>
      </c>
      <c r="C210" s="6" t="s">
        <v>768</v>
      </c>
      <c r="D210" s="11" t="s">
        <v>93</v>
      </c>
      <c r="E210" s="13"/>
      <c r="F210" s="8"/>
      <c r="G210" s="8"/>
      <c r="H210" s="8"/>
    </row>
    <row r="211" spans="1:8" x14ac:dyDescent="0.25">
      <c r="A211" s="5" t="s">
        <v>769</v>
      </c>
      <c r="B211" s="6" t="s">
        <v>770</v>
      </c>
      <c r="C211" s="6" t="s">
        <v>771</v>
      </c>
      <c r="D211" s="11" t="s">
        <v>93</v>
      </c>
      <c r="E211" s="13"/>
      <c r="F211" s="8"/>
      <c r="G211" s="8"/>
      <c r="H211" s="8"/>
    </row>
    <row r="212" spans="1:8" x14ac:dyDescent="0.25">
      <c r="A212" s="5" t="s">
        <v>772</v>
      </c>
      <c r="B212" s="6" t="s">
        <v>773</v>
      </c>
      <c r="C212" s="6" t="s">
        <v>774</v>
      </c>
      <c r="D212" s="11" t="s">
        <v>93</v>
      </c>
      <c r="E212" s="13"/>
      <c r="F212" s="8"/>
      <c r="G212" s="8"/>
      <c r="H212" s="8"/>
    </row>
    <row r="213" spans="1:8" x14ac:dyDescent="0.25">
      <c r="A213" s="5" t="s">
        <v>775</v>
      </c>
      <c r="B213" s="6" t="s">
        <v>776</v>
      </c>
      <c r="C213" s="6" t="s">
        <v>777</v>
      </c>
      <c r="D213" s="11" t="s">
        <v>93</v>
      </c>
      <c r="E213" s="13"/>
      <c r="F213" s="8"/>
      <c r="G213" s="8"/>
      <c r="H213" s="8"/>
    </row>
    <row r="214" spans="1:8" x14ac:dyDescent="0.25">
      <c r="A214" s="5" t="s">
        <v>778</v>
      </c>
      <c r="B214" s="6" t="s">
        <v>779</v>
      </c>
      <c r="C214" s="6" t="s">
        <v>780</v>
      </c>
      <c r="D214" s="11" t="s">
        <v>93</v>
      </c>
      <c r="E214" s="13"/>
      <c r="F214" s="8"/>
      <c r="G214" s="8"/>
      <c r="H214" s="8"/>
    </row>
    <row r="215" spans="1:8" x14ac:dyDescent="0.25">
      <c r="A215" s="5" t="s">
        <v>781</v>
      </c>
      <c r="B215" s="6" t="s">
        <v>782</v>
      </c>
      <c r="C215" s="6" t="s">
        <v>783</v>
      </c>
      <c r="D215" s="11" t="s">
        <v>93</v>
      </c>
      <c r="E215" s="13"/>
      <c r="F215" s="8"/>
      <c r="G215" s="8"/>
      <c r="H215" s="8"/>
    </row>
    <row r="219" spans="1:8" x14ac:dyDescent="0.25">
      <c r="A219" s="1004" t="s">
        <v>787</v>
      </c>
      <c r="B219" s="15" t="s">
        <v>810</v>
      </c>
      <c r="C219" s="16"/>
    </row>
    <row r="220" spans="1:8" x14ac:dyDescent="0.25">
      <c r="A220" s="1004"/>
      <c r="B220" s="17" t="s">
        <v>811</v>
      </c>
      <c r="C220" s="14" t="s">
        <v>811</v>
      </c>
    </row>
    <row r="221" spans="1:8" x14ac:dyDescent="0.25">
      <c r="A221" s="1004"/>
      <c r="B221" s="17" t="s">
        <v>812</v>
      </c>
      <c r="C221" s="14" t="s">
        <v>813</v>
      </c>
    </row>
    <row r="222" spans="1:8" x14ac:dyDescent="0.25">
      <c r="A222" s="1004"/>
      <c r="B222" s="17" t="s">
        <v>814</v>
      </c>
      <c r="C222" s="14" t="s">
        <v>815</v>
      </c>
    </row>
    <row r="223" spans="1:8" x14ac:dyDescent="0.25">
      <c r="A223" s="1004"/>
      <c r="B223" s="17" t="s">
        <v>816</v>
      </c>
      <c r="C223" s="14" t="s">
        <v>817</v>
      </c>
    </row>
    <row r="224" spans="1:8" x14ac:dyDescent="0.25">
      <c r="A224" s="1004"/>
      <c r="B224" s="17" t="s">
        <v>818</v>
      </c>
      <c r="C224" s="14" t="s">
        <v>819</v>
      </c>
    </row>
    <row r="225" spans="1:10" x14ac:dyDescent="0.25">
      <c r="A225" s="1004"/>
      <c r="B225" s="17" t="s">
        <v>820</v>
      </c>
      <c r="C225" s="14" t="s">
        <v>820</v>
      </c>
    </row>
    <row r="226" spans="1:10" x14ac:dyDescent="0.25">
      <c r="A226" s="16"/>
      <c r="B226" s="16"/>
      <c r="C226" s="16"/>
    </row>
    <row r="227" spans="1:10" x14ac:dyDescent="0.25">
      <c r="A227" s="16"/>
      <c r="B227" s="16"/>
      <c r="C227" s="16"/>
    </row>
    <row r="228" spans="1:10" x14ac:dyDescent="0.25">
      <c r="A228" s="16"/>
      <c r="B228" s="15" t="s">
        <v>821</v>
      </c>
      <c r="C228" s="16"/>
    </row>
    <row r="229" spans="1:10" x14ac:dyDescent="0.25">
      <c r="A229" s="16"/>
      <c r="B229" s="17" t="s">
        <v>822</v>
      </c>
      <c r="C229" s="16"/>
    </row>
    <row r="230" spans="1:10" x14ac:dyDescent="0.25">
      <c r="A230" s="16"/>
      <c r="B230" s="17" t="s">
        <v>823</v>
      </c>
      <c r="C230" s="16"/>
    </row>
    <row r="231" spans="1:10" x14ac:dyDescent="0.25">
      <c r="A231" s="16"/>
      <c r="B231" s="17" t="s">
        <v>824</v>
      </c>
      <c r="C231" s="16"/>
    </row>
    <row r="232" spans="1:10" x14ac:dyDescent="0.25">
      <c r="A232" s="16"/>
      <c r="B232" s="17" t="s">
        <v>825</v>
      </c>
      <c r="C232" s="16"/>
    </row>
    <row r="234" spans="1:10" x14ac:dyDescent="0.25">
      <c r="A234" s="25" t="s">
        <v>1436</v>
      </c>
      <c r="B234" s="25" t="s">
        <v>1437</v>
      </c>
      <c r="C234" s="27" t="s">
        <v>1438</v>
      </c>
      <c r="D234" s="25" t="s">
        <v>1439</v>
      </c>
      <c r="E234" s="26" t="s">
        <v>1440</v>
      </c>
      <c r="F234" s="25" t="s">
        <v>3</v>
      </c>
      <c r="G234" s="34"/>
      <c r="H234" s="34"/>
      <c r="I234" s="30" t="s">
        <v>1441</v>
      </c>
      <c r="J234" s="25" t="s">
        <v>1440</v>
      </c>
    </row>
    <row r="235" spans="1:10" x14ac:dyDescent="0.25">
      <c r="A235" s="21" t="s">
        <v>826</v>
      </c>
      <c r="B235" s="20" t="s">
        <v>827</v>
      </c>
      <c r="C235" s="19" t="s">
        <v>828</v>
      </c>
      <c r="D235" s="19" t="s">
        <v>829</v>
      </c>
      <c r="E235" s="18" t="s">
        <v>835</v>
      </c>
      <c r="F235" s="19" t="s">
        <v>836</v>
      </c>
      <c r="G235" s="35"/>
      <c r="I235" s="19" t="s">
        <v>829</v>
      </c>
      <c r="J235" s="18" t="s">
        <v>835</v>
      </c>
    </row>
    <row r="236" spans="1:10" x14ac:dyDescent="0.25">
      <c r="A236" s="21" t="s">
        <v>826</v>
      </c>
      <c r="B236" s="20" t="s">
        <v>827</v>
      </c>
      <c r="C236" s="19" t="s">
        <v>828</v>
      </c>
      <c r="D236" s="19" t="s">
        <v>829</v>
      </c>
      <c r="E236" s="18" t="s">
        <v>835</v>
      </c>
      <c r="F236" s="19" t="s">
        <v>837</v>
      </c>
      <c r="G236" s="35"/>
      <c r="I236" s="19" t="s">
        <v>829</v>
      </c>
      <c r="J236" s="18" t="s">
        <v>838</v>
      </c>
    </row>
    <row r="237" spans="1:10" x14ac:dyDescent="0.25">
      <c r="A237" s="21" t="s">
        <v>826</v>
      </c>
      <c r="B237" s="20" t="s">
        <v>827</v>
      </c>
      <c r="C237" s="19" t="s">
        <v>828</v>
      </c>
      <c r="D237" s="19" t="s">
        <v>829</v>
      </c>
      <c r="E237" s="18" t="s">
        <v>835</v>
      </c>
      <c r="F237" s="19" t="s">
        <v>840</v>
      </c>
      <c r="G237" s="35"/>
      <c r="I237" s="19" t="s">
        <v>829</v>
      </c>
      <c r="J237" s="18" t="s">
        <v>830</v>
      </c>
    </row>
    <row r="238" spans="1:10" x14ac:dyDescent="0.25">
      <c r="A238" s="21" t="s">
        <v>826</v>
      </c>
      <c r="B238" s="20" t="s">
        <v>827</v>
      </c>
      <c r="C238" s="19" t="s">
        <v>828</v>
      </c>
      <c r="D238" s="19" t="s">
        <v>829</v>
      </c>
      <c r="E238" s="18" t="s">
        <v>835</v>
      </c>
      <c r="F238" s="19" t="s">
        <v>841</v>
      </c>
      <c r="G238" s="35"/>
      <c r="I238" s="19" t="s">
        <v>829</v>
      </c>
      <c r="J238" s="18" t="s">
        <v>1491</v>
      </c>
    </row>
    <row r="239" spans="1:10" x14ac:dyDescent="0.25">
      <c r="A239" s="21" t="s">
        <v>826</v>
      </c>
      <c r="B239" s="20" t="s">
        <v>827</v>
      </c>
      <c r="C239" s="19" t="s">
        <v>828</v>
      </c>
      <c r="D239" s="19" t="s">
        <v>829</v>
      </c>
      <c r="E239" s="18" t="s">
        <v>835</v>
      </c>
      <c r="F239" s="19" t="s">
        <v>842</v>
      </c>
      <c r="G239" s="35"/>
      <c r="I239" s="19" t="s">
        <v>829</v>
      </c>
      <c r="J239" s="18" t="s">
        <v>832</v>
      </c>
    </row>
    <row r="240" spans="1:10" x14ac:dyDescent="0.25">
      <c r="A240" s="21" t="s">
        <v>826</v>
      </c>
      <c r="B240" s="20" t="s">
        <v>827</v>
      </c>
      <c r="C240" s="19" t="s">
        <v>828</v>
      </c>
      <c r="D240" s="19" t="s">
        <v>829</v>
      </c>
      <c r="E240" s="18" t="s">
        <v>838</v>
      </c>
      <c r="F240" s="19" t="s">
        <v>839</v>
      </c>
      <c r="G240" s="35"/>
      <c r="I240" s="19" t="s">
        <v>829</v>
      </c>
      <c r="J240" s="18" t="s">
        <v>833</v>
      </c>
    </row>
    <row r="241" spans="1:10" x14ac:dyDescent="0.25">
      <c r="A241" s="21" t="s">
        <v>826</v>
      </c>
      <c r="B241" s="20" t="s">
        <v>827</v>
      </c>
      <c r="C241" s="19" t="s">
        <v>828</v>
      </c>
      <c r="D241" s="19" t="s">
        <v>829</v>
      </c>
      <c r="E241" s="18" t="s">
        <v>838</v>
      </c>
      <c r="F241" s="19" t="s">
        <v>843</v>
      </c>
      <c r="G241" s="35"/>
      <c r="I241" s="28" t="s">
        <v>854</v>
      </c>
      <c r="J241" s="31" t="s">
        <v>866</v>
      </c>
    </row>
    <row r="242" spans="1:10" x14ac:dyDescent="0.25">
      <c r="A242" s="21" t="s">
        <v>826</v>
      </c>
      <c r="B242" s="20" t="s">
        <v>827</v>
      </c>
      <c r="C242" s="19" t="s">
        <v>828</v>
      </c>
      <c r="D242" s="19" t="s">
        <v>829</v>
      </c>
      <c r="E242" s="18" t="s">
        <v>830</v>
      </c>
      <c r="F242" s="19" t="s">
        <v>831</v>
      </c>
      <c r="G242" s="35"/>
      <c r="I242" s="28" t="s">
        <v>854</v>
      </c>
      <c r="J242" s="31" t="s">
        <v>838</v>
      </c>
    </row>
    <row r="243" spans="1:10" x14ac:dyDescent="0.25">
      <c r="A243" s="21" t="s">
        <v>826</v>
      </c>
      <c r="B243" s="20" t="s">
        <v>827</v>
      </c>
      <c r="C243" s="19" t="s">
        <v>828</v>
      </c>
      <c r="D243" s="19" t="s">
        <v>829</v>
      </c>
      <c r="E243" s="18" t="s">
        <v>830</v>
      </c>
      <c r="F243" s="19" t="s">
        <v>1058</v>
      </c>
      <c r="G243" s="35"/>
      <c r="I243" s="28" t="s">
        <v>854</v>
      </c>
      <c r="J243" s="31" t="s">
        <v>1492</v>
      </c>
    </row>
    <row r="244" spans="1:10" x14ac:dyDescent="0.25">
      <c r="A244" s="21" t="s">
        <v>826</v>
      </c>
      <c r="B244" s="20" t="s">
        <v>827</v>
      </c>
      <c r="C244" s="19" t="s">
        <v>828</v>
      </c>
      <c r="D244" s="19" t="s">
        <v>829</v>
      </c>
      <c r="E244" s="18" t="s">
        <v>830</v>
      </c>
      <c r="F244" s="19" t="s">
        <v>844</v>
      </c>
      <c r="G244" s="35"/>
      <c r="I244" s="28" t="s">
        <v>854</v>
      </c>
      <c r="J244" s="31" t="s">
        <v>855</v>
      </c>
    </row>
    <row r="245" spans="1:10" x14ac:dyDescent="0.25">
      <c r="A245" s="21" t="s">
        <v>826</v>
      </c>
      <c r="B245" s="20" t="s">
        <v>827</v>
      </c>
      <c r="C245" s="19" t="s">
        <v>828</v>
      </c>
      <c r="D245" s="19" t="s">
        <v>829</v>
      </c>
      <c r="E245" s="18" t="s">
        <v>830</v>
      </c>
      <c r="F245" s="19" t="s">
        <v>864</v>
      </c>
      <c r="G245" s="35"/>
      <c r="I245" s="28" t="s">
        <v>854</v>
      </c>
      <c r="J245" s="31" t="s">
        <v>1491</v>
      </c>
    </row>
    <row r="246" spans="1:10" x14ac:dyDescent="0.25">
      <c r="A246" s="21" t="s">
        <v>826</v>
      </c>
      <c r="B246" s="20" t="s">
        <v>827</v>
      </c>
      <c r="C246" s="19" t="s">
        <v>828</v>
      </c>
      <c r="D246" s="19" t="s">
        <v>829</v>
      </c>
      <c r="E246" s="18" t="s">
        <v>830</v>
      </c>
      <c r="F246" s="19" t="s">
        <v>848</v>
      </c>
      <c r="G246" s="35"/>
      <c r="I246" s="28" t="s">
        <v>854</v>
      </c>
      <c r="J246" s="31" t="s">
        <v>865</v>
      </c>
    </row>
    <row r="247" spans="1:10" x14ac:dyDescent="0.25">
      <c r="A247" s="21" t="s">
        <v>826</v>
      </c>
      <c r="B247" s="20" t="s">
        <v>827</v>
      </c>
      <c r="C247" s="19" t="s">
        <v>828</v>
      </c>
      <c r="D247" s="19" t="s">
        <v>829</v>
      </c>
      <c r="E247" s="18" t="s">
        <v>1491</v>
      </c>
      <c r="F247" s="19" t="s">
        <v>846</v>
      </c>
      <c r="G247" s="35"/>
      <c r="I247" s="28" t="s">
        <v>854</v>
      </c>
      <c r="J247" s="31" t="s">
        <v>858</v>
      </c>
    </row>
    <row r="248" spans="1:10" x14ac:dyDescent="0.25">
      <c r="A248" s="21" t="s">
        <v>826</v>
      </c>
      <c r="B248" s="20" t="s">
        <v>827</v>
      </c>
      <c r="C248" s="19" t="s">
        <v>828</v>
      </c>
      <c r="D248" s="19" t="s">
        <v>829</v>
      </c>
      <c r="E248" s="18" t="s">
        <v>1491</v>
      </c>
      <c r="F248" s="19" t="s">
        <v>847</v>
      </c>
      <c r="G248" s="35"/>
      <c r="I248" s="19" t="s">
        <v>871</v>
      </c>
      <c r="J248" s="18" t="s">
        <v>866</v>
      </c>
    </row>
    <row r="249" spans="1:10" x14ac:dyDescent="0.25">
      <c r="A249" s="21" t="s">
        <v>826</v>
      </c>
      <c r="B249" s="20" t="s">
        <v>827</v>
      </c>
      <c r="C249" s="19" t="s">
        <v>828</v>
      </c>
      <c r="D249" s="19" t="s">
        <v>829</v>
      </c>
      <c r="E249" s="18" t="s">
        <v>1491</v>
      </c>
      <c r="F249" s="19" t="s">
        <v>849</v>
      </c>
      <c r="G249" s="35"/>
      <c r="I249" s="19" t="s">
        <v>871</v>
      </c>
      <c r="J249" s="18" t="s">
        <v>1494</v>
      </c>
    </row>
    <row r="250" spans="1:10" x14ac:dyDescent="0.25">
      <c r="A250" s="21" t="s">
        <v>826</v>
      </c>
      <c r="B250" s="20" t="s">
        <v>827</v>
      </c>
      <c r="C250" s="19" t="s">
        <v>828</v>
      </c>
      <c r="D250" s="19" t="s">
        <v>829</v>
      </c>
      <c r="E250" s="18" t="s">
        <v>832</v>
      </c>
      <c r="F250" s="19" t="s">
        <v>901</v>
      </c>
      <c r="G250" s="35"/>
      <c r="I250" s="19" t="s">
        <v>871</v>
      </c>
      <c r="J250" s="18" t="s">
        <v>1495</v>
      </c>
    </row>
    <row r="251" spans="1:10" x14ac:dyDescent="0.25">
      <c r="A251" s="21" t="s">
        <v>826</v>
      </c>
      <c r="B251" s="20" t="s">
        <v>827</v>
      </c>
      <c r="C251" s="19" t="s">
        <v>828</v>
      </c>
      <c r="D251" s="19" t="s">
        <v>829</v>
      </c>
      <c r="E251" s="18" t="s">
        <v>832</v>
      </c>
      <c r="F251" s="19" t="s">
        <v>933</v>
      </c>
      <c r="G251" s="35"/>
      <c r="I251" s="19" t="s">
        <v>871</v>
      </c>
      <c r="J251" s="18" t="s">
        <v>1491</v>
      </c>
    </row>
    <row r="252" spans="1:10" x14ac:dyDescent="0.25">
      <c r="A252" s="21" t="s">
        <v>826</v>
      </c>
      <c r="B252" s="20" t="s">
        <v>827</v>
      </c>
      <c r="C252" s="19" t="s">
        <v>828</v>
      </c>
      <c r="D252" s="19" t="s">
        <v>829</v>
      </c>
      <c r="E252" s="18" t="s">
        <v>832</v>
      </c>
      <c r="F252" s="19" t="s">
        <v>851</v>
      </c>
      <c r="G252" s="35"/>
      <c r="I252" s="19" t="s">
        <v>871</v>
      </c>
      <c r="J252" s="18" t="s">
        <v>968</v>
      </c>
    </row>
    <row r="253" spans="1:10" x14ac:dyDescent="0.25">
      <c r="A253" s="21" t="s">
        <v>826</v>
      </c>
      <c r="B253" s="20" t="s">
        <v>827</v>
      </c>
      <c r="C253" s="19" t="s">
        <v>828</v>
      </c>
      <c r="D253" s="19" t="s">
        <v>829</v>
      </c>
      <c r="E253" s="18" t="s">
        <v>833</v>
      </c>
      <c r="F253" s="19" t="s">
        <v>834</v>
      </c>
      <c r="G253" s="35"/>
      <c r="I253" s="19" t="s">
        <v>871</v>
      </c>
      <c r="J253" s="18" t="s">
        <v>885</v>
      </c>
    </row>
    <row r="254" spans="1:10" x14ac:dyDescent="0.25">
      <c r="A254" s="21" t="s">
        <v>826</v>
      </c>
      <c r="B254" s="20" t="s">
        <v>827</v>
      </c>
      <c r="C254" s="19" t="s">
        <v>828</v>
      </c>
      <c r="D254" s="19" t="s">
        <v>829</v>
      </c>
      <c r="E254" s="18" t="s">
        <v>833</v>
      </c>
      <c r="F254" s="19" t="s">
        <v>850</v>
      </c>
      <c r="G254" s="35"/>
      <c r="I254" s="28" t="s">
        <v>889</v>
      </c>
      <c r="J254" s="31" t="s">
        <v>866</v>
      </c>
    </row>
    <row r="255" spans="1:10" x14ac:dyDescent="0.25">
      <c r="A255" s="21" t="s">
        <v>852</v>
      </c>
      <c r="B255" s="20" t="s">
        <v>827</v>
      </c>
      <c r="C255" s="19" t="s">
        <v>853</v>
      </c>
      <c r="D255" s="19" t="s">
        <v>854</v>
      </c>
      <c r="E255" s="18" t="s">
        <v>866</v>
      </c>
      <c r="F255" s="19" t="s">
        <v>1498</v>
      </c>
      <c r="G255" s="35" t="str">
        <f>CONCATENATE(SUBSTITUTE(C255," ","_"),SUBSTITUTE(E255," ","_"))</f>
        <v>Université_8_Mai_1945_de_GuelmaFaculté_de_Droit_et_des_Sciences_Politiques</v>
      </c>
      <c r="H255" t="s">
        <v>1575</v>
      </c>
      <c r="I255" s="28" t="s">
        <v>889</v>
      </c>
      <c r="J255" s="31" t="s">
        <v>911</v>
      </c>
    </row>
    <row r="256" spans="1:10" x14ac:dyDescent="0.25">
      <c r="A256" s="21" t="s">
        <v>852</v>
      </c>
      <c r="B256" s="20" t="s">
        <v>827</v>
      </c>
      <c r="C256" s="19" t="s">
        <v>853</v>
      </c>
      <c r="D256" s="19" t="s">
        <v>854</v>
      </c>
      <c r="E256" s="18" t="s">
        <v>866</v>
      </c>
      <c r="F256" s="19" t="s">
        <v>850</v>
      </c>
      <c r="G256" s="35" t="str">
        <f t="shared" ref="G256:G319" si="0">CONCATENATE(SUBSTITUTE(C256," ","_"),SUBSTITUTE(E256," ","_"))</f>
        <v>Université_8_Mai_1945_de_GuelmaFaculté_de_Droit_et_des_Sciences_Politiques</v>
      </c>
      <c r="I256" s="28" t="s">
        <v>889</v>
      </c>
      <c r="J256" s="31" t="s">
        <v>893</v>
      </c>
    </row>
    <row r="257" spans="1:10" x14ac:dyDescent="0.25">
      <c r="A257" s="21" t="s">
        <v>852</v>
      </c>
      <c r="B257" s="20" t="s">
        <v>827</v>
      </c>
      <c r="C257" s="19" t="s">
        <v>853</v>
      </c>
      <c r="D257" s="19" t="s">
        <v>854</v>
      </c>
      <c r="E257" s="18" t="s">
        <v>838</v>
      </c>
      <c r="F257" s="19" t="s">
        <v>1002</v>
      </c>
      <c r="G257" s="35" t="str">
        <f t="shared" si="0"/>
        <v>Université_8_Mai_1945_de_GuelmaFaculté_des_Lettres_et_des_Langues</v>
      </c>
      <c r="I257" s="28" t="s">
        <v>889</v>
      </c>
      <c r="J257" s="31" t="s">
        <v>1495</v>
      </c>
    </row>
    <row r="258" spans="1:10" x14ac:dyDescent="0.25">
      <c r="A258" s="21" t="s">
        <v>852</v>
      </c>
      <c r="B258" s="20" t="s">
        <v>827</v>
      </c>
      <c r="C258" s="19" t="s">
        <v>853</v>
      </c>
      <c r="D258" s="19" t="s">
        <v>854</v>
      </c>
      <c r="E258" s="18" t="s">
        <v>838</v>
      </c>
      <c r="F258" s="19" t="s">
        <v>857</v>
      </c>
      <c r="G258" s="35" t="str">
        <f t="shared" si="0"/>
        <v>Université_8_Mai_1945_de_GuelmaFaculté_des_Lettres_et_des_Langues</v>
      </c>
      <c r="I258" s="28" t="s">
        <v>889</v>
      </c>
      <c r="J258" s="31" t="s">
        <v>1491</v>
      </c>
    </row>
    <row r="259" spans="1:10" x14ac:dyDescent="0.25">
      <c r="A259" s="21" t="s">
        <v>852</v>
      </c>
      <c r="B259" s="20" t="s">
        <v>827</v>
      </c>
      <c r="C259" s="19" t="s">
        <v>853</v>
      </c>
      <c r="D259" s="19" t="s">
        <v>854</v>
      </c>
      <c r="E259" s="18" t="s">
        <v>838</v>
      </c>
      <c r="F259" s="19" t="s">
        <v>860</v>
      </c>
      <c r="G259" s="35" t="str">
        <f t="shared" si="0"/>
        <v>Université_8_Mai_1945_de_GuelmaFaculté_des_Lettres_et_des_Langues</v>
      </c>
      <c r="I259" s="28" t="s">
        <v>889</v>
      </c>
      <c r="J259" s="31" t="s">
        <v>968</v>
      </c>
    </row>
    <row r="260" spans="1:10" x14ac:dyDescent="0.25">
      <c r="A260" s="21" t="s">
        <v>852</v>
      </c>
      <c r="B260" s="20" t="s">
        <v>827</v>
      </c>
      <c r="C260" s="19" t="s">
        <v>853</v>
      </c>
      <c r="D260" s="19" t="s">
        <v>854</v>
      </c>
      <c r="E260" s="18" t="s">
        <v>1492</v>
      </c>
      <c r="F260" s="19" t="s">
        <v>1008</v>
      </c>
      <c r="G260" s="35" t="str">
        <f t="shared" si="0"/>
        <v>Université_8_Mai_1945_de_GuelmaFaculté_des_Mathématiques_et_de_Informatique_et_des_Sciences_de_la_Matière</v>
      </c>
      <c r="I260" s="28" t="s">
        <v>889</v>
      </c>
      <c r="J260" s="31" t="s">
        <v>885</v>
      </c>
    </row>
    <row r="261" spans="1:10" x14ac:dyDescent="0.25">
      <c r="A261" s="21" t="s">
        <v>852</v>
      </c>
      <c r="B261" s="20" t="s">
        <v>827</v>
      </c>
      <c r="C261" s="19" t="s">
        <v>853</v>
      </c>
      <c r="D261" s="19" t="s">
        <v>854</v>
      </c>
      <c r="E261" s="18" t="s">
        <v>1492</v>
      </c>
      <c r="F261" s="19" t="s">
        <v>864</v>
      </c>
      <c r="G261" s="35" t="str">
        <f t="shared" si="0"/>
        <v>Université_8_Mai_1945_de_GuelmaFaculté_des_Mathématiques_et_de_Informatique_et_des_Sciences_de_la_Matière</v>
      </c>
      <c r="I261" s="28" t="s">
        <v>889</v>
      </c>
      <c r="J261" s="31" t="s">
        <v>899</v>
      </c>
    </row>
    <row r="262" spans="1:10" x14ac:dyDescent="0.25">
      <c r="A262" s="21" t="s">
        <v>852</v>
      </c>
      <c r="B262" s="20" t="s">
        <v>827</v>
      </c>
      <c r="C262" s="19" t="s">
        <v>853</v>
      </c>
      <c r="D262" s="19" t="s">
        <v>854</v>
      </c>
      <c r="E262" s="18" t="s">
        <v>1492</v>
      </c>
      <c r="F262" s="19" t="s">
        <v>868</v>
      </c>
      <c r="G262" s="35" t="str">
        <f t="shared" si="0"/>
        <v>Université_8_Mai_1945_de_GuelmaFaculté_des_Mathématiques_et_de_Informatique_et_des_Sciences_de_la_Matière</v>
      </c>
      <c r="I262" s="28" t="s">
        <v>889</v>
      </c>
      <c r="J262" s="31" t="s">
        <v>1538</v>
      </c>
    </row>
    <row r="263" spans="1:10" x14ac:dyDescent="0.25">
      <c r="A263" s="21" t="s">
        <v>852</v>
      </c>
      <c r="B263" s="20" t="s">
        <v>827</v>
      </c>
      <c r="C263" s="19" t="s">
        <v>853</v>
      </c>
      <c r="D263" s="19" t="s">
        <v>854</v>
      </c>
      <c r="E263" s="18" t="s">
        <v>1493</v>
      </c>
      <c r="F263" s="19" t="s">
        <v>856</v>
      </c>
      <c r="G263" s="35" t="str">
        <f t="shared" si="0"/>
        <v>Université_8_Mai_1945_de_GuelmaFaculté_des_Sciences_de_la_Nature_et_de_la_Vie_et_des_Sciences_de_la_Terre_et_de_Univers</v>
      </c>
      <c r="I263" s="19" t="s">
        <v>915</v>
      </c>
      <c r="J263" s="18" t="s">
        <v>866</v>
      </c>
    </row>
    <row r="264" spans="1:10" x14ac:dyDescent="0.25">
      <c r="A264" s="21" t="s">
        <v>852</v>
      </c>
      <c r="B264" s="20" t="s">
        <v>827</v>
      </c>
      <c r="C264" s="19" t="s">
        <v>853</v>
      </c>
      <c r="D264" s="19" t="s">
        <v>854</v>
      </c>
      <c r="E264" s="18" t="s">
        <v>1493</v>
      </c>
      <c r="F264" s="19" t="s">
        <v>861</v>
      </c>
      <c r="G264" s="35" t="str">
        <f t="shared" si="0"/>
        <v>Université_8_Mai_1945_de_GuelmaFaculté_des_Sciences_de_la_Nature_et_de_la_Vie_et_des_Sciences_de_la_Terre_et_de_Univers</v>
      </c>
      <c r="I264" s="19" t="s">
        <v>915</v>
      </c>
      <c r="J264" s="18" t="s">
        <v>911</v>
      </c>
    </row>
    <row r="265" spans="1:10" x14ac:dyDescent="0.25">
      <c r="A265" s="21" t="s">
        <v>852</v>
      </c>
      <c r="B265" s="20" t="s">
        <v>827</v>
      </c>
      <c r="C265" s="19" t="s">
        <v>853</v>
      </c>
      <c r="D265" s="19" t="s">
        <v>854</v>
      </c>
      <c r="E265" s="18" t="s">
        <v>1493</v>
      </c>
      <c r="F265" s="19" t="s">
        <v>848</v>
      </c>
      <c r="G265" s="35" t="str">
        <f t="shared" si="0"/>
        <v>Université_8_Mai_1945_de_GuelmaFaculté_des_Sciences_de_la_Nature_et_de_la_Vie_et_des_Sciences_de_la_Terre_et_de_Univers</v>
      </c>
      <c r="I265" s="19" t="s">
        <v>915</v>
      </c>
      <c r="J265" s="18" t="s">
        <v>835</v>
      </c>
    </row>
    <row r="266" spans="1:10" x14ac:dyDescent="0.25">
      <c r="A266" s="19" t="s">
        <v>852</v>
      </c>
      <c r="B266" s="20" t="s">
        <v>827</v>
      </c>
      <c r="C266" s="21" t="s">
        <v>853</v>
      </c>
      <c r="D266" s="19" t="s">
        <v>854</v>
      </c>
      <c r="E266" s="18" t="s">
        <v>1491</v>
      </c>
      <c r="F266" s="19" t="s">
        <v>846</v>
      </c>
      <c r="G266" s="35" t="str">
        <f t="shared" si="0"/>
        <v>Université_8_Mai_1945_de_GuelmaFaculté_des_Sciences_Economiques_Commerciales_et_des_Sciences_de_Gestion</v>
      </c>
      <c r="I266" s="19" t="s">
        <v>915</v>
      </c>
      <c r="J266" s="18" t="s">
        <v>838</v>
      </c>
    </row>
    <row r="267" spans="1:10" x14ac:dyDescent="0.25">
      <c r="A267" s="19" t="s">
        <v>852</v>
      </c>
      <c r="B267" s="20" t="s">
        <v>827</v>
      </c>
      <c r="C267" s="21" t="s">
        <v>853</v>
      </c>
      <c r="D267" s="19" t="s">
        <v>854</v>
      </c>
      <c r="E267" s="18" t="s">
        <v>1491</v>
      </c>
      <c r="F267" s="19" t="s">
        <v>847</v>
      </c>
      <c r="G267" s="35" t="str">
        <f t="shared" si="0"/>
        <v>Université_8_Mai_1945_de_GuelmaFaculté_des_Sciences_Economiques_Commerciales_et_des_Sciences_de_Gestion</v>
      </c>
      <c r="I267" s="19" t="s">
        <v>915</v>
      </c>
      <c r="J267" s="18" t="s">
        <v>1495</v>
      </c>
    </row>
    <row r="268" spans="1:10" x14ac:dyDescent="0.25">
      <c r="A268" s="19" t="s">
        <v>852</v>
      </c>
      <c r="B268" s="20" t="s">
        <v>827</v>
      </c>
      <c r="C268" s="21" t="s">
        <v>853</v>
      </c>
      <c r="D268" s="19" t="s">
        <v>854</v>
      </c>
      <c r="E268" s="18" t="s">
        <v>1491</v>
      </c>
      <c r="F268" s="19" t="s">
        <v>849</v>
      </c>
      <c r="G268" s="35" t="str">
        <f t="shared" si="0"/>
        <v>Université_8_Mai_1945_de_GuelmaFaculté_des_Sciences_Economiques_Commerciales_et_des_Sciences_de_Gestion</v>
      </c>
      <c r="I268" s="19" t="s">
        <v>915</v>
      </c>
      <c r="J268" s="18" t="s">
        <v>1491</v>
      </c>
    </row>
    <row r="269" spans="1:10" x14ac:dyDescent="0.25">
      <c r="A269" s="19" t="s">
        <v>852</v>
      </c>
      <c r="B269" s="20" t="s">
        <v>827</v>
      </c>
      <c r="C269" s="21" t="s">
        <v>853</v>
      </c>
      <c r="D269" s="19" t="s">
        <v>854</v>
      </c>
      <c r="E269" s="18" t="s">
        <v>865</v>
      </c>
      <c r="F269" s="19" t="s">
        <v>933</v>
      </c>
      <c r="G269" s="35" t="str">
        <f t="shared" si="0"/>
        <v>Université_8_Mai_1945_de_GuelmaFaculté_des_Sciences_Humaines_et_Sociales</v>
      </c>
      <c r="I269" s="19" t="s">
        <v>915</v>
      </c>
      <c r="J269" s="18" t="s">
        <v>916</v>
      </c>
    </row>
    <row r="270" spans="1:10" x14ac:dyDescent="0.25">
      <c r="A270" s="19" t="s">
        <v>852</v>
      </c>
      <c r="B270" s="20" t="s">
        <v>827</v>
      </c>
      <c r="C270" s="21" t="s">
        <v>853</v>
      </c>
      <c r="D270" s="19" t="s">
        <v>854</v>
      </c>
      <c r="E270" s="18" t="s">
        <v>865</v>
      </c>
      <c r="F270" s="19" t="s">
        <v>851</v>
      </c>
      <c r="G270" s="35" t="str">
        <f t="shared" si="0"/>
        <v>Université_8_Mai_1945_de_GuelmaFaculté_des_Sciences_Humaines_et_Sociales</v>
      </c>
      <c r="I270" s="19" t="s">
        <v>915</v>
      </c>
      <c r="J270" s="18" t="s">
        <v>865</v>
      </c>
    </row>
    <row r="271" spans="1:10" x14ac:dyDescent="0.25">
      <c r="A271" s="19" t="s">
        <v>852</v>
      </c>
      <c r="B271" s="20" t="s">
        <v>827</v>
      </c>
      <c r="C271" s="21" t="s">
        <v>853</v>
      </c>
      <c r="D271" s="19" t="s">
        <v>854</v>
      </c>
      <c r="E271" s="18" t="s">
        <v>865</v>
      </c>
      <c r="F271" s="19" t="s">
        <v>867</v>
      </c>
      <c r="G271" s="35" t="str">
        <f t="shared" si="0"/>
        <v>Université_8_Mai_1945_de_GuelmaFaculté_des_Sciences_Humaines_et_Sociales</v>
      </c>
      <c r="I271" s="28" t="s">
        <v>948</v>
      </c>
      <c r="J271" s="31" t="s">
        <v>911</v>
      </c>
    </row>
    <row r="272" spans="1:10" x14ac:dyDescent="0.25">
      <c r="A272" s="19" t="s">
        <v>852</v>
      </c>
      <c r="B272" s="20" t="s">
        <v>827</v>
      </c>
      <c r="C272" s="21" t="s">
        <v>853</v>
      </c>
      <c r="D272" s="19" t="s">
        <v>854</v>
      </c>
      <c r="E272" s="18" t="s">
        <v>858</v>
      </c>
      <c r="F272" s="19" t="s">
        <v>836</v>
      </c>
      <c r="G272" s="35" t="str">
        <f t="shared" si="0"/>
        <v>Université_8_Mai_1945_de_GuelmaFacultés_des_Sciences_et_de_la_Technologie</v>
      </c>
      <c r="I272" s="28" t="s">
        <v>948</v>
      </c>
      <c r="J272" s="31" t="s">
        <v>835</v>
      </c>
    </row>
    <row r="273" spans="1:10" x14ac:dyDescent="0.25">
      <c r="A273" s="19" t="s">
        <v>852</v>
      </c>
      <c r="B273" s="20" t="s">
        <v>827</v>
      </c>
      <c r="C273" s="21" t="s">
        <v>853</v>
      </c>
      <c r="D273" s="19" t="s">
        <v>854</v>
      </c>
      <c r="E273" s="18" t="s">
        <v>858</v>
      </c>
      <c r="F273" s="19" t="s">
        <v>859</v>
      </c>
      <c r="G273" s="35" t="str">
        <f t="shared" si="0"/>
        <v>Université_8_Mai_1945_de_GuelmaFacultés_des_Sciences_et_de_la_Technologie</v>
      </c>
      <c r="I273" s="28" t="s">
        <v>948</v>
      </c>
      <c r="J273" s="31" t="s">
        <v>838</v>
      </c>
    </row>
    <row r="274" spans="1:10" x14ac:dyDescent="0.25">
      <c r="A274" s="19" t="s">
        <v>852</v>
      </c>
      <c r="B274" s="20" t="s">
        <v>827</v>
      </c>
      <c r="C274" s="21" t="s">
        <v>853</v>
      </c>
      <c r="D274" s="19" t="s">
        <v>854</v>
      </c>
      <c r="E274" s="18" t="s">
        <v>858</v>
      </c>
      <c r="F274" s="19" t="s">
        <v>924</v>
      </c>
      <c r="G274" s="35" t="str">
        <f t="shared" si="0"/>
        <v>Université_8_Mai_1945_de_GuelmaFacultés_des_Sciences_et_de_la_Technologie</v>
      </c>
      <c r="I274" s="28" t="s">
        <v>948</v>
      </c>
      <c r="J274" s="31" t="s">
        <v>830</v>
      </c>
    </row>
    <row r="275" spans="1:10" x14ac:dyDescent="0.25">
      <c r="A275" s="19" t="s">
        <v>852</v>
      </c>
      <c r="B275" s="20" t="s">
        <v>827</v>
      </c>
      <c r="C275" s="19" t="s">
        <v>853</v>
      </c>
      <c r="D275" s="19" t="s">
        <v>854</v>
      </c>
      <c r="E275" s="18" t="s">
        <v>858</v>
      </c>
      <c r="F275" s="19" t="s">
        <v>862</v>
      </c>
      <c r="G275" s="35" t="str">
        <f t="shared" si="0"/>
        <v>Université_8_Mai_1945_de_GuelmaFacultés_des_Sciences_et_de_la_Technologie</v>
      </c>
      <c r="I275" s="28" t="s">
        <v>948</v>
      </c>
      <c r="J275" s="31" t="s">
        <v>1510</v>
      </c>
    </row>
    <row r="276" spans="1:10" x14ac:dyDescent="0.25">
      <c r="A276" s="19" t="s">
        <v>852</v>
      </c>
      <c r="B276" s="20" t="s">
        <v>827</v>
      </c>
      <c r="C276" s="19" t="s">
        <v>853</v>
      </c>
      <c r="D276" s="19" t="s">
        <v>854</v>
      </c>
      <c r="E276" s="18" t="s">
        <v>858</v>
      </c>
      <c r="F276" s="19" t="s">
        <v>863</v>
      </c>
      <c r="G276" s="35" t="str">
        <f t="shared" si="0"/>
        <v>Université_8_Mai_1945_de_GuelmaFacultés_des_Sciences_et_de_la_Technologie</v>
      </c>
      <c r="I276" s="28" t="s">
        <v>948</v>
      </c>
      <c r="J276" s="31" t="s">
        <v>1491</v>
      </c>
    </row>
    <row r="277" spans="1:10" x14ac:dyDescent="0.25">
      <c r="A277" s="19" t="s">
        <v>869</v>
      </c>
      <c r="B277" s="20" t="s">
        <v>827</v>
      </c>
      <c r="C277" s="19" t="s">
        <v>870</v>
      </c>
      <c r="D277" s="19" t="s">
        <v>871</v>
      </c>
      <c r="E277" s="18" t="s">
        <v>866</v>
      </c>
      <c r="F277" s="19" t="s">
        <v>834</v>
      </c>
      <c r="G277" s="35" t="str">
        <f t="shared" si="0"/>
        <v>Université_Abdelhak_Benhamouda_de_JijelFaculté_de_Droit_et_des_Sciences_Politiques</v>
      </c>
      <c r="I277" s="28" t="s">
        <v>948</v>
      </c>
      <c r="J277" s="31" t="s">
        <v>865</v>
      </c>
    </row>
    <row r="278" spans="1:10" x14ac:dyDescent="0.25">
      <c r="A278" s="19" t="s">
        <v>869</v>
      </c>
      <c r="B278" s="20" t="s">
        <v>827</v>
      </c>
      <c r="C278" s="19" t="s">
        <v>870</v>
      </c>
      <c r="D278" s="19" t="s">
        <v>871</v>
      </c>
      <c r="E278" s="18" t="s">
        <v>866</v>
      </c>
      <c r="F278" s="19" t="s">
        <v>850</v>
      </c>
      <c r="G278" s="35" t="str">
        <f t="shared" si="0"/>
        <v>Université_Abdelhak_Benhamouda_de_JijelFaculté_de_Droit_et_des_Sciences_Politiques</v>
      </c>
      <c r="I278" s="28" t="s">
        <v>948</v>
      </c>
      <c r="J278" s="31" t="s">
        <v>833</v>
      </c>
    </row>
    <row r="279" spans="1:10" x14ac:dyDescent="0.25">
      <c r="A279" s="19" t="s">
        <v>869</v>
      </c>
      <c r="B279" s="20" t="s">
        <v>827</v>
      </c>
      <c r="C279" s="19" t="s">
        <v>870</v>
      </c>
      <c r="D279" s="19" t="s">
        <v>871</v>
      </c>
      <c r="E279" s="18" t="s">
        <v>1494</v>
      </c>
      <c r="F279" s="19" t="s">
        <v>860</v>
      </c>
      <c r="G279" s="35" t="str">
        <f t="shared" si="0"/>
        <v>Université_Abdelhak_Benhamouda_de_JijelFaculté_des_Lettres_et_Langues</v>
      </c>
      <c r="I279" s="19" t="s">
        <v>967</v>
      </c>
      <c r="J279" s="18" t="s">
        <v>968</v>
      </c>
    </row>
    <row r="280" spans="1:10" x14ac:dyDescent="0.25">
      <c r="A280" s="19" t="s">
        <v>869</v>
      </c>
      <c r="B280" s="20" t="s">
        <v>827</v>
      </c>
      <c r="C280" s="19" t="s">
        <v>870</v>
      </c>
      <c r="D280" s="19" t="s">
        <v>871</v>
      </c>
      <c r="E280" s="18" t="s">
        <v>1494</v>
      </c>
      <c r="F280" s="19" t="s">
        <v>878</v>
      </c>
      <c r="G280" s="35" t="str">
        <f t="shared" si="0"/>
        <v>Université_Abdelhak_Benhamouda_de_JijelFaculté_des_Lettres_et_Langues</v>
      </c>
      <c r="I280" s="19" t="s">
        <v>967</v>
      </c>
      <c r="J280" s="18" t="s">
        <v>1511</v>
      </c>
    </row>
    <row r="281" spans="1:10" x14ac:dyDescent="0.25">
      <c r="A281" s="19" t="s">
        <v>869</v>
      </c>
      <c r="B281" s="20" t="s">
        <v>827</v>
      </c>
      <c r="C281" s="19" t="s">
        <v>870</v>
      </c>
      <c r="D281" s="19" t="s">
        <v>871</v>
      </c>
      <c r="E281" s="18" t="s">
        <v>1494</v>
      </c>
      <c r="F281" s="19" t="s">
        <v>879</v>
      </c>
      <c r="G281" s="35" t="str">
        <f t="shared" si="0"/>
        <v>Université_Abdelhak_Benhamouda_de_JijelFaculté_des_Lettres_et_Langues</v>
      </c>
      <c r="I281" s="19" t="s">
        <v>967</v>
      </c>
      <c r="J281" s="18" t="s">
        <v>973</v>
      </c>
    </row>
    <row r="282" spans="1:10" x14ac:dyDescent="0.25">
      <c r="A282" s="19" t="s">
        <v>869</v>
      </c>
      <c r="B282" s="20" t="s">
        <v>827</v>
      </c>
      <c r="C282" s="19" t="s">
        <v>870</v>
      </c>
      <c r="D282" s="19" t="s">
        <v>871</v>
      </c>
      <c r="E282" s="18" t="s">
        <v>1495</v>
      </c>
      <c r="F282" s="19" t="s">
        <v>873</v>
      </c>
      <c r="G282" s="35" t="str">
        <f t="shared" si="0"/>
        <v>Université_Abdelhak_Benhamouda_de_JijelFaculté_des_Sciences_de_la_Nature_et_de_la_Vie</v>
      </c>
      <c r="I282" s="19" t="s">
        <v>967</v>
      </c>
      <c r="J282" s="18" t="s">
        <v>974</v>
      </c>
    </row>
    <row r="283" spans="1:10" x14ac:dyDescent="0.25">
      <c r="A283" s="21" t="s">
        <v>869</v>
      </c>
      <c r="B283" s="20" t="s">
        <v>827</v>
      </c>
      <c r="C283" s="19" t="s">
        <v>870</v>
      </c>
      <c r="D283" s="19" t="s">
        <v>871</v>
      </c>
      <c r="E283" s="18" t="s">
        <v>1495</v>
      </c>
      <c r="F283" s="19" t="s">
        <v>876</v>
      </c>
      <c r="G283" s="35" t="str">
        <f t="shared" si="0"/>
        <v>Université_Abdelhak_Benhamouda_de_JijelFaculté_des_Sciences_de_la_Nature_et_de_la_Vie</v>
      </c>
      <c r="I283" s="19" t="s">
        <v>967</v>
      </c>
      <c r="J283" s="18" t="s">
        <v>975</v>
      </c>
    </row>
    <row r="284" spans="1:10" x14ac:dyDescent="0.25">
      <c r="A284" s="21" t="s">
        <v>869</v>
      </c>
      <c r="B284" s="20" t="s">
        <v>827</v>
      </c>
      <c r="C284" s="19" t="s">
        <v>870</v>
      </c>
      <c r="D284" s="19" t="s">
        <v>871</v>
      </c>
      <c r="E284" s="18" t="s">
        <v>1495</v>
      </c>
      <c r="F284" s="19" t="s">
        <v>877</v>
      </c>
      <c r="G284" s="35" t="str">
        <f t="shared" si="0"/>
        <v>Université_Abdelhak_Benhamouda_de_JijelFaculté_des_Sciences_de_la_Nature_et_de_la_Vie</v>
      </c>
      <c r="I284" s="28" t="s">
        <v>978</v>
      </c>
      <c r="J284" s="31" t="s">
        <v>866</v>
      </c>
    </row>
    <row r="285" spans="1:10" x14ac:dyDescent="0.25">
      <c r="A285" s="21" t="s">
        <v>869</v>
      </c>
      <c r="B285" s="20" t="s">
        <v>827</v>
      </c>
      <c r="C285" s="19" t="s">
        <v>870</v>
      </c>
      <c r="D285" s="19" t="s">
        <v>871</v>
      </c>
      <c r="E285" s="18" t="s">
        <v>1495</v>
      </c>
      <c r="F285" s="19" t="s">
        <v>880</v>
      </c>
      <c r="G285" s="35" t="str">
        <f t="shared" si="0"/>
        <v>Université_Abdelhak_Benhamouda_de_JijelFaculté_des_Sciences_de_la_Nature_et_de_la_Vie</v>
      </c>
      <c r="I285" s="28" t="s">
        <v>978</v>
      </c>
      <c r="J285" s="31" t="s">
        <v>983</v>
      </c>
    </row>
    <row r="286" spans="1:10" x14ac:dyDescent="0.25">
      <c r="A286" s="21" t="s">
        <v>869</v>
      </c>
      <c r="B286" s="20" t="s">
        <v>827</v>
      </c>
      <c r="C286" s="19" t="s">
        <v>870</v>
      </c>
      <c r="D286" s="19" t="s">
        <v>871</v>
      </c>
      <c r="E286" s="18" t="s">
        <v>1495</v>
      </c>
      <c r="F286" s="19" t="s">
        <v>883</v>
      </c>
      <c r="G286" s="35" t="str">
        <f t="shared" si="0"/>
        <v>Université_Abdelhak_Benhamouda_de_JijelFaculté_des_Sciences_de_la_Nature_et_de_la_Vie</v>
      </c>
      <c r="I286" s="28" t="s">
        <v>978</v>
      </c>
      <c r="J286" s="31" t="s">
        <v>911</v>
      </c>
    </row>
    <row r="287" spans="1:10" x14ac:dyDescent="0.25">
      <c r="A287" s="21" t="s">
        <v>869</v>
      </c>
      <c r="B287" s="20" t="s">
        <v>827</v>
      </c>
      <c r="C287" s="19" t="s">
        <v>870</v>
      </c>
      <c r="D287" s="19" t="s">
        <v>871</v>
      </c>
      <c r="E287" s="18" t="s">
        <v>1495</v>
      </c>
      <c r="F287" s="19" t="s">
        <v>884</v>
      </c>
      <c r="G287" s="35" t="str">
        <f t="shared" si="0"/>
        <v>Université_Abdelhak_Benhamouda_de_JijelFaculté_des_Sciences_de_la_Nature_et_de_la_Vie</v>
      </c>
      <c r="I287" s="28" t="s">
        <v>978</v>
      </c>
      <c r="J287" s="31" t="s">
        <v>835</v>
      </c>
    </row>
    <row r="288" spans="1:10" x14ac:dyDescent="0.25">
      <c r="A288" s="21" t="s">
        <v>869</v>
      </c>
      <c r="B288" s="20" t="s">
        <v>827</v>
      </c>
      <c r="C288" s="19" t="s">
        <v>870</v>
      </c>
      <c r="D288" s="19" t="s">
        <v>871</v>
      </c>
      <c r="E288" s="18" t="s">
        <v>1491</v>
      </c>
      <c r="F288" s="19" t="s">
        <v>846</v>
      </c>
      <c r="G288" s="35" t="str">
        <f t="shared" si="0"/>
        <v>Université_Abdelhak_Benhamouda_de_JijelFaculté_des_Sciences_Economiques_Commerciales_et_des_Sciences_de_Gestion</v>
      </c>
      <c r="I288" s="28" t="s">
        <v>978</v>
      </c>
      <c r="J288" s="31" t="s">
        <v>991</v>
      </c>
    </row>
    <row r="289" spans="1:10" x14ac:dyDescent="0.25">
      <c r="A289" s="21" t="s">
        <v>869</v>
      </c>
      <c r="B289" s="20" t="s">
        <v>827</v>
      </c>
      <c r="C289" s="19" t="s">
        <v>870</v>
      </c>
      <c r="D289" s="19" t="s">
        <v>871</v>
      </c>
      <c r="E289" s="18" t="s">
        <v>1491</v>
      </c>
      <c r="F289" s="19" t="s">
        <v>847</v>
      </c>
      <c r="G289" s="35" t="str">
        <f t="shared" si="0"/>
        <v>Université_Abdelhak_Benhamouda_de_JijelFaculté_des_Sciences_Economiques_Commerciales_et_des_Sciences_de_Gestion</v>
      </c>
      <c r="I289" s="28" t="s">
        <v>978</v>
      </c>
      <c r="J289" s="31" t="s">
        <v>865</v>
      </c>
    </row>
    <row r="290" spans="1:10" x14ac:dyDescent="0.25">
      <c r="A290" s="21" t="s">
        <v>869</v>
      </c>
      <c r="B290" s="20" t="s">
        <v>827</v>
      </c>
      <c r="C290" s="19" t="s">
        <v>870</v>
      </c>
      <c r="D290" s="19" t="s">
        <v>871</v>
      </c>
      <c r="E290" s="39" t="s">
        <v>968</v>
      </c>
      <c r="F290" s="19" t="s">
        <v>881</v>
      </c>
      <c r="G290" s="35" t="str">
        <f t="shared" si="0"/>
        <v>Université_Abdelhak_Benhamouda_de_JijelFaculté_des_Sciences_et_de_la_Technologie</v>
      </c>
      <c r="I290" s="28" t="s">
        <v>978</v>
      </c>
      <c r="J290" s="31" t="s">
        <v>830</v>
      </c>
    </row>
    <row r="291" spans="1:10" x14ac:dyDescent="0.25">
      <c r="A291" s="19" t="s">
        <v>869</v>
      </c>
      <c r="B291" s="20" t="s">
        <v>827</v>
      </c>
      <c r="C291" s="19" t="s">
        <v>870</v>
      </c>
      <c r="D291" s="19" t="s">
        <v>871</v>
      </c>
      <c r="E291" s="39" t="s">
        <v>968</v>
      </c>
      <c r="F291" s="19" t="s">
        <v>882</v>
      </c>
      <c r="G291" s="35" t="str">
        <f t="shared" si="0"/>
        <v>Université_Abdelhak_Benhamouda_de_JijelFaculté_des_Sciences_et_de_la_Technologie</v>
      </c>
      <c r="I291" s="28" t="s">
        <v>978</v>
      </c>
      <c r="J291" s="28" t="s">
        <v>994</v>
      </c>
    </row>
    <row r="292" spans="1:10" x14ac:dyDescent="0.25">
      <c r="A292" s="19" t="s">
        <v>869</v>
      </c>
      <c r="B292" s="20" t="s">
        <v>827</v>
      </c>
      <c r="C292" s="19" t="s">
        <v>870</v>
      </c>
      <c r="D292" s="19" t="s">
        <v>871</v>
      </c>
      <c r="E292" s="18" t="s">
        <v>885</v>
      </c>
      <c r="F292" s="19"/>
      <c r="G292" s="35" t="str">
        <f t="shared" si="0"/>
        <v>Université_Abdelhak_Benhamouda_de_JijelFaculté_des_Sciences_Exactes_et_Informatique</v>
      </c>
      <c r="I292" s="19" t="s">
        <v>996</v>
      </c>
      <c r="J292" s="18" t="s">
        <v>866</v>
      </c>
    </row>
    <row r="293" spans="1:10" x14ac:dyDescent="0.25">
      <c r="A293" s="19" t="s">
        <v>886</v>
      </c>
      <c r="B293" s="20" t="s">
        <v>887</v>
      </c>
      <c r="C293" s="19" t="s">
        <v>888</v>
      </c>
      <c r="D293" s="19" t="s">
        <v>889</v>
      </c>
      <c r="E293" s="18" t="s">
        <v>866</v>
      </c>
      <c r="F293" s="19"/>
      <c r="G293" s="35" t="str">
        <f t="shared" si="0"/>
        <v>Université_Abdelhamid_Ibn_Badis_de_MostaganemFaculté_de_Droit_et_des_Sciences_Politiques</v>
      </c>
      <c r="I293" s="19" t="s">
        <v>996</v>
      </c>
      <c r="J293" s="18" t="s">
        <v>911</v>
      </c>
    </row>
    <row r="294" spans="1:10" x14ac:dyDescent="0.25">
      <c r="A294" s="19" t="s">
        <v>886</v>
      </c>
      <c r="B294" s="20" t="s">
        <v>887</v>
      </c>
      <c r="C294" s="19" t="s">
        <v>888</v>
      </c>
      <c r="D294" s="19" t="s">
        <v>889</v>
      </c>
      <c r="E294" s="18" t="s">
        <v>911</v>
      </c>
      <c r="F294" s="19"/>
      <c r="G294" s="35" t="str">
        <f t="shared" si="0"/>
        <v>Université_Abdelhamid_Ibn_Badis_de_MostaganemFaculté_de_Médecine</v>
      </c>
      <c r="I294" s="19" t="s">
        <v>996</v>
      </c>
      <c r="J294" s="18" t="s">
        <v>1512</v>
      </c>
    </row>
    <row r="295" spans="1:10" x14ac:dyDescent="0.25">
      <c r="A295" s="19" t="s">
        <v>886</v>
      </c>
      <c r="B295" s="20" t="s">
        <v>887</v>
      </c>
      <c r="C295" s="19" t="s">
        <v>888</v>
      </c>
      <c r="D295" s="19" t="s">
        <v>889</v>
      </c>
      <c r="E295" s="18" t="s">
        <v>893</v>
      </c>
      <c r="F295" s="19" t="s">
        <v>894</v>
      </c>
      <c r="G295" s="35" t="str">
        <f t="shared" si="0"/>
        <v>Université_Abdelhamid_Ibn_Badis_de_MostaganemFaculté_des_Lettres_et_des_Arts</v>
      </c>
      <c r="I295" s="19" t="s">
        <v>996</v>
      </c>
      <c r="J295" s="18" t="s">
        <v>830</v>
      </c>
    </row>
    <row r="296" spans="1:10" x14ac:dyDescent="0.25">
      <c r="A296" s="19" t="s">
        <v>886</v>
      </c>
      <c r="B296" s="20" t="s">
        <v>887</v>
      </c>
      <c r="C296" s="19" t="s">
        <v>888</v>
      </c>
      <c r="D296" s="19" t="s">
        <v>889</v>
      </c>
      <c r="E296" s="18" t="s">
        <v>893</v>
      </c>
      <c r="F296" s="19" t="s">
        <v>895</v>
      </c>
      <c r="G296" s="35" t="str">
        <f t="shared" si="0"/>
        <v>Université_Abdelhamid_Ibn_Badis_de_MostaganemFaculté_des_Lettres_et_des_Arts</v>
      </c>
      <c r="I296" s="19" t="s">
        <v>996</v>
      </c>
      <c r="J296" s="18" t="s">
        <v>1539</v>
      </c>
    </row>
    <row r="297" spans="1:10" x14ac:dyDescent="0.25">
      <c r="A297" s="19" t="s">
        <v>886</v>
      </c>
      <c r="B297" s="20" t="s">
        <v>887</v>
      </c>
      <c r="C297" s="19" t="s">
        <v>888</v>
      </c>
      <c r="D297" s="19" t="s">
        <v>889</v>
      </c>
      <c r="E297" s="18" t="s">
        <v>893</v>
      </c>
      <c r="F297" s="19" t="s">
        <v>896</v>
      </c>
      <c r="G297" s="35" t="str">
        <f t="shared" si="0"/>
        <v>Université_Abdelhamid_Ibn_Badis_de_MostaganemFaculté_des_Lettres_et_des_Arts</v>
      </c>
      <c r="I297" s="19" t="s">
        <v>996</v>
      </c>
      <c r="J297" s="18" t="s">
        <v>997</v>
      </c>
    </row>
    <row r="298" spans="1:10" x14ac:dyDescent="0.25">
      <c r="A298" s="19" t="s">
        <v>886</v>
      </c>
      <c r="B298" s="20" t="s">
        <v>887</v>
      </c>
      <c r="C298" s="19" t="s">
        <v>888</v>
      </c>
      <c r="D298" s="19" t="s">
        <v>889</v>
      </c>
      <c r="E298" s="18" t="s">
        <v>893</v>
      </c>
      <c r="F298" s="19" t="s">
        <v>1499</v>
      </c>
      <c r="G298" s="35" t="str">
        <f t="shared" si="0"/>
        <v>Université_Abdelhamid_Ibn_Badis_de_MostaganemFaculté_des_Lettres_et_des_Arts</v>
      </c>
      <c r="I298" s="19" t="s">
        <v>996</v>
      </c>
      <c r="J298" s="18" t="s">
        <v>1015</v>
      </c>
    </row>
    <row r="299" spans="1:10" x14ac:dyDescent="0.25">
      <c r="A299" s="19" t="s">
        <v>886</v>
      </c>
      <c r="B299" s="20" t="s">
        <v>887</v>
      </c>
      <c r="C299" s="19" t="s">
        <v>888</v>
      </c>
      <c r="D299" s="19" t="s">
        <v>889</v>
      </c>
      <c r="E299" s="18" t="s">
        <v>893</v>
      </c>
      <c r="F299" s="19" t="s">
        <v>903</v>
      </c>
      <c r="G299" s="35" t="str">
        <f t="shared" si="0"/>
        <v>Université_Abdelhamid_Ibn_Badis_de_MostaganemFaculté_des_Lettres_et_des_Arts</v>
      </c>
      <c r="I299" s="28" t="s">
        <v>1024</v>
      </c>
      <c r="J299" s="31" t="s">
        <v>1032</v>
      </c>
    </row>
    <row r="300" spans="1:10" x14ac:dyDescent="0.25">
      <c r="A300" s="19" t="s">
        <v>886</v>
      </c>
      <c r="B300" s="20" t="s">
        <v>887</v>
      </c>
      <c r="C300" s="19" t="s">
        <v>888</v>
      </c>
      <c r="D300" s="19" t="s">
        <v>889</v>
      </c>
      <c r="E300" s="18" t="s">
        <v>872</v>
      </c>
      <c r="F300" s="19" t="s">
        <v>892</v>
      </c>
      <c r="G300" s="35" t="str">
        <f t="shared" si="0"/>
        <v>Université_Abdelhamid_Ibn_Badis_de_MostaganemFaculté_des_Sciences_de_la_Nature_et_de_la_Vie_</v>
      </c>
      <c r="I300" s="28" t="s">
        <v>1024</v>
      </c>
      <c r="J300" s="31" t="s">
        <v>1025</v>
      </c>
    </row>
    <row r="301" spans="1:10" x14ac:dyDescent="0.25">
      <c r="A301" s="19" t="s">
        <v>886</v>
      </c>
      <c r="B301" s="20" t="s">
        <v>887</v>
      </c>
      <c r="C301" s="19" t="s">
        <v>888</v>
      </c>
      <c r="D301" s="19" t="s">
        <v>889</v>
      </c>
      <c r="E301" s="18" t="s">
        <v>872</v>
      </c>
      <c r="F301" s="19" t="s">
        <v>897</v>
      </c>
      <c r="G301" s="35" t="str">
        <f t="shared" si="0"/>
        <v>Université_Abdelhamid_Ibn_Badis_de_MostaganemFaculté_des_Sciences_de_la_Nature_et_de_la_Vie_</v>
      </c>
      <c r="I301" s="28" t="s">
        <v>1024</v>
      </c>
      <c r="J301" s="31" t="s">
        <v>1029</v>
      </c>
    </row>
    <row r="302" spans="1:10" x14ac:dyDescent="0.25">
      <c r="A302" s="19" t="s">
        <v>886</v>
      </c>
      <c r="B302" s="20" t="s">
        <v>887</v>
      </c>
      <c r="C302" s="19" t="s">
        <v>888</v>
      </c>
      <c r="D302" s="19" t="s">
        <v>889</v>
      </c>
      <c r="E302" s="18" t="s">
        <v>872</v>
      </c>
      <c r="F302" s="19" t="s">
        <v>856</v>
      </c>
      <c r="G302" s="35" t="str">
        <f t="shared" si="0"/>
        <v>Université_Abdelhamid_Ibn_Badis_de_MostaganemFaculté_des_Sciences_de_la_Nature_et_de_la_Vie_</v>
      </c>
      <c r="I302" s="19"/>
      <c r="J302" s="18"/>
    </row>
    <row r="303" spans="1:10" x14ac:dyDescent="0.25">
      <c r="A303" s="19" t="s">
        <v>886</v>
      </c>
      <c r="B303" s="20" t="s">
        <v>887</v>
      </c>
      <c r="C303" s="19" t="s">
        <v>888</v>
      </c>
      <c r="D303" s="19" t="s">
        <v>889</v>
      </c>
      <c r="E303" s="18" t="s">
        <v>872</v>
      </c>
      <c r="F303" s="19" t="s">
        <v>898</v>
      </c>
      <c r="G303" s="35" t="str">
        <f t="shared" si="0"/>
        <v>Université_Abdelhamid_Ibn_Badis_de_MostaganemFaculté_des_Sciences_de_la_Nature_et_de_la_Vie_</v>
      </c>
      <c r="I303" s="19" t="s">
        <v>1036</v>
      </c>
      <c r="J303" s="18" t="s">
        <v>838</v>
      </c>
    </row>
    <row r="304" spans="1:10" x14ac:dyDescent="0.25">
      <c r="A304" s="19" t="s">
        <v>886</v>
      </c>
      <c r="B304" s="20" t="s">
        <v>887</v>
      </c>
      <c r="C304" s="19" t="s">
        <v>888</v>
      </c>
      <c r="D304" s="19" t="s">
        <v>889</v>
      </c>
      <c r="E304" s="18" t="s">
        <v>845</v>
      </c>
      <c r="F304" s="19"/>
      <c r="G304" s="35" t="str">
        <f t="shared" si="0"/>
        <v>Université_Abdelhamid_Ibn_Badis_de_MostaganemFaculté_des_Sciences_Economiques,_Commerciales_et_des_Sciences_de_Gestion</v>
      </c>
      <c r="I304" s="19" t="s">
        <v>1036</v>
      </c>
      <c r="J304" s="18" t="s">
        <v>1037</v>
      </c>
    </row>
    <row r="305" spans="1:10" x14ac:dyDescent="0.25">
      <c r="A305" s="19" t="s">
        <v>886</v>
      </c>
      <c r="B305" s="20" t="s">
        <v>887</v>
      </c>
      <c r="C305" s="19" t="s">
        <v>888</v>
      </c>
      <c r="D305" s="19" t="s">
        <v>889</v>
      </c>
      <c r="E305" s="18" t="s">
        <v>906</v>
      </c>
      <c r="F305" s="19" t="s">
        <v>907</v>
      </c>
      <c r="G305" s="35" t="str">
        <f t="shared" si="0"/>
        <v>Université_Abdelhamid_Ibn_Badis_de_MostaganemFaculté_des_sciences_et_de_la_technologie</v>
      </c>
      <c r="I305" s="19" t="s">
        <v>1036</v>
      </c>
      <c r="J305" s="18" t="s">
        <v>1041</v>
      </c>
    </row>
    <row r="306" spans="1:10" x14ac:dyDescent="0.25">
      <c r="A306" s="19" t="s">
        <v>886</v>
      </c>
      <c r="B306" s="20" t="s">
        <v>887</v>
      </c>
      <c r="C306" s="19" t="s">
        <v>888</v>
      </c>
      <c r="D306" s="19" t="s">
        <v>889</v>
      </c>
      <c r="E306" s="18" t="s">
        <v>906</v>
      </c>
      <c r="F306" s="19" t="s">
        <v>908</v>
      </c>
      <c r="G306" s="35" t="str">
        <f t="shared" si="0"/>
        <v>Université_Abdelhamid_Ibn_Badis_de_MostaganemFaculté_des_sciences_et_de_la_technologie</v>
      </c>
      <c r="I306" s="19" t="s">
        <v>1036</v>
      </c>
      <c r="J306" s="18" t="s">
        <v>1042</v>
      </c>
    </row>
    <row r="307" spans="1:10" x14ac:dyDescent="0.25">
      <c r="A307" s="19" t="s">
        <v>886</v>
      </c>
      <c r="B307" s="20" t="s">
        <v>887</v>
      </c>
      <c r="C307" s="19" t="s">
        <v>888</v>
      </c>
      <c r="D307" s="19" t="s">
        <v>889</v>
      </c>
      <c r="E307" s="18" t="s">
        <v>906</v>
      </c>
      <c r="F307" s="19" t="s">
        <v>909</v>
      </c>
      <c r="G307" s="35" t="str">
        <f t="shared" si="0"/>
        <v>Université_Abdelhamid_Ibn_Badis_de_MostaganemFaculté_des_sciences_et_de_la_technologie</v>
      </c>
      <c r="I307" s="28" t="s">
        <v>1044</v>
      </c>
      <c r="J307" s="31" t="s">
        <v>1513</v>
      </c>
    </row>
    <row r="308" spans="1:10" x14ac:dyDescent="0.25">
      <c r="A308" s="19" t="s">
        <v>886</v>
      </c>
      <c r="B308" s="20" t="s">
        <v>887</v>
      </c>
      <c r="C308" s="19" t="s">
        <v>888</v>
      </c>
      <c r="D308" s="19" t="s">
        <v>889</v>
      </c>
      <c r="E308" s="18" t="s">
        <v>906</v>
      </c>
      <c r="F308" s="19" t="s">
        <v>910</v>
      </c>
      <c r="G308" s="35" t="str">
        <f t="shared" si="0"/>
        <v>Université_Abdelhamid_Ibn_Badis_de_MostaganemFaculté_des_sciences_et_de_la_technologie</v>
      </c>
      <c r="I308" s="28" t="s">
        <v>1044</v>
      </c>
      <c r="J308" s="31" t="s">
        <v>1491</v>
      </c>
    </row>
    <row r="309" spans="1:10" x14ac:dyDescent="0.25">
      <c r="A309" s="19" t="s">
        <v>886</v>
      </c>
      <c r="B309" s="20" t="s">
        <v>887</v>
      </c>
      <c r="C309" s="19" t="s">
        <v>888</v>
      </c>
      <c r="D309" s="19" t="s">
        <v>889</v>
      </c>
      <c r="E309" s="18" t="s">
        <v>885</v>
      </c>
      <c r="F309" s="19"/>
      <c r="G309" s="35" t="str">
        <f t="shared" si="0"/>
        <v>Université_Abdelhamid_Ibn_Badis_de_MostaganemFaculté_des_Sciences_Exactes_et_Informatique</v>
      </c>
      <c r="I309" s="28" t="s">
        <v>1044</v>
      </c>
      <c r="J309" s="31" t="s">
        <v>1046</v>
      </c>
    </row>
    <row r="310" spans="1:10" x14ac:dyDescent="0.25">
      <c r="A310" s="19" t="s">
        <v>886</v>
      </c>
      <c r="B310" s="20" t="s">
        <v>887</v>
      </c>
      <c r="C310" s="19" t="s">
        <v>888</v>
      </c>
      <c r="D310" s="19" t="s">
        <v>889</v>
      </c>
      <c r="E310" s="18" t="s">
        <v>899</v>
      </c>
      <c r="F310" s="19" t="s">
        <v>900</v>
      </c>
      <c r="G310" s="35" t="str">
        <f t="shared" si="0"/>
        <v>Université_Abdelhamid_Ibn_Badis_de_MostaganemFaculté_des_Sciences_Sociales</v>
      </c>
      <c r="I310" s="28" t="s">
        <v>1044</v>
      </c>
      <c r="J310" s="31" t="s">
        <v>1514</v>
      </c>
    </row>
    <row r="311" spans="1:10" x14ac:dyDescent="0.25">
      <c r="A311" s="19" t="s">
        <v>886</v>
      </c>
      <c r="B311" s="20" t="s">
        <v>887</v>
      </c>
      <c r="C311" s="19" t="s">
        <v>888</v>
      </c>
      <c r="D311" s="19" t="s">
        <v>889</v>
      </c>
      <c r="E311" s="18" t="s">
        <v>899</v>
      </c>
      <c r="F311" s="19" t="s">
        <v>901</v>
      </c>
      <c r="G311" s="35" t="str">
        <f t="shared" si="0"/>
        <v>Université_Abdelhamid_Ibn_Badis_de_MostaganemFaculté_des_Sciences_Sociales</v>
      </c>
      <c r="I311" s="19" t="s">
        <v>1050</v>
      </c>
      <c r="J311" s="18" t="s">
        <v>866</v>
      </c>
    </row>
    <row r="312" spans="1:10" x14ac:dyDescent="0.25">
      <c r="A312" s="19" t="s">
        <v>886</v>
      </c>
      <c r="B312" s="20" t="s">
        <v>887</v>
      </c>
      <c r="C312" s="19" t="s">
        <v>888</v>
      </c>
      <c r="D312" s="19" t="s">
        <v>889</v>
      </c>
      <c r="E312" s="18" t="s">
        <v>899</v>
      </c>
      <c r="F312" s="19" t="s">
        <v>878</v>
      </c>
      <c r="G312" s="35" t="str">
        <f t="shared" si="0"/>
        <v>Université_Abdelhamid_Ibn_Badis_de_MostaganemFaculté_des_Sciences_Sociales</v>
      </c>
      <c r="I312" s="19" t="s">
        <v>1050</v>
      </c>
      <c r="J312" s="18" t="s">
        <v>1512</v>
      </c>
    </row>
    <row r="313" spans="1:10" x14ac:dyDescent="0.25">
      <c r="A313" s="19" t="s">
        <v>886</v>
      </c>
      <c r="B313" s="20" t="s">
        <v>887</v>
      </c>
      <c r="C313" s="19" t="s">
        <v>888</v>
      </c>
      <c r="D313" s="19" t="s">
        <v>889</v>
      </c>
      <c r="E313" s="18" t="s">
        <v>899</v>
      </c>
      <c r="F313" s="19" t="s">
        <v>904</v>
      </c>
      <c r="G313" s="35" t="str">
        <f t="shared" si="0"/>
        <v>Université_Abdelhamid_Ibn_Badis_de_MostaganemFaculté_des_Sciences_Sociales</v>
      </c>
      <c r="I313" s="19" t="s">
        <v>1050</v>
      </c>
      <c r="J313" s="18" t="s">
        <v>1491</v>
      </c>
    </row>
    <row r="314" spans="1:10" x14ac:dyDescent="0.25">
      <c r="A314" s="19" t="s">
        <v>886</v>
      </c>
      <c r="B314" s="20" t="s">
        <v>887</v>
      </c>
      <c r="C314" s="19" t="s">
        <v>888</v>
      </c>
      <c r="D314" s="19" t="s">
        <v>889</v>
      </c>
      <c r="E314" s="18" t="s">
        <v>890</v>
      </c>
      <c r="F314" s="19" t="s">
        <v>891</v>
      </c>
      <c r="G314" s="35" t="str">
        <f t="shared" si="0"/>
        <v>Université_Abdelhamid_Ibn_Badis_de_MostaganemInstitut_d’Education_Physique_et_Sportive</v>
      </c>
      <c r="I314" s="19" t="s">
        <v>1050</v>
      </c>
      <c r="J314" s="18" t="s">
        <v>1053</v>
      </c>
    </row>
    <row r="315" spans="1:10" x14ac:dyDescent="0.25">
      <c r="A315" s="19" t="s">
        <v>886</v>
      </c>
      <c r="B315" s="20" t="s">
        <v>887</v>
      </c>
      <c r="C315" s="19" t="s">
        <v>888</v>
      </c>
      <c r="D315" s="19" t="s">
        <v>889</v>
      </c>
      <c r="E315" s="18" t="s">
        <v>890</v>
      </c>
      <c r="F315" s="19" t="s">
        <v>902</v>
      </c>
      <c r="G315" s="35" t="str">
        <f t="shared" si="0"/>
        <v>Université_Abdelhamid_Ibn_Badis_de_MostaganemInstitut_d’Education_Physique_et_Sportive</v>
      </c>
      <c r="I315" s="28" t="s">
        <v>1056</v>
      </c>
      <c r="J315" s="31" t="s">
        <v>866</v>
      </c>
    </row>
    <row r="316" spans="1:10" x14ac:dyDescent="0.25">
      <c r="A316" s="19" t="s">
        <v>886</v>
      </c>
      <c r="B316" s="20" t="s">
        <v>887</v>
      </c>
      <c r="C316" s="19" t="s">
        <v>888</v>
      </c>
      <c r="D316" s="19" t="s">
        <v>889</v>
      </c>
      <c r="E316" s="18" t="s">
        <v>890</v>
      </c>
      <c r="F316" s="19" t="s">
        <v>905</v>
      </c>
      <c r="G316" s="35" t="str">
        <f t="shared" si="0"/>
        <v>Université_Abdelhamid_Ibn_Badis_de_MostaganemInstitut_d’Education_Physique_et_Sportive</v>
      </c>
      <c r="I316" s="28" t="s">
        <v>1056</v>
      </c>
      <c r="J316" s="31" t="s">
        <v>838</v>
      </c>
    </row>
    <row r="317" spans="1:10" x14ac:dyDescent="0.25">
      <c r="A317" s="19" t="s">
        <v>912</v>
      </c>
      <c r="B317" s="20" t="s">
        <v>913</v>
      </c>
      <c r="C317" s="19" t="s">
        <v>914</v>
      </c>
      <c r="D317" s="19" t="s">
        <v>915</v>
      </c>
      <c r="E317" s="18" t="s">
        <v>866</v>
      </c>
      <c r="F317" s="19" t="s">
        <v>920</v>
      </c>
      <c r="G317" s="35" t="str">
        <f t="shared" si="0"/>
        <v>Université_Abderrahmane_Mira_de_BéjaiaFaculté_de_Droit_et_des_Sciences_Politiques</v>
      </c>
      <c r="I317" s="28" t="s">
        <v>1056</v>
      </c>
      <c r="J317" s="31" t="s">
        <v>855</v>
      </c>
    </row>
    <row r="318" spans="1:10" x14ac:dyDescent="0.25">
      <c r="A318" s="19" t="s">
        <v>912</v>
      </c>
      <c r="B318" s="20" t="s">
        <v>913</v>
      </c>
      <c r="C318" s="19" t="s">
        <v>914</v>
      </c>
      <c r="D318" s="19" t="s">
        <v>915</v>
      </c>
      <c r="E318" s="18" t="s">
        <v>866</v>
      </c>
      <c r="F318" s="19" t="s">
        <v>922</v>
      </c>
      <c r="G318" s="35" t="str">
        <f t="shared" si="0"/>
        <v>Université_Abderrahmane_Mira_de_BéjaiaFaculté_de_Droit_et_des_Sciences_Politiques</v>
      </c>
      <c r="I318" s="28" t="s">
        <v>1056</v>
      </c>
      <c r="J318" s="31" t="s">
        <v>1067</v>
      </c>
    </row>
    <row r="319" spans="1:10" x14ac:dyDescent="0.25">
      <c r="A319" s="19" t="s">
        <v>912</v>
      </c>
      <c r="B319" s="20" t="s">
        <v>913</v>
      </c>
      <c r="C319" s="19" t="s">
        <v>914</v>
      </c>
      <c r="D319" s="19" t="s">
        <v>915</v>
      </c>
      <c r="E319" s="18" t="s">
        <v>866</v>
      </c>
      <c r="F319" s="19" t="s">
        <v>923</v>
      </c>
      <c r="G319" s="35" t="str">
        <f t="shared" si="0"/>
        <v>Université_Abderrahmane_Mira_de_BéjaiaFaculté_de_Droit_et_des_Sciences_Politiques</v>
      </c>
      <c r="I319" s="28" t="s">
        <v>1056</v>
      </c>
      <c r="J319" s="31" t="s">
        <v>968</v>
      </c>
    </row>
    <row r="320" spans="1:10" x14ac:dyDescent="0.25">
      <c r="A320" s="19" t="s">
        <v>912</v>
      </c>
      <c r="B320" s="20" t="s">
        <v>913</v>
      </c>
      <c r="C320" s="19" t="s">
        <v>914</v>
      </c>
      <c r="D320" s="19" t="s">
        <v>915</v>
      </c>
      <c r="E320" s="18" t="s">
        <v>866</v>
      </c>
      <c r="F320" s="19" t="s">
        <v>927</v>
      </c>
      <c r="G320" s="35" t="str">
        <f t="shared" ref="G320:G383" si="1">CONCATENATE(SUBSTITUTE(C320," ","_"),SUBSTITUTE(E320," ","_"))</f>
        <v>Université_Abderrahmane_Mira_de_BéjaiaFaculté_de_Droit_et_des_Sciences_Politiques</v>
      </c>
      <c r="I320" s="28" t="s">
        <v>1056</v>
      </c>
      <c r="J320" s="31" t="s">
        <v>1059</v>
      </c>
    </row>
    <row r="321" spans="1:10" x14ac:dyDescent="0.25">
      <c r="A321" s="19" t="s">
        <v>912</v>
      </c>
      <c r="B321" s="20" t="s">
        <v>913</v>
      </c>
      <c r="C321" s="19" t="s">
        <v>914</v>
      </c>
      <c r="D321" s="19" t="s">
        <v>915</v>
      </c>
      <c r="E321" s="18" t="s">
        <v>866</v>
      </c>
      <c r="F321" s="19" t="s">
        <v>928</v>
      </c>
      <c r="G321" s="35" t="str">
        <f t="shared" si="1"/>
        <v>Université_Abderrahmane_Mira_de_BéjaiaFaculté_de_Droit_et_des_Sciences_Politiques</v>
      </c>
      <c r="I321" s="28" t="s">
        <v>1056</v>
      </c>
      <c r="J321" s="31" t="s">
        <v>1057</v>
      </c>
    </row>
    <row r="322" spans="1:10" x14ac:dyDescent="0.25">
      <c r="A322" s="19" t="s">
        <v>912</v>
      </c>
      <c r="B322" s="20" t="s">
        <v>913</v>
      </c>
      <c r="C322" s="19" t="s">
        <v>914</v>
      </c>
      <c r="D322" s="19" t="s">
        <v>915</v>
      </c>
      <c r="E322" s="18" t="s">
        <v>911</v>
      </c>
      <c r="F322" s="19" t="s">
        <v>941</v>
      </c>
      <c r="G322" s="35" t="str">
        <f t="shared" si="1"/>
        <v>Université_Abderrahmane_Mira_de_BéjaiaFaculté_de_Médecine</v>
      </c>
      <c r="I322" s="19" t="s">
        <v>1070</v>
      </c>
      <c r="J322" s="18" t="s">
        <v>866</v>
      </c>
    </row>
    <row r="323" spans="1:10" x14ac:dyDescent="0.25">
      <c r="A323" s="19" t="s">
        <v>912</v>
      </c>
      <c r="B323" s="20" t="s">
        <v>913</v>
      </c>
      <c r="C323" s="19" t="s">
        <v>914</v>
      </c>
      <c r="D323" s="19" t="s">
        <v>915</v>
      </c>
      <c r="E323" s="18" t="s">
        <v>911</v>
      </c>
      <c r="F323" s="19" t="s">
        <v>944</v>
      </c>
      <c r="G323" s="35" t="str">
        <f t="shared" si="1"/>
        <v>Université_Abderrahmane_Mira_de_BéjaiaFaculté_de_Médecine</v>
      </c>
      <c r="I323" s="19" t="s">
        <v>1070</v>
      </c>
      <c r="J323" s="18" t="s">
        <v>838</v>
      </c>
    </row>
    <row r="324" spans="1:10" x14ac:dyDescent="0.25">
      <c r="A324" s="19" t="s">
        <v>912</v>
      </c>
      <c r="B324" s="20" t="s">
        <v>913</v>
      </c>
      <c r="C324" s="19" t="s">
        <v>914</v>
      </c>
      <c r="D324" s="19" t="s">
        <v>915</v>
      </c>
      <c r="E324" s="18" t="s">
        <v>835</v>
      </c>
      <c r="F324" s="19" t="s">
        <v>918</v>
      </c>
      <c r="G324" s="35" t="str">
        <f t="shared" si="1"/>
        <v>Université_Abderrahmane_Mira_de_BéjaiaFaculté_de_Technologie</v>
      </c>
      <c r="I324" s="19" t="s">
        <v>1070</v>
      </c>
      <c r="J324" s="18" t="s">
        <v>1072</v>
      </c>
    </row>
    <row r="325" spans="1:10" x14ac:dyDescent="0.25">
      <c r="A325" s="19" t="s">
        <v>912</v>
      </c>
      <c r="B325" s="20" t="s">
        <v>913</v>
      </c>
      <c r="C325" s="19" t="s">
        <v>914</v>
      </c>
      <c r="D325" s="19" t="s">
        <v>915</v>
      </c>
      <c r="E325" s="18" t="s">
        <v>835</v>
      </c>
      <c r="F325" s="19" t="s">
        <v>919</v>
      </c>
      <c r="G325" s="35" t="str">
        <f t="shared" si="1"/>
        <v>Université_Abderrahmane_Mira_de_BéjaiaFaculté_de_Technologie</v>
      </c>
      <c r="I325" s="19" t="s">
        <v>1070</v>
      </c>
      <c r="J325" s="18" t="s">
        <v>1491</v>
      </c>
    </row>
    <row r="326" spans="1:10" x14ac:dyDescent="0.25">
      <c r="A326" s="21" t="s">
        <v>912</v>
      </c>
      <c r="B326" s="20" t="s">
        <v>913</v>
      </c>
      <c r="C326" s="19" t="s">
        <v>914</v>
      </c>
      <c r="D326" s="19" t="s">
        <v>915</v>
      </c>
      <c r="E326" s="18" t="s">
        <v>835</v>
      </c>
      <c r="F326" s="19" t="s">
        <v>836</v>
      </c>
      <c r="G326" s="35" t="str">
        <f t="shared" si="1"/>
        <v>Université_Abderrahmane_Mira_de_BéjaiaFaculté_de_Technologie</v>
      </c>
      <c r="I326" s="19" t="s">
        <v>1070</v>
      </c>
      <c r="J326" s="18" t="s">
        <v>1071</v>
      </c>
    </row>
    <row r="327" spans="1:10" x14ac:dyDescent="0.25">
      <c r="A327" s="21" t="s">
        <v>912</v>
      </c>
      <c r="B327" s="20" t="s">
        <v>913</v>
      </c>
      <c r="C327" s="19" t="s">
        <v>914</v>
      </c>
      <c r="D327" s="19" t="s">
        <v>915</v>
      </c>
      <c r="E327" s="18" t="s">
        <v>835</v>
      </c>
      <c r="F327" s="19" t="s">
        <v>859</v>
      </c>
      <c r="G327" s="35" t="str">
        <f t="shared" si="1"/>
        <v>Université_Abderrahmane_Mira_de_BéjaiaFaculté_de_Technologie</v>
      </c>
      <c r="I327" s="19" t="s">
        <v>1070</v>
      </c>
      <c r="J327" s="18" t="s">
        <v>865</v>
      </c>
    </row>
    <row r="328" spans="1:10" x14ac:dyDescent="0.25">
      <c r="A328" s="21" t="s">
        <v>912</v>
      </c>
      <c r="B328" s="20" t="s">
        <v>913</v>
      </c>
      <c r="C328" s="19" t="s">
        <v>914</v>
      </c>
      <c r="D328" s="19" t="s">
        <v>915</v>
      </c>
      <c r="E328" s="18" t="s">
        <v>835</v>
      </c>
      <c r="F328" s="19" t="s">
        <v>924</v>
      </c>
      <c r="G328" s="35" t="str">
        <f t="shared" si="1"/>
        <v>Université_Abderrahmane_Mira_de_BéjaiaFaculté_de_Technologie</v>
      </c>
      <c r="I328" s="19" t="s">
        <v>1070</v>
      </c>
      <c r="J328" s="18" t="s">
        <v>994</v>
      </c>
    </row>
    <row r="329" spans="1:10" x14ac:dyDescent="0.25">
      <c r="A329" s="21" t="s">
        <v>912</v>
      </c>
      <c r="B329" s="20" t="s">
        <v>913</v>
      </c>
      <c r="C329" s="19" t="s">
        <v>914</v>
      </c>
      <c r="D329" s="19" t="s">
        <v>915</v>
      </c>
      <c r="E329" s="18" t="s">
        <v>835</v>
      </c>
      <c r="F329" s="19" t="s">
        <v>929</v>
      </c>
      <c r="G329" s="35" t="str">
        <f t="shared" si="1"/>
        <v>Université_Abderrahmane_Mira_de_BéjaiaFaculté_de_Technologie</v>
      </c>
      <c r="I329" s="28" t="s">
        <v>1082</v>
      </c>
      <c r="J329" s="31" t="s">
        <v>1515</v>
      </c>
    </row>
    <row r="330" spans="1:10" x14ac:dyDescent="0.25">
      <c r="A330" s="21" t="s">
        <v>912</v>
      </c>
      <c r="B330" s="20" t="s">
        <v>913</v>
      </c>
      <c r="C330" s="19" t="s">
        <v>914</v>
      </c>
      <c r="D330" s="19" t="s">
        <v>915</v>
      </c>
      <c r="E330" s="18" t="s">
        <v>835</v>
      </c>
      <c r="F330" s="19" t="s">
        <v>909</v>
      </c>
      <c r="G330" s="35" t="str">
        <f t="shared" si="1"/>
        <v>Université_Abderrahmane_Mira_de_BéjaiaFaculté_de_Technologie</v>
      </c>
      <c r="I330" s="28" t="s">
        <v>1082</v>
      </c>
      <c r="J330" s="31" t="s">
        <v>1088</v>
      </c>
    </row>
    <row r="331" spans="1:10" x14ac:dyDescent="0.25">
      <c r="A331" s="21" t="s">
        <v>912</v>
      </c>
      <c r="B331" s="20" t="s">
        <v>913</v>
      </c>
      <c r="C331" s="19" t="s">
        <v>914</v>
      </c>
      <c r="D331" s="19" t="s">
        <v>915</v>
      </c>
      <c r="E331" s="18" t="s">
        <v>835</v>
      </c>
      <c r="F331" s="19" t="s">
        <v>945</v>
      </c>
      <c r="G331" s="35" t="str">
        <f t="shared" si="1"/>
        <v>Université_Abderrahmane_Mira_de_BéjaiaFaculté_de_Technologie</v>
      </c>
      <c r="I331" s="28" t="s">
        <v>1082</v>
      </c>
      <c r="J331" s="31" t="s">
        <v>1491</v>
      </c>
    </row>
    <row r="332" spans="1:10" x14ac:dyDescent="0.25">
      <c r="A332" s="21" t="s">
        <v>912</v>
      </c>
      <c r="B332" s="20" t="s">
        <v>913</v>
      </c>
      <c r="C332" s="19" t="s">
        <v>914</v>
      </c>
      <c r="D332" s="19" t="s">
        <v>915</v>
      </c>
      <c r="E332" s="18" t="s">
        <v>838</v>
      </c>
      <c r="F332" s="19" t="s">
        <v>936</v>
      </c>
      <c r="G332" s="35" t="str">
        <f t="shared" si="1"/>
        <v>Université_Abderrahmane_Mira_de_BéjaiaFaculté_des_Lettres_et_des_Langues</v>
      </c>
      <c r="I332" s="28" t="s">
        <v>1082</v>
      </c>
      <c r="J332" s="31" t="s">
        <v>1085</v>
      </c>
    </row>
    <row r="333" spans="1:10" x14ac:dyDescent="0.25">
      <c r="A333" s="21" t="s">
        <v>912</v>
      </c>
      <c r="B333" s="20" t="s">
        <v>913</v>
      </c>
      <c r="C333" s="19" t="s">
        <v>914</v>
      </c>
      <c r="D333" s="19" t="s">
        <v>915</v>
      </c>
      <c r="E333" s="18" t="s">
        <v>838</v>
      </c>
      <c r="F333" s="19" t="s">
        <v>937</v>
      </c>
      <c r="G333" s="35" t="str">
        <f t="shared" si="1"/>
        <v>Université_Abderrahmane_Mira_de_BéjaiaFaculté_des_Lettres_et_des_Langues</v>
      </c>
      <c r="I333" s="28" t="s">
        <v>1082</v>
      </c>
      <c r="J333" s="31" t="s">
        <v>1442</v>
      </c>
    </row>
    <row r="334" spans="1:10" x14ac:dyDescent="0.25">
      <c r="A334" s="21" t="s">
        <v>912</v>
      </c>
      <c r="B334" s="20" t="s">
        <v>913</v>
      </c>
      <c r="C334" s="19" t="s">
        <v>914</v>
      </c>
      <c r="D334" s="19" t="s">
        <v>915</v>
      </c>
      <c r="E334" s="18" t="s">
        <v>838</v>
      </c>
      <c r="F334" s="19" t="s">
        <v>938</v>
      </c>
      <c r="G334" s="35" t="str">
        <f t="shared" si="1"/>
        <v>Université_Abderrahmane_Mira_de_BéjaiaFaculté_des_Lettres_et_des_Langues</v>
      </c>
      <c r="I334" s="28" t="s">
        <v>1082</v>
      </c>
      <c r="J334" s="31" t="s">
        <v>994</v>
      </c>
    </row>
    <row r="335" spans="1:10" x14ac:dyDescent="0.25">
      <c r="A335" s="21" t="s">
        <v>912</v>
      </c>
      <c r="B335" s="20" t="s">
        <v>913</v>
      </c>
      <c r="C335" s="19" t="s">
        <v>914</v>
      </c>
      <c r="D335" s="19" t="s">
        <v>915</v>
      </c>
      <c r="E335" s="18" t="s">
        <v>838</v>
      </c>
      <c r="F335" s="19" t="s">
        <v>939</v>
      </c>
      <c r="G335" s="35" t="str">
        <f t="shared" si="1"/>
        <v>Université_Abderrahmane_Mira_de_BéjaiaFaculté_des_Lettres_et_des_Langues</v>
      </c>
      <c r="I335" s="19" t="s">
        <v>1090</v>
      </c>
      <c r="J335" s="18" t="s">
        <v>1598</v>
      </c>
    </row>
    <row r="336" spans="1:10" x14ac:dyDescent="0.25">
      <c r="A336" s="19" t="s">
        <v>912</v>
      </c>
      <c r="B336" s="20" t="s">
        <v>913</v>
      </c>
      <c r="C336" s="19" t="s">
        <v>914</v>
      </c>
      <c r="D336" s="19" t="s">
        <v>915</v>
      </c>
      <c r="E336" s="18" t="s">
        <v>872</v>
      </c>
      <c r="F336" s="19" t="s">
        <v>921</v>
      </c>
      <c r="G336" s="35" t="str">
        <f t="shared" si="1"/>
        <v>Université_Abderrahmane_Mira_de_BéjaiaFaculté_des_Sciences_de_la_Nature_et_de_la_Vie_</v>
      </c>
      <c r="I336" s="19" t="s">
        <v>1090</v>
      </c>
      <c r="J336" s="18" t="s">
        <v>911</v>
      </c>
    </row>
    <row r="337" spans="1:10" x14ac:dyDescent="0.25">
      <c r="A337" s="19" t="s">
        <v>912</v>
      </c>
      <c r="B337" s="20" t="s">
        <v>913</v>
      </c>
      <c r="C337" s="19" t="s">
        <v>914</v>
      </c>
      <c r="D337" s="19" t="s">
        <v>915</v>
      </c>
      <c r="E337" s="18" t="s">
        <v>872</v>
      </c>
      <c r="F337" s="19" t="s">
        <v>926</v>
      </c>
      <c r="G337" s="35" t="str">
        <f t="shared" si="1"/>
        <v>Université_Abderrahmane_Mira_de_BéjaiaFaculté_des_Sciences_de_la_Nature_et_de_la_Vie_</v>
      </c>
      <c r="I337" s="19" t="s">
        <v>1090</v>
      </c>
      <c r="J337" s="18" t="s">
        <v>1490</v>
      </c>
    </row>
    <row r="338" spans="1:10" x14ac:dyDescent="0.25">
      <c r="A338" s="19" t="s">
        <v>912</v>
      </c>
      <c r="B338" s="20" t="s">
        <v>913</v>
      </c>
      <c r="C338" s="19" t="s">
        <v>914</v>
      </c>
      <c r="D338" s="19" t="s">
        <v>915</v>
      </c>
      <c r="E338" s="18" t="s">
        <v>872</v>
      </c>
      <c r="F338" s="19" t="s">
        <v>930</v>
      </c>
      <c r="G338" s="35" t="str">
        <f t="shared" si="1"/>
        <v>Université_Abderrahmane_Mira_de_BéjaiaFaculté_des_Sciences_de_la_Nature_et_de_la_Vie_</v>
      </c>
      <c r="I338" s="19" t="s">
        <v>1090</v>
      </c>
      <c r="J338" s="18" t="s">
        <v>1597</v>
      </c>
    </row>
    <row r="339" spans="1:10" x14ac:dyDescent="0.25">
      <c r="A339" s="19" t="s">
        <v>912</v>
      </c>
      <c r="B339" s="20" t="s">
        <v>913</v>
      </c>
      <c r="C339" s="19" t="s">
        <v>914</v>
      </c>
      <c r="D339" s="19" t="s">
        <v>915</v>
      </c>
      <c r="E339" s="18" t="s">
        <v>872</v>
      </c>
      <c r="F339" s="19" t="s">
        <v>931</v>
      </c>
      <c r="G339" s="35" t="str">
        <f t="shared" si="1"/>
        <v>Université_Abderrahmane_Mira_de_BéjaiaFaculté_des_Sciences_de_la_Nature_et_de_la_Vie_</v>
      </c>
      <c r="I339" s="19" t="s">
        <v>1090</v>
      </c>
      <c r="J339" s="18" t="s">
        <v>1094</v>
      </c>
    </row>
    <row r="340" spans="1:10" x14ac:dyDescent="0.25">
      <c r="A340" s="19" t="s">
        <v>912</v>
      </c>
      <c r="B340" s="20" t="s">
        <v>913</v>
      </c>
      <c r="C340" s="19" t="s">
        <v>914</v>
      </c>
      <c r="D340" s="19" t="s">
        <v>915</v>
      </c>
      <c r="E340" s="18" t="s">
        <v>872</v>
      </c>
      <c r="F340" s="19" t="s">
        <v>934</v>
      </c>
      <c r="G340" s="35" t="str">
        <f t="shared" si="1"/>
        <v>Université_Abderrahmane_Mira_de_BéjaiaFaculté_des_Sciences_de_la_Nature_et_de_la_Vie_</v>
      </c>
      <c r="I340" s="19" t="s">
        <v>1097</v>
      </c>
      <c r="J340" s="18" t="s">
        <v>866</v>
      </c>
    </row>
    <row r="341" spans="1:10" x14ac:dyDescent="0.25">
      <c r="A341" s="19" t="s">
        <v>912</v>
      </c>
      <c r="B341" s="20" t="s">
        <v>913</v>
      </c>
      <c r="C341" s="19" t="s">
        <v>914</v>
      </c>
      <c r="D341" s="19" t="s">
        <v>915</v>
      </c>
      <c r="E341" s="18" t="s">
        <v>845</v>
      </c>
      <c r="F341" s="19" t="s">
        <v>925</v>
      </c>
      <c r="G341" s="35" t="str">
        <f t="shared" si="1"/>
        <v>Université_Abderrahmane_Mira_de_BéjaiaFaculté_des_Sciences_Economiques,_Commerciales_et_des_Sciences_de_Gestion</v>
      </c>
      <c r="I341" s="19" t="s">
        <v>1097</v>
      </c>
      <c r="J341" s="18" t="s">
        <v>838</v>
      </c>
    </row>
    <row r="342" spans="1:10" x14ac:dyDescent="0.25">
      <c r="A342" s="19" t="s">
        <v>912</v>
      </c>
      <c r="B342" s="20" t="s">
        <v>913</v>
      </c>
      <c r="C342" s="19" t="s">
        <v>914</v>
      </c>
      <c r="D342" s="19" t="s">
        <v>915</v>
      </c>
      <c r="E342" s="18" t="s">
        <v>845</v>
      </c>
      <c r="F342" s="19" t="s">
        <v>846</v>
      </c>
      <c r="G342" s="35" t="str">
        <f t="shared" si="1"/>
        <v>Université_Abderrahmane_Mira_de_BéjaiaFaculté_des_Sciences_Economiques,_Commerciales_et_des_Sciences_de_Gestion</v>
      </c>
      <c r="I342" s="19" t="s">
        <v>1097</v>
      </c>
      <c r="J342" s="18" t="s">
        <v>1072</v>
      </c>
    </row>
    <row r="343" spans="1:10" x14ac:dyDescent="0.25">
      <c r="A343" s="19" t="s">
        <v>912</v>
      </c>
      <c r="B343" s="20" t="s">
        <v>913</v>
      </c>
      <c r="C343" s="19" t="s">
        <v>914</v>
      </c>
      <c r="D343" s="19" t="s">
        <v>915</v>
      </c>
      <c r="E343" s="18" t="s">
        <v>845</v>
      </c>
      <c r="F343" s="19" t="s">
        <v>847</v>
      </c>
      <c r="G343" s="35" t="str">
        <f t="shared" si="1"/>
        <v>Université_Abderrahmane_Mira_de_BéjaiaFaculté_des_Sciences_Economiques,_Commerciales_et_des_Sciences_de_Gestion</v>
      </c>
      <c r="I343" s="19" t="s">
        <v>1097</v>
      </c>
      <c r="J343" s="18" t="s">
        <v>1491</v>
      </c>
    </row>
    <row r="344" spans="1:10" x14ac:dyDescent="0.25">
      <c r="A344" s="19" t="s">
        <v>912</v>
      </c>
      <c r="B344" s="20" t="s">
        <v>913</v>
      </c>
      <c r="C344" s="19" t="s">
        <v>914</v>
      </c>
      <c r="D344" s="19" t="s">
        <v>915</v>
      </c>
      <c r="E344" s="18" t="s">
        <v>845</v>
      </c>
      <c r="F344" s="19" t="s">
        <v>849</v>
      </c>
      <c r="G344" s="35" t="str">
        <f t="shared" si="1"/>
        <v>Université_Abderrahmane_Mira_de_BéjaiaFaculté_des_Sciences_Economiques,_Commerciales_et_des_Sciences_de_Gestion</v>
      </c>
      <c r="I344" s="19" t="s">
        <v>1097</v>
      </c>
      <c r="J344" s="18" t="s">
        <v>968</v>
      </c>
    </row>
    <row r="345" spans="1:10" x14ac:dyDescent="0.25">
      <c r="A345" s="19" t="s">
        <v>912</v>
      </c>
      <c r="B345" s="20" t="s">
        <v>913</v>
      </c>
      <c r="C345" s="19" t="s">
        <v>914</v>
      </c>
      <c r="D345" s="19" t="s">
        <v>915</v>
      </c>
      <c r="E345" s="18" t="s">
        <v>916</v>
      </c>
      <c r="F345" s="19" t="s">
        <v>917</v>
      </c>
      <c r="G345" s="35" t="str">
        <f t="shared" si="1"/>
        <v>Université_Abderrahmane_Mira_de_BéjaiaFaculté_des_Sciences_Exactes</v>
      </c>
      <c r="I345" s="19" t="s">
        <v>1108</v>
      </c>
      <c r="J345" s="18" t="s">
        <v>866</v>
      </c>
    </row>
    <row r="346" spans="1:10" x14ac:dyDescent="0.25">
      <c r="A346" s="19" t="s">
        <v>912</v>
      </c>
      <c r="B346" s="20" t="s">
        <v>913</v>
      </c>
      <c r="C346" s="19" t="s">
        <v>914</v>
      </c>
      <c r="D346" s="19" t="s">
        <v>915</v>
      </c>
      <c r="E346" s="18" t="s">
        <v>916</v>
      </c>
      <c r="F346" s="19" t="s">
        <v>935</v>
      </c>
      <c r="G346" s="35" t="str">
        <f t="shared" si="1"/>
        <v>Université_Abderrahmane_Mira_de_BéjaiaFaculté_des_Sciences_Exactes</v>
      </c>
      <c r="I346" s="19" t="s">
        <v>1108</v>
      </c>
      <c r="J346" s="18" t="s">
        <v>838</v>
      </c>
    </row>
    <row r="347" spans="1:10" x14ac:dyDescent="0.25">
      <c r="A347" s="19" t="s">
        <v>912</v>
      </c>
      <c r="B347" s="20" t="s">
        <v>913</v>
      </c>
      <c r="C347" s="19" t="s">
        <v>914</v>
      </c>
      <c r="D347" s="19" t="s">
        <v>915</v>
      </c>
      <c r="E347" s="18" t="s">
        <v>916</v>
      </c>
      <c r="F347" s="19" t="s">
        <v>940</v>
      </c>
      <c r="G347" s="35" t="str">
        <f t="shared" si="1"/>
        <v>Université_Abderrahmane_Mira_de_BéjaiaFaculté_des_Sciences_Exactes</v>
      </c>
      <c r="I347" s="19" t="s">
        <v>1108</v>
      </c>
      <c r="J347" s="18" t="s">
        <v>1072</v>
      </c>
    </row>
    <row r="348" spans="1:10" x14ac:dyDescent="0.25">
      <c r="A348" s="19" t="s">
        <v>912</v>
      </c>
      <c r="B348" s="20" t="s">
        <v>913</v>
      </c>
      <c r="C348" s="19" t="s">
        <v>914</v>
      </c>
      <c r="D348" s="19" t="s">
        <v>915</v>
      </c>
      <c r="E348" s="18" t="s">
        <v>916</v>
      </c>
      <c r="F348" s="19" t="s">
        <v>942</v>
      </c>
      <c r="G348" s="35" t="str">
        <f t="shared" si="1"/>
        <v>Université_Abderrahmane_Mira_de_BéjaiaFaculté_des_Sciences_Exactes</v>
      </c>
      <c r="I348" s="19" t="s">
        <v>1108</v>
      </c>
      <c r="J348" s="18" t="s">
        <v>1491</v>
      </c>
    </row>
    <row r="349" spans="1:10" x14ac:dyDescent="0.25">
      <c r="A349" s="19" t="s">
        <v>912</v>
      </c>
      <c r="B349" s="20" t="s">
        <v>913</v>
      </c>
      <c r="C349" s="19" t="s">
        <v>914</v>
      </c>
      <c r="D349" s="19" t="s">
        <v>915</v>
      </c>
      <c r="E349" s="18" t="s">
        <v>916</v>
      </c>
      <c r="F349" s="19" t="s">
        <v>943</v>
      </c>
      <c r="G349" s="35" t="str">
        <f t="shared" si="1"/>
        <v>Université_Abderrahmane_Mira_de_BéjaiaFaculté_des_Sciences_Exactes</v>
      </c>
      <c r="I349" s="19" t="s">
        <v>1108</v>
      </c>
      <c r="J349" s="18" t="s">
        <v>968</v>
      </c>
    </row>
    <row r="350" spans="1:10" x14ac:dyDescent="0.25">
      <c r="A350" s="19" t="s">
        <v>912</v>
      </c>
      <c r="B350" s="20" t="s">
        <v>913</v>
      </c>
      <c r="C350" s="19" t="s">
        <v>914</v>
      </c>
      <c r="D350" s="19" t="s">
        <v>915</v>
      </c>
      <c r="E350" s="18" t="s">
        <v>865</v>
      </c>
      <c r="F350" s="19" t="s">
        <v>932</v>
      </c>
      <c r="G350" s="35" t="str">
        <f t="shared" si="1"/>
        <v>Université_Abderrahmane_Mira_de_BéjaiaFaculté_des_Sciences_Humaines_et_Sociales</v>
      </c>
      <c r="I350" s="19" t="s">
        <v>1108</v>
      </c>
      <c r="J350" s="18" t="s">
        <v>1059</v>
      </c>
    </row>
    <row r="351" spans="1:10" x14ac:dyDescent="0.25">
      <c r="A351" s="19" t="s">
        <v>912</v>
      </c>
      <c r="B351" s="20" t="s">
        <v>913</v>
      </c>
      <c r="C351" s="19" t="s">
        <v>914</v>
      </c>
      <c r="D351" s="19" t="s">
        <v>915</v>
      </c>
      <c r="E351" s="18" t="s">
        <v>865</v>
      </c>
      <c r="F351" s="19" t="s">
        <v>933</v>
      </c>
      <c r="G351" s="35" t="str">
        <f t="shared" si="1"/>
        <v>Université_Abderrahmane_Mira_de_BéjaiaFaculté_des_Sciences_Humaines_et_Sociales</v>
      </c>
      <c r="I351" s="19" t="s">
        <v>1108</v>
      </c>
      <c r="J351" s="18" t="s">
        <v>994</v>
      </c>
    </row>
    <row r="352" spans="1:10" x14ac:dyDescent="0.25">
      <c r="A352" s="19" t="s">
        <v>912</v>
      </c>
      <c r="B352" s="20" t="s">
        <v>913</v>
      </c>
      <c r="C352" s="19" t="s">
        <v>914</v>
      </c>
      <c r="D352" s="19" t="s">
        <v>915</v>
      </c>
      <c r="E352" s="18" t="s">
        <v>865</v>
      </c>
      <c r="F352" s="19" t="s">
        <v>851</v>
      </c>
      <c r="G352" s="35" t="str">
        <f t="shared" si="1"/>
        <v>Université_Abderrahmane_Mira_de_BéjaiaFaculté_des_Sciences_Humaines_et_Sociales</v>
      </c>
      <c r="I352" s="19" t="s">
        <v>1119</v>
      </c>
      <c r="J352" s="18" t="s">
        <v>866</v>
      </c>
    </row>
    <row r="353" spans="1:10" x14ac:dyDescent="0.25">
      <c r="A353" s="19" t="s">
        <v>946</v>
      </c>
      <c r="B353" s="20" t="s">
        <v>887</v>
      </c>
      <c r="C353" s="19" t="s">
        <v>947</v>
      </c>
      <c r="D353" s="19" t="s">
        <v>948</v>
      </c>
      <c r="E353" s="18" t="s">
        <v>911</v>
      </c>
      <c r="F353" s="19" t="s">
        <v>963</v>
      </c>
      <c r="G353" s="35" t="str">
        <f t="shared" si="1"/>
        <v>Université_Aboubeker_Belkaid_de_TlemcenFaculté_de_Médecine</v>
      </c>
      <c r="I353" s="19" t="s">
        <v>1119</v>
      </c>
      <c r="J353" s="18" t="s">
        <v>1494</v>
      </c>
    </row>
    <row r="354" spans="1:10" x14ac:dyDescent="0.25">
      <c r="A354" s="19" t="s">
        <v>946</v>
      </c>
      <c r="B354" s="20" t="s">
        <v>887</v>
      </c>
      <c r="C354" s="19" t="s">
        <v>947</v>
      </c>
      <c r="D354" s="19" t="s">
        <v>948</v>
      </c>
      <c r="E354" s="18" t="s">
        <v>911</v>
      </c>
      <c r="F354" s="19" t="s">
        <v>964</v>
      </c>
      <c r="G354" s="35" t="str">
        <f t="shared" si="1"/>
        <v>Université_Aboubeker_Belkaid_de_TlemcenFaculté_de_Médecine</v>
      </c>
      <c r="I354" s="19" t="s">
        <v>1119</v>
      </c>
      <c r="J354" s="18" t="s">
        <v>1495</v>
      </c>
    </row>
    <row r="355" spans="1:10" x14ac:dyDescent="0.25">
      <c r="A355" s="19" t="s">
        <v>946</v>
      </c>
      <c r="B355" s="20" t="s">
        <v>887</v>
      </c>
      <c r="C355" s="19" t="s">
        <v>947</v>
      </c>
      <c r="D355" s="19" t="s">
        <v>948</v>
      </c>
      <c r="E355" s="18" t="s">
        <v>911</v>
      </c>
      <c r="F355" s="19" t="s">
        <v>965</v>
      </c>
      <c r="G355" s="35" t="str">
        <f t="shared" si="1"/>
        <v>Université_Aboubeker_Belkaid_de_TlemcenFaculté_de_Médecine</v>
      </c>
      <c r="I355" s="19" t="s">
        <v>1119</v>
      </c>
      <c r="J355" s="18" t="s">
        <v>1491</v>
      </c>
    </row>
    <row r="356" spans="1:10" x14ac:dyDescent="0.25">
      <c r="A356" s="19" t="s">
        <v>946</v>
      </c>
      <c r="B356" s="20" t="s">
        <v>887</v>
      </c>
      <c r="C356" s="19" t="s">
        <v>947</v>
      </c>
      <c r="D356" s="19" t="s">
        <v>948</v>
      </c>
      <c r="E356" s="18" t="s">
        <v>835</v>
      </c>
      <c r="F356" s="19" t="s">
        <v>919</v>
      </c>
      <c r="G356" s="35" t="str">
        <f t="shared" si="1"/>
        <v>Université_Aboubeker_Belkaid_de_TlemcenFaculté_de_Technologie</v>
      </c>
      <c r="I356" s="19" t="s">
        <v>1119</v>
      </c>
      <c r="J356" s="18" t="s">
        <v>968</v>
      </c>
    </row>
    <row r="357" spans="1:10" x14ac:dyDescent="0.25">
      <c r="A357" s="19" t="s">
        <v>946</v>
      </c>
      <c r="B357" s="20" t="s">
        <v>887</v>
      </c>
      <c r="C357" s="19" t="s">
        <v>947</v>
      </c>
      <c r="D357" s="19" t="s">
        <v>948</v>
      </c>
      <c r="E357" s="18" t="s">
        <v>835</v>
      </c>
      <c r="F357" s="19" t="s">
        <v>836</v>
      </c>
      <c r="G357" s="35" t="str">
        <f t="shared" si="1"/>
        <v>Université_Aboubeker_Belkaid_de_TlemcenFaculté_de_Technologie</v>
      </c>
      <c r="I357" s="19" t="s">
        <v>1119</v>
      </c>
      <c r="J357" s="18" t="s">
        <v>1059</v>
      </c>
    </row>
    <row r="358" spans="1:10" x14ac:dyDescent="0.25">
      <c r="A358" s="19" t="s">
        <v>946</v>
      </c>
      <c r="B358" s="20" t="s">
        <v>887</v>
      </c>
      <c r="C358" s="19" t="s">
        <v>947</v>
      </c>
      <c r="D358" s="19" t="s">
        <v>948</v>
      </c>
      <c r="E358" s="18" t="s">
        <v>835</v>
      </c>
      <c r="F358" s="19" t="s">
        <v>952</v>
      </c>
      <c r="G358" s="35" t="str">
        <f t="shared" si="1"/>
        <v>Université_Aboubeker_Belkaid_de_TlemcenFaculté_de_Technologie</v>
      </c>
      <c r="I358" s="19" t="s">
        <v>1125</v>
      </c>
      <c r="J358" s="18" t="s">
        <v>1130</v>
      </c>
    </row>
    <row r="359" spans="1:10" x14ac:dyDescent="0.25">
      <c r="A359" s="19" t="s">
        <v>946</v>
      </c>
      <c r="B359" s="20" t="s">
        <v>887</v>
      </c>
      <c r="C359" s="19" t="s">
        <v>947</v>
      </c>
      <c r="D359" s="19" t="s">
        <v>948</v>
      </c>
      <c r="E359" s="18" t="s">
        <v>835</v>
      </c>
      <c r="F359" s="19" t="s">
        <v>924</v>
      </c>
      <c r="G359" s="35" t="str">
        <f t="shared" si="1"/>
        <v>Université_Aboubeker_Belkaid_de_TlemcenFaculté_de_Technologie</v>
      </c>
      <c r="I359" s="19" t="s">
        <v>1125</v>
      </c>
      <c r="J359" s="18" t="s">
        <v>838</v>
      </c>
    </row>
    <row r="360" spans="1:10" x14ac:dyDescent="0.25">
      <c r="A360" s="19" t="s">
        <v>946</v>
      </c>
      <c r="B360" s="20" t="s">
        <v>887</v>
      </c>
      <c r="C360" s="19" t="s">
        <v>947</v>
      </c>
      <c r="D360" s="19" t="s">
        <v>948</v>
      </c>
      <c r="E360" s="18" t="s">
        <v>835</v>
      </c>
      <c r="F360" s="19" t="s">
        <v>956</v>
      </c>
      <c r="G360" s="35" t="str">
        <f t="shared" si="1"/>
        <v>Université_Aboubeker_Belkaid_de_TlemcenFaculté_de_Technologie</v>
      </c>
      <c r="I360" s="19" t="s">
        <v>1125</v>
      </c>
      <c r="J360" s="18" t="s">
        <v>1495</v>
      </c>
    </row>
    <row r="361" spans="1:10" x14ac:dyDescent="0.25">
      <c r="A361" s="19" t="s">
        <v>946</v>
      </c>
      <c r="B361" s="20" t="s">
        <v>887</v>
      </c>
      <c r="C361" s="19" t="s">
        <v>947</v>
      </c>
      <c r="D361" s="19" t="s">
        <v>948</v>
      </c>
      <c r="E361" s="18" t="s">
        <v>835</v>
      </c>
      <c r="F361" s="19" t="s">
        <v>957</v>
      </c>
      <c r="G361" s="35" t="str">
        <f t="shared" si="1"/>
        <v>Université_Aboubeker_Belkaid_de_TlemcenFaculté_de_Technologie</v>
      </c>
      <c r="I361" s="19" t="s">
        <v>1125</v>
      </c>
      <c r="J361" s="18" t="s">
        <v>1491</v>
      </c>
    </row>
    <row r="362" spans="1:10" x14ac:dyDescent="0.25">
      <c r="A362" s="19" t="s">
        <v>946</v>
      </c>
      <c r="B362" s="20" t="s">
        <v>887</v>
      </c>
      <c r="C362" s="19" t="s">
        <v>947</v>
      </c>
      <c r="D362" s="19" t="s">
        <v>948</v>
      </c>
      <c r="E362" s="18" t="s">
        <v>838</v>
      </c>
      <c r="F362" s="19" t="s">
        <v>953</v>
      </c>
      <c r="G362" s="35" t="str">
        <f t="shared" si="1"/>
        <v>Université_Aboubeker_Belkaid_de_TlemcenFaculté_des_Lettres_et_des_Langues</v>
      </c>
      <c r="I362" s="19" t="s">
        <v>1125</v>
      </c>
      <c r="J362" s="18" t="s">
        <v>968</v>
      </c>
    </row>
    <row r="363" spans="1:10" x14ac:dyDescent="0.25">
      <c r="A363" s="19" t="s">
        <v>946</v>
      </c>
      <c r="B363" s="20" t="s">
        <v>887</v>
      </c>
      <c r="C363" s="19" t="s">
        <v>947</v>
      </c>
      <c r="D363" s="19" t="s">
        <v>948</v>
      </c>
      <c r="E363" s="18" t="s">
        <v>838</v>
      </c>
      <c r="F363" s="19" t="s">
        <v>903</v>
      </c>
      <c r="G363" s="35" t="str">
        <f t="shared" si="1"/>
        <v>Université_Aboubeker_Belkaid_de_TlemcenFaculté_des_Lettres_et_des_Langues</v>
      </c>
      <c r="I363" s="19" t="s">
        <v>1125</v>
      </c>
      <c r="J363" s="18" t="s">
        <v>865</v>
      </c>
    </row>
    <row r="364" spans="1:10" x14ac:dyDescent="0.25">
      <c r="A364" s="19" t="s">
        <v>946</v>
      </c>
      <c r="B364" s="20" t="s">
        <v>887</v>
      </c>
      <c r="C364" s="19" t="s">
        <v>947</v>
      </c>
      <c r="D364" s="19" t="s">
        <v>948</v>
      </c>
      <c r="E364" s="18" t="s">
        <v>838</v>
      </c>
      <c r="F364" s="19" t="s">
        <v>955</v>
      </c>
      <c r="G364" s="35" t="str">
        <f t="shared" si="1"/>
        <v>Université_Aboubeker_Belkaid_de_TlemcenFaculté_des_Lettres_et_des_Langues</v>
      </c>
      <c r="I364" s="19" t="s">
        <v>1132</v>
      </c>
      <c r="J364" s="18" t="s">
        <v>866</v>
      </c>
    </row>
    <row r="365" spans="1:10" x14ac:dyDescent="0.25">
      <c r="A365" s="19" t="s">
        <v>946</v>
      </c>
      <c r="B365" s="20" t="s">
        <v>887</v>
      </c>
      <c r="C365" s="19" t="s">
        <v>947</v>
      </c>
      <c r="D365" s="19" t="s">
        <v>948</v>
      </c>
      <c r="E365" s="18" t="s">
        <v>830</v>
      </c>
      <c r="F365" s="19" t="s">
        <v>873</v>
      </c>
      <c r="G365" s="35" t="str">
        <f t="shared" si="1"/>
        <v>Université_Aboubeker_Belkaid_de_TlemcenFaculté_des_Sciences</v>
      </c>
      <c r="I365" s="19" t="s">
        <v>1132</v>
      </c>
      <c r="J365" s="18" t="s">
        <v>835</v>
      </c>
    </row>
    <row r="366" spans="1:10" x14ac:dyDescent="0.25">
      <c r="A366" s="19" t="s">
        <v>946</v>
      </c>
      <c r="B366" s="20" t="s">
        <v>887</v>
      </c>
      <c r="C366" s="19" t="s">
        <v>947</v>
      </c>
      <c r="D366" s="19" t="s">
        <v>948</v>
      </c>
      <c r="E366" s="18" t="s">
        <v>830</v>
      </c>
      <c r="F366" s="19" t="s">
        <v>954</v>
      </c>
      <c r="G366" s="35" t="str">
        <f t="shared" si="1"/>
        <v>Université_Aboubeker_Belkaid_de_TlemcenFaculté_des_Sciences</v>
      </c>
      <c r="I366" s="19" t="s">
        <v>1132</v>
      </c>
      <c r="J366" s="18" t="s">
        <v>838</v>
      </c>
    </row>
    <row r="367" spans="1:10" x14ac:dyDescent="0.25">
      <c r="A367" s="19" t="s">
        <v>946</v>
      </c>
      <c r="B367" s="20" t="s">
        <v>887</v>
      </c>
      <c r="C367" s="19" t="s">
        <v>947</v>
      </c>
      <c r="D367" s="19" t="s">
        <v>948</v>
      </c>
      <c r="E367" s="18" t="s">
        <v>830</v>
      </c>
      <c r="F367" s="19" t="s">
        <v>877</v>
      </c>
      <c r="G367" s="35" t="str">
        <f t="shared" si="1"/>
        <v>Université_Aboubeker_Belkaid_de_TlemcenFaculté_des_Sciences</v>
      </c>
      <c r="I367" s="19" t="s">
        <v>1132</v>
      </c>
      <c r="J367" s="18" t="s">
        <v>1516</v>
      </c>
    </row>
    <row r="368" spans="1:10" x14ac:dyDescent="0.25">
      <c r="A368" s="19" t="s">
        <v>946</v>
      </c>
      <c r="B368" s="20" t="s">
        <v>887</v>
      </c>
      <c r="C368" s="19" t="s">
        <v>947</v>
      </c>
      <c r="D368" s="19" t="s">
        <v>948</v>
      </c>
      <c r="E368" s="18" t="s">
        <v>830</v>
      </c>
      <c r="F368" s="19" t="s">
        <v>868</v>
      </c>
      <c r="G368" s="35" t="str">
        <f t="shared" si="1"/>
        <v>Université_Aboubeker_Belkaid_de_TlemcenFaculté_des_Sciences</v>
      </c>
      <c r="I368" s="19" t="s">
        <v>1132</v>
      </c>
      <c r="J368" s="18" t="s">
        <v>830</v>
      </c>
    </row>
    <row r="369" spans="1:10" x14ac:dyDescent="0.25">
      <c r="A369" s="19" t="s">
        <v>946</v>
      </c>
      <c r="B369" s="20" t="s">
        <v>887</v>
      </c>
      <c r="C369" s="19" t="s">
        <v>947</v>
      </c>
      <c r="D369" s="19" t="s">
        <v>948</v>
      </c>
      <c r="E369" s="18" t="s">
        <v>949</v>
      </c>
      <c r="F369" s="19" t="s">
        <v>950</v>
      </c>
      <c r="G369" s="35" t="str">
        <f t="shared" si="1"/>
        <v>Université_Aboubeker_Belkaid_de_TlemcenFaculté_des_Sciences_de_la_Nature_et_de_la_Vie_et_Sciences_de_la_Terre_et_de_l’Univers</v>
      </c>
      <c r="I369" s="19" t="s">
        <v>1132</v>
      </c>
      <c r="J369" s="18" t="s">
        <v>1491</v>
      </c>
    </row>
    <row r="370" spans="1:10" x14ac:dyDescent="0.25">
      <c r="A370" s="19" t="s">
        <v>946</v>
      </c>
      <c r="B370" s="20" t="s">
        <v>887</v>
      </c>
      <c r="C370" s="19" t="s">
        <v>947</v>
      </c>
      <c r="D370" s="19" t="s">
        <v>948</v>
      </c>
      <c r="E370" s="18" t="s">
        <v>949</v>
      </c>
      <c r="F370" s="19" t="s">
        <v>951</v>
      </c>
      <c r="G370" s="35" t="str">
        <f t="shared" si="1"/>
        <v>Université_Aboubeker_Belkaid_de_TlemcenFaculté_des_Sciences_de_la_Nature_et_de_la_Vie_et_Sciences_de_la_Terre_et_de_l’Univers</v>
      </c>
      <c r="I370" s="19" t="s">
        <v>1132</v>
      </c>
      <c r="J370" s="18" t="s">
        <v>1085</v>
      </c>
    </row>
    <row r="371" spans="1:10" x14ac:dyDescent="0.25">
      <c r="A371" s="19" t="s">
        <v>946</v>
      </c>
      <c r="B371" s="20" t="s">
        <v>887</v>
      </c>
      <c r="C371" s="19" t="s">
        <v>947</v>
      </c>
      <c r="D371" s="19" t="s">
        <v>948</v>
      </c>
      <c r="E371" s="18" t="s">
        <v>949</v>
      </c>
      <c r="F371" s="19" t="s">
        <v>958</v>
      </c>
      <c r="G371" s="35" t="str">
        <f t="shared" si="1"/>
        <v>Université_Aboubeker_Belkaid_de_TlemcenFaculté_des_Sciences_de_la_Nature_et_de_la_Vie_et_Sciences_de_la_Terre_et_de_l’Univers</v>
      </c>
      <c r="I371" s="19" t="s">
        <v>1144</v>
      </c>
      <c r="J371" s="18" t="s">
        <v>866</v>
      </c>
    </row>
    <row r="372" spans="1:10" x14ac:dyDescent="0.25">
      <c r="A372" s="21" t="s">
        <v>946</v>
      </c>
      <c r="B372" s="20" t="s">
        <v>887</v>
      </c>
      <c r="C372" s="19" t="s">
        <v>947</v>
      </c>
      <c r="D372" s="19" t="s">
        <v>948</v>
      </c>
      <c r="E372" s="18" t="s">
        <v>845</v>
      </c>
      <c r="F372" s="19" t="s">
        <v>960</v>
      </c>
      <c r="G372" s="35" t="str">
        <f t="shared" si="1"/>
        <v>Université_Aboubeker_Belkaid_de_TlemcenFaculté_des_Sciences_Economiques,_Commerciales_et_des_Sciences_de_Gestion</v>
      </c>
      <c r="I372" s="19" t="s">
        <v>1144</v>
      </c>
      <c r="J372" s="18" t="s">
        <v>838</v>
      </c>
    </row>
    <row r="373" spans="1:10" x14ac:dyDescent="0.25">
      <c r="A373" s="21" t="s">
        <v>946</v>
      </c>
      <c r="B373" s="20" t="s">
        <v>887</v>
      </c>
      <c r="C373" s="19" t="s">
        <v>947</v>
      </c>
      <c r="D373" s="19" t="s">
        <v>948</v>
      </c>
      <c r="E373" s="18" t="s">
        <v>845</v>
      </c>
      <c r="F373" s="19" t="s">
        <v>961</v>
      </c>
      <c r="G373" s="35" t="str">
        <f t="shared" si="1"/>
        <v>Université_Aboubeker_Belkaid_de_TlemcenFaculté_des_Sciences_Economiques,_Commerciales_et_des_Sciences_de_Gestion</v>
      </c>
      <c r="I373" s="19" t="s">
        <v>1144</v>
      </c>
      <c r="J373" s="18" t="s">
        <v>1059</v>
      </c>
    </row>
    <row r="374" spans="1:10" x14ac:dyDescent="0.25">
      <c r="A374" s="21" t="s">
        <v>946</v>
      </c>
      <c r="B374" s="20" t="s">
        <v>887</v>
      </c>
      <c r="C374" s="19" t="s">
        <v>947</v>
      </c>
      <c r="D374" s="19" t="s">
        <v>948</v>
      </c>
      <c r="E374" s="18" t="s">
        <v>845</v>
      </c>
      <c r="F374" s="19" t="s">
        <v>962</v>
      </c>
      <c r="G374" s="35" t="str">
        <f t="shared" si="1"/>
        <v>Université_Aboubeker_Belkaid_de_TlemcenFaculté_des_Sciences_Economiques,_Commerciales_et_des_Sciences_de_Gestion</v>
      </c>
      <c r="I374" s="19" t="s">
        <v>1149</v>
      </c>
      <c r="J374" s="18" t="s">
        <v>866</v>
      </c>
    </row>
    <row r="375" spans="1:10" x14ac:dyDescent="0.25">
      <c r="A375" s="21" t="s">
        <v>946</v>
      </c>
      <c r="B375" s="20" t="s">
        <v>887</v>
      </c>
      <c r="C375" s="19" t="s">
        <v>947</v>
      </c>
      <c r="D375" s="19" t="s">
        <v>948</v>
      </c>
      <c r="E375" s="18" t="s">
        <v>865</v>
      </c>
      <c r="F375" s="19" t="s">
        <v>933</v>
      </c>
      <c r="G375" s="35" t="str">
        <f t="shared" si="1"/>
        <v>Université_Aboubeker_Belkaid_de_TlemcenFaculté_des_Sciences_Humaines_et_Sociales</v>
      </c>
      <c r="I375" s="19" t="s">
        <v>1149</v>
      </c>
      <c r="J375" s="18" t="s">
        <v>1494</v>
      </c>
    </row>
    <row r="376" spans="1:10" x14ac:dyDescent="0.25">
      <c r="A376" s="21" t="s">
        <v>946</v>
      </c>
      <c r="B376" s="20" t="s">
        <v>887</v>
      </c>
      <c r="C376" s="19" t="s">
        <v>947</v>
      </c>
      <c r="D376" s="19" t="s">
        <v>948</v>
      </c>
      <c r="E376" s="18" t="s">
        <v>865</v>
      </c>
      <c r="F376" s="19" t="s">
        <v>851</v>
      </c>
      <c r="G376" s="35" t="str">
        <f t="shared" si="1"/>
        <v>Université_Aboubeker_Belkaid_de_TlemcenFaculté_des_Sciences_Humaines_et_Sociales</v>
      </c>
      <c r="I376" s="19" t="s">
        <v>1149</v>
      </c>
      <c r="J376" s="18" t="s">
        <v>1495</v>
      </c>
    </row>
    <row r="377" spans="1:10" x14ac:dyDescent="0.25">
      <c r="A377" s="21" t="s">
        <v>946</v>
      </c>
      <c r="B377" s="20" t="s">
        <v>887</v>
      </c>
      <c r="C377" s="19" t="s">
        <v>947</v>
      </c>
      <c r="D377" s="19" t="s">
        <v>948</v>
      </c>
      <c r="E377" s="18" t="s">
        <v>865</v>
      </c>
      <c r="F377" s="19" t="s">
        <v>959</v>
      </c>
      <c r="G377" s="35" t="str">
        <f t="shared" si="1"/>
        <v>Université_Aboubeker_Belkaid_de_TlemcenFaculté_des_Sciences_Humaines_et_Sociales</v>
      </c>
      <c r="I377" s="19" t="s">
        <v>1149</v>
      </c>
      <c r="J377" s="18" t="s">
        <v>991</v>
      </c>
    </row>
    <row r="378" spans="1:10" x14ac:dyDescent="0.25">
      <c r="A378" s="21" t="s">
        <v>946</v>
      </c>
      <c r="B378" s="20" t="s">
        <v>887</v>
      </c>
      <c r="C378" s="19" t="s">
        <v>947</v>
      </c>
      <c r="D378" s="19" t="s">
        <v>948</v>
      </c>
      <c r="E378" s="18" t="s">
        <v>833</v>
      </c>
      <c r="F378" s="19" t="s">
        <v>834</v>
      </c>
      <c r="G378" s="35" t="str">
        <f t="shared" si="1"/>
        <v>Université_Aboubeker_Belkaid_de_TlemcenFaculté_Droit_et_Sciences_Politiques</v>
      </c>
      <c r="I378" s="19" t="s">
        <v>1149</v>
      </c>
      <c r="J378" s="18" t="s">
        <v>1053</v>
      </c>
    </row>
    <row r="379" spans="1:10" x14ac:dyDescent="0.25">
      <c r="A379" s="21" t="s">
        <v>946</v>
      </c>
      <c r="B379" s="20" t="s">
        <v>887</v>
      </c>
      <c r="C379" s="19" t="s">
        <v>947</v>
      </c>
      <c r="D379" s="19" t="s">
        <v>948</v>
      </c>
      <c r="E379" s="18" t="s">
        <v>833</v>
      </c>
      <c r="F379" s="19" t="s">
        <v>850</v>
      </c>
      <c r="G379" s="35" t="str">
        <f t="shared" si="1"/>
        <v>Université_Aboubeker_Belkaid_de_TlemcenFaculté_Droit_et_Sciences_Politiques</v>
      </c>
      <c r="I379" s="19" t="s">
        <v>1149</v>
      </c>
      <c r="J379" s="18" t="s">
        <v>1059</v>
      </c>
    </row>
    <row r="380" spans="1:10" x14ac:dyDescent="0.25">
      <c r="A380" s="21" t="s">
        <v>966</v>
      </c>
      <c r="B380" s="19" t="s">
        <v>887</v>
      </c>
      <c r="C380" s="19" t="s">
        <v>1443</v>
      </c>
      <c r="D380" s="19" t="s">
        <v>967</v>
      </c>
      <c r="E380" s="18" t="s">
        <v>968</v>
      </c>
      <c r="F380" s="19" t="s">
        <v>969</v>
      </c>
      <c r="G380" s="35" t="str">
        <f t="shared" si="1"/>
        <v>Université_Africaine_Ahmed_Draya_AdrarFaculté_des_Sciences_et_de_la_Technologie</v>
      </c>
      <c r="I380" s="19" t="s">
        <v>1149</v>
      </c>
      <c r="J380" s="18" t="s">
        <v>1538</v>
      </c>
    </row>
    <row r="381" spans="1:10" x14ac:dyDescent="0.25">
      <c r="A381" s="21" t="s">
        <v>966</v>
      </c>
      <c r="B381" s="19" t="s">
        <v>887</v>
      </c>
      <c r="C381" s="19" t="s">
        <v>1443</v>
      </c>
      <c r="D381" s="19" t="s">
        <v>967</v>
      </c>
      <c r="E381" s="18" t="s">
        <v>968</v>
      </c>
      <c r="F381" s="19" t="s">
        <v>864</v>
      </c>
      <c r="G381" s="35" t="str">
        <f t="shared" si="1"/>
        <v>Université_Africaine_Ahmed_Draya_AdrarFaculté_des_Sciences_et_de_la_Technologie</v>
      </c>
      <c r="I381" s="19" t="s">
        <v>1149</v>
      </c>
      <c r="J381" s="18" t="s">
        <v>1157</v>
      </c>
    </row>
    <row r="382" spans="1:10" x14ac:dyDescent="0.25">
      <c r="A382" s="21" t="s">
        <v>966</v>
      </c>
      <c r="B382" s="19" t="s">
        <v>887</v>
      </c>
      <c r="C382" s="19" t="s">
        <v>1443</v>
      </c>
      <c r="D382" s="19" t="s">
        <v>967</v>
      </c>
      <c r="E382" s="18" t="s">
        <v>968</v>
      </c>
      <c r="F382" s="19" t="s">
        <v>848</v>
      </c>
      <c r="G382" s="35" t="str">
        <f t="shared" si="1"/>
        <v>Université_Africaine_Ahmed_Draya_AdrarFaculté_des_Sciences_et_de_la_Technologie</v>
      </c>
      <c r="I382" s="19" t="s">
        <v>1162</v>
      </c>
      <c r="J382" s="18" t="s">
        <v>866</v>
      </c>
    </row>
    <row r="383" spans="1:10" x14ac:dyDescent="0.25">
      <c r="A383" s="21" t="s">
        <v>966</v>
      </c>
      <c r="B383" s="19" t="s">
        <v>887</v>
      </c>
      <c r="C383" s="19" t="s">
        <v>1443</v>
      </c>
      <c r="D383" s="19" t="s">
        <v>967</v>
      </c>
      <c r="E383" s="18" t="s">
        <v>968</v>
      </c>
      <c r="F383" s="19" t="s">
        <v>970</v>
      </c>
      <c r="G383" s="35" t="str">
        <f t="shared" si="1"/>
        <v>Université_Africaine_Ahmed_Draya_AdrarFaculté_des_Sciences_et_de_la_Technologie</v>
      </c>
      <c r="I383" s="19" t="s">
        <v>1162</v>
      </c>
      <c r="J383" s="18" t="s">
        <v>838</v>
      </c>
    </row>
    <row r="384" spans="1:10" x14ac:dyDescent="0.25">
      <c r="A384" s="21" t="s">
        <v>966</v>
      </c>
      <c r="B384" s="19" t="s">
        <v>887</v>
      </c>
      <c r="C384" s="19" t="s">
        <v>1443</v>
      </c>
      <c r="D384" s="19" t="s">
        <v>967</v>
      </c>
      <c r="E384" s="18" t="s">
        <v>968</v>
      </c>
      <c r="F384" s="19" t="s">
        <v>971</v>
      </c>
      <c r="G384" s="35" t="str">
        <f t="shared" ref="G384:G447" si="2">CONCATENATE(SUBSTITUTE(C384," ","_"),SUBSTITUTE(E384," ","_"))</f>
        <v>Université_Africaine_Ahmed_Draya_AdrarFaculté_des_Sciences_et_de_la_Technologie</v>
      </c>
      <c r="I384" s="19" t="s">
        <v>1162</v>
      </c>
      <c r="J384" s="18" t="s">
        <v>1495</v>
      </c>
    </row>
    <row r="385" spans="1:10" x14ac:dyDescent="0.25">
      <c r="A385" s="21" t="s">
        <v>966</v>
      </c>
      <c r="B385" s="19" t="s">
        <v>887</v>
      </c>
      <c r="C385" s="19" t="s">
        <v>1443</v>
      </c>
      <c r="D385" s="19" t="s">
        <v>967</v>
      </c>
      <c r="E385" s="18" t="s">
        <v>972</v>
      </c>
      <c r="F385" s="19"/>
      <c r="G385" s="35" t="str">
        <f t="shared" si="2"/>
        <v>Université_Africaine_Ahmed_Draya_AdrarFaculté_des_Sciences,_Sociales_et_Sciences_Islamiques__</v>
      </c>
      <c r="I385" s="19" t="s">
        <v>1162</v>
      </c>
      <c r="J385" s="18" t="s">
        <v>991</v>
      </c>
    </row>
    <row r="386" spans="1:10" x14ac:dyDescent="0.25">
      <c r="A386" s="21" t="s">
        <v>966</v>
      </c>
      <c r="B386" s="19" t="s">
        <v>887</v>
      </c>
      <c r="C386" s="19" t="s">
        <v>1443</v>
      </c>
      <c r="D386" s="19" t="s">
        <v>967</v>
      </c>
      <c r="E386" s="18" t="s">
        <v>973</v>
      </c>
      <c r="F386" s="19"/>
      <c r="G386" s="35" t="str">
        <f t="shared" si="2"/>
        <v>Université_Africaine_Ahmed_Draya_AdrarFacultés_de_Droit_et_de_Science_Politique</v>
      </c>
      <c r="I386" s="19" t="s">
        <v>1162</v>
      </c>
      <c r="J386" s="18" t="s">
        <v>1053</v>
      </c>
    </row>
    <row r="387" spans="1:10" x14ac:dyDescent="0.25">
      <c r="A387" s="21" t="s">
        <v>966</v>
      </c>
      <c r="B387" s="19" t="s">
        <v>887</v>
      </c>
      <c r="C387" s="19" t="s">
        <v>1443</v>
      </c>
      <c r="D387" s="19" t="s">
        <v>967</v>
      </c>
      <c r="E387" s="18" t="s">
        <v>974</v>
      </c>
      <c r="F387" s="19"/>
      <c r="G387" s="35" t="str">
        <f t="shared" si="2"/>
        <v>Université_Africaine_Ahmed_Draya_AdrarFacultés_des_Lettres_et_des_Langues</v>
      </c>
      <c r="I387" s="19" t="s">
        <v>1162</v>
      </c>
      <c r="J387" s="18" t="s">
        <v>1059</v>
      </c>
    </row>
    <row r="388" spans="1:10" x14ac:dyDescent="0.25">
      <c r="A388" s="21" t="s">
        <v>966</v>
      </c>
      <c r="B388" s="19" t="s">
        <v>887</v>
      </c>
      <c r="C388" s="19" t="s">
        <v>1443</v>
      </c>
      <c r="D388" s="19" t="s">
        <v>967</v>
      </c>
      <c r="E388" s="18" t="s">
        <v>975</v>
      </c>
      <c r="F388" s="19"/>
      <c r="G388" s="35" t="str">
        <f t="shared" si="2"/>
        <v>Université_Africaine_Ahmed_Draya_AdrarFacultés_des_Sciences_Economiques_et_Sciences_Commerciales_et_Sciences_de_Gestions</v>
      </c>
      <c r="I388" s="19" t="s">
        <v>1167</v>
      </c>
      <c r="J388" s="18" t="s">
        <v>866</v>
      </c>
    </row>
    <row r="389" spans="1:10" x14ac:dyDescent="0.25">
      <c r="A389" s="21" t="s">
        <v>976</v>
      </c>
      <c r="B389" s="20" t="s">
        <v>913</v>
      </c>
      <c r="C389" s="19" t="s">
        <v>977</v>
      </c>
      <c r="D389" s="19" t="s">
        <v>978</v>
      </c>
      <c r="E389" s="18" t="s">
        <v>866</v>
      </c>
      <c r="F389" s="19" t="s">
        <v>834</v>
      </c>
      <c r="G389" s="35" t="str">
        <f t="shared" si="2"/>
        <v>Université_Amar_Telidji_de_LaghouatFaculté_de_Droit_et_des_Sciences_Politiques</v>
      </c>
      <c r="I389" s="19" t="s">
        <v>1167</v>
      </c>
      <c r="J389" s="18" t="s">
        <v>838</v>
      </c>
    </row>
    <row r="390" spans="1:10" x14ac:dyDescent="0.25">
      <c r="A390" s="21" t="s">
        <v>976</v>
      </c>
      <c r="B390" s="20" t="s">
        <v>913</v>
      </c>
      <c r="C390" s="19" t="s">
        <v>977</v>
      </c>
      <c r="D390" s="19" t="s">
        <v>978</v>
      </c>
      <c r="E390" s="18" t="s">
        <v>866</v>
      </c>
      <c r="F390" s="19" t="s">
        <v>987</v>
      </c>
      <c r="G390" s="35" t="str">
        <f t="shared" si="2"/>
        <v>Université_Amar_Telidji_de_LaghouatFaculté_de_Droit_et_des_Sciences_Politiques</v>
      </c>
      <c r="I390" s="19" t="s">
        <v>1167</v>
      </c>
      <c r="J390" s="18" t="s">
        <v>1495</v>
      </c>
    </row>
    <row r="391" spans="1:10" x14ac:dyDescent="0.25">
      <c r="A391" s="21" t="s">
        <v>976</v>
      </c>
      <c r="B391" s="20" t="s">
        <v>913</v>
      </c>
      <c r="C391" s="19" t="s">
        <v>977</v>
      </c>
      <c r="D391" s="19" t="s">
        <v>978</v>
      </c>
      <c r="E391" s="18" t="s">
        <v>983</v>
      </c>
      <c r="F391" s="19" t="s">
        <v>984</v>
      </c>
      <c r="G391" s="35" t="str">
        <f t="shared" si="2"/>
        <v>Université_Amar_Telidji_de_LaghouatFaculté_de_Lettres_et_Langues</v>
      </c>
      <c r="H391" t="s">
        <v>1577</v>
      </c>
      <c r="I391" s="19" t="s">
        <v>1167</v>
      </c>
      <c r="J391" s="18" t="s">
        <v>1067</v>
      </c>
    </row>
    <row r="392" spans="1:10" x14ac:dyDescent="0.25">
      <c r="A392" s="21" t="s">
        <v>976</v>
      </c>
      <c r="B392" s="20" t="s">
        <v>913</v>
      </c>
      <c r="C392" s="19" t="s">
        <v>977</v>
      </c>
      <c r="D392" s="19" t="s">
        <v>978</v>
      </c>
      <c r="E392" s="18" t="s">
        <v>983</v>
      </c>
      <c r="F392" s="19" t="s">
        <v>985</v>
      </c>
      <c r="G392" s="35" t="str">
        <f t="shared" si="2"/>
        <v>Université_Amar_Telidji_de_LaghouatFaculté_de_Lettres_et_Langues</v>
      </c>
      <c r="I392" s="19" t="s">
        <v>1167</v>
      </c>
      <c r="J392" s="18" t="s">
        <v>1053</v>
      </c>
    </row>
    <row r="393" spans="1:10" x14ac:dyDescent="0.25">
      <c r="A393" s="21" t="s">
        <v>976</v>
      </c>
      <c r="B393" s="20" t="s">
        <v>913</v>
      </c>
      <c r="C393" s="19" t="s">
        <v>977</v>
      </c>
      <c r="D393" s="19" t="s">
        <v>978</v>
      </c>
      <c r="E393" s="18" t="s">
        <v>983</v>
      </c>
      <c r="F393" s="19" t="s">
        <v>986</v>
      </c>
      <c r="G393" s="35" t="str">
        <f t="shared" si="2"/>
        <v>Université_Amar_Telidji_de_LaghouatFaculté_de_Lettres_et_Langues</v>
      </c>
      <c r="I393" s="19" t="s">
        <v>1167</v>
      </c>
      <c r="J393" s="18" t="s">
        <v>1059</v>
      </c>
    </row>
    <row r="394" spans="1:10" x14ac:dyDescent="0.25">
      <c r="A394" s="21" t="s">
        <v>976</v>
      </c>
      <c r="B394" s="20" t="s">
        <v>913</v>
      </c>
      <c r="C394" s="19" t="s">
        <v>977</v>
      </c>
      <c r="D394" s="19" t="s">
        <v>978</v>
      </c>
      <c r="E394" s="18" t="s">
        <v>911</v>
      </c>
      <c r="F394" s="19"/>
      <c r="G394" s="35" t="str">
        <f t="shared" si="2"/>
        <v>Université_Amar_Telidji_de_LaghouatFaculté_de_Médecine</v>
      </c>
      <c r="I394" s="19" t="s">
        <v>1174</v>
      </c>
      <c r="J394" s="18" t="s">
        <v>1572</v>
      </c>
    </row>
    <row r="395" spans="1:10" x14ac:dyDescent="0.25">
      <c r="A395" s="21" t="s">
        <v>976</v>
      </c>
      <c r="B395" s="20" t="s">
        <v>913</v>
      </c>
      <c r="C395" s="19" t="s">
        <v>977</v>
      </c>
      <c r="D395" s="19" t="s">
        <v>978</v>
      </c>
      <c r="E395" s="18" t="s">
        <v>835</v>
      </c>
      <c r="F395" s="19" t="s">
        <v>979</v>
      </c>
      <c r="G395" s="35" t="str">
        <f t="shared" si="2"/>
        <v>Université_Amar_Telidji_de_LaghouatFaculté_de_Technologie</v>
      </c>
      <c r="I395" s="19" t="s">
        <v>1174</v>
      </c>
      <c r="J395" s="18" t="s">
        <v>1533</v>
      </c>
    </row>
    <row r="396" spans="1:10" x14ac:dyDescent="0.25">
      <c r="A396" s="19" t="s">
        <v>976</v>
      </c>
      <c r="B396" s="20" t="s">
        <v>913</v>
      </c>
      <c r="C396" s="19" t="s">
        <v>977</v>
      </c>
      <c r="D396" s="19" t="s">
        <v>978</v>
      </c>
      <c r="E396" s="18" t="s">
        <v>835</v>
      </c>
      <c r="F396" s="19" t="s">
        <v>980</v>
      </c>
      <c r="G396" s="35" t="str">
        <f t="shared" si="2"/>
        <v>Université_Amar_Telidji_de_LaghouatFaculté_de_Technologie</v>
      </c>
      <c r="I396" s="19" t="s">
        <v>1174</v>
      </c>
      <c r="J396" s="18" t="s">
        <v>1537</v>
      </c>
    </row>
    <row r="397" spans="1:10" x14ac:dyDescent="0.25">
      <c r="A397" s="19" t="s">
        <v>976</v>
      </c>
      <c r="B397" s="20" t="s">
        <v>913</v>
      </c>
      <c r="C397" s="19" t="s">
        <v>977</v>
      </c>
      <c r="D397" s="19" t="s">
        <v>978</v>
      </c>
      <c r="E397" s="18" t="s">
        <v>835</v>
      </c>
      <c r="F397" s="19" t="s">
        <v>981</v>
      </c>
      <c r="G397" s="35" t="str">
        <f t="shared" si="2"/>
        <v>Université_Amar_Telidji_de_LaghouatFaculté_de_Technologie</v>
      </c>
      <c r="I397" s="19" t="s">
        <v>1174</v>
      </c>
      <c r="J397" s="18" t="s">
        <v>1536</v>
      </c>
    </row>
    <row r="398" spans="1:10" x14ac:dyDescent="0.25">
      <c r="A398" s="19" t="s">
        <v>976</v>
      </c>
      <c r="B398" s="20" t="s">
        <v>913</v>
      </c>
      <c r="C398" s="19" t="s">
        <v>977</v>
      </c>
      <c r="D398" s="19" t="s">
        <v>978</v>
      </c>
      <c r="E398" s="18" t="s">
        <v>835</v>
      </c>
      <c r="F398" s="19" t="s">
        <v>836</v>
      </c>
      <c r="G398" s="35" t="str">
        <f t="shared" si="2"/>
        <v>Université_Amar_Telidji_de_LaghouatFaculté_de_Technologie</v>
      </c>
      <c r="I398" s="19" t="s">
        <v>1174</v>
      </c>
      <c r="J398" s="18" t="s">
        <v>1535</v>
      </c>
    </row>
    <row r="399" spans="1:10" x14ac:dyDescent="0.25">
      <c r="A399" s="19" t="s">
        <v>976</v>
      </c>
      <c r="B399" s="20" t="s">
        <v>913</v>
      </c>
      <c r="C399" s="19" t="s">
        <v>977</v>
      </c>
      <c r="D399" s="19" t="s">
        <v>978</v>
      </c>
      <c r="E399" s="18" t="s">
        <v>835</v>
      </c>
      <c r="F399" s="19" t="s">
        <v>859</v>
      </c>
      <c r="G399" s="35" t="str">
        <f t="shared" si="2"/>
        <v>Université_Amar_Telidji_de_LaghouatFaculté_de_Technologie</v>
      </c>
      <c r="I399" s="19" t="s">
        <v>1174</v>
      </c>
      <c r="J399" s="18" t="s">
        <v>1532</v>
      </c>
    </row>
    <row r="400" spans="1:10" x14ac:dyDescent="0.25">
      <c r="A400" s="19" t="s">
        <v>976</v>
      </c>
      <c r="B400" s="20" t="s">
        <v>913</v>
      </c>
      <c r="C400" s="19" t="s">
        <v>977</v>
      </c>
      <c r="D400" s="19" t="s">
        <v>978</v>
      </c>
      <c r="E400" s="18" t="s">
        <v>835</v>
      </c>
      <c r="F400" s="19" t="s">
        <v>924</v>
      </c>
      <c r="G400" s="35" t="str">
        <f t="shared" si="2"/>
        <v>Université_Amar_Telidji_de_LaghouatFaculté_de_Technologie</v>
      </c>
      <c r="I400" s="19" t="s">
        <v>1174</v>
      </c>
      <c r="J400" s="18" t="s">
        <v>1534</v>
      </c>
    </row>
    <row r="401" spans="1:10" x14ac:dyDescent="0.25">
      <c r="A401" s="19" t="s">
        <v>976</v>
      </c>
      <c r="B401" s="20" t="s">
        <v>913</v>
      </c>
      <c r="C401" s="19" t="s">
        <v>977</v>
      </c>
      <c r="D401" s="19" t="s">
        <v>978</v>
      </c>
      <c r="E401" s="18" t="s">
        <v>835</v>
      </c>
      <c r="F401" s="19" t="s">
        <v>956</v>
      </c>
      <c r="G401" s="35" t="str">
        <f t="shared" si="2"/>
        <v>Université_Amar_Telidji_de_LaghouatFaculté_de_Technologie</v>
      </c>
      <c r="I401" s="19" t="s">
        <v>1174</v>
      </c>
      <c r="J401" s="18" t="s">
        <v>1573</v>
      </c>
    </row>
    <row r="402" spans="1:10" x14ac:dyDescent="0.25">
      <c r="A402" s="19" t="s">
        <v>976</v>
      </c>
      <c r="B402" s="20" t="s">
        <v>913</v>
      </c>
      <c r="C402" s="19" t="s">
        <v>977</v>
      </c>
      <c r="D402" s="19" t="s">
        <v>978</v>
      </c>
      <c r="E402" s="18" t="s">
        <v>991</v>
      </c>
      <c r="F402" s="19" t="s">
        <v>846</v>
      </c>
      <c r="G402" s="35" t="str">
        <f t="shared" si="2"/>
        <v>Université_Amar_Telidji_de_LaghouatFaculté_des_Sciences_Economiques_et_Commerciales_et_Sciences_de_Gestion</v>
      </c>
      <c r="I402" s="19" t="s">
        <v>1210</v>
      </c>
      <c r="J402" s="18" t="s">
        <v>1574</v>
      </c>
    </row>
    <row r="403" spans="1:10" x14ac:dyDescent="0.25">
      <c r="A403" s="19" t="s">
        <v>976</v>
      </c>
      <c r="B403" s="20" t="s">
        <v>913</v>
      </c>
      <c r="C403" s="19" t="s">
        <v>977</v>
      </c>
      <c r="D403" s="19" t="s">
        <v>978</v>
      </c>
      <c r="E403" s="18" t="s">
        <v>991</v>
      </c>
      <c r="F403" s="19" t="s">
        <v>847</v>
      </c>
      <c r="G403" s="35" t="str">
        <f t="shared" si="2"/>
        <v>Université_Amar_Telidji_de_LaghouatFaculté_des_Sciences_Economiques_et_Commerciales_et_Sciences_de_Gestion</v>
      </c>
      <c r="I403" s="19" t="s">
        <v>1210</v>
      </c>
      <c r="J403" s="18" t="s">
        <v>1533</v>
      </c>
    </row>
    <row r="404" spans="1:10" x14ac:dyDescent="0.25">
      <c r="A404" s="19" t="s">
        <v>976</v>
      </c>
      <c r="B404" s="20" t="s">
        <v>913</v>
      </c>
      <c r="C404" s="19" t="s">
        <v>977</v>
      </c>
      <c r="D404" s="19" t="s">
        <v>978</v>
      </c>
      <c r="E404" s="18" t="s">
        <v>991</v>
      </c>
      <c r="F404" s="19" t="s">
        <v>849</v>
      </c>
      <c r="G404" s="35" t="str">
        <f t="shared" si="2"/>
        <v>Université_Amar_Telidji_de_LaghouatFaculté_des_Sciences_Economiques_et_Commerciales_et_Sciences_de_Gestion</v>
      </c>
      <c r="I404" s="19" t="s">
        <v>1210</v>
      </c>
      <c r="J404" s="18" t="s">
        <v>1217</v>
      </c>
    </row>
    <row r="405" spans="1:10" x14ac:dyDescent="0.25">
      <c r="A405" s="19" t="s">
        <v>976</v>
      </c>
      <c r="B405" s="20" t="s">
        <v>913</v>
      </c>
      <c r="C405" s="19" t="s">
        <v>977</v>
      </c>
      <c r="D405" s="19" t="s">
        <v>978</v>
      </c>
      <c r="E405" s="18" t="s">
        <v>865</v>
      </c>
      <c r="F405" s="19" t="s">
        <v>988</v>
      </c>
      <c r="G405" s="35" t="str">
        <f t="shared" si="2"/>
        <v>Université_Amar_Telidji_de_LaghouatFaculté_des_Sciences_Humaines_et_Sociales</v>
      </c>
      <c r="I405" s="19" t="s">
        <v>1210</v>
      </c>
      <c r="J405" s="18" t="s">
        <v>1532</v>
      </c>
    </row>
    <row r="406" spans="1:10" x14ac:dyDescent="0.25">
      <c r="A406" s="19" t="s">
        <v>976</v>
      </c>
      <c r="B406" s="20" t="s">
        <v>913</v>
      </c>
      <c r="C406" s="19" t="s">
        <v>977</v>
      </c>
      <c r="D406" s="19" t="s">
        <v>978</v>
      </c>
      <c r="E406" s="18" t="s">
        <v>865</v>
      </c>
      <c r="F406" s="19" t="s">
        <v>992</v>
      </c>
      <c r="G406" s="35" t="str">
        <f t="shared" si="2"/>
        <v>Université_Amar_Telidji_de_LaghouatFaculté_des_Sciences_Humaines_et_Sociales</v>
      </c>
      <c r="I406" s="19" t="s">
        <v>1210</v>
      </c>
      <c r="J406" s="18" t="s">
        <v>1516</v>
      </c>
    </row>
    <row r="407" spans="1:10" x14ac:dyDescent="0.25">
      <c r="A407" s="19" t="s">
        <v>976</v>
      </c>
      <c r="B407" s="20" t="s">
        <v>913</v>
      </c>
      <c r="C407" s="19" t="s">
        <v>977</v>
      </c>
      <c r="D407" s="19" t="s">
        <v>978</v>
      </c>
      <c r="E407" s="18" t="s">
        <v>865</v>
      </c>
      <c r="F407" s="19" t="s">
        <v>993</v>
      </c>
      <c r="G407" s="35" t="str">
        <f t="shared" si="2"/>
        <v>Université_Amar_Telidji_de_LaghouatFaculté_des_Sciences_Humaines_et_Sociales</v>
      </c>
      <c r="I407" s="19" t="s">
        <v>1210</v>
      </c>
      <c r="J407" s="18" t="s">
        <v>1495</v>
      </c>
    </row>
    <row r="408" spans="1:10" x14ac:dyDescent="0.25">
      <c r="A408" s="19" t="s">
        <v>976</v>
      </c>
      <c r="B408" s="20" t="s">
        <v>913</v>
      </c>
      <c r="C408" s="19" t="s">
        <v>977</v>
      </c>
      <c r="D408" s="19" t="s">
        <v>978</v>
      </c>
      <c r="E408" s="18" t="s">
        <v>982</v>
      </c>
      <c r="F408" s="19" t="s">
        <v>856</v>
      </c>
      <c r="G408" s="35" t="str">
        <f t="shared" si="2"/>
        <v>Université_Amar_Telidji_de_LaghouatFaculté_des_sciences </v>
      </c>
      <c r="I408" s="19" t="s">
        <v>1210</v>
      </c>
      <c r="J408" s="18" t="s">
        <v>1212</v>
      </c>
    </row>
    <row r="409" spans="1:10" x14ac:dyDescent="0.25">
      <c r="A409" s="19" t="s">
        <v>976</v>
      </c>
      <c r="B409" s="20" t="s">
        <v>913</v>
      </c>
      <c r="C409" s="19" t="s">
        <v>977</v>
      </c>
      <c r="D409" s="19" t="s">
        <v>978</v>
      </c>
      <c r="E409" s="18" t="s">
        <v>982</v>
      </c>
      <c r="F409" s="19" t="s">
        <v>989</v>
      </c>
      <c r="G409" s="35" t="str">
        <f t="shared" si="2"/>
        <v>Université_Amar_Telidji_de_LaghouatFaculté_des_sciences </v>
      </c>
      <c r="I409" s="19" t="s">
        <v>1210</v>
      </c>
      <c r="J409" s="18" t="s">
        <v>1223</v>
      </c>
    </row>
    <row r="410" spans="1:10" x14ac:dyDescent="0.25">
      <c r="A410" s="19" t="s">
        <v>976</v>
      </c>
      <c r="B410" s="20" t="s">
        <v>913</v>
      </c>
      <c r="C410" s="19" t="s">
        <v>977</v>
      </c>
      <c r="D410" s="19" t="s">
        <v>978</v>
      </c>
      <c r="E410" s="18" t="s">
        <v>982</v>
      </c>
      <c r="F410" s="19" t="s">
        <v>990</v>
      </c>
      <c r="G410" s="35" t="str">
        <f t="shared" si="2"/>
        <v>Université_Amar_Telidji_de_LaghouatFaculté_des_sciences </v>
      </c>
      <c r="I410" s="19" t="s">
        <v>1226</v>
      </c>
      <c r="J410" s="18" t="s">
        <v>1531</v>
      </c>
    </row>
    <row r="411" spans="1:10" x14ac:dyDescent="0.25">
      <c r="A411" s="19" t="s">
        <v>976</v>
      </c>
      <c r="B411" s="20" t="s">
        <v>913</v>
      </c>
      <c r="C411" s="19" t="s">
        <v>977</v>
      </c>
      <c r="D411" s="19" t="s">
        <v>978</v>
      </c>
      <c r="E411" s="18" t="s">
        <v>982</v>
      </c>
      <c r="F411" s="19" t="s">
        <v>864</v>
      </c>
      <c r="G411" s="35" t="str">
        <f t="shared" si="2"/>
        <v>Université_Amar_Telidji_de_LaghouatFaculté_des_sciences </v>
      </c>
      <c r="I411" s="19" t="s">
        <v>1226</v>
      </c>
      <c r="J411" s="18" t="s">
        <v>1232</v>
      </c>
    </row>
    <row r="412" spans="1:10" x14ac:dyDescent="0.25">
      <c r="A412" s="19" t="s">
        <v>976</v>
      </c>
      <c r="B412" s="20" t="s">
        <v>913</v>
      </c>
      <c r="C412" s="19" t="s">
        <v>977</v>
      </c>
      <c r="D412" s="19" t="s">
        <v>978</v>
      </c>
      <c r="E412" s="18" t="s">
        <v>994</v>
      </c>
      <c r="F412" s="19"/>
      <c r="G412" s="35" t="str">
        <f t="shared" si="2"/>
        <v>Université_Amar_Telidji_de_LaghouatInstitut_des_Sciences_et_Techniques_des_Activités_Physiques_et_Sportifs</v>
      </c>
      <c r="I412" s="19" t="s">
        <v>1226</v>
      </c>
      <c r="J412" s="18" t="s">
        <v>1230</v>
      </c>
    </row>
    <row r="413" spans="1:10" x14ac:dyDescent="0.25">
      <c r="A413" s="19" t="s">
        <v>995</v>
      </c>
      <c r="B413" s="20" t="s">
        <v>827</v>
      </c>
      <c r="C413" s="19" t="s">
        <v>1444</v>
      </c>
      <c r="D413" s="19" t="s">
        <v>996</v>
      </c>
      <c r="E413" s="18" t="s">
        <v>866</v>
      </c>
      <c r="F413" s="19" t="s">
        <v>834</v>
      </c>
      <c r="G413" s="35" t="str">
        <f t="shared" si="2"/>
        <v>Université_Badji_Mokhtar_AnnabaFaculté_de_Droit_et_des_Sciences_Politiques</v>
      </c>
      <c r="I413" s="19" t="s">
        <v>1235</v>
      </c>
      <c r="J413" s="18" t="s">
        <v>911</v>
      </c>
    </row>
    <row r="414" spans="1:10" x14ac:dyDescent="0.25">
      <c r="A414" s="19" t="s">
        <v>995</v>
      </c>
      <c r="B414" s="20" t="s">
        <v>827</v>
      </c>
      <c r="C414" s="19" t="s">
        <v>1444</v>
      </c>
      <c r="D414" s="19" t="s">
        <v>996</v>
      </c>
      <c r="E414" s="18" t="s">
        <v>866</v>
      </c>
      <c r="F414" s="19" t="s">
        <v>850</v>
      </c>
      <c r="G414" s="35" t="str">
        <f t="shared" si="2"/>
        <v>Université_Badji_Mokhtar_AnnabaFaculté_de_Droit_et_des_Sciences_Politiques</v>
      </c>
      <c r="I414" s="19" t="s">
        <v>1235</v>
      </c>
      <c r="J414" s="18" t="s">
        <v>835</v>
      </c>
    </row>
    <row r="415" spans="1:10" x14ac:dyDescent="0.25">
      <c r="A415" s="19" t="s">
        <v>995</v>
      </c>
      <c r="B415" s="20" t="s">
        <v>827</v>
      </c>
      <c r="C415" s="19" t="s">
        <v>1444</v>
      </c>
      <c r="D415" s="19" t="s">
        <v>996</v>
      </c>
      <c r="E415" s="18" t="s">
        <v>911</v>
      </c>
      <c r="F415" s="19" t="s">
        <v>1004</v>
      </c>
      <c r="G415" s="35" t="str">
        <f t="shared" si="2"/>
        <v>Université_Badji_Mokhtar_AnnabaFaculté_de_Médecine</v>
      </c>
      <c r="I415" s="19" t="s">
        <v>1235</v>
      </c>
      <c r="J415" s="18" t="s">
        <v>1236</v>
      </c>
    </row>
    <row r="416" spans="1:10" x14ac:dyDescent="0.25">
      <c r="A416" s="19" t="s">
        <v>995</v>
      </c>
      <c r="B416" s="20" t="s">
        <v>827</v>
      </c>
      <c r="C416" s="19" t="s">
        <v>1444</v>
      </c>
      <c r="D416" s="19" t="s">
        <v>996</v>
      </c>
      <c r="E416" s="18" t="s">
        <v>911</v>
      </c>
      <c r="F416" s="19" t="s">
        <v>1010</v>
      </c>
      <c r="G416" s="35" t="str">
        <f t="shared" si="2"/>
        <v>Université_Badji_Mokhtar_AnnabaFaculté_de_Médecine</v>
      </c>
      <c r="I416" s="19" t="s">
        <v>1235</v>
      </c>
      <c r="J416" s="18" t="s">
        <v>830</v>
      </c>
    </row>
    <row r="417" spans="1:10" x14ac:dyDescent="0.25">
      <c r="A417" s="19" t="s">
        <v>995</v>
      </c>
      <c r="B417" s="20" t="s">
        <v>827</v>
      </c>
      <c r="C417" s="19" t="s">
        <v>1444</v>
      </c>
      <c r="D417" s="19" t="s">
        <v>996</v>
      </c>
      <c r="E417" s="18" t="s">
        <v>911</v>
      </c>
      <c r="F417" s="19" t="s">
        <v>1012</v>
      </c>
      <c r="G417" s="35" t="str">
        <f t="shared" si="2"/>
        <v>Université_Badji_Mokhtar_AnnabaFaculté_de_Médecine</v>
      </c>
      <c r="I417" s="19" t="s">
        <v>1235</v>
      </c>
      <c r="J417" s="18" t="s">
        <v>1244</v>
      </c>
    </row>
    <row r="418" spans="1:10" x14ac:dyDescent="0.25">
      <c r="A418" s="19" t="s">
        <v>995</v>
      </c>
      <c r="B418" s="20" t="s">
        <v>827</v>
      </c>
      <c r="C418" s="19" t="s">
        <v>1444</v>
      </c>
      <c r="D418" s="19" t="s">
        <v>996</v>
      </c>
      <c r="E418" s="18" t="s">
        <v>1001</v>
      </c>
      <c r="F418" s="19" t="s">
        <v>1002</v>
      </c>
      <c r="G418" s="35" t="str">
        <f t="shared" si="2"/>
        <v>Université_Badji_Mokhtar_AnnabaFaculté_des_Lettres,_des_Sciences_Humaines_et_des_Sciences_Sociales</v>
      </c>
      <c r="I418" s="19" t="s">
        <v>1235</v>
      </c>
      <c r="J418" s="18" t="s">
        <v>1488</v>
      </c>
    </row>
    <row r="419" spans="1:10" x14ac:dyDescent="0.25">
      <c r="A419" s="19" t="s">
        <v>995</v>
      </c>
      <c r="B419" s="20" t="s">
        <v>827</v>
      </c>
      <c r="C419" s="19" t="s">
        <v>1444</v>
      </c>
      <c r="D419" s="19" t="s">
        <v>996</v>
      </c>
      <c r="E419" s="18" t="s">
        <v>1001</v>
      </c>
      <c r="F419" s="19" t="s">
        <v>985</v>
      </c>
      <c r="G419" s="35" t="str">
        <f t="shared" si="2"/>
        <v>Université_Badji_Mokhtar_AnnabaFaculté_des_Lettres,_des_Sciences_Humaines_et_des_Sciences_Sociales</v>
      </c>
      <c r="I419" s="19" t="s">
        <v>1247</v>
      </c>
      <c r="J419" s="18" t="s">
        <v>866</v>
      </c>
    </row>
    <row r="420" spans="1:10" x14ac:dyDescent="0.25">
      <c r="A420" s="19" t="s">
        <v>995</v>
      </c>
      <c r="B420" s="20" t="s">
        <v>827</v>
      </c>
      <c r="C420" s="19" t="s">
        <v>1444</v>
      </c>
      <c r="D420" s="19" t="s">
        <v>996</v>
      </c>
      <c r="E420" s="18" t="s">
        <v>1001</v>
      </c>
      <c r="F420" s="19" t="s">
        <v>1006</v>
      </c>
      <c r="G420" s="35" t="str">
        <f t="shared" si="2"/>
        <v>Université_Badji_Mokhtar_AnnabaFaculté_des_Lettres,_des_Sciences_Humaines_et_des_Sciences_Sociales</v>
      </c>
      <c r="I420" s="19" t="s">
        <v>1247</v>
      </c>
      <c r="J420" s="18" t="s">
        <v>983</v>
      </c>
    </row>
    <row r="421" spans="1:10" x14ac:dyDescent="0.25">
      <c r="A421" s="19" t="s">
        <v>995</v>
      </c>
      <c r="B421" s="20" t="s">
        <v>827</v>
      </c>
      <c r="C421" s="19" t="s">
        <v>1444</v>
      </c>
      <c r="D421" s="19" t="s">
        <v>996</v>
      </c>
      <c r="E421" s="18" t="s">
        <v>1001</v>
      </c>
      <c r="F421" s="19" t="s">
        <v>1007</v>
      </c>
      <c r="G421" s="35" t="str">
        <f t="shared" si="2"/>
        <v>Université_Badji_Mokhtar_AnnabaFaculté_des_Lettres,_des_Sciences_Humaines_et_des_Sciences_Sociales</v>
      </c>
      <c r="I421" s="19" t="s">
        <v>1247</v>
      </c>
      <c r="J421" s="18" t="s">
        <v>911</v>
      </c>
    </row>
    <row r="422" spans="1:10" x14ac:dyDescent="0.25">
      <c r="A422" s="19" t="s">
        <v>995</v>
      </c>
      <c r="B422" s="20" t="s">
        <v>827</v>
      </c>
      <c r="C422" s="19" t="s">
        <v>1444</v>
      </c>
      <c r="D422" s="19" t="s">
        <v>996</v>
      </c>
      <c r="E422" s="18" t="s">
        <v>1001</v>
      </c>
      <c r="F422" s="19" t="s">
        <v>900</v>
      </c>
      <c r="G422" s="35" t="str">
        <f t="shared" si="2"/>
        <v>Université_Badji_Mokhtar_AnnabaFaculté_des_Lettres,_des_Sciences_Humaines_et_des_Sciences_Sociales</v>
      </c>
      <c r="I422" s="19" t="s">
        <v>1247</v>
      </c>
      <c r="J422" s="18" t="s">
        <v>835</v>
      </c>
    </row>
    <row r="423" spans="1:10" x14ac:dyDescent="0.25">
      <c r="A423" s="19" t="s">
        <v>995</v>
      </c>
      <c r="B423" s="20" t="s">
        <v>827</v>
      </c>
      <c r="C423" s="19" t="s">
        <v>1444</v>
      </c>
      <c r="D423" s="19" t="s">
        <v>996</v>
      </c>
      <c r="E423" s="18" t="s">
        <v>1001</v>
      </c>
      <c r="F423" s="19" t="s">
        <v>901</v>
      </c>
      <c r="G423" s="35" t="str">
        <f t="shared" si="2"/>
        <v>Université_Badji_Mokhtar_AnnabaFaculté_des_Lettres,_des_Sciences_Humaines_et_des_Sciences_Sociales</v>
      </c>
      <c r="I423" s="19" t="s">
        <v>1247</v>
      </c>
      <c r="J423" s="18" t="s">
        <v>830</v>
      </c>
    </row>
    <row r="424" spans="1:10" x14ac:dyDescent="0.25">
      <c r="A424" s="19" t="s">
        <v>995</v>
      </c>
      <c r="B424" s="20" t="s">
        <v>827</v>
      </c>
      <c r="C424" s="19" t="s">
        <v>1444</v>
      </c>
      <c r="D424" s="19" t="s">
        <v>996</v>
      </c>
      <c r="E424" s="18" t="s">
        <v>1001</v>
      </c>
      <c r="F424" s="19" t="s">
        <v>878</v>
      </c>
      <c r="G424" s="35" t="str">
        <f t="shared" si="2"/>
        <v>Université_Badji_Mokhtar_AnnabaFaculté_des_Lettres,_des_Sciences_Humaines_et_des_Sciences_Sociales</v>
      </c>
      <c r="I424" s="19" t="s">
        <v>1247</v>
      </c>
      <c r="J424" s="18" t="s">
        <v>1261</v>
      </c>
    </row>
    <row r="425" spans="1:10" x14ac:dyDescent="0.25">
      <c r="A425" s="19" t="s">
        <v>995</v>
      </c>
      <c r="B425" s="20" t="s">
        <v>827</v>
      </c>
      <c r="C425" s="19" t="s">
        <v>1444</v>
      </c>
      <c r="D425" s="19" t="s">
        <v>996</v>
      </c>
      <c r="E425" s="18" t="s">
        <v>1001</v>
      </c>
      <c r="F425" s="19" t="s">
        <v>1013</v>
      </c>
      <c r="G425" s="35" t="str">
        <f t="shared" si="2"/>
        <v>Université_Badji_Mokhtar_AnnabaFaculté_des_Lettres,_des_Sciences_Humaines_et_des_Sciences_Sociales</v>
      </c>
      <c r="I425" s="19" t="s">
        <v>1247</v>
      </c>
      <c r="J425" s="18" t="s">
        <v>1530</v>
      </c>
    </row>
    <row r="426" spans="1:10" x14ac:dyDescent="0.25">
      <c r="A426" s="19" t="s">
        <v>995</v>
      </c>
      <c r="B426" s="20" t="s">
        <v>827</v>
      </c>
      <c r="C426" s="19" t="s">
        <v>1444</v>
      </c>
      <c r="D426" s="19" t="s">
        <v>996</v>
      </c>
      <c r="E426" s="18" t="s">
        <v>1001</v>
      </c>
      <c r="F426" s="19" t="s">
        <v>1014</v>
      </c>
      <c r="G426" s="35" t="str">
        <f t="shared" si="2"/>
        <v>Université_Badji_Mokhtar_AnnabaFaculté_des_Lettres,_des_Sciences_Humaines_et_des_Sciences_Sociales</v>
      </c>
      <c r="I426" s="19" t="s">
        <v>1247</v>
      </c>
      <c r="J426" s="18" t="s">
        <v>1602</v>
      </c>
    </row>
    <row r="427" spans="1:10" x14ac:dyDescent="0.25">
      <c r="A427" s="19" t="s">
        <v>995</v>
      </c>
      <c r="B427" s="20" t="s">
        <v>827</v>
      </c>
      <c r="C427" s="19" t="s">
        <v>1444</v>
      </c>
      <c r="D427" s="19" t="s">
        <v>996</v>
      </c>
      <c r="E427" s="18" t="s">
        <v>1001</v>
      </c>
      <c r="F427" s="19" t="s">
        <v>1016</v>
      </c>
      <c r="G427" s="35" t="str">
        <f t="shared" si="2"/>
        <v>Université_Badji_Mokhtar_AnnabaFaculté_des_Lettres,_des_Sciences_Humaines_et_des_Sciences_Sociales</v>
      </c>
      <c r="I427" s="19" t="s">
        <v>1247</v>
      </c>
      <c r="J427" s="18" t="s">
        <v>994</v>
      </c>
    </row>
    <row r="428" spans="1:10" x14ac:dyDescent="0.25">
      <c r="A428" s="19" t="s">
        <v>995</v>
      </c>
      <c r="B428" s="20" t="s">
        <v>827</v>
      </c>
      <c r="C428" s="19" t="s">
        <v>1444</v>
      </c>
      <c r="D428" s="19" t="s">
        <v>996</v>
      </c>
      <c r="E428" s="18" t="s">
        <v>1001</v>
      </c>
      <c r="F428" s="19" t="s">
        <v>1018</v>
      </c>
      <c r="G428" s="35" t="str">
        <f t="shared" si="2"/>
        <v>Université_Badji_Mokhtar_AnnabaFaculté_des_Lettres,_des_Sciences_Humaines_et_des_Sciences_Sociales</v>
      </c>
      <c r="I428" s="19" t="s">
        <v>1247</v>
      </c>
      <c r="J428" s="18" t="s">
        <v>1249</v>
      </c>
    </row>
    <row r="429" spans="1:10" x14ac:dyDescent="0.25">
      <c r="A429" s="19" t="s">
        <v>995</v>
      </c>
      <c r="B429" s="20" t="s">
        <v>827</v>
      </c>
      <c r="C429" s="19" t="s">
        <v>1444</v>
      </c>
      <c r="D429" s="19" t="s">
        <v>996</v>
      </c>
      <c r="E429" s="18" t="s">
        <v>1001</v>
      </c>
      <c r="F429" s="19" t="s">
        <v>1019</v>
      </c>
      <c r="G429" s="35" t="str">
        <f t="shared" si="2"/>
        <v>Université_Badji_Mokhtar_AnnabaFaculté_des_Lettres,_des_Sciences_Humaines_et_des_Sciences_Sociales</v>
      </c>
      <c r="I429" s="19" t="s">
        <v>1247</v>
      </c>
      <c r="J429" s="18" t="s">
        <v>1529</v>
      </c>
    </row>
    <row r="430" spans="1:10" x14ac:dyDescent="0.25">
      <c r="A430" s="19" t="s">
        <v>995</v>
      </c>
      <c r="B430" s="20" t="s">
        <v>827</v>
      </c>
      <c r="C430" s="19" t="s">
        <v>1444</v>
      </c>
      <c r="D430" s="19" t="s">
        <v>996</v>
      </c>
      <c r="E430" s="18" t="s">
        <v>1001</v>
      </c>
      <c r="F430" s="19" t="s">
        <v>1020</v>
      </c>
      <c r="G430" s="35" t="str">
        <f t="shared" si="2"/>
        <v>Université_Badji_Mokhtar_AnnabaFaculté_des_Lettres,_des_Sciences_Humaines_et_des_Sciences_Sociales</v>
      </c>
      <c r="I430" s="19" t="s">
        <v>1266</v>
      </c>
      <c r="J430" s="18" t="s">
        <v>1032</v>
      </c>
    </row>
    <row r="431" spans="1:10" x14ac:dyDescent="0.25">
      <c r="A431" s="19" t="s">
        <v>995</v>
      </c>
      <c r="B431" s="20" t="s">
        <v>827</v>
      </c>
      <c r="C431" s="19" t="s">
        <v>1444</v>
      </c>
      <c r="D431" s="19" t="s">
        <v>996</v>
      </c>
      <c r="E431" s="18" t="s">
        <v>830</v>
      </c>
      <c r="F431" s="19" t="s">
        <v>1003</v>
      </c>
      <c r="G431" s="35" t="str">
        <f t="shared" si="2"/>
        <v>Université_Badji_Mokhtar_AnnabaFaculté_des_Sciences</v>
      </c>
      <c r="I431" s="19" t="s">
        <v>1266</v>
      </c>
      <c r="J431" s="18" t="s">
        <v>911</v>
      </c>
    </row>
    <row r="432" spans="1:10" x14ac:dyDescent="0.25">
      <c r="A432" s="19" t="s">
        <v>995</v>
      </c>
      <c r="B432" s="20" t="s">
        <v>827</v>
      </c>
      <c r="C432" s="19" t="s">
        <v>1444</v>
      </c>
      <c r="D432" s="19" t="s">
        <v>996</v>
      </c>
      <c r="E432" s="18" t="s">
        <v>830</v>
      </c>
      <c r="F432" s="19" t="s">
        <v>856</v>
      </c>
      <c r="G432" s="35" t="str">
        <f t="shared" si="2"/>
        <v>Université_Badji_Mokhtar_AnnabaFaculté_des_Sciences</v>
      </c>
      <c r="I432" s="19" t="s">
        <v>1266</v>
      </c>
      <c r="J432" s="18" t="s">
        <v>838</v>
      </c>
    </row>
    <row r="433" spans="1:10" x14ac:dyDescent="0.25">
      <c r="A433" s="19" t="s">
        <v>995</v>
      </c>
      <c r="B433" s="20" t="s">
        <v>827</v>
      </c>
      <c r="C433" s="19" t="s">
        <v>1444</v>
      </c>
      <c r="D433" s="19" t="s">
        <v>996</v>
      </c>
      <c r="E433" s="18" t="s">
        <v>830</v>
      </c>
      <c r="F433" s="19" t="s">
        <v>873</v>
      </c>
      <c r="G433" s="35" t="str">
        <f t="shared" si="2"/>
        <v>Université_Badji_Mokhtar_AnnabaFaculté_des_Sciences</v>
      </c>
      <c r="I433" s="19" t="s">
        <v>1266</v>
      </c>
      <c r="J433" s="18" t="s">
        <v>1495</v>
      </c>
    </row>
    <row r="434" spans="1:10" x14ac:dyDescent="0.25">
      <c r="A434" s="19" t="s">
        <v>995</v>
      </c>
      <c r="B434" s="20" t="s">
        <v>827</v>
      </c>
      <c r="C434" s="19" t="s">
        <v>1444</v>
      </c>
      <c r="D434" s="19" t="s">
        <v>996</v>
      </c>
      <c r="E434" s="18" t="s">
        <v>830</v>
      </c>
      <c r="F434" s="19" t="s">
        <v>1008</v>
      </c>
      <c r="G434" s="35" t="str">
        <f t="shared" si="2"/>
        <v>Université_Badji_Mokhtar_AnnabaFaculté_des_Sciences</v>
      </c>
      <c r="I434" s="19" t="s">
        <v>1266</v>
      </c>
      <c r="J434" s="18" t="s">
        <v>1594</v>
      </c>
    </row>
    <row r="435" spans="1:10" x14ac:dyDescent="0.25">
      <c r="A435" s="19" t="s">
        <v>995</v>
      </c>
      <c r="B435" s="20" t="s">
        <v>827</v>
      </c>
      <c r="C435" s="19" t="s">
        <v>1444</v>
      </c>
      <c r="D435" s="19" t="s">
        <v>996</v>
      </c>
      <c r="E435" s="18" t="s">
        <v>830</v>
      </c>
      <c r="F435" s="19" t="s">
        <v>1009</v>
      </c>
      <c r="G435" s="35" t="str">
        <f t="shared" si="2"/>
        <v>Université_Badji_Mokhtar_AnnabaFaculté_des_Sciences</v>
      </c>
      <c r="I435" s="19" t="s">
        <v>1266</v>
      </c>
      <c r="J435" s="18" t="s">
        <v>1491</v>
      </c>
    </row>
    <row r="436" spans="1:10" x14ac:dyDescent="0.25">
      <c r="A436" s="19" t="s">
        <v>995</v>
      </c>
      <c r="B436" s="20" t="s">
        <v>827</v>
      </c>
      <c r="C436" s="19" t="s">
        <v>1444</v>
      </c>
      <c r="D436" s="19" t="s">
        <v>996</v>
      </c>
      <c r="E436" s="18" t="s">
        <v>830</v>
      </c>
      <c r="F436" s="19" t="s">
        <v>877</v>
      </c>
      <c r="G436" s="35" t="str">
        <f t="shared" si="2"/>
        <v>Université_Badji_Mokhtar_AnnabaFaculté_des_Sciences</v>
      </c>
      <c r="I436" s="19" t="s">
        <v>1266</v>
      </c>
      <c r="J436" s="18" t="s">
        <v>1528</v>
      </c>
    </row>
    <row r="437" spans="1:10" x14ac:dyDescent="0.25">
      <c r="A437" s="19" t="s">
        <v>995</v>
      </c>
      <c r="B437" s="20" t="s">
        <v>827</v>
      </c>
      <c r="C437" s="19" t="s">
        <v>1444</v>
      </c>
      <c r="D437" s="19" t="s">
        <v>996</v>
      </c>
      <c r="E437" s="18" t="s">
        <v>830</v>
      </c>
      <c r="F437" s="19" t="s">
        <v>864</v>
      </c>
      <c r="G437" s="35" t="str">
        <f t="shared" si="2"/>
        <v>Université_Badji_Mokhtar_AnnabaFaculté_des_Sciences</v>
      </c>
      <c r="I437" s="19" t="s">
        <v>1266</v>
      </c>
      <c r="J437" s="18" t="s">
        <v>1277</v>
      </c>
    </row>
    <row r="438" spans="1:10" x14ac:dyDescent="0.25">
      <c r="A438" s="19" t="s">
        <v>995</v>
      </c>
      <c r="B438" s="20" t="s">
        <v>827</v>
      </c>
      <c r="C438" s="19" t="s">
        <v>1444</v>
      </c>
      <c r="D438" s="19" t="s">
        <v>996</v>
      </c>
      <c r="E438" s="18" t="s">
        <v>830</v>
      </c>
      <c r="F438" s="19" t="s">
        <v>1017</v>
      </c>
      <c r="G438" s="35" t="str">
        <f t="shared" si="2"/>
        <v>Université_Badji_Mokhtar_AnnabaFaculté_des_Sciences</v>
      </c>
      <c r="I438" s="19" t="s">
        <v>1266</v>
      </c>
      <c r="J438" s="18" t="s">
        <v>899</v>
      </c>
    </row>
    <row r="439" spans="1:10" x14ac:dyDescent="0.25">
      <c r="A439" s="19" t="s">
        <v>995</v>
      </c>
      <c r="B439" s="20" t="s">
        <v>827</v>
      </c>
      <c r="C439" s="19" t="s">
        <v>1444</v>
      </c>
      <c r="D439" s="19" t="s">
        <v>996</v>
      </c>
      <c r="E439" s="18" t="s">
        <v>830</v>
      </c>
      <c r="F439" s="19" t="s">
        <v>848</v>
      </c>
      <c r="G439" s="35" t="str">
        <f t="shared" si="2"/>
        <v>Université_Badji_Mokhtar_AnnabaFaculté_des_Sciences</v>
      </c>
      <c r="I439" s="19" t="s">
        <v>1279</v>
      </c>
      <c r="J439" s="18" t="s">
        <v>1527</v>
      </c>
    </row>
    <row r="440" spans="1:10" x14ac:dyDescent="0.25">
      <c r="A440" s="19" t="s">
        <v>995</v>
      </c>
      <c r="B440" s="20" t="s">
        <v>827</v>
      </c>
      <c r="C440" s="19" t="s">
        <v>1444</v>
      </c>
      <c r="D440" s="19" t="s">
        <v>996</v>
      </c>
      <c r="E440" s="18" t="s">
        <v>999</v>
      </c>
      <c r="F440" s="19" t="s">
        <v>1000</v>
      </c>
      <c r="G440" s="35" t="str">
        <f t="shared" si="2"/>
        <v>Université_Badji_Mokhtar_AnnabaFaculté_des_Sciences_de_l’Ingéniorat</v>
      </c>
      <c r="I440" s="19" t="s">
        <v>1279</v>
      </c>
      <c r="J440" s="18" t="s">
        <v>911</v>
      </c>
    </row>
    <row r="441" spans="1:10" x14ac:dyDescent="0.25">
      <c r="A441" s="19" t="s">
        <v>995</v>
      </c>
      <c r="B441" s="20" t="s">
        <v>827</v>
      </c>
      <c r="C441" s="19" t="s">
        <v>1444</v>
      </c>
      <c r="D441" s="19" t="s">
        <v>996</v>
      </c>
      <c r="E441" s="18" t="s">
        <v>999</v>
      </c>
      <c r="F441" s="19" t="s">
        <v>980</v>
      </c>
      <c r="G441" s="35" t="str">
        <f t="shared" si="2"/>
        <v>Université_Badji_Mokhtar_AnnabaFaculté_des_Sciences_de_l’Ingéniorat</v>
      </c>
      <c r="I441" s="19" t="s">
        <v>1279</v>
      </c>
      <c r="J441" s="18" t="s">
        <v>835</v>
      </c>
    </row>
    <row r="442" spans="1:10" x14ac:dyDescent="0.25">
      <c r="A442" s="19" t="s">
        <v>995</v>
      </c>
      <c r="B442" s="20" t="s">
        <v>827</v>
      </c>
      <c r="C442" s="19" t="s">
        <v>1444</v>
      </c>
      <c r="D442" s="19" t="s">
        <v>996</v>
      </c>
      <c r="E442" s="18" t="s">
        <v>999</v>
      </c>
      <c r="F442" s="19" t="s">
        <v>981</v>
      </c>
      <c r="G442" s="35" t="str">
        <f t="shared" si="2"/>
        <v>Université_Badji_Mokhtar_AnnabaFaculté_des_Sciences_de_l’Ingéniorat</v>
      </c>
      <c r="I442" s="19" t="s">
        <v>1279</v>
      </c>
      <c r="J442" s="18" t="s">
        <v>830</v>
      </c>
    </row>
    <row r="443" spans="1:10" x14ac:dyDescent="0.25">
      <c r="A443" s="19" t="s">
        <v>995</v>
      </c>
      <c r="B443" s="20" t="s">
        <v>827</v>
      </c>
      <c r="C443" s="19" t="s">
        <v>1444</v>
      </c>
      <c r="D443" s="19" t="s">
        <v>996</v>
      </c>
      <c r="E443" s="18" t="s">
        <v>999</v>
      </c>
      <c r="F443" s="19" t="s">
        <v>918</v>
      </c>
      <c r="G443" s="35" t="str">
        <f t="shared" si="2"/>
        <v>Université_Badji_Mokhtar_AnnabaFaculté_des_Sciences_de_l’Ingéniorat</v>
      </c>
      <c r="I443" s="19" t="s">
        <v>1279</v>
      </c>
      <c r="J443" s="18" t="s">
        <v>1495</v>
      </c>
    </row>
    <row r="444" spans="1:10" x14ac:dyDescent="0.25">
      <c r="A444" s="19" t="s">
        <v>995</v>
      </c>
      <c r="B444" s="20" t="s">
        <v>827</v>
      </c>
      <c r="C444" s="19" t="s">
        <v>1444</v>
      </c>
      <c r="D444" s="19" t="s">
        <v>996</v>
      </c>
      <c r="E444" s="18" t="s">
        <v>999</v>
      </c>
      <c r="F444" s="19" t="s">
        <v>831</v>
      </c>
      <c r="G444" s="35" t="str">
        <f t="shared" si="2"/>
        <v>Université_Badji_Mokhtar_AnnabaFaculté_des_Sciences_de_l’Ingéniorat</v>
      </c>
      <c r="I444" s="28" t="s">
        <v>1279</v>
      </c>
      <c r="J444" s="18" t="s">
        <v>991</v>
      </c>
    </row>
    <row r="445" spans="1:10" x14ac:dyDescent="0.25">
      <c r="A445" s="19" t="s">
        <v>995</v>
      </c>
      <c r="B445" s="20" t="s">
        <v>827</v>
      </c>
      <c r="C445" s="19" t="s">
        <v>1444</v>
      </c>
      <c r="D445" s="19" t="s">
        <v>996</v>
      </c>
      <c r="E445" s="18" t="s">
        <v>999</v>
      </c>
      <c r="F445" s="19" t="s">
        <v>836</v>
      </c>
      <c r="G445" s="35" t="str">
        <f t="shared" si="2"/>
        <v>Université_Badji_Mokhtar_AnnabaFaculté_des_Sciences_de_l’Ingéniorat</v>
      </c>
      <c r="I445" s="19" t="s">
        <v>1279</v>
      </c>
      <c r="J445" s="18" t="s">
        <v>1526</v>
      </c>
    </row>
    <row r="446" spans="1:10" x14ac:dyDescent="0.25">
      <c r="A446" s="19" t="s">
        <v>995</v>
      </c>
      <c r="B446" s="20" t="s">
        <v>827</v>
      </c>
      <c r="C446" s="19" t="s">
        <v>1444</v>
      </c>
      <c r="D446" s="19" t="s">
        <v>996</v>
      </c>
      <c r="E446" s="18" t="s">
        <v>999</v>
      </c>
      <c r="F446" s="19" t="s">
        <v>859</v>
      </c>
      <c r="G446" s="35" t="str">
        <f t="shared" si="2"/>
        <v>Université_Badji_Mokhtar_AnnabaFaculté_des_Sciences_de_l’Ingéniorat</v>
      </c>
      <c r="I446" s="19" t="s">
        <v>1292</v>
      </c>
      <c r="J446" s="18" t="s">
        <v>866</v>
      </c>
    </row>
    <row r="447" spans="1:10" x14ac:dyDescent="0.25">
      <c r="A447" s="19" t="s">
        <v>995</v>
      </c>
      <c r="B447" s="20" t="s">
        <v>827</v>
      </c>
      <c r="C447" s="19" t="s">
        <v>1444</v>
      </c>
      <c r="D447" s="19" t="s">
        <v>996</v>
      </c>
      <c r="E447" s="18" t="s">
        <v>999</v>
      </c>
      <c r="F447" s="19" t="s">
        <v>924</v>
      </c>
      <c r="G447" s="35" t="str">
        <f t="shared" si="2"/>
        <v>Université_Badji_Mokhtar_AnnabaFaculté_des_Sciences_de_l’Ingéniorat</v>
      </c>
      <c r="I447" s="19" t="s">
        <v>1292</v>
      </c>
      <c r="J447" s="18" t="s">
        <v>1525</v>
      </c>
    </row>
    <row r="448" spans="1:10" x14ac:dyDescent="0.25">
      <c r="A448" s="19" t="s">
        <v>995</v>
      </c>
      <c r="B448" s="20" t="s">
        <v>827</v>
      </c>
      <c r="C448" s="19" t="s">
        <v>1444</v>
      </c>
      <c r="D448" s="19" t="s">
        <v>996</v>
      </c>
      <c r="E448" s="18" t="s">
        <v>999</v>
      </c>
      <c r="F448" s="19" t="s">
        <v>1011</v>
      </c>
      <c r="G448" s="35" t="str">
        <f t="shared" ref="G448:G511" si="3">CONCATENATE(SUBSTITUTE(C448," ","_"),SUBSTITUTE(E448," ","_"))</f>
        <v>Université_Badji_Mokhtar_AnnabaFaculté_des_Sciences_de_l’Ingéniorat</v>
      </c>
      <c r="I448" s="19" t="s">
        <v>1292</v>
      </c>
      <c r="J448" s="18" t="s">
        <v>835</v>
      </c>
    </row>
    <row r="449" spans="1:10" x14ac:dyDescent="0.25">
      <c r="A449" s="19" t="s">
        <v>995</v>
      </c>
      <c r="B449" s="20" t="s">
        <v>827</v>
      </c>
      <c r="C449" s="19" t="s">
        <v>1444</v>
      </c>
      <c r="D449" s="19" t="s">
        <v>996</v>
      </c>
      <c r="E449" s="18" t="s">
        <v>999</v>
      </c>
      <c r="F449" s="19" t="s">
        <v>1022</v>
      </c>
      <c r="G449" s="35" t="str">
        <f t="shared" si="3"/>
        <v>Université_Badji_Mokhtar_AnnabaFaculté_des_Sciences_de_l’Ingéniorat</v>
      </c>
      <c r="I449" s="19" t="s">
        <v>1292</v>
      </c>
      <c r="J449" s="18" t="s">
        <v>838</v>
      </c>
    </row>
    <row r="450" spans="1:10" x14ac:dyDescent="0.25">
      <c r="A450" s="19" t="s">
        <v>995</v>
      </c>
      <c r="B450" s="20" t="s">
        <v>827</v>
      </c>
      <c r="C450" s="19" t="s">
        <v>1444</v>
      </c>
      <c r="D450" s="19" t="s">
        <v>996</v>
      </c>
      <c r="E450" s="18" t="s">
        <v>997</v>
      </c>
      <c r="F450" s="19" t="s">
        <v>998</v>
      </c>
      <c r="G450" s="35" t="str">
        <f t="shared" si="3"/>
        <v>Université_Badji_Mokhtar_AnnabaFaculté_des_Sciences_de_la_Terre</v>
      </c>
      <c r="I450" s="19" t="s">
        <v>1292</v>
      </c>
      <c r="J450" s="18" t="s">
        <v>830</v>
      </c>
    </row>
    <row r="451" spans="1:10" x14ac:dyDescent="0.25">
      <c r="A451" s="19" t="s">
        <v>995</v>
      </c>
      <c r="B451" s="20" t="s">
        <v>827</v>
      </c>
      <c r="C451" s="19" t="s">
        <v>1444</v>
      </c>
      <c r="D451" s="19" t="s">
        <v>996</v>
      </c>
      <c r="E451" s="18" t="s">
        <v>997</v>
      </c>
      <c r="F451" s="19" t="s">
        <v>979</v>
      </c>
      <c r="G451" s="35" t="str">
        <f t="shared" si="3"/>
        <v>Université_Badji_Mokhtar_AnnabaFaculté_des_Sciences_de_la_Terre</v>
      </c>
      <c r="I451" s="19" t="s">
        <v>1292</v>
      </c>
      <c r="J451" s="18" t="s">
        <v>1491</v>
      </c>
    </row>
    <row r="452" spans="1:10" x14ac:dyDescent="0.25">
      <c r="A452" s="19" t="s">
        <v>995</v>
      </c>
      <c r="B452" s="20" t="s">
        <v>827</v>
      </c>
      <c r="C452" s="19" t="s">
        <v>1444</v>
      </c>
      <c r="D452" s="19" t="s">
        <v>996</v>
      </c>
      <c r="E452" s="18" t="s">
        <v>997</v>
      </c>
      <c r="F452" s="19" t="s">
        <v>1005</v>
      </c>
      <c r="G452" s="35" t="str">
        <f t="shared" si="3"/>
        <v>Université_Badji_Mokhtar_AnnabaFaculté_des_Sciences_de_la_Terre</v>
      </c>
      <c r="I452" s="19" t="s">
        <v>1292</v>
      </c>
      <c r="J452" s="18" t="s">
        <v>1524</v>
      </c>
    </row>
    <row r="453" spans="1:10" x14ac:dyDescent="0.25">
      <c r="A453" s="19" t="s">
        <v>995</v>
      </c>
      <c r="B453" s="20" t="s">
        <v>827</v>
      </c>
      <c r="C453" s="19" t="s">
        <v>1444</v>
      </c>
      <c r="D453" s="19" t="s">
        <v>996</v>
      </c>
      <c r="E453" s="18" t="s">
        <v>997</v>
      </c>
      <c r="F453" s="19" t="s">
        <v>929</v>
      </c>
      <c r="G453" s="35" t="str">
        <f t="shared" si="3"/>
        <v>Université_Badji_Mokhtar_AnnabaFaculté_des_Sciences_de_la_Terre</v>
      </c>
      <c r="I453" s="19" t="s">
        <v>1292</v>
      </c>
      <c r="J453" s="18" t="s">
        <v>1538</v>
      </c>
    </row>
    <row r="454" spans="1:10" x14ac:dyDescent="0.25">
      <c r="A454" s="19" t="s">
        <v>995</v>
      </c>
      <c r="B454" s="20" t="s">
        <v>827</v>
      </c>
      <c r="C454" s="19" t="s">
        <v>1444</v>
      </c>
      <c r="D454" s="19" t="s">
        <v>996</v>
      </c>
      <c r="E454" s="18" t="s">
        <v>1015</v>
      </c>
      <c r="F454" s="19" t="s">
        <v>846</v>
      </c>
      <c r="G454" s="35" t="str">
        <f t="shared" si="3"/>
        <v>Université_Badji_Mokhtar_AnnabaFaculté_des_Sciences_Économiques_et_des_Sciences_de_Gestion</v>
      </c>
      <c r="H454" t="s">
        <v>1578</v>
      </c>
      <c r="I454" s="19" t="s">
        <v>1292</v>
      </c>
      <c r="J454" s="18" t="s">
        <v>1523</v>
      </c>
    </row>
    <row r="455" spans="1:10" x14ac:dyDescent="0.25">
      <c r="A455" s="19" t="s">
        <v>995</v>
      </c>
      <c r="B455" s="20" t="s">
        <v>827</v>
      </c>
      <c r="C455" s="19" t="s">
        <v>1444</v>
      </c>
      <c r="D455" s="19" t="s">
        <v>996</v>
      </c>
      <c r="E455" s="18" t="s">
        <v>1015</v>
      </c>
      <c r="F455" s="19" t="s">
        <v>847</v>
      </c>
      <c r="G455" s="35" t="str">
        <f t="shared" si="3"/>
        <v>Université_Badji_Mokhtar_AnnabaFaculté_des_Sciences_Économiques_et_des_Sciences_de_Gestion</v>
      </c>
      <c r="I455" s="19" t="s">
        <v>1307</v>
      </c>
      <c r="J455" s="18" t="s">
        <v>866</v>
      </c>
    </row>
    <row r="456" spans="1:10" x14ac:dyDescent="0.25">
      <c r="A456" s="19" t="s">
        <v>995</v>
      </c>
      <c r="B456" s="20" t="s">
        <v>827</v>
      </c>
      <c r="C456" s="19" t="s">
        <v>1444</v>
      </c>
      <c r="D456" s="19" t="s">
        <v>996</v>
      </c>
      <c r="E456" s="18" t="s">
        <v>1015</v>
      </c>
      <c r="F456" s="19" t="s">
        <v>849</v>
      </c>
      <c r="G456" s="35" t="str">
        <f t="shared" si="3"/>
        <v>Université_Badji_Mokhtar_AnnabaFaculté_des_Sciences_Économiques_et_des_Sciences_de_Gestion</v>
      </c>
      <c r="I456" s="19" t="s">
        <v>1307</v>
      </c>
      <c r="J456" s="18" t="s">
        <v>838</v>
      </c>
    </row>
    <row r="457" spans="1:10" x14ac:dyDescent="0.25">
      <c r="A457" s="19" t="s">
        <v>995</v>
      </c>
      <c r="B457" s="20" t="s">
        <v>827</v>
      </c>
      <c r="C457" s="19" t="s">
        <v>1444</v>
      </c>
      <c r="D457" s="19" t="s">
        <v>996</v>
      </c>
      <c r="E457" s="18" t="s">
        <v>1015</v>
      </c>
      <c r="F457" s="19" t="s">
        <v>1021</v>
      </c>
      <c r="G457" s="35" t="str">
        <f t="shared" si="3"/>
        <v>Université_Badji_Mokhtar_AnnabaFaculté_des_Sciences_Économiques_et_des_Sciences_de_Gestion</v>
      </c>
      <c r="I457" s="19" t="s">
        <v>1307</v>
      </c>
      <c r="J457" s="18" t="s">
        <v>1136</v>
      </c>
    </row>
    <row r="458" spans="1:10" x14ac:dyDescent="0.25">
      <c r="A458" s="19" t="s">
        <v>1023</v>
      </c>
      <c r="B458" s="20" t="s">
        <v>913</v>
      </c>
      <c r="C458" s="19" t="s">
        <v>1445</v>
      </c>
      <c r="D458" s="19" t="s">
        <v>1024</v>
      </c>
      <c r="E458" s="18" t="s">
        <v>1032</v>
      </c>
      <c r="F458" s="22" t="s">
        <v>1033</v>
      </c>
      <c r="G458" s="35" t="str">
        <f t="shared" si="3"/>
        <v>Université_Benyoucef_Benkhedda_AlgerFaculté_de_Droit</v>
      </c>
      <c r="I458" s="19" t="s">
        <v>1307</v>
      </c>
      <c r="J458" s="18" t="s">
        <v>1315</v>
      </c>
    </row>
    <row r="459" spans="1:10" x14ac:dyDescent="0.25">
      <c r="A459" s="19" t="s">
        <v>1023</v>
      </c>
      <c r="B459" s="20" t="s">
        <v>913</v>
      </c>
      <c r="C459" s="19" t="s">
        <v>1445</v>
      </c>
      <c r="D459" s="19" t="s">
        <v>1024</v>
      </c>
      <c r="E459" s="18" t="s">
        <v>1032</v>
      </c>
      <c r="F459" s="22" t="s">
        <v>1034</v>
      </c>
      <c r="G459" s="35" t="str">
        <f t="shared" si="3"/>
        <v>Université_Benyoucef_Benkhedda_AlgerFaculté_de_Droit</v>
      </c>
      <c r="I459" s="19" t="s">
        <v>1307</v>
      </c>
      <c r="J459" s="18" t="s">
        <v>1310</v>
      </c>
    </row>
    <row r="460" spans="1:10" x14ac:dyDescent="0.25">
      <c r="A460" s="19" t="s">
        <v>1023</v>
      </c>
      <c r="B460" s="20" t="s">
        <v>913</v>
      </c>
      <c r="C460" s="19" t="s">
        <v>1445</v>
      </c>
      <c r="D460" s="19" t="s">
        <v>1024</v>
      </c>
      <c r="E460" s="18" t="s">
        <v>1025</v>
      </c>
      <c r="F460" s="22" t="s">
        <v>1026</v>
      </c>
      <c r="G460" s="35" t="str">
        <f t="shared" si="3"/>
        <v>Université_Benyoucef_Benkhedda_AlgerFaculté_des_Sciences_Islamique</v>
      </c>
      <c r="I460" s="19" t="s">
        <v>1307</v>
      </c>
      <c r="J460" s="18" t="s">
        <v>1495</v>
      </c>
    </row>
    <row r="461" spans="1:10" x14ac:dyDescent="0.25">
      <c r="A461" s="19" t="s">
        <v>1023</v>
      </c>
      <c r="B461" s="20" t="s">
        <v>913</v>
      </c>
      <c r="C461" s="19" t="s">
        <v>1445</v>
      </c>
      <c r="D461" s="19" t="s">
        <v>1024</v>
      </c>
      <c r="E461" s="18" t="s">
        <v>1025</v>
      </c>
      <c r="F461" s="22" t="s">
        <v>1027</v>
      </c>
      <c r="G461" s="35" t="str">
        <f t="shared" si="3"/>
        <v>Université_Benyoucef_Benkhedda_AlgerFaculté_des_Sciences_Islamique</v>
      </c>
      <c r="I461" s="19" t="s">
        <v>1307</v>
      </c>
      <c r="J461" s="18" t="s">
        <v>1314</v>
      </c>
    </row>
    <row r="462" spans="1:10" x14ac:dyDescent="0.25">
      <c r="A462" s="19" t="s">
        <v>1023</v>
      </c>
      <c r="B462" s="20" t="s">
        <v>913</v>
      </c>
      <c r="C462" s="19" t="s">
        <v>1445</v>
      </c>
      <c r="D462" s="19" t="s">
        <v>1024</v>
      </c>
      <c r="E462" s="18" t="s">
        <v>1025</v>
      </c>
      <c r="F462" s="22" t="s">
        <v>1028</v>
      </c>
      <c r="G462" s="35" t="str">
        <f t="shared" si="3"/>
        <v>Université_Benyoucef_Benkhedda_AlgerFaculté_des_Sciences_Islamique</v>
      </c>
      <c r="I462" s="19" t="s">
        <v>1307</v>
      </c>
      <c r="J462" s="18" t="s">
        <v>865</v>
      </c>
    </row>
    <row r="463" spans="1:10" x14ac:dyDescent="0.25">
      <c r="A463" s="19" t="s">
        <v>1023</v>
      </c>
      <c r="B463" s="20" t="s">
        <v>913</v>
      </c>
      <c r="C463" s="19" t="s">
        <v>1445</v>
      </c>
      <c r="D463" s="19" t="s">
        <v>1024</v>
      </c>
      <c r="E463" s="18" t="s">
        <v>1029</v>
      </c>
      <c r="F463" s="19" t="s">
        <v>941</v>
      </c>
      <c r="G463" s="35" t="str">
        <f t="shared" si="3"/>
        <v>Université_Benyoucef_Benkhedda_AlgerFaculté_des_Sciences_Médicales</v>
      </c>
      <c r="I463" s="19" t="s">
        <v>1307</v>
      </c>
      <c r="J463" s="18" t="s">
        <v>1318</v>
      </c>
    </row>
    <row r="464" spans="1:10" x14ac:dyDescent="0.25">
      <c r="A464" s="19" t="s">
        <v>1023</v>
      </c>
      <c r="B464" s="20" t="s">
        <v>913</v>
      </c>
      <c r="C464" s="19" t="s">
        <v>1445</v>
      </c>
      <c r="D464" s="19" t="s">
        <v>1024</v>
      </c>
      <c r="E464" s="18" t="s">
        <v>1029</v>
      </c>
      <c r="F464" s="19" t="s">
        <v>1030</v>
      </c>
      <c r="G464" s="35" t="str">
        <f t="shared" si="3"/>
        <v>Université_Benyoucef_Benkhedda_AlgerFaculté_des_Sciences_Médicales</v>
      </c>
      <c r="I464" s="19" t="s">
        <v>1307</v>
      </c>
      <c r="J464" s="18" t="s">
        <v>1308</v>
      </c>
    </row>
    <row r="465" spans="1:10" x14ac:dyDescent="0.25">
      <c r="A465" s="19" t="s">
        <v>1023</v>
      </c>
      <c r="B465" s="20" t="s">
        <v>913</v>
      </c>
      <c r="C465" s="19" t="s">
        <v>1445</v>
      </c>
      <c r="D465" s="19" t="s">
        <v>1024</v>
      </c>
      <c r="E465" s="18" t="s">
        <v>1029</v>
      </c>
      <c r="F465" s="19" t="s">
        <v>1031</v>
      </c>
      <c r="G465" s="35" t="str">
        <f t="shared" si="3"/>
        <v>Université_Benyoucef_Benkhedda_AlgerFaculté_des_Sciences_Médicales</v>
      </c>
      <c r="I465" s="19" t="s">
        <v>1321</v>
      </c>
      <c r="J465" s="18" t="s">
        <v>911</v>
      </c>
    </row>
    <row r="466" spans="1:10" x14ac:dyDescent="0.25">
      <c r="A466" s="19" t="s">
        <v>1035</v>
      </c>
      <c r="B466" s="20" t="s">
        <v>913</v>
      </c>
      <c r="C466" s="19" t="s">
        <v>1459</v>
      </c>
      <c r="D466" s="19" t="s">
        <v>1036</v>
      </c>
      <c r="E466" s="18" t="s">
        <v>838</v>
      </c>
      <c r="F466" s="19"/>
      <c r="G466" s="35" t="str">
        <f t="shared" si="3"/>
        <v>Université_d'Alger_2Faculté_des_Lettres_et_des_Langues</v>
      </c>
      <c r="I466" s="19" t="s">
        <v>1321</v>
      </c>
      <c r="J466" s="18" t="s">
        <v>1601</v>
      </c>
    </row>
    <row r="467" spans="1:10" x14ac:dyDescent="0.25">
      <c r="A467" s="19" t="s">
        <v>1035</v>
      </c>
      <c r="B467" s="20" t="s">
        <v>913</v>
      </c>
      <c r="C467" s="19" t="s">
        <v>1459</v>
      </c>
      <c r="D467" s="19" t="s">
        <v>1036</v>
      </c>
      <c r="E467" s="18" t="s">
        <v>1037</v>
      </c>
      <c r="F467" s="19" t="s">
        <v>1038</v>
      </c>
      <c r="G467" s="35" t="str">
        <f t="shared" si="3"/>
        <v>Université_d'Alger_2Faculté_Sciences_Humaines_et_Sociales</v>
      </c>
      <c r="I467" s="19" t="s">
        <v>1321</v>
      </c>
      <c r="J467" s="18" t="s">
        <v>838</v>
      </c>
    </row>
    <row r="468" spans="1:10" x14ac:dyDescent="0.25">
      <c r="A468" s="19" t="s">
        <v>1035</v>
      </c>
      <c r="B468" s="20" t="s">
        <v>913</v>
      </c>
      <c r="C468" s="19" t="s">
        <v>1459</v>
      </c>
      <c r="D468" s="19" t="s">
        <v>1036</v>
      </c>
      <c r="E468" s="18" t="s">
        <v>1037</v>
      </c>
      <c r="F468" s="19" t="s">
        <v>1039</v>
      </c>
      <c r="G468" s="35" t="str">
        <f t="shared" si="3"/>
        <v>Université_d'Alger_2Faculté_Sciences_Humaines_et_Sociales</v>
      </c>
      <c r="I468" s="19" t="s">
        <v>1321</v>
      </c>
      <c r="J468" s="18" t="s">
        <v>1324</v>
      </c>
    </row>
    <row r="469" spans="1:10" x14ac:dyDescent="0.25">
      <c r="A469" s="19" t="s">
        <v>1035</v>
      </c>
      <c r="B469" s="20" t="s">
        <v>913</v>
      </c>
      <c r="C469" s="19" t="s">
        <v>1459</v>
      </c>
      <c r="D469" s="19" t="s">
        <v>1036</v>
      </c>
      <c r="E469" s="18" t="s">
        <v>1037</v>
      </c>
      <c r="F469" s="19" t="s">
        <v>900</v>
      </c>
      <c r="G469" s="35" t="str">
        <f t="shared" si="3"/>
        <v>Université_d'Alger_2Faculté_Sciences_Humaines_et_Sociales</v>
      </c>
      <c r="I469" s="19" t="s">
        <v>1321</v>
      </c>
      <c r="J469" s="18" t="s">
        <v>1595</v>
      </c>
    </row>
    <row r="470" spans="1:10" x14ac:dyDescent="0.25">
      <c r="A470" s="19" t="s">
        <v>1035</v>
      </c>
      <c r="B470" s="20" t="s">
        <v>913</v>
      </c>
      <c r="C470" s="19" t="s">
        <v>1459</v>
      </c>
      <c r="D470" s="19" t="s">
        <v>1036</v>
      </c>
      <c r="E470" s="18" t="s">
        <v>1037</v>
      </c>
      <c r="F470" s="19" t="s">
        <v>1040</v>
      </c>
      <c r="G470" s="35" t="str">
        <f t="shared" si="3"/>
        <v>Université_d'Alger_2Faculté_Sciences_Humaines_et_Sociales</v>
      </c>
      <c r="I470" s="19" t="s">
        <v>1321</v>
      </c>
      <c r="J470" s="18" t="s">
        <v>1315</v>
      </c>
    </row>
    <row r="471" spans="1:10" x14ac:dyDescent="0.25">
      <c r="A471" s="19" t="s">
        <v>1035</v>
      </c>
      <c r="B471" s="20" t="s">
        <v>913</v>
      </c>
      <c r="C471" s="19" t="s">
        <v>1459</v>
      </c>
      <c r="D471" s="19" t="s">
        <v>1036</v>
      </c>
      <c r="E471" s="18" t="s">
        <v>1037</v>
      </c>
      <c r="F471" s="19" t="s">
        <v>878</v>
      </c>
      <c r="G471" s="35" t="str">
        <f t="shared" si="3"/>
        <v>Université_d'Alger_2Faculté_Sciences_Humaines_et_Sociales</v>
      </c>
      <c r="I471" s="19" t="s">
        <v>1321</v>
      </c>
      <c r="J471" s="18" t="s">
        <v>1495</v>
      </c>
    </row>
    <row r="472" spans="1:10" x14ac:dyDescent="0.25">
      <c r="A472" s="19" t="s">
        <v>1035</v>
      </c>
      <c r="B472" s="20" t="s">
        <v>913</v>
      </c>
      <c r="C472" s="19" t="s">
        <v>1459</v>
      </c>
      <c r="D472" s="19" t="s">
        <v>1036</v>
      </c>
      <c r="E472" s="18" t="s">
        <v>1041</v>
      </c>
      <c r="F472" s="19"/>
      <c r="G472" s="35" t="str">
        <f t="shared" si="3"/>
        <v>Université_d'Alger_2Institut_d'Archéologie</v>
      </c>
      <c r="I472" s="19" t="s">
        <v>1321</v>
      </c>
      <c r="J472" s="18" t="s">
        <v>1517</v>
      </c>
    </row>
    <row r="473" spans="1:10" x14ac:dyDescent="0.25">
      <c r="A473" s="19" t="s">
        <v>1035</v>
      </c>
      <c r="B473" s="20" t="s">
        <v>913</v>
      </c>
      <c r="C473" s="19" t="s">
        <v>1459</v>
      </c>
      <c r="D473" s="19" t="s">
        <v>1036</v>
      </c>
      <c r="E473" s="18" t="s">
        <v>1042</v>
      </c>
      <c r="F473" s="19"/>
      <c r="G473" s="35" t="str">
        <f t="shared" si="3"/>
        <v>Université_d'Alger_2Institut_d'Interprétariat</v>
      </c>
      <c r="I473" s="19" t="s">
        <v>1321</v>
      </c>
      <c r="J473" s="18" t="s">
        <v>865</v>
      </c>
    </row>
    <row r="474" spans="1:10" x14ac:dyDescent="0.25">
      <c r="A474" s="19" t="s">
        <v>1043</v>
      </c>
      <c r="B474" s="20" t="s">
        <v>913</v>
      </c>
      <c r="C474" s="19" t="s">
        <v>1460</v>
      </c>
      <c r="D474" s="19" t="s">
        <v>1044</v>
      </c>
      <c r="E474" s="18" t="s">
        <v>1045</v>
      </c>
      <c r="F474" s="19"/>
      <c r="G474" s="35" t="str">
        <f t="shared" si="3"/>
        <v>Université_d'Alger_3Faculté_de_l’Information_et_de_la_Communication</v>
      </c>
      <c r="I474" s="19" t="s">
        <v>1321</v>
      </c>
      <c r="J474" s="18" t="s">
        <v>833</v>
      </c>
    </row>
    <row r="475" spans="1:10" x14ac:dyDescent="0.25">
      <c r="A475" s="19" t="s">
        <v>1043</v>
      </c>
      <c r="B475" s="20" t="s">
        <v>913</v>
      </c>
      <c r="C475" s="19" t="s">
        <v>1460</v>
      </c>
      <c r="D475" s="19" t="s">
        <v>1044</v>
      </c>
      <c r="E475" s="18" t="s">
        <v>845</v>
      </c>
      <c r="F475" s="19"/>
      <c r="G475" s="35" t="str">
        <f t="shared" si="3"/>
        <v>Université_d'Alger_3Faculté_des_Sciences_Economiques,_Commerciales_et_des_Sciences_de_Gestion</v>
      </c>
      <c r="H475" t="s">
        <v>1576</v>
      </c>
      <c r="I475" s="19" t="s">
        <v>1321</v>
      </c>
      <c r="J475" s="18" t="s">
        <v>1318</v>
      </c>
    </row>
    <row r="476" spans="1:10" x14ac:dyDescent="0.25">
      <c r="A476" s="19" t="s">
        <v>1043</v>
      </c>
      <c r="B476" s="20" t="s">
        <v>913</v>
      </c>
      <c r="C476" s="19" t="s">
        <v>1460</v>
      </c>
      <c r="D476" s="19" t="s">
        <v>1044</v>
      </c>
      <c r="E476" s="18" t="s">
        <v>1046</v>
      </c>
      <c r="F476" s="19"/>
      <c r="G476" s="35" t="str">
        <f t="shared" si="3"/>
        <v>Université_d'Alger_3Faculté_des_Sciences_Politiques_et_Relations_Internationales</v>
      </c>
      <c r="I476" s="19" t="s">
        <v>1321</v>
      </c>
      <c r="J476" s="18" t="s">
        <v>994</v>
      </c>
    </row>
    <row r="477" spans="1:10" x14ac:dyDescent="0.25">
      <c r="A477" s="19" t="s">
        <v>1043</v>
      </c>
      <c r="B477" s="20" t="s">
        <v>913</v>
      </c>
      <c r="C477" s="19" t="s">
        <v>1460</v>
      </c>
      <c r="D477" s="19" t="s">
        <v>1044</v>
      </c>
      <c r="E477" s="18" t="s">
        <v>1047</v>
      </c>
      <c r="F477" s="19"/>
      <c r="G477" s="35" t="str">
        <f t="shared" si="3"/>
        <v>Université_d'Alger_3Institut_de_l'Education_Physiques_et_Sportives</v>
      </c>
      <c r="I477" s="19" t="s">
        <v>1342</v>
      </c>
      <c r="J477" s="18" t="s">
        <v>866</v>
      </c>
    </row>
    <row r="478" spans="1:10" x14ac:dyDescent="0.25">
      <c r="A478" s="19" t="s">
        <v>1048</v>
      </c>
      <c r="B478" s="20" t="s">
        <v>887</v>
      </c>
      <c r="C478" s="19" t="s">
        <v>1049</v>
      </c>
      <c r="D478" s="19" t="s">
        <v>1050</v>
      </c>
      <c r="E478" s="18" t="s">
        <v>866</v>
      </c>
      <c r="F478" s="36"/>
      <c r="G478" s="35" t="str">
        <f t="shared" si="3"/>
        <v>Université_de_BécharFaculté_de_Droit_et_des_Sciences_Politiques</v>
      </c>
      <c r="I478" s="19" t="s">
        <v>1342</v>
      </c>
      <c r="J478" s="18" t="s">
        <v>838</v>
      </c>
    </row>
    <row r="479" spans="1:10" x14ac:dyDescent="0.25">
      <c r="A479" s="19" t="s">
        <v>1048</v>
      </c>
      <c r="B479" s="20" t="s">
        <v>887</v>
      </c>
      <c r="C479" s="19" t="s">
        <v>1049</v>
      </c>
      <c r="D479" s="19" t="s">
        <v>1050</v>
      </c>
      <c r="E479" s="18" t="s">
        <v>1001</v>
      </c>
      <c r="F479" s="19" t="s">
        <v>1051</v>
      </c>
      <c r="G479" s="35" t="str">
        <f t="shared" si="3"/>
        <v>Université_de_BécharFaculté_des_Lettres,_des_Sciences_Humaines_et_des_Sciences_Sociales</v>
      </c>
      <c r="I479" s="19" t="s">
        <v>1342</v>
      </c>
      <c r="J479" s="18" t="s">
        <v>1343</v>
      </c>
    </row>
    <row r="480" spans="1:10" x14ac:dyDescent="0.25">
      <c r="A480" s="19" t="s">
        <v>1048</v>
      </c>
      <c r="B480" s="20" t="s">
        <v>887</v>
      </c>
      <c r="C480" s="19" t="s">
        <v>1049</v>
      </c>
      <c r="D480" s="19" t="s">
        <v>1050</v>
      </c>
      <c r="E480" s="18" t="s">
        <v>1001</v>
      </c>
      <c r="F480" s="19" t="s">
        <v>879</v>
      </c>
      <c r="G480" s="35" t="str">
        <f t="shared" si="3"/>
        <v>Université_de_BécharFaculté_des_Lettres,_des_Sciences_Humaines_et_des_Sciences_Sociales</v>
      </c>
      <c r="I480" s="19" t="s">
        <v>1342</v>
      </c>
      <c r="J480" s="18" t="s">
        <v>991</v>
      </c>
    </row>
    <row r="481" spans="1:10" x14ac:dyDescent="0.25">
      <c r="A481" s="19" t="s">
        <v>1048</v>
      </c>
      <c r="B481" s="20" t="s">
        <v>887</v>
      </c>
      <c r="C481" s="19" t="s">
        <v>1049</v>
      </c>
      <c r="D481" s="19" t="s">
        <v>1050</v>
      </c>
      <c r="E481" s="18" t="s">
        <v>1001</v>
      </c>
      <c r="F481" s="19" t="s">
        <v>933</v>
      </c>
      <c r="G481" s="35" t="str">
        <f t="shared" si="3"/>
        <v>Université_de_BécharFaculté_des_Lettres,_des_Sciences_Humaines_et_des_Sciences_Sociales</v>
      </c>
      <c r="I481" s="19" t="s">
        <v>1342</v>
      </c>
      <c r="J481" s="18" t="s">
        <v>1071</v>
      </c>
    </row>
    <row r="482" spans="1:10" x14ac:dyDescent="0.25">
      <c r="A482" s="19" t="s">
        <v>1048</v>
      </c>
      <c r="B482" s="20" t="s">
        <v>887</v>
      </c>
      <c r="C482" s="19" t="s">
        <v>1049</v>
      </c>
      <c r="D482" s="19" t="s">
        <v>1050</v>
      </c>
      <c r="E482" s="18" t="s">
        <v>1001</v>
      </c>
      <c r="F482" s="19" t="s">
        <v>851</v>
      </c>
      <c r="G482" s="35" t="str">
        <f t="shared" si="3"/>
        <v>Université_de_BécharFaculté_des_Lettres,_des_Sciences_Humaines_et_des_Sciences_Sociales</v>
      </c>
      <c r="I482" s="19" t="s">
        <v>1342</v>
      </c>
      <c r="J482" s="18" t="s">
        <v>1348</v>
      </c>
    </row>
    <row r="483" spans="1:10" x14ac:dyDescent="0.25">
      <c r="A483" s="19" t="s">
        <v>1048</v>
      </c>
      <c r="B483" s="20" t="s">
        <v>887</v>
      </c>
      <c r="C483" s="19" t="s">
        <v>1049</v>
      </c>
      <c r="D483" s="19" t="s">
        <v>1050</v>
      </c>
      <c r="E483" s="18" t="s">
        <v>845</v>
      </c>
      <c r="F483" s="19" t="s">
        <v>1052</v>
      </c>
      <c r="G483" s="35" t="str">
        <f t="shared" si="3"/>
        <v>Université_de_BécharFaculté_des_Sciences_Economiques,_Commerciales_et_des_Sciences_de_Gestion</v>
      </c>
      <c r="I483" s="19" t="s">
        <v>1342</v>
      </c>
      <c r="J483" s="18" t="s">
        <v>1059</v>
      </c>
    </row>
    <row r="484" spans="1:10" x14ac:dyDescent="0.25">
      <c r="A484" s="19" t="s">
        <v>1048</v>
      </c>
      <c r="B484" s="20" t="s">
        <v>887</v>
      </c>
      <c r="C484" s="19" t="s">
        <v>1049</v>
      </c>
      <c r="D484" s="19" t="s">
        <v>1050</v>
      </c>
      <c r="E484" s="18" t="s">
        <v>845</v>
      </c>
      <c r="F484" s="19" t="s">
        <v>961</v>
      </c>
      <c r="G484" s="35" t="str">
        <f t="shared" si="3"/>
        <v>Université_de_BécharFaculté_des_Sciences_Economiques,_Commerciales_et_des_Sciences_de_Gestion</v>
      </c>
      <c r="I484" s="19" t="s">
        <v>1342</v>
      </c>
      <c r="J484" s="18" t="s">
        <v>1489</v>
      </c>
    </row>
    <row r="485" spans="1:10" x14ac:dyDescent="0.25">
      <c r="A485" s="19" t="s">
        <v>1048</v>
      </c>
      <c r="B485" s="20" t="s">
        <v>887</v>
      </c>
      <c r="C485" s="19" t="s">
        <v>1049</v>
      </c>
      <c r="D485" s="19" t="s">
        <v>1050</v>
      </c>
      <c r="E485" s="18" t="s">
        <v>845</v>
      </c>
      <c r="F485" s="19"/>
      <c r="G485" s="35" t="str">
        <f t="shared" si="3"/>
        <v>Université_de_BécharFaculté_des_Sciences_Economiques,_Commerciales_et_des_Sciences_de_Gestion</v>
      </c>
      <c r="I485" s="19" t="s">
        <v>1342</v>
      </c>
      <c r="J485" s="18" t="s">
        <v>994</v>
      </c>
    </row>
    <row r="486" spans="1:10" x14ac:dyDescent="0.25">
      <c r="A486" s="19" t="s">
        <v>1048</v>
      </c>
      <c r="B486" s="20" t="s">
        <v>887</v>
      </c>
      <c r="C486" s="19" t="s">
        <v>1049</v>
      </c>
      <c r="D486" s="19" t="s">
        <v>1050</v>
      </c>
      <c r="E486" s="18" t="s">
        <v>1053</v>
      </c>
      <c r="F486" s="19"/>
      <c r="G486" s="35" t="str">
        <f t="shared" si="3"/>
        <v>Université_de_BécharFaculté_des_Sciences_et_Technologie</v>
      </c>
      <c r="I486" s="19" t="s">
        <v>1351</v>
      </c>
      <c r="J486" s="18" t="s">
        <v>866</v>
      </c>
    </row>
    <row r="487" spans="1:10" x14ac:dyDescent="0.25">
      <c r="A487" s="24" t="s">
        <v>1475</v>
      </c>
      <c r="B487" s="24" t="s">
        <v>913</v>
      </c>
      <c r="C487" s="24" t="s">
        <v>1486</v>
      </c>
      <c r="D487" s="24" t="s">
        <v>1476</v>
      </c>
      <c r="E487" s="24" t="s">
        <v>1479</v>
      </c>
      <c r="F487" s="24" t="s">
        <v>1480</v>
      </c>
      <c r="G487" s="35" t="str">
        <f t="shared" si="3"/>
        <v>Université_de_Blida_2كلية_الآداب_واللغات</v>
      </c>
      <c r="I487" s="19" t="s">
        <v>1351</v>
      </c>
      <c r="J487" s="18" t="s">
        <v>1352</v>
      </c>
    </row>
    <row r="488" spans="1:10" x14ac:dyDescent="0.25">
      <c r="A488" s="24" t="s">
        <v>1475</v>
      </c>
      <c r="B488" s="24" t="s">
        <v>913</v>
      </c>
      <c r="C488" s="24" t="s">
        <v>1486</v>
      </c>
      <c r="D488" s="24" t="s">
        <v>1476</v>
      </c>
      <c r="E488" s="24" t="s">
        <v>1479</v>
      </c>
      <c r="F488" s="24" t="s">
        <v>1481</v>
      </c>
      <c r="G488" s="35" t="str">
        <f t="shared" si="3"/>
        <v>Université_de_Blida_2كلية_الآداب_واللغات</v>
      </c>
      <c r="I488" s="19" t="s">
        <v>1351</v>
      </c>
      <c r="J488" s="18" t="s">
        <v>1067</v>
      </c>
    </row>
    <row r="489" spans="1:10" x14ac:dyDescent="0.25">
      <c r="A489" s="24" t="s">
        <v>1475</v>
      </c>
      <c r="B489" s="24" t="s">
        <v>913</v>
      </c>
      <c r="C489" s="24" t="s">
        <v>1486</v>
      </c>
      <c r="D489" s="24" t="s">
        <v>1476</v>
      </c>
      <c r="E489" s="24" t="s">
        <v>1479</v>
      </c>
      <c r="F489" s="24" t="s">
        <v>1482</v>
      </c>
      <c r="G489" s="35" t="str">
        <f t="shared" si="3"/>
        <v>Université_de_Blida_2كلية_الآداب_واللغات</v>
      </c>
      <c r="I489" s="19" t="s">
        <v>1351</v>
      </c>
      <c r="J489" s="18" t="s">
        <v>968</v>
      </c>
    </row>
    <row r="490" spans="1:10" x14ac:dyDescent="0.25">
      <c r="A490" s="24" t="s">
        <v>1475</v>
      </c>
      <c r="B490" s="24" t="s">
        <v>913</v>
      </c>
      <c r="C490" s="24" t="s">
        <v>1486</v>
      </c>
      <c r="D490" s="24" t="s">
        <v>1476</v>
      </c>
      <c r="E490" s="24" t="s">
        <v>1479</v>
      </c>
      <c r="F490" s="24" t="s">
        <v>1483</v>
      </c>
      <c r="G490" s="35" t="str">
        <f t="shared" si="3"/>
        <v>Université_de_Blida_2كلية_الآداب_واللغات</v>
      </c>
      <c r="I490" s="19" t="s">
        <v>1351</v>
      </c>
      <c r="J490" s="18" t="s">
        <v>1354</v>
      </c>
    </row>
    <row r="491" spans="1:10" x14ac:dyDescent="0.25">
      <c r="A491" s="24" t="s">
        <v>1475</v>
      </c>
      <c r="B491" s="24" t="s">
        <v>913</v>
      </c>
      <c r="C491" s="24" t="s">
        <v>1486</v>
      </c>
      <c r="D491" s="24" t="s">
        <v>1476</v>
      </c>
      <c r="E491" s="24" t="s">
        <v>1484</v>
      </c>
      <c r="F491" s="24"/>
      <c r="G491" s="35" t="str">
        <f t="shared" si="3"/>
        <v>Université_de_Blida_2كلية_الحقوق_و_العلوم_السياسية</v>
      </c>
      <c r="I491" s="19" t="s">
        <v>1358</v>
      </c>
      <c r="J491" s="18" t="s">
        <v>866</v>
      </c>
    </row>
    <row r="492" spans="1:10" x14ac:dyDescent="0.25">
      <c r="A492" s="24" t="s">
        <v>1475</v>
      </c>
      <c r="B492" s="24" t="s">
        <v>913</v>
      </c>
      <c r="C492" s="24" t="s">
        <v>1486</v>
      </c>
      <c r="D492" s="24" t="s">
        <v>1476</v>
      </c>
      <c r="E492" s="24" t="s">
        <v>1485</v>
      </c>
      <c r="F492" s="24"/>
      <c r="G492" s="35" t="str">
        <f t="shared" si="3"/>
        <v>Université_de_Blida_2كلية_العلوم_الإقتصادية،التجارية_و_علوم_التسيير</v>
      </c>
      <c r="I492" s="19" t="s">
        <v>1358</v>
      </c>
      <c r="J492" s="18" t="s">
        <v>838</v>
      </c>
    </row>
    <row r="493" spans="1:10" x14ac:dyDescent="0.25">
      <c r="A493" s="24" t="s">
        <v>1475</v>
      </c>
      <c r="B493" s="24" t="s">
        <v>913</v>
      </c>
      <c r="C493" s="24" t="s">
        <v>1486</v>
      </c>
      <c r="D493" s="24" t="s">
        <v>1476</v>
      </c>
      <c r="E493" s="24" t="s">
        <v>1477</v>
      </c>
      <c r="F493" s="24" t="s">
        <v>1478</v>
      </c>
      <c r="G493" s="35" t="str">
        <f t="shared" si="3"/>
        <v>Université_de_Blida_2كلية_العلوم_الإنسانية_والإجتماعية</v>
      </c>
      <c r="I493" s="19" t="s">
        <v>1358</v>
      </c>
      <c r="J493" s="18" t="s">
        <v>1359</v>
      </c>
    </row>
    <row r="494" spans="1:10" x14ac:dyDescent="0.25">
      <c r="A494" s="19" t="s">
        <v>1054</v>
      </c>
      <c r="B494" s="20" t="s">
        <v>827</v>
      </c>
      <c r="C494" s="19" t="s">
        <v>1055</v>
      </c>
      <c r="D494" s="19" t="s">
        <v>1056</v>
      </c>
      <c r="E494" s="18" t="s">
        <v>866</v>
      </c>
      <c r="F494" s="19"/>
      <c r="G494" s="35" t="str">
        <f t="shared" si="3"/>
        <v>Université_de_Bordj_Bou_ArréridjFaculté_de_Droit_et_des_Sciences_Politiques</v>
      </c>
      <c r="I494" s="19" t="s">
        <v>1358</v>
      </c>
      <c r="J494" s="18" t="s">
        <v>997</v>
      </c>
    </row>
    <row r="495" spans="1:10" x14ac:dyDescent="0.25">
      <c r="A495" s="19" t="s">
        <v>1054</v>
      </c>
      <c r="B495" s="20" t="s">
        <v>827</v>
      </c>
      <c r="C495" s="19" t="s">
        <v>1055</v>
      </c>
      <c r="D495" s="19" t="s">
        <v>1056</v>
      </c>
      <c r="E495" s="18" t="s">
        <v>838</v>
      </c>
      <c r="F495" s="19"/>
      <c r="G495" s="35" t="str">
        <f t="shared" si="3"/>
        <v>Université_de_Bordj_Bou_ArréridjFaculté_des_Lettres_et_des_Langues</v>
      </c>
      <c r="I495" s="19" t="s">
        <v>1358</v>
      </c>
      <c r="J495" s="18" t="s">
        <v>916</v>
      </c>
    </row>
    <row r="496" spans="1:10" x14ac:dyDescent="0.25">
      <c r="A496" s="19" t="s">
        <v>1054</v>
      </c>
      <c r="B496" s="20" t="s">
        <v>827</v>
      </c>
      <c r="C496" s="19" t="s">
        <v>1055</v>
      </c>
      <c r="D496" s="19" t="s">
        <v>1056</v>
      </c>
      <c r="E496" s="18" t="s">
        <v>855</v>
      </c>
      <c r="F496" s="19"/>
      <c r="G496" s="35" t="str">
        <f t="shared" si="3"/>
        <v>Université_de_Bordj_Bou_ArréridjFaculté_des_Sciences_de_la_Nature_et_de_la_Vie_et_des_Sciences_de_la_Terre_et_de_l'Univers</v>
      </c>
      <c r="I496" s="19" t="s">
        <v>1358</v>
      </c>
      <c r="J496" s="18" t="s">
        <v>1361</v>
      </c>
    </row>
    <row r="497" spans="1:10" x14ac:dyDescent="0.25">
      <c r="A497" s="19" t="s">
        <v>1054</v>
      </c>
      <c r="B497" s="20" t="s">
        <v>827</v>
      </c>
      <c r="C497" s="19" t="s">
        <v>1055</v>
      </c>
      <c r="D497" s="19" t="s">
        <v>1056</v>
      </c>
      <c r="E497" s="18" t="s">
        <v>1067</v>
      </c>
      <c r="F497" s="19"/>
      <c r="G497" s="35" t="str">
        <f t="shared" si="3"/>
        <v>Université_de_Bordj_Bou_ArréridjFaculté_des_Sciences_Economiques_et_des_Sciences_Commerciales_et_des_Sciences_de_Gestion</v>
      </c>
      <c r="I497" s="19" t="s">
        <v>1358</v>
      </c>
      <c r="J497" s="18" t="s">
        <v>1596</v>
      </c>
    </row>
    <row r="498" spans="1:10" x14ac:dyDescent="0.25">
      <c r="A498" s="19" t="s">
        <v>1054</v>
      </c>
      <c r="B498" s="20" t="s">
        <v>827</v>
      </c>
      <c r="C498" s="19" t="s">
        <v>1055</v>
      </c>
      <c r="D498" s="19" t="s">
        <v>1056</v>
      </c>
      <c r="E498" s="18" t="s">
        <v>968</v>
      </c>
      <c r="F498" s="36" t="s">
        <v>1061</v>
      </c>
      <c r="G498" s="35" t="str">
        <f t="shared" si="3"/>
        <v>Université_de_Bordj_Bou_ArréridjFaculté_des_Sciences_et_de_la_Technologie</v>
      </c>
      <c r="I498" s="19" t="s">
        <v>1358</v>
      </c>
      <c r="J498" s="18" t="s">
        <v>1308</v>
      </c>
    </row>
    <row r="499" spans="1:10" x14ac:dyDescent="0.25">
      <c r="A499" s="19" t="s">
        <v>1054</v>
      </c>
      <c r="B499" s="20" t="s">
        <v>827</v>
      </c>
      <c r="C499" s="19" t="s">
        <v>1055</v>
      </c>
      <c r="D499" s="19" t="s">
        <v>1056</v>
      </c>
      <c r="E499" s="18" t="s">
        <v>968</v>
      </c>
      <c r="F499" s="19" t="s">
        <v>1062</v>
      </c>
      <c r="G499" s="35" t="str">
        <f t="shared" si="3"/>
        <v>Université_de_Bordj_Bou_ArréridjFaculté_des_Sciences_et_de_la_Technologie</v>
      </c>
      <c r="I499" s="19" t="s">
        <v>1374</v>
      </c>
      <c r="J499" s="18" t="s">
        <v>1032</v>
      </c>
    </row>
    <row r="500" spans="1:10" x14ac:dyDescent="0.25">
      <c r="A500" s="19" t="s">
        <v>1054</v>
      </c>
      <c r="B500" s="20" t="s">
        <v>827</v>
      </c>
      <c r="C500" s="19" t="s">
        <v>1055</v>
      </c>
      <c r="D500" s="19" t="s">
        <v>1056</v>
      </c>
      <c r="E500" s="18" t="s">
        <v>968</v>
      </c>
      <c r="F500" s="19" t="s">
        <v>1063</v>
      </c>
      <c r="G500" s="35" t="str">
        <f t="shared" si="3"/>
        <v>Université_de_Bordj_Bou_ArréridjFaculté_des_Sciences_et_de_la_Technologie</v>
      </c>
      <c r="I500" s="19" t="s">
        <v>1374</v>
      </c>
      <c r="J500" s="18" t="s">
        <v>1375</v>
      </c>
    </row>
    <row r="501" spans="1:10" x14ac:dyDescent="0.25">
      <c r="A501" s="19" t="s">
        <v>1054</v>
      </c>
      <c r="B501" s="20" t="s">
        <v>827</v>
      </c>
      <c r="C501" s="19" t="s">
        <v>1055</v>
      </c>
      <c r="D501" s="19" t="s">
        <v>1056</v>
      </c>
      <c r="E501" s="18" t="s">
        <v>968</v>
      </c>
      <c r="F501" s="19" t="s">
        <v>1064</v>
      </c>
      <c r="G501" s="35" t="str">
        <f t="shared" si="3"/>
        <v>Université_de_Bordj_Bou_ArréridjFaculté_des_Sciences_et_de_la_Technologie</v>
      </c>
      <c r="I501" s="19" t="s">
        <v>1374</v>
      </c>
      <c r="J501" s="18" t="s">
        <v>1522</v>
      </c>
    </row>
    <row r="502" spans="1:10" x14ac:dyDescent="0.25">
      <c r="A502" s="19" t="s">
        <v>1054</v>
      </c>
      <c r="B502" s="20" t="s">
        <v>827</v>
      </c>
      <c r="C502" s="19" t="s">
        <v>1055</v>
      </c>
      <c r="D502" s="19" t="s">
        <v>1056</v>
      </c>
      <c r="E502" s="18" t="s">
        <v>968</v>
      </c>
      <c r="F502" s="19" t="s">
        <v>1065</v>
      </c>
      <c r="G502" s="35" t="str">
        <f t="shared" si="3"/>
        <v>Université_de_Bordj_Bou_ArréridjFaculté_des_Sciences_et_de_la_Technologie</v>
      </c>
      <c r="I502" s="19" t="s">
        <v>1374</v>
      </c>
      <c r="J502" s="18" t="s">
        <v>1491</v>
      </c>
    </row>
    <row r="503" spans="1:10" x14ac:dyDescent="0.25">
      <c r="A503" s="19" t="s">
        <v>1054</v>
      </c>
      <c r="B503" s="20" t="s">
        <v>827</v>
      </c>
      <c r="C503" s="19" t="s">
        <v>1055</v>
      </c>
      <c r="D503" s="19" t="s">
        <v>1056</v>
      </c>
      <c r="E503" s="18" t="s">
        <v>968</v>
      </c>
      <c r="F503" s="19" t="s">
        <v>1066</v>
      </c>
      <c r="G503" s="35" t="str">
        <f t="shared" si="3"/>
        <v>Université_de_Bordj_Bou_ArréridjFaculté_des_Sciences_et_de_la_Technologie</v>
      </c>
      <c r="I503" s="19" t="s">
        <v>1374</v>
      </c>
      <c r="J503" s="18" t="s">
        <v>830</v>
      </c>
    </row>
    <row r="504" spans="1:10" x14ac:dyDescent="0.25">
      <c r="A504" s="19" t="s">
        <v>1054</v>
      </c>
      <c r="B504" s="20" t="s">
        <v>827</v>
      </c>
      <c r="C504" s="19" t="s">
        <v>1055</v>
      </c>
      <c r="D504" s="19" t="s">
        <v>1056</v>
      </c>
      <c r="E504" s="18" t="s">
        <v>1059</v>
      </c>
      <c r="F504" s="19" t="s">
        <v>1060</v>
      </c>
      <c r="G504" s="35" t="str">
        <f t="shared" si="3"/>
        <v>Université_de_Bordj_Bou_ArréridjFaculté_des_Sciences_Sociales_et_Humaines</v>
      </c>
      <c r="I504" s="19" t="s">
        <v>1374</v>
      </c>
      <c r="J504" s="18" t="s">
        <v>1521</v>
      </c>
    </row>
    <row r="505" spans="1:10" x14ac:dyDescent="0.25">
      <c r="A505" s="19" t="s">
        <v>1054</v>
      </c>
      <c r="B505" s="20" t="s">
        <v>827</v>
      </c>
      <c r="C505" s="19" t="s">
        <v>1055</v>
      </c>
      <c r="D505" s="19" t="s">
        <v>1056</v>
      </c>
      <c r="E505" s="18" t="s">
        <v>1057</v>
      </c>
      <c r="F505" s="19" t="s">
        <v>831</v>
      </c>
      <c r="G505" s="35" t="str">
        <f t="shared" si="3"/>
        <v>Université_de_Bordj_Bou_ArréridjFaculté_Mathématiques_et_Informatique</v>
      </c>
      <c r="I505" s="19" t="s">
        <v>1396</v>
      </c>
      <c r="J505" s="18" t="s">
        <v>1401</v>
      </c>
    </row>
    <row r="506" spans="1:10" x14ac:dyDescent="0.25">
      <c r="A506" s="19" t="s">
        <v>1054</v>
      </c>
      <c r="B506" s="20" t="s">
        <v>827</v>
      </c>
      <c r="C506" s="19" t="s">
        <v>1055</v>
      </c>
      <c r="D506" s="19" t="s">
        <v>1056</v>
      </c>
      <c r="E506" s="18" t="s">
        <v>1057</v>
      </c>
      <c r="F506" s="19" t="s">
        <v>1058</v>
      </c>
      <c r="G506" s="35" t="str">
        <f t="shared" si="3"/>
        <v>Université_de_Bordj_Bou_ArréridjFaculté_Mathématiques_et_Informatique</v>
      </c>
      <c r="I506" s="19" t="s">
        <v>1396</v>
      </c>
      <c r="J506" s="18" t="s">
        <v>866</v>
      </c>
    </row>
    <row r="507" spans="1:10" x14ac:dyDescent="0.25">
      <c r="A507" s="19" t="s">
        <v>1054</v>
      </c>
      <c r="B507" s="20" t="s">
        <v>827</v>
      </c>
      <c r="C507" s="19" t="s">
        <v>1055</v>
      </c>
      <c r="D507" s="19" t="s">
        <v>1056</v>
      </c>
      <c r="E507" s="18" t="s">
        <v>1057</v>
      </c>
      <c r="F507" s="19" t="s">
        <v>943</v>
      </c>
      <c r="G507" s="35" t="str">
        <f t="shared" si="3"/>
        <v>Université_de_Bordj_Bou_ArréridjFaculté_Mathématiques_et_Informatique</v>
      </c>
      <c r="I507" s="19" t="s">
        <v>1396</v>
      </c>
      <c r="J507" s="18" t="s">
        <v>838</v>
      </c>
    </row>
    <row r="508" spans="1:10" x14ac:dyDescent="0.25">
      <c r="A508" s="19" t="s">
        <v>1068</v>
      </c>
      <c r="B508" s="20" t="s">
        <v>913</v>
      </c>
      <c r="C508" s="19" t="s">
        <v>1069</v>
      </c>
      <c r="D508" s="19" t="s">
        <v>1070</v>
      </c>
      <c r="E508" s="18" t="s">
        <v>866</v>
      </c>
      <c r="F508" s="36" t="s">
        <v>1076</v>
      </c>
      <c r="G508" s="35" t="str">
        <f t="shared" si="3"/>
        <v>Université_de_BouiraFaculté_de_Droit_et_des_Sciences_Politiques</v>
      </c>
      <c r="I508" s="19" t="s">
        <v>1396</v>
      </c>
      <c r="J508" s="18" t="s">
        <v>1491</v>
      </c>
    </row>
    <row r="509" spans="1:10" x14ac:dyDescent="0.25">
      <c r="A509" s="19" t="s">
        <v>1068</v>
      </c>
      <c r="B509" s="20" t="s">
        <v>913</v>
      </c>
      <c r="C509" s="19" t="s">
        <v>1069</v>
      </c>
      <c r="D509" s="19" t="s">
        <v>1070</v>
      </c>
      <c r="E509" s="18" t="s">
        <v>866</v>
      </c>
      <c r="F509" s="19" t="s">
        <v>1077</v>
      </c>
      <c r="G509" s="35" t="str">
        <f t="shared" si="3"/>
        <v>Université_de_BouiraFaculté_de_Droit_et_des_Sciences_Politiques</v>
      </c>
      <c r="I509" s="19" t="s">
        <v>1396</v>
      </c>
      <c r="J509" s="18" t="s">
        <v>968</v>
      </c>
    </row>
    <row r="510" spans="1:10" x14ac:dyDescent="0.25">
      <c r="A510" s="19" t="s">
        <v>1068</v>
      </c>
      <c r="B510" s="20" t="s">
        <v>913</v>
      </c>
      <c r="C510" s="19" t="s">
        <v>1069</v>
      </c>
      <c r="D510" s="19" t="s">
        <v>1070</v>
      </c>
      <c r="E510" s="18" t="s">
        <v>838</v>
      </c>
      <c r="F510" s="19" t="s">
        <v>1078</v>
      </c>
      <c r="G510" s="35" t="str">
        <f t="shared" si="3"/>
        <v>Université_de_BouiraFaculté_des_Lettres_et_des_Langues</v>
      </c>
      <c r="I510" s="19" t="s">
        <v>1396</v>
      </c>
      <c r="J510" s="18" t="s">
        <v>1599</v>
      </c>
    </row>
    <row r="511" spans="1:10" x14ac:dyDescent="0.25">
      <c r="A511" s="19" t="s">
        <v>1068</v>
      </c>
      <c r="B511" s="20" t="s">
        <v>913</v>
      </c>
      <c r="C511" s="19" t="s">
        <v>1069</v>
      </c>
      <c r="D511" s="19" t="s">
        <v>1070</v>
      </c>
      <c r="E511" s="18" t="s">
        <v>838</v>
      </c>
      <c r="F511" s="19" t="s">
        <v>1079</v>
      </c>
      <c r="G511" s="35" t="str">
        <f t="shared" si="3"/>
        <v>Université_de_BouiraFaculté_des_Lettres_et_des_Langues</v>
      </c>
      <c r="I511" s="19" t="s">
        <v>1396</v>
      </c>
      <c r="J511" s="18" t="s">
        <v>994</v>
      </c>
    </row>
    <row r="512" spans="1:10" x14ac:dyDescent="0.25">
      <c r="A512" s="19" t="s">
        <v>1068</v>
      </c>
      <c r="B512" s="20" t="s">
        <v>913</v>
      </c>
      <c r="C512" s="19" t="s">
        <v>1069</v>
      </c>
      <c r="D512" s="19" t="s">
        <v>1070</v>
      </c>
      <c r="E512" s="18" t="s">
        <v>838</v>
      </c>
      <c r="F512" s="19" t="s">
        <v>1080</v>
      </c>
      <c r="G512" s="35" t="str">
        <f t="shared" ref="G512:G575" si="4">CONCATENATE(SUBSTITUTE(C512," ","_"),SUBSTITUTE(E512," ","_"))</f>
        <v>Université_de_BouiraFaculté_des_Lettres_et_des_Langues</v>
      </c>
      <c r="I512" s="19" t="s">
        <v>1407</v>
      </c>
      <c r="J512" s="18" t="s">
        <v>866</v>
      </c>
    </row>
    <row r="513" spans="1:10" x14ac:dyDescent="0.25">
      <c r="A513" s="19" t="s">
        <v>1068</v>
      </c>
      <c r="B513" s="20" t="s">
        <v>913</v>
      </c>
      <c r="C513" s="19" t="s">
        <v>1069</v>
      </c>
      <c r="D513" s="19" t="s">
        <v>1070</v>
      </c>
      <c r="E513" s="18" t="s">
        <v>1072</v>
      </c>
      <c r="F513" s="19" t="s">
        <v>856</v>
      </c>
      <c r="G513" s="35" t="str">
        <f t="shared" si="4"/>
        <v>Université_de_BouiraFaculté_des_Sciences_de_la_Nature_et_de_la_Vie_et_des_Sciences_de_la_Terre</v>
      </c>
      <c r="I513" s="19" t="s">
        <v>1407</v>
      </c>
      <c r="J513" s="18" t="s">
        <v>1520</v>
      </c>
    </row>
    <row r="514" spans="1:10" x14ac:dyDescent="0.25">
      <c r="A514" s="19" t="s">
        <v>1068</v>
      </c>
      <c r="B514" s="20" t="s">
        <v>913</v>
      </c>
      <c r="C514" s="19" t="s">
        <v>1069</v>
      </c>
      <c r="D514" s="19" t="s">
        <v>1070</v>
      </c>
      <c r="E514" s="18" t="s">
        <v>1072</v>
      </c>
      <c r="F514" s="19" t="s">
        <v>990</v>
      </c>
      <c r="G514" s="35" t="str">
        <f t="shared" si="4"/>
        <v>Université_de_BouiraFaculté_des_Sciences_de_la_Nature_et_de_la_Vie_et_des_Sciences_de_la_Terre</v>
      </c>
      <c r="I514" s="19" t="s">
        <v>1407</v>
      </c>
      <c r="J514" s="18" t="s">
        <v>911</v>
      </c>
    </row>
    <row r="515" spans="1:10" x14ac:dyDescent="0.25">
      <c r="A515" s="19" t="s">
        <v>1068</v>
      </c>
      <c r="B515" s="20" t="s">
        <v>913</v>
      </c>
      <c r="C515" s="19" t="s">
        <v>1069</v>
      </c>
      <c r="D515" s="19" t="s">
        <v>1070</v>
      </c>
      <c r="E515" s="18" t="s">
        <v>845</v>
      </c>
      <c r="F515" s="19" t="s">
        <v>846</v>
      </c>
      <c r="G515" s="35" t="str">
        <f t="shared" si="4"/>
        <v>Université_de_BouiraFaculté_des_Sciences_Economiques,_Commerciales_et_des_Sciences_de_Gestion</v>
      </c>
      <c r="I515" s="19" t="s">
        <v>1407</v>
      </c>
      <c r="J515" s="18" t="s">
        <v>1494</v>
      </c>
    </row>
    <row r="516" spans="1:10" x14ac:dyDescent="0.25">
      <c r="A516" s="19" t="s">
        <v>1068</v>
      </c>
      <c r="B516" s="20" t="s">
        <v>913</v>
      </c>
      <c r="C516" s="19" t="s">
        <v>1069</v>
      </c>
      <c r="D516" s="19" t="s">
        <v>1070</v>
      </c>
      <c r="E516" s="18" t="s">
        <v>845</v>
      </c>
      <c r="F516" s="19" t="s">
        <v>847</v>
      </c>
      <c r="G516" s="35" t="str">
        <f t="shared" si="4"/>
        <v>Université_de_BouiraFaculté_des_Sciences_Economiques,_Commerciales_et_des_Sciences_de_Gestion</v>
      </c>
      <c r="I516" s="19" t="s">
        <v>1407</v>
      </c>
      <c r="J516" s="18" t="s">
        <v>1408</v>
      </c>
    </row>
    <row r="517" spans="1:10" x14ac:dyDescent="0.25">
      <c r="A517" s="19" t="s">
        <v>1068</v>
      </c>
      <c r="B517" s="20" t="s">
        <v>913</v>
      </c>
      <c r="C517" s="19" t="s">
        <v>1069</v>
      </c>
      <c r="D517" s="19" t="s">
        <v>1070</v>
      </c>
      <c r="E517" s="18" t="s">
        <v>845</v>
      </c>
      <c r="F517" s="19" t="s">
        <v>849</v>
      </c>
      <c r="G517" s="35" t="str">
        <f t="shared" si="4"/>
        <v>Université_de_BouiraFaculté_des_Sciences_Economiques,_Commerciales_et_des_Sciences_de_Gestion</v>
      </c>
      <c r="I517" s="19" t="s">
        <v>1407</v>
      </c>
      <c r="J517" s="18" t="s">
        <v>1491</v>
      </c>
    </row>
    <row r="518" spans="1:10" x14ac:dyDescent="0.25">
      <c r="A518" s="19" t="s">
        <v>1068</v>
      </c>
      <c r="B518" s="20" t="s">
        <v>913</v>
      </c>
      <c r="C518" s="19" t="s">
        <v>1069</v>
      </c>
      <c r="D518" s="19" t="s">
        <v>1070</v>
      </c>
      <c r="E518" s="18" t="s">
        <v>1071</v>
      </c>
      <c r="F518" s="19" t="s">
        <v>831</v>
      </c>
      <c r="G518" s="35" t="str">
        <f t="shared" si="4"/>
        <v>Université_de_BouiraFaculté_des_Sciences_et_des_Sciences_Appliquées</v>
      </c>
      <c r="I518" s="19" t="s">
        <v>1407</v>
      </c>
      <c r="J518" s="18" t="s">
        <v>865</v>
      </c>
    </row>
    <row r="519" spans="1:10" x14ac:dyDescent="0.25">
      <c r="A519" s="19" t="s">
        <v>1068</v>
      </c>
      <c r="B519" s="20" t="s">
        <v>913</v>
      </c>
      <c r="C519" s="19" t="s">
        <v>1069</v>
      </c>
      <c r="D519" s="19" t="s">
        <v>1070</v>
      </c>
      <c r="E519" s="18" t="s">
        <v>1071</v>
      </c>
      <c r="F519" s="19" t="s">
        <v>873</v>
      </c>
      <c r="G519" s="35" t="str">
        <f t="shared" si="4"/>
        <v>Université_de_BouiraFaculté_des_Sciences_et_des_Sciences_Appliquées</v>
      </c>
      <c r="I519" s="19" t="s">
        <v>1407</v>
      </c>
      <c r="J519" s="18" t="s">
        <v>830</v>
      </c>
    </row>
    <row r="520" spans="1:10" x14ac:dyDescent="0.25">
      <c r="A520" s="19" t="s">
        <v>1068</v>
      </c>
      <c r="B520" s="20" t="s">
        <v>913</v>
      </c>
      <c r="C520" s="19" t="s">
        <v>1069</v>
      </c>
      <c r="D520" s="19" t="s">
        <v>1070</v>
      </c>
      <c r="E520" s="18" t="s">
        <v>1071</v>
      </c>
      <c r="F520" s="19" t="s">
        <v>836</v>
      </c>
      <c r="G520" s="35" t="str">
        <f t="shared" si="4"/>
        <v>Université_de_BouiraFaculté_des_Sciences_et_des_Sciences_Appliquées</v>
      </c>
      <c r="I520" s="19" t="s">
        <v>1407</v>
      </c>
      <c r="J520" s="18" t="s">
        <v>1519</v>
      </c>
    </row>
    <row r="521" spans="1:10" x14ac:dyDescent="0.25">
      <c r="A521" s="19" t="s">
        <v>1068</v>
      </c>
      <c r="B521" s="20" t="s">
        <v>913</v>
      </c>
      <c r="C521" s="19" t="s">
        <v>1069</v>
      </c>
      <c r="D521" s="19" t="s">
        <v>1070</v>
      </c>
      <c r="E521" s="18" t="s">
        <v>1071</v>
      </c>
      <c r="F521" s="19" t="s">
        <v>859</v>
      </c>
      <c r="G521" s="35" t="str">
        <f t="shared" si="4"/>
        <v>Université_de_BouiraFaculté_des_Sciences_et_des_Sciences_Appliquées</v>
      </c>
      <c r="I521" s="19" t="s">
        <v>1421</v>
      </c>
      <c r="J521" s="18" t="s">
        <v>835</v>
      </c>
    </row>
    <row r="522" spans="1:10" x14ac:dyDescent="0.25">
      <c r="A522" s="19" t="s">
        <v>1068</v>
      </c>
      <c r="B522" s="20" t="s">
        <v>913</v>
      </c>
      <c r="C522" s="19" t="s">
        <v>1069</v>
      </c>
      <c r="D522" s="19" t="s">
        <v>1070</v>
      </c>
      <c r="E522" s="18" t="s">
        <v>1071</v>
      </c>
      <c r="F522" s="19" t="s">
        <v>837</v>
      </c>
      <c r="G522" s="35" t="str">
        <f t="shared" si="4"/>
        <v>Université_de_BouiraFaculté_des_Sciences_et_des_Sciences_Appliquées</v>
      </c>
      <c r="I522" s="19" t="s">
        <v>1421</v>
      </c>
      <c r="J522" s="18" t="s">
        <v>1059</v>
      </c>
    </row>
    <row r="523" spans="1:10" x14ac:dyDescent="0.25">
      <c r="A523" s="19" t="s">
        <v>1068</v>
      </c>
      <c r="B523" s="20" t="s">
        <v>913</v>
      </c>
      <c r="C523" s="19" t="s">
        <v>1069</v>
      </c>
      <c r="D523" s="19" t="s">
        <v>1070</v>
      </c>
      <c r="E523" s="18" t="s">
        <v>1071</v>
      </c>
      <c r="F523" s="19" t="s">
        <v>924</v>
      </c>
      <c r="G523" s="35" t="str">
        <f t="shared" si="4"/>
        <v>Université_de_BouiraFaculté_des_Sciences_et_des_Sciences_Appliquées</v>
      </c>
      <c r="I523" s="19" t="s">
        <v>1421</v>
      </c>
      <c r="J523" s="18" t="s">
        <v>973</v>
      </c>
    </row>
    <row r="524" spans="1:10" x14ac:dyDescent="0.25">
      <c r="A524" s="19" t="s">
        <v>1068</v>
      </c>
      <c r="B524" s="20" t="s">
        <v>913</v>
      </c>
      <c r="C524" s="19" t="s">
        <v>1069</v>
      </c>
      <c r="D524" s="19" t="s">
        <v>1070</v>
      </c>
      <c r="E524" s="18" t="s">
        <v>1071</v>
      </c>
      <c r="F524" s="19" t="s">
        <v>1008</v>
      </c>
      <c r="G524" s="35" t="str">
        <f t="shared" si="4"/>
        <v>Université_de_BouiraFaculté_des_Sciences_et_des_Sciences_Appliquées</v>
      </c>
      <c r="I524" s="19" t="s">
        <v>1421</v>
      </c>
      <c r="J524" s="18" t="s">
        <v>1423</v>
      </c>
    </row>
    <row r="525" spans="1:10" x14ac:dyDescent="0.25">
      <c r="A525" s="19" t="s">
        <v>1068</v>
      </c>
      <c r="B525" s="20" t="s">
        <v>913</v>
      </c>
      <c r="C525" s="19" t="s">
        <v>1069</v>
      </c>
      <c r="D525" s="19" t="s">
        <v>1070</v>
      </c>
      <c r="E525" s="18" t="s">
        <v>1071</v>
      </c>
      <c r="F525" s="19" t="s">
        <v>877</v>
      </c>
      <c r="G525" s="35" t="str">
        <f t="shared" si="4"/>
        <v>Université_de_BouiraFaculté_des_Sciences_et_des_Sciences_Appliquées</v>
      </c>
      <c r="I525" s="19" t="s">
        <v>1421</v>
      </c>
      <c r="J525" s="18" t="s">
        <v>1422</v>
      </c>
    </row>
    <row r="526" spans="1:10" x14ac:dyDescent="0.25">
      <c r="A526" s="19" t="s">
        <v>1068</v>
      </c>
      <c r="B526" s="20" t="s">
        <v>913</v>
      </c>
      <c r="C526" s="19" t="s">
        <v>1069</v>
      </c>
      <c r="D526" s="19" t="s">
        <v>1070</v>
      </c>
      <c r="E526" s="18" t="s">
        <v>865</v>
      </c>
      <c r="F526" s="36" t="s">
        <v>933</v>
      </c>
      <c r="G526" s="35" t="str">
        <f t="shared" si="4"/>
        <v>Université_de_BouiraFaculté_des_Sciences_Humaines_et_Sociales</v>
      </c>
      <c r="I526" s="19" t="s">
        <v>1421</v>
      </c>
      <c r="J526" s="18" t="s">
        <v>975</v>
      </c>
    </row>
    <row r="527" spans="1:10" x14ac:dyDescent="0.25">
      <c r="A527" s="19" t="s">
        <v>1068</v>
      </c>
      <c r="B527" s="20" t="s">
        <v>913</v>
      </c>
      <c r="C527" s="19" t="s">
        <v>1069</v>
      </c>
      <c r="D527" s="19" t="s">
        <v>1070</v>
      </c>
      <c r="E527" s="18" t="s">
        <v>865</v>
      </c>
      <c r="F527" s="19" t="s">
        <v>851</v>
      </c>
      <c r="G527" s="35" t="str">
        <f t="shared" si="4"/>
        <v>Université_de_BouiraFaculté_des_Sciences_Humaines_et_Sociales</v>
      </c>
      <c r="I527" s="19" t="s">
        <v>1425</v>
      </c>
      <c r="J527" s="18" t="s">
        <v>1032</v>
      </c>
    </row>
    <row r="528" spans="1:10" x14ac:dyDescent="0.25">
      <c r="A528" s="19" t="s">
        <v>1068</v>
      </c>
      <c r="B528" s="20" t="s">
        <v>913</v>
      </c>
      <c r="C528" s="19" t="s">
        <v>1069</v>
      </c>
      <c r="D528" s="19" t="s">
        <v>1070</v>
      </c>
      <c r="E528" s="18" t="s">
        <v>994</v>
      </c>
      <c r="F528" s="19" t="s">
        <v>1073</v>
      </c>
      <c r="G528" s="35" t="str">
        <f t="shared" si="4"/>
        <v>Université_de_BouiraInstitut_des_Sciences_et_Techniques_des_Activités_Physiques_et_Sportifs</v>
      </c>
      <c r="I528" s="19" t="s">
        <v>1425</v>
      </c>
      <c r="J528" s="18" t="s">
        <v>1518</v>
      </c>
    </row>
    <row r="529" spans="1:10" x14ac:dyDescent="0.25">
      <c r="A529" s="19" t="s">
        <v>1068</v>
      </c>
      <c r="B529" s="20" t="s">
        <v>913</v>
      </c>
      <c r="C529" s="19" t="s">
        <v>1069</v>
      </c>
      <c r="D529" s="19" t="s">
        <v>1070</v>
      </c>
      <c r="E529" s="18" t="s">
        <v>994</v>
      </c>
      <c r="F529" s="19" t="s">
        <v>1074</v>
      </c>
      <c r="G529" s="35" t="str">
        <f t="shared" si="4"/>
        <v>Université_de_BouiraInstitut_des_Sciences_et_Techniques_des_Activités_Physiques_et_Sportifs</v>
      </c>
      <c r="I529" s="19" t="s">
        <v>1425</v>
      </c>
      <c r="J529" s="18" t="s">
        <v>1491</v>
      </c>
    </row>
    <row r="530" spans="1:10" x14ac:dyDescent="0.25">
      <c r="A530" s="19" t="s">
        <v>1068</v>
      </c>
      <c r="B530" s="20" t="s">
        <v>913</v>
      </c>
      <c r="C530" s="19" t="s">
        <v>1069</v>
      </c>
      <c r="D530" s="19" t="s">
        <v>1070</v>
      </c>
      <c r="E530" s="18" t="s">
        <v>994</v>
      </c>
      <c r="F530" s="19" t="s">
        <v>1075</v>
      </c>
      <c r="G530" s="35" t="str">
        <f t="shared" si="4"/>
        <v>Université_de_BouiraInstitut_des_Sciences_et_Techniques_des_Activités_Physiques_et_Sportifs</v>
      </c>
      <c r="I530" s="19" t="s">
        <v>1425</v>
      </c>
      <c r="J530" s="18" t="s">
        <v>968</v>
      </c>
    </row>
    <row r="531" spans="1:10" x14ac:dyDescent="0.25">
      <c r="A531" s="19" t="s">
        <v>1081</v>
      </c>
      <c r="B531" s="20" t="s">
        <v>827</v>
      </c>
      <c r="C531" s="19" t="s">
        <v>1487</v>
      </c>
      <c r="D531" s="19" t="s">
        <v>1082</v>
      </c>
      <c r="E531" s="18" t="s">
        <v>1086</v>
      </c>
      <c r="F531" s="19" t="s">
        <v>901</v>
      </c>
      <c r="G531" s="35" t="str">
        <f t="shared" si="4"/>
        <v>Université_de_Constantine_2Faculté_de_Psychologie_et_des_Sciences_de_l’Education</v>
      </c>
      <c r="I531" s="19" t="s">
        <v>1431</v>
      </c>
      <c r="J531" s="18" t="s">
        <v>866</v>
      </c>
    </row>
    <row r="532" spans="1:10" x14ac:dyDescent="0.25">
      <c r="A532" s="19" t="s">
        <v>1081</v>
      </c>
      <c r="B532" s="20" t="s">
        <v>827</v>
      </c>
      <c r="C532" s="19" t="s">
        <v>1487</v>
      </c>
      <c r="D532" s="19" t="s">
        <v>1082</v>
      </c>
      <c r="E532" s="18" t="s">
        <v>1086</v>
      </c>
      <c r="F532" s="19" t="s">
        <v>1087</v>
      </c>
      <c r="G532" s="35" t="str">
        <f t="shared" si="4"/>
        <v>Université_de_Constantine_2Faculté_de_Psychologie_et_des_Sciences_de_l’Education</v>
      </c>
      <c r="I532" s="19" t="s">
        <v>1431</v>
      </c>
      <c r="J532" s="18" t="s">
        <v>1600</v>
      </c>
    </row>
    <row r="533" spans="1:10" x14ac:dyDescent="0.25">
      <c r="A533" s="19" t="s">
        <v>1081</v>
      </c>
      <c r="B533" s="20" t="s">
        <v>827</v>
      </c>
      <c r="C533" s="19" t="s">
        <v>1487</v>
      </c>
      <c r="D533" s="19" t="s">
        <v>1082</v>
      </c>
      <c r="E533" s="18" t="s">
        <v>1088</v>
      </c>
      <c r="F533" s="19" t="s">
        <v>1500</v>
      </c>
      <c r="G533" s="35" t="str">
        <f t="shared" si="4"/>
        <v>Université_de_Constantine_2Faculté_des_Nouvelles_Technologies_de_l’Information_et_de_la_Communication</v>
      </c>
      <c r="I533" s="19" t="s">
        <v>1431</v>
      </c>
      <c r="J533" s="18" t="s">
        <v>1495</v>
      </c>
    </row>
    <row r="534" spans="1:10" x14ac:dyDescent="0.25">
      <c r="A534" s="19" t="s">
        <v>1081</v>
      </c>
      <c r="B534" s="20" t="s">
        <v>827</v>
      </c>
      <c r="C534" s="19" t="s">
        <v>1487</v>
      </c>
      <c r="D534" s="19" t="s">
        <v>1082</v>
      </c>
      <c r="E534" s="18" t="s">
        <v>1088</v>
      </c>
      <c r="F534" s="19" t="s">
        <v>1502</v>
      </c>
      <c r="G534" s="35" t="str">
        <f t="shared" si="4"/>
        <v>Université_de_Constantine_2Faculté_des_Nouvelles_Technologies_de_l’Information_et_de_la_Communication</v>
      </c>
      <c r="I534" s="19" t="s">
        <v>1431</v>
      </c>
      <c r="J534" s="18" t="s">
        <v>1517</v>
      </c>
    </row>
    <row r="535" spans="1:10" x14ac:dyDescent="0.25">
      <c r="A535" s="19" t="s">
        <v>1081</v>
      </c>
      <c r="B535" s="20" t="s">
        <v>827</v>
      </c>
      <c r="C535" s="19" t="s">
        <v>1487</v>
      </c>
      <c r="D535" s="19" t="s">
        <v>1082</v>
      </c>
      <c r="E535" s="18" t="s">
        <v>845</v>
      </c>
      <c r="F535" s="19" t="s">
        <v>849</v>
      </c>
      <c r="G535" s="35" t="str">
        <f t="shared" si="4"/>
        <v>Université_de_Constantine_2Faculté_des_Sciences_Economiques,_Commerciales_et_des_Sciences_de_Gestion</v>
      </c>
      <c r="I535" s="19" t="s">
        <v>1431</v>
      </c>
      <c r="J535" s="18" t="s">
        <v>968</v>
      </c>
    </row>
    <row r="536" spans="1:10" x14ac:dyDescent="0.25">
      <c r="A536" s="19" t="s">
        <v>1081</v>
      </c>
      <c r="B536" s="20" t="s">
        <v>827</v>
      </c>
      <c r="C536" s="19" t="s">
        <v>1487</v>
      </c>
      <c r="D536" s="19" t="s">
        <v>1082</v>
      </c>
      <c r="E536" s="18" t="s">
        <v>845</v>
      </c>
      <c r="F536" s="19" t="s">
        <v>846</v>
      </c>
      <c r="G536" s="35" t="str">
        <f t="shared" si="4"/>
        <v>Université_de_Constantine_2Faculté_des_Sciences_Economiques,_Commerciales_et_des_Sciences_de_Gestion</v>
      </c>
      <c r="I536" s="19" t="s">
        <v>1431</v>
      </c>
      <c r="J536" s="18" t="s">
        <v>1059</v>
      </c>
    </row>
    <row r="537" spans="1:10" x14ac:dyDescent="0.25">
      <c r="A537" s="19" t="s">
        <v>1081</v>
      </c>
      <c r="B537" s="20" t="s">
        <v>827</v>
      </c>
      <c r="C537" s="19" t="s">
        <v>1487</v>
      </c>
      <c r="D537" s="19" t="s">
        <v>1082</v>
      </c>
      <c r="E537" s="18" t="s">
        <v>845</v>
      </c>
      <c r="F537" s="19" t="s">
        <v>847</v>
      </c>
      <c r="G537" s="35" t="str">
        <f t="shared" si="4"/>
        <v>Université_de_Constantine_2Faculté_des_Sciences_Economiques,_Commerciales_et_des_Sciences_de_Gestion</v>
      </c>
      <c r="I537" s="19" t="s">
        <v>1431</v>
      </c>
      <c r="J537" s="18" t="s">
        <v>994</v>
      </c>
    </row>
    <row r="538" spans="1:10" x14ac:dyDescent="0.25">
      <c r="A538" s="19" t="s">
        <v>1081</v>
      </c>
      <c r="B538" s="20" t="s">
        <v>827</v>
      </c>
      <c r="C538" s="19" t="s">
        <v>1487</v>
      </c>
      <c r="D538" s="19" t="s">
        <v>1082</v>
      </c>
      <c r="E538" s="18" t="s">
        <v>1085</v>
      </c>
      <c r="F538" s="19" t="s">
        <v>900</v>
      </c>
      <c r="G538" s="35" t="str">
        <f t="shared" si="4"/>
        <v>Université_de_Constantine_2Faculté_des_Sciences_Humaines_et_des_Sciences_Sociales</v>
      </c>
      <c r="I538" s="24" t="s">
        <v>1418</v>
      </c>
      <c r="J538" s="24" t="s">
        <v>830</v>
      </c>
    </row>
    <row r="539" spans="1:10" x14ac:dyDescent="0.25">
      <c r="A539" s="19" t="s">
        <v>1081</v>
      </c>
      <c r="B539" s="20" t="s">
        <v>827</v>
      </c>
      <c r="C539" s="19" t="s">
        <v>1487</v>
      </c>
      <c r="D539" s="19" t="s">
        <v>1082</v>
      </c>
      <c r="E539" s="18" t="s">
        <v>1085</v>
      </c>
      <c r="F539" s="19" t="s">
        <v>1083</v>
      </c>
      <c r="G539" s="35" t="str">
        <f t="shared" si="4"/>
        <v>Université_de_Constantine_2Faculté_des_Sciences_Humaines_et_des_Sciences_Sociales</v>
      </c>
      <c r="I539" s="24" t="s">
        <v>1418</v>
      </c>
      <c r="J539" s="24" t="s">
        <v>835</v>
      </c>
    </row>
    <row r="540" spans="1:10" x14ac:dyDescent="0.25">
      <c r="A540" s="19" t="s">
        <v>1081</v>
      </c>
      <c r="B540" s="20" t="s">
        <v>827</v>
      </c>
      <c r="C540" s="19" t="s">
        <v>1487</v>
      </c>
      <c r="D540" s="19" t="s">
        <v>1082</v>
      </c>
      <c r="E540" s="18" t="s">
        <v>1085</v>
      </c>
      <c r="F540" s="19" t="s">
        <v>878</v>
      </c>
      <c r="G540" s="35" t="str">
        <f t="shared" si="4"/>
        <v>Université_de_Constantine_2Faculté_des_Sciences_Humaines_et_des_Sciences_Sociales</v>
      </c>
      <c r="I540" s="24" t="s">
        <v>1418</v>
      </c>
      <c r="J540" s="24" t="s">
        <v>911</v>
      </c>
    </row>
    <row r="541" spans="1:10" x14ac:dyDescent="0.25">
      <c r="A541" s="21" t="s">
        <v>1081</v>
      </c>
      <c r="B541" s="20" t="s">
        <v>827</v>
      </c>
      <c r="C541" s="19" t="s">
        <v>1487</v>
      </c>
      <c r="D541" s="19" t="s">
        <v>1082</v>
      </c>
      <c r="E541" s="18" t="s">
        <v>1442</v>
      </c>
      <c r="F541" s="19" t="s">
        <v>1501</v>
      </c>
      <c r="G541" s="35" t="str">
        <f t="shared" si="4"/>
        <v>Université_de_Constantine_2Institut_de_Bibliothéconomie</v>
      </c>
      <c r="I541" s="24" t="s">
        <v>1418</v>
      </c>
      <c r="J541" s="24" t="s">
        <v>872</v>
      </c>
    </row>
    <row r="542" spans="1:10" x14ac:dyDescent="0.25">
      <c r="A542" s="19" t="s">
        <v>1081</v>
      </c>
      <c r="B542" s="20" t="s">
        <v>827</v>
      </c>
      <c r="C542" s="19" t="s">
        <v>1487</v>
      </c>
      <c r="D542" s="19" t="s">
        <v>1082</v>
      </c>
      <c r="E542" s="18" t="s">
        <v>994</v>
      </c>
      <c r="F542" s="19" t="s">
        <v>1084</v>
      </c>
      <c r="G542" s="35" t="str">
        <f t="shared" si="4"/>
        <v>Université_de_Constantine_2Institut_des_Sciences_et_Techniques_des_Activités_Physiques_et_Sportifs</v>
      </c>
      <c r="I542" s="24" t="s">
        <v>1418</v>
      </c>
      <c r="J542" s="24" t="s">
        <v>1308</v>
      </c>
    </row>
    <row r="543" spans="1:10" x14ac:dyDescent="0.25">
      <c r="A543" s="19" t="s">
        <v>1089</v>
      </c>
      <c r="B543" s="20" t="s">
        <v>827</v>
      </c>
      <c r="C543" s="19" t="s">
        <v>1458</v>
      </c>
      <c r="D543" s="19" t="s">
        <v>1090</v>
      </c>
      <c r="E543" s="18" t="s">
        <v>1091</v>
      </c>
      <c r="F543" s="19"/>
      <c r="G543" s="35" t="str">
        <f t="shared" si="4"/>
        <v>Université_de_Constantine_3Faculté_d’Architecture_et_de_Construction</v>
      </c>
      <c r="I543" s="24" t="s">
        <v>1476</v>
      </c>
      <c r="J543" s="24" t="s">
        <v>1477</v>
      </c>
    </row>
    <row r="544" spans="1:10" x14ac:dyDescent="0.25">
      <c r="A544" s="19" t="s">
        <v>1089</v>
      </c>
      <c r="B544" s="20" t="s">
        <v>827</v>
      </c>
      <c r="C544" s="19" t="s">
        <v>1458</v>
      </c>
      <c r="D544" s="19" t="s">
        <v>1090</v>
      </c>
      <c r="E544" s="18" t="s">
        <v>911</v>
      </c>
      <c r="F544" s="19"/>
      <c r="G544" s="35" t="str">
        <f t="shared" si="4"/>
        <v>Université_de_Constantine_3Faculté_de_Médecine</v>
      </c>
      <c r="I544" s="24" t="s">
        <v>1476</v>
      </c>
      <c r="J544" s="24" t="s">
        <v>1479</v>
      </c>
    </row>
    <row r="545" spans="1:10" x14ac:dyDescent="0.25">
      <c r="A545" s="19" t="s">
        <v>1089</v>
      </c>
      <c r="B545" s="20" t="s">
        <v>827</v>
      </c>
      <c r="C545" s="19" t="s">
        <v>1458</v>
      </c>
      <c r="D545" s="19" t="s">
        <v>1090</v>
      </c>
      <c r="E545" s="18" t="s">
        <v>1092</v>
      </c>
      <c r="F545" s="19"/>
      <c r="G545" s="35" t="str">
        <f t="shared" si="4"/>
        <v>Université_de_Constantine_3Faculté_des_méthodes_pharmaceutiques_Ingénierie</v>
      </c>
      <c r="I545" s="24" t="s">
        <v>1476</v>
      </c>
      <c r="J545" s="24" t="s">
        <v>1484</v>
      </c>
    </row>
    <row r="546" spans="1:10" x14ac:dyDescent="0.25">
      <c r="A546" s="19" t="s">
        <v>1089</v>
      </c>
      <c r="B546" s="20" t="s">
        <v>827</v>
      </c>
      <c r="C546" s="19" t="s">
        <v>1458</v>
      </c>
      <c r="D546" s="19" t="s">
        <v>1090</v>
      </c>
      <c r="E546" s="18" t="s">
        <v>1093</v>
      </c>
      <c r="F546" s="19"/>
      <c r="G546" s="35" t="str">
        <f t="shared" si="4"/>
        <v>Université_de_Constantine_3Faculté_des_Sciences_de_l'Information_et_de_Communication_</v>
      </c>
      <c r="I546" s="24" t="s">
        <v>1476</v>
      </c>
      <c r="J546" s="24" t="s">
        <v>1485</v>
      </c>
    </row>
    <row r="547" spans="1:10" x14ac:dyDescent="0.25">
      <c r="A547" s="19" t="s">
        <v>1089</v>
      </c>
      <c r="B547" s="20" t="s">
        <v>827</v>
      </c>
      <c r="C547" s="19" t="s">
        <v>1458</v>
      </c>
      <c r="D547" s="19" t="s">
        <v>1090</v>
      </c>
      <c r="E547" s="18" t="s">
        <v>1094</v>
      </c>
      <c r="F547" s="19"/>
      <c r="G547" s="35" t="str">
        <f t="shared" si="4"/>
        <v>Université_de_Constantine_3Faculté_des_Sciences_Politiques</v>
      </c>
    </row>
    <row r="548" spans="1:10" x14ac:dyDescent="0.25">
      <c r="A548" s="19" t="s">
        <v>1095</v>
      </c>
      <c r="B548" s="20" t="s">
        <v>913</v>
      </c>
      <c r="C548" s="19" t="s">
        <v>1096</v>
      </c>
      <c r="D548" s="19" t="s">
        <v>1097</v>
      </c>
      <c r="E548" s="18" t="s">
        <v>866</v>
      </c>
      <c r="F548" s="36" t="s">
        <v>1098</v>
      </c>
      <c r="G548" s="35" t="str">
        <f t="shared" si="4"/>
        <v>Université_de_GhardaïaFaculté_de_Droit_et_des_Sciences_Politiques</v>
      </c>
    </row>
    <row r="549" spans="1:10" x14ac:dyDescent="0.25">
      <c r="A549" s="19" t="s">
        <v>1095</v>
      </c>
      <c r="B549" s="20" t="s">
        <v>913</v>
      </c>
      <c r="C549" s="19" t="s">
        <v>1096</v>
      </c>
      <c r="D549" s="19" t="s">
        <v>1097</v>
      </c>
      <c r="E549" s="18" t="s">
        <v>838</v>
      </c>
      <c r="F549" s="19" t="s">
        <v>1101</v>
      </c>
      <c r="G549" s="35" t="str">
        <f t="shared" si="4"/>
        <v>Université_de_GhardaïaFaculté_des_Lettres_et_des_Langues</v>
      </c>
    </row>
    <row r="550" spans="1:10" x14ac:dyDescent="0.25">
      <c r="A550" s="19" t="s">
        <v>1095</v>
      </c>
      <c r="B550" s="20" t="s">
        <v>913</v>
      </c>
      <c r="C550" s="19" t="s">
        <v>1096</v>
      </c>
      <c r="D550" s="19" t="s">
        <v>1097</v>
      </c>
      <c r="E550" s="18" t="s">
        <v>838</v>
      </c>
      <c r="F550" s="19" t="s">
        <v>1079</v>
      </c>
      <c r="G550" s="35" t="str">
        <f t="shared" si="4"/>
        <v>Université_de_GhardaïaFaculté_des_Lettres_et_des_Langues</v>
      </c>
    </row>
    <row r="551" spans="1:10" x14ac:dyDescent="0.25">
      <c r="A551" s="19" t="s">
        <v>1095</v>
      </c>
      <c r="B551" s="20" t="s">
        <v>913</v>
      </c>
      <c r="C551" s="19" t="s">
        <v>1096</v>
      </c>
      <c r="D551" s="19" t="s">
        <v>1097</v>
      </c>
      <c r="E551" s="18" t="s">
        <v>838</v>
      </c>
      <c r="F551" s="19" t="s">
        <v>993</v>
      </c>
      <c r="G551" s="35" t="str">
        <f t="shared" si="4"/>
        <v>Université_de_GhardaïaFaculté_des_Lettres_et_des_Langues</v>
      </c>
    </row>
    <row r="552" spans="1:10" x14ac:dyDescent="0.25">
      <c r="A552" s="19" t="s">
        <v>1095</v>
      </c>
      <c r="B552" s="20" t="s">
        <v>913</v>
      </c>
      <c r="C552" s="19" t="s">
        <v>1096</v>
      </c>
      <c r="D552" s="19" t="s">
        <v>1097</v>
      </c>
      <c r="E552" s="18" t="s">
        <v>838</v>
      </c>
      <c r="F552" s="19" t="s">
        <v>1102</v>
      </c>
      <c r="G552" s="35" t="str">
        <f t="shared" si="4"/>
        <v>Université_de_GhardaïaFaculté_des_Lettres_et_des_Langues</v>
      </c>
    </row>
    <row r="553" spans="1:10" x14ac:dyDescent="0.25">
      <c r="A553" s="19" t="s">
        <v>1095</v>
      </c>
      <c r="B553" s="20" t="s">
        <v>913</v>
      </c>
      <c r="C553" s="19" t="s">
        <v>1096</v>
      </c>
      <c r="D553" s="19" t="s">
        <v>1097</v>
      </c>
      <c r="E553" s="18" t="s">
        <v>838</v>
      </c>
      <c r="F553" s="19" t="s">
        <v>865</v>
      </c>
      <c r="G553" s="35" t="str">
        <f t="shared" si="4"/>
        <v>Université_de_GhardaïaFaculté_des_Lettres_et_des_Langues</v>
      </c>
    </row>
    <row r="554" spans="1:10" x14ac:dyDescent="0.25">
      <c r="A554" s="19" t="s">
        <v>1095</v>
      </c>
      <c r="B554" s="20" t="s">
        <v>913</v>
      </c>
      <c r="C554" s="19" t="s">
        <v>1096</v>
      </c>
      <c r="D554" s="19" t="s">
        <v>1097</v>
      </c>
      <c r="E554" s="18" t="s">
        <v>1072</v>
      </c>
      <c r="F554" s="19" t="s">
        <v>856</v>
      </c>
      <c r="G554" s="35" t="str">
        <f t="shared" si="4"/>
        <v>Université_de_GhardaïaFaculté_des_Sciences_de_la_Nature_et_de_la_Vie_et_des_Sciences_de_la_Terre</v>
      </c>
    </row>
    <row r="555" spans="1:10" x14ac:dyDescent="0.25">
      <c r="A555" s="19" t="s">
        <v>1095</v>
      </c>
      <c r="B555" s="20" t="s">
        <v>913</v>
      </c>
      <c r="C555" s="19" t="s">
        <v>1096</v>
      </c>
      <c r="D555" s="19" t="s">
        <v>1097</v>
      </c>
      <c r="E555" s="18" t="s">
        <v>1072</v>
      </c>
      <c r="F555" s="19" t="s">
        <v>990</v>
      </c>
      <c r="G555" s="35" t="str">
        <f t="shared" si="4"/>
        <v>Université_de_GhardaïaFaculté_des_Sciences_de_la_Nature_et_de_la_Vie_et_des_Sciences_de_la_Terre</v>
      </c>
    </row>
    <row r="556" spans="1:10" x14ac:dyDescent="0.25">
      <c r="A556" s="19" t="s">
        <v>1095</v>
      </c>
      <c r="B556" s="20" t="s">
        <v>913</v>
      </c>
      <c r="C556" s="19" t="s">
        <v>1096</v>
      </c>
      <c r="D556" s="19" t="s">
        <v>1097</v>
      </c>
      <c r="E556" s="18" t="s">
        <v>845</v>
      </c>
      <c r="F556" s="19" t="s">
        <v>1103</v>
      </c>
      <c r="G556" s="35" t="str">
        <f t="shared" si="4"/>
        <v>Université_de_GhardaïaFaculté_des_Sciences_Economiques,_Commerciales_et_des_Sciences_de_Gestion</v>
      </c>
    </row>
    <row r="557" spans="1:10" x14ac:dyDescent="0.25">
      <c r="A557" s="19" t="s">
        <v>1095</v>
      </c>
      <c r="B557" s="20" t="s">
        <v>913</v>
      </c>
      <c r="C557" s="19" t="s">
        <v>1096</v>
      </c>
      <c r="D557" s="19" t="s">
        <v>1097</v>
      </c>
      <c r="E557" s="18" t="s">
        <v>845</v>
      </c>
      <c r="F557" s="19" t="s">
        <v>1104</v>
      </c>
      <c r="G557" s="35" t="str">
        <f t="shared" si="4"/>
        <v>Université_de_GhardaïaFaculté_des_Sciences_Economiques,_Commerciales_et_des_Sciences_de_Gestion</v>
      </c>
    </row>
    <row r="558" spans="1:10" x14ac:dyDescent="0.25">
      <c r="A558" s="19" t="s">
        <v>1095</v>
      </c>
      <c r="B558" s="20" t="s">
        <v>913</v>
      </c>
      <c r="C558" s="19" t="s">
        <v>1096</v>
      </c>
      <c r="D558" s="19" t="s">
        <v>1097</v>
      </c>
      <c r="E558" s="18" t="s">
        <v>845</v>
      </c>
      <c r="F558" s="19" t="s">
        <v>1105</v>
      </c>
      <c r="G558" s="35" t="str">
        <f t="shared" si="4"/>
        <v>Université_de_GhardaïaFaculté_des_Sciences_Economiques,_Commerciales_et_des_Sciences_de_Gestion</v>
      </c>
    </row>
    <row r="559" spans="1:10" x14ac:dyDescent="0.25">
      <c r="A559" s="19" t="s">
        <v>1095</v>
      </c>
      <c r="B559" s="20" t="s">
        <v>913</v>
      </c>
      <c r="C559" s="19" t="s">
        <v>1096</v>
      </c>
      <c r="D559" s="19" t="s">
        <v>1097</v>
      </c>
      <c r="E559" s="18" t="s">
        <v>968</v>
      </c>
      <c r="F559" s="36" t="s">
        <v>1099</v>
      </c>
      <c r="G559" s="35" t="str">
        <f t="shared" si="4"/>
        <v>Université_de_GhardaïaFaculté_des_Sciences_et_de_la_Technologie</v>
      </c>
    </row>
    <row r="560" spans="1:10" x14ac:dyDescent="0.25">
      <c r="A560" s="19" t="s">
        <v>1095</v>
      </c>
      <c r="B560" s="20" t="s">
        <v>913</v>
      </c>
      <c r="C560" s="19" t="s">
        <v>1096</v>
      </c>
      <c r="D560" s="19" t="s">
        <v>1097</v>
      </c>
      <c r="E560" s="18" t="s">
        <v>968</v>
      </c>
      <c r="F560" s="19" t="s">
        <v>1100</v>
      </c>
      <c r="G560" s="35" t="str">
        <f t="shared" si="4"/>
        <v>Université_de_GhardaïaFaculté_des_Sciences_et_de_la_Technologie</v>
      </c>
    </row>
    <row r="561" spans="1:7" x14ac:dyDescent="0.25">
      <c r="A561" s="19" t="s">
        <v>1106</v>
      </c>
      <c r="B561" s="20" t="s">
        <v>913</v>
      </c>
      <c r="C561" s="19" t="s">
        <v>1107</v>
      </c>
      <c r="D561" s="19" t="s">
        <v>1108</v>
      </c>
      <c r="E561" s="18" t="s">
        <v>866</v>
      </c>
      <c r="F561" s="19" t="s">
        <v>834</v>
      </c>
      <c r="G561" s="35" t="str">
        <f t="shared" si="4"/>
        <v>Université_de_Khemis_MilianaFaculté_de_Droit_et_des_Sciences_Politiques</v>
      </c>
    </row>
    <row r="562" spans="1:7" x14ac:dyDescent="0.25">
      <c r="A562" s="19" t="s">
        <v>1106</v>
      </c>
      <c r="B562" s="20" t="s">
        <v>913</v>
      </c>
      <c r="C562" s="19" t="s">
        <v>1107</v>
      </c>
      <c r="D562" s="19" t="s">
        <v>1108</v>
      </c>
      <c r="E562" s="18" t="s">
        <v>838</v>
      </c>
      <c r="F562" s="19" t="s">
        <v>1109</v>
      </c>
      <c r="G562" s="35" t="str">
        <f t="shared" si="4"/>
        <v>Université_de_Khemis_MilianaFaculté_des_Lettres_et_des_Langues</v>
      </c>
    </row>
    <row r="563" spans="1:7" x14ac:dyDescent="0.25">
      <c r="A563" s="19" t="s">
        <v>1106</v>
      </c>
      <c r="B563" s="20" t="s">
        <v>913</v>
      </c>
      <c r="C563" s="19" t="s">
        <v>1107</v>
      </c>
      <c r="D563" s="19" t="s">
        <v>1108</v>
      </c>
      <c r="E563" s="18" t="s">
        <v>838</v>
      </c>
      <c r="F563" s="19" t="s">
        <v>1503</v>
      </c>
      <c r="G563" s="35" t="str">
        <f t="shared" si="4"/>
        <v>Université_de_Khemis_MilianaFaculté_des_Lettres_et_des_Langues</v>
      </c>
    </row>
    <row r="564" spans="1:7" x14ac:dyDescent="0.25">
      <c r="A564" s="19" t="s">
        <v>1106</v>
      </c>
      <c r="B564" s="20" t="s">
        <v>913</v>
      </c>
      <c r="C564" s="19" t="s">
        <v>1107</v>
      </c>
      <c r="D564" s="19" t="s">
        <v>1108</v>
      </c>
      <c r="E564" s="18" t="s">
        <v>1072</v>
      </c>
      <c r="F564" s="19" t="s">
        <v>1112</v>
      </c>
      <c r="G564" s="35" t="str">
        <f t="shared" si="4"/>
        <v>Université_de_Khemis_MilianaFaculté_des_Sciences_de_la_Nature_et_de_la_Vie_et_des_Sciences_de_la_Terre</v>
      </c>
    </row>
    <row r="565" spans="1:7" x14ac:dyDescent="0.25">
      <c r="A565" s="19" t="s">
        <v>1106</v>
      </c>
      <c r="B565" s="20" t="s">
        <v>913</v>
      </c>
      <c r="C565" s="19" t="s">
        <v>1107</v>
      </c>
      <c r="D565" s="19" t="s">
        <v>1108</v>
      </c>
      <c r="E565" s="18" t="s">
        <v>1072</v>
      </c>
      <c r="F565" s="19" t="s">
        <v>1113</v>
      </c>
      <c r="G565" s="35" t="str">
        <f t="shared" si="4"/>
        <v>Université_de_Khemis_MilianaFaculté_des_Sciences_de_la_Nature_et_de_la_Vie_et_des_Sciences_de_la_Terre</v>
      </c>
    </row>
    <row r="566" spans="1:7" x14ac:dyDescent="0.25">
      <c r="A566" s="19" t="s">
        <v>1106</v>
      </c>
      <c r="B566" s="20" t="s">
        <v>913</v>
      </c>
      <c r="C566" s="19" t="s">
        <v>1107</v>
      </c>
      <c r="D566" s="19" t="s">
        <v>1108</v>
      </c>
      <c r="E566" s="18" t="s">
        <v>1072</v>
      </c>
      <c r="F566" s="19" t="s">
        <v>1115</v>
      </c>
      <c r="G566" s="35" t="str">
        <f t="shared" si="4"/>
        <v>Université_de_Khemis_MilianaFaculté_des_Sciences_de_la_Nature_et_de_la_Vie_et_des_Sciences_de_la_Terre</v>
      </c>
    </row>
    <row r="567" spans="1:7" x14ac:dyDescent="0.25">
      <c r="A567" s="19" t="s">
        <v>1106</v>
      </c>
      <c r="B567" s="20" t="s">
        <v>913</v>
      </c>
      <c r="C567" s="19" t="s">
        <v>1107</v>
      </c>
      <c r="D567" s="19" t="s">
        <v>1108</v>
      </c>
      <c r="E567" s="18" t="s">
        <v>845</v>
      </c>
      <c r="F567" s="19" t="s">
        <v>846</v>
      </c>
      <c r="G567" s="35" t="str">
        <f t="shared" si="4"/>
        <v>Université_de_Khemis_MilianaFaculté_des_Sciences_Economiques,_Commerciales_et_des_Sciences_de_Gestion</v>
      </c>
    </row>
    <row r="568" spans="1:7" x14ac:dyDescent="0.25">
      <c r="A568" s="19" t="s">
        <v>1106</v>
      </c>
      <c r="B568" s="20" t="s">
        <v>913</v>
      </c>
      <c r="C568" s="19" t="s">
        <v>1107</v>
      </c>
      <c r="D568" s="19" t="s">
        <v>1108</v>
      </c>
      <c r="E568" s="18" t="s">
        <v>845</v>
      </c>
      <c r="F568" s="19" t="s">
        <v>847</v>
      </c>
      <c r="G568" s="35" t="str">
        <f t="shared" si="4"/>
        <v>Université_de_Khemis_MilianaFaculté_des_Sciences_Economiques,_Commerciales_et_des_Sciences_de_Gestion</v>
      </c>
    </row>
    <row r="569" spans="1:7" x14ac:dyDescent="0.25">
      <c r="A569" s="19" t="s">
        <v>1106</v>
      </c>
      <c r="B569" s="20" t="s">
        <v>913</v>
      </c>
      <c r="C569" s="19" t="s">
        <v>1107</v>
      </c>
      <c r="D569" s="19" t="s">
        <v>1108</v>
      </c>
      <c r="E569" s="18" t="s">
        <v>845</v>
      </c>
      <c r="F569" s="19" t="s">
        <v>849</v>
      </c>
      <c r="G569" s="35" t="str">
        <f t="shared" si="4"/>
        <v>Université_de_Khemis_MilianaFaculté_des_Sciences_Economiques,_Commerciales_et_des_Sciences_de_Gestion</v>
      </c>
    </row>
    <row r="570" spans="1:7" x14ac:dyDescent="0.25">
      <c r="A570" s="19" t="s">
        <v>1106</v>
      </c>
      <c r="B570" s="20" t="s">
        <v>913</v>
      </c>
      <c r="C570" s="19" t="s">
        <v>1107</v>
      </c>
      <c r="D570" s="19" t="s">
        <v>1108</v>
      </c>
      <c r="E570" s="18" t="s">
        <v>968</v>
      </c>
      <c r="F570" s="19" t="s">
        <v>1110</v>
      </c>
      <c r="G570" s="35" t="str">
        <f t="shared" si="4"/>
        <v>Université_de_Khemis_MilianaFaculté_des_Sciences_et_de_la_Technologie</v>
      </c>
    </row>
    <row r="571" spans="1:7" x14ac:dyDescent="0.25">
      <c r="A571" s="19" t="s">
        <v>1106</v>
      </c>
      <c r="B571" s="20" t="s">
        <v>913</v>
      </c>
      <c r="C571" s="19" t="s">
        <v>1107</v>
      </c>
      <c r="D571" s="19" t="s">
        <v>1108</v>
      </c>
      <c r="E571" s="18" t="s">
        <v>968</v>
      </c>
      <c r="F571" s="19" t="s">
        <v>1504</v>
      </c>
      <c r="G571" s="35" t="str">
        <f t="shared" si="4"/>
        <v>Université_de_Khemis_MilianaFaculté_des_Sciences_et_de_la_Technologie</v>
      </c>
    </row>
    <row r="572" spans="1:7" x14ac:dyDescent="0.25">
      <c r="A572" s="19" t="s">
        <v>1106</v>
      </c>
      <c r="B572" s="20" t="s">
        <v>913</v>
      </c>
      <c r="C572" s="19" t="s">
        <v>1107</v>
      </c>
      <c r="D572" s="19" t="s">
        <v>1108</v>
      </c>
      <c r="E572" s="18" t="s">
        <v>968</v>
      </c>
      <c r="F572" s="19" t="s">
        <v>1114</v>
      </c>
      <c r="G572" s="35" t="str">
        <f t="shared" si="4"/>
        <v>Université_de_Khemis_MilianaFaculté_des_Sciences_et_de_la_Technologie</v>
      </c>
    </row>
    <row r="573" spans="1:7" x14ac:dyDescent="0.25">
      <c r="A573" s="19" t="s">
        <v>1106</v>
      </c>
      <c r="B573" s="20" t="s">
        <v>913</v>
      </c>
      <c r="C573" s="19" t="s">
        <v>1107</v>
      </c>
      <c r="D573" s="19" t="s">
        <v>1108</v>
      </c>
      <c r="E573" s="18" t="s">
        <v>1059</v>
      </c>
      <c r="F573" s="19" t="s">
        <v>1116</v>
      </c>
      <c r="G573" s="35" t="str">
        <f t="shared" si="4"/>
        <v>Université_de_Khemis_MilianaFaculté_des_Sciences_Sociales_et_Humaines</v>
      </c>
    </row>
    <row r="574" spans="1:7" x14ac:dyDescent="0.25">
      <c r="A574" s="19" t="s">
        <v>1106</v>
      </c>
      <c r="B574" s="20" t="s">
        <v>913</v>
      </c>
      <c r="C574" s="19" t="s">
        <v>1107</v>
      </c>
      <c r="D574" s="19" t="s">
        <v>1108</v>
      </c>
      <c r="E574" s="18" t="s">
        <v>1059</v>
      </c>
      <c r="F574" s="19" t="s">
        <v>851</v>
      </c>
      <c r="G574" s="35" t="str">
        <f t="shared" si="4"/>
        <v>Université_de_Khemis_MilianaFaculté_des_Sciences_Sociales_et_Humaines</v>
      </c>
    </row>
    <row r="575" spans="1:7" x14ac:dyDescent="0.25">
      <c r="A575" s="19" t="s">
        <v>1106</v>
      </c>
      <c r="B575" s="20" t="s">
        <v>913</v>
      </c>
      <c r="C575" s="19" t="s">
        <v>1107</v>
      </c>
      <c r="D575" s="19" t="s">
        <v>1108</v>
      </c>
      <c r="E575" s="18" t="s">
        <v>994</v>
      </c>
      <c r="F575" s="36" t="s">
        <v>1505</v>
      </c>
      <c r="G575" s="35" t="str">
        <f t="shared" si="4"/>
        <v>Université_de_Khemis_MilianaInstitut_des_Sciences_et_Techniques_des_Activités_Physiques_et_Sportifs</v>
      </c>
    </row>
    <row r="576" spans="1:7" x14ac:dyDescent="0.25">
      <c r="A576" s="19" t="s">
        <v>1106</v>
      </c>
      <c r="B576" s="20" t="s">
        <v>913</v>
      </c>
      <c r="C576" s="19" t="s">
        <v>1107</v>
      </c>
      <c r="D576" s="19" t="s">
        <v>1108</v>
      </c>
      <c r="E576" s="18" t="s">
        <v>994</v>
      </c>
      <c r="F576" s="19" t="s">
        <v>1111</v>
      </c>
      <c r="G576" s="35" t="str">
        <f t="shared" ref="G576:G639" si="5">CONCATENATE(SUBSTITUTE(C576," ","_"),SUBSTITUTE(E576," ","_"))</f>
        <v>Université_de_Khemis_MilianaInstitut_des_Sciences_et_Techniques_des_Activités_Physiques_et_Sportifs</v>
      </c>
    </row>
    <row r="577" spans="1:7" x14ac:dyDescent="0.25">
      <c r="A577" s="19" t="s">
        <v>1117</v>
      </c>
      <c r="B577" s="20" t="s">
        <v>827</v>
      </c>
      <c r="C577" s="19" t="s">
        <v>1118</v>
      </c>
      <c r="D577" s="19" t="s">
        <v>1119</v>
      </c>
      <c r="E577" s="18" t="s">
        <v>866</v>
      </c>
      <c r="F577" s="19" t="s">
        <v>834</v>
      </c>
      <c r="G577" s="35" t="str">
        <f t="shared" si="5"/>
        <v>Université_de_KhenchelaFaculté_de_Droit_et_des_Sciences_Politiques</v>
      </c>
    </row>
    <row r="578" spans="1:7" x14ac:dyDescent="0.25">
      <c r="A578" s="19" t="s">
        <v>1117</v>
      </c>
      <c r="B578" s="20" t="s">
        <v>827</v>
      </c>
      <c r="C578" s="19" t="s">
        <v>1118</v>
      </c>
      <c r="D578" s="19" t="s">
        <v>1119</v>
      </c>
      <c r="E578" s="18" t="s">
        <v>866</v>
      </c>
      <c r="F578" s="19" t="s">
        <v>850</v>
      </c>
      <c r="G578" s="35" t="str">
        <f t="shared" si="5"/>
        <v>Université_de_KhenchelaFaculté_de_Droit_et_des_Sciences_Politiques</v>
      </c>
    </row>
    <row r="579" spans="1:7" x14ac:dyDescent="0.25">
      <c r="A579" s="19" t="s">
        <v>1117</v>
      </c>
      <c r="B579" s="20" t="s">
        <v>827</v>
      </c>
      <c r="C579" s="19" t="s">
        <v>1118</v>
      </c>
      <c r="D579" s="19" t="s">
        <v>1119</v>
      </c>
      <c r="E579" s="18" t="s">
        <v>875</v>
      </c>
      <c r="F579" s="19" t="s">
        <v>985</v>
      </c>
      <c r="G579" s="35" t="str">
        <f t="shared" si="5"/>
        <v>Université_de_KhenchelaFaculté_des_Lettres_et_Langues </v>
      </c>
    </row>
    <row r="580" spans="1:7" x14ac:dyDescent="0.25">
      <c r="A580" s="19" t="s">
        <v>1117</v>
      </c>
      <c r="B580" s="20" t="s">
        <v>827</v>
      </c>
      <c r="C580" s="19" t="s">
        <v>1118</v>
      </c>
      <c r="D580" s="19" t="s">
        <v>1119</v>
      </c>
      <c r="E580" s="18" t="s">
        <v>875</v>
      </c>
      <c r="F580" s="19" t="s">
        <v>843</v>
      </c>
      <c r="G580" s="35" t="str">
        <f t="shared" si="5"/>
        <v>Université_de_KhenchelaFaculté_des_Lettres_et_Langues </v>
      </c>
    </row>
    <row r="581" spans="1:7" x14ac:dyDescent="0.25">
      <c r="A581" s="19" t="s">
        <v>1117</v>
      </c>
      <c r="B581" s="20" t="s">
        <v>827</v>
      </c>
      <c r="C581" s="19" t="s">
        <v>1118</v>
      </c>
      <c r="D581" s="19" t="s">
        <v>1119</v>
      </c>
      <c r="E581" s="18" t="s">
        <v>872</v>
      </c>
      <c r="F581" s="19" t="s">
        <v>856</v>
      </c>
      <c r="G581" s="35" t="str">
        <f t="shared" si="5"/>
        <v>Université_de_KhenchelaFaculté_des_Sciences_de_la_Nature_et_de_la_Vie_</v>
      </c>
    </row>
    <row r="582" spans="1:7" x14ac:dyDescent="0.25">
      <c r="A582" s="19" t="s">
        <v>1117</v>
      </c>
      <c r="B582" s="20" t="s">
        <v>827</v>
      </c>
      <c r="C582" s="19" t="s">
        <v>1118</v>
      </c>
      <c r="D582" s="19" t="s">
        <v>1119</v>
      </c>
      <c r="E582" s="18" t="s">
        <v>872</v>
      </c>
      <c r="F582" s="19" t="s">
        <v>1120</v>
      </c>
      <c r="G582" s="35" t="str">
        <f t="shared" si="5"/>
        <v>Université_de_KhenchelaFaculté_des_Sciences_de_la_Nature_et_de_la_Vie_</v>
      </c>
    </row>
    <row r="583" spans="1:7" x14ac:dyDescent="0.25">
      <c r="A583" s="19" t="s">
        <v>1117</v>
      </c>
      <c r="B583" s="20" t="s">
        <v>827</v>
      </c>
      <c r="C583" s="19" t="s">
        <v>1118</v>
      </c>
      <c r="D583" s="19" t="s">
        <v>1119</v>
      </c>
      <c r="E583" s="18" t="s">
        <v>872</v>
      </c>
      <c r="F583" s="19" t="s">
        <v>1121</v>
      </c>
      <c r="G583" s="35" t="str">
        <f t="shared" si="5"/>
        <v>Université_de_KhenchelaFaculté_des_Sciences_de_la_Nature_et_de_la_Vie_</v>
      </c>
    </row>
    <row r="584" spans="1:7" x14ac:dyDescent="0.25">
      <c r="A584" s="19" t="s">
        <v>1117</v>
      </c>
      <c r="B584" s="20" t="s">
        <v>827</v>
      </c>
      <c r="C584" s="19" t="s">
        <v>1118</v>
      </c>
      <c r="D584" s="19" t="s">
        <v>1119</v>
      </c>
      <c r="E584" s="18" t="s">
        <v>872</v>
      </c>
      <c r="F584" s="19" t="s">
        <v>844</v>
      </c>
      <c r="G584" s="35" t="str">
        <f t="shared" si="5"/>
        <v>Université_de_KhenchelaFaculté_des_Sciences_de_la_Nature_et_de_la_Vie_</v>
      </c>
    </row>
    <row r="585" spans="1:7" x14ac:dyDescent="0.25">
      <c r="A585" s="19" t="s">
        <v>1117</v>
      </c>
      <c r="B585" s="20" t="s">
        <v>827</v>
      </c>
      <c r="C585" s="19" t="s">
        <v>1118</v>
      </c>
      <c r="D585" s="19" t="s">
        <v>1119</v>
      </c>
      <c r="E585" s="18" t="s">
        <v>845</v>
      </c>
      <c r="F585" s="19" t="s">
        <v>846</v>
      </c>
      <c r="G585" s="35" t="str">
        <f t="shared" si="5"/>
        <v>Université_de_KhenchelaFaculté_des_Sciences_Economiques,_Commerciales_et_des_Sciences_de_Gestion</v>
      </c>
    </row>
    <row r="586" spans="1:7" x14ac:dyDescent="0.25">
      <c r="A586" s="19" t="s">
        <v>1117</v>
      </c>
      <c r="B586" s="20" t="s">
        <v>827</v>
      </c>
      <c r="C586" s="19" t="s">
        <v>1118</v>
      </c>
      <c r="D586" s="19" t="s">
        <v>1119</v>
      </c>
      <c r="E586" s="18" t="s">
        <v>845</v>
      </c>
      <c r="F586" s="19" t="s">
        <v>847</v>
      </c>
      <c r="G586" s="35" t="str">
        <f t="shared" si="5"/>
        <v>Université_de_KhenchelaFaculté_des_Sciences_Economiques,_Commerciales_et_des_Sciences_de_Gestion</v>
      </c>
    </row>
    <row r="587" spans="1:7" x14ac:dyDescent="0.25">
      <c r="A587" s="19" t="s">
        <v>1117</v>
      </c>
      <c r="B587" s="20" t="s">
        <v>827</v>
      </c>
      <c r="C587" s="19" t="s">
        <v>1118</v>
      </c>
      <c r="D587" s="19" t="s">
        <v>1119</v>
      </c>
      <c r="E587" s="18" t="s">
        <v>845</v>
      </c>
      <c r="F587" s="19" t="s">
        <v>849</v>
      </c>
      <c r="G587" s="35" t="str">
        <f t="shared" si="5"/>
        <v>Université_de_KhenchelaFaculté_des_Sciences_Economiques,_Commerciales_et_des_Sciences_de_Gestion</v>
      </c>
    </row>
    <row r="588" spans="1:7" x14ac:dyDescent="0.25">
      <c r="A588" s="19" t="s">
        <v>1117</v>
      </c>
      <c r="B588" s="20" t="s">
        <v>827</v>
      </c>
      <c r="C588" s="19" t="s">
        <v>1118</v>
      </c>
      <c r="D588" s="19" t="s">
        <v>1119</v>
      </c>
      <c r="E588" s="18" t="s">
        <v>968</v>
      </c>
      <c r="F588" s="36" t="s">
        <v>969</v>
      </c>
      <c r="G588" s="35" t="str">
        <f t="shared" si="5"/>
        <v>Université_de_KhenchelaFaculté_des_Sciences_et_de_la_Technologie</v>
      </c>
    </row>
    <row r="589" spans="1:7" x14ac:dyDescent="0.25">
      <c r="A589" s="19" t="s">
        <v>1117</v>
      </c>
      <c r="B589" s="20" t="s">
        <v>827</v>
      </c>
      <c r="C589" s="19" t="s">
        <v>1118</v>
      </c>
      <c r="D589" s="19" t="s">
        <v>1119</v>
      </c>
      <c r="E589" s="18" t="s">
        <v>968</v>
      </c>
      <c r="F589" s="19" t="s">
        <v>864</v>
      </c>
      <c r="G589" s="35" t="str">
        <f t="shared" si="5"/>
        <v>Université_de_KhenchelaFaculté_des_Sciences_et_de_la_Technologie</v>
      </c>
    </row>
    <row r="590" spans="1:7" x14ac:dyDescent="0.25">
      <c r="A590" s="19" t="s">
        <v>1117</v>
      </c>
      <c r="B590" s="20" t="s">
        <v>827</v>
      </c>
      <c r="C590" s="19" t="s">
        <v>1118</v>
      </c>
      <c r="D590" s="19" t="s">
        <v>1119</v>
      </c>
      <c r="E590" s="18" t="s">
        <v>968</v>
      </c>
      <c r="F590" s="19" t="s">
        <v>1122</v>
      </c>
      <c r="G590" s="35" t="str">
        <f t="shared" si="5"/>
        <v>Université_de_KhenchelaFaculté_des_Sciences_et_de_la_Technologie</v>
      </c>
    </row>
    <row r="591" spans="1:7" x14ac:dyDescent="0.25">
      <c r="A591" s="19" t="s">
        <v>1117</v>
      </c>
      <c r="B591" s="20" t="s">
        <v>827</v>
      </c>
      <c r="C591" s="19" t="s">
        <v>1118</v>
      </c>
      <c r="D591" s="19" t="s">
        <v>1119</v>
      </c>
      <c r="E591" s="18" t="s">
        <v>1059</v>
      </c>
      <c r="F591" s="19" t="s">
        <v>933</v>
      </c>
      <c r="G591" s="35" t="str">
        <f t="shared" si="5"/>
        <v>Université_de_KhenchelaFaculté_des_Sciences_Sociales_et_Humaines</v>
      </c>
    </row>
    <row r="592" spans="1:7" x14ac:dyDescent="0.25">
      <c r="A592" s="19" t="s">
        <v>1117</v>
      </c>
      <c r="B592" s="20" t="s">
        <v>827</v>
      </c>
      <c r="C592" s="19" t="s">
        <v>1118</v>
      </c>
      <c r="D592" s="19" t="s">
        <v>1119</v>
      </c>
      <c r="E592" s="18" t="s">
        <v>1059</v>
      </c>
      <c r="F592" s="19" t="s">
        <v>851</v>
      </c>
      <c r="G592" s="35" t="str">
        <f t="shared" si="5"/>
        <v>Université_de_KhenchelaFaculté_des_Sciences_Sociales_et_Humaines</v>
      </c>
    </row>
    <row r="593" spans="1:7" x14ac:dyDescent="0.25">
      <c r="A593" s="19" t="s">
        <v>1123</v>
      </c>
      <c r="B593" s="20" t="s">
        <v>887</v>
      </c>
      <c r="C593" s="19" t="s">
        <v>1124</v>
      </c>
      <c r="D593" s="19" t="s">
        <v>1125</v>
      </c>
      <c r="E593" s="18" t="s">
        <v>1130</v>
      </c>
      <c r="F593" s="19"/>
      <c r="G593" s="35" t="str">
        <f t="shared" si="5"/>
        <v>Université_de_MascaraFaculté_des_Droits_et_des_Sciences_Politiques</v>
      </c>
    </row>
    <row r="594" spans="1:7" x14ac:dyDescent="0.25">
      <c r="A594" s="19" t="s">
        <v>1123</v>
      </c>
      <c r="B594" s="20" t="s">
        <v>887</v>
      </c>
      <c r="C594" s="19" t="s">
        <v>1124</v>
      </c>
      <c r="D594" s="19" t="s">
        <v>1125</v>
      </c>
      <c r="E594" s="18" t="s">
        <v>838</v>
      </c>
      <c r="F594" s="19" t="s">
        <v>984</v>
      </c>
      <c r="G594" s="35" t="str">
        <f t="shared" si="5"/>
        <v>Université_de_MascaraFaculté_des_Lettres_et_des_Langues</v>
      </c>
    </row>
    <row r="595" spans="1:7" x14ac:dyDescent="0.25">
      <c r="A595" s="19" t="s">
        <v>1123</v>
      </c>
      <c r="B595" s="20" t="s">
        <v>887</v>
      </c>
      <c r="C595" s="19" t="s">
        <v>1124</v>
      </c>
      <c r="D595" s="19" t="s">
        <v>1125</v>
      </c>
      <c r="E595" s="18" t="s">
        <v>838</v>
      </c>
      <c r="F595" s="19" t="s">
        <v>1506</v>
      </c>
      <c r="G595" s="35" t="str">
        <f t="shared" si="5"/>
        <v>Université_de_MascaraFaculté_des_Lettres_et_des_Langues</v>
      </c>
    </row>
    <row r="596" spans="1:7" x14ac:dyDescent="0.25">
      <c r="A596" s="19" t="s">
        <v>1123</v>
      </c>
      <c r="B596" s="20" t="s">
        <v>887</v>
      </c>
      <c r="C596" s="19" t="s">
        <v>1124</v>
      </c>
      <c r="D596" s="19" t="s">
        <v>1125</v>
      </c>
      <c r="E596" s="18" t="s">
        <v>838</v>
      </c>
      <c r="F596" s="19" t="s">
        <v>986</v>
      </c>
      <c r="G596" s="35" t="str">
        <f t="shared" si="5"/>
        <v>Université_de_MascaraFaculté_des_Lettres_et_des_Langues</v>
      </c>
    </row>
    <row r="597" spans="1:7" x14ac:dyDescent="0.25">
      <c r="A597" s="19" t="s">
        <v>1123</v>
      </c>
      <c r="B597" s="20" t="s">
        <v>887</v>
      </c>
      <c r="C597" s="19" t="s">
        <v>1124</v>
      </c>
      <c r="D597" s="19" t="s">
        <v>1125</v>
      </c>
      <c r="E597" s="18" t="s">
        <v>872</v>
      </c>
      <c r="F597" s="19" t="s">
        <v>1126</v>
      </c>
      <c r="G597" s="35" t="str">
        <f t="shared" si="5"/>
        <v>Université_de_MascaraFaculté_des_Sciences_de_la_Nature_et_de_la_Vie_</v>
      </c>
    </row>
    <row r="598" spans="1:7" x14ac:dyDescent="0.25">
      <c r="A598" s="19" t="s">
        <v>1123</v>
      </c>
      <c r="B598" s="20" t="s">
        <v>887</v>
      </c>
      <c r="C598" s="19" t="s">
        <v>1124</v>
      </c>
      <c r="D598" s="19" t="s">
        <v>1125</v>
      </c>
      <c r="E598" s="18" t="s">
        <v>872</v>
      </c>
      <c r="F598" s="19" t="s">
        <v>856</v>
      </c>
      <c r="G598" s="35" t="str">
        <f t="shared" si="5"/>
        <v>Université_de_MascaraFaculté_des_Sciences_de_la_Nature_et_de_la_Vie_</v>
      </c>
    </row>
    <row r="599" spans="1:7" x14ac:dyDescent="0.25">
      <c r="A599" s="19" t="s">
        <v>1123</v>
      </c>
      <c r="B599" s="20" t="s">
        <v>887</v>
      </c>
      <c r="C599" s="19" t="s">
        <v>1124</v>
      </c>
      <c r="D599" s="19" t="s">
        <v>1125</v>
      </c>
      <c r="E599" s="18" t="s">
        <v>845</v>
      </c>
      <c r="F599" s="19" t="s">
        <v>846</v>
      </c>
      <c r="G599" s="35" t="str">
        <f t="shared" si="5"/>
        <v>Université_de_MascaraFaculté_des_Sciences_Economiques,_Commerciales_et_des_Sciences_de_Gestion</v>
      </c>
    </row>
    <row r="600" spans="1:7" x14ac:dyDescent="0.25">
      <c r="A600" s="19" t="s">
        <v>1123</v>
      </c>
      <c r="B600" s="20" t="s">
        <v>887</v>
      </c>
      <c r="C600" s="19" t="s">
        <v>1124</v>
      </c>
      <c r="D600" s="19" t="s">
        <v>1125</v>
      </c>
      <c r="E600" s="18" t="s">
        <v>845</v>
      </c>
      <c r="F600" s="19" t="s">
        <v>847</v>
      </c>
      <c r="G600" s="35" t="str">
        <f t="shared" si="5"/>
        <v>Université_de_MascaraFaculté_des_Sciences_Economiques,_Commerciales_et_des_Sciences_de_Gestion</v>
      </c>
    </row>
    <row r="601" spans="1:7" x14ac:dyDescent="0.25">
      <c r="A601" s="19" t="s">
        <v>1123</v>
      </c>
      <c r="B601" s="20" t="s">
        <v>887</v>
      </c>
      <c r="C601" s="19" t="s">
        <v>1124</v>
      </c>
      <c r="D601" s="19" t="s">
        <v>1125</v>
      </c>
      <c r="E601" s="18" t="s">
        <v>845</v>
      </c>
      <c r="F601" s="19" t="s">
        <v>849</v>
      </c>
      <c r="G601" s="35" t="str">
        <f t="shared" si="5"/>
        <v>Université_de_MascaraFaculté_des_Sciences_Economiques,_Commerciales_et_des_Sciences_de_Gestion</v>
      </c>
    </row>
    <row r="602" spans="1:7" x14ac:dyDescent="0.25">
      <c r="A602" s="19" t="s">
        <v>1123</v>
      </c>
      <c r="B602" s="20" t="s">
        <v>887</v>
      </c>
      <c r="C602" s="19" t="s">
        <v>1124</v>
      </c>
      <c r="D602" s="19" t="s">
        <v>1125</v>
      </c>
      <c r="E602" s="18" t="s">
        <v>968</v>
      </c>
      <c r="F602" s="19" t="s">
        <v>1127</v>
      </c>
      <c r="G602" s="35" t="str">
        <f t="shared" si="5"/>
        <v>Université_de_MascaraFaculté_des_Sciences_et_de_la_Technologie</v>
      </c>
    </row>
    <row r="603" spans="1:7" x14ac:dyDescent="0.25">
      <c r="A603" s="19" t="s">
        <v>1123</v>
      </c>
      <c r="B603" s="20" t="s">
        <v>887</v>
      </c>
      <c r="C603" s="19" t="s">
        <v>1124</v>
      </c>
      <c r="D603" s="19" t="s">
        <v>1125</v>
      </c>
      <c r="E603" s="18" t="s">
        <v>968</v>
      </c>
      <c r="F603" s="19" t="s">
        <v>1129</v>
      </c>
      <c r="G603" s="35" t="str">
        <f t="shared" si="5"/>
        <v>Université_de_MascaraFaculté_des_Sciences_et_de_la_Technologie</v>
      </c>
    </row>
    <row r="604" spans="1:7" x14ac:dyDescent="0.25">
      <c r="A604" s="19" t="s">
        <v>1123</v>
      </c>
      <c r="B604" s="20" t="s">
        <v>887</v>
      </c>
      <c r="C604" s="19" t="s">
        <v>1124</v>
      </c>
      <c r="D604" s="19" t="s">
        <v>1125</v>
      </c>
      <c r="E604" s="18" t="s">
        <v>968</v>
      </c>
      <c r="F604" s="19" t="s">
        <v>1122</v>
      </c>
      <c r="G604" s="35" t="str">
        <f t="shared" si="5"/>
        <v>Université_de_MascaraFaculté_des_Sciences_et_de_la_Technologie</v>
      </c>
    </row>
    <row r="605" spans="1:7" x14ac:dyDescent="0.25">
      <c r="A605" s="19" t="s">
        <v>1123</v>
      </c>
      <c r="B605" s="20" t="s">
        <v>887</v>
      </c>
      <c r="C605" s="19" t="s">
        <v>1124</v>
      </c>
      <c r="D605" s="19" t="s">
        <v>1125</v>
      </c>
      <c r="E605" s="18" t="s">
        <v>865</v>
      </c>
      <c r="F605" s="19" t="s">
        <v>900</v>
      </c>
      <c r="G605" s="35" t="str">
        <f t="shared" si="5"/>
        <v>Université_de_MascaraFaculté_des_Sciences_Humaines_et_Sociales</v>
      </c>
    </row>
    <row r="606" spans="1:7" x14ac:dyDescent="0.25">
      <c r="A606" s="19" t="s">
        <v>1123</v>
      </c>
      <c r="B606" s="20" t="s">
        <v>887</v>
      </c>
      <c r="C606" s="19" t="s">
        <v>1124</v>
      </c>
      <c r="D606" s="19" t="s">
        <v>1125</v>
      </c>
      <c r="E606" s="18" t="s">
        <v>865</v>
      </c>
      <c r="F606" s="19" t="s">
        <v>1128</v>
      </c>
      <c r="G606" s="35" t="str">
        <f t="shared" si="5"/>
        <v>Université_de_MascaraFaculté_des_Sciences_Humaines_et_Sociales</v>
      </c>
    </row>
    <row r="607" spans="1:7" x14ac:dyDescent="0.25">
      <c r="A607" s="19" t="s">
        <v>1123</v>
      </c>
      <c r="B607" s="20" t="s">
        <v>887</v>
      </c>
      <c r="C607" s="19" t="s">
        <v>1124</v>
      </c>
      <c r="D607" s="19" t="s">
        <v>1125</v>
      </c>
      <c r="E607" s="18" t="s">
        <v>865</v>
      </c>
      <c r="F607" s="19" t="s">
        <v>933</v>
      </c>
      <c r="G607" s="35" t="str">
        <f t="shared" si="5"/>
        <v>Université_de_MascaraFaculté_des_Sciences_Humaines_et_Sociales</v>
      </c>
    </row>
    <row r="608" spans="1:7" x14ac:dyDescent="0.25">
      <c r="A608" s="19" t="s">
        <v>1123</v>
      </c>
      <c r="B608" s="20" t="s">
        <v>887</v>
      </c>
      <c r="C608" s="19" t="s">
        <v>1124</v>
      </c>
      <c r="D608" s="19" t="s">
        <v>1125</v>
      </c>
      <c r="E608" s="18" t="s">
        <v>865</v>
      </c>
      <c r="F608" s="19" t="s">
        <v>851</v>
      </c>
      <c r="G608" s="35" t="str">
        <f t="shared" si="5"/>
        <v>Université_de_MascaraFaculté_des_Sciences_Humaines_et_Sociales</v>
      </c>
    </row>
    <row r="609" spans="1:7" x14ac:dyDescent="0.25">
      <c r="A609" s="19" t="s">
        <v>1131</v>
      </c>
      <c r="B609" s="20" t="s">
        <v>827</v>
      </c>
      <c r="C609" s="19" t="s">
        <v>1448</v>
      </c>
      <c r="D609" s="19" t="s">
        <v>1132</v>
      </c>
      <c r="E609" s="18" t="s">
        <v>866</v>
      </c>
      <c r="F609" s="19" t="s">
        <v>834</v>
      </c>
      <c r="G609" s="35" t="str">
        <f t="shared" si="5"/>
        <v>Université_de_MsilaFaculté_de_Droit_et_des_Sciences_Politiques</v>
      </c>
    </row>
    <row r="610" spans="1:7" x14ac:dyDescent="0.25">
      <c r="A610" s="19" t="s">
        <v>1131</v>
      </c>
      <c r="B610" s="20" t="s">
        <v>827</v>
      </c>
      <c r="C610" s="19" t="s">
        <v>1448</v>
      </c>
      <c r="D610" s="19" t="s">
        <v>1132</v>
      </c>
      <c r="E610" s="18" t="s">
        <v>866</v>
      </c>
      <c r="F610" s="19" t="s">
        <v>850</v>
      </c>
      <c r="G610" s="35" t="str">
        <f t="shared" si="5"/>
        <v>Université_de_MsilaFaculté_de_Droit_et_des_Sciences_Politiques</v>
      </c>
    </row>
    <row r="611" spans="1:7" x14ac:dyDescent="0.25">
      <c r="A611" s="19" t="s">
        <v>1131</v>
      </c>
      <c r="B611" s="20" t="s">
        <v>827</v>
      </c>
      <c r="C611" s="19" t="s">
        <v>1448</v>
      </c>
      <c r="D611" s="19" t="s">
        <v>1132</v>
      </c>
      <c r="E611" s="18" t="s">
        <v>835</v>
      </c>
      <c r="F611" s="19" t="s">
        <v>836</v>
      </c>
      <c r="G611" s="35" t="str">
        <f t="shared" si="5"/>
        <v>Université_de_MsilaFaculté_de_Technologie</v>
      </c>
    </row>
    <row r="612" spans="1:7" x14ac:dyDescent="0.25">
      <c r="A612" s="19" t="s">
        <v>1131</v>
      </c>
      <c r="B612" s="20" t="s">
        <v>827</v>
      </c>
      <c r="C612" s="19" t="s">
        <v>1448</v>
      </c>
      <c r="D612" s="19" t="s">
        <v>1132</v>
      </c>
      <c r="E612" s="18" t="s">
        <v>835</v>
      </c>
      <c r="F612" s="19" t="s">
        <v>837</v>
      </c>
      <c r="G612" s="35" t="str">
        <f t="shared" si="5"/>
        <v>Université_de_MsilaFaculté_de_Technologie</v>
      </c>
    </row>
    <row r="613" spans="1:7" x14ac:dyDescent="0.25">
      <c r="A613" s="19" t="s">
        <v>1131</v>
      </c>
      <c r="B613" s="20" t="s">
        <v>827</v>
      </c>
      <c r="C613" s="19" t="s">
        <v>1448</v>
      </c>
      <c r="D613" s="19" t="s">
        <v>1132</v>
      </c>
      <c r="E613" s="18" t="s">
        <v>835</v>
      </c>
      <c r="F613" s="19" t="s">
        <v>924</v>
      </c>
      <c r="G613" s="35" t="str">
        <f t="shared" si="5"/>
        <v>Université_de_MsilaFaculté_de_Technologie</v>
      </c>
    </row>
    <row r="614" spans="1:7" x14ac:dyDescent="0.25">
      <c r="A614" s="19" t="s">
        <v>1131</v>
      </c>
      <c r="B614" s="20" t="s">
        <v>827</v>
      </c>
      <c r="C614" s="19" t="s">
        <v>1448</v>
      </c>
      <c r="D614" s="19" t="s">
        <v>1132</v>
      </c>
      <c r="E614" s="18" t="s">
        <v>835</v>
      </c>
      <c r="F614" s="19" t="s">
        <v>1140</v>
      </c>
      <c r="G614" s="35" t="str">
        <f t="shared" si="5"/>
        <v>Université_de_MsilaFaculté_de_Technologie</v>
      </c>
    </row>
    <row r="615" spans="1:7" x14ac:dyDescent="0.25">
      <c r="A615" s="19" t="s">
        <v>1131</v>
      </c>
      <c r="B615" s="20" t="s">
        <v>827</v>
      </c>
      <c r="C615" s="19" t="s">
        <v>1448</v>
      </c>
      <c r="D615" s="19" t="s">
        <v>1132</v>
      </c>
      <c r="E615" s="18" t="s">
        <v>835</v>
      </c>
      <c r="F615" s="19" t="s">
        <v>957</v>
      </c>
      <c r="G615" s="35" t="str">
        <f t="shared" si="5"/>
        <v>Université_de_MsilaFaculté_de_Technologie</v>
      </c>
    </row>
    <row r="616" spans="1:7" x14ac:dyDescent="0.25">
      <c r="A616" s="19" t="s">
        <v>1131</v>
      </c>
      <c r="B616" s="20" t="s">
        <v>827</v>
      </c>
      <c r="C616" s="19" t="s">
        <v>1448</v>
      </c>
      <c r="D616" s="19" t="s">
        <v>1132</v>
      </c>
      <c r="E616" s="18" t="s">
        <v>838</v>
      </c>
      <c r="F616" s="36" t="s">
        <v>985</v>
      </c>
      <c r="G616" s="35" t="str">
        <f t="shared" si="5"/>
        <v>Université_de_MsilaFaculté_des_Lettres_et_des_Langues</v>
      </c>
    </row>
    <row r="617" spans="1:7" x14ac:dyDescent="0.25">
      <c r="A617" s="19" t="s">
        <v>1131</v>
      </c>
      <c r="B617" s="20" t="s">
        <v>827</v>
      </c>
      <c r="C617" s="19" t="s">
        <v>1448</v>
      </c>
      <c r="D617" s="19" t="s">
        <v>1132</v>
      </c>
      <c r="E617" s="18" t="s">
        <v>838</v>
      </c>
      <c r="F617" s="19" t="s">
        <v>1134</v>
      </c>
      <c r="G617" s="35" t="str">
        <f t="shared" si="5"/>
        <v>Université_de_MsilaFaculté_des_Lettres_et_des_Langues</v>
      </c>
    </row>
    <row r="618" spans="1:7" x14ac:dyDescent="0.25">
      <c r="A618" s="19" t="s">
        <v>1131</v>
      </c>
      <c r="B618" s="20" t="s">
        <v>827</v>
      </c>
      <c r="C618" s="19" t="s">
        <v>1448</v>
      </c>
      <c r="D618" s="19" t="s">
        <v>1132</v>
      </c>
      <c r="E618" s="18" t="s">
        <v>838</v>
      </c>
      <c r="F618" s="19" t="s">
        <v>1135</v>
      </c>
      <c r="G618" s="35" t="str">
        <f t="shared" si="5"/>
        <v>Université_de_MsilaFaculté_des_Lettres_et_des_Langues</v>
      </c>
    </row>
    <row r="619" spans="1:7" x14ac:dyDescent="0.25">
      <c r="A619" s="19" t="s">
        <v>1131</v>
      </c>
      <c r="B619" s="20" t="s">
        <v>827</v>
      </c>
      <c r="C619" s="19" t="s">
        <v>1448</v>
      </c>
      <c r="D619" s="19" t="s">
        <v>1132</v>
      </c>
      <c r="E619" s="18" t="s">
        <v>1136</v>
      </c>
      <c r="F619" s="19" t="s">
        <v>876</v>
      </c>
      <c r="G619" s="35" t="str">
        <f t="shared" si="5"/>
        <v>Université_de_MsilaFaculté_des_Mathématiques_et_de_l’Informatique</v>
      </c>
    </row>
    <row r="620" spans="1:7" x14ac:dyDescent="0.25">
      <c r="A620" s="19" t="s">
        <v>1131</v>
      </c>
      <c r="B620" s="20" t="s">
        <v>827</v>
      </c>
      <c r="C620" s="19" t="s">
        <v>1448</v>
      </c>
      <c r="D620" s="19" t="s">
        <v>1132</v>
      </c>
      <c r="E620" s="18" t="s">
        <v>1136</v>
      </c>
      <c r="F620" s="19" t="s">
        <v>1142</v>
      </c>
      <c r="G620" s="35" t="str">
        <f t="shared" si="5"/>
        <v>Université_de_MsilaFaculté_des_Mathématiques_et_de_l’Informatique</v>
      </c>
    </row>
    <row r="621" spans="1:7" x14ac:dyDescent="0.25">
      <c r="A621" s="19" t="s">
        <v>1131</v>
      </c>
      <c r="B621" s="20" t="s">
        <v>827</v>
      </c>
      <c r="C621" s="19" t="s">
        <v>1448</v>
      </c>
      <c r="D621" s="19" t="s">
        <v>1132</v>
      </c>
      <c r="E621" s="18" t="s">
        <v>830</v>
      </c>
      <c r="F621" s="19" t="s">
        <v>1133</v>
      </c>
      <c r="G621" s="35" t="str">
        <f t="shared" si="5"/>
        <v>Université_de_MsilaFaculté_des_Sciences</v>
      </c>
    </row>
    <row r="622" spans="1:7" x14ac:dyDescent="0.25">
      <c r="A622" s="19" t="s">
        <v>1131</v>
      </c>
      <c r="B622" s="20" t="s">
        <v>827</v>
      </c>
      <c r="C622" s="19" t="s">
        <v>1448</v>
      </c>
      <c r="D622" s="19" t="s">
        <v>1132</v>
      </c>
      <c r="E622" s="18" t="s">
        <v>830</v>
      </c>
      <c r="F622" s="19" t="s">
        <v>873</v>
      </c>
      <c r="G622" s="35" t="str">
        <f t="shared" si="5"/>
        <v>Université_de_MsilaFaculté_des_Sciences</v>
      </c>
    </row>
    <row r="623" spans="1:7" x14ac:dyDescent="0.25">
      <c r="A623" s="19" t="s">
        <v>1131</v>
      </c>
      <c r="B623" s="20" t="s">
        <v>827</v>
      </c>
      <c r="C623" s="19" t="s">
        <v>1448</v>
      </c>
      <c r="D623" s="19" t="s">
        <v>1132</v>
      </c>
      <c r="E623" s="18" t="s">
        <v>830</v>
      </c>
      <c r="F623" s="19" t="s">
        <v>877</v>
      </c>
      <c r="G623" s="35" t="str">
        <f t="shared" si="5"/>
        <v>Université_de_MsilaFaculté_des_Sciences</v>
      </c>
    </row>
    <row r="624" spans="1:7" x14ac:dyDescent="0.25">
      <c r="A624" s="19" t="s">
        <v>1131</v>
      </c>
      <c r="B624" s="20" t="s">
        <v>827</v>
      </c>
      <c r="C624" s="19" t="s">
        <v>1448</v>
      </c>
      <c r="D624" s="19" t="s">
        <v>1132</v>
      </c>
      <c r="E624" s="18" t="s">
        <v>830</v>
      </c>
      <c r="F624" s="19" t="s">
        <v>844</v>
      </c>
      <c r="G624" s="35" t="str">
        <f t="shared" si="5"/>
        <v>Université_de_MsilaFaculté_des_Sciences</v>
      </c>
    </row>
    <row r="625" spans="1:7" x14ac:dyDescent="0.25">
      <c r="A625" s="19" t="s">
        <v>1131</v>
      </c>
      <c r="B625" s="20" t="s">
        <v>827</v>
      </c>
      <c r="C625" s="19" t="s">
        <v>1448</v>
      </c>
      <c r="D625" s="19" t="s">
        <v>1132</v>
      </c>
      <c r="E625" s="18" t="s">
        <v>830</v>
      </c>
      <c r="F625" s="19" t="s">
        <v>848</v>
      </c>
      <c r="G625" s="35" t="str">
        <f t="shared" si="5"/>
        <v>Université_de_MsilaFaculté_des_Sciences</v>
      </c>
    </row>
    <row r="626" spans="1:7" x14ac:dyDescent="0.25">
      <c r="A626" s="19" t="s">
        <v>1131</v>
      </c>
      <c r="B626" s="20" t="s">
        <v>827</v>
      </c>
      <c r="C626" s="19" t="s">
        <v>1448</v>
      </c>
      <c r="D626" s="19" t="s">
        <v>1132</v>
      </c>
      <c r="E626" s="18" t="s">
        <v>845</v>
      </c>
      <c r="F626" s="19" t="s">
        <v>846</v>
      </c>
      <c r="G626" s="35" t="str">
        <f t="shared" si="5"/>
        <v>Université_de_MsilaFaculté_des_Sciences_Economiques,_Commerciales_et_des_Sciences_de_Gestion</v>
      </c>
    </row>
    <row r="627" spans="1:7" x14ac:dyDescent="0.25">
      <c r="A627" s="19" t="s">
        <v>1131</v>
      </c>
      <c r="B627" s="20" t="s">
        <v>827</v>
      </c>
      <c r="C627" s="19" t="s">
        <v>1448</v>
      </c>
      <c r="D627" s="19" t="s">
        <v>1132</v>
      </c>
      <c r="E627" s="18" t="s">
        <v>845</v>
      </c>
      <c r="F627" s="19" t="s">
        <v>847</v>
      </c>
      <c r="G627" s="35" t="str">
        <f t="shared" si="5"/>
        <v>Université_de_MsilaFaculté_des_Sciences_Economiques,_Commerciales_et_des_Sciences_de_Gestion</v>
      </c>
    </row>
    <row r="628" spans="1:7" x14ac:dyDescent="0.25">
      <c r="A628" s="19" t="s">
        <v>1131</v>
      </c>
      <c r="B628" s="20" t="s">
        <v>827</v>
      </c>
      <c r="C628" s="19" t="s">
        <v>1448</v>
      </c>
      <c r="D628" s="19" t="s">
        <v>1132</v>
      </c>
      <c r="E628" s="18" t="s">
        <v>845</v>
      </c>
      <c r="F628" s="19" t="s">
        <v>849</v>
      </c>
      <c r="G628" s="35" t="str">
        <f t="shared" si="5"/>
        <v>Université_de_MsilaFaculté_des_Sciences_Economiques,_Commerciales_et_des_Sciences_de_Gestion</v>
      </c>
    </row>
    <row r="629" spans="1:7" x14ac:dyDescent="0.25">
      <c r="A629" s="19" t="s">
        <v>1131</v>
      </c>
      <c r="B629" s="20" t="s">
        <v>827</v>
      </c>
      <c r="C629" s="19" t="s">
        <v>1448</v>
      </c>
      <c r="D629" s="19" t="s">
        <v>1132</v>
      </c>
      <c r="E629" s="18" t="s">
        <v>1085</v>
      </c>
      <c r="F629" s="19" t="s">
        <v>1137</v>
      </c>
      <c r="G629" s="35" t="str">
        <f t="shared" si="5"/>
        <v>Université_de_MsilaFaculté_des_Sciences_Humaines_et_des_Sciences_Sociales</v>
      </c>
    </row>
    <row r="630" spans="1:7" x14ac:dyDescent="0.25">
      <c r="A630" s="19" t="s">
        <v>1131</v>
      </c>
      <c r="B630" s="20" t="s">
        <v>827</v>
      </c>
      <c r="C630" s="19" t="s">
        <v>1448</v>
      </c>
      <c r="D630" s="19" t="s">
        <v>1132</v>
      </c>
      <c r="E630" s="18" t="s">
        <v>1085</v>
      </c>
      <c r="F630" s="19" t="s">
        <v>1138</v>
      </c>
      <c r="G630" s="35" t="str">
        <f t="shared" si="5"/>
        <v>Université_de_MsilaFaculté_des_Sciences_Humaines_et_des_Sciences_Sociales</v>
      </c>
    </row>
    <row r="631" spans="1:7" x14ac:dyDescent="0.25">
      <c r="A631" s="19" t="s">
        <v>1131</v>
      </c>
      <c r="B631" s="20" t="s">
        <v>827</v>
      </c>
      <c r="C631" s="19" t="s">
        <v>1448</v>
      </c>
      <c r="D631" s="19" t="s">
        <v>1132</v>
      </c>
      <c r="E631" s="18" t="s">
        <v>1085</v>
      </c>
      <c r="F631" s="19" t="s">
        <v>1139</v>
      </c>
      <c r="G631" s="35" t="str">
        <f t="shared" si="5"/>
        <v>Université_de_MsilaFaculté_des_Sciences_Humaines_et_des_Sciences_Sociales</v>
      </c>
    </row>
    <row r="632" spans="1:7" x14ac:dyDescent="0.25">
      <c r="A632" s="19" t="s">
        <v>1131</v>
      </c>
      <c r="B632" s="20" t="s">
        <v>827</v>
      </c>
      <c r="C632" s="19" t="s">
        <v>1448</v>
      </c>
      <c r="D632" s="19" t="s">
        <v>1132</v>
      </c>
      <c r="E632" s="18" t="s">
        <v>1085</v>
      </c>
      <c r="F632" s="19" t="s">
        <v>1141</v>
      </c>
      <c r="G632" s="35" t="str">
        <f t="shared" si="5"/>
        <v>Université_de_MsilaFaculté_des_Sciences_Humaines_et_des_Sciences_Sociales</v>
      </c>
    </row>
    <row r="633" spans="1:7" x14ac:dyDescent="0.25">
      <c r="A633" s="19" t="s">
        <v>1131</v>
      </c>
      <c r="B633" s="20" t="s">
        <v>827</v>
      </c>
      <c r="C633" s="19" t="s">
        <v>1448</v>
      </c>
      <c r="D633" s="19" t="s">
        <v>1132</v>
      </c>
      <c r="E633" s="18" t="s">
        <v>1085</v>
      </c>
      <c r="F633" s="19" t="s">
        <v>1019</v>
      </c>
      <c r="G633" s="35" t="str">
        <f t="shared" si="5"/>
        <v>Université_de_MsilaFaculté_des_Sciences_Humaines_et_des_Sciences_Sociales</v>
      </c>
    </row>
    <row r="634" spans="1:7" x14ac:dyDescent="0.25">
      <c r="A634" s="19" t="s">
        <v>1143</v>
      </c>
      <c r="B634" s="20" t="s">
        <v>827</v>
      </c>
      <c r="C634" s="19" t="s">
        <v>1457</v>
      </c>
      <c r="D634" s="19" t="s">
        <v>1144</v>
      </c>
      <c r="E634" s="18" t="s">
        <v>866</v>
      </c>
      <c r="F634" s="19" t="s">
        <v>1098</v>
      </c>
      <c r="G634" s="35" t="str">
        <f t="shared" si="5"/>
        <v>Université_de_Sétif_2Faculté_de_Droit_et_des_Sciences_Politiques</v>
      </c>
    </row>
    <row r="635" spans="1:7" x14ac:dyDescent="0.25">
      <c r="A635" s="19" t="s">
        <v>1143</v>
      </c>
      <c r="B635" s="20" t="s">
        <v>827</v>
      </c>
      <c r="C635" s="19" t="s">
        <v>1457</v>
      </c>
      <c r="D635" s="19" t="s">
        <v>1144</v>
      </c>
      <c r="E635" s="18" t="s">
        <v>838</v>
      </c>
      <c r="F635" s="19" t="s">
        <v>1145</v>
      </c>
      <c r="G635" s="35" t="str">
        <f t="shared" si="5"/>
        <v>Université_de_Sétif_2Faculté_des_Lettres_et_des_Langues</v>
      </c>
    </row>
    <row r="636" spans="1:7" x14ac:dyDescent="0.25">
      <c r="A636" s="21" t="s">
        <v>1143</v>
      </c>
      <c r="B636" s="20" t="s">
        <v>827</v>
      </c>
      <c r="C636" s="19" t="s">
        <v>1457</v>
      </c>
      <c r="D636" s="19" t="s">
        <v>1144</v>
      </c>
      <c r="E636" s="18" t="s">
        <v>838</v>
      </c>
      <c r="F636" s="19" t="s">
        <v>1146</v>
      </c>
      <c r="G636" s="35" t="str">
        <f t="shared" si="5"/>
        <v>Université_de_Sétif_2Faculté_des_Lettres_et_des_Langues</v>
      </c>
    </row>
    <row r="637" spans="1:7" x14ac:dyDescent="0.25">
      <c r="A637" s="21" t="s">
        <v>1143</v>
      </c>
      <c r="B637" s="20" t="s">
        <v>827</v>
      </c>
      <c r="C637" s="19" t="s">
        <v>1457</v>
      </c>
      <c r="D637" s="19" t="s">
        <v>1144</v>
      </c>
      <c r="E637" s="18" t="s">
        <v>838</v>
      </c>
      <c r="F637" s="19" t="s">
        <v>985</v>
      </c>
      <c r="G637" s="35" t="str">
        <f t="shared" si="5"/>
        <v>Université_de_Sétif_2Faculté_des_Lettres_et_des_Langues</v>
      </c>
    </row>
    <row r="638" spans="1:7" x14ac:dyDescent="0.25">
      <c r="A638" s="21" t="s">
        <v>1143</v>
      </c>
      <c r="B638" s="20" t="s">
        <v>827</v>
      </c>
      <c r="C638" s="19" t="s">
        <v>1457</v>
      </c>
      <c r="D638" s="19" t="s">
        <v>1144</v>
      </c>
      <c r="E638" s="18" t="s">
        <v>1059</v>
      </c>
      <c r="F638" s="19" t="s">
        <v>933</v>
      </c>
      <c r="G638" s="35" t="str">
        <f t="shared" si="5"/>
        <v>Université_de_Sétif_2Faculté_des_Sciences_Sociales_et_Humaines</v>
      </c>
    </row>
    <row r="639" spans="1:7" x14ac:dyDescent="0.25">
      <c r="A639" s="21" t="s">
        <v>1143</v>
      </c>
      <c r="B639" s="20" t="s">
        <v>827</v>
      </c>
      <c r="C639" s="19" t="s">
        <v>1457</v>
      </c>
      <c r="D639" s="19" t="s">
        <v>1144</v>
      </c>
      <c r="E639" s="18" t="s">
        <v>1059</v>
      </c>
      <c r="F639" s="19" t="s">
        <v>851</v>
      </c>
      <c r="G639" s="35" t="str">
        <f t="shared" si="5"/>
        <v>Université_de_Sétif_2Faculté_des_Sciences_Sociales_et_Humaines</v>
      </c>
    </row>
    <row r="640" spans="1:7" x14ac:dyDescent="0.25">
      <c r="A640" s="21" t="s">
        <v>1147</v>
      </c>
      <c r="B640" s="20" t="s">
        <v>827</v>
      </c>
      <c r="C640" s="19" t="s">
        <v>1148</v>
      </c>
      <c r="D640" s="19" t="s">
        <v>1149</v>
      </c>
      <c r="E640" s="18" t="s">
        <v>866</v>
      </c>
      <c r="F640" s="19" t="s">
        <v>834</v>
      </c>
      <c r="G640" s="35" t="str">
        <f t="shared" ref="G640:G703" si="6">CONCATENATE(SUBSTITUTE(C640," ","_"),SUBSTITUTE(E640," ","_"))</f>
        <v>Université_de_Souk_AhrasFaculté_de_Droit_et_des_Sciences_Politiques</v>
      </c>
    </row>
    <row r="641" spans="1:7" x14ac:dyDescent="0.25">
      <c r="A641" s="21" t="s">
        <v>1147</v>
      </c>
      <c r="B641" s="20" t="s">
        <v>827</v>
      </c>
      <c r="C641" s="19" t="s">
        <v>1148</v>
      </c>
      <c r="D641" s="19" t="s">
        <v>1149</v>
      </c>
      <c r="E641" s="18" t="s">
        <v>866</v>
      </c>
      <c r="F641" s="19" t="s">
        <v>850</v>
      </c>
      <c r="G641" s="35" t="str">
        <f t="shared" si="6"/>
        <v>Université_de_Souk_AhrasFaculté_de_Droit_et_des_Sciences_Politiques</v>
      </c>
    </row>
    <row r="642" spans="1:7" x14ac:dyDescent="0.25">
      <c r="A642" s="21" t="s">
        <v>1147</v>
      </c>
      <c r="B642" s="20" t="s">
        <v>827</v>
      </c>
      <c r="C642" s="19" t="s">
        <v>1148</v>
      </c>
      <c r="D642" s="19" t="s">
        <v>1149</v>
      </c>
      <c r="E642" s="18" t="s">
        <v>875</v>
      </c>
      <c r="F642" s="19" t="s">
        <v>1154</v>
      </c>
      <c r="G642" s="35" t="str">
        <f t="shared" si="6"/>
        <v>Université_de_Souk_AhrasFaculté_des_Lettres_et_Langues </v>
      </c>
    </row>
    <row r="643" spans="1:7" x14ac:dyDescent="0.25">
      <c r="A643" s="21" t="s">
        <v>1147</v>
      </c>
      <c r="B643" s="20" t="s">
        <v>827</v>
      </c>
      <c r="C643" s="19" t="s">
        <v>1148</v>
      </c>
      <c r="D643" s="19" t="s">
        <v>1149</v>
      </c>
      <c r="E643" s="18" t="s">
        <v>875</v>
      </c>
      <c r="F643" s="19" t="s">
        <v>1155</v>
      </c>
      <c r="G643" s="35" t="str">
        <f t="shared" si="6"/>
        <v>Université_de_Souk_AhrasFaculté_des_Lettres_et_Langues </v>
      </c>
    </row>
    <row r="644" spans="1:7" x14ac:dyDescent="0.25">
      <c r="A644" s="21" t="s">
        <v>1147</v>
      </c>
      <c r="B644" s="20" t="s">
        <v>827</v>
      </c>
      <c r="C644" s="19" t="s">
        <v>1148</v>
      </c>
      <c r="D644" s="19" t="s">
        <v>1149</v>
      </c>
      <c r="E644" s="18" t="s">
        <v>872</v>
      </c>
      <c r="F644" s="19" t="s">
        <v>1150</v>
      </c>
      <c r="G644" s="35" t="str">
        <f t="shared" si="6"/>
        <v>Université_de_Souk_AhrasFaculté_des_Sciences_de_la_Nature_et_de_la_Vie_</v>
      </c>
    </row>
    <row r="645" spans="1:7" x14ac:dyDescent="0.25">
      <c r="A645" s="21" t="s">
        <v>1147</v>
      </c>
      <c r="B645" s="20" t="s">
        <v>827</v>
      </c>
      <c r="C645" s="19" t="s">
        <v>1148</v>
      </c>
      <c r="D645" s="19" t="s">
        <v>1149</v>
      </c>
      <c r="E645" s="18" t="s">
        <v>872</v>
      </c>
      <c r="F645" s="19" t="s">
        <v>1151</v>
      </c>
      <c r="G645" s="35" t="str">
        <f t="shared" si="6"/>
        <v>Université_de_Souk_AhrasFaculté_des_Sciences_de_la_Nature_et_de_la_Vie_</v>
      </c>
    </row>
    <row r="646" spans="1:7" x14ac:dyDescent="0.25">
      <c r="A646" s="21" t="s">
        <v>1147</v>
      </c>
      <c r="B646" s="20" t="s">
        <v>827</v>
      </c>
      <c r="C646" s="19" t="s">
        <v>1148</v>
      </c>
      <c r="D646" s="19" t="s">
        <v>1149</v>
      </c>
      <c r="E646" s="18" t="s">
        <v>872</v>
      </c>
      <c r="F646" s="19" t="s">
        <v>1159</v>
      </c>
      <c r="G646" s="35" t="str">
        <f t="shared" si="6"/>
        <v>Université_de_Souk_AhrasFaculté_des_Sciences_de_la_Nature_et_de_la_Vie_</v>
      </c>
    </row>
    <row r="647" spans="1:7" x14ac:dyDescent="0.25">
      <c r="A647" s="21" t="s">
        <v>1147</v>
      </c>
      <c r="B647" s="20" t="s">
        <v>827</v>
      </c>
      <c r="C647" s="19" t="s">
        <v>1148</v>
      </c>
      <c r="D647" s="19" t="s">
        <v>1149</v>
      </c>
      <c r="E647" s="18" t="s">
        <v>991</v>
      </c>
      <c r="F647" s="19" t="s">
        <v>846</v>
      </c>
      <c r="G647" s="35" t="str">
        <f t="shared" si="6"/>
        <v>Université_de_Souk_AhrasFaculté_des_Sciences_Economiques_et_Commerciales_et_Sciences_de_Gestion</v>
      </c>
    </row>
    <row r="648" spans="1:7" x14ac:dyDescent="0.25">
      <c r="A648" s="21" t="s">
        <v>1147</v>
      </c>
      <c r="B648" s="20" t="s">
        <v>827</v>
      </c>
      <c r="C648" s="19" t="s">
        <v>1148</v>
      </c>
      <c r="D648" s="19" t="s">
        <v>1149</v>
      </c>
      <c r="E648" s="18" t="s">
        <v>991</v>
      </c>
      <c r="F648" s="19" t="s">
        <v>847</v>
      </c>
      <c r="G648" s="35" t="str">
        <f t="shared" si="6"/>
        <v>Université_de_Souk_AhrasFaculté_des_Sciences_Economiques_et_Commerciales_et_Sciences_de_Gestion</v>
      </c>
    </row>
    <row r="649" spans="1:7" x14ac:dyDescent="0.25">
      <c r="A649" s="21" t="s">
        <v>1147</v>
      </c>
      <c r="B649" s="20" t="s">
        <v>827</v>
      </c>
      <c r="C649" s="19" t="s">
        <v>1148</v>
      </c>
      <c r="D649" s="19" t="s">
        <v>1149</v>
      </c>
      <c r="E649" s="18" t="s">
        <v>991</v>
      </c>
      <c r="F649" s="19" t="s">
        <v>849</v>
      </c>
      <c r="G649" s="35" t="str">
        <f t="shared" si="6"/>
        <v>Université_de_Souk_AhrasFaculté_des_Sciences_Economiques_et_Commerciales_et_Sciences_de_Gestion</v>
      </c>
    </row>
    <row r="650" spans="1:7" x14ac:dyDescent="0.25">
      <c r="A650" s="21" t="s">
        <v>1147</v>
      </c>
      <c r="B650" s="20" t="s">
        <v>827</v>
      </c>
      <c r="C650" s="19" t="s">
        <v>1148</v>
      </c>
      <c r="D650" s="19" t="s">
        <v>1149</v>
      </c>
      <c r="E650" s="18" t="s">
        <v>1053</v>
      </c>
      <c r="F650" s="19" t="s">
        <v>1152</v>
      </c>
      <c r="G650" s="35" t="str">
        <f t="shared" si="6"/>
        <v>Université_de_Souk_AhrasFaculté_des_Sciences_et_Technologie</v>
      </c>
    </row>
    <row r="651" spans="1:7" x14ac:dyDescent="0.25">
      <c r="A651" s="21" t="s">
        <v>1147</v>
      </c>
      <c r="B651" s="20" t="s">
        <v>827</v>
      </c>
      <c r="C651" s="19" t="s">
        <v>1148</v>
      </c>
      <c r="D651" s="19" t="s">
        <v>1149</v>
      </c>
      <c r="E651" s="18" t="s">
        <v>1053</v>
      </c>
      <c r="F651" s="19" t="s">
        <v>859</v>
      </c>
      <c r="G651" s="35" t="str">
        <f t="shared" si="6"/>
        <v>Université_de_Souk_AhrasFaculté_des_Sciences_et_Technologie</v>
      </c>
    </row>
    <row r="652" spans="1:7" x14ac:dyDescent="0.25">
      <c r="A652" s="19" t="s">
        <v>1147</v>
      </c>
      <c r="B652" s="20" t="s">
        <v>827</v>
      </c>
      <c r="C652" s="19" t="s">
        <v>1148</v>
      </c>
      <c r="D652" s="19" t="s">
        <v>1149</v>
      </c>
      <c r="E652" s="18" t="s">
        <v>1053</v>
      </c>
      <c r="F652" s="19" t="s">
        <v>837</v>
      </c>
      <c r="G652" s="35" t="str">
        <f t="shared" si="6"/>
        <v>Université_de_Souk_AhrasFaculté_des_Sciences_et_Technologie</v>
      </c>
    </row>
    <row r="653" spans="1:7" x14ac:dyDescent="0.25">
      <c r="A653" s="19" t="s">
        <v>1147</v>
      </c>
      <c r="B653" s="20" t="s">
        <v>827</v>
      </c>
      <c r="C653" s="19" t="s">
        <v>1148</v>
      </c>
      <c r="D653" s="19" t="s">
        <v>1149</v>
      </c>
      <c r="E653" s="18" t="s">
        <v>1053</v>
      </c>
      <c r="F653" s="19" t="s">
        <v>1153</v>
      </c>
      <c r="G653" s="35" t="str">
        <f t="shared" si="6"/>
        <v>Université_de_Souk_AhrasFaculté_des_Sciences_et_Technologie</v>
      </c>
    </row>
    <row r="654" spans="1:7" x14ac:dyDescent="0.25">
      <c r="A654" s="19" t="s">
        <v>1147</v>
      </c>
      <c r="B654" s="20" t="s">
        <v>827</v>
      </c>
      <c r="C654" s="19" t="s">
        <v>1148</v>
      </c>
      <c r="D654" s="19" t="s">
        <v>1149</v>
      </c>
      <c r="E654" s="18" t="s">
        <v>1053</v>
      </c>
      <c r="F654" s="19" t="s">
        <v>1156</v>
      </c>
      <c r="G654" s="35" t="str">
        <f t="shared" si="6"/>
        <v>Université_de_Souk_AhrasFaculté_des_Sciences_et_Technologie</v>
      </c>
    </row>
    <row r="655" spans="1:7" x14ac:dyDescent="0.25">
      <c r="A655" s="19" t="s">
        <v>1147</v>
      </c>
      <c r="B655" s="20" t="s">
        <v>827</v>
      </c>
      <c r="C655" s="19" t="s">
        <v>1148</v>
      </c>
      <c r="D655" s="19" t="s">
        <v>1149</v>
      </c>
      <c r="E655" s="18" t="s">
        <v>1053</v>
      </c>
      <c r="F655" s="19" t="s">
        <v>864</v>
      </c>
      <c r="G655" s="35" t="str">
        <f t="shared" si="6"/>
        <v>Université_de_Souk_AhrasFaculté_des_Sciences_et_Technologie</v>
      </c>
    </row>
    <row r="656" spans="1:7" x14ac:dyDescent="0.25">
      <c r="A656" s="19" t="s">
        <v>1147</v>
      </c>
      <c r="B656" s="20" t="s">
        <v>827</v>
      </c>
      <c r="C656" s="19" t="s">
        <v>1148</v>
      </c>
      <c r="D656" s="19" t="s">
        <v>1149</v>
      </c>
      <c r="E656" s="18" t="s">
        <v>1053</v>
      </c>
      <c r="F656" s="19" t="s">
        <v>1159</v>
      </c>
      <c r="G656" s="35" t="str">
        <f t="shared" si="6"/>
        <v>Université_de_Souk_AhrasFaculté_des_Sciences_et_Technologie</v>
      </c>
    </row>
    <row r="657" spans="1:7" x14ac:dyDescent="0.25">
      <c r="A657" s="19" t="s">
        <v>1147</v>
      </c>
      <c r="B657" s="20" t="s">
        <v>827</v>
      </c>
      <c r="C657" s="19" t="s">
        <v>1148</v>
      </c>
      <c r="D657" s="19" t="s">
        <v>1149</v>
      </c>
      <c r="E657" s="18" t="s">
        <v>1059</v>
      </c>
      <c r="F657" s="19" t="s">
        <v>933</v>
      </c>
      <c r="G657" s="35" t="str">
        <f t="shared" si="6"/>
        <v>Université_de_Souk_AhrasFaculté_des_Sciences_Sociales_et_Humaines</v>
      </c>
    </row>
    <row r="658" spans="1:7" x14ac:dyDescent="0.25">
      <c r="A658" s="19" t="s">
        <v>1147</v>
      </c>
      <c r="B658" s="20" t="s">
        <v>827</v>
      </c>
      <c r="C658" s="19" t="s">
        <v>1148</v>
      </c>
      <c r="D658" s="19" t="s">
        <v>1149</v>
      </c>
      <c r="E658" s="18" t="s">
        <v>1059</v>
      </c>
      <c r="F658" s="19" t="s">
        <v>851</v>
      </c>
      <c r="G658" s="35" t="str">
        <f t="shared" si="6"/>
        <v>Université_de_Souk_AhrasFaculté_des_Sciences_Sociales_et_Humaines</v>
      </c>
    </row>
    <row r="659" spans="1:7" x14ac:dyDescent="0.25">
      <c r="A659" s="19" t="s">
        <v>1147</v>
      </c>
      <c r="B659" s="20" t="s">
        <v>827</v>
      </c>
      <c r="C659" s="19" t="s">
        <v>1148</v>
      </c>
      <c r="D659" s="19" t="s">
        <v>1149</v>
      </c>
      <c r="E659" s="18" t="s">
        <v>1160</v>
      </c>
      <c r="F659" s="19"/>
      <c r="G659" s="35" t="str">
        <f t="shared" si="6"/>
        <v>Université_de_Souk_AhrasInstitut_d'Education_Physique_et_Sportive </v>
      </c>
    </row>
    <row r="660" spans="1:7" x14ac:dyDescent="0.25">
      <c r="A660" s="19" t="s">
        <v>1147</v>
      </c>
      <c r="B660" s="20" t="s">
        <v>827</v>
      </c>
      <c r="C660" s="19" t="s">
        <v>1148</v>
      </c>
      <c r="D660" s="19" t="s">
        <v>1149</v>
      </c>
      <c r="E660" s="18" t="s">
        <v>1157</v>
      </c>
      <c r="F660" s="19" t="s">
        <v>1112</v>
      </c>
      <c r="G660" s="35" t="str">
        <f t="shared" si="6"/>
        <v>Université_de_Souk_AhrasInstitut_des_Sciences_Agronomiques_et_Vétérinaires</v>
      </c>
    </row>
    <row r="661" spans="1:7" x14ac:dyDescent="0.25">
      <c r="A661" s="19" t="s">
        <v>1147</v>
      </c>
      <c r="B661" s="20" t="s">
        <v>827</v>
      </c>
      <c r="C661" s="19" t="s">
        <v>1148</v>
      </c>
      <c r="D661" s="19" t="s">
        <v>1149</v>
      </c>
      <c r="E661" s="18" t="s">
        <v>1157</v>
      </c>
      <c r="F661" s="19" t="s">
        <v>1158</v>
      </c>
      <c r="G661" s="35" t="str">
        <f t="shared" si="6"/>
        <v>Université_de_Souk_AhrasInstitut_des_Sciences_Agronomiques_et_Vétérinaires</v>
      </c>
    </row>
    <row r="662" spans="1:7" x14ac:dyDescent="0.25">
      <c r="A662" s="19" t="s">
        <v>1172</v>
      </c>
      <c r="B662" s="20" t="s">
        <v>913</v>
      </c>
      <c r="C662" s="19" t="s">
        <v>1173</v>
      </c>
      <c r="D662" s="19" t="s">
        <v>1174</v>
      </c>
      <c r="E662" s="18" t="s">
        <v>1182</v>
      </c>
      <c r="F662" s="19" t="s">
        <v>981</v>
      </c>
      <c r="G662" s="35" t="str">
        <f t="shared" si="6"/>
        <v>Université_des_Sciences_et_de_la_Technologie_Houari_BoumedièneFaculté_d’Electronique_et_d’Informatique </v>
      </c>
    </row>
    <row r="663" spans="1:7" x14ac:dyDescent="0.25">
      <c r="A663" s="19" t="s">
        <v>1172</v>
      </c>
      <c r="B663" s="20" t="s">
        <v>913</v>
      </c>
      <c r="C663" s="19" t="s">
        <v>1173</v>
      </c>
      <c r="D663" s="19" t="s">
        <v>1174</v>
      </c>
      <c r="E663" s="18" t="s">
        <v>1182</v>
      </c>
      <c r="F663" s="19" t="s">
        <v>831</v>
      </c>
      <c r="G663" s="35" t="str">
        <f t="shared" si="6"/>
        <v>Université_des_Sciences_et_de_la_Technologie_Houari_BoumedièneFaculté_d’Electronique_et_d’Informatique </v>
      </c>
    </row>
    <row r="664" spans="1:7" x14ac:dyDescent="0.25">
      <c r="A664" s="19" t="s">
        <v>1172</v>
      </c>
      <c r="B664" s="20" t="s">
        <v>913</v>
      </c>
      <c r="C664" s="19" t="s">
        <v>1173</v>
      </c>
      <c r="D664" s="19" t="s">
        <v>1174</v>
      </c>
      <c r="E664" s="18" t="s">
        <v>1182</v>
      </c>
      <c r="F664" s="19" t="s">
        <v>1185</v>
      </c>
      <c r="G664" s="35" t="str">
        <f t="shared" si="6"/>
        <v>Université_des_Sciences_et_de_la_Technologie_Houari_BoumedièneFaculté_d’Electronique_et_d’Informatique </v>
      </c>
    </row>
    <row r="665" spans="1:7" x14ac:dyDescent="0.25">
      <c r="A665" s="19" t="s">
        <v>1172</v>
      </c>
      <c r="B665" s="20" t="s">
        <v>913</v>
      </c>
      <c r="C665" s="19" t="s">
        <v>1173</v>
      </c>
      <c r="D665" s="19" t="s">
        <v>1174</v>
      </c>
      <c r="E665" s="18" t="s">
        <v>1182</v>
      </c>
      <c r="F665" s="19" t="s">
        <v>1201</v>
      </c>
      <c r="G665" s="35" t="str">
        <f t="shared" si="6"/>
        <v>Université_des_Sciences_et_de_la_Technologie_Houari_BoumedièneFaculté_d’Electronique_et_d’Informatique </v>
      </c>
    </row>
    <row r="666" spans="1:7" x14ac:dyDescent="0.25">
      <c r="A666" s="19" t="s">
        <v>1172</v>
      </c>
      <c r="B666" s="20" t="s">
        <v>913</v>
      </c>
      <c r="C666" s="19" t="s">
        <v>1173</v>
      </c>
      <c r="D666" s="19" t="s">
        <v>1174</v>
      </c>
      <c r="E666" s="18" t="s">
        <v>1188</v>
      </c>
      <c r="F666" s="19" t="s">
        <v>1189</v>
      </c>
      <c r="G666" s="35" t="str">
        <f t="shared" si="6"/>
        <v>Université_des_Sciences_et_de_la_Technologie_Houari_BoumedièneFaculté_de_Chimie </v>
      </c>
    </row>
    <row r="667" spans="1:7" x14ac:dyDescent="0.25">
      <c r="A667" s="19" t="s">
        <v>1172</v>
      </c>
      <c r="B667" s="20" t="s">
        <v>913</v>
      </c>
      <c r="C667" s="19" t="s">
        <v>1173</v>
      </c>
      <c r="D667" s="19" t="s">
        <v>1174</v>
      </c>
      <c r="E667" s="18" t="s">
        <v>1188</v>
      </c>
      <c r="F667" s="19" t="s">
        <v>1190</v>
      </c>
      <c r="G667" s="35" t="str">
        <f t="shared" si="6"/>
        <v>Université_des_Sciences_et_de_la_Technologie_Houari_BoumedièneFaculté_de_Chimie </v>
      </c>
    </row>
    <row r="668" spans="1:7" x14ac:dyDescent="0.25">
      <c r="A668" s="19" t="s">
        <v>1172</v>
      </c>
      <c r="B668" s="20" t="s">
        <v>913</v>
      </c>
      <c r="C668" s="19" t="s">
        <v>1173</v>
      </c>
      <c r="D668" s="19" t="s">
        <v>1174</v>
      </c>
      <c r="E668" s="18" t="s">
        <v>1188</v>
      </c>
      <c r="F668" s="19" t="s">
        <v>1191</v>
      </c>
      <c r="G668" s="35" t="str">
        <f t="shared" si="6"/>
        <v>Université_des_Sciences_et_de_la_Technologie_Houari_BoumedièneFaculté_de_Chimie </v>
      </c>
    </row>
    <row r="669" spans="1:7" x14ac:dyDescent="0.25">
      <c r="A669" s="19" t="s">
        <v>1172</v>
      </c>
      <c r="B669" s="20" t="s">
        <v>913</v>
      </c>
      <c r="C669" s="19" t="s">
        <v>1173</v>
      </c>
      <c r="D669" s="19" t="s">
        <v>1174</v>
      </c>
      <c r="E669" s="18" t="s">
        <v>1188</v>
      </c>
      <c r="F669" s="19" t="s">
        <v>1192</v>
      </c>
      <c r="G669" s="35" t="str">
        <f t="shared" si="6"/>
        <v>Université_des_Sciences_et_de_la_Technologie_Houari_BoumedièneFaculté_de_Chimie </v>
      </c>
    </row>
    <row r="670" spans="1:7" x14ac:dyDescent="0.25">
      <c r="A670" s="19" t="s">
        <v>1172</v>
      </c>
      <c r="B670" s="20" t="s">
        <v>913</v>
      </c>
      <c r="C670" s="19" t="s">
        <v>1173</v>
      </c>
      <c r="D670" s="19" t="s">
        <v>1174</v>
      </c>
      <c r="E670" s="18" t="s">
        <v>1195</v>
      </c>
      <c r="F670" s="19" t="s">
        <v>1196</v>
      </c>
      <c r="G670" s="35" t="str">
        <f t="shared" si="6"/>
        <v>Université_des_Sciences_et_de_la_Technologie_Houari_BoumedièneFaculté_de_Génie_Civil </v>
      </c>
    </row>
    <row r="671" spans="1:7" x14ac:dyDescent="0.25">
      <c r="A671" s="19" t="s">
        <v>1172</v>
      </c>
      <c r="B671" s="20" t="s">
        <v>913</v>
      </c>
      <c r="C671" s="19" t="s">
        <v>1173</v>
      </c>
      <c r="D671" s="19" t="s">
        <v>1174</v>
      </c>
      <c r="E671" s="18" t="s">
        <v>1195</v>
      </c>
      <c r="F671" s="19" t="s">
        <v>1202</v>
      </c>
      <c r="G671" s="35" t="str">
        <f t="shared" si="6"/>
        <v>Université_des_Sciences_et_de_la_Technologie_Houari_BoumedièneFaculté_de_Génie_Civil </v>
      </c>
    </row>
    <row r="672" spans="1:7" x14ac:dyDescent="0.25">
      <c r="A672" s="19" t="s">
        <v>1172</v>
      </c>
      <c r="B672" s="20" t="s">
        <v>913</v>
      </c>
      <c r="C672" s="19" t="s">
        <v>1173</v>
      </c>
      <c r="D672" s="19" t="s">
        <v>1174</v>
      </c>
      <c r="E672" s="18" t="s">
        <v>1175</v>
      </c>
      <c r="F672" s="19" t="s">
        <v>1176</v>
      </c>
      <c r="G672" s="35" t="str">
        <f t="shared" si="6"/>
        <v>Université_des_Sciences_et_de_la_Technologie_Houari_BoumedièneFaculté_de_Génie_Mécanique_et_Génie_des_Procédés </v>
      </c>
    </row>
    <row r="673" spans="1:7" x14ac:dyDescent="0.25">
      <c r="A673" s="19" t="s">
        <v>1172</v>
      </c>
      <c r="B673" s="20" t="s">
        <v>913</v>
      </c>
      <c r="C673" s="19" t="s">
        <v>1173</v>
      </c>
      <c r="D673" s="19" t="s">
        <v>1174</v>
      </c>
      <c r="E673" s="18" t="s">
        <v>1175</v>
      </c>
      <c r="F673" s="19" t="s">
        <v>1203</v>
      </c>
      <c r="G673" s="35" t="str">
        <f t="shared" si="6"/>
        <v>Université_des_Sciences_et_de_la_Technologie_Houari_BoumedièneFaculté_de_Génie_Mécanique_et_Génie_des_Procédés </v>
      </c>
    </row>
    <row r="674" spans="1:7" x14ac:dyDescent="0.25">
      <c r="A674" s="19" t="s">
        <v>1172</v>
      </c>
      <c r="B674" s="20" t="s">
        <v>913</v>
      </c>
      <c r="C674" s="19" t="s">
        <v>1173</v>
      </c>
      <c r="D674" s="19" t="s">
        <v>1174</v>
      </c>
      <c r="E674" s="18" t="s">
        <v>1175</v>
      </c>
      <c r="F674" s="19" t="s">
        <v>1204</v>
      </c>
      <c r="G674" s="35" t="str">
        <f t="shared" si="6"/>
        <v>Université_des_Sciences_et_de_la_Technologie_Houari_BoumedièneFaculté_de_Génie_Mécanique_et_Génie_des_Procédés </v>
      </c>
    </row>
    <row r="675" spans="1:7" x14ac:dyDescent="0.25">
      <c r="A675" s="19" t="s">
        <v>1172</v>
      </c>
      <c r="B675" s="20" t="s">
        <v>913</v>
      </c>
      <c r="C675" s="19" t="s">
        <v>1173</v>
      </c>
      <c r="D675" s="19" t="s">
        <v>1174</v>
      </c>
      <c r="E675" s="18" t="s">
        <v>1175</v>
      </c>
      <c r="F675" s="19" t="s">
        <v>1207</v>
      </c>
      <c r="G675" s="35" t="str">
        <f t="shared" si="6"/>
        <v>Université_des_Sciences_et_de_la_Technologie_Houari_BoumedièneFaculté_de_Génie_Mécanique_et_Génie_des_Procédés </v>
      </c>
    </row>
    <row r="676" spans="1:7" x14ac:dyDescent="0.25">
      <c r="A676" s="19" t="s">
        <v>1172</v>
      </c>
      <c r="B676" s="20" t="s">
        <v>913</v>
      </c>
      <c r="C676" s="19" t="s">
        <v>1173</v>
      </c>
      <c r="D676" s="19" t="s">
        <v>1174</v>
      </c>
      <c r="E676" s="18" t="s">
        <v>1175</v>
      </c>
      <c r="F676" s="19" t="s">
        <v>1208</v>
      </c>
      <c r="G676" s="35" t="str">
        <f t="shared" si="6"/>
        <v>Université_des_Sciences_et_de_la_Technologie_Houari_BoumedièneFaculté_de_Génie_Mécanique_et_Génie_des_Procédés </v>
      </c>
    </row>
    <row r="677" spans="1:7" x14ac:dyDescent="0.25">
      <c r="A677" s="21" t="s">
        <v>1172</v>
      </c>
      <c r="B677" s="20" t="s">
        <v>913</v>
      </c>
      <c r="C677" s="19" t="s">
        <v>1173</v>
      </c>
      <c r="D677" s="19" t="s">
        <v>1174</v>
      </c>
      <c r="E677" s="18" t="s">
        <v>1177</v>
      </c>
      <c r="F677" s="19" t="s">
        <v>1178</v>
      </c>
      <c r="G677" s="35" t="str">
        <f t="shared" si="6"/>
        <v>Université_des_Sciences_et_de_la_Technologie_Houari_BoumedièneFaculté_de_Mathématique </v>
      </c>
    </row>
    <row r="678" spans="1:7" x14ac:dyDescent="0.25">
      <c r="A678" s="21" t="s">
        <v>1172</v>
      </c>
      <c r="B678" s="20" t="s">
        <v>913</v>
      </c>
      <c r="C678" s="19" t="s">
        <v>1173</v>
      </c>
      <c r="D678" s="19" t="s">
        <v>1174</v>
      </c>
      <c r="E678" s="18" t="s">
        <v>1177</v>
      </c>
      <c r="F678" s="19" t="s">
        <v>1179</v>
      </c>
      <c r="G678" s="35" t="str">
        <f t="shared" si="6"/>
        <v>Université_des_Sciences_et_de_la_Technologie_Houari_BoumedièneFaculté_de_Mathématique </v>
      </c>
    </row>
    <row r="679" spans="1:7" x14ac:dyDescent="0.25">
      <c r="A679" s="21" t="s">
        <v>1172</v>
      </c>
      <c r="B679" s="20" t="s">
        <v>913</v>
      </c>
      <c r="C679" s="19" t="s">
        <v>1173</v>
      </c>
      <c r="D679" s="19" t="s">
        <v>1174</v>
      </c>
      <c r="E679" s="18" t="s">
        <v>1177</v>
      </c>
      <c r="F679" s="19" t="s">
        <v>1199</v>
      </c>
      <c r="G679" s="35" t="str">
        <f t="shared" si="6"/>
        <v>Université_des_Sciences_et_de_la_Technologie_Houari_BoumedièneFaculté_de_Mathématique </v>
      </c>
    </row>
    <row r="680" spans="1:7" x14ac:dyDescent="0.25">
      <c r="A680" s="21" t="s">
        <v>1172</v>
      </c>
      <c r="B680" s="20" t="s">
        <v>913</v>
      </c>
      <c r="C680" s="19" t="s">
        <v>1173</v>
      </c>
      <c r="D680" s="19" t="s">
        <v>1174</v>
      </c>
      <c r="E680" s="18" t="s">
        <v>1177</v>
      </c>
      <c r="F680" s="19" t="s">
        <v>1200</v>
      </c>
      <c r="G680" s="35" t="str">
        <f t="shared" si="6"/>
        <v>Université_des_Sciences_et_de_la_Technologie_Houari_BoumedièneFaculté_de_Mathématique </v>
      </c>
    </row>
    <row r="681" spans="1:7" x14ac:dyDescent="0.25">
      <c r="A681" s="21" t="s">
        <v>1172</v>
      </c>
      <c r="B681" s="20" t="s">
        <v>913</v>
      </c>
      <c r="C681" s="19" t="s">
        <v>1173</v>
      </c>
      <c r="D681" s="19" t="s">
        <v>1174</v>
      </c>
      <c r="E681" s="18" t="s">
        <v>1183</v>
      </c>
      <c r="F681" s="19" t="s">
        <v>1184</v>
      </c>
      <c r="G681" s="35" t="str">
        <f t="shared" si="6"/>
        <v>Université_des_Sciences_et_de_la_Technologie_Houari_BoumedièneFaculté_de_Physique </v>
      </c>
    </row>
    <row r="682" spans="1:7" x14ac:dyDescent="0.25">
      <c r="A682" s="21" t="s">
        <v>1172</v>
      </c>
      <c r="B682" s="20" t="s">
        <v>913</v>
      </c>
      <c r="C682" s="19" t="s">
        <v>1173</v>
      </c>
      <c r="D682" s="19" t="s">
        <v>1174</v>
      </c>
      <c r="E682" s="18" t="s">
        <v>1183</v>
      </c>
      <c r="F682" s="19" t="s">
        <v>1197</v>
      </c>
      <c r="G682" s="35" t="str">
        <f t="shared" si="6"/>
        <v>Université_des_Sciences_et_de_la_Technologie_Houari_BoumedièneFaculté_de_Physique </v>
      </c>
    </row>
    <row r="683" spans="1:7" x14ac:dyDescent="0.25">
      <c r="A683" s="21" t="s">
        <v>1172</v>
      </c>
      <c r="B683" s="20" t="s">
        <v>913</v>
      </c>
      <c r="C683" s="19" t="s">
        <v>1173</v>
      </c>
      <c r="D683" s="19" t="s">
        <v>1174</v>
      </c>
      <c r="E683" s="18" t="s">
        <v>1183</v>
      </c>
      <c r="F683" s="19" t="s">
        <v>1198</v>
      </c>
      <c r="G683" s="35" t="str">
        <f t="shared" si="6"/>
        <v>Université_des_Sciences_et_de_la_Technologie_Houari_BoumedièneFaculté_de_Physique </v>
      </c>
    </row>
    <row r="684" spans="1:7" x14ac:dyDescent="0.25">
      <c r="A684" s="21" t="s">
        <v>1172</v>
      </c>
      <c r="B684" s="20" t="s">
        <v>913</v>
      </c>
      <c r="C684" s="19" t="s">
        <v>1173</v>
      </c>
      <c r="D684" s="19" t="s">
        <v>1174</v>
      </c>
      <c r="E684" s="18" t="s">
        <v>1183</v>
      </c>
      <c r="F684" s="19" t="s">
        <v>1206</v>
      </c>
      <c r="G684" s="35" t="str">
        <f t="shared" si="6"/>
        <v>Université_des_Sciences_et_de_la_Technologie_Houari_BoumedièneFaculté_de_Physique </v>
      </c>
    </row>
    <row r="685" spans="1:7" x14ac:dyDescent="0.25">
      <c r="A685" s="21" t="s">
        <v>1172</v>
      </c>
      <c r="B685" s="20" t="s">
        <v>913</v>
      </c>
      <c r="C685" s="19" t="s">
        <v>1173</v>
      </c>
      <c r="D685" s="19" t="s">
        <v>1174</v>
      </c>
      <c r="E685" s="18" t="s">
        <v>1180</v>
      </c>
      <c r="F685" s="19" t="s">
        <v>1181</v>
      </c>
      <c r="G685" s="35" t="str">
        <f t="shared" si="6"/>
        <v>Université_des_Sciences_et_de_la_Technologie_Houari_BoumedièneFaculté_des_Sciences_Biologiques </v>
      </c>
    </row>
    <row r="686" spans="1:7" x14ac:dyDescent="0.25">
      <c r="A686" s="21" t="s">
        <v>1172</v>
      </c>
      <c r="B686" s="20" t="s">
        <v>913</v>
      </c>
      <c r="C686" s="19" t="s">
        <v>1173</v>
      </c>
      <c r="D686" s="19" t="s">
        <v>1174</v>
      </c>
      <c r="E686" s="18" t="s">
        <v>1180</v>
      </c>
      <c r="F686" s="19" t="s">
        <v>1186</v>
      </c>
      <c r="G686" s="35" t="str">
        <f t="shared" si="6"/>
        <v>Université_des_Sciences_et_de_la_Technologie_Houari_BoumedièneFaculté_des_Sciences_Biologiques </v>
      </c>
    </row>
    <row r="687" spans="1:7" x14ac:dyDescent="0.25">
      <c r="A687" s="21" t="s">
        <v>1172</v>
      </c>
      <c r="B687" s="20" t="s">
        <v>913</v>
      </c>
      <c r="C687" s="19" t="s">
        <v>1173</v>
      </c>
      <c r="D687" s="19" t="s">
        <v>1174</v>
      </c>
      <c r="E687" s="18" t="s">
        <v>1180</v>
      </c>
      <c r="F687" s="19" t="s">
        <v>1187</v>
      </c>
      <c r="G687" s="35" t="str">
        <f t="shared" si="6"/>
        <v>Université_des_Sciences_et_de_la_Technologie_Houari_BoumedièneFaculté_des_Sciences_Biologiques </v>
      </c>
    </row>
    <row r="688" spans="1:7" x14ac:dyDescent="0.25">
      <c r="A688" s="21" t="s">
        <v>1172</v>
      </c>
      <c r="B688" s="20" t="s">
        <v>913</v>
      </c>
      <c r="C688" s="19" t="s">
        <v>1173</v>
      </c>
      <c r="D688" s="19" t="s">
        <v>1174</v>
      </c>
      <c r="E688" s="18" t="s">
        <v>1193</v>
      </c>
      <c r="F688" s="19" t="s">
        <v>1005</v>
      </c>
      <c r="G688" s="35" t="str">
        <f t="shared" si="6"/>
        <v>Université_des_Sciences_et_de_la_Technologie_Houari_BoumedièneFaculté_des_Sciences_de_la_Terre_de_Géographie_et_de_l’Aménagement_du_Territoire </v>
      </c>
    </row>
    <row r="689" spans="1:7" x14ac:dyDescent="0.25">
      <c r="A689" s="21" t="s">
        <v>1172</v>
      </c>
      <c r="B689" s="20" t="s">
        <v>913</v>
      </c>
      <c r="C689" s="19" t="s">
        <v>1173</v>
      </c>
      <c r="D689" s="19" t="s">
        <v>1174</v>
      </c>
      <c r="E689" s="18" t="s">
        <v>1193</v>
      </c>
      <c r="F689" s="19" t="s">
        <v>1194</v>
      </c>
      <c r="G689" s="35" t="str">
        <f t="shared" si="6"/>
        <v>Université_des_Sciences_et_de_la_Technologie_Houari_BoumedièneFaculté_des_Sciences_de_la_Terre_de_Géographie_et_de_l’Aménagement_du_Territoire </v>
      </c>
    </row>
    <row r="690" spans="1:7" x14ac:dyDescent="0.25">
      <c r="A690" s="21" t="s">
        <v>1172</v>
      </c>
      <c r="B690" s="20" t="s">
        <v>913</v>
      </c>
      <c r="C690" s="19" t="s">
        <v>1173</v>
      </c>
      <c r="D690" s="19" t="s">
        <v>1174</v>
      </c>
      <c r="E690" s="18" t="s">
        <v>1193</v>
      </c>
      <c r="F690" s="19" t="s">
        <v>1205</v>
      </c>
      <c r="G690" s="35" t="str">
        <f t="shared" si="6"/>
        <v>Université_des_Sciences_et_de_la_Technologie_Houari_BoumedièneFaculté_des_Sciences_de_la_Terre_de_Géographie_et_de_l’Aménagement_du_Territoire </v>
      </c>
    </row>
    <row r="691" spans="1:7" x14ac:dyDescent="0.25">
      <c r="A691" s="21" t="s">
        <v>1209</v>
      </c>
      <c r="B691" s="19" t="s">
        <v>887</v>
      </c>
      <c r="C691" s="19" t="s">
        <v>1447</v>
      </c>
      <c r="D691" s="19" t="s">
        <v>1210</v>
      </c>
      <c r="E691" s="18" t="s">
        <v>1211</v>
      </c>
      <c r="F691" s="36" t="s">
        <v>979</v>
      </c>
      <c r="G691" s="35" t="str">
        <f t="shared" si="6"/>
        <v>Université_des_Sciences_et_de_la_Technologie_Mohamed_Boudiaf_OranFaculté_d’Architecture_et_de_Génie_Civil</v>
      </c>
    </row>
    <row r="692" spans="1:7" x14ac:dyDescent="0.25">
      <c r="A692" s="21" t="s">
        <v>1209</v>
      </c>
      <c r="B692" s="19" t="s">
        <v>887</v>
      </c>
      <c r="C692" s="19" t="s">
        <v>1447</v>
      </c>
      <c r="D692" s="19" t="s">
        <v>1210</v>
      </c>
      <c r="E692" s="18" t="s">
        <v>1211</v>
      </c>
      <c r="F692" s="19" t="s">
        <v>918</v>
      </c>
      <c r="G692" s="35" t="str">
        <f t="shared" si="6"/>
        <v>Université_des_Sciences_et_de_la_Technologie_Mohamed_Boudiaf_OranFaculté_d’Architecture_et_de_Génie_Civil</v>
      </c>
    </row>
    <row r="693" spans="1:7" x14ac:dyDescent="0.25">
      <c r="A693" s="21" t="s">
        <v>1209</v>
      </c>
      <c r="B693" s="19" t="s">
        <v>887</v>
      </c>
      <c r="C693" s="19" t="s">
        <v>1447</v>
      </c>
      <c r="D693" s="19" t="s">
        <v>1210</v>
      </c>
      <c r="E693" s="18" t="s">
        <v>1211</v>
      </c>
      <c r="F693" s="19" t="s">
        <v>836</v>
      </c>
      <c r="G693" s="35" t="str">
        <f t="shared" si="6"/>
        <v>Université_des_Sciences_et_de_la_Technologie_Mohamed_Boudiaf_OranFaculté_d’Architecture_et_de_Génie_Civil</v>
      </c>
    </row>
    <row r="694" spans="1:7" x14ac:dyDescent="0.25">
      <c r="A694" s="21" t="s">
        <v>1209</v>
      </c>
      <c r="B694" s="19" t="s">
        <v>887</v>
      </c>
      <c r="C694" s="19" t="s">
        <v>1447</v>
      </c>
      <c r="D694" s="19" t="s">
        <v>1210</v>
      </c>
      <c r="E694" s="18" t="s">
        <v>1188</v>
      </c>
      <c r="F694" s="19"/>
      <c r="G694" s="35" t="str">
        <f t="shared" si="6"/>
        <v>Université_des_Sciences_et_de_la_Technologie_Mohamed_Boudiaf_OranFaculté_de_Chimie </v>
      </c>
    </row>
    <row r="695" spans="1:7" x14ac:dyDescent="0.25">
      <c r="A695" s="21" t="s">
        <v>1209</v>
      </c>
      <c r="B695" s="19" t="s">
        <v>887</v>
      </c>
      <c r="C695" s="19" t="s">
        <v>1447</v>
      </c>
      <c r="D695" s="19" t="s">
        <v>1210</v>
      </c>
      <c r="E695" s="18" t="s">
        <v>1217</v>
      </c>
      <c r="F695" s="19" t="s">
        <v>1218</v>
      </c>
      <c r="G695" s="35" t="str">
        <f t="shared" si="6"/>
        <v>Université_des_Sciences_et_de_la_Technologie_Mohamed_Boudiaf_OranFaculté_de_Génie_Mécanique</v>
      </c>
    </row>
    <row r="696" spans="1:7" x14ac:dyDescent="0.25">
      <c r="A696" s="21" t="s">
        <v>1209</v>
      </c>
      <c r="B696" s="19" t="s">
        <v>887</v>
      </c>
      <c r="C696" s="19" t="s">
        <v>1447</v>
      </c>
      <c r="D696" s="19" t="s">
        <v>1210</v>
      </c>
      <c r="E696" s="18" t="s">
        <v>1217</v>
      </c>
      <c r="F696" s="19" t="s">
        <v>1219</v>
      </c>
      <c r="G696" s="35" t="str">
        <f t="shared" si="6"/>
        <v>Université_des_Sciences_et_de_la_Technologie_Mohamed_Boudiaf_OranFaculté_de_Génie_Mécanique</v>
      </c>
    </row>
    <row r="697" spans="1:7" x14ac:dyDescent="0.25">
      <c r="A697" s="21" t="s">
        <v>1209</v>
      </c>
      <c r="B697" s="19" t="s">
        <v>887</v>
      </c>
      <c r="C697" s="19" t="s">
        <v>1447</v>
      </c>
      <c r="D697" s="19" t="s">
        <v>1210</v>
      </c>
      <c r="E697" s="18" t="s">
        <v>1217</v>
      </c>
      <c r="F697" s="19" t="s">
        <v>1221</v>
      </c>
      <c r="G697" s="35" t="str">
        <f t="shared" si="6"/>
        <v>Université_des_Sciences_et_de_la_Technologie_Mohamed_Boudiaf_OranFaculté_de_Génie_Mécanique</v>
      </c>
    </row>
    <row r="698" spans="1:7" x14ac:dyDescent="0.25">
      <c r="A698" s="21" t="s">
        <v>1209</v>
      </c>
      <c r="B698" s="19" t="s">
        <v>887</v>
      </c>
      <c r="C698" s="19" t="s">
        <v>1447</v>
      </c>
      <c r="D698" s="19" t="s">
        <v>1210</v>
      </c>
      <c r="E698" s="18" t="s">
        <v>1183</v>
      </c>
      <c r="F698" s="19" t="s">
        <v>1215</v>
      </c>
      <c r="G698" s="35" t="str">
        <f t="shared" si="6"/>
        <v>Université_des_Sciences_et_de_la_Technologie_Mohamed_Boudiaf_OranFaculté_de_Physique </v>
      </c>
    </row>
    <row r="699" spans="1:7" x14ac:dyDescent="0.25">
      <c r="A699" s="21" t="s">
        <v>1209</v>
      </c>
      <c r="B699" s="19" t="s">
        <v>887</v>
      </c>
      <c r="C699" s="19" t="s">
        <v>1447</v>
      </c>
      <c r="D699" s="19" t="s">
        <v>1210</v>
      </c>
      <c r="E699" s="18" t="s">
        <v>1183</v>
      </c>
      <c r="F699" s="19" t="s">
        <v>1216</v>
      </c>
      <c r="G699" s="35" t="str">
        <f t="shared" si="6"/>
        <v>Université_des_Sciences_et_de_la_Technologie_Mohamed_Boudiaf_OranFaculté_de_Physique </v>
      </c>
    </row>
    <row r="700" spans="1:7" x14ac:dyDescent="0.25">
      <c r="A700" s="21" t="s">
        <v>1209</v>
      </c>
      <c r="B700" s="19" t="s">
        <v>887</v>
      </c>
      <c r="C700" s="19" t="s">
        <v>1447</v>
      </c>
      <c r="D700" s="19" t="s">
        <v>1210</v>
      </c>
      <c r="E700" s="18" t="s">
        <v>1183</v>
      </c>
      <c r="F700" s="19" t="s">
        <v>1220</v>
      </c>
      <c r="G700" s="35" t="str">
        <f t="shared" si="6"/>
        <v>Université_des_Sciences_et_de_la_Technologie_Mohamed_Boudiaf_OranFaculté_de_Physique </v>
      </c>
    </row>
    <row r="701" spans="1:7" x14ac:dyDescent="0.25">
      <c r="A701" s="21" t="s">
        <v>1209</v>
      </c>
      <c r="B701" s="19" t="s">
        <v>887</v>
      </c>
      <c r="C701" s="19" t="s">
        <v>1447</v>
      </c>
      <c r="D701" s="19" t="s">
        <v>1210</v>
      </c>
      <c r="E701" s="18" t="s">
        <v>1136</v>
      </c>
      <c r="F701" s="19" t="s">
        <v>1058</v>
      </c>
      <c r="G701" s="35" t="str">
        <f t="shared" si="6"/>
        <v>Université_des_Sciences_et_de_la_Technologie_Mohamed_Boudiaf_OranFaculté_des_Mathématiques_et_de_l’Informatique</v>
      </c>
    </row>
    <row r="702" spans="1:7" x14ac:dyDescent="0.25">
      <c r="A702" s="21" t="s">
        <v>1209</v>
      </c>
      <c r="B702" s="19" t="s">
        <v>887</v>
      </c>
      <c r="C702" s="19" t="s">
        <v>1447</v>
      </c>
      <c r="D702" s="19" t="s">
        <v>1210</v>
      </c>
      <c r="E702" s="18" t="s">
        <v>1136</v>
      </c>
      <c r="F702" s="19" t="s">
        <v>1222</v>
      </c>
      <c r="G702" s="35" t="str">
        <f t="shared" si="6"/>
        <v>Université_des_Sciences_et_de_la_Technologie_Mohamed_Boudiaf_OranFaculté_des_Mathématiques_et_de_l’Informatique</v>
      </c>
    </row>
    <row r="703" spans="1:7" x14ac:dyDescent="0.25">
      <c r="A703" s="21" t="s">
        <v>1209</v>
      </c>
      <c r="B703" s="19" t="s">
        <v>887</v>
      </c>
      <c r="C703" s="19" t="s">
        <v>1447</v>
      </c>
      <c r="D703" s="19" t="s">
        <v>1210</v>
      </c>
      <c r="E703" s="18" t="s">
        <v>872</v>
      </c>
      <c r="F703" s="19" t="s">
        <v>898</v>
      </c>
      <c r="G703" s="35" t="str">
        <f t="shared" si="6"/>
        <v>Université_des_Sciences_et_de_la_Technologie_Mohamed_Boudiaf_OranFaculté_des_Sciences_de_la_Nature_et_de_la_Vie_</v>
      </c>
    </row>
    <row r="704" spans="1:7" x14ac:dyDescent="0.25">
      <c r="A704" s="21" t="s">
        <v>1209</v>
      </c>
      <c r="B704" s="19" t="s">
        <v>887</v>
      </c>
      <c r="C704" s="19" t="s">
        <v>1447</v>
      </c>
      <c r="D704" s="19" t="s">
        <v>1210</v>
      </c>
      <c r="E704" s="18" t="s">
        <v>872</v>
      </c>
      <c r="F704" s="19" t="s">
        <v>1214</v>
      </c>
      <c r="G704" s="35" t="str">
        <f t="shared" ref="G704:G767" si="7">CONCATENATE(SUBSTITUTE(C704," ","_"),SUBSTITUTE(E704," ","_"))</f>
        <v>Université_des_Sciences_et_de_la_Technologie_Mohamed_Boudiaf_OranFaculté_des_Sciences_de_la_Nature_et_de_la_Vie_</v>
      </c>
    </row>
    <row r="705" spans="1:7" x14ac:dyDescent="0.25">
      <c r="A705" s="21" t="s">
        <v>1209</v>
      </c>
      <c r="B705" s="19" t="s">
        <v>887</v>
      </c>
      <c r="C705" s="19" t="s">
        <v>1447</v>
      </c>
      <c r="D705" s="19" t="s">
        <v>1210</v>
      </c>
      <c r="E705" s="18" t="s">
        <v>1212</v>
      </c>
      <c r="F705" s="19" t="s">
        <v>1213</v>
      </c>
      <c r="G705" s="35" t="str">
        <f t="shared" si="7"/>
        <v>Université_des_Sciences_et_de_la_Technologie_Mohamed_Boudiaf_OranFaculté_Génie_Electrique</v>
      </c>
    </row>
    <row r="706" spans="1:7" x14ac:dyDescent="0.25">
      <c r="A706" s="21" t="s">
        <v>1209</v>
      </c>
      <c r="B706" s="19" t="s">
        <v>887</v>
      </c>
      <c r="C706" s="19" t="s">
        <v>1447</v>
      </c>
      <c r="D706" s="19" t="s">
        <v>1210</v>
      </c>
      <c r="E706" s="18" t="s">
        <v>1212</v>
      </c>
      <c r="F706" s="19" t="s">
        <v>980</v>
      </c>
      <c r="G706" s="35" t="str">
        <f t="shared" si="7"/>
        <v>Université_des_Sciences_et_de_la_Technologie_Mohamed_Boudiaf_OranFaculté_Génie_Electrique</v>
      </c>
    </row>
    <row r="707" spans="1:7" x14ac:dyDescent="0.25">
      <c r="A707" s="21" t="s">
        <v>1209</v>
      </c>
      <c r="B707" s="19" t="s">
        <v>887</v>
      </c>
      <c r="C707" s="19" t="s">
        <v>1447</v>
      </c>
      <c r="D707" s="19" t="s">
        <v>1210</v>
      </c>
      <c r="E707" s="18" t="s">
        <v>1212</v>
      </c>
      <c r="F707" s="19" t="s">
        <v>981</v>
      </c>
      <c r="G707" s="35" t="str">
        <f t="shared" si="7"/>
        <v>Université_des_Sciences_et_de_la_Technologie_Mohamed_Boudiaf_OranFaculté_Génie_Electrique</v>
      </c>
    </row>
    <row r="708" spans="1:7" x14ac:dyDescent="0.25">
      <c r="A708" s="21" t="s">
        <v>1209</v>
      </c>
      <c r="B708" s="19" t="s">
        <v>887</v>
      </c>
      <c r="C708" s="19" t="s">
        <v>1447</v>
      </c>
      <c r="D708" s="19" t="s">
        <v>1210</v>
      </c>
      <c r="E708" s="18" t="s">
        <v>1223</v>
      </c>
      <c r="F708" s="19"/>
      <c r="G708" s="35" t="str">
        <f t="shared" si="7"/>
        <v>Université_des_Sciences_et_de_la_Technologie_Mohamed_Boudiaf_OranInstitut_de_Sport</v>
      </c>
    </row>
    <row r="709" spans="1:7" x14ac:dyDescent="0.25">
      <c r="A709" s="21" t="s">
        <v>1224</v>
      </c>
      <c r="B709" s="20" t="s">
        <v>827</v>
      </c>
      <c r="C709" s="19" t="s">
        <v>1225</v>
      </c>
      <c r="D709" s="19" t="s">
        <v>1226</v>
      </c>
      <c r="E709" s="18" t="s">
        <v>1227</v>
      </c>
      <c r="F709" s="19" t="s">
        <v>1507</v>
      </c>
      <c r="G709" s="35" t="str">
        <f t="shared" si="7"/>
        <v>Université_des_Sciences_Islamiques_Emir_Abdelkader_de_ConstantineFaculté_de_Charia_et_de_l'Economie_</v>
      </c>
    </row>
    <row r="710" spans="1:7" x14ac:dyDescent="0.25">
      <c r="A710" s="21" t="s">
        <v>1224</v>
      </c>
      <c r="B710" s="20" t="s">
        <v>827</v>
      </c>
      <c r="C710" s="19" t="s">
        <v>1225</v>
      </c>
      <c r="D710" s="19" t="s">
        <v>1226</v>
      </c>
      <c r="E710" s="18" t="s">
        <v>1227</v>
      </c>
      <c r="F710" s="19" t="s">
        <v>1228</v>
      </c>
      <c r="G710" s="35" t="str">
        <f t="shared" si="7"/>
        <v>Université_des_Sciences_Islamiques_Emir_Abdelkader_de_ConstantineFaculté_de_Charia_et_de_l'Economie_</v>
      </c>
    </row>
    <row r="711" spans="1:7" x14ac:dyDescent="0.25">
      <c r="A711" s="21" t="s">
        <v>1224</v>
      </c>
      <c r="B711" s="20" t="s">
        <v>827</v>
      </c>
      <c r="C711" s="19" t="s">
        <v>1225</v>
      </c>
      <c r="D711" s="19" t="s">
        <v>1226</v>
      </c>
      <c r="E711" s="18" t="s">
        <v>1227</v>
      </c>
      <c r="F711" s="19" t="s">
        <v>1229</v>
      </c>
      <c r="G711" s="35" t="str">
        <f t="shared" si="7"/>
        <v>Université_des_Sciences_Islamiques_Emir_Abdelkader_de_ConstantineFaculté_de_Charia_et_de_l'Economie_</v>
      </c>
    </row>
    <row r="712" spans="1:7" x14ac:dyDescent="0.25">
      <c r="A712" s="21" t="s">
        <v>1224</v>
      </c>
      <c r="B712" s="20" t="s">
        <v>827</v>
      </c>
      <c r="C712" s="19" t="s">
        <v>1225</v>
      </c>
      <c r="D712" s="19" t="s">
        <v>1226</v>
      </c>
      <c r="E712" s="18" t="s">
        <v>1232</v>
      </c>
      <c r="F712" s="19"/>
      <c r="G712" s="35" t="str">
        <f t="shared" si="7"/>
        <v>Université_des_Sciences_Islamiques_Emir_Abdelkader_de_ConstantineFaculté_de_Fondement_de_Religion_</v>
      </c>
    </row>
    <row r="713" spans="1:7" x14ac:dyDescent="0.25">
      <c r="A713" s="21" t="s">
        <v>1224</v>
      </c>
      <c r="B713" s="20" t="s">
        <v>827</v>
      </c>
      <c r="C713" s="19" t="s">
        <v>1225</v>
      </c>
      <c r="D713" s="19" t="s">
        <v>1226</v>
      </c>
      <c r="E713" s="18" t="s">
        <v>1230</v>
      </c>
      <c r="F713" s="19" t="s">
        <v>1231</v>
      </c>
      <c r="G713" s="35" t="str">
        <f t="shared" si="7"/>
        <v>Université_des_Sciences_Islamiques_Emir_Abdelkader_de_ConstantineFaculté_des_Arts_et_de_la_Civilisation_Islamique</v>
      </c>
    </row>
    <row r="714" spans="1:7" x14ac:dyDescent="0.25">
      <c r="A714" s="21" t="s">
        <v>1224</v>
      </c>
      <c r="B714" s="20" t="s">
        <v>827</v>
      </c>
      <c r="C714" s="19" t="s">
        <v>1225</v>
      </c>
      <c r="D714" s="19" t="s">
        <v>1226</v>
      </c>
      <c r="E714" s="18" t="s">
        <v>1230</v>
      </c>
      <c r="F714" s="19" t="s">
        <v>1109</v>
      </c>
      <c r="G714" s="35" t="str">
        <f t="shared" si="7"/>
        <v>Université_des_Sciences_Islamiques_Emir_Abdelkader_de_ConstantineFaculté_des_Arts_et_de_la_Civilisation_Islamique</v>
      </c>
    </row>
    <row r="715" spans="1:7" x14ac:dyDescent="0.25">
      <c r="A715" s="21" t="s">
        <v>1224</v>
      </c>
      <c r="B715" s="20" t="s">
        <v>827</v>
      </c>
      <c r="C715" s="19" t="s">
        <v>1225</v>
      </c>
      <c r="D715" s="19" t="s">
        <v>1226</v>
      </c>
      <c r="E715" s="18" t="s">
        <v>1230</v>
      </c>
      <c r="F715" s="19" t="s">
        <v>879</v>
      </c>
      <c r="G715" s="35" t="str">
        <f t="shared" si="7"/>
        <v>Université_des_Sciences_Islamiques_Emir_Abdelkader_de_ConstantineFaculté_des_Arts_et_de_la_Civilisation_Islamique</v>
      </c>
    </row>
    <row r="716" spans="1:7" x14ac:dyDescent="0.25">
      <c r="A716" s="21" t="s">
        <v>1233</v>
      </c>
      <c r="B716" s="20" t="s">
        <v>887</v>
      </c>
      <c r="C716" s="19" t="s">
        <v>1234</v>
      </c>
      <c r="D716" s="19" t="s">
        <v>1235</v>
      </c>
      <c r="E716" s="18" t="s">
        <v>911</v>
      </c>
      <c r="F716" s="19"/>
      <c r="G716" s="35" t="str">
        <f t="shared" si="7"/>
        <v>Université_El_Djilali_Liabès_de_Sidi_Bel_AbbèsFaculté_de_Médecine</v>
      </c>
    </row>
    <row r="717" spans="1:7" x14ac:dyDescent="0.25">
      <c r="A717" s="21" t="s">
        <v>1233</v>
      </c>
      <c r="B717" s="20" t="s">
        <v>887</v>
      </c>
      <c r="C717" s="19" t="s">
        <v>1234</v>
      </c>
      <c r="D717" s="19" t="s">
        <v>1235</v>
      </c>
      <c r="E717" s="18" t="s">
        <v>835</v>
      </c>
      <c r="F717" s="19" t="s">
        <v>1152</v>
      </c>
      <c r="G717" s="35" t="str">
        <f t="shared" si="7"/>
        <v>Université_El_Djilali_Liabès_de_Sidi_Bel_AbbèsFaculté_de_Technologie</v>
      </c>
    </row>
    <row r="718" spans="1:7" x14ac:dyDescent="0.25">
      <c r="A718" s="21" t="s">
        <v>1233</v>
      </c>
      <c r="B718" s="20" t="s">
        <v>887</v>
      </c>
      <c r="C718" s="19" t="s">
        <v>1234</v>
      </c>
      <c r="D718" s="19" t="s">
        <v>1235</v>
      </c>
      <c r="E718" s="18" t="s">
        <v>835</v>
      </c>
      <c r="F718" s="19" t="s">
        <v>924</v>
      </c>
      <c r="G718" s="35" t="str">
        <f t="shared" si="7"/>
        <v>Université_El_Djilali_Liabès_de_Sidi_Bel_AbbèsFaculté_de_Technologie</v>
      </c>
    </row>
    <row r="719" spans="1:7" x14ac:dyDescent="0.25">
      <c r="A719" s="21" t="s">
        <v>1233</v>
      </c>
      <c r="B719" s="20" t="s">
        <v>887</v>
      </c>
      <c r="C719" s="19" t="s">
        <v>1234</v>
      </c>
      <c r="D719" s="19" t="s">
        <v>1235</v>
      </c>
      <c r="E719" s="18" t="s">
        <v>835</v>
      </c>
      <c r="F719" s="19" t="s">
        <v>1140</v>
      </c>
      <c r="G719" s="35" t="str">
        <f t="shared" si="7"/>
        <v>Université_El_Djilali_Liabès_de_Sidi_Bel_AbbèsFaculté_de_Technologie</v>
      </c>
    </row>
    <row r="720" spans="1:7" x14ac:dyDescent="0.25">
      <c r="A720" s="21" t="s">
        <v>1233</v>
      </c>
      <c r="B720" s="20" t="s">
        <v>887</v>
      </c>
      <c r="C720" s="19" t="s">
        <v>1234</v>
      </c>
      <c r="D720" s="19" t="s">
        <v>1235</v>
      </c>
      <c r="E720" s="18" t="s">
        <v>835</v>
      </c>
      <c r="F720" s="19" t="s">
        <v>1239</v>
      </c>
      <c r="G720" s="35" t="str">
        <f t="shared" si="7"/>
        <v>Université_El_Djilali_Liabès_de_Sidi_Bel_AbbèsFaculté_de_Technologie</v>
      </c>
    </row>
    <row r="721" spans="1:7" x14ac:dyDescent="0.25">
      <c r="A721" s="21" t="s">
        <v>1233</v>
      </c>
      <c r="B721" s="20" t="s">
        <v>887</v>
      </c>
      <c r="C721" s="19" t="s">
        <v>1234</v>
      </c>
      <c r="D721" s="19" t="s">
        <v>1235</v>
      </c>
      <c r="E721" s="18" t="s">
        <v>835</v>
      </c>
      <c r="F721" s="19" t="s">
        <v>868</v>
      </c>
      <c r="G721" s="35" t="str">
        <f t="shared" si="7"/>
        <v>Université_El_Djilali_Liabès_de_Sidi_Bel_AbbèsFaculté_de_Technologie</v>
      </c>
    </row>
    <row r="722" spans="1:7" x14ac:dyDescent="0.25">
      <c r="A722" s="21" t="s">
        <v>1233</v>
      </c>
      <c r="B722" s="20" t="s">
        <v>887</v>
      </c>
      <c r="C722" s="19" t="s">
        <v>1234</v>
      </c>
      <c r="D722" s="19" t="s">
        <v>1235</v>
      </c>
      <c r="E722" s="18" t="s">
        <v>1236</v>
      </c>
      <c r="F722" s="19" t="s">
        <v>1237</v>
      </c>
      <c r="G722" s="35" t="str">
        <f t="shared" si="7"/>
        <v>Université_El_Djilali_Liabès_de_Sidi_Bel_AbbèsFaculté_des_Lettres_et_des_Sciences_Humaines</v>
      </c>
    </row>
    <row r="723" spans="1:7" x14ac:dyDescent="0.25">
      <c r="A723" s="21" t="s">
        <v>1233</v>
      </c>
      <c r="B723" s="20" t="s">
        <v>887</v>
      </c>
      <c r="C723" s="19" t="s">
        <v>1234</v>
      </c>
      <c r="D723" s="19" t="s">
        <v>1235</v>
      </c>
      <c r="E723" s="18" t="s">
        <v>1236</v>
      </c>
      <c r="F723" s="19" t="s">
        <v>1137</v>
      </c>
      <c r="G723" s="35" t="str">
        <f t="shared" si="7"/>
        <v>Université_El_Djilali_Liabès_de_Sidi_Bel_AbbèsFaculté_des_Lettres_et_des_Sciences_Humaines</v>
      </c>
    </row>
    <row r="724" spans="1:7" x14ac:dyDescent="0.25">
      <c r="A724" s="21" t="s">
        <v>1233</v>
      </c>
      <c r="B724" s="20" t="s">
        <v>887</v>
      </c>
      <c r="C724" s="19" t="s">
        <v>1234</v>
      </c>
      <c r="D724" s="19" t="s">
        <v>1235</v>
      </c>
      <c r="E724" s="18" t="s">
        <v>1236</v>
      </c>
      <c r="F724" s="19" t="s">
        <v>1138</v>
      </c>
      <c r="G724" s="35" t="str">
        <f t="shared" si="7"/>
        <v>Université_El_Djilali_Liabès_de_Sidi_Bel_AbbèsFaculté_des_Lettres_et_des_Sciences_Humaines</v>
      </c>
    </row>
    <row r="725" spans="1:7" x14ac:dyDescent="0.25">
      <c r="A725" s="21" t="s">
        <v>1233</v>
      </c>
      <c r="B725" s="20" t="s">
        <v>887</v>
      </c>
      <c r="C725" s="19" t="s">
        <v>1234</v>
      </c>
      <c r="D725" s="19" t="s">
        <v>1235</v>
      </c>
      <c r="E725" s="18" t="s">
        <v>1236</v>
      </c>
      <c r="F725" s="19" t="s">
        <v>1139</v>
      </c>
      <c r="G725" s="35" t="str">
        <f t="shared" si="7"/>
        <v>Université_El_Djilali_Liabès_de_Sidi_Bel_AbbèsFaculté_des_Lettres_et_des_Sciences_Humaines</v>
      </c>
    </row>
    <row r="726" spans="1:7" x14ac:dyDescent="0.25">
      <c r="A726" s="21" t="s">
        <v>1233</v>
      </c>
      <c r="B726" s="20" t="s">
        <v>887</v>
      </c>
      <c r="C726" s="19" t="s">
        <v>1234</v>
      </c>
      <c r="D726" s="19" t="s">
        <v>1235</v>
      </c>
      <c r="E726" s="18" t="s">
        <v>1236</v>
      </c>
      <c r="F726" s="19" t="s">
        <v>1240</v>
      </c>
      <c r="G726" s="35" t="str">
        <f t="shared" si="7"/>
        <v>Université_El_Djilali_Liabès_de_Sidi_Bel_AbbèsFaculté_des_Lettres_et_des_Sciences_Humaines</v>
      </c>
    </row>
    <row r="727" spans="1:7" x14ac:dyDescent="0.25">
      <c r="A727" s="21" t="s">
        <v>1233</v>
      </c>
      <c r="B727" s="20" t="s">
        <v>887</v>
      </c>
      <c r="C727" s="19" t="s">
        <v>1234</v>
      </c>
      <c r="D727" s="19" t="s">
        <v>1235</v>
      </c>
      <c r="E727" s="18" t="s">
        <v>1236</v>
      </c>
      <c r="F727" s="19" t="s">
        <v>1155</v>
      </c>
      <c r="G727" s="35" t="str">
        <f t="shared" si="7"/>
        <v>Université_El_Djilali_Liabès_de_Sidi_Bel_AbbèsFaculté_des_Lettres_et_des_Sciences_Humaines</v>
      </c>
    </row>
    <row r="728" spans="1:7" x14ac:dyDescent="0.25">
      <c r="A728" s="21" t="s">
        <v>1233</v>
      </c>
      <c r="B728" s="20" t="s">
        <v>887</v>
      </c>
      <c r="C728" s="19" t="s">
        <v>1234</v>
      </c>
      <c r="D728" s="19" t="s">
        <v>1235</v>
      </c>
      <c r="E728" s="18" t="s">
        <v>1236</v>
      </c>
      <c r="F728" s="19" t="s">
        <v>850</v>
      </c>
      <c r="G728" s="35" t="str">
        <f t="shared" si="7"/>
        <v>Université_El_Djilali_Liabès_de_Sidi_Bel_AbbèsFaculté_des_Lettres_et_des_Sciences_Humaines</v>
      </c>
    </row>
    <row r="729" spans="1:7" x14ac:dyDescent="0.25">
      <c r="A729" s="21" t="s">
        <v>1233</v>
      </c>
      <c r="B729" s="20" t="s">
        <v>887</v>
      </c>
      <c r="C729" s="19" t="s">
        <v>1234</v>
      </c>
      <c r="D729" s="19" t="s">
        <v>1235</v>
      </c>
      <c r="E729" s="18" t="s">
        <v>1236</v>
      </c>
      <c r="F729" s="19" t="s">
        <v>1241</v>
      </c>
      <c r="G729" s="35" t="str">
        <f t="shared" si="7"/>
        <v>Université_El_Djilali_Liabès_de_Sidi_Bel_AbbèsFaculté_des_Lettres_et_des_Sciences_Humaines</v>
      </c>
    </row>
    <row r="730" spans="1:7" x14ac:dyDescent="0.25">
      <c r="A730" s="21" t="s">
        <v>1233</v>
      </c>
      <c r="B730" s="20" t="s">
        <v>887</v>
      </c>
      <c r="C730" s="19" t="s">
        <v>1234</v>
      </c>
      <c r="D730" s="19" t="s">
        <v>1235</v>
      </c>
      <c r="E730" s="18" t="s">
        <v>830</v>
      </c>
      <c r="F730" s="36" t="s">
        <v>856</v>
      </c>
      <c r="G730" s="35" t="str">
        <f t="shared" si="7"/>
        <v>Université_El_Djilali_Liabès_de_Sidi_Bel_AbbèsFaculté_des_Sciences</v>
      </c>
    </row>
    <row r="731" spans="1:7" x14ac:dyDescent="0.25">
      <c r="A731" s="21" t="s">
        <v>1233</v>
      </c>
      <c r="B731" s="20" t="s">
        <v>887</v>
      </c>
      <c r="C731" s="19" t="s">
        <v>1234</v>
      </c>
      <c r="D731" s="19" t="s">
        <v>1235</v>
      </c>
      <c r="E731" s="18" t="s">
        <v>830</v>
      </c>
      <c r="F731" s="19" t="s">
        <v>873</v>
      </c>
      <c r="G731" s="35" t="str">
        <f t="shared" si="7"/>
        <v>Université_El_Djilali_Liabès_de_Sidi_Bel_AbbèsFaculté_des_Sciences</v>
      </c>
    </row>
    <row r="732" spans="1:7" x14ac:dyDescent="0.25">
      <c r="A732" s="21" t="s">
        <v>1233</v>
      </c>
      <c r="B732" s="20" t="s">
        <v>887</v>
      </c>
      <c r="C732" s="19" t="s">
        <v>1234</v>
      </c>
      <c r="D732" s="19" t="s">
        <v>1235</v>
      </c>
      <c r="E732" s="18" t="s">
        <v>830</v>
      </c>
      <c r="F732" s="19" t="s">
        <v>1238</v>
      </c>
      <c r="G732" s="35" t="str">
        <f t="shared" si="7"/>
        <v>Université_El_Djilali_Liabès_de_Sidi_Bel_AbbèsFaculté_des_Sciences</v>
      </c>
    </row>
    <row r="733" spans="1:7" x14ac:dyDescent="0.25">
      <c r="A733" s="21" t="s">
        <v>1233</v>
      </c>
      <c r="B733" s="20" t="s">
        <v>887</v>
      </c>
      <c r="C733" s="19" t="s">
        <v>1234</v>
      </c>
      <c r="D733" s="19" t="s">
        <v>1235</v>
      </c>
      <c r="E733" s="18" t="s">
        <v>830</v>
      </c>
      <c r="F733" s="19" t="s">
        <v>876</v>
      </c>
      <c r="G733" s="35" t="str">
        <f t="shared" si="7"/>
        <v>Université_El_Djilali_Liabès_de_Sidi_Bel_AbbèsFaculté_des_Sciences</v>
      </c>
    </row>
    <row r="734" spans="1:7" x14ac:dyDescent="0.25">
      <c r="A734" s="21" t="s">
        <v>1233</v>
      </c>
      <c r="B734" s="20" t="s">
        <v>887</v>
      </c>
      <c r="C734" s="19" t="s">
        <v>1234</v>
      </c>
      <c r="D734" s="19" t="s">
        <v>1235</v>
      </c>
      <c r="E734" s="18" t="s">
        <v>830</v>
      </c>
      <c r="F734" s="19" t="s">
        <v>877</v>
      </c>
      <c r="G734" s="35" t="str">
        <f t="shared" si="7"/>
        <v>Université_El_Djilali_Liabès_de_Sidi_Bel_AbbèsFaculté_des_Sciences</v>
      </c>
    </row>
    <row r="735" spans="1:7" x14ac:dyDescent="0.25">
      <c r="A735" s="21" t="s">
        <v>1233</v>
      </c>
      <c r="B735" s="20" t="s">
        <v>887</v>
      </c>
      <c r="C735" s="19" t="s">
        <v>1234</v>
      </c>
      <c r="D735" s="19" t="s">
        <v>1235</v>
      </c>
      <c r="E735" s="18" t="s">
        <v>1244</v>
      </c>
      <c r="F735" s="19"/>
      <c r="G735" s="35" t="str">
        <f t="shared" si="7"/>
        <v>Université_El_Djilali_Liabès_de_Sidi_Bel_AbbèsFaculté_des_Sciences_Commerciales</v>
      </c>
    </row>
    <row r="736" spans="1:7" x14ac:dyDescent="0.25">
      <c r="A736" s="21" t="s">
        <v>1233</v>
      </c>
      <c r="B736" s="20" t="s">
        <v>887</v>
      </c>
      <c r="C736" s="19" t="s">
        <v>1234</v>
      </c>
      <c r="D736" s="19" t="s">
        <v>1235</v>
      </c>
      <c r="E736" s="18" t="s">
        <v>973</v>
      </c>
      <c r="F736" s="19" t="s">
        <v>1242</v>
      </c>
      <c r="G736" s="35" t="str">
        <f t="shared" si="7"/>
        <v>Université_El_Djilali_Liabès_de_Sidi_Bel_AbbèsFacultés_de_Droit_et_de_Science_Politique</v>
      </c>
    </row>
    <row r="737" spans="1:7" x14ac:dyDescent="0.25">
      <c r="A737" s="21" t="s">
        <v>1233</v>
      </c>
      <c r="B737" s="20" t="s">
        <v>887</v>
      </c>
      <c r="C737" s="19" t="s">
        <v>1234</v>
      </c>
      <c r="D737" s="19" t="s">
        <v>1235</v>
      </c>
      <c r="E737" s="18" t="s">
        <v>973</v>
      </c>
      <c r="F737" s="19" t="s">
        <v>1243</v>
      </c>
      <c r="G737" s="35" t="str">
        <f t="shared" si="7"/>
        <v>Université_El_Djilali_Liabès_de_Sidi_Bel_AbbèsFacultés_de_Droit_et_de_Science_Politique</v>
      </c>
    </row>
    <row r="738" spans="1:7" x14ac:dyDescent="0.25">
      <c r="A738" s="21" t="s">
        <v>1245</v>
      </c>
      <c r="B738" s="20" t="s">
        <v>827</v>
      </c>
      <c r="C738" s="19" t="s">
        <v>1246</v>
      </c>
      <c r="D738" s="19" t="s">
        <v>1247</v>
      </c>
      <c r="E738" s="18" t="s">
        <v>866</v>
      </c>
      <c r="F738" s="19" t="s">
        <v>834</v>
      </c>
      <c r="G738" s="35" t="str">
        <f t="shared" si="7"/>
        <v>Université_El_Hadj_Lakhdar_de_BatnaFaculté_de_Droit_et_des_Sciences_Politiques</v>
      </c>
    </row>
    <row r="739" spans="1:7" x14ac:dyDescent="0.25">
      <c r="A739" s="21" t="s">
        <v>1245</v>
      </c>
      <c r="B739" s="20" t="s">
        <v>827</v>
      </c>
      <c r="C739" s="19" t="s">
        <v>1246</v>
      </c>
      <c r="D739" s="19" t="s">
        <v>1247</v>
      </c>
      <c r="E739" s="18" t="s">
        <v>866</v>
      </c>
      <c r="F739" s="19" t="s">
        <v>850</v>
      </c>
      <c r="G739" s="35" t="str">
        <f t="shared" si="7"/>
        <v>Université_El_Hadj_Lakhdar_de_BatnaFaculté_de_Droit_et_des_Sciences_Politiques</v>
      </c>
    </row>
    <row r="740" spans="1:7" x14ac:dyDescent="0.25">
      <c r="A740" s="21" t="s">
        <v>1245</v>
      </c>
      <c r="B740" s="20" t="s">
        <v>827</v>
      </c>
      <c r="C740" s="19" t="s">
        <v>1246</v>
      </c>
      <c r="D740" s="19" t="s">
        <v>1247</v>
      </c>
      <c r="E740" s="18" t="s">
        <v>983</v>
      </c>
      <c r="F740" s="36" t="s">
        <v>894</v>
      </c>
      <c r="G740" s="35" t="str">
        <f t="shared" si="7"/>
        <v>Université_El_Hadj_Lakhdar_de_BatnaFaculté_de_Lettres_et_Langues</v>
      </c>
    </row>
    <row r="741" spans="1:7" x14ac:dyDescent="0.25">
      <c r="A741" s="21" t="s">
        <v>1245</v>
      </c>
      <c r="B741" s="20" t="s">
        <v>827</v>
      </c>
      <c r="C741" s="19" t="s">
        <v>1246</v>
      </c>
      <c r="D741" s="19" t="s">
        <v>1247</v>
      </c>
      <c r="E741" s="18" t="s">
        <v>983</v>
      </c>
      <c r="F741" s="19" t="s">
        <v>857</v>
      </c>
      <c r="G741" s="35" t="str">
        <f t="shared" si="7"/>
        <v>Université_El_Hadj_Lakhdar_de_BatnaFaculté_de_Lettres_et_Langues</v>
      </c>
    </row>
    <row r="742" spans="1:7" x14ac:dyDescent="0.25">
      <c r="A742" s="21" t="s">
        <v>1245</v>
      </c>
      <c r="B742" s="20" t="s">
        <v>827</v>
      </c>
      <c r="C742" s="19" t="s">
        <v>1246</v>
      </c>
      <c r="D742" s="19" t="s">
        <v>1247</v>
      </c>
      <c r="E742" s="18" t="s">
        <v>983</v>
      </c>
      <c r="F742" s="19" t="s">
        <v>1256</v>
      </c>
      <c r="G742" s="35" t="str">
        <f t="shared" si="7"/>
        <v>Université_El_Hadj_Lakhdar_de_BatnaFaculté_de_Lettres_et_Langues</v>
      </c>
    </row>
    <row r="743" spans="1:7" x14ac:dyDescent="0.25">
      <c r="A743" s="21" t="s">
        <v>1245</v>
      </c>
      <c r="B743" s="20" t="s">
        <v>827</v>
      </c>
      <c r="C743" s="19" t="s">
        <v>1246</v>
      </c>
      <c r="D743" s="19" t="s">
        <v>1247</v>
      </c>
      <c r="E743" s="18" t="s">
        <v>911</v>
      </c>
      <c r="F743" s="19" t="s">
        <v>1248</v>
      </c>
      <c r="G743" s="35" t="str">
        <f t="shared" si="7"/>
        <v>Université_El_Hadj_Lakhdar_de_BatnaFaculté_de_Médecine</v>
      </c>
    </row>
    <row r="744" spans="1:7" x14ac:dyDescent="0.25">
      <c r="A744" s="21" t="s">
        <v>1245</v>
      </c>
      <c r="B744" s="20" t="s">
        <v>827</v>
      </c>
      <c r="C744" s="19" t="s">
        <v>1246</v>
      </c>
      <c r="D744" s="19" t="s">
        <v>1247</v>
      </c>
      <c r="E744" s="18" t="s">
        <v>911</v>
      </c>
      <c r="F744" s="19" t="s">
        <v>1010</v>
      </c>
      <c r="G744" s="35" t="str">
        <f t="shared" si="7"/>
        <v>Université_El_Hadj_Lakhdar_de_BatnaFaculté_de_Médecine</v>
      </c>
    </row>
    <row r="745" spans="1:7" x14ac:dyDescent="0.25">
      <c r="A745" s="21" t="s">
        <v>1245</v>
      </c>
      <c r="B745" s="20" t="s">
        <v>827</v>
      </c>
      <c r="C745" s="19" t="s">
        <v>1246</v>
      </c>
      <c r="D745" s="19" t="s">
        <v>1247</v>
      </c>
      <c r="E745" s="18" t="s">
        <v>911</v>
      </c>
      <c r="F745" s="19" t="s">
        <v>1012</v>
      </c>
      <c r="G745" s="35" t="str">
        <f t="shared" si="7"/>
        <v>Université_El_Hadj_Lakhdar_de_BatnaFaculté_de_Médecine</v>
      </c>
    </row>
    <row r="746" spans="1:7" x14ac:dyDescent="0.25">
      <c r="A746" s="21" t="s">
        <v>1245</v>
      </c>
      <c r="B746" s="20" t="s">
        <v>827</v>
      </c>
      <c r="C746" s="19" t="s">
        <v>1246</v>
      </c>
      <c r="D746" s="19" t="s">
        <v>1247</v>
      </c>
      <c r="E746" s="18" t="s">
        <v>835</v>
      </c>
      <c r="F746" s="19" t="s">
        <v>980</v>
      </c>
      <c r="G746" s="35" t="str">
        <f t="shared" si="7"/>
        <v>Université_El_Hadj_Lakhdar_de_BatnaFaculté_de_Technologie</v>
      </c>
    </row>
    <row r="747" spans="1:7" x14ac:dyDescent="0.25">
      <c r="A747" s="21" t="s">
        <v>1245</v>
      </c>
      <c r="B747" s="20" t="s">
        <v>827</v>
      </c>
      <c r="C747" s="19" t="s">
        <v>1246</v>
      </c>
      <c r="D747" s="19" t="s">
        <v>1247</v>
      </c>
      <c r="E747" s="18" t="s">
        <v>835</v>
      </c>
      <c r="F747" s="19" t="s">
        <v>981</v>
      </c>
      <c r="G747" s="35" t="str">
        <f t="shared" si="7"/>
        <v>Université_El_Hadj_Lakhdar_de_BatnaFaculté_de_Technologie</v>
      </c>
    </row>
    <row r="748" spans="1:7" x14ac:dyDescent="0.25">
      <c r="A748" s="21" t="s">
        <v>1245</v>
      </c>
      <c r="B748" s="20" t="s">
        <v>827</v>
      </c>
      <c r="C748" s="19" t="s">
        <v>1246</v>
      </c>
      <c r="D748" s="19" t="s">
        <v>1247</v>
      </c>
      <c r="E748" s="18" t="s">
        <v>835</v>
      </c>
      <c r="F748" s="19" t="s">
        <v>1255</v>
      </c>
      <c r="G748" s="35" t="str">
        <f t="shared" si="7"/>
        <v>Université_El_Hadj_Lakhdar_de_BatnaFaculté_de_Technologie</v>
      </c>
    </row>
    <row r="749" spans="1:7" x14ac:dyDescent="0.25">
      <c r="A749" s="21" t="s">
        <v>1245</v>
      </c>
      <c r="B749" s="20" t="s">
        <v>827</v>
      </c>
      <c r="C749" s="19" t="s">
        <v>1246</v>
      </c>
      <c r="D749" s="19" t="s">
        <v>1247</v>
      </c>
      <c r="E749" s="18" t="s">
        <v>835</v>
      </c>
      <c r="F749" s="19" t="s">
        <v>840</v>
      </c>
      <c r="G749" s="35" t="str">
        <f t="shared" si="7"/>
        <v>Université_El_Hadj_Lakhdar_de_BatnaFaculté_de_Technologie</v>
      </c>
    </row>
    <row r="750" spans="1:7" x14ac:dyDescent="0.25">
      <c r="A750" s="21" t="s">
        <v>1245</v>
      </c>
      <c r="B750" s="20" t="s">
        <v>827</v>
      </c>
      <c r="C750" s="19" t="s">
        <v>1246</v>
      </c>
      <c r="D750" s="19" t="s">
        <v>1247</v>
      </c>
      <c r="E750" s="18" t="s">
        <v>835</v>
      </c>
      <c r="F750" s="19" t="s">
        <v>1258</v>
      </c>
      <c r="G750" s="35" t="str">
        <f t="shared" si="7"/>
        <v>Université_El_Hadj_Lakhdar_de_BatnaFaculté_de_Technologie</v>
      </c>
    </row>
    <row r="751" spans="1:7" x14ac:dyDescent="0.25">
      <c r="A751" s="21" t="s">
        <v>1245</v>
      </c>
      <c r="B751" s="20" t="s">
        <v>827</v>
      </c>
      <c r="C751" s="19" t="s">
        <v>1246</v>
      </c>
      <c r="D751" s="19" t="s">
        <v>1247</v>
      </c>
      <c r="E751" s="18" t="s">
        <v>830</v>
      </c>
      <c r="F751" s="19" t="s">
        <v>1248</v>
      </c>
      <c r="G751" s="35" t="str">
        <f t="shared" si="7"/>
        <v>Université_El_Hadj_Lakhdar_de_BatnaFaculté_des_Sciences</v>
      </c>
    </row>
    <row r="752" spans="1:7" x14ac:dyDescent="0.25">
      <c r="A752" s="21" t="s">
        <v>1245</v>
      </c>
      <c r="B752" s="20" t="s">
        <v>827</v>
      </c>
      <c r="C752" s="19" t="s">
        <v>1246</v>
      </c>
      <c r="D752" s="19" t="s">
        <v>1247</v>
      </c>
      <c r="E752" s="18" t="s">
        <v>830</v>
      </c>
      <c r="F752" s="19" t="s">
        <v>831</v>
      </c>
      <c r="G752" s="35" t="str">
        <f t="shared" si="7"/>
        <v>Université_El_Hadj_Lakhdar_de_BatnaFaculté_des_Sciences</v>
      </c>
    </row>
    <row r="753" spans="1:7" x14ac:dyDescent="0.25">
      <c r="A753" s="21" t="s">
        <v>1245</v>
      </c>
      <c r="B753" s="20" t="s">
        <v>827</v>
      </c>
      <c r="C753" s="19" t="s">
        <v>1246</v>
      </c>
      <c r="D753" s="19" t="s">
        <v>1247</v>
      </c>
      <c r="E753" s="18" t="s">
        <v>830</v>
      </c>
      <c r="F753" s="19" t="s">
        <v>1058</v>
      </c>
      <c r="G753" s="35" t="str">
        <f t="shared" si="7"/>
        <v>Université_El_Hadj_Lakhdar_de_BatnaFaculté_des_Sciences</v>
      </c>
    </row>
    <row r="754" spans="1:7" x14ac:dyDescent="0.25">
      <c r="A754" s="21" t="s">
        <v>1245</v>
      </c>
      <c r="B754" s="20" t="s">
        <v>827</v>
      </c>
      <c r="C754" s="19" t="s">
        <v>1246</v>
      </c>
      <c r="D754" s="19" t="s">
        <v>1247</v>
      </c>
      <c r="E754" s="18" t="s">
        <v>830</v>
      </c>
      <c r="F754" s="19" t="s">
        <v>864</v>
      </c>
      <c r="G754" s="35" t="str">
        <f t="shared" si="7"/>
        <v>Université_El_Hadj_Lakhdar_de_BatnaFaculté_des_Sciences</v>
      </c>
    </row>
    <row r="755" spans="1:7" x14ac:dyDescent="0.25">
      <c r="A755" s="21" t="s">
        <v>1245</v>
      </c>
      <c r="B755" s="20" t="s">
        <v>827</v>
      </c>
      <c r="C755" s="19" t="s">
        <v>1246</v>
      </c>
      <c r="D755" s="19" t="s">
        <v>1247</v>
      </c>
      <c r="E755" s="18" t="s">
        <v>830</v>
      </c>
      <c r="F755" s="19" t="s">
        <v>1262</v>
      </c>
      <c r="G755" s="35" t="str">
        <f t="shared" si="7"/>
        <v>Université_El_Hadj_Lakhdar_de_BatnaFaculté_des_Sciences</v>
      </c>
    </row>
    <row r="756" spans="1:7" x14ac:dyDescent="0.25">
      <c r="A756" s="21" t="s">
        <v>1245</v>
      </c>
      <c r="B756" s="20" t="s">
        <v>827</v>
      </c>
      <c r="C756" s="19" t="s">
        <v>1246</v>
      </c>
      <c r="D756" s="19" t="s">
        <v>1247</v>
      </c>
      <c r="E756" s="18" t="s">
        <v>1261</v>
      </c>
      <c r="F756" s="36" t="s">
        <v>846</v>
      </c>
      <c r="G756" s="35" t="str">
        <f t="shared" si="7"/>
        <v>Université_El_Hadj_Lakhdar_de_BatnaFaculté_des_Sciences_Économiques_et_Sciences_de_Gestion</v>
      </c>
    </row>
    <row r="757" spans="1:7" x14ac:dyDescent="0.25">
      <c r="A757" s="21" t="s">
        <v>1245</v>
      </c>
      <c r="B757" s="20" t="s">
        <v>827</v>
      </c>
      <c r="C757" s="19" t="s">
        <v>1246</v>
      </c>
      <c r="D757" s="19" t="s">
        <v>1247</v>
      </c>
      <c r="E757" s="18" t="s">
        <v>1261</v>
      </c>
      <c r="F757" s="19" t="s">
        <v>847</v>
      </c>
      <c r="G757" s="35" t="str">
        <f t="shared" si="7"/>
        <v>Université_El_Hadj_Lakhdar_de_BatnaFaculté_des_Sciences_Économiques_et_Sciences_de_Gestion</v>
      </c>
    </row>
    <row r="758" spans="1:7" x14ac:dyDescent="0.25">
      <c r="A758" s="21" t="s">
        <v>1245</v>
      </c>
      <c r="B758" s="20" t="s">
        <v>827</v>
      </c>
      <c r="C758" s="19" t="s">
        <v>1246</v>
      </c>
      <c r="D758" s="19" t="s">
        <v>1247</v>
      </c>
      <c r="E758" s="18" t="s">
        <v>1261</v>
      </c>
      <c r="F758" s="19" t="s">
        <v>849</v>
      </c>
      <c r="G758" s="35" t="str">
        <f t="shared" si="7"/>
        <v>Université_El_Hadj_Lakhdar_de_BatnaFaculté_des_Sciences_Économiques_et_Sciences_de_Gestion</v>
      </c>
    </row>
    <row r="759" spans="1:7" x14ac:dyDescent="0.25">
      <c r="A759" s="21" t="s">
        <v>1245</v>
      </c>
      <c r="B759" s="20" t="s">
        <v>827</v>
      </c>
      <c r="C759" s="19" t="s">
        <v>1246</v>
      </c>
      <c r="D759" s="19" t="s">
        <v>1247</v>
      </c>
      <c r="E759" s="18" t="s">
        <v>1263</v>
      </c>
      <c r="F759" s="19" t="s">
        <v>933</v>
      </c>
      <c r="G759" s="35" t="str">
        <f t="shared" si="7"/>
        <v>Université_El_Hadj_Lakhdar_de_BatnaFaculté_des_Sciences_Humaines,_Sciences_Sociales_Sciences_Islamiques</v>
      </c>
    </row>
    <row r="760" spans="1:7" x14ac:dyDescent="0.25">
      <c r="A760" s="21" t="s">
        <v>1245</v>
      </c>
      <c r="B760" s="20" t="s">
        <v>827</v>
      </c>
      <c r="C760" s="19" t="s">
        <v>1246</v>
      </c>
      <c r="D760" s="19" t="s">
        <v>1247</v>
      </c>
      <c r="E760" s="18" t="s">
        <v>1263</v>
      </c>
      <c r="F760" s="19" t="s">
        <v>992</v>
      </c>
      <c r="G760" s="35" t="str">
        <f t="shared" si="7"/>
        <v>Université_El_Hadj_Lakhdar_de_BatnaFaculté_des_Sciences_Humaines,_Sciences_Sociales_Sciences_Islamiques</v>
      </c>
    </row>
    <row r="761" spans="1:7" x14ac:dyDescent="0.25">
      <c r="A761" s="21" t="s">
        <v>1245</v>
      </c>
      <c r="B761" s="20" t="s">
        <v>827</v>
      </c>
      <c r="C761" s="19" t="s">
        <v>1246</v>
      </c>
      <c r="D761" s="19" t="s">
        <v>1247</v>
      </c>
      <c r="E761" s="18" t="s">
        <v>1263</v>
      </c>
      <c r="F761" s="19" t="s">
        <v>851</v>
      </c>
      <c r="G761" s="35" t="str">
        <f t="shared" si="7"/>
        <v>Université_El_Hadj_Lakhdar_de_BatnaFaculté_des_Sciences_Humaines,_Sciences_Sociales_Sciences_Islamiques</v>
      </c>
    </row>
    <row r="762" spans="1:7" x14ac:dyDescent="0.25">
      <c r="A762" s="21" t="s">
        <v>1245</v>
      </c>
      <c r="B762" s="20" t="s">
        <v>827</v>
      </c>
      <c r="C762" s="19" t="s">
        <v>1246</v>
      </c>
      <c r="D762" s="19" t="s">
        <v>1247</v>
      </c>
      <c r="E762" s="18" t="s">
        <v>1250</v>
      </c>
      <c r="F762" s="19" t="s">
        <v>979</v>
      </c>
      <c r="G762" s="35" t="str">
        <f t="shared" si="7"/>
        <v>Université_El_Hadj_Lakhdar_de_BatnaInstitut_de_Génie_civil,_hydraulique_et_Architecture</v>
      </c>
    </row>
    <row r="763" spans="1:7" x14ac:dyDescent="0.25">
      <c r="A763" s="21" t="s">
        <v>1245</v>
      </c>
      <c r="B763" s="20" t="s">
        <v>827</v>
      </c>
      <c r="C763" s="19" t="s">
        <v>1246</v>
      </c>
      <c r="D763" s="19" t="s">
        <v>1247</v>
      </c>
      <c r="E763" s="18" t="s">
        <v>1250</v>
      </c>
      <c r="F763" s="19" t="s">
        <v>918</v>
      </c>
      <c r="G763" s="35" t="str">
        <f t="shared" si="7"/>
        <v>Université_El_Hadj_Lakhdar_de_BatnaInstitut_de_Génie_civil,_hydraulique_et_Architecture</v>
      </c>
    </row>
    <row r="764" spans="1:7" x14ac:dyDescent="0.25">
      <c r="A764" s="21" t="s">
        <v>1245</v>
      </c>
      <c r="B764" s="20" t="s">
        <v>827</v>
      </c>
      <c r="C764" s="19" t="s">
        <v>1246</v>
      </c>
      <c r="D764" s="19" t="s">
        <v>1247</v>
      </c>
      <c r="E764" s="18" t="s">
        <v>1250</v>
      </c>
      <c r="F764" s="19" t="s">
        <v>836</v>
      </c>
      <c r="G764" s="35" t="str">
        <f t="shared" si="7"/>
        <v>Université_El_Hadj_Lakhdar_de_BatnaInstitut_de_Génie_civil,_hydraulique_et_Architecture</v>
      </c>
    </row>
    <row r="765" spans="1:7" x14ac:dyDescent="0.25">
      <c r="A765" s="21" t="s">
        <v>1245</v>
      </c>
      <c r="B765" s="20" t="s">
        <v>827</v>
      </c>
      <c r="C765" s="19" t="s">
        <v>1246</v>
      </c>
      <c r="D765" s="19" t="s">
        <v>1247</v>
      </c>
      <c r="E765" s="18" t="s">
        <v>994</v>
      </c>
      <c r="F765" s="19" t="s">
        <v>1251</v>
      </c>
      <c r="G765" s="35" t="str">
        <f t="shared" si="7"/>
        <v>Université_El_Hadj_Lakhdar_de_BatnaInstitut_des_Sciences_et_Techniques_des_Activités_Physiques_et_Sportifs</v>
      </c>
    </row>
    <row r="766" spans="1:7" x14ac:dyDescent="0.25">
      <c r="A766" s="21" t="s">
        <v>1245</v>
      </c>
      <c r="B766" s="20" t="s">
        <v>827</v>
      </c>
      <c r="C766" s="19" t="s">
        <v>1246</v>
      </c>
      <c r="D766" s="19" t="s">
        <v>1247</v>
      </c>
      <c r="E766" s="18" t="s">
        <v>994</v>
      </c>
      <c r="F766" s="19" t="s">
        <v>1252</v>
      </c>
      <c r="G766" s="35" t="str">
        <f t="shared" si="7"/>
        <v>Université_El_Hadj_Lakhdar_de_BatnaInstitut_des_Sciences_et_Techniques_des_Activités_Physiques_et_Sportifs</v>
      </c>
    </row>
    <row r="767" spans="1:7" x14ac:dyDescent="0.25">
      <c r="A767" s="21" t="s">
        <v>1245</v>
      </c>
      <c r="B767" s="20" t="s">
        <v>827</v>
      </c>
      <c r="C767" s="19" t="s">
        <v>1246</v>
      </c>
      <c r="D767" s="19" t="s">
        <v>1247</v>
      </c>
      <c r="E767" s="18" t="s">
        <v>994</v>
      </c>
      <c r="F767" s="19" t="s">
        <v>1260</v>
      </c>
      <c r="G767" s="35" t="str">
        <f t="shared" si="7"/>
        <v>Université_El_Hadj_Lakhdar_de_BatnaInstitut_des_Sciences_et_Techniques_des_Activités_Physiques_et_Sportifs</v>
      </c>
    </row>
    <row r="768" spans="1:7" x14ac:dyDescent="0.25">
      <c r="A768" s="21" t="s">
        <v>1245</v>
      </c>
      <c r="B768" s="20" t="s">
        <v>827</v>
      </c>
      <c r="C768" s="19" t="s">
        <v>1246</v>
      </c>
      <c r="D768" s="19" t="s">
        <v>1247</v>
      </c>
      <c r="E768" s="18" t="s">
        <v>1249</v>
      </c>
      <c r="F768" s="19" t="s">
        <v>892</v>
      </c>
      <c r="G768" s="35" t="str">
        <f t="shared" ref="G768:G831" si="8">CONCATENATE(SUBSTITUTE(C768," ","_"),SUBSTITUTE(E768," ","_"))</f>
        <v>Université_El_Hadj_Lakhdar_de_BatnaInstitut_des_Sciences_Vétérinaires_et_des_Sciences_Agronomiques</v>
      </c>
    </row>
    <row r="769" spans="1:7" x14ac:dyDescent="0.25">
      <c r="A769" s="21" t="s">
        <v>1245</v>
      </c>
      <c r="B769" s="20" t="s">
        <v>827</v>
      </c>
      <c r="C769" s="19" t="s">
        <v>1246</v>
      </c>
      <c r="D769" s="19" t="s">
        <v>1247</v>
      </c>
      <c r="E769" s="18" t="s">
        <v>1249</v>
      </c>
      <c r="F769" s="19" t="s">
        <v>1259</v>
      </c>
      <c r="G769" s="35" t="str">
        <f t="shared" si="8"/>
        <v>Université_El_Hadj_Lakhdar_de_BatnaInstitut_des_Sciences_Vétérinaires_et_des_Sciences_Agronomiques</v>
      </c>
    </row>
    <row r="770" spans="1:7" x14ac:dyDescent="0.25">
      <c r="A770" s="21" t="s">
        <v>1245</v>
      </c>
      <c r="B770" s="20" t="s">
        <v>827</v>
      </c>
      <c r="C770" s="19" t="s">
        <v>1246</v>
      </c>
      <c r="D770" s="19" t="s">
        <v>1247</v>
      </c>
      <c r="E770" s="18" t="s">
        <v>1249</v>
      </c>
      <c r="F770" s="19" t="s">
        <v>1264</v>
      </c>
      <c r="G770" s="35" t="str">
        <f t="shared" si="8"/>
        <v>Université_El_Hadj_Lakhdar_de_BatnaInstitut_des_Sciences_Vétérinaires_et_des_Sciences_Agronomiques</v>
      </c>
    </row>
    <row r="771" spans="1:7" x14ac:dyDescent="0.25">
      <c r="A771" s="21" t="s">
        <v>1245</v>
      </c>
      <c r="B771" s="20" t="s">
        <v>827</v>
      </c>
      <c r="C771" s="19" t="s">
        <v>1246</v>
      </c>
      <c r="D771" s="19" t="s">
        <v>1247</v>
      </c>
      <c r="E771" s="18" t="s">
        <v>1253</v>
      </c>
      <c r="F771" s="19" t="s">
        <v>1254</v>
      </c>
      <c r="G771" s="35" t="str">
        <f t="shared" si="8"/>
        <v>Université_El_Hadj_Lakhdar_de_BatnaInstitut_d'Hygiène_et_Sécurité_Industrielle</v>
      </c>
    </row>
    <row r="772" spans="1:7" x14ac:dyDescent="0.25">
      <c r="A772" s="21" t="s">
        <v>1245</v>
      </c>
      <c r="B772" s="20" t="s">
        <v>827</v>
      </c>
      <c r="C772" s="19" t="s">
        <v>1246</v>
      </c>
      <c r="D772" s="19" t="s">
        <v>1247</v>
      </c>
      <c r="E772" s="18" t="s">
        <v>1253</v>
      </c>
      <c r="F772" s="19" t="s">
        <v>1257</v>
      </c>
      <c r="G772" s="35" t="str">
        <f t="shared" si="8"/>
        <v>Université_El_Hadj_Lakhdar_de_BatnaInstitut_d'Hygiène_et_Sécurité_Industrielle</v>
      </c>
    </row>
    <row r="773" spans="1:7" x14ac:dyDescent="0.25">
      <c r="A773" s="21" t="s">
        <v>1161</v>
      </c>
      <c r="B773" s="20" t="s">
        <v>827</v>
      </c>
      <c r="C773" s="19" t="s">
        <v>1449</v>
      </c>
      <c r="D773" s="19" t="s">
        <v>1162</v>
      </c>
      <c r="E773" s="18" t="s">
        <v>866</v>
      </c>
      <c r="F773" s="19" t="s">
        <v>834</v>
      </c>
      <c r="G773" s="35" t="str">
        <f t="shared" si="8"/>
        <v>Université_El_OuedFaculté_de_Droit_et_des_Sciences_Politiques</v>
      </c>
    </row>
    <row r="774" spans="1:7" x14ac:dyDescent="0.25">
      <c r="A774" s="21" t="s">
        <v>1161</v>
      </c>
      <c r="B774" s="20" t="s">
        <v>827</v>
      </c>
      <c r="C774" s="19" t="s">
        <v>1449</v>
      </c>
      <c r="D774" s="19" t="s">
        <v>1162</v>
      </c>
      <c r="E774" s="18" t="s">
        <v>866</v>
      </c>
      <c r="F774" s="19" t="s">
        <v>850</v>
      </c>
      <c r="G774" s="35" t="str">
        <f t="shared" si="8"/>
        <v>Université_El_OuedFaculté_de_Droit_et_des_Sciences_Politiques</v>
      </c>
    </row>
    <row r="775" spans="1:7" x14ac:dyDescent="0.25">
      <c r="A775" s="21" t="s">
        <v>1161</v>
      </c>
      <c r="B775" s="20" t="s">
        <v>827</v>
      </c>
      <c r="C775" s="19" t="s">
        <v>1449</v>
      </c>
      <c r="D775" s="19" t="s">
        <v>1162</v>
      </c>
      <c r="E775" s="18" t="s">
        <v>838</v>
      </c>
      <c r="F775" s="19" t="s">
        <v>1163</v>
      </c>
      <c r="G775" s="35" t="str">
        <f t="shared" si="8"/>
        <v>Université_El_OuedFaculté_des_Lettres_et_des_Langues</v>
      </c>
    </row>
    <row r="776" spans="1:7" x14ac:dyDescent="0.25">
      <c r="A776" s="21" t="s">
        <v>1161</v>
      </c>
      <c r="B776" s="20" t="s">
        <v>827</v>
      </c>
      <c r="C776" s="19" t="s">
        <v>1449</v>
      </c>
      <c r="D776" s="19" t="s">
        <v>1162</v>
      </c>
      <c r="E776" s="18" t="s">
        <v>838</v>
      </c>
      <c r="F776" s="19" t="s">
        <v>1154</v>
      </c>
      <c r="G776" s="35" t="str">
        <f t="shared" si="8"/>
        <v>Université_El_OuedFaculté_des_Lettres_et_des_Langues</v>
      </c>
    </row>
    <row r="777" spans="1:7" x14ac:dyDescent="0.25">
      <c r="A777" s="21" t="s">
        <v>1161</v>
      </c>
      <c r="B777" s="20" t="s">
        <v>827</v>
      </c>
      <c r="C777" s="19" t="s">
        <v>1449</v>
      </c>
      <c r="D777" s="19" t="s">
        <v>1162</v>
      </c>
      <c r="E777" s="18" t="s">
        <v>838</v>
      </c>
      <c r="F777" s="19" t="s">
        <v>1164</v>
      </c>
      <c r="G777" s="35" t="str">
        <f t="shared" si="8"/>
        <v>Université_El_OuedFaculté_des_Lettres_et_des_Langues</v>
      </c>
    </row>
    <row r="778" spans="1:7" x14ac:dyDescent="0.25">
      <c r="A778" s="21" t="s">
        <v>1161</v>
      </c>
      <c r="B778" s="20" t="s">
        <v>827</v>
      </c>
      <c r="C778" s="19" t="s">
        <v>1449</v>
      </c>
      <c r="D778" s="19" t="s">
        <v>1162</v>
      </c>
      <c r="E778" s="18" t="s">
        <v>872</v>
      </c>
      <c r="F778" s="19" t="s">
        <v>856</v>
      </c>
      <c r="G778" s="35" t="str">
        <f t="shared" si="8"/>
        <v>Université_El_OuedFaculté_des_Sciences_de_la_Nature_et_de_la_Vie_</v>
      </c>
    </row>
    <row r="779" spans="1:7" x14ac:dyDescent="0.25">
      <c r="A779" s="21" t="s">
        <v>1161</v>
      </c>
      <c r="B779" s="20" t="s">
        <v>827</v>
      </c>
      <c r="C779" s="19" t="s">
        <v>1449</v>
      </c>
      <c r="D779" s="19" t="s">
        <v>1162</v>
      </c>
      <c r="E779" s="18" t="s">
        <v>991</v>
      </c>
      <c r="F779" s="19" t="s">
        <v>846</v>
      </c>
      <c r="G779" s="35" t="str">
        <f t="shared" si="8"/>
        <v>Université_El_OuedFaculté_des_Sciences_Economiques_et_Commerciales_et_Sciences_de_Gestion</v>
      </c>
    </row>
    <row r="780" spans="1:7" x14ac:dyDescent="0.25">
      <c r="A780" s="21" t="s">
        <v>1161</v>
      </c>
      <c r="B780" s="20" t="s">
        <v>827</v>
      </c>
      <c r="C780" s="19" t="s">
        <v>1449</v>
      </c>
      <c r="D780" s="19" t="s">
        <v>1162</v>
      </c>
      <c r="E780" s="18" t="s">
        <v>991</v>
      </c>
      <c r="F780" s="19" t="s">
        <v>847</v>
      </c>
      <c r="G780" s="35" t="str">
        <f t="shared" si="8"/>
        <v>Université_El_OuedFaculté_des_Sciences_Economiques_et_Commerciales_et_Sciences_de_Gestion</v>
      </c>
    </row>
    <row r="781" spans="1:7" x14ac:dyDescent="0.25">
      <c r="A781" s="21" t="s">
        <v>1161</v>
      </c>
      <c r="B781" s="20" t="s">
        <v>827</v>
      </c>
      <c r="C781" s="19" t="s">
        <v>1449</v>
      </c>
      <c r="D781" s="19" t="s">
        <v>1162</v>
      </c>
      <c r="E781" s="18" t="s">
        <v>991</v>
      </c>
      <c r="F781" s="19" t="s">
        <v>849</v>
      </c>
      <c r="G781" s="35" t="str">
        <f t="shared" si="8"/>
        <v>Université_El_OuedFaculté_des_Sciences_Economiques_et_Commerciales_et_Sciences_de_Gestion</v>
      </c>
    </row>
    <row r="782" spans="1:7" x14ac:dyDescent="0.25">
      <c r="A782" s="21" t="s">
        <v>1161</v>
      </c>
      <c r="B782" s="20" t="s">
        <v>827</v>
      </c>
      <c r="C782" s="19" t="s">
        <v>1449</v>
      </c>
      <c r="D782" s="19" t="s">
        <v>1162</v>
      </c>
      <c r="E782" s="18" t="s">
        <v>1053</v>
      </c>
      <c r="F782" s="19" t="s">
        <v>969</v>
      </c>
      <c r="G782" s="35" t="str">
        <f t="shared" si="8"/>
        <v>Université_El_OuedFaculté_des_Sciences_et_Technologie</v>
      </c>
    </row>
    <row r="783" spans="1:7" x14ac:dyDescent="0.25">
      <c r="A783" s="21" t="s">
        <v>1161</v>
      </c>
      <c r="B783" s="20" t="s">
        <v>827</v>
      </c>
      <c r="C783" s="19" t="s">
        <v>1449</v>
      </c>
      <c r="D783" s="19" t="s">
        <v>1162</v>
      </c>
      <c r="E783" s="18" t="s">
        <v>1053</v>
      </c>
      <c r="F783" s="19" t="s">
        <v>1165</v>
      </c>
      <c r="G783" s="35" t="str">
        <f t="shared" si="8"/>
        <v>Université_El_OuedFaculté_des_Sciences_et_Technologie</v>
      </c>
    </row>
    <row r="784" spans="1:7" x14ac:dyDescent="0.25">
      <c r="A784" s="21" t="s">
        <v>1161</v>
      </c>
      <c r="B784" s="20" t="s">
        <v>827</v>
      </c>
      <c r="C784" s="19" t="s">
        <v>1449</v>
      </c>
      <c r="D784" s="19" t="s">
        <v>1162</v>
      </c>
      <c r="E784" s="18" t="s">
        <v>1053</v>
      </c>
      <c r="F784" s="19" t="s">
        <v>1122</v>
      </c>
      <c r="G784" s="35" t="str">
        <f t="shared" si="8"/>
        <v>Université_El_OuedFaculté_des_Sciences_et_Technologie</v>
      </c>
    </row>
    <row r="785" spans="1:7" x14ac:dyDescent="0.25">
      <c r="A785" s="21" t="s">
        <v>1161</v>
      </c>
      <c r="B785" s="20" t="s">
        <v>827</v>
      </c>
      <c r="C785" s="19" t="s">
        <v>1449</v>
      </c>
      <c r="D785" s="19" t="s">
        <v>1162</v>
      </c>
      <c r="E785" s="18" t="s">
        <v>1059</v>
      </c>
      <c r="F785" s="19" t="s">
        <v>933</v>
      </c>
      <c r="G785" s="35" t="str">
        <f t="shared" si="8"/>
        <v>Université_El_OuedFaculté_des_Sciences_Sociales_et_Humaines</v>
      </c>
    </row>
    <row r="786" spans="1:7" x14ac:dyDescent="0.25">
      <c r="A786" s="21" t="s">
        <v>1161</v>
      </c>
      <c r="B786" s="20" t="s">
        <v>827</v>
      </c>
      <c r="C786" s="19" t="s">
        <v>1449</v>
      </c>
      <c r="D786" s="19" t="s">
        <v>1162</v>
      </c>
      <c r="E786" s="18" t="s">
        <v>1059</v>
      </c>
      <c r="F786" s="19" t="s">
        <v>851</v>
      </c>
      <c r="G786" s="35" t="str">
        <f t="shared" si="8"/>
        <v>Université_El_OuedFaculté_des_Sciences_Sociales_et_Humaines</v>
      </c>
    </row>
    <row r="787" spans="1:7" x14ac:dyDescent="0.25">
      <c r="A787" s="21" t="s">
        <v>1161</v>
      </c>
      <c r="B787" s="20" t="s">
        <v>827</v>
      </c>
      <c r="C787" s="19" t="s">
        <v>1449</v>
      </c>
      <c r="D787" s="19" t="s">
        <v>1162</v>
      </c>
      <c r="E787" s="18" t="s">
        <v>1059</v>
      </c>
      <c r="F787" s="18" t="s">
        <v>992</v>
      </c>
      <c r="G787" s="35" t="str">
        <f t="shared" si="8"/>
        <v>Université_El_OuedFaculté_des_Sciences_Sociales_et_Humaines</v>
      </c>
    </row>
    <row r="788" spans="1:7" x14ac:dyDescent="0.25">
      <c r="A788" s="21" t="s">
        <v>1166</v>
      </c>
      <c r="B788" s="20" t="s">
        <v>827</v>
      </c>
      <c r="C788" s="19" t="s">
        <v>1450</v>
      </c>
      <c r="D788" s="19" t="s">
        <v>1167</v>
      </c>
      <c r="E788" s="18" t="s">
        <v>866</v>
      </c>
      <c r="F788" s="19" t="s">
        <v>1169</v>
      </c>
      <c r="G788" s="35" t="str">
        <f t="shared" si="8"/>
        <v>Université_El_TarfFaculté_de_Droit_et_des_Sciences_Politiques</v>
      </c>
    </row>
    <row r="789" spans="1:7" x14ac:dyDescent="0.25">
      <c r="A789" s="21" t="s">
        <v>1166</v>
      </c>
      <c r="B789" s="20" t="s">
        <v>827</v>
      </c>
      <c r="C789" s="19" t="s">
        <v>1450</v>
      </c>
      <c r="D789" s="19" t="s">
        <v>1167</v>
      </c>
      <c r="E789" s="18" t="s">
        <v>866</v>
      </c>
      <c r="F789" s="19" t="s">
        <v>850</v>
      </c>
      <c r="G789" s="35" t="str">
        <f t="shared" si="8"/>
        <v>Université_El_TarfFaculté_de_Droit_et_des_Sciences_Politiques</v>
      </c>
    </row>
    <row r="790" spans="1:7" x14ac:dyDescent="0.25">
      <c r="A790" s="21" t="s">
        <v>1166</v>
      </c>
      <c r="B790" s="20" t="s">
        <v>827</v>
      </c>
      <c r="C790" s="19" t="s">
        <v>1450</v>
      </c>
      <c r="D790" s="19" t="s">
        <v>1167</v>
      </c>
      <c r="E790" s="18" t="s">
        <v>838</v>
      </c>
      <c r="F790" s="36" t="s">
        <v>1002</v>
      </c>
      <c r="G790" s="35" t="str">
        <f t="shared" si="8"/>
        <v>Université_El_TarfFaculté_des_Lettres_et_des_Langues</v>
      </c>
    </row>
    <row r="791" spans="1:7" x14ac:dyDescent="0.25">
      <c r="A791" s="21" t="s">
        <v>1166</v>
      </c>
      <c r="B791" s="20" t="s">
        <v>827</v>
      </c>
      <c r="C791" s="19" t="s">
        <v>1450</v>
      </c>
      <c r="D791" s="19" t="s">
        <v>1167</v>
      </c>
      <c r="E791" s="18" t="s">
        <v>838</v>
      </c>
      <c r="F791" s="19" t="s">
        <v>1168</v>
      </c>
      <c r="G791" s="35" t="str">
        <f t="shared" si="8"/>
        <v>Université_El_TarfFaculté_des_Lettres_et_des_Langues</v>
      </c>
    </row>
    <row r="792" spans="1:7" x14ac:dyDescent="0.25">
      <c r="A792" s="21" t="s">
        <v>1166</v>
      </c>
      <c r="B792" s="20" t="s">
        <v>827</v>
      </c>
      <c r="C792" s="19" t="s">
        <v>1450</v>
      </c>
      <c r="D792" s="19" t="s">
        <v>1167</v>
      </c>
      <c r="E792" s="18" t="s">
        <v>838</v>
      </c>
      <c r="F792" s="19" t="s">
        <v>1170</v>
      </c>
      <c r="G792" s="35" t="str">
        <f t="shared" si="8"/>
        <v>Université_El_TarfFaculté_des_Lettres_et_des_Langues</v>
      </c>
    </row>
    <row r="793" spans="1:7" x14ac:dyDescent="0.25">
      <c r="A793" s="21" t="s">
        <v>1166</v>
      </c>
      <c r="B793" s="20" t="s">
        <v>827</v>
      </c>
      <c r="C793" s="19" t="s">
        <v>1450</v>
      </c>
      <c r="D793" s="19" t="s">
        <v>1167</v>
      </c>
      <c r="E793" s="18" t="s">
        <v>872</v>
      </c>
      <c r="F793" s="19"/>
      <c r="G793" s="35" t="str">
        <f t="shared" si="8"/>
        <v>Université_El_TarfFaculté_des_Sciences_de_la_Nature_et_de_la_Vie_</v>
      </c>
    </row>
    <row r="794" spans="1:7" x14ac:dyDescent="0.25">
      <c r="A794" s="21" t="s">
        <v>1166</v>
      </c>
      <c r="B794" s="20" t="s">
        <v>827</v>
      </c>
      <c r="C794" s="19" t="s">
        <v>1450</v>
      </c>
      <c r="D794" s="19" t="s">
        <v>1167</v>
      </c>
      <c r="E794" s="18" t="s">
        <v>1067</v>
      </c>
      <c r="F794" s="19" t="s">
        <v>846</v>
      </c>
      <c r="G794" s="35" t="str">
        <f t="shared" si="8"/>
        <v>Université_El_TarfFaculté_des_Sciences_Economiques_et_des_Sciences_Commerciales_et_des_Sciences_de_Gestion</v>
      </c>
    </row>
    <row r="795" spans="1:7" x14ac:dyDescent="0.25">
      <c r="A795" s="21" t="s">
        <v>1166</v>
      </c>
      <c r="B795" s="20" t="s">
        <v>827</v>
      </c>
      <c r="C795" s="19" t="s">
        <v>1450</v>
      </c>
      <c r="D795" s="19" t="s">
        <v>1167</v>
      </c>
      <c r="E795" s="18" t="s">
        <v>1067</v>
      </c>
      <c r="F795" s="19" t="s">
        <v>847</v>
      </c>
      <c r="G795" s="35" t="str">
        <f t="shared" si="8"/>
        <v>Université_El_TarfFaculté_des_Sciences_Economiques_et_des_Sciences_Commerciales_et_des_Sciences_de_Gestion</v>
      </c>
    </row>
    <row r="796" spans="1:7" x14ac:dyDescent="0.25">
      <c r="A796" s="21" t="s">
        <v>1166</v>
      </c>
      <c r="B796" s="20" t="s">
        <v>827</v>
      </c>
      <c r="C796" s="19" t="s">
        <v>1450</v>
      </c>
      <c r="D796" s="19" t="s">
        <v>1167</v>
      </c>
      <c r="E796" s="18" t="s">
        <v>1067</v>
      </c>
      <c r="F796" s="19" t="s">
        <v>849</v>
      </c>
      <c r="G796" s="35" t="str">
        <f t="shared" si="8"/>
        <v>Université_El_TarfFaculté_des_Sciences_Economiques_et_des_Sciences_Commerciales_et_des_Sciences_de_Gestion</v>
      </c>
    </row>
    <row r="797" spans="1:7" x14ac:dyDescent="0.25">
      <c r="A797" s="21" t="s">
        <v>1166</v>
      </c>
      <c r="B797" s="20" t="s">
        <v>827</v>
      </c>
      <c r="C797" s="19" t="s">
        <v>1450</v>
      </c>
      <c r="D797" s="19" t="s">
        <v>1167</v>
      </c>
      <c r="E797" s="18" t="s">
        <v>1053</v>
      </c>
      <c r="F797" s="19" t="s">
        <v>1171</v>
      </c>
      <c r="G797" s="35" t="str">
        <f t="shared" si="8"/>
        <v>Université_El_TarfFaculté_des_Sciences_et_Technologie</v>
      </c>
    </row>
    <row r="798" spans="1:7" x14ac:dyDescent="0.25">
      <c r="A798" s="21" t="s">
        <v>1166</v>
      </c>
      <c r="B798" s="20" t="s">
        <v>827</v>
      </c>
      <c r="C798" s="19" t="s">
        <v>1450</v>
      </c>
      <c r="D798" s="19" t="s">
        <v>1167</v>
      </c>
      <c r="E798" s="18" t="s">
        <v>1059</v>
      </c>
      <c r="F798" s="19" t="s">
        <v>933</v>
      </c>
      <c r="G798" s="35" t="str">
        <f t="shared" si="8"/>
        <v>Université_El_TarfFaculté_des_Sciences_Sociales_et_Humaines</v>
      </c>
    </row>
    <row r="799" spans="1:7" x14ac:dyDescent="0.25">
      <c r="A799" s="21" t="s">
        <v>1166</v>
      </c>
      <c r="B799" s="20" t="s">
        <v>827</v>
      </c>
      <c r="C799" s="19" t="s">
        <v>1450</v>
      </c>
      <c r="D799" s="19" t="s">
        <v>1167</v>
      </c>
      <c r="E799" s="18" t="s">
        <v>1059</v>
      </c>
      <c r="F799" s="19" t="s">
        <v>851</v>
      </c>
      <c r="G799" s="35" t="str">
        <f t="shared" si="8"/>
        <v>Université_El_TarfFaculté_des_Sciences_Sociales_et_Humaines</v>
      </c>
    </row>
    <row r="800" spans="1:7" x14ac:dyDescent="0.25">
      <c r="A800" s="21" t="s">
        <v>1265</v>
      </c>
      <c r="B800" s="20" t="s">
        <v>887</v>
      </c>
      <c r="C800" s="19" t="s">
        <v>1451</v>
      </c>
      <c r="D800" s="19" t="s">
        <v>1266</v>
      </c>
      <c r="E800" s="18" t="s">
        <v>1032</v>
      </c>
      <c r="F800" s="19" t="s">
        <v>1275</v>
      </c>
      <c r="G800" s="35" t="str">
        <f t="shared" si="8"/>
        <v>Université_Es_Sénia_d'OranFaculté_de_Droit</v>
      </c>
    </row>
    <row r="801" spans="1:7" x14ac:dyDescent="0.25">
      <c r="A801" s="21" t="s">
        <v>1265</v>
      </c>
      <c r="B801" s="20" t="s">
        <v>887</v>
      </c>
      <c r="C801" s="19" t="s">
        <v>1451</v>
      </c>
      <c r="D801" s="19" t="s">
        <v>1266</v>
      </c>
      <c r="E801" s="18" t="s">
        <v>1032</v>
      </c>
      <c r="F801" s="19" t="s">
        <v>1276</v>
      </c>
      <c r="G801" s="35" t="str">
        <f t="shared" si="8"/>
        <v>Université_Es_Sénia_d'OranFaculté_de_Droit</v>
      </c>
    </row>
    <row r="802" spans="1:7" x14ac:dyDescent="0.25">
      <c r="A802" s="21" t="s">
        <v>1265</v>
      </c>
      <c r="B802" s="20" t="s">
        <v>887</v>
      </c>
      <c r="C802" s="19" t="s">
        <v>1451</v>
      </c>
      <c r="D802" s="19" t="s">
        <v>1266</v>
      </c>
      <c r="E802" s="18" t="s">
        <v>1032</v>
      </c>
      <c r="F802" s="19" t="s">
        <v>1508</v>
      </c>
      <c r="G802" s="35" t="str">
        <f t="shared" si="8"/>
        <v>Université_Es_Sénia_d'OranFaculté_de_Droit</v>
      </c>
    </row>
    <row r="803" spans="1:7" x14ac:dyDescent="0.25">
      <c r="A803" s="21" t="s">
        <v>1265</v>
      </c>
      <c r="B803" s="20" t="s">
        <v>887</v>
      </c>
      <c r="C803" s="19" t="s">
        <v>1451</v>
      </c>
      <c r="D803" s="19" t="s">
        <v>1266</v>
      </c>
      <c r="E803" s="18" t="s">
        <v>911</v>
      </c>
      <c r="F803" s="19"/>
      <c r="G803" s="35" t="str">
        <f t="shared" si="8"/>
        <v>Université_Es_Sénia_d'OranFaculté_de_Médecine</v>
      </c>
    </row>
    <row r="804" spans="1:7" x14ac:dyDescent="0.25">
      <c r="A804" s="21" t="s">
        <v>1265</v>
      </c>
      <c r="B804" s="20" t="s">
        <v>887</v>
      </c>
      <c r="C804" s="19" t="s">
        <v>1451</v>
      </c>
      <c r="D804" s="19" t="s">
        <v>1266</v>
      </c>
      <c r="E804" s="18" t="s">
        <v>838</v>
      </c>
      <c r="F804" s="36" t="s">
        <v>1013</v>
      </c>
      <c r="G804" s="35" t="str">
        <f t="shared" si="8"/>
        <v>Université_Es_Sénia_d'OranFaculté_des_Lettres_et_des_Langues</v>
      </c>
    </row>
    <row r="805" spans="1:7" x14ac:dyDescent="0.25">
      <c r="A805" s="21" t="s">
        <v>1265</v>
      </c>
      <c r="B805" s="20" t="s">
        <v>887</v>
      </c>
      <c r="C805" s="19" t="s">
        <v>1451</v>
      </c>
      <c r="D805" s="19" t="s">
        <v>1266</v>
      </c>
      <c r="E805" s="18" t="s">
        <v>838</v>
      </c>
      <c r="F805" s="19" t="s">
        <v>1272</v>
      </c>
      <c r="G805" s="35" t="str">
        <f t="shared" si="8"/>
        <v>Université_Es_Sénia_d'OranFaculté_des_Lettres_et_des_Langues</v>
      </c>
    </row>
    <row r="806" spans="1:7" x14ac:dyDescent="0.25">
      <c r="A806" s="21" t="s">
        <v>1265</v>
      </c>
      <c r="B806" s="20" t="s">
        <v>887</v>
      </c>
      <c r="C806" s="19" t="s">
        <v>1451</v>
      </c>
      <c r="D806" s="19" t="s">
        <v>1266</v>
      </c>
      <c r="E806" s="18" t="s">
        <v>838</v>
      </c>
      <c r="F806" s="19" t="s">
        <v>1273</v>
      </c>
      <c r="G806" s="35" t="str">
        <f t="shared" si="8"/>
        <v>Université_Es_Sénia_d'OranFaculté_des_Lettres_et_des_Langues</v>
      </c>
    </row>
    <row r="807" spans="1:7" x14ac:dyDescent="0.25">
      <c r="A807" s="19" t="s">
        <v>1265</v>
      </c>
      <c r="B807" s="20" t="s">
        <v>887</v>
      </c>
      <c r="C807" s="19" t="s">
        <v>1451</v>
      </c>
      <c r="D807" s="19" t="s">
        <v>1266</v>
      </c>
      <c r="E807" s="18" t="s">
        <v>838</v>
      </c>
      <c r="F807" s="19" t="s">
        <v>1274</v>
      </c>
      <c r="G807" s="35" t="str">
        <f t="shared" si="8"/>
        <v>Université_Es_Sénia_d'OranFaculté_des_Lettres_et_des_Langues</v>
      </c>
    </row>
    <row r="808" spans="1:7" x14ac:dyDescent="0.25">
      <c r="A808" s="19" t="s">
        <v>1265</v>
      </c>
      <c r="B808" s="20" t="s">
        <v>887</v>
      </c>
      <c r="C808" s="19" t="s">
        <v>1451</v>
      </c>
      <c r="D808" s="19" t="s">
        <v>1266</v>
      </c>
      <c r="E808" s="18" t="s">
        <v>872</v>
      </c>
      <c r="F808" s="19"/>
      <c r="G808" s="35" t="str">
        <f t="shared" si="8"/>
        <v>Université_Es_Sénia_d'OranFaculté_des_Sciences_de_la_Nature_et_de_la_Vie_</v>
      </c>
    </row>
    <row r="809" spans="1:7" x14ac:dyDescent="0.25">
      <c r="A809" s="19" t="s">
        <v>1265</v>
      </c>
      <c r="B809" s="19" t="s">
        <v>887</v>
      </c>
      <c r="C809" s="19" t="s">
        <v>1451</v>
      </c>
      <c r="D809" s="19" t="s">
        <v>1266</v>
      </c>
      <c r="E809" s="18" t="s">
        <v>1269</v>
      </c>
      <c r="F809" s="19" t="s">
        <v>1270</v>
      </c>
      <c r="G809" s="35" t="str">
        <f t="shared" si="8"/>
        <v>Université_Es_Sénia_d'OranFaculté_des_Sciences_de_la_Terre,_de_la_Géographie_et_de_l’Aménagement_du_Territoire</v>
      </c>
    </row>
    <row r="810" spans="1:7" x14ac:dyDescent="0.25">
      <c r="A810" s="19" t="s">
        <v>1265</v>
      </c>
      <c r="B810" s="19" t="s">
        <v>887</v>
      </c>
      <c r="C810" s="19" t="s">
        <v>1451</v>
      </c>
      <c r="D810" s="19" t="s">
        <v>1266</v>
      </c>
      <c r="E810" s="18" t="s">
        <v>1269</v>
      </c>
      <c r="F810" s="19" t="s">
        <v>1115</v>
      </c>
      <c r="G810" s="35" t="str">
        <f t="shared" si="8"/>
        <v>Université_Es_Sénia_d'OranFaculté_des_Sciences_de_la_Terre,_de_la_Géographie_et_de_l’Aménagement_du_Territoire</v>
      </c>
    </row>
    <row r="811" spans="1:7" x14ac:dyDescent="0.25">
      <c r="A811" s="19" t="s">
        <v>1265</v>
      </c>
      <c r="B811" s="19" t="s">
        <v>887</v>
      </c>
      <c r="C811" s="19" t="s">
        <v>1451</v>
      </c>
      <c r="D811" s="19" t="s">
        <v>1266</v>
      </c>
      <c r="E811" s="18" t="s">
        <v>1269</v>
      </c>
      <c r="F811" s="19" t="s">
        <v>1271</v>
      </c>
      <c r="G811" s="35" t="str">
        <f t="shared" si="8"/>
        <v>Université_Es_Sénia_d'OranFaculté_des_Sciences_de_la_Terre,_de_la_Géographie_et_de_l’Aménagement_du_Territoire</v>
      </c>
    </row>
    <row r="812" spans="1:7" x14ac:dyDescent="0.25">
      <c r="A812" s="19" t="s">
        <v>1265</v>
      </c>
      <c r="B812" s="19" t="s">
        <v>887</v>
      </c>
      <c r="C812" s="19" t="s">
        <v>1451</v>
      </c>
      <c r="D812" s="19" t="s">
        <v>1266</v>
      </c>
      <c r="E812" s="18" t="s">
        <v>1269</v>
      </c>
      <c r="F812" s="19" t="s">
        <v>1005</v>
      </c>
      <c r="G812" s="35" t="str">
        <f t="shared" si="8"/>
        <v>Université_Es_Sénia_d'OranFaculté_des_Sciences_de_la_Terre,_de_la_Géographie_et_de_l’Aménagement_du_Territoire</v>
      </c>
    </row>
    <row r="813" spans="1:7" x14ac:dyDescent="0.25">
      <c r="A813" s="19" t="s">
        <v>1265</v>
      </c>
      <c r="B813" s="19" t="s">
        <v>887</v>
      </c>
      <c r="C813" s="19" t="s">
        <v>1451</v>
      </c>
      <c r="D813" s="19" t="s">
        <v>1266</v>
      </c>
      <c r="E813" s="18" t="s">
        <v>1269</v>
      </c>
      <c r="F813" s="19"/>
      <c r="G813" s="35" t="str">
        <f t="shared" si="8"/>
        <v>Université_Es_Sénia_d'OranFaculté_des_Sciences_de_la_Terre,_de_la_Géographie_et_de_l’Aménagement_du_Territoire</v>
      </c>
    </row>
    <row r="814" spans="1:7" x14ac:dyDescent="0.25">
      <c r="A814" s="19" t="s">
        <v>1265</v>
      </c>
      <c r="B814" s="20" t="s">
        <v>887</v>
      </c>
      <c r="C814" s="19" t="s">
        <v>1451</v>
      </c>
      <c r="D814" s="19" t="s">
        <v>1266</v>
      </c>
      <c r="E814" s="18" t="s">
        <v>845</v>
      </c>
      <c r="F814" s="19"/>
      <c r="G814" s="35" t="str">
        <f t="shared" si="8"/>
        <v>Université_Es_Sénia_d'OranFaculté_des_Sciences_Economiques,_Commerciales_et_des_Sciences_de_Gestion</v>
      </c>
    </row>
    <row r="815" spans="1:7" x14ac:dyDescent="0.25">
      <c r="A815" s="19" t="s">
        <v>1265</v>
      </c>
      <c r="B815" s="20" t="s">
        <v>887</v>
      </c>
      <c r="C815" s="19" t="s">
        <v>1451</v>
      </c>
      <c r="D815" s="19" t="s">
        <v>1266</v>
      </c>
      <c r="E815" s="18" t="s">
        <v>1267</v>
      </c>
      <c r="F815" s="36" t="s">
        <v>831</v>
      </c>
      <c r="G815" s="35" t="str">
        <f t="shared" si="8"/>
        <v>Université_Es_Sénia_d'OranFaculté_des_Sciences_Exacte_et_Appliqué_</v>
      </c>
    </row>
    <row r="816" spans="1:7" x14ac:dyDescent="0.25">
      <c r="A816" s="19" t="s">
        <v>1265</v>
      </c>
      <c r="B816" s="20" t="s">
        <v>887</v>
      </c>
      <c r="C816" s="19" t="s">
        <v>1451</v>
      </c>
      <c r="D816" s="19" t="s">
        <v>1266</v>
      </c>
      <c r="E816" s="18" t="s">
        <v>1267</v>
      </c>
      <c r="F816" s="19" t="s">
        <v>873</v>
      </c>
      <c r="G816" s="35" t="str">
        <f t="shared" si="8"/>
        <v>Université_Es_Sénia_d'OranFaculté_des_Sciences_Exacte_et_Appliqué_</v>
      </c>
    </row>
    <row r="817" spans="1:7" x14ac:dyDescent="0.25">
      <c r="A817" s="19" t="s">
        <v>1265</v>
      </c>
      <c r="B817" s="20" t="s">
        <v>887</v>
      </c>
      <c r="C817" s="19" t="s">
        <v>1451</v>
      </c>
      <c r="D817" s="19" t="s">
        <v>1266</v>
      </c>
      <c r="E817" s="18" t="s">
        <v>1267</v>
      </c>
      <c r="F817" s="19" t="s">
        <v>877</v>
      </c>
      <c r="G817" s="35" t="str">
        <f t="shared" si="8"/>
        <v>Université_Es_Sénia_d'OranFaculté_des_Sciences_Exacte_et_Appliqué_</v>
      </c>
    </row>
    <row r="818" spans="1:7" x14ac:dyDescent="0.25">
      <c r="A818" s="19" t="s">
        <v>1265</v>
      </c>
      <c r="B818" s="20" t="s">
        <v>887</v>
      </c>
      <c r="C818" s="19" t="s">
        <v>1451</v>
      </c>
      <c r="D818" s="19" t="s">
        <v>1266</v>
      </c>
      <c r="E818" s="18" t="s">
        <v>1267</v>
      </c>
      <c r="F818" s="19" t="s">
        <v>1058</v>
      </c>
      <c r="G818" s="35" t="str">
        <f t="shared" si="8"/>
        <v>Université_Es_Sénia_d'OranFaculté_des_Sciences_Exacte_et_Appliqué_</v>
      </c>
    </row>
    <row r="819" spans="1:7" x14ac:dyDescent="0.25">
      <c r="A819" s="19" t="s">
        <v>1265</v>
      </c>
      <c r="B819" s="19" t="s">
        <v>887</v>
      </c>
      <c r="C819" s="19" t="s">
        <v>1451</v>
      </c>
      <c r="D819" s="19" t="s">
        <v>1266</v>
      </c>
      <c r="E819" s="18" t="s">
        <v>1277</v>
      </c>
      <c r="F819" s="19"/>
      <c r="G819" s="35" t="str">
        <f t="shared" si="8"/>
        <v>Université_Es_Sénia_d'OranFaculté_des_Sciences_Humaines_et_de_la_Civilisation_Islamique</v>
      </c>
    </row>
    <row r="820" spans="1:7" x14ac:dyDescent="0.25">
      <c r="A820" s="19" t="s">
        <v>1265</v>
      </c>
      <c r="B820" s="19" t="s">
        <v>887</v>
      </c>
      <c r="C820" s="19" t="s">
        <v>1451</v>
      </c>
      <c r="D820" s="19" t="s">
        <v>1266</v>
      </c>
      <c r="E820" s="18" t="s">
        <v>899</v>
      </c>
      <c r="F820" s="19" t="s">
        <v>1268</v>
      </c>
      <c r="G820" s="35" t="str">
        <f t="shared" si="8"/>
        <v>Université_Es_Sénia_d'OranFaculté_des_Sciences_Sociales</v>
      </c>
    </row>
    <row r="821" spans="1:7" x14ac:dyDescent="0.25">
      <c r="A821" s="19" t="s">
        <v>1265</v>
      </c>
      <c r="B821" s="19" t="s">
        <v>887</v>
      </c>
      <c r="C821" s="19" t="s">
        <v>1451</v>
      </c>
      <c r="D821" s="19" t="s">
        <v>1266</v>
      </c>
      <c r="E821" s="18" t="s">
        <v>899</v>
      </c>
      <c r="F821" s="19" t="s">
        <v>900</v>
      </c>
      <c r="G821" s="35" t="str">
        <f t="shared" si="8"/>
        <v>Université_Es_Sénia_d'OranFaculté_des_Sciences_Sociales</v>
      </c>
    </row>
    <row r="822" spans="1:7" x14ac:dyDescent="0.25">
      <c r="A822" s="19" t="s">
        <v>1265</v>
      </c>
      <c r="B822" s="20" t="s">
        <v>887</v>
      </c>
      <c r="C822" s="19" t="s">
        <v>1451</v>
      </c>
      <c r="D822" s="19" t="s">
        <v>1266</v>
      </c>
      <c r="E822" s="18" t="s">
        <v>899</v>
      </c>
      <c r="F822" s="19" t="s">
        <v>901</v>
      </c>
      <c r="G822" s="35" t="str">
        <f t="shared" si="8"/>
        <v>Université_Es_Sénia_d'OranFaculté_des_Sciences_Sociales</v>
      </c>
    </row>
    <row r="823" spans="1:7" x14ac:dyDescent="0.25">
      <c r="A823" s="19" t="s">
        <v>1265</v>
      </c>
      <c r="B823" s="19" t="s">
        <v>887</v>
      </c>
      <c r="C823" s="19" t="s">
        <v>1451</v>
      </c>
      <c r="D823" s="19" t="s">
        <v>1266</v>
      </c>
      <c r="E823" s="18" t="s">
        <v>899</v>
      </c>
      <c r="F823" s="19" t="s">
        <v>878</v>
      </c>
      <c r="G823" s="35" t="str">
        <f t="shared" si="8"/>
        <v>Université_Es_Sénia_d'OranFaculté_des_Sciences_Sociales</v>
      </c>
    </row>
    <row r="824" spans="1:7" x14ac:dyDescent="0.25">
      <c r="A824" s="19" t="s">
        <v>1278</v>
      </c>
      <c r="B824" s="20" t="s">
        <v>827</v>
      </c>
      <c r="C824" s="19" t="s">
        <v>1455</v>
      </c>
      <c r="D824" s="19" t="s">
        <v>1279</v>
      </c>
      <c r="E824" s="18" t="s">
        <v>1280</v>
      </c>
      <c r="F824" s="19" t="s">
        <v>1281</v>
      </c>
      <c r="G824" s="35" t="str">
        <f t="shared" si="8"/>
        <v>Université_Ferhat_Abbes_de_Sétif_1Faculté_d’Architecture_et_des_Sciences_de_la_Terre</v>
      </c>
    </row>
    <row r="825" spans="1:7" x14ac:dyDescent="0.25">
      <c r="A825" s="19" t="s">
        <v>1278</v>
      </c>
      <c r="B825" s="20" t="s">
        <v>827</v>
      </c>
      <c r="C825" s="19" t="s">
        <v>1455</v>
      </c>
      <c r="D825" s="19" t="s">
        <v>1279</v>
      </c>
      <c r="E825" s="18" t="s">
        <v>1280</v>
      </c>
      <c r="F825" s="19" t="s">
        <v>1289</v>
      </c>
      <c r="G825" s="35" t="str">
        <f t="shared" si="8"/>
        <v>Université_Ferhat_Abbes_de_Sétif_1Faculté_d’Architecture_et_des_Sciences_de_la_Terre</v>
      </c>
    </row>
    <row r="826" spans="1:7" x14ac:dyDescent="0.25">
      <c r="A826" s="19" t="s">
        <v>1278</v>
      </c>
      <c r="B826" s="20" t="s">
        <v>827</v>
      </c>
      <c r="C826" s="19" t="s">
        <v>1455</v>
      </c>
      <c r="D826" s="19" t="s">
        <v>1279</v>
      </c>
      <c r="E826" s="18" t="s">
        <v>911</v>
      </c>
      <c r="F826" s="36" t="s">
        <v>1004</v>
      </c>
      <c r="G826" s="35" t="str">
        <f t="shared" si="8"/>
        <v>Université_Ferhat_Abbes_de_Sétif_1Faculté_de_Médecine</v>
      </c>
    </row>
    <row r="827" spans="1:7" x14ac:dyDescent="0.25">
      <c r="A827" s="19" t="s">
        <v>1278</v>
      </c>
      <c r="B827" s="20" t="s">
        <v>827</v>
      </c>
      <c r="C827" s="19" t="s">
        <v>1455</v>
      </c>
      <c r="D827" s="19" t="s">
        <v>1279</v>
      </c>
      <c r="E827" s="18" t="s">
        <v>911</v>
      </c>
      <c r="F827" s="19" t="s">
        <v>1010</v>
      </c>
      <c r="G827" s="35" t="str">
        <f t="shared" si="8"/>
        <v>Université_Ferhat_Abbes_de_Sétif_1Faculté_de_Médecine</v>
      </c>
    </row>
    <row r="828" spans="1:7" x14ac:dyDescent="0.25">
      <c r="A828" s="19" t="s">
        <v>1278</v>
      </c>
      <c r="B828" s="20" t="s">
        <v>827</v>
      </c>
      <c r="C828" s="19" t="s">
        <v>1455</v>
      </c>
      <c r="D828" s="19" t="s">
        <v>1279</v>
      </c>
      <c r="E828" s="18" t="s">
        <v>911</v>
      </c>
      <c r="F828" s="19" t="s">
        <v>1288</v>
      </c>
      <c r="G828" s="35" t="str">
        <f t="shared" si="8"/>
        <v>Université_Ferhat_Abbes_de_Sétif_1Faculté_de_Médecine</v>
      </c>
    </row>
    <row r="829" spans="1:7" x14ac:dyDescent="0.25">
      <c r="A829" s="19" t="s">
        <v>1278</v>
      </c>
      <c r="B829" s="20" t="s">
        <v>827</v>
      </c>
      <c r="C829" s="19" t="s">
        <v>1455</v>
      </c>
      <c r="D829" s="19" t="s">
        <v>1279</v>
      </c>
      <c r="E829" s="18" t="s">
        <v>835</v>
      </c>
      <c r="F829" s="19" t="s">
        <v>980</v>
      </c>
      <c r="G829" s="35" t="str">
        <f t="shared" si="8"/>
        <v>Université_Ferhat_Abbes_de_Sétif_1Faculté_de_Technologie</v>
      </c>
    </row>
    <row r="830" spans="1:7" x14ac:dyDescent="0.25">
      <c r="A830" s="19" t="s">
        <v>1278</v>
      </c>
      <c r="B830" s="20" t="s">
        <v>827</v>
      </c>
      <c r="C830" s="19" t="s">
        <v>1455</v>
      </c>
      <c r="D830" s="19" t="s">
        <v>1279</v>
      </c>
      <c r="E830" s="18" t="s">
        <v>835</v>
      </c>
      <c r="F830" s="19" t="s">
        <v>981</v>
      </c>
      <c r="G830" s="35" t="str">
        <f t="shared" si="8"/>
        <v>Université_Ferhat_Abbes_de_Sétif_1Faculté_de_Technologie</v>
      </c>
    </row>
    <row r="831" spans="1:7" x14ac:dyDescent="0.25">
      <c r="A831" s="19" t="s">
        <v>1278</v>
      </c>
      <c r="B831" s="20" t="s">
        <v>827</v>
      </c>
      <c r="C831" s="19" t="s">
        <v>1455</v>
      </c>
      <c r="D831" s="19" t="s">
        <v>1279</v>
      </c>
      <c r="E831" s="18" t="s">
        <v>835</v>
      </c>
      <c r="F831" s="19" t="s">
        <v>1286</v>
      </c>
      <c r="G831" s="35" t="str">
        <f t="shared" si="8"/>
        <v>Université_Ferhat_Abbes_de_Sétif_1Faculté_de_Technologie</v>
      </c>
    </row>
    <row r="832" spans="1:7" x14ac:dyDescent="0.25">
      <c r="A832" s="19" t="s">
        <v>1278</v>
      </c>
      <c r="B832" s="20" t="s">
        <v>827</v>
      </c>
      <c r="C832" s="19" t="s">
        <v>1455</v>
      </c>
      <c r="D832" s="19" t="s">
        <v>1279</v>
      </c>
      <c r="E832" s="18" t="s">
        <v>835</v>
      </c>
      <c r="F832" s="19" t="s">
        <v>1063</v>
      </c>
      <c r="G832" s="35" t="str">
        <f t="shared" ref="G832:G895" si="9">CONCATENATE(SUBSTITUTE(C832," ","_"),SUBSTITUTE(E832," ","_"))</f>
        <v>Université_Ferhat_Abbes_de_Sétif_1Faculté_de_Technologie</v>
      </c>
    </row>
    <row r="833" spans="1:7" x14ac:dyDescent="0.25">
      <c r="A833" s="19" t="s">
        <v>1278</v>
      </c>
      <c r="B833" s="20" t="s">
        <v>827</v>
      </c>
      <c r="C833" s="19" t="s">
        <v>1455</v>
      </c>
      <c r="D833" s="19" t="s">
        <v>1279</v>
      </c>
      <c r="E833" s="18" t="s">
        <v>830</v>
      </c>
      <c r="F833" s="19" t="s">
        <v>873</v>
      </c>
      <c r="G833" s="35" t="str">
        <f t="shared" si="9"/>
        <v>Université_Ferhat_Abbes_de_Sétif_1Faculté_des_Sciences</v>
      </c>
    </row>
    <row r="834" spans="1:7" x14ac:dyDescent="0.25">
      <c r="A834" s="19" t="s">
        <v>1278</v>
      </c>
      <c r="B834" s="20" t="s">
        <v>827</v>
      </c>
      <c r="C834" s="19" t="s">
        <v>1455</v>
      </c>
      <c r="D834" s="19" t="s">
        <v>1279</v>
      </c>
      <c r="E834" s="18" t="s">
        <v>830</v>
      </c>
      <c r="F834" s="19" t="s">
        <v>1008</v>
      </c>
      <c r="G834" s="35" t="str">
        <f t="shared" si="9"/>
        <v>Université_Ferhat_Abbes_de_Sétif_1Faculté_des_Sciences</v>
      </c>
    </row>
    <row r="835" spans="1:7" x14ac:dyDescent="0.25">
      <c r="A835" s="19" t="s">
        <v>1278</v>
      </c>
      <c r="B835" s="20" t="s">
        <v>827</v>
      </c>
      <c r="C835" s="19" t="s">
        <v>1455</v>
      </c>
      <c r="D835" s="19" t="s">
        <v>1279</v>
      </c>
      <c r="E835" s="18" t="s">
        <v>830</v>
      </c>
      <c r="F835" s="19" t="s">
        <v>877</v>
      </c>
      <c r="G835" s="35" t="str">
        <f t="shared" si="9"/>
        <v>Université_Ferhat_Abbes_de_Sétif_1Faculté_des_Sciences</v>
      </c>
    </row>
    <row r="836" spans="1:7" x14ac:dyDescent="0.25">
      <c r="A836" s="19" t="s">
        <v>1278</v>
      </c>
      <c r="B836" s="20" t="s">
        <v>827</v>
      </c>
      <c r="C836" s="19" t="s">
        <v>1455</v>
      </c>
      <c r="D836" s="19" t="s">
        <v>1279</v>
      </c>
      <c r="E836" s="18" t="s">
        <v>830</v>
      </c>
      <c r="F836" s="19" t="s">
        <v>868</v>
      </c>
      <c r="G836" s="35" t="str">
        <f t="shared" si="9"/>
        <v>Université_Ferhat_Abbes_de_Sétif_1Faculté_des_Sciences</v>
      </c>
    </row>
    <row r="837" spans="1:7" x14ac:dyDescent="0.25">
      <c r="A837" s="19" t="s">
        <v>1278</v>
      </c>
      <c r="B837" s="20" t="s">
        <v>827</v>
      </c>
      <c r="C837" s="19" t="s">
        <v>1455</v>
      </c>
      <c r="D837" s="19" t="s">
        <v>1279</v>
      </c>
      <c r="E837" s="18" t="s">
        <v>872</v>
      </c>
      <c r="F837" s="19" t="s">
        <v>1003</v>
      </c>
      <c r="G837" s="35" t="str">
        <f t="shared" si="9"/>
        <v>Université_Ferhat_Abbes_de_Sétif_1Faculté_des_Sciences_de_la_Nature_et_de_la_Vie_</v>
      </c>
    </row>
    <row r="838" spans="1:7" x14ac:dyDescent="0.25">
      <c r="A838" s="19" t="s">
        <v>1278</v>
      </c>
      <c r="B838" s="20" t="s">
        <v>827</v>
      </c>
      <c r="C838" s="19" t="s">
        <v>1455</v>
      </c>
      <c r="D838" s="19" t="s">
        <v>1279</v>
      </c>
      <c r="E838" s="18" t="s">
        <v>872</v>
      </c>
      <c r="F838" s="19" t="s">
        <v>1284</v>
      </c>
      <c r="G838" s="35" t="str">
        <f t="shared" si="9"/>
        <v>Université_Ferhat_Abbes_de_Sétif_1Faculté_des_Sciences_de_la_Nature_et_de_la_Vie_</v>
      </c>
    </row>
    <row r="839" spans="1:7" x14ac:dyDescent="0.25">
      <c r="A839" s="19" t="s">
        <v>1278</v>
      </c>
      <c r="B839" s="20" t="s">
        <v>827</v>
      </c>
      <c r="C839" s="19" t="s">
        <v>1455</v>
      </c>
      <c r="D839" s="19" t="s">
        <v>1279</v>
      </c>
      <c r="E839" s="18" t="s">
        <v>872</v>
      </c>
      <c r="F839" s="19" t="s">
        <v>1285</v>
      </c>
      <c r="G839" s="35" t="str">
        <f t="shared" si="9"/>
        <v>Université_Ferhat_Abbes_de_Sétif_1Faculté_des_Sciences_de_la_Nature_et_de_la_Vie_</v>
      </c>
    </row>
    <row r="840" spans="1:7" x14ac:dyDescent="0.25">
      <c r="A840" s="19" t="s">
        <v>1278</v>
      </c>
      <c r="B840" s="20" t="s">
        <v>827</v>
      </c>
      <c r="C840" s="19" t="s">
        <v>1455</v>
      </c>
      <c r="D840" s="19" t="s">
        <v>1279</v>
      </c>
      <c r="E840" s="18" t="s">
        <v>872</v>
      </c>
      <c r="F840" s="19" t="s">
        <v>844</v>
      </c>
      <c r="G840" s="35" t="str">
        <f t="shared" si="9"/>
        <v>Université_Ferhat_Abbes_de_Sétif_1Faculté_des_Sciences_de_la_Nature_et_de_la_Vie_</v>
      </c>
    </row>
    <row r="841" spans="1:7" x14ac:dyDescent="0.25">
      <c r="A841" s="28" t="s">
        <v>1278</v>
      </c>
      <c r="B841" s="29" t="s">
        <v>827</v>
      </c>
      <c r="C841" s="19" t="s">
        <v>1455</v>
      </c>
      <c r="D841" s="28" t="s">
        <v>1279</v>
      </c>
      <c r="E841" s="18" t="s">
        <v>991</v>
      </c>
      <c r="F841" s="19" t="s">
        <v>846</v>
      </c>
      <c r="G841" s="35" t="str">
        <f t="shared" si="9"/>
        <v>Université_Ferhat_Abbes_de_Sétif_1Faculté_des_Sciences_Economiques_et_Commerciales_et_Sciences_de_Gestion</v>
      </c>
    </row>
    <row r="842" spans="1:7" x14ac:dyDescent="0.25">
      <c r="A842" s="19" t="s">
        <v>1278</v>
      </c>
      <c r="B842" s="20" t="s">
        <v>827</v>
      </c>
      <c r="C842" s="19" t="s">
        <v>1455</v>
      </c>
      <c r="D842" s="19" t="s">
        <v>1279</v>
      </c>
      <c r="E842" s="18" t="s">
        <v>991</v>
      </c>
      <c r="F842" s="19" t="s">
        <v>847</v>
      </c>
      <c r="G842" s="35" t="str">
        <f t="shared" si="9"/>
        <v>Université_Ferhat_Abbes_de_Sétif_1Faculté_des_Sciences_Economiques_et_Commerciales_et_Sciences_de_Gestion</v>
      </c>
    </row>
    <row r="843" spans="1:7" x14ac:dyDescent="0.25">
      <c r="A843" s="19" t="s">
        <v>1278</v>
      </c>
      <c r="B843" s="20" t="s">
        <v>827</v>
      </c>
      <c r="C843" s="19" t="s">
        <v>1455</v>
      </c>
      <c r="D843" s="19" t="s">
        <v>1279</v>
      </c>
      <c r="E843" s="18" t="s">
        <v>991</v>
      </c>
      <c r="F843" s="19" t="s">
        <v>849</v>
      </c>
      <c r="G843" s="35" t="str">
        <f t="shared" si="9"/>
        <v>Université_Ferhat_Abbes_de_Sétif_1Faculté_des_Sciences_Economiques_et_Commerciales_et_Sciences_de_Gestion</v>
      </c>
    </row>
    <row r="844" spans="1:7" x14ac:dyDescent="0.25">
      <c r="A844" s="19" t="s">
        <v>1278</v>
      </c>
      <c r="B844" s="20" t="s">
        <v>827</v>
      </c>
      <c r="C844" s="19" t="s">
        <v>1455</v>
      </c>
      <c r="D844" s="19" t="s">
        <v>1279</v>
      </c>
      <c r="E844" s="18" t="s">
        <v>1282</v>
      </c>
      <c r="F844" s="19" t="s">
        <v>1283</v>
      </c>
      <c r="G844" s="35" t="str">
        <f t="shared" si="9"/>
        <v>Université_Ferhat_Abbes_de_Sétif_1Institut_d’Optique_et_Mécanique_de_Précision</v>
      </c>
    </row>
    <row r="845" spans="1:7" x14ac:dyDescent="0.25">
      <c r="A845" s="19" t="s">
        <v>1278</v>
      </c>
      <c r="B845" s="20" t="s">
        <v>827</v>
      </c>
      <c r="C845" s="19" t="s">
        <v>1455</v>
      </c>
      <c r="D845" s="19" t="s">
        <v>1279</v>
      </c>
      <c r="E845" s="18" t="s">
        <v>1282</v>
      </c>
      <c r="F845" s="19" t="s">
        <v>1287</v>
      </c>
      <c r="G845" s="35" t="str">
        <f t="shared" si="9"/>
        <v>Université_Ferhat_Abbes_de_Sétif_1Institut_d’Optique_et_Mécanique_de_Précision</v>
      </c>
    </row>
    <row r="846" spans="1:7" x14ac:dyDescent="0.25">
      <c r="A846" s="19" t="s">
        <v>1290</v>
      </c>
      <c r="B846" s="20" t="s">
        <v>913</v>
      </c>
      <c r="C846" s="19" t="s">
        <v>1291</v>
      </c>
      <c r="D846" s="19" t="s">
        <v>1292</v>
      </c>
      <c r="E846" s="18" t="s">
        <v>866</v>
      </c>
      <c r="F846" s="19" t="s">
        <v>922</v>
      </c>
      <c r="G846" s="35" t="str">
        <f t="shared" si="9"/>
        <v>Université_Hassiba_Ben_Bouali_de_ChlefFaculté_de_Droit_et_des_Sciences_Politiques</v>
      </c>
    </row>
    <row r="847" spans="1:7" x14ac:dyDescent="0.25">
      <c r="A847" s="19" t="s">
        <v>1290</v>
      </c>
      <c r="B847" s="20" t="s">
        <v>913</v>
      </c>
      <c r="C847" s="19" t="s">
        <v>1291</v>
      </c>
      <c r="D847" s="19" t="s">
        <v>1292</v>
      </c>
      <c r="E847" s="18" t="s">
        <v>866</v>
      </c>
      <c r="F847" s="19" t="s">
        <v>923</v>
      </c>
      <c r="G847" s="35" t="str">
        <f t="shared" si="9"/>
        <v>Université_Hassiba_Ben_Bouali_de_ChlefFaculté_de_Droit_et_des_Sciences_Politiques</v>
      </c>
    </row>
    <row r="848" spans="1:7" x14ac:dyDescent="0.25">
      <c r="A848" s="19" t="s">
        <v>1290</v>
      </c>
      <c r="B848" s="20" t="s">
        <v>913</v>
      </c>
      <c r="C848" s="19" t="s">
        <v>1291</v>
      </c>
      <c r="D848" s="19" t="s">
        <v>1292</v>
      </c>
      <c r="E848" s="18" t="s">
        <v>866</v>
      </c>
      <c r="F848" s="19" t="s">
        <v>987</v>
      </c>
      <c r="G848" s="35" t="str">
        <f t="shared" si="9"/>
        <v>Université_Hassiba_Ben_Bouali_de_ChlefFaculté_de_Droit_et_des_Sciences_Politiques</v>
      </c>
    </row>
    <row r="849" spans="1:7" x14ac:dyDescent="0.25">
      <c r="A849" s="19" t="s">
        <v>1290</v>
      </c>
      <c r="B849" s="20" t="s">
        <v>913</v>
      </c>
      <c r="C849" s="19" t="s">
        <v>1291</v>
      </c>
      <c r="D849" s="19" t="s">
        <v>1292</v>
      </c>
      <c r="E849" s="18" t="s">
        <v>1293</v>
      </c>
      <c r="F849" s="19" t="s">
        <v>919</v>
      </c>
      <c r="G849" s="35" t="str">
        <f t="shared" si="9"/>
        <v>Université_Hassiba_Ben_Bouali_de_ChlefFaculté_de_Génie_Civil_et_d'Architecture </v>
      </c>
    </row>
    <row r="850" spans="1:7" x14ac:dyDescent="0.25">
      <c r="A850" s="19" t="s">
        <v>1290</v>
      </c>
      <c r="B850" s="20" t="s">
        <v>913</v>
      </c>
      <c r="C850" s="19" t="s">
        <v>1291</v>
      </c>
      <c r="D850" s="19" t="s">
        <v>1292</v>
      </c>
      <c r="E850" s="18" t="s">
        <v>1293</v>
      </c>
      <c r="F850" s="19" t="s">
        <v>836</v>
      </c>
      <c r="G850" s="35" t="str">
        <f t="shared" si="9"/>
        <v>Université_Hassiba_Ben_Bouali_de_ChlefFaculté_de_Génie_Civil_et_d'Architecture </v>
      </c>
    </row>
    <row r="851" spans="1:7" x14ac:dyDescent="0.25">
      <c r="A851" s="19" t="s">
        <v>1290</v>
      </c>
      <c r="B851" s="20" t="s">
        <v>913</v>
      </c>
      <c r="C851" s="19" t="s">
        <v>1291</v>
      </c>
      <c r="D851" s="19" t="s">
        <v>1292</v>
      </c>
      <c r="E851" s="18" t="s">
        <v>1293</v>
      </c>
      <c r="F851" s="19" t="s">
        <v>957</v>
      </c>
      <c r="G851" s="35" t="str">
        <f t="shared" si="9"/>
        <v>Université_Hassiba_Ben_Bouali_de_ChlefFaculté_de_Génie_Civil_et_d'Architecture </v>
      </c>
    </row>
    <row r="852" spans="1:7" x14ac:dyDescent="0.25">
      <c r="A852" s="19" t="s">
        <v>1290</v>
      </c>
      <c r="B852" s="20" t="s">
        <v>913</v>
      </c>
      <c r="C852" s="19" t="s">
        <v>1291</v>
      </c>
      <c r="D852" s="19" t="s">
        <v>1292</v>
      </c>
      <c r="E852" s="18" t="s">
        <v>835</v>
      </c>
      <c r="F852" s="19" t="s">
        <v>859</v>
      </c>
      <c r="G852" s="35" t="str">
        <f t="shared" si="9"/>
        <v>Université_Hassiba_Ben_Bouali_de_ChlefFaculté_de_Technologie</v>
      </c>
    </row>
    <row r="853" spans="1:7" x14ac:dyDescent="0.25">
      <c r="A853" s="19" t="s">
        <v>1290</v>
      </c>
      <c r="B853" s="20" t="s">
        <v>913</v>
      </c>
      <c r="C853" s="19" t="s">
        <v>1291</v>
      </c>
      <c r="D853" s="19" t="s">
        <v>1292</v>
      </c>
      <c r="E853" s="18" t="s">
        <v>835</v>
      </c>
      <c r="F853" s="19" t="s">
        <v>924</v>
      </c>
      <c r="G853" s="35" t="str">
        <f t="shared" si="9"/>
        <v>Université_Hassiba_Ben_Bouali_de_ChlefFaculté_de_Technologie</v>
      </c>
    </row>
    <row r="854" spans="1:7" x14ac:dyDescent="0.25">
      <c r="A854" s="19" t="s">
        <v>1290</v>
      </c>
      <c r="B854" s="20" t="s">
        <v>913</v>
      </c>
      <c r="C854" s="19" t="s">
        <v>1291</v>
      </c>
      <c r="D854" s="19" t="s">
        <v>1292</v>
      </c>
      <c r="E854" s="18" t="s">
        <v>835</v>
      </c>
      <c r="F854" s="19" t="s">
        <v>1140</v>
      </c>
      <c r="G854" s="35" t="str">
        <f t="shared" si="9"/>
        <v>Université_Hassiba_Ben_Bouali_de_ChlefFaculté_de_Technologie</v>
      </c>
    </row>
    <row r="855" spans="1:7" x14ac:dyDescent="0.25">
      <c r="A855" s="19" t="s">
        <v>1290</v>
      </c>
      <c r="B855" s="20" t="s">
        <v>913</v>
      </c>
      <c r="C855" s="19" t="s">
        <v>1291</v>
      </c>
      <c r="D855" s="19" t="s">
        <v>1292</v>
      </c>
      <c r="E855" s="18" t="s">
        <v>835</v>
      </c>
      <c r="F855" s="19" t="s">
        <v>1302</v>
      </c>
      <c r="G855" s="35" t="str">
        <f t="shared" si="9"/>
        <v>Université_Hassiba_Ben_Bouali_de_ChlefFaculté_de_Technologie</v>
      </c>
    </row>
    <row r="856" spans="1:7" x14ac:dyDescent="0.25">
      <c r="A856" s="19" t="s">
        <v>1290</v>
      </c>
      <c r="B856" s="20" t="s">
        <v>913</v>
      </c>
      <c r="C856" s="19" t="s">
        <v>1291</v>
      </c>
      <c r="D856" s="19" t="s">
        <v>1292</v>
      </c>
      <c r="E856" s="18" t="s">
        <v>838</v>
      </c>
      <c r="F856" s="36" t="s">
        <v>1145</v>
      </c>
      <c r="G856" s="35" t="str">
        <f t="shared" si="9"/>
        <v>Université_Hassiba_Ben_Bouali_de_ChlefFaculté_des_Lettres_et_des_Langues</v>
      </c>
    </row>
    <row r="857" spans="1:7" x14ac:dyDescent="0.25">
      <c r="A857" s="19" t="s">
        <v>1290</v>
      </c>
      <c r="B857" s="20" t="s">
        <v>913</v>
      </c>
      <c r="C857" s="19" t="s">
        <v>1291</v>
      </c>
      <c r="D857" s="19" t="s">
        <v>1292</v>
      </c>
      <c r="E857" s="18" t="s">
        <v>838</v>
      </c>
      <c r="F857" s="19" t="s">
        <v>1146</v>
      </c>
      <c r="G857" s="35" t="str">
        <f t="shared" si="9"/>
        <v>Université_Hassiba_Ben_Bouali_de_ChlefFaculté_des_Lettres_et_des_Langues</v>
      </c>
    </row>
    <row r="858" spans="1:7" x14ac:dyDescent="0.25">
      <c r="A858" s="19" t="s">
        <v>1290</v>
      </c>
      <c r="B858" s="20" t="s">
        <v>913</v>
      </c>
      <c r="C858" s="19" t="s">
        <v>1291</v>
      </c>
      <c r="D858" s="19" t="s">
        <v>1292</v>
      </c>
      <c r="E858" s="18" t="s">
        <v>838</v>
      </c>
      <c r="F858" s="19" t="s">
        <v>1256</v>
      </c>
      <c r="G858" s="35" t="str">
        <f t="shared" si="9"/>
        <v>Université_Hassiba_Ben_Bouali_de_ChlefFaculté_des_Lettres_et_des_Langues</v>
      </c>
    </row>
    <row r="859" spans="1:7" x14ac:dyDescent="0.25">
      <c r="A859" s="19" t="s">
        <v>1290</v>
      </c>
      <c r="B859" s="20" t="s">
        <v>913</v>
      </c>
      <c r="C859" s="19" t="s">
        <v>1291</v>
      </c>
      <c r="D859" s="19" t="s">
        <v>1292</v>
      </c>
      <c r="E859" s="18" t="s">
        <v>830</v>
      </c>
      <c r="F859" s="19" t="s">
        <v>856</v>
      </c>
      <c r="G859" s="35" t="str">
        <f t="shared" si="9"/>
        <v>Université_Hassiba_Ben_Bouali_de_ChlefFaculté_des_Sciences</v>
      </c>
    </row>
    <row r="860" spans="1:7" x14ac:dyDescent="0.25">
      <c r="A860" s="19" t="s">
        <v>1290</v>
      </c>
      <c r="B860" s="20" t="s">
        <v>913</v>
      </c>
      <c r="C860" s="19" t="s">
        <v>1291</v>
      </c>
      <c r="D860" s="19" t="s">
        <v>1292</v>
      </c>
      <c r="E860" s="18" t="s">
        <v>830</v>
      </c>
      <c r="F860" s="19" t="s">
        <v>873</v>
      </c>
      <c r="G860" s="35" t="str">
        <f t="shared" si="9"/>
        <v>Université_Hassiba_Ben_Bouali_de_ChlefFaculté_des_Sciences</v>
      </c>
    </row>
    <row r="861" spans="1:7" x14ac:dyDescent="0.25">
      <c r="A861" s="19" t="s">
        <v>1290</v>
      </c>
      <c r="B861" s="20" t="s">
        <v>913</v>
      </c>
      <c r="C861" s="19" t="s">
        <v>1291</v>
      </c>
      <c r="D861" s="19" t="s">
        <v>1292</v>
      </c>
      <c r="E861" s="18" t="s">
        <v>830</v>
      </c>
      <c r="F861" s="19" t="s">
        <v>876</v>
      </c>
      <c r="G861" s="35" t="str">
        <f t="shared" si="9"/>
        <v>Université_Hassiba_Ben_Bouali_de_ChlefFaculté_des_Sciences</v>
      </c>
    </row>
    <row r="862" spans="1:7" x14ac:dyDescent="0.25">
      <c r="A862" s="21" t="s">
        <v>1290</v>
      </c>
      <c r="B862" s="20" t="s">
        <v>913</v>
      </c>
      <c r="C862" s="19" t="s">
        <v>1291</v>
      </c>
      <c r="D862" s="19" t="s">
        <v>1292</v>
      </c>
      <c r="E862" s="18" t="s">
        <v>830</v>
      </c>
      <c r="F862" s="19" t="s">
        <v>877</v>
      </c>
      <c r="G862" s="35" t="str">
        <f t="shared" si="9"/>
        <v>Université_Hassiba_Ben_Bouali_de_ChlefFaculté_des_Sciences</v>
      </c>
    </row>
    <row r="863" spans="1:7" x14ac:dyDescent="0.25">
      <c r="A863" s="21" t="s">
        <v>1290</v>
      </c>
      <c r="B863" s="20" t="s">
        <v>913</v>
      </c>
      <c r="C863" s="19" t="s">
        <v>1291</v>
      </c>
      <c r="D863" s="19" t="s">
        <v>1292</v>
      </c>
      <c r="E863" s="18" t="s">
        <v>830</v>
      </c>
      <c r="F863" s="19" t="s">
        <v>868</v>
      </c>
      <c r="G863" s="35" t="str">
        <f t="shared" si="9"/>
        <v>Université_Hassiba_Ben_Bouali_de_ChlefFaculté_des_Sciences</v>
      </c>
    </row>
    <row r="864" spans="1:7" x14ac:dyDescent="0.25">
      <c r="A864" s="21" t="s">
        <v>1290</v>
      </c>
      <c r="B864" s="20" t="s">
        <v>913</v>
      </c>
      <c r="C864" s="19" t="s">
        <v>1291</v>
      </c>
      <c r="D864" s="19" t="s">
        <v>1292</v>
      </c>
      <c r="E864" s="18" t="s">
        <v>845</v>
      </c>
      <c r="F864" s="19" t="s">
        <v>1297</v>
      </c>
      <c r="G864" s="35" t="str">
        <f t="shared" si="9"/>
        <v>Université_Hassiba_Ben_Bouali_de_ChlefFaculté_des_Sciences_Economiques,_Commerciales_et_des_Sciences_de_Gestion</v>
      </c>
    </row>
    <row r="865" spans="1:7" x14ac:dyDescent="0.25">
      <c r="A865" s="21" t="s">
        <v>1290</v>
      </c>
      <c r="B865" s="20" t="s">
        <v>913</v>
      </c>
      <c r="C865" s="19" t="s">
        <v>1291</v>
      </c>
      <c r="D865" s="19" t="s">
        <v>1292</v>
      </c>
      <c r="E865" s="18" t="s">
        <v>845</v>
      </c>
      <c r="F865" s="19" t="s">
        <v>1298</v>
      </c>
      <c r="G865" s="35" t="str">
        <f t="shared" si="9"/>
        <v>Université_Hassiba_Ben_Bouali_de_ChlefFaculté_des_Sciences_Economiques,_Commerciales_et_des_Sciences_de_Gestion</v>
      </c>
    </row>
    <row r="866" spans="1:7" x14ac:dyDescent="0.25">
      <c r="A866" s="21" t="s">
        <v>1290</v>
      </c>
      <c r="B866" s="20" t="s">
        <v>913</v>
      </c>
      <c r="C866" s="19" t="s">
        <v>1291</v>
      </c>
      <c r="D866" s="19" t="s">
        <v>1292</v>
      </c>
      <c r="E866" s="18" t="s">
        <v>845</v>
      </c>
      <c r="F866" s="19" t="s">
        <v>1299</v>
      </c>
      <c r="G866" s="35" t="str">
        <f t="shared" si="9"/>
        <v>Université_Hassiba_Ben_Bouali_de_ChlefFaculté_des_Sciences_Economiques,_Commerciales_et_des_Sciences_de_Gestion</v>
      </c>
    </row>
    <row r="867" spans="1:7" x14ac:dyDescent="0.25">
      <c r="A867" s="21" t="s">
        <v>1290</v>
      </c>
      <c r="B867" s="20" t="s">
        <v>913</v>
      </c>
      <c r="C867" s="19" t="s">
        <v>1291</v>
      </c>
      <c r="D867" s="19" t="s">
        <v>1292</v>
      </c>
      <c r="E867" s="18" t="s">
        <v>1300</v>
      </c>
      <c r="F867" s="19" t="s">
        <v>1301</v>
      </c>
      <c r="G867" s="35" t="str">
        <f t="shared" si="9"/>
        <v>Université_Hassiba_Ben_Bouali_de_ChlefFaculté_des_Sciences_Humaines_et_Sciences_Sociales </v>
      </c>
    </row>
    <row r="868" spans="1:7" x14ac:dyDescent="0.25">
      <c r="A868" s="21" t="s">
        <v>1290</v>
      </c>
      <c r="B868" s="20" t="s">
        <v>913</v>
      </c>
      <c r="C868" s="19" t="s">
        <v>1291</v>
      </c>
      <c r="D868" s="19" t="s">
        <v>1292</v>
      </c>
      <c r="E868" s="18" t="s">
        <v>1300</v>
      </c>
      <c r="F868" s="19" t="s">
        <v>988</v>
      </c>
      <c r="G868" s="35" t="str">
        <f t="shared" si="9"/>
        <v>Université_Hassiba_Ben_Bouali_de_ChlefFaculté_des_Sciences_Humaines_et_Sciences_Sociales </v>
      </c>
    </row>
    <row r="869" spans="1:7" x14ac:dyDescent="0.25">
      <c r="A869" s="21" t="s">
        <v>1290</v>
      </c>
      <c r="B869" s="20" t="s">
        <v>913</v>
      </c>
      <c r="C869" s="19" t="s">
        <v>1291</v>
      </c>
      <c r="D869" s="19" t="s">
        <v>1292</v>
      </c>
      <c r="E869" s="18" t="s">
        <v>1160</v>
      </c>
      <c r="F869" s="19" t="s">
        <v>1294</v>
      </c>
      <c r="G869" s="35" t="str">
        <f t="shared" si="9"/>
        <v>Université_Hassiba_Ben_Bouali_de_ChlefInstitut_d'Education_Physique_et_Sportive </v>
      </c>
    </row>
    <row r="870" spans="1:7" x14ac:dyDescent="0.25">
      <c r="A870" s="21" t="s">
        <v>1290</v>
      </c>
      <c r="B870" s="20" t="s">
        <v>913</v>
      </c>
      <c r="C870" s="19" t="s">
        <v>1291</v>
      </c>
      <c r="D870" s="19" t="s">
        <v>1292</v>
      </c>
      <c r="E870" s="18" t="s">
        <v>1160</v>
      </c>
      <c r="F870" s="19" t="s">
        <v>902</v>
      </c>
      <c r="G870" s="35" t="str">
        <f t="shared" si="9"/>
        <v>Université_Hassiba_Ben_Bouali_de_ChlefInstitut_d'Education_Physique_et_Sportive </v>
      </c>
    </row>
    <row r="871" spans="1:7" x14ac:dyDescent="0.25">
      <c r="A871" s="21" t="s">
        <v>1290</v>
      </c>
      <c r="B871" s="20" t="s">
        <v>913</v>
      </c>
      <c r="C871" s="19" t="s">
        <v>1291</v>
      </c>
      <c r="D871" s="19" t="s">
        <v>1292</v>
      </c>
      <c r="E871" s="18" t="s">
        <v>1160</v>
      </c>
      <c r="F871" s="19" t="s">
        <v>1303</v>
      </c>
      <c r="G871" s="35" t="str">
        <f t="shared" si="9"/>
        <v>Université_Hassiba_Ben_Bouali_de_ChlefInstitut_d'Education_Physique_et_Sportive </v>
      </c>
    </row>
    <row r="872" spans="1:7" x14ac:dyDescent="0.25">
      <c r="A872" s="21" t="s">
        <v>1290</v>
      </c>
      <c r="B872" s="20" t="s">
        <v>913</v>
      </c>
      <c r="C872" s="19" t="s">
        <v>1291</v>
      </c>
      <c r="D872" s="19" t="s">
        <v>1292</v>
      </c>
      <c r="E872" s="18" t="s">
        <v>1295</v>
      </c>
      <c r="F872" s="19" t="s">
        <v>1296</v>
      </c>
      <c r="G872" s="35" t="str">
        <f t="shared" si="9"/>
        <v>Université_Hassiba_Ben_Bouali_de_ChlefInstitut_des_Sciences_Agronomiques </v>
      </c>
    </row>
    <row r="873" spans="1:7" x14ac:dyDescent="0.25">
      <c r="A873" s="21" t="s">
        <v>1290</v>
      </c>
      <c r="B873" s="20" t="s">
        <v>913</v>
      </c>
      <c r="C873" s="19" t="s">
        <v>1291</v>
      </c>
      <c r="D873" s="19" t="s">
        <v>1292</v>
      </c>
      <c r="E873" s="18" t="s">
        <v>1295</v>
      </c>
      <c r="F873" s="19" t="s">
        <v>1304</v>
      </c>
      <c r="G873" s="35" t="str">
        <f t="shared" si="9"/>
        <v>Université_Hassiba_Ben_Bouali_de_ChlefInstitut_des_Sciences_Agronomiques </v>
      </c>
    </row>
    <row r="874" spans="1:7" x14ac:dyDescent="0.25">
      <c r="A874" s="21" t="s">
        <v>1305</v>
      </c>
      <c r="B874" s="20" t="s">
        <v>887</v>
      </c>
      <c r="C874" s="19" t="s">
        <v>1306</v>
      </c>
      <c r="D874" s="19" t="s">
        <v>1307</v>
      </c>
      <c r="E874" s="18" t="s">
        <v>866</v>
      </c>
      <c r="F874" s="36" t="s">
        <v>1098</v>
      </c>
      <c r="G874" s="35" t="str">
        <f t="shared" si="9"/>
        <v>Université_Ibn_Khaldoun_de_TiaretFaculté_de_Droit_et_des_Sciences_Politiques</v>
      </c>
    </row>
    <row r="875" spans="1:7" x14ac:dyDescent="0.25">
      <c r="A875" s="21" t="s">
        <v>1305</v>
      </c>
      <c r="B875" s="20" t="s">
        <v>887</v>
      </c>
      <c r="C875" s="19" t="s">
        <v>1306</v>
      </c>
      <c r="D875" s="19" t="s">
        <v>1307</v>
      </c>
      <c r="E875" s="18" t="s">
        <v>866</v>
      </c>
      <c r="F875" s="19" t="s">
        <v>850</v>
      </c>
      <c r="G875" s="35" t="str">
        <f t="shared" si="9"/>
        <v>Université_Ibn_Khaldoun_de_TiaretFaculté_de_Droit_et_des_Sciences_Politiques</v>
      </c>
    </row>
    <row r="876" spans="1:7" x14ac:dyDescent="0.25">
      <c r="A876" s="21" t="s">
        <v>1305</v>
      </c>
      <c r="B876" s="20" t="s">
        <v>887</v>
      </c>
      <c r="C876" s="19" t="s">
        <v>1306</v>
      </c>
      <c r="D876" s="19" t="s">
        <v>1307</v>
      </c>
      <c r="E876" s="18" t="s">
        <v>838</v>
      </c>
      <c r="F876" s="19"/>
      <c r="G876" s="35" t="str">
        <f t="shared" si="9"/>
        <v>Université_Ibn_Khaldoun_de_TiaretFaculté_des_Lettres_et_des_Langues</v>
      </c>
    </row>
    <row r="877" spans="1:7" x14ac:dyDescent="0.25">
      <c r="A877" s="21" t="s">
        <v>1305</v>
      </c>
      <c r="B877" s="20" t="s">
        <v>887</v>
      </c>
      <c r="C877" s="19" t="s">
        <v>1306</v>
      </c>
      <c r="D877" s="19" t="s">
        <v>1307</v>
      </c>
      <c r="E877" s="18" t="s">
        <v>1136</v>
      </c>
      <c r="F877" s="19" t="s">
        <v>831</v>
      </c>
      <c r="G877" s="35" t="str">
        <f t="shared" si="9"/>
        <v>Université_Ibn_Khaldoun_de_TiaretFaculté_des_Mathématiques_et_de_l’Informatique</v>
      </c>
    </row>
    <row r="878" spans="1:7" x14ac:dyDescent="0.25">
      <c r="A878" s="21" t="s">
        <v>1305</v>
      </c>
      <c r="B878" s="20" t="s">
        <v>887</v>
      </c>
      <c r="C878" s="19" t="s">
        <v>1306</v>
      </c>
      <c r="D878" s="19" t="s">
        <v>1307</v>
      </c>
      <c r="E878" s="18" t="s">
        <v>1136</v>
      </c>
      <c r="F878" s="19" t="s">
        <v>1058</v>
      </c>
      <c r="G878" s="35" t="str">
        <f t="shared" si="9"/>
        <v>Université_Ibn_Khaldoun_de_TiaretFaculté_des_Mathématiques_et_de_l’Informatique</v>
      </c>
    </row>
    <row r="879" spans="1:7" x14ac:dyDescent="0.25">
      <c r="A879" s="21" t="s">
        <v>1305</v>
      </c>
      <c r="B879" s="20" t="s">
        <v>887</v>
      </c>
      <c r="C879" s="19" t="s">
        <v>1306</v>
      </c>
      <c r="D879" s="19" t="s">
        <v>1307</v>
      </c>
      <c r="E879" s="18" t="s">
        <v>1315</v>
      </c>
      <c r="F879" s="19" t="s">
        <v>1063</v>
      </c>
      <c r="G879" s="35" t="str">
        <f t="shared" si="9"/>
        <v>Université_Ibn_Khaldoun_de_TiaretFaculté_des_Sciences_Appliquées</v>
      </c>
    </row>
    <row r="880" spans="1:7" x14ac:dyDescent="0.25">
      <c r="A880" s="21" t="s">
        <v>1305</v>
      </c>
      <c r="B880" s="20" t="s">
        <v>887</v>
      </c>
      <c r="C880" s="19" t="s">
        <v>1306</v>
      </c>
      <c r="D880" s="19" t="s">
        <v>1307</v>
      </c>
      <c r="E880" s="18" t="s">
        <v>1315</v>
      </c>
      <c r="F880" s="19" t="s">
        <v>909</v>
      </c>
      <c r="G880" s="35" t="str">
        <f t="shared" si="9"/>
        <v>Université_Ibn_Khaldoun_de_TiaretFaculté_des_Sciences_Appliquées</v>
      </c>
    </row>
    <row r="881" spans="1:7" x14ac:dyDescent="0.25">
      <c r="A881" s="21" t="s">
        <v>1305</v>
      </c>
      <c r="B881" s="20" t="s">
        <v>887</v>
      </c>
      <c r="C881" s="19" t="s">
        <v>1306</v>
      </c>
      <c r="D881" s="19" t="s">
        <v>1307</v>
      </c>
      <c r="E881" s="18" t="s">
        <v>1315</v>
      </c>
      <c r="F881" s="19" t="s">
        <v>910</v>
      </c>
      <c r="G881" s="35" t="str">
        <f t="shared" si="9"/>
        <v>Université_Ibn_Khaldoun_de_TiaretFaculté_des_Sciences_Appliquées</v>
      </c>
    </row>
    <row r="882" spans="1:7" x14ac:dyDescent="0.25">
      <c r="A882" s="21" t="s">
        <v>1305</v>
      </c>
      <c r="B882" s="20" t="s">
        <v>887</v>
      </c>
      <c r="C882" s="19" t="s">
        <v>1306</v>
      </c>
      <c r="D882" s="19" t="s">
        <v>1307</v>
      </c>
      <c r="E882" s="18" t="s">
        <v>1315</v>
      </c>
      <c r="F882" s="19" t="s">
        <v>1317</v>
      </c>
      <c r="G882" s="35" t="str">
        <f t="shared" si="9"/>
        <v>Université_Ibn_Khaldoun_de_TiaretFaculté_des_Sciences_Appliquées</v>
      </c>
    </row>
    <row r="883" spans="1:7" x14ac:dyDescent="0.25">
      <c r="A883" s="21" t="s">
        <v>1305</v>
      </c>
      <c r="B883" s="20" t="s">
        <v>887</v>
      </c>
      <c r="C883" s="19" t="s">
        <v>1306</v>
      </c>
      <c r="D883" s="19" t="s">
        <v>1307</v>
      </c>
      <c r="E883" s="18" t="s">
        <v>1310</v>
      </c>
      <c r="F883" s="19" t="s">
        <v>873</v>
      </c>
      <c r="G883" s="35" t="str">
        <f t="shared" si="9"/>
        <v>Université_Ibn_Khaldoun_de_TiaretFaculté_des_Sciences_de_la_Matière</v>
      </c>
    </row>
    <row r="884" spans="1:7" x14ac:dyDescent="0.25">
      <c r="A884" s="21" t="s">
        <v>1305</v>
      </c>
      <c r="B884" s="20" t="s">
        <v>887</v>
      </c>
      <c r="C884" s="19" t="s">
        <v>1306</v>
      </c>
      <c r="D884" s="19" t="s">
        <v>1307</v>
      </c>
      <c r="E884" s="18" t="s">
        <v>1310</v>
      </c>
      <c r="F884" s="19" t="s">
        <v>877</v>
      </c>
      <c r="G884" s="35" t="str">
        <f t="shared" si="9"/>
        <v>Université_Ibn_Khaldoun_de_TiaretFaculté_des_Sciences_de_la_Matière</v>
      </c>
    </row>
    <row r="885" spans="1:7" x14ac:dyDescent="0.25">
      <c r="A885" s="21" t="s">
        <v>1305</v>
      </c>
      <c r="B885" s="20" t="s">
        <v>887</v>
      </c>
      <c r="C885" s="19" t="s">
        <v>1306</v>
      </c>
      <c r="D885" s="19" t="s">
        <v>1307</v>
      </c>
      <c r="E885" s="18" t="s">
        <v>872</v>
      </c>
      <c r="F885" s="19" t="s">
        <v>1311</v>
      </c>
      <c r="G885" s="35" t="str">
        <f t="shared" si="9"/>
        <v>Université_Ibn_Khaldoun_de_TiaretFaculté_des_Sciences_de_la_Nature_et_de_la_Vie_</v>
      </c>
    </row>
    <row r="886" spans="1:7" x14ac:dyDescent="0.25">
      <c r="A886" s="21" t="s">
        <v>1305</v>
      </c>
      <c r="B886" s="20" t="s">
        <v>887</v>
      </c>
      <c r="C886" s="19" t="s">
        <v>1306</v>
      </c>
      <c r="D886" s="19" t="s">
        <v>1307</v>
      </c>
      <c r="E886" s="18" t="s">
        <v>872</v>
      </c>
      <c r="F886" s="19" t="s">
        <v>1313</v>
      </c>
      <c r="G886" s="35" t="str">
        <f t="shared" si="9"/>
        <v>Université_Ibn_Khaldoun_de_TiaretFaculté_des_Sciences_de_la_Nature_et_de_la_Vie_</v>
      </c>
    </row>
    <row r="887" spans="1:7" x14ac:dyDescent="0.25">
      <c r="A887" s="21" t="s">
        <v>1305</v>
      </c>
      <c r="B887" s="20" t="s">
        <v>887</v>
      </c>
      <c r="C887" s="19" t="s">
        <v>1306</v>
      </c>
      <c r="D887" s="19" t="s">
        <v>1307</v>
      </c>
      <c r="E887" s="18" t="s">
        <v>872</v>
      </c>
      <c r="F887" s="19" t="s">
        <v>1316</v>
      </c>
      <c r="G887" s="35" t="str">
        <f t="shared" si="9"/>
        <v>Université_Ibn_Khaldoun_de_TiaretFaculté_des_Sciences_de_la_Nature_et_de_la_Vie_</v>
      </c>
    </row>
    <row r="888" spans="1:7" x14ac:dyDescent="0.25">
      <c r="A888" s="21" t="s">
        <v>1305</v>
      </c>
      <c r="B888" s="20" t="s">
        <v>887</v>
      </c>
      <c r="C888" s="19" t="s">
        <v>1306</v>
      </c>
      <c r="D888" s="19" t="s">
        <v>1307</v>
      </c>
      <c r="E888" s="18" t="s">
        <v>1314</v>
      </c>
      <c r="F888" s="19" t="s">
        <v>846</v>
      </c>
      <c r="G888" s="35" t="str">
        <f t="shared" si="9"/>
        <v>Université_Ibn_Khaldoun_de_TiaretFaculté_des_Sciences_Economiques_des_Sciences_Commerciales_et_des_Sciences_de_Gestion</v>
      </c>
    </row>
    <row r="889" spans="1:7" x14ac:dyDescent="0.25">
      <c r="A889" s="21" t="s">
        <v>1305</v>
      </c>
      <c r="B889" s="20" t="s">
        <v>887</v>
      </c>
      <c r="C889" s="19" t="s">
        <v>1306</v>
      </c>
      <c r="D889" s="19" t="s">
        <v>1307</v>
      </c>
      <c r="E889" s="18" t="s">
        <v>1314</v>
      </c>
      <c r="F889" s="19" t="s">
        <v>847</v>
      </c>
      <c r="G889" s="35" t="str">
        <f t="shared" si="9"/>
        <v>Université_Ibn_Khaldoun_de_TiaretFaculté_des_Sciences_Economiques_des_Sciences_Commerciales_et_des_Sciences_de_Gestion</v>
      </c>
    </row>
    <row r="890" spans="1:7" x14ac:dyDescent="0.25">
      <c r="A890" s="21" t="s">
        <v>1305</v>
      </c>
      <c r="B890" s="20" t="s">
        <v>887</v>
      </c>
      <c r="C890" s="19" t="s">
        <v>1306</v>
      </c>
      <c r="D890" s="19" t="s">
        <v>1307</v>
      </c>
      <c r="E890" s="18" t="s">
        <v>1314</v>
      </c>
      <c r="F890" s="19" t="s">
        <v>849</v>
      </c>
      <c r="G890" s="35" t="str">
        <f t="shared" si="9"/>
        <v>Université_Ibn_Khaldoun_de_TiaretFaculté_des_Sciences_Economiques_des_Sciences_Commerciales_et_des_Sciences_de_Gestion</v>
      </c>
    </row>
    <row r="891" spans="1:7" x14ac:dyDescent="0.25">
      <c r="A891" s="21" t="s">
        <v>1305</v>
      </c>
      <c r="B891" s="20" t="s">
        <v>887</v>
      </c>
      <c r="C891" s="19" t="s">
        <v>1306</v>
      </c>
      <c r="D891" s="19" t="s">
        <v>1307</v>
      </c>
      <c r="E891" s="18" t="s">
        <v>865</v>
      </c>
      <c r="F891" s="19"/>
      <c r="G891" s="35" t="str">
        <f t="shared" si="9"/>
        <v>Université_Ibn_Khaldoun_de_TiaretFaculté_des_Sciences_Humaines_et_Sociales</v>
      </c>
    </row>
    <row r="892" spans="1:7" x14ac:dyDescent="0.25">
      <c r="A892" s="21" t="s">
        <v>1305</v>
      </c>
      <c r="B892" s="20" t="s">
        <v>887</v>
      </c>
      <c r="C892" s="19" t="s">
        <v>1306</v>
      </c>
      <c r="D892" s="19" t="s">
        <v>1307</v>
      </c>
      <c r="E892" s="18" t="s">
        <v>1318</v>
      </c>
      <c r="F892" s="19"/>
      <c r="G892" s="35" t="str">
        <f t="shared" si="9"/>
        <v>Université_Ibn_Khaldoun_de_TiaretInstitut_de_Technologie</v>
      </c>
    </row>
    <row r="893" spans="1:7" x14ac:dyDescent="0.25">
      <c r="A893" s="21" t="s">
        <v>1305</v>
      </c>
      <c r="B893" s="20" t="s">
        <v>887</v>
      </c>
      <c r="C893" s="19" t="s">
        <v>1306</v>
      </c>
      <c r="D893" s="19" t="s">
        <v>1307</v>
      </c>
      <c r="E893" s="18" t="s">
        <v>1308</v>
      </c>
      <c r="F893" s="19" t="s">
        <v>1309</v>
      </c>
      <c r="G893" s="35" t="str">
        <f t="shared" si="9"/>
        <v>Université_Ibn_Khaldoun_de_TiaretInstitut_des_Sciences_Vétérinaires</v>
      </c>
    </row>
    <row r="894" spans="1:7" x14ac:dyDescent="0.25">
      <c r="A894" s="21" t="s">
        <v>1305</v>
      </c>
      <c r="B894" s="20" t="s">
        <v>887</v>
      </c>
      <c r="C894" s="19" t="s">
        <v>1306</v>
      </c>
      <c r="D894" s="19" t="s">
        <v>1307</v>
      </c>
      <c r="E894" s="18" t="s">
        <v>1308</v>
      </c>
      <c r="F894" s="19" t="s">
        <v>1312</v>
      </c>
      <c r="G894" s="35" t="str">
        <f t="shared" si="9"/>
        <v>Université_Ibn_Khaldoun_de_TiaretInstitut_des_Sciences_Vétérinaires</v>
      </c>
    </row>
    <row r="895" spans="1:7" x14ac:dyDescent="0.25">
      <c r="A895" s="19" t="s">
        <v>1319</v>
      </c>
      <c r="B895" s="20" t="s">
        <v>827</v>
      </c>
      <c r="C895" s="19" t="s">
        <v>1320</v>
      </c>
      <c r="D895" s="19" t="s">
        <v>1321</v>
      </c>
      <c r="E895" s="18" t="s">
        <v>1496</v>
      </c>
      <c r="F895" s="19"/>
      <c r="G895" s="35" t="str">
        <f t="shared" si="9"/>
        <v>Université_Kasdi_Merbah_de_OuarglaFaculté_de_Medecine</v>
      </c>
    </row>
    <row r="896" spans="1:7" x14ac:dyDescent="0.25">
      <c r="A896" s="19" t="s">
        <v>1319</v>
      </c>
      <c r="B896" s="20" t="s">
        <v>827</v>
      </c>
      <c r="C896" s="19" t="s">
        <v>1320</v>
      </c>
      <c r="D896" s="19" t="s">
        <v>1321</v>
      </c>
      <c r="E896" s="18" t="s">
        <v>1322</v>
      </c>
      <c r="F896" s="19" t="s">
        <v>1323</v>
      </c>
      <c r="G896" s="35" t="str">
        <f t="shared" ref="G896:G959" si="10">CONCATENATE(SUBSTITUTE(C896," ","_"),SUBSTITUTE(E896," ","_"))</f>
        <v>Université_Kasdi_Merbah_de_OuarglaFaculté_des_Hydrocarbures,_des_Energies_Renouvelables,_des_Sciences_de_la_Terre_et_de_l’Univers</v>
      </c>
    </row>
    <row r="897" spans="1:7" x14ac:dyDescent="0.25">
      <c r="A897" s="19" t="s">
        <v>1319</v>
      </c>
      <c r="B897" s="20" t="s">
        <v>827</v>
      </c>
      <c r="C897" s="19" t="s">
        <v>1320</v>
      </c>
      <c r="D897" s="19" t="s">
        <v>1321</v>
      </c>
      <c r="E897" s="18" t="s">
        <v>1322</v>
      </c>
      <c r="F897" s="19" t="s">
        <v>1328</v>
      </c>
      <c r="G897" s="35" t="str">
        <f t="shared" si="10"/>
        <v>Université_Kasdi_Merbah_de_OuarglaFaculté_des_Hydrocarbures,_des_Energies_Renouvelables,_des_Sciences_de_la_Terre_et_de_l’Univers</v>
      </c>
    </row>
    <row r="898" spans="1:7" x14ac:dyDescent="0.25">
      <c r="A898" s="19" t="s">
        <v>1319</v>
      </c>
      <c r="B898" s="20" t="s">
        <v>827</v>
      </c>
      <c r="C898" s="19" t="s">
        <v>1320</v>
      </c>
      <c r="D898" s="19" t="s">
        <v>1321</v>
      </c>
      <c r="E898" s="18" t="s">
        <v>1322</v>
      </c>
      <c r="F898" s="19" t="s">
        <v>1329</v>
      </c>
      <c r="G898" s="35" t="str">
        <f t="shared" si="10"/>
        <v>Université_Kasdi_Merbah_de_OuarglaFaculté_des_Hydrocarbures,_des_Energies_Renouvelables,_des_Sciences_de_la_Terre_et_de_l’Univers</v>
      </c>
    </row>
    <row r="899" spans="1:7" x14ac:dyDescent="0.25">
      <c r="A899" s="19" t="s">
        <v>1319</v>
      </c>
      <c r="B899" s="20" t="s">
        <v>827</v>
      </c>
      <c r="C899" s="19" t="s">
        <v>1320</v>
      </c>
      <c r="D899" s="19" t="s">
        <v>1321</v>
      </c>
      <c r="E899" s="18" t="s">
        <v>1322</v>
      </c>
      <c r="F899" s="19" t="s">
        <v>1509</v>
      </c>
      <c r="G899" s="35" t="str">
        <f t="shared" si="10"/>
        <v>Université_Kasdi_Merbah_de_OuarglaFaculté_des_Hydrocarbures,_des_Energies_Renouvelables,_des_Sciences_de_la_Terre_et_de_l’Univers</v>
      </c>
    </row>
    <row r="900" spans="1:7" x14ac:dyDescent="0.25">
      <c r="A900" s="19" t="s">
        <v>1319</v>
      </c>
      <c r="B900" s="20" t="s">
        <v>827</v>
      </c>
      <c r="C900" s="19" t="s">
        <v>1320</v>
      </c>
      <c r="D900" s="19" t="s">
        <v>1321</v>
      </c>
      <c r="E900" s="18" t="s">
        <v>838</v>
      </c>
      <c r="F900" s="36" t="s">
        <v>1333</v>
      </c>
      <c r="G900" s="35" t="str">
        <f t="shared" si="10"/>
        <v>Université_Kasdi_Merbah_de_OuarglaFaculté_des_Lettres_et_des_Langues</v>
      </c>
    </row>
    <row r="901" spans="1:7" x14ac:dyDescent="0.25">
      <c r="A901" s="19" t="s">
        <v>1319</v>
      </c>
      <c r="B901" s="20" t="s">
        <v>827</v>
      </c>
      <c r="C901" s="19" t="s">
        <v>1320</v>
      </c>
      <c r="D901" s="19" t="s">
        <v>1321</v>
      </c>
      <c r="E901" s="18" t="s">
        <v>838</v>
      </c>
      <c r="F901" s="19" t="s">
        <v>1338</v>
      </c>
      <c r="G901" s="35" t="str">
        <f t="shared" si="10"/>
        <v>Université_Kasdi_Merbah_de_OuarglaFaculté_des_Lettres_et_des_Langues</v>
      </c>
    </row>
    <row r="902" spans="1:7" x14ac:dyDescent="0.25">
      <c r="A902" s="19" t="s">
        <v>1319</v>
      </c>
      <c r="B902" s="20" t="s">
        <v>827</v>
      </c>
      <c r="C902" s="19" t="s">
        <v>1320</v>
      </c>
      <c r="D902" s="19" t="s">
        <v>1321</v>
      </c>
      <c r="E902" s="18" t="s">
        <v>838</v>
      </c>
      <c r="F902" s="19" t="s">
        <v>1339</v>
      </c>
      <c r="G902" s="35" t="str">
        <f t="shared" si="10"/>
        <v>Université_Kasdi_Merbah_de_OuarglaFaculté_des_Lettres_et_des_Langues</v>
      </c>
    </row>
    <row r="903" spans="1:7" x14ac:dyDescent="0.25">
      <c r="A903" s="19" t="s">
        <v>1319</v>
      </c>
      <c r="B903" s="20" t="s">
        <v>827</v>
      </c>
      <c r="C903" s="19" t="s">
        <v>1320</v>
      </c>
      <c r="D903" s="19" t="s">
        <v>1321</v>
      </c>
      <c r="E903" s="18" t="s">
        <v>1324</v>
      </c>
      <c r="F903" s="19" t="s">
        <v>873</v>
      </c>
      <c r="G903" s="35" t="str">
        <f t="shared" si="10"/>
        <v>Université_Kasdi_Merbah_de_OuarglaFaculté_des_Mathématiques_et_des_Sciences_de_la_Matière</v>
      </c>
    </row>
    <row r="904" spans="1:7" x14ac:dyDescent="0.25">
      <c r="A904" s="19" t="s">
        <v>1319</v>
      </c>
      <c r="B904" s="20" t="s">
        <v>827</v>
      </c>
      <c r="C904" s="19" t="s">
        <v>1320</v>
      </c>
      <c r="D904" s="19" t="s">
        <v>1321</v>
      </c>
      <c r="E904" s="18" t="s">
        <v>1324</v>
      </c>
      <c r="F904" s="19" t="s">
        <v>877</v>
      </c>
      <c r="G904" s="35" t="str">
        <f t="shared" si="10"/>
        <v>Université_Kasdi_Merbah_de_OuarglaFaculté_des_Mathématiques_et_des_Sciences_de_la_Matière</v>
      </c>
    </row>
    <row r="905" spans="1:7" x14ac:dyDescent="0.25">
      <c r="A905" s="19" t="s">
        <v>1319</v>
      </c>
      <c r="B905" s="20" t="s">
        <v>827</v>
      </c>
      <c r="C905" s="19" t="s">
        <v>1320</v>
      </c>
      <c r="D905" s="19" t="s">
        <v>1321</v>
      </c>
      <c r="E905" s="18" t="s">
        <v>1324</v>
      </c>
      <c r="F905" s="19" t="s">
        <v>1058</v>
      </c>
      <c r="G905" s="35" t="str">
        <f t="shared" si="10"/>
        <v>Université_Kasdi_Merbah_de_OuarglaFaculté_des_Mathématiques_et_des_Sciences_de_la_Matière</v>
      </c>
    </row>
    <row r="906" spans="1:7" x14ac:dyDescent="0.25">
      <c r="A906" s="19" t="s">
        <v>1319</v>
      </c>
      <c r="B906" s="20" t="s">
        <v>827</v>
      </c>
      <c r="C906" s="19" t="s">
        <v>1320</v>
      </c>
      <c r="D906" s="19" t="s">
        <v>1321</v>
      </c>
      <c r="E906" s="18" t="s">
        <v>1088</v>
      </c>
      <c r="F906" s="19" t="s">
        <v>1325</v>
      </c>
      <c r="G906" s="35" t="str">
        <f t="shared" si="10"/>
        <v>Université_Kasdi_Merbah_de_OuarglaFaculté_des_Nouvelles_Technologies_de_l’Information_et_de_la_Communication</v>
      </c>
    </row>
    <row r="907" spans="1:7" x14ac:dyDescent="0.25">
      <c r="A907" s="21" t="s">
        <v>1319</v>
      </c>
      <c r="B907" s="20" t="s">
        <v>827</v>
      </c>
      <c r="C907" s="19" t="s">
        <v>1320</v>
      </c>
      <c r="D907" s="19" t="s">
        <v>1321</v>
      </c>
      <c r="E907" s="18" t="s">
        <v>1088</v>
      </c>
      <c r="F907" s="19" t="s">
        <v>1332</v>
      </c>
      <c r="G907" s="35" t="str">
        <f t="shared" si="10"/>
        <v>Université_Kasdi_Merbah_de_OuarglaFaculté_des_Nouvelles_Technologies_de_l’Information_et_de_la_Communication</v>
      </c>
    </row>
    <row r="908" spans="1:7" x14ac:dyDescent="0.25">
      <c r="A908" s="21" t="s">
        <v>1319</v>
      </c>
      <c r="B908" s="20" t="s">
        <v>827</v>
      </c>
      <c r="C908" s="19" t="s">
        <v>1320</v>
      </c>
      <c r="D908" s="19" t="s">
        <v>1321</v>
      </c>
      <c r="E908" s="37" t="s">
        <v>1315</v>
      </c>
      <c r="F908" s="19" t="s">
        <v>1326</v>
      </c>
      <c r="G908" s="35" t="str">
        <f t="shared" si="10"/>
        <v>Université_Kasdi_Merbah_de_OuarglaFaculté_des_Sciences_Appliquées</v>
      </c>
    </row>
    <row r="909" spans="1:7" x14ac:dyDescent="0.25">
      <c r="A909" s="21" t="s">
        <v>1319</v>
      </c>
      <c r="B909" s="20" t="s">
        <v>827</v>
      </c>
      <c r="C909" s="19" t="s">
        <v>1320</v>
      </c>
      <c r="D909" s="19" t="s">
        <v>1321</v>
      </c>
      <c r="E909" s="18" t="s">
        <v>1315</v>
      </c>
      <c r="F909" s="19" t="s">
        <v>837</v>
      </c>
      <c r="G909" s="35" t="str">
        <f t="shared" si="10"/>
        <v>Université_Kasdi_Merbah_de_OuarglaFaculté_des_Sciences_Appliquées</v>
      </c>
    </row>
    <row r="910" spans="1:7" x14ac:dyDescent="0.25">
      <c r="A910" s="21" t="s">
        <v>1319</v>
      </c>
      <c r="B910" s="20" t="s">
        <v>827</v>
      </c>
      <c r="C910" s="19" t="s">
        <v>1320</v>
      </c>
      <c r="D910" s="19" t="s">
        <v>1321</v>
      </c>
      <c r="E910" s="18" t="s">
        <v>1315</v>
      </c>
      <c r="F910" s="19" t="s">
        <v>1327</v>
      </c>
      <c r="G910" s="35" t="str">
        <f t="shared" si="10"/>
        <v>Université_Kasdi_Merbah_de_OuarglaFaculté_des_Sciences_Appliquées</v>
      </c>
    </row>
    <row r="911" spans="1:7" x14ac:dyDescent="0.25">
      <c r="A911" s="21" t="s">
        <v>1319</v>
      </c>
      <c r="B911" s="20" t="s">
        <v>827</v>
      </c>
      <c r="C911" s="19" t="s">
        <v>1320</v>
      </c>
      <c r="D911" s="19" t="s">
        <v>1321</v>
      </c>
      <c r="E911" s="18" t="s">
        <v>1315</v>
      </c>
      <c r="F911" s="19" t="s">
        <v>1334</v>
      </c>
      <c r="G911" s="35" t="str">
        <f t="shared" si="10"/>
        <v>Université_Kasdi_Merbah_de_OuarglaFaculté_des_Sciences_Appliquées</v>
      </c>
    </row>
    <row r="912" spans="1:7" x14ac:dyDescent="0.25">
      <c r="A912" s="19" t="s">
        <v>1319</v>
      </c>
      <c r="B912" s="20" t="s">
        <v>827</v>
      </c>
      <c r="C912" s="19" t="s">
        <v>1320</v>
      </c>
      <c r="D912" s="19" t="s">
        <v>1321</v>
      </c>
      <c r="E912" s="18" t="s">
        <v>872</v>
      </c>
      <c r="F912" s="19" t="s">
        <v>990</v>
      </c>
      <c r="G912" s="35" t="str">
        <f t="shared" si="10"/>
        <v>Université_Kasdi_Merbah_de_OuarglaFaculté_des_Sciences_de_la_Nature_et_de_la_Vie_</v>
      </c>
    </row>
    <row r="913" spans="1:7" x14ac:dyDescent="0.25">
      <c r="A913" s="19" t="s">
        <v>1319</v>
      </c>
      <c r="B913" s="20" t="s">
        <v>827</v>
      </c>
      <c r="C913" s="19" t="s">
        <v>1320</v>
      </c>
      <c r="D913" s="19" t="s">
        <v>1321</v>
      </c>
      <c r="E913" s="18" t="s">
        <v>872</v>
      </c>
      <c r="F913" s="19" t="s">
        <v>1336</v>
      </c>
      <c r="G913" s="35" t="str">
        <f t="shared" si="10"/>
        <v>Université_Kasdi_Merbah_de_OuarglaFaculté_des_Sciences_de_la_Nature_et_de_la_Vie_</v>
      </c>
    </row>
    <row r="914" spans="1:7" x14ac:dyDescent="0.25">
      <c r="A914" s="19" t="s">
        <v>1319</v>
      </c>
      <c r="B914" s="20" t="s">
        <v>827</v>
      </c>
      <c r="C914" s="19" t="s">
        <v>1320</v>
      </c>
      <c r="D914" s="19" t="s">
        <v>1321</v>
      </c>
      <c r="E914" s="18" t="s">
        <v>1337</v>
      </c>
      <c r="F914" s="19" t="s">
        <v>846</v>
      </c>
      <c r="G914" s="35" t="str">
        <f t="shared" si="10"/>
        <v>Université_Kasdi_Merbah_de_OuarglaFaculté_des_Sciences_Économiques,_des_Sciences_Commerciales_et_des_Sciences_de_Gestion</v>
      </c>
    </row>
    <row r="915" spans="1:7" x14ac:dyDescent="0.25">
      <c r="A915" s="19" t="s">
        <v>1319</v>
      </c>
      <c r="B915" s="20" t="s">
        <v>827</v>
      </c>
      <c r="C915" s="19" t="s">
        <v>1320</v>
      </c>
      <c r="D915" s="19" t="s">
        <v>1321</v>
      </c>
      <c r="E915" s="18" t="s">
        <v>1337</v>
      </c>
      <c r="F915" s="19" t="s">
        <v>847</v>
      </c>
      <c r="G915" s="35" t="str">
        <f t="shared" si="10"/>
        <v>Université_Kasdi_Merbah_de_OuarglaFaculté_des_Sciences_Économiques,_des_Sciences_Commerciales_et_des_Sciences_de_Gestion</v>
      </c>
    </row>
    <row r="916" spans="1:7" x14ac:dyDescent="0.25">
      <c r="A916" s="19" t="s">
        <v>1319</v>
      </c>
      <c r="B916" s="20" t="s">
        <v>827</v>
      </c>
      <c r="C916" s="19" t="s">
        <v>1320</v>
      </c>
      <c r="D916" s="19" t="s">
        <v>1321</v>
      </c>
      <c r="E916" s="18" t="s">
        <v>1337</v>
      </c>
      <c r="F916" s="19" t="s">
        <v>849</v>
      </c>
      <c r="G916" s="35" t="str">
        <f t="shared" si="10"/>
        <v>Université_Kasdi_Merbah_de_OuarglaFaculté_des_Sciences_Économiques,_des_Sciences_Commerciales_et_des_Sciences_de_Gestion</v>
      </c>
    </row>
    <row r="917" spans="1:7" x14ac:dyDescent="0.25">
      <c r="A917" s="19" t="s">
        <v>1319</v>
      </c>
      <c r="B917" s="20" t="s">
        <v>827</v>
      </c>
      <c r="C917" s="19" t="s">
        <v>1320</v>
      </c>
      <c r="D917" s="19" t="s">
        <v>1321</v>
      </c>
      <c r="E917" s="18" t="s">
        <v>865</v>
      </c>
      <c r="F917" s="19" t="s">
        <v>1330</v>
      </c>
      <c r="G917" s="35" t="str">
        <f t="shared" si="10"/>
        <v>Université_Kasdi_Merbah_de_OuarglaFaculté_des_Sciences_Humaines_et_Sociales</v>
      </c>
    </row>
    <row r="918" spans="1:7" x14ac:dyDescent="0.25">
      <c r="A918" s="19" t="s">
        <v>1319</v>
      </c>
      <c r="B918" s="20" t="s">
        <v>827</v>
      </c>
      <c r="C918" s="19" t="s">
        <v>1320</v>
      </c>
      <c r="D918" s="19" t="s">
        <v>1321</v>
      </c>
      <c r="E918" s="18" t="s">
        <v>865</v>
      </c>
      <c r="F918" s="19" t="s">
        <v>1331</v>
      </c>
      <c r="G918" s="35" t="str">
        <f t="shared" si="10"/>
        <v>Université_Kasdi_Merbah_de_OuarglaFaculté_des_Sciences_Humaines_et_Sociales</v>
      </c>
    </row>
    <row r="919" spans="1:7" x14ac:dyDescent="0.25">
      <c r="A919" s="19" t="s">
        <v>1319</v>
      </c>
      <c r="B919" s="20" t="s">
        <v>827</v>
      </c>
      <c r="C919" s="19" t="s">
        <v>1320</v>
      </c>
      <c r="D919" s="19" t="s">
        <v>1321</v>
      </c>
      <c r="E919" s="18" t="s">
        <v>865</v>
      </c>
      <c r="F919" s="19" t="s">
        <v>1335</v>
      </c>
      <c r="G919" s="35" t="str">
        <f t="shared" si="10"/>
        <v>Université_Kasdi_Merbah_de_OuarglaFaculté_des_Sciences_Humaines_et_Sociales</v>
      </c>
    </row>
    <row r="920" spans="1:7" x14ac:dyDescent="0.25">
      <c r="A920" s="19" t="s">
        <v>1319</v>
      </c>
      <c r="B920" s="20" t="s">
        <v>827</v>
      </c>
      <c r="C920" s="19" t="s">
        <v>1320</v>
      </c>
      <c r="D920" s="19" t="s">
        <v>1321</v>
      </c>
      <c r="E920" s="18" t="s">
        <v>865</v>
      </c>
      <c r="F920" s="19" t="s">
        <v>933</v>
      </c>
      <c r="G920" s="35" t="str">
        <f t="shared" si="10"/>
        <v>Université_Kasdi_Merbah_de_OuarglaFaculté_des_Sciences_Humaines_et_Sociales</v>
      </c>
    </row>
    <row r="921" spans="1:7" x14ac:dyDescent="0.25">
      <c r="A921" s="19" t="s">
        <v>1319</v>
      </c>
      <c r="B921" s="20" t="s">
        <v>827</v>
      </c>
      <c r="C921" s="19" t="s">
        <v>1320</v>
      </c>
      <c r="D921" s="19" t="s">
        <v>1321</v>
      </c>
      <c r="E921" s="18" t="s">
        <v>833</v>
      </c>
      <c r="F921" s="19" t="s">
        <v>834</v>
      </c>
      <c r="G921" s="35" t="str">
        <f t="shared" si="10"/>
        <v>Université_Kasdi_Merbah_de_OuarglaFaculté_Droit_et_Sciences_Politiques</v>
      </c>
    </row>
    <row r="922" spans="1:7" x14ac:dyDescent="0.25">
      <c r="A922" s="19" t="s">
        <v>1319</v>
      </c>
      <c r="B922" s="20" t="s">
        <v>827</v>
      </c>
      <c r="C922" s="19" t="s">
        <v>1320</v>
      </c>
      <c r="D922" s="19" t="s">
        <v>1321</v>
      </c>
      <c r="E922" s="18" t="s">
        <v>833</v>
      </c>
      <c r="F922" s="19" t="s">
        <v>850</v>
      </c>
      <c r="G922" s="35" t="str">
        <f t="shared" si="10"/>
        <v>Université_Kasdi_Merbah_de_OuarglaFaculté_Droit_et_Sciences_Politiques</v>
      </c>
    </row>
    <row r="923" spans="1:7" x14ac:dyDescent="0.25">
      <c r="A923" s="19" t="s">
        <v>1319</v>
      </c>
      <c r="B923" s="20" t="s">
        <v>827</v>
      </c>
      <c r="C923" s="19" t="s">
        <v>1320</v>
      </c>
      <c r="D923" s="19" t="s">
        <v>1321</v>
      </c>
      <c r="E923" s="18" t="s">
        <v>1318</v>
      </c>
      <c r="F923" s="19"/>
      <c r="G923" s="35" t="str">
        <f t="shared" si="10"/>
        <v>Université_Kasdi_Merbah_de_OuarglaInstitut_de_Technologie</v>
      </c>
    </row>
    <row r="924" spans="1:7" x14ac:dyDescent="0.25">
      <c r="A924" s="19" t="s">
        <v>1319</v>
      </c>
      <c r="B924" s="20" t="s">
        <v>827</v>
      </c>
      <c r="C924" s="19" t="s">
        <v>1320</v>
      </c>
      <c r="D924" s="19" t="s">
        <v>1321</v>
      </c>
      <c r="E924" s="18" t="s">
        <v>994</v>
      </c>
      <c r="F924" s="19" t="s">
        <v>932</v>
      </c>
      <c r="G924" s="35" t="str">
        <f t="shared" si="10"/>
        <v>Université_Kasdi_Merbah_de_OuarglaInstitut_des_Sciences_et_Techniques_des_Activités_Physiques_et_Sportifs</v>
      </c>
    </row>
    <row r="925" spans="1:7" x14ac:dyDescent="0.25">
      <c r="A925" s="19" t="s">
        <v>1340</v>
      </c>
      <c r="B925" s="20" t="s">
        <v>827</v>
      </c>
      <c r="C925" s="19" t="s">
        <v>1341</v>
      </c>
      <c r="D925" s="19" t="s">
        <v>1342</v>
      </c>
      <c r="E925" s="18" t="s">
        <v>866</v>
      </c>
      <c r="F925" s="19" t="s">
        <v>834</v>
      </c>
      <c r="G925" s="35" t="str">
        <f t="shared" si="10"/>
        <v>Université_Larbi_Ben_Mhidi_de_Oum_El_BouaghiFaculté_de_Droit_et_des_Sciences_Politiques</v>
      </c>
    </row>
    <row r="926" spans="1:7" x14ac:dyDescent="0.25">
      <c r="A926" s="19" t="s">
        <v>1340</v>
      </c>
      <c r="B926" s="20" t="s">
        <v>827</v>
      </c>
      <c r="C926" s="19" t="s">
        <v>1341</v>
      </c>
      <c r="D926" s="19" t="s">
        <v>1342</v>
      </c>
      <c r="E926" s="18" t="s">
        <v>866</v>
      </c>
      <c r="F926" s="19" t="s">
        <v>850</v>
      </c>
      <c r="G926" s="35" t="str">
        <f t="shared" si="10"/>
        <v>Université_Larbi_Ben_Mhidi_de_Oum_El_BouaghiFaculté_de_Droit_et_des_Sciences_Politiques</v>
      </c>
    </row>
    <row r="927" spans="1:7" x14ac:dyDescent="0.25">
      <c r="A927" s="19" t="s">
        <v>1340</v>
      </c>
      <c r="B927" s="20" t="s">
        <v>827</v>
      </c>
      <c r="C927" s="19" t="s">
        <v>1341</v>
      </c>
      <c r="D927" s="19" t="s">
        <v>1342</v>
      </c>
      <c r="E927" s="18" t="s">
        <v>838</v>
      </c>
      <c r="F927" s="19" t="s">
        <v>1163</v>
      </c>
      <c r="G927" s="35" t="str">
        <f t="shared" si="10"/>
        <v>Université_Larbi_Ben_Mhidi_de_Oum_El_BouaghiFaculté_des_Lettres_et_des_Langues</v>
      </c>
    </row>
    <row r="928" spans="1:7" x14ac:dyDescent="0.25">
      <c r="A928" s="19" t="s">
        <v>1340</v>
      </c>
      <c r="B928" s="20" t="s">
        <v>827</v>
      </c>
      <c r="C928" s="19" t="s">
        <v>1341</v>
      </c>
      <c r="D928" s="19" t="s">
        <v>1342</v>
      </c>
      <c r="E928" s="18" t="s">
        <v>838</v>
      </c>
      <c r="F928" s="19" t="s">
        <v>985</v>
      </c>
      <c r="G928" s="35" t="str">
        <f t="shared" si="10"/>
        <v>Université_Larbi_Ben_Mhidi_de_Oum_El_BouaghiFaculté_des_Lettres_et_des_Langues</v>
      </c>
    </row>
    <row r="929" spans="1:7" x14ac:dyDescent="0.25">
      <c r="A929" s="19" t="s">
        <v>1340</v>
      </c>
      <c r="B929" s="20" t="s">
        <v>827</v>
      </c>
      <c r="C929" s="19" t="s">
        <v>1341</v>
      </c>
      <c r="D929" s="19" t="s">
        <v>1342</v>
      </c>
      <c r="E929" s="18" t="s">
        <v>838</v>
      </c>
      <c r="F929" s="19" t="s">
        <v>1164</v>
      </c>
      <c r="G929" s="35" t="str">
        <f t="shared" si="10"/>
        <v>Université_Larbi_Ben_Mhidi_de_Oum_El_BouaghiFaculté_des_Lettres_et_des_Langues</v>
      </c>
    </row>
    <row r="930" spans="1:7" x14ac:dyDescent="0.25">
      <c r="A930" s="19" t="s">
        <v>1340</v>
      </c>
      <c r="B930" s="20" t="s">
        <v>827</v>
      </c>
      <c r="C930" s="19" t="s">
        <v>1341</v>
      </c>
      <c r="D930" s="19" t="s">
        <v>1342</v>
      </c>
      <c r="E930" s="18" t="s">
        <v>1343</v>
      </c>
      <c r="F930" s="19" t="s">
        <v>979</v>
      </c>
      <c r="G930" s="35" t="str">
        <f t="shared" si="10"/>
        <v>Université_Larbi_Ben_Mhidi_de_Oum_El_BouaghiFaculté_des_Sciences_de_la_Terre_et_d'Architecture</v>
      </c>
    </row>
    <row r="931" spans="1:7" x14ac:dyDescent="0.25">
      <c r="A931" s="19" t="s">
        <v>1340</v>
      </c>
      <c r="B931" s="20" t="s">
        <v>827</v>
      </c>
      <c r="C931" s="19" t="s">
        <v>1341</v>
      </c>
      <c r="D931" s="19" t="s">
        <v>1342</v>
      </c>
      <c r="E931" s="18" t="s">
        <v>1343</v>
      </c>
      <c r="F931" s="19" t="s">
        <v>1005</v>
      </c>
      <c r="G931" s="35" t="str">
        <f t="shared" si="10"/>
        <v>Université_Larbi_Ben_Mhidi_de_Oum_El_BouaghiFaculté_des_Sciences_de_la_Terre_et_d'Architecture</v>
      </c>
    </row>
    <row r="932" spans="1:7" x14ac:dyDescent="0.25">
      <c r="A932" s="19" t="s">
        <v>1340</v>
      </c>
      <c r="B932" s="20" t="s">
        <v>827</v>
      </c>
      <c r="C932" s="19" t="s">
        <v>1341</v>
      </c>
      <c r="D932" s="19" t="s">
        <v>1342</v>
      </c>
      <c r="E932" s="18" t="s">
        <v>1343</v>
      </c>
      <c r="F932" s="19" t="s">
        <v>880</v>
      </c>
      <c r="G932" s="35" t="str">
        <f t="shared" si="10"/>
        <v>Université_Larbi_Ben_Mhidi_de_Oum_El_BouaghiFaculté_des_Sciences_de_la_Terre_et_d'Architecture</v>
      </c>
    </row>
    <row r="933" spans="1:7" x14ac:dyDescent="0.25">
      <c r="A933" s="19" t="s">
        <v>1340</v>
      </c>
      <c r="B933" s="20" t="s">
        <v>827</v>
      </c>
      <c r="C933" s="19" t="s">
        <v>1341</v>
      </c>
      <c r="D933" s="19" t="s">
        <v>1342</v>
      </c>
      <c r="E933" s="18" t="s">
        <v>991</v>
      </c>
      <c r="F933" s="19" t="s">
        <v>846</v>
      </c>
      <c r="G933" s="35" t="str">
        <f t="shared" si="10"/>
        <v>Université_Larbi_Ben_Mhidi_de_Oum_El_BouaghiFaculté_des_Sciences_Economiques_et_Commerciales_et_Sciences_de_Gestion</v>
      </c>
    </row>
    <row r="934" spans="1:7" x14ac:dyDescent="0.25">
      <c r="A934" s="19" t="s">
        <v>1340</v>
      </c>
      <c r="B934" s="20" t="s">
        <v>827</v>
      </c>
      <c r="C934" s="19" t="s">
        <v>1341</v>
      </c>
      <c r="D934" s="19" t="s">
        <v>1342</v>
      </c>
      <c r="E934" s="18" t="s">
        <v>991</v>
      </c>
      <c r="F934" s="19" t="s">
        <v>847</v>
      </c>
      <c r="G934" s="35" t="str">
        <f t="shared" si="10"/>
        <v>Université_Larbi_Ben_Mhidi_de_Oum_El_BouaghiFaculté_des_Sciences_Economiques_et_Commerciales_et_Sciences_de_Gestion</v>
      </c>
    </row>
    <row r="935" spans="1:7" x14ac:dyDescent="0.25">
      <c r="A935" s="19" t="s">
        <v>1340</v>
      </c>
      <c r="B935" s="20" t="s">
        <v>827</v>
      </c>
      <c r="C935" s="19" t="s">
        <v>1341</v>
      </c>
      <c r="D935" s="19" t="s">
        <v>1342</v>
      </c>
      <c r="E935" s="18" t="s">
        <v>991</v>
      </c>
      <c r="F935" s="19" t="s">
        <v>849</v>
      </c>
      <c r="G935" s="35" t="str">
        <f t="shared" si="10"/>
        <v>Université_Larbi_Ben_Mhidi_de_Oum_El_BouaghiFaculté_des_Sciences_Economiques_et_Commerciales_et_Sciences_de_Gestion</v>
      </c>
    </row>
    <row r="936" spans="1:7" x14ac:dyDescent="0.25">
      <c r="A936" s="19" t="s">
        <v>1340</v>
      </c>
      <c r="B936" s="20" t="s">
        <v>827</v>
      </c>
      <c r="C936" s="19" t="s">
        <v>1341</v>
      </c>
      <c r="D936" s="19" t="s">
        <v>1342</v>
      </c>
      <c r="E936" s="18" t="s">
        <v>1344</v>
      </c>
      <c r="F936" s="19" t="s">
        <v>918</v>
      </c>
      <c r="G936" s="35" t="str">
        <f t="shared" si="10"/>
        <v>Université_Larbi_Ben_Mhidi_de_Oum_El_BouaghiFaculté_des_sciences_et_des_sciences_appliquées</v>
      </c>
    </row>
    <row r="937" spans="1:7" x14ac:dyDescent="0.25">
      <c r="A937" s="19" t="s">
        <v>1340</v>
      </c>
      <c r="B937" s="20" t="s">
        <v>827</v>
      </c>
      <c r="C937" s="19" t="s">
        <v>1341</v>
      </c>
      <c r="D937" s="19" t="s">
        <v>1342</v>
      </c>
      <c r="E937" s="18" t="s">
        <v>1344</v>
      </c>
      <c r="F937" s="19" t="s">
        <v>836</v>
      </c>
      <c r="G937" s="35" t="str">
        <f t="shared" si="10"/>
        <v>Université_Larbi_Ben_Mhidi_de_Oum_El_BouaghiFaculté_des_sciences_et_des_sciences_appliquées</v>
      </c>
    </row>
    <row r="938" spans="1:7" x14ac:dyDescent="0.25">
      <c r="A938" s="19" t="s">
        <v>1340</v>
      </c>
      <c r="B938" s="20" t="s">
        <v>827</v>
      </c>
      <c r="C938" s="19" t="s">
        <v>1341</v>
      </c>
      <c r="D938" s="19" t="s">
        <v>1342</v>
      </c>
      <c r="E938" s="18" t="s">
        <v>1344</v>
      </c>
      <c r="F938" s="19" t="s">
        <v>859</v>
      </c>
      <c r="G938" s="35" t="str">
        <f t="shared" si="10"/>
        <v>Université_Larbi_Ben_Mhidi_de_Oum_El_BouaghiFaculté_des_sciences_et_des_sciences_appliquées</v>
      </c>
    </row>
    <row r="939" spans="1:7" x14ac:dyDescent="0.25">
      <c r="A939" s="19" t="s">
        <v>1340</v>
      </c>
      <c r="B939" s="20" t="s">
        <v>827</v>
      </c>
      <c r="C939" s="19" t="s">
        <v>1341</v>
      </c>
      <c r="D939" s="19" t="s">
        <v>1342</v>
      </c>
      <c r="E939" s="18" t="s">
        <v>1344</v>
      </c>
      <c r="F939" s="19" t="s">
        <v>837</v>
      </c>
      <c r="G939" s="35" t="str">
        <f t="shared" si="10"/>
        <v>Université_Larbi_Ben_Mhidi_de_Oum_El_BouaghiFaculté_des_sciences_et_des_sciences_appliquées</v>
      </c>
    </row>
    <row r="940" spans="1:7" x14ac:dyDescent="0.25">
      <c r="A940" s="19" t="s">
        <v>1340</v>
      </c>
      <c r="B940" s="20" t="s">
        <v>827</v>
      </c>
      <c r="C940" s="19" t="s">
        <v>1341</v>
      </c>
      <c r="D940" s="19" t="s">
        <v>1342</v>
      </c>
      <c r="E940" s="18" t="s">
        <v>1344</v>
      </c>
      <c r="F940" s="19" t="s">
        <v>924</v>
      </c>
      <c r="G940" s="35" t="str">
        <f t="shared" si="10"/>
        <v>Université_Larbi_Ben_Mhidi_de_Oum_El_BouaghiFaculté_des_sciences_et_des_sciences_appliquées</v>
      </c>
    </row>
    <row r="941" spans="1:7" x14ac:dyDescent="0.25">
      <c r="A941" s="19" t="s">
        <v>1340</v>
      </c>
      <c r="B941" s="20" t="s">
        <v>827</v>
      </c>
      <c r="C941" s="19" t="s">
        <v>1341</v>
      </c>
      <c r="D941" s="19" t="s">
        <v>1342</v>
      </c>
      <c r="E941" s="18" t="s">
        <v>1344</v>
      </c>
      <c r="F941" s="19" t="s">
        <v>1122</v>
      </c>
      <c r="G941" s="35" t="str">
        <f t="shared" si="10"/>
        <v>Université_Larbi_Ben_Mhidi_de_Oum_El_BouaghiFaculté_des_sciences_et_des_sciences_appliquées</v>
      </c>
    </row>
    <row r="942" spans="1:7" x14ac:dyDescent="0.25">
      <c r="A942" s="19" t="s">
        <v>1340</v>
      </c>
      <c r="B942" s="20" t="s">
        <v>827</v>
      </c>
      <c r="C942" s="19" t="s">
        <v>1341</v>
      </c>
      <c r="D942" s="19" t="s">
        <v>1342</v>
      </c>
      <c r="E942" s="18" t="s">
        <v>1348</v>
      </c>
      <c r="F942" s="19" t="s">
        <v>969</v>
      </c>
      <c r="G942" s="35" t="str">
        <f t="shared" si="10"/>
        <v>Université_Larbi_Ben_Mhidi_de_Oum_El_BouaghiFaculté_des_Sciences_Exactes_et_Sciences_de_la_Nature_et_de_la_Vie</v>
      </c>
    </row>
    <row r="943" spans="1:7" x14ac:dyDescent="0.25">
      <c r="A943" s="19" t="s">
        <v>1340</v>
      </c>
      <c r="B943" s="20" t="s">
        <v>827</v>
      </c>
      <c r="C943" s="19" t="s">
        <v>1341</v>
      </c>
      <c r="D943" s="19" t="s">
        <v>1342</v>
      </c>
      <c r="E943" s="18" t="s">
        <v>1348</v>
      </c>
      <c r="F943" s="19" t="s">
        <v>864</v>
      </c>
      <c r="G943" s="35" t="str">
        <f t="shared" si="10"/>
        <v>Université_Larbi_Ben_Mhidi_de_Oum_El_BouaghiFaculté_des_Sciences_Exactes_et_Sciences_de_la_Nature_et_de_la_Vie</v>
      </c>
    </row>
    <row r="944" spans="1:7" x14ac:dyDescent="0.25">
      <c r="A944" s="19" t="s">
        <v>1340</v>
      </c>
      <c r="B944" s="20" t="s">
        <v>827</v>
      </c>
      <c r="C944" s="19" t="s">
        <v>1341</v>
      </c>
      <c r="D944" s="19" t="s">
        <v>1342</v>
      </c>
      <c r="E944" s="18" t="s">
        <v>1348</v>
      </c>
      <c r="F944" s="19" t="s">
        <v>848</v>
      </c>
      <c r="G944" s="35" t="str">
        <f t="shared" si="10"/>
        <v>Université_Larbi_Ben_Mhidi_de_Oum_El_BouaghiFaculté_des_Sciences_Exactes_et_Sciences_de_la_Nature_et_de_la_Vie</v>
      </c>
    </row>
    <row r="945" spans="1:7" x14ac:dyDescent="0.25">
      <c r="A945" s="19" t="s">
        <v>1340</v>
      </c>
      <c r="B945" s="20" t="s">
        <v>827</v>
      </c>
      <c r="C945" s="19" t="s">
        <v>1341</v>
      </c>
      <c r="D945" s="19" t="s">
        <v>1342</v>
      </c>
      <c r="E945" s="18" t="s">
        <v>1059</v>
      </c>
      <c r="F945" s="19" t="s">
        <v>933</v>
      </c>
      <c r="G945" s="35" t="str">
        <f t="shared" si="10"/>
        <v>Université_Larbi_Ben_Mhidi_de_Oum_El_BouaghiFaculté_des_Sciences_Sociales_et_Humaines</v>
      </c>
    </row>
    <row r="946" spans="1:7" x14ac:dyDescent="0.25">
      <c r="A946" s="19" t="s">
        <v>1340</v>
      </c>
      <c r="B946" s="20" t="s">
        <v>827</v>
      </c>
      <c r="C946" s="19" t="s">
        <v>1341</v>
      </c>
      <c r="D946" s="19" t="s">
        <v>1342</v>
      </c>
      <c r="E946" s="18" t="s">
        <v>1059</v>
      </c>
      <c r="F946" s="19" t="s">
        <v>851</v>
      </c>
      <c r="G946" s="35" t="str">
        <f t="shared" si="10"/>
        <v>Université_Larbi_Ben_Mhidi_de_Oum_El_BouaghiFaculté_des_Sciences_Sociales_et_Humaines</v>
      </c>
    </row>
    <row r="947" spans="1:7" x14ac:dyDescent="0.25">
      <c r="A947" s="19" t="s">
        <v>1340</v>
      </c>
      <c r="B947" s="20" t="s">
        <v>827</v>
      </c>
      <c r="C947" s="19" t="s">
        <v>1341</v>
      </c>
      <c r="D947" s="19" t="s">
        <v>1342</v>
      </c>
      <c r="E947" s="18" t="s">
        <v>1345</v>
      </c>
      <c r="F947" s="19" t="s">
        <v>1346</v>
      </c>
      <c r="G947" s="35" t="str">
        <f t="shared" si="10"/>
        <v>Université_Larbi_Ben_Mhidi_de_Oum_El_BouaghiInstitut_de_gestion_des_techniques_urbaines</v>
      </c>
    </row>
    <row r="948" spans="1:7" x14ac:dyDescent="0.25">
      <c r="A948" s="19" t="s">
        <v>1340</v>
      </c>
      <c r="B948" s="20" t="s">
        <v>827</v>
      </c>
      <c r="C948" s="19" t="s">
        <v>1341</v>
      </c>
      <c r="D948" s="19" t="s">
        <v>1342</v>
      </c>
      <c r="E948" s="18" t="s">
        <v>994</v>
      </c>
      <c r="F948" s="19" t="s">
        <v>1347</v>
      </c>
      <c r="G948" s="35" t="str">
        <f t="shared" si="10"/>
        <v>Université_Larbi_Ben_Mhidi_de_Oum_El_BouaghiInstitut_des_Sciences_et_Techniques_des_Activités_Physiques_et_Sportifs</v>
      </c>
    </row>
    <row r="949" spans="1:7" x14ac:dyDescent="0.25">
      <c r="A949" s="19" t="s">
        <v>1349</v>
      </c>
      <c r="B949" s="20" t="s">
        <v>827</v>
      </c>
      <c r="C949" s="19" t="s">
        <v>1350</v>
      </c>
      <c r="D949" s="19" t="s">
        <v>1351</v>
      </c>
      <c r="E949" s="18" t="s">
        <v>866</v>
      </c>
      <c r="F949" s="36" t="s">
        <v>834</v>
      </c>
      <c r="G949" s="35" t="str">
        <f t="shared" si="10"/>
        <v>Université_Larbi_Tebessi_de_TébessaFaculté_de_Droit_et_des_Sciences_Politiques</v>
      </c>
    </row>
    <row r="950" spans="1:7" x14ac:dyDescent="0.25">
      <c r="A950" s="19" t="s">
        <v>1349</v>
      </c>
      <c r="B950" s="20" t="s">
        <v>827</v>
      </c>
      <c r="C950" s="19" t="s">
        <v>1350</v>
      </c>
      <c r="D950" s="19" t="s">
        <v>1351</v>
      </c>
      <c r="E950" s="18" t="s">
        <v>866</v>
      </c>
      <c r="F950" s="19" t="s">
        <v>987</v>
      </c>
      <c r="G950" s="35" t="str">
        <f t="shared" si="10"/>
        <v>Université_Larbi_Tebessi_de_TébessaFaculté_de_Droit_et_des_Sciences_Politiques</v>
      </c>
    </row>
    <row r="951" spans="1:7" x14ac:dyDescent="0.25">
      <c r="A951" s="19" t="s">
        <v>1349</v>
      </c>
      <c r="B951" s="20" t="s">
        <v>827</v>
      </c>
      <c r="C951" s="19" t="s">
        <v>1350</v>
      </c>
      <c r="D951" s="19" t="s">
        <v>1351</v>
      </c>
      <c r="E951" s="18" t="s">
        <v>1352</v>
      </c>
      <c r="F951" s="19" t="s">
        <v>1168</v>
      </c>
      <c r="G951" s="35" t="str">
        <f t="shared" si="10"/>
        <v>Université_Larbi_Tebessi_de_TébessaFaculté_des_Lettres_et_des_Langues_et_des_Sciences_Sociales_et_Humaines</v>
      </c>
    </row>
    <row r="952" spans="1:7" x14ac:dyDescent="0.25">
      <c r="A952" s="19" t="s">
        <v>1349</v>
      </c>
      <c r="B952" s="20" t="s">
        <v>827</v>
      </c>
      <c r="C952" s="19" t="s">
        <v>1350</v>
      </c>
      <c r="D952" s="19" t="s">
        <v>1351</v>
      </c>
      <c r="E952" s="18" t="s">
        <v>1352</v>
      </c>
      <c r="F952" s="19" t="s">
        <v>1353</v>
      </c>
      <c r="G952" s="35" t="str">
        <f t="shared" si="10"/>
        <v>Université_Larbi_Tebessi_de_TébessaFaculté_des_Lettres_et_des_Langues_et_des_Sciences_Sociales_et_Humaines</v>
      </c>
    </row>
    <row r="953" spans="1:7" x14ac:dyDescent="0.25">
      <c r="A953" s="19" t="s">
        <v>1349</v>
      </c>
      <c r="B953" s="20" t="s">
        <v>827</v>
      </c>
      <c r="C953" s="19" t="s">
        <v>1350</v>
      </c>
      <c r="D953" s="19" t="s">
        <v>1351</v>
      </c>
      <c r="E953" s="18" t="s">
        <v>1352</v>
      </c>
      <c r="F953" s="19" t="s">
        <v>933</v>
      </c>
      <c r="G953" s="35" t="str">
        <f t="shared" si="10"/>
        <v>Université_Larbi_Tebessi_de_TébessaFaculté_des_Lettres_et_des_Langues_et_des_Sciences_Sociales_et_Humaines</v>
      </c>
    </row>
    <row r="954" spans="1:7" x14ac:dyDescent="0.25">
      <c r="A954" s="19" t="s">
        <v>1349</v>
      </c>
      <c r="B954" s="20" t="s">
        <v>827</v>
      </c>
      <c r="C954" s="19" t="s">
        <v>1350</v>
      </c>
      <c r="D954" s="19" t="s">
        <v>1351</v>
      </c>
      <c r="E954" s="18" t="s">
        <v>1352</v>
      </c>
      <c r="F954" s="19" t="s">
        <v>851</v>
      </c>
      <c r="G954" s="35" t="str">
        <f t="shared" si="10"/>
        <v>Université_Larbi_Tebessi_de_TébessaFaculté_des_Lettres_et_des_Langues_et_des_Sciences_Sociales_et_Humaines</v>
      </c>
    </row>
    <row r="955" spans="1:7" x14ac:dyDescent="0.25">
      <c r="A955" s="19" t="s">
        <v>1349</v>
      </c>
      <c r="B955" s="20" t="s">
        <v>827</v>
      </c>
      <c r="C955" s="19" t="s">
        <v>1350</v>
      </c>
      <c r="D955" s="19" t="s">
        <v>1351</v>
      </c>
      <c r="E955" s="18" t="s">
        <v>1067</v>
      </c>
      <c r="F955" s="19" t="s">
        <v>846</v>
      </c>
      <c r="G955" s="35" t="str">
        <f t="shared" si="10"/>
        <v>Université_Larbi_Tebessi_de_TébessaFaculté_des_Sciences_Economiques_et_des_Sciences_Commerciales_et_des_Sciences_de_Gestion</v>
      </c>
    </row>
    <row r="956" spans="1:7" x14ac:dyDescent="0.25">
      <c r="A956" s="19" t="s">
        <v>1349</v>
      </c>
      <c r="B956" s="20" t="s">
        <v>827</v>
      </c>
      <c r="C956" s="19" t="s">
        <v>1350</v>
      </c>
      <c r="D956" s="19" t="s">
        <v>1351</v>
      </c>
      <c r="E956" s="18" t="s">
        <v>1067</v>
      </c>
      <c r="F956" s="19" t="s">
        <v>847</v>
      </c>
      <c r="G956" s="35" t="str">
        <f t="shared" si="10"/>
        <v>Université_Larbi_Tebessi_de_TébessaFaculté_des_Sciences_Economiques_et_des_Sciences_Commerciales_et_des_Sciences_de_Gestion</v>
      </c>
    </row>
    <row r="957" spans="1:7" x14ac:dyDescent="0.25">
      <c r="A957" s="19" t="s">
        <v>1349</v>
      </c>
      <c r="B957" s="20" t="s">
        <v>827</v>
      </c>
      <c r="C957" s="19" t="s">
        <v>1350</v>
      </c>
      <c r="D957" s="19" t="s">
        <v>1351</v>
      </c>
      <c r="E957" s="18" t="s">
        <v>1067</v>
      </c>
      <c r="F957" s="19" t="s">
        <v>849</v>
      </c>
      <c r="G957" s="35" t="str">
        <f t="shared" si="10"/>
        <v>Université_Larbi_Tebessi_de_TébessaFaculté_des_Sciences_Economiques_et_des_Sciences_Commerciales_et_des_Sciences_de_Gestion</v>
      </c>
    </row>
    <row r="958" spans="1:7" x14ac:dyDescent="0.25">
      <c r="A958" s="19" t="s">
        <v>1349</v>
      </c>
      <c r="B958" s="20" t="s">
        <v>827</v>
      </c>
      <c r="C958" s="19" t="s">
        <v>1350</v>
      </c>
      <c r="D958" s="19" t="s">
        <v>1351</v>
      </c>
      <c r="E958" s="18" t="s">
        <v>968</v>
      </c>
      <c r="F958" s="19" t="s">
        <v>979</v>
      </c>
      <c r="G958" s="35" t="str">
        <f t="shared" si="10"/>
        <v>Université_Larbi_Tebessi_de_TébessaFaculté_des_Sciences_et_de_la_Technologie</v>
      </c>
    </row>
    <row r="959" spans="1:7" x14ac:dyDescent="0.25">
      <c r="A959" s="19" t="s">
        <v>1349</v>
      </c>
      <c r="B959" s="20" t="s">
        <v>827</v>
      </c>
      <c r="C959" s="19" t="s">
        <v>1350</v>
      </c>
      <c r="D959" s="19" t="s">
        <v>1351</v>
      </c>
      <c r="E959" s="18" t="s">
        <v>968</v>
      </c>
      <c r="F959" s="19" t="s">
        <v>1152</v>
      </c>
      <c r="G959" s="35" t="str">
        <f t="shared" si="10"/>
        <v>Université_Larbi_Tebessi_de_TébessaFaculté_des_Sciences_et_de_la_Technologie</v>
      </c>
    </row>
    <row r="960" spans="1:7" x14ac:dyDescent="0.25">
      <c r="A960" s="19" t="s">
        <v>1349</v>
      </c>
      <c r="B960" s="20" t="s">
        <v>827</v>
      </c>
      <c r="C960" s="19" t="s">
        <v>1350</v>
      </c>
      <c r="D960" s="19" t="s">
        <v>1351</v>
      </c>
      <c r="E960" s="18" t="s">
        <v>968</v>
      </c>
      <c r="F960" s="19" t="s">
        <v>837</v>
      </c>
      <c r="G960" s="35" t="str">
        <f t="shared" ref="G960:G1023" si="11">CONCATENATE(SUBSTITUTE(C960," ","_"),SUBSTITUTE(E960," ","_"))</f>
        <v>Université_Larbi_Tebessi_de_TébessaFaculté_des_Sciences_et_de_la_Technologie</v>
      </c>
    </row>
    <row r="961" spans="1:7" x14ac:dyDescent="0.25">
      <c r="A961" s="19" t="s">
        <v>1349</v>
      </c>
      <c r="B961" s="20" t="s">
        <v>827</v>
      </c>
      <c r="C961" s="19" t="s">
        <v>1350</v>
      </c>
      <c r="D961" s="19" t="s">
        <v>1351</v>
      </c>
      <c r="E961" s="18" t="s">
        <v>968</v>
      </c>
      <c r="F961" s="19" t="s">
        <v>1153</v>
      </c>
      <c r="G961" s="35" t="str">
        <f t="shared" si="11"/>
        <v>Université_Larbi_Tebessi_de_TébessaFaculté_des_Sciences_et_de_la_Technologie</v>
      </c>
    </row>
    <row r="962" spans="1:7" x14ac:dyDescent="0.25">
      <c r="A962" s="19" t="s">
        <v>1349</v>
      </c>
      <c r="B962" s="20" t="s">
        <v>827</v>
      </c>
      <c r="C962" s="19" t="s">
        <v>1350</v>
      </c>
      <c r="D962" s="19" t="s">
        <v>1351</v>
      </c>
      <c r="E962" s="18" t="s">
        <v>968</v>
      </c>
      <c r="F962" s="19" t="s">
        <v>1355</v>
      </c>
      <c r="G962" s="35" t="str">
        <f t="shared" si="11"/>
        <v>Université_Larbi_Tebessi_de_TébessaFaculté_des_Sciences_et_de_la_Technologie</v>
      </c>
    </row>
    <row r="963" spans="1:7" x14ac:dyDescent="0.25">
      <c r="A963" s="19" t="s">
        <v>1349</v>
      </c>
      <c r="B963" s="20" t="s">
        <v>827</v>
      </c>
      <c r="C963" s="19" t="s">
        <v>1350</v>
      </c>
      <c r="D963" s="19" t="s">
        <v>1351</v>
      </c>
      <c r="E963" s="18" t="s">
        <v>968</v>
      </c>
      <c r="F963" s="19" t="s">
        <v>1100</v>
      </c>
      <c r="G963" s="35" t="str">
        <f t="shared" si="11"/>
        <v>Université_Larbi_Tebessi_de_TébessaFaculté_des_Sciences_et_de_la_Technologie</v>
      </c>
    </row>
    <row r="964" spans="1:7" x14ac:dyDescent="0.25">
      <c r="A964" s="19" t="s">
        <v>1349</v>
      </c>
      <c r="B964" s="20" t="s">
        <v>827</v>
      </c>
      <c r="C964" s="19" t="s">
        <v>1350</v>
      </c>
      <c r="D964" s="19" t="s">
        <v>1351</v>
      </c>
      <c r="E964" s="18" t="s">
        <v>1354</v>
      </c>
      <c r="F964" s="19" t="s">
        <v>969</v>
      </c>
      <c r="G964" s="35" t="str">
        <f t="shared" si="11"/>
        <v>Université_Larbi_Tebessi_de_TébessaFaculté_des_Sciences_Exactes_et_des_Sciences_de_la_Nature_et_de_la_Vie</v>
      </c>
    </row>
    <row r="965" spans="1:7" x14ac:dyDescent="0.25">
      <c r="A965" s="19" t="s">
        <v>1349</v>
      </c>
      <c r="B965" s="20" t="s">
        <v>827</v>
      </c>
      <c r="C965" s="19" t="s">
        <v>1350</v>
      </c>
      <c r="D965" s="19" t="s">
        <v>1351</v>
      </c>
      <c r="E965" s="18" t="s">
        <v>1354</v>
      </c>
      <c r="F965" s="19" t="s">
        <v>864</v>
      </c>
      <c r="G965" s="35" t="str">
        <f t="shared" si="11"/>
        <v>Université_Larbi_Tebessi_de_TébessaFaculté_des_Sciences_Exactes_et_des_Sciences_de_la_Nature_et_de_la_Vie</v>
      </c>
    </row>
    <row r="966" spans="1:7" x14ac:dyDescent="0.25">
      <c r="A966" s="19" t="s">
        <v>1349</v>
      </c>
      <c r="B966" s="20" t="s">
        <v>827</v>
      </c>
      <c r="C966" s="19" t="s">
        <v>1350</v>
      </c>
      <c r="D966" s="19" t="s">
        <v>1351</v>
      </c>
      <c r="E966" s="18" t="s">
        <v>1354</v>
      </c>
      <c r="F966" s="19" t="s">
        <v>848</v>
      </c>
      <c r="G966" s="35" t="str">
        <f t="shared" si="11"/>
        <v>Université_Larbi_Tebessi_de_TébessaFaculté_des_Sciences_Exactes_et_des_Sciences_de_la_Nature_et_de_la_Vie</v>
      </c>
    </row>
    <row r="967" spans="1:7" x14ac:dyDescent="0.25">
      <c r="A967" s="19" t="s">
        <v>1349</v>
      </c>
      <c r="B967" s="20" t="s">
        <v>827</v>
      </c>
      <c r="C967" s="19" t="s">
        <v>1350</v>
      </c>
      <c r="D967" s="19" t="s">
        <v>1351</v>
      </c>
      <c r="E967" s="18" t="s">
        <v>1354</v>
      </c>
      <c r="F967" s="19" t="s">
        <v>1356</v>
      </c>
      <c r="G967" s="35" t="str">
        <f t="shared" si="11"/>
        <v>Université_Larbi_Tebessi_de_TébessaFaculté_des_Sciences_Exactes_et_des_Sciences_de_la_Nature_et_de_la_Vie</v>
      </c>
    </row>
    <row r="968" spans="1:7" x14ac:dyDescent="0.25">
      <c r="A968" s="19" t="s">
        <v>1357</v>
      </c>
      <c r="B968" s="20" t="s">
        <v>827</v>
      </c>
      <c r="C968" s="19" t="s">
        <v>1456</v>
      </c>
      <c r="D968" s="19" t="s">
        <v>1358</v>
      </c>
      <c r="E968" s="18" t="s">
        <v>866</v>
      </c>
      <c r="F968" s="19" t="s">
        <v>1360</v>
      </c>
      <c r="G968" s="35" t="str">
        <f t="shared" si="11"/>
        <v>Université_Mentouri_de_Constantine_1Faculté_de_Droit_et_des_Sciences_Politiques</v>
      </c>
    </row>
    <row r="969" spans="1:7" x14ac:dyDescent="0.25">
      <c r="A969" s="19" t="s">
        <v>1357</v>
      </c>
      <c r="B969" s="20" t="s">
        <v>827</v>
      </c>
      <c r="C969" s="19" t="s">
        <v>1456</v>
      </c>
      <c r="D969" s="19" t="s">
        <v>1358</v>
      </c>
      <c r="E969" s="18" t="s">
        <v>866</v>
      </c>
      <c r="F969" s="19" t="s">
        <v>922</v>
      </c>
      <c r="G969" s="35" t="str">
        <f t="shared" si="11"/>
        <v>Université_Mentouri_de_Constantine_1Faculté_de_Droit_et_des_Sciences_Politiques</v>
      </c>
    </row>
    <row r="970" spans="1:7" x14ac:dyDescent="0.25">
      <c r="A970" s="19" t="s">
        <v>1357</v>
      </c>
      <c r="B970" s="20" t="s">
        <v>827</v>
      </c>
      <c r="C970" s="19" t="s">
        <v>1456</v>
      </c>
      <c r="D970" s="19" t="s">
        <v>1358</v>
      </c>
      <c r="E970" s="18" t="s">
        <v>866</v>
      </c>
      <c r="F970" s="19" t="s">
        <v>923</v>
      </c>
      <c r="G970" s="35" t="str">
        <f t="shared" si="11"/>
        <v>Université_Mentouri_de_Constantine_1Faculté_de_Droit_et_des_Sciences_Politiques</v>
      </c>
    </row>
    <row r="971" spans="1:7" x14ac:dyDescent="0.25">
      <c r="A971" s="19" t="s">
        <v>1357</v>
      </c>
      <c r="B971" s="20" t="s">
        <v>827</v>
      </c>
      <c r="C971" s="19" t="s">
        <v>1456</v>
      </c>
      <c r="D971" s="19" t="s">
        <v>1358</v>
      </c>
      <c r="E971" s="18" t="s">
        <v>838</v>
      </c>
      <c r="F971" s="19" t="s">
        <v>1013</v>
      </c>
      <c r="G971" s="35" t="str">
        <f t="shared" si="11"/>
        <v>Université_Mentouri_de_Constantine_1Faculté_des_Lettres_et_des_Langues</v>
      </c>
    </row>
    <row r="972" spans="1:7" x14ac:dyDescent="0.25">
      <c r="A972" s="19" t="s">
        <v>1357</v>
      </c>
      <c r="B972" s="20" t="s">
        <v>827</v>
      </c>
      <c r="C972" s="19" t="s">
        <v>1456</v>
      </c>
      <c r="D972" s="19" t="s">
        <v>1358</v>
      </c>
      <c r="E972" s="18" t="s">
        <v>838</v>
      </c>
      <c r="F972" s="19" t="s">
        <v>1368</v>
      </c>
      <c r="G972" s="35" t="str">
        <f t="shared" si="11"/>
        <v>Université_Mentouri_de_Constantine_1Faculté_des_Lettres_et_des_Langues</v>
      </c>
    </row>
    <row r="973" spans="1:7" x14ac:dyDescent="0.25">
      <c r="A973" s="19" t="s">
        <v>1357</v>
      </c>
      <c r="B973" s="20" t="s">
        <v>827</v>
      </c>
      <c r="C973" s="19" t="s">
        <v>1456</v>
      </c>
      <c r="D973" s="19" t="s">
        <v>1358</v>
      </c>
      <c r="E973" s="18" t="s">
        <v>838</v>
      </c>
      <c r="F973" s="19" t="s">
        <v>1274</v>
      </c>
      <c r="G973" s="35" t="str">
        <f t="shared" si="11"/>
        <v>Université_Mentouri_de_Constantine_1Faculté_des_Lettres_et_des_Langues</v>
      </c>
    </row>
    <row r="974" spans="1:7" x14ac:dyDescent="0.25">
      <c r="A974" s="19" t="s">
        <v>1357</v>
      </c>
      <c r="B974" s="20" t="s">
        <v>827</v>
      </c>
      <c r="C974" s="19" t="s">
        <v>1456</v>
      </c>
      <c r="D974" s="19" t="s">
        <v>1358</v>
      </c>
      <c r="E974" s="18" t="s">
        <v>838</v>
      </c>
      <c r="F974" s="19" t="s">
        <v>1369</v>
      </c>
      <c r="G974" s="35" t="str">
        <f t="shared" si="11"/>
        <v>Université_Mentouri_de_Constantine_1Faculté_des_Lettres_et_des_Langues</v>
      </c>
    </row>
    <row r="975" spans="1:7" x14ac:dyDescent="0.25">
      <c r="A975" s="19" t="s">
        <v>1357</v>
      </c>
      <c r="B975" s="20" t="s">
        <v>827</v>
      </c>
      <c r="C975" s="19" t="s">
        <v>1456</v>
      </c>
      <c r="D975" s="19" t="s">
        <v>1358</v>
      </c>
      <c r="E975" s="18" t="s">
        <v>1359</v>
      </c>
      <c r="F975" s="19" t="s">
        <v>980</v>
      </c>
      <c r="G975" s="35" t="str">
        <f t="shared" si="11"/>
        <v>Université_Mentouri_de_Constantine_1Faculté_des_Sciences_de_la_Technologie</v>
      </c>
    </row>
    <row r="976" spans="1:7" x14ac:dyDescent="0.25">
      <c r="A976" s="19" t="s">
        <v>1357</v>
      </c>
      <c r="B976" s="20" t="s">
        <v>827</v>
      </c>
      <c r="C976" s="19" t="s">
        <v>1456</v>
      </c>
      <c r="D976" s="19" t="s">
        <v>1358</v>
      </c>
      <c r="E976" s="18" t="s">
        <v>1359</v>
      </c>
      <c r="F976" s="19" t="s">
        <v>981</v>
      </c>
      <c r="G976" s="35" t="str">
        <f t="shared" si="11"/>
        <v>Université_Mentouri_de_Constantine_1Faculté_des_Sciences_de_la_Technologie</v>
      </c>
    </row>
    <row r="977" spans="1:7" x14ac:dyDescent="0.25">
      <c r="A977" s="19" t="s">
        <v>1357</v>
      </c>
      <c r="B977" s="20" t="s">
        <v>827</v>
      </c>
      <c r="C977" s="19" t="s">
        <v>1456</v>
      </c>
      <c r="D977" s="19" t="s">
        <v>1358</v>
      </c>
      <c r="E977" s="18" t="s">
        <v>1359</v>
      </c>
      <c r="F977" s="19" t="s">
        <v>1063</v>
      </c>
      <c r="G977" s="35" t="str">
        <f t="shared" si="11"/>
        <v>Université_Mentouri_de_Constantine_1Faculté_des_Sciences_de_la_Technologie</v>
      </c>
    </row>
    <row r="978" spans="1:7" x14ac:dyDescent="0.25">
      <c r="A978" s="19" t="s">
        <v>1357</v>
      </c>
      <c r="B978" s="20" t="s">
        <v>827</v>
      </c>
      <c r="C978" s="19" t="s">
        <v>1456</v>
      </c>
      <c r="D978" s="19" t="s">
        <v>1358</v>
      </c>
      <c r="E978" s="18" t="s">
        <v>1359</v>
      </c>
      <c r="F978" s="19" t="s">
        <v>1370</v>
      </c>
      <c r="G978" s="35" t="str">
        <f t="shared" si="11"/>
        <v>Université_Mentouri_de_Constantine_1Faculté_des_Sciences_de_la_Technologie</v>
      </c>
    </row>
    <row r="979" spans="1:7" x14ac:dyDescent="0.25">
      <c r="A979" s="19" t="s">
        <v>1357</v>
      </c>
      <c r="B979" s="20" t="s">
        <v>827</v>
      </c>
      <c r="C979" s="19" t="s">
        <v>1456</v>
      </c>
      <c r="D979" s="19" t="s">
        <v>1358</v>
      </c>
      <c r="E979" s="18" t="s">
        <v>1359</v>
      </c>
      <c r="F979" s="19" t="s">
        <v>1371</v>
      </c>
      <c r="G979" s="35" t="str">
        <f t="shared" si="11"/>
        <v>Université_Mentouri_de_Constantine_1Faculté_des_Sciences_de_la_Technologie</v>
      </c>
    </row>
    <row r="980" spans="1:7" x14ac:dyDescent="0.25">
      <c r="A980" s="19" t="s">
        <v>1357</v>
      </c>
      <c r="B980" s="20" t="s">
        <v>827</v>
      </c>
      <c r="C980" s="19" t="s">
        <v>1456</v>
      </c>
      <c r="D980" s="19" t="s">
        <v>1358</v>
      </c>
      <c r="E980" s="18" t="s">
        <v>1359</v>
      </c>
      <c r="F980" s="19" t="s">
        <v>910</v>
      </c>
      <c r="G980" s="35" t="str">
        <f t="shared" si="11"/>
        <v>Université_Mentouri_de_Constantine_1Faculté_des_Sciences_de_la_Technologie</v>
      </c>
    </row>
    <row r="981" spans="1:7" x14ac:dyDescent="0.25">
      <c r="A981" s="19" t="s">
        <v>1357</v>
      </c>
      <c r="B981" s="20" t="s">
        <v>827</v>
      </c>
      <c r="C981" s="19" t="s">
        <v>1456</v>
      </c>
      <c r="D981" s="19" t="s">
        <v>1358</v>
      </c>
      <c r="E981" s="18" t="s">
        <v>997</v>
      </c>
      <c r="F981" s="19"/>
      <c r="G981" s="35" t="str">
        <f t="shared" si="11"/>
        <v>Université_Mentouri_de_Constantine_1Faculté_des_Sciences_de_la_Terre</v>
      </c>
    </row>
    <row r="982" spans="1:7" x14ac:dyDescent="0.25">
      <c r="A982" s="19" t="s">
        <v>1357</v>
      </c>
      <c r="B982" s="20" t="s">
        <v>827</v>
      </c>
      <c r="C982" s="19" t="s">
        <v>1456</v>
      </c>
      <c r="D982" s="19" t="s">
        <v>1358</v>
      </c>
      <c r="E982" s="18" t="s">
        <v>916</v>
      </c>
      <c r="F982" s="19" t="s">
        <v>873</v>
      </c>
      <c r="G982" s="35" t="str">
        <f t="shared" si="11"/>
        <v>Université_Mentouri_de_Constantine_1Faculté_des_Sciences_Exactes</v>
      </c>
    </row>
    <row r="983" spans="1:7" x14ac:dyDescent="0.25">
      <c r="A983" s="19" t="s">
        <v>1357</v>
      </c>
      <c r="B983" s="20" t="s">
        <v>827</v>
      </c>
      <c r="C983" s="19" t="s">
        <v>1456</v>
      </c>
      <c r="D983" s="19" t="s">
        <v>1358</v>
      </c>
      <c r="E983" s="18" t="s">
        <v>916</v>
      </c>
      <c r="F983" s="19" t="s">
        <v>877</v>
      </c>
      <c r="G983" s="35" t="str">
        <f t="shared" si="11"/>
        <v>Université_Mentouri_de_Constantine_1Faculté_des_Sciences_Exactes</v>
      </c>
    </row>
    <row r="984" spans="1:7" x14ac:dyDescent="0.25">
      <c r="A984" s="19" t="s">
        <v>1357</v>
      </c>
      <c r="B984" s="20" t="s">
        <v>827</v>
      </c>
      <c r="C984" s="19" t="s">
        <v>1456</v>
      </c>
      <c r="D984" s="19" t="s">
        <v>1358</v>
      </c>
      <c r="E984" s="18" t="s">
        <v>1361</v>
      </c>
      <c r="F984" s="19" t="s">
        <v>1452</v>
      </c>
      <c r="G984" s="35" t="str">
        <f t="shared" si="11"/>
        <v>Université_Mentouri_de_Constantine_1Faculté_Sciences_de_la_Nature_et_de_la_Vie</v>
      </c>
    </row>
    <row r="985" spans="1:7" x14ac:dyDescent="0.25">
      <c r="A985" s="19" t="s">
        <v>1357</v>
      </c>
      <c r="B985" s="20" t="s">
        <v>827</v>
      </c>
      <c r="C985" s="19" t="s">
        <v>1456</v>
      </c>
      <c r="D985" s="19" t="s">
        <v>1358</v>
      </c>
      <c r="E985" s="18" t="s">
        <v>1361</v>
      </c>
      <c r="F985" s="19" t="s">
        <v>1150</v>
      </c>
      <c r="G985" s="35" t="str">
        <f t="shared" si="11"/>
        <v>Université_Mentouri_de_Constantine_1Faculté_Sciences_de_la_Nature_et_de_la_Vie</v>
      </c>
    </row>
    <row r="986" spans="1:7" x14ac:dyDescent="0.25">
      <c r="A986" s="19" t="s">
        <v>1357</v>
      </c>
      <c r="B986" s="20" t="s">
        <v>827</v>
      </c>
      <c r="C986" s="19" t="s">
        <v>1456</v>
      </c>
      <c r="D986" s="19" t="s">
        <v>1358</v>
      </c>
      <c r="E986" s="18" t="s">
        <v>1361</v>
      </c>
      <c r="F986" s="19" t="s">
        <v>1453</v>
      </c>
      <c r="G986" s="35" t="str">
        <f t="shared" si="11"/>
        <v>Université_Mentouri_de_Constantine_1Faculté_Sciences_de_la_Nature_et_de_la_Vie</v>
      </c>
    </row>
    <row r="987" spans="1:7" x14ac:dyDescent="0.25">
      <c r="A987" s="19" t="s">
        <v>1357</v>
      </c>
      <c r="B987" s="20" t="s">
        <v>827</v>
      </c>
      <c r="C987" s="19" t="s">
        <v>1456</v>
      </c>
      <c r="D987" s="19" t="s">
        <v>1358</v>
      </c>
      <c r="E987" s="18" t="s">
        <v>1361</v>
      </c>
      <c r="F987" s="19" t="s">
        <v>1362</v>
      </c>
      <c r="G987" s="35" t="str">
        <f t="shared" si="11"/>
        <v>Université_Mentouri_de_Constantine_1Faculté_Sciences_de_la_Nature_et_de_la_Vie</v>
      </c>
    </row>
    <row r="988" spans="1:7" x14ac:dyDescent="0.25">
      <c r="A988" s="19" t="s">
        <v>1357</v>
      </c>
      <c r="B988" s="20" t="s">
        <v>827</v>
      </c>
      <c r="C988" s="19" t="s">
        <v>1456</v>
      </c>
      <c r="D988" s="19" t="s">
        <v>1358</v>
      </c>
      <c r="E988" s="18" t="s">
        <v>1361</v>
      </c>
      <c r="F988" s="19" t="s">
        <v>926</v>
      </c>
      <c r="G988" s="35" t="str">
        <f t="shared" si="11"/>
        <v>Université_Mentouri_de_Constantine_1Faculté_Sciences_de_la_Nature_et_de_la_Vie</v>
      </c>
    </row>
    <row r="989" spans="1:7" x14ac:dyDescent="0.25">
      <c r="A989" s="19" t="s">
        <v>1357</v>
      </c>
      <c r="B989" s="20" t="s">
        <v>827</v>
      </c>
      <c r="C989" s="19" t="s">
        <v>1456</v>
      </c>
      <c r="D989" s="19" t="s">
        <v>1358</v>
      </c>
      <c r="E989" s="18" t="s">
        <v>1363</v>
      </c>
      <c r="F989" s="19" t="s">
        <v>898</v>
      </c>
      <c r="G989" s="35" t="str">
        <f t="shared" si="11"/>
        <v>Université_Mentouri_de_Constantine_1Institut_de_Nutrition,_Alimentation_et_Technologies_Agroalimentaires</v>
      </c>
    </row>
    <row r="990" spans="1:7" x14ac:dyDescent="0.25">
      <c r="A990" s="19" t="s">
        <v>1357</v>
      </c>
      <c r="B990" s="20" t="s">
        <v>827</v>
      </c>
      <c r="C990" s="19" t="s">
        <v>1456</v>
      </c>
      <c r="D990" s="19" t="s">
        <v>1358</v>
      </c>
      <c r="E990" s="18" t="s">
        <v>1363</v>
      </c>
      <c r="F990" s="19" t="s">
        <v>1365</v>
      </c>
      <c r="G990" s="35" t="str">
        <f t="shared" si="11"/>
        <v>Université_Mentouri_de_Constantine_1Institut_de_Nutrition,_Alimentation_et_Technologies_Agroalimentaires</v>
      </c>
    </row>
    <row r="991" spans="1:7" x14ac:dyDescent="0.25">
      <c r="A991" s="19" t="s">
        <v>1357</v>
      </c>
      <c r="B991" s="20" t="s">
        <v>827</v>
      </c>
      <c r="C991" s="19" t="s">
        <v>1456</v>
      </c>
      <c r="D991" s="19" t="s">
        <v>1358</v>
      </c>
      <c r="E991" s="18" t="s">
        <v>1363</v>
      </c>
      <c r="F991" s="19" t="s">
        <v>1372</v>
      </c>
      <c r="G991" s="35" t="str">
        <f t="shared" si="11"/>
        <v>Université_Mentouri_de_Constantine_1Institut_de_Nutrition,_Alimentation_et_Technologies_Agroalimentaires</v>
      </c>
    </row>
    <row r="992" spans="1:7" x14ac:dyDescent="0.25">
      <c r="A992" s="19" t="s">
        <v>1357</v>
      </c>
      <c r="B992" s="20" t="s">
        <v>827</v>
      </c>
      <c r="C992" s="19" t="s">
        <v>1456</v>
      </c>
      <c r="D992" s="19" t="s">
        <v>1358</v>
      </c>
      <c r="E992" s="18" t="s">
        <v>1308</v>
      </c>
      <c r="F992" s="19" t="s">
        <v>1454</v>
      </c>
      <c r="G992" s="35" t="str">
        <f t="shared" si="11"/>
        <v>Université_Mentouri_de_Constantine_1Institut_des_Sciences_Vétérinaires</v>
      </c>
    </row>
    <row r="993" spans="1:7" x14ac:dyDescent="0.25">
      <c r="A993" s="19" t="s">
        <v>1357</v>
      </c>
      <c r="B993" s="20" t="s">
        <v>827</v>
      </c>
      <c r="C993" s="19" t="s">
        <v>1456</v>
      </c>
      <c r="D993" s="19" t="s">
        <v>1358</v>
      </c>
      <c r="E993" s="18" t="s">
        <v>1308</v>
      </c>
      <c r="F993" s="19" t="s">
        <v>1364</v>
      </c>
      <c r="G993" s="35" t="str">
        <f t="shared" si="11"/>
        <v>Université_Mentouri_de_Constantine_1Institut_des_Sciences_Vétérinaires</v>
      </c>
    </row>
    <row r="994" spans="1:7" x14ac:dyDescent="0.25">
      <c r="A994" s="19" t="s">
        <v>1357</v>
      </c>
      <c r="B994" s="20" t="s">
        <v>827</v>
      </c>
      <c r="C994" s="19" t="s">
        <v>1456</v>
      </c>
      <c r="D994" s="19" t="s">
        <v>1358</v>
      </c>
      <c r="E994" s="18" t="s">
        <v>1308</v>
      </c>
      <c r="F994" s="19" t="s">
        <v>1366</v>
      </c>
      <c r="G994" s="35" t="str">
        <f t="shared" si="11"/>
        <v>Université_Mentouri_de_Constantine_1Institut_des_Sciences_Vétérinaires</v>
      </c>
    </row>
    <row r="995" spans="1:7" x14ac:dyDescent="0.25">
      <c r="A995" s="19" t="s">
        <v>1357</v>
      </c>
      <c r="B995" s="20" t="s">
        <v>827</v>
      </c>
      <c r="C995" s="19" t="s">
        <v>1456</v>
      </c>
      <c r="D995" s="19" t="s">
        <v>1358</v>
      </c>
      <c r="E995" s="18" t="s">
        <v>1308</v>
      </c>
      <c r="F995" s="19" t="s">
        <v>1367</v>
      </c>
      <c r="G995" s="35" t="str">
        <f t="shared" si="11"/>
        <v>Université_Mentouri_de_Constantine_1Institut_des_Sciences_Vétérinaires</v>
      </c>
    </row>
    <row r="996" spans="1:7" x14ac:dyDescent="0.25">
      <c r="A996" s="19" t="s">
        <v>1373</v>
      </c>
      <c r="B996" s="20" t="s">
        <v>913</v>
      </c>
      <c r="C996" s="19" t="s">
        <v>1446</v>
      </c>
      <c r="D996" s="19" t="s">
        <v>1374</v>
      </c>
      <c r="E996" s="18" t="s">
        <v>1032</v>
      </c>
      <c r="F996" s="19" t="s">
        <v>1381</v>
      </c>
      <c r="G996" s="35" t="str">
        <f t="shared" si="11"/>
        <v>Université_Mhamed_Bougara_de_BoumerdèsFaculté_de_Droit</v>
      </c>
    </row>
    <row r="997" spans="1:7" x14ac:dyDescent="0.25">
      <c r="A997" s="19" t="s">
        <v>1373</v>
      </c>
      <c r="B997" s="20" t="s">
        <v>913</v>
      </c>
      <c r="C997" s="19" t="s">
        <v>1446</v>
      </c>
      <c r="D997" s="19" t="s">
        <v>1374</v>
      </c>
      <c r="E997" s="18" t="s">
        <v>1032</v>
      </c>
      <c r="F997" s="19" t="s">
        <v>1382</v>
      </c>
      <c r="G997" s="35" t="str">
        <f t="shared" si="11"/>
        <v>Université_Mhamed_Bougara_de_BoumerdèsFaculté_de_Droit</v>
      </c>
    </row>
    <row r="998" spans="1:7" x14ac:dyDescent="0.25">
      <c r="A998" s="19" t="s">
        <v>1373</v>
      </c>
      <c r="B998" s="20" t="s">
        <v>913</v>
      </c>
      <c r="C998" s="19" t="s">
        <v>1446</v>
      </c>
      <c r="D998" s="19" t="s">
        <v>1374</v>
      </c>
      <c r="E998" s="18" t="s">
        <v>1032</v>
      </c>
      <c r="F998" s="19" t="s">
        <v>1387</v>
      </c>
      <c r="G998" s="35" t="str">
        <f t="shared" si="11"/>
        <v>Université_Mhamed_Bougara_de_BoumerdèsFaculté_de_Droit</v>
      </c>
    </row>
    <row r="999" spans="1:7" x14ac:dyDescent="0.25">
      <c r="A999" s="19" t="s">
        <v>1373</v>
      </c>
      <c r="B999" s="20" t="s">
        <v>913</v>
      </c>
      <c r="C999" s="19" t="s">
        <v>1446</v>
      </c>
      <c r="D999" s="19" t="s">
        <v>1374</v>
      </c>
      <c r="E999" s="18" t="s">
        <v>1032</v>
      </c>
      <c r="F999" s="19" t="s">
        <v>987</v>
      </c>
      <c r="G999" s="35" t="str">
        <f t="shared" si="11"/>
        <v>Université_Mhamed_Bougara_de_BoumerdèsFaculté_de_Droit</v>
      </c>
    </row>
    <row r="1000" spans="1:7" x14ac:dyDescent="0.25">
      <c r="A1000" s="19" t="s">
        <v>1373</v>
      </c>
      <c r="B1000" s="20" t="s">
        <v>913</v>
      </c>
      <c r="C1000" s="19" t="s">
        <v>1446</v>
      </c>
      <c r="D1000" s="19" t="s">
        <v>1374</v>
      </c>
      <c r="E1000" s="18" t="s">
        <v>1375</v>
      </c>
      <c r="F1000" s="19" t="s">
        <v>1376</v>
      </c>
      <c r="G1000" s="35" t="str">
        <f t="shared" si="11"/>
        <v>Université_Mhamed_Bougara_de_BoumerdèsFaculté_des_Hydrocarbures_et_de_la_Chimie _</v>
      </c>
    </row>
    <row r="1001" spans="1:7" x14ac:dyDescent="0.25">
      <c r="A1001" s="19" t="s">
        <v>1373</v>
      </c>
      <c r="B1001" s="20" t="s">
        <v>913</v>
      </c>
      <c r="C1001" s="19" t="s">
        <v>1446</v>
      </c>
      <c r="D1001" s="19" t="s">
        <v>1374</v>
      </c>
      <c r="E1001" s="18" t="s">
        <v>1375</v>
      </c>
      <c r="F1001" s="19" t="s">
        <v>1377</v>
      </c>
      <c r="G1001" s="35" t="str">
        <f t="shared" si="11"/>
        <v>Université_Mhamed_Bougara_de_BoumerdèsFaculté_des_Hydrocarbures_et_de_la_Chimie _</v>
      </c>
    </row>
    <row r="1002" spans="1:7" x14ac:dyDescent="0.25">
      <c r="A1002" s="19" t="s">
        <v>1373</v>
      </c>
      <c r="B1002" s="20" t="s">
        <v>913</v>
      </c>
      <c r="C1002" s="19" t="s">
        <v>1446</v>
      </c>
      <c r="D1002" s="19" t="s">
        <v>1374</v>
      </c>
      <c r="E1002" s="18" t="s">
        <v>1375</v>
      </c>
      <c r="F1002" s="19" t="s">
        <v>1385</v>
      </c>
      <c r="G1002" s="35" t="str">
        <f t="shared" si="11"/>
        <v>Université_Mhamed_Bougara_de_BoumerdèsFaculté_des_Hydrocarbures_et_de_la_Chimie _</v>
      </c>
    </row>
    <row r="1003" spans="1:7" x14ac:dyDescent="0.25">
      <c r="A1003" s="21" t="s">
        <v>1373</v>
      </c>
      <c r="B1003" s="20" t="s">
        <v>913</v>
      </c>
      <c r="C1003" s="19" t="s">
        <v>1446</v>
      </c>
      <c r="D1003" s="19" t="s">
        <v>1374</v>
      </c>
      <c r="E1003" s="18" t="s">
        <v>1375</v>
      </c>
      <c r="F1003" s="19" t="s">
        <v>1194</v>
      </c>
      <c r="G1003" s="35" t="str">
        <f t="shared" si="11"/>
        <v>Université_Mhamed_Bougara_de_BoumerdèsFaculté_des_Hydrocarbures_et_de_la_Chimie _</v>
      </c>
    </row>
    <row r="1004" spans="1:7" x14ac:dyDescent="0.25">
      <c r="A1004" s="21" t="s">
        <v>1373</v>
      </c>
      <c r="B1004" s="20" t="s">
        <v>913</v>
      </c>
      <c r="C1004" s="19" t="s">
        <v>1446</v>
      </c>
      <c r="D1004" s="19" t="s">
        <v>1374</v>
      </c>
      <c r="E1004" s="18" t="s">
        <v>1375</v>
      </c>
      <c r="F1004" s="19" t="s">
        <v>1390</v>
      </c>
      <c r="G1004" s="35" t="str">
        <f t="shared" si="11"/>
        <v>Université_Mhamed_Bougara_de_BoumerdèsFaculté_des_Hydrocarbures_et_de_la_Chimie _</v>
      </c>
    </row>
    <row r="1005" spans="1:7" x14ac:dyDescent="0.25">
      <c r="A1005" s="21" t="s">
        <v>1373</v>
      </c>
      <c r="B1005" s="20" t="s">
        <v>913</v>
      </c>
      <c r="C1005" s="19" t="s">
        <v>1446</v>
      </c>
      <c r="D1005" s="19" t="s">
        <v>1374</v>
      </c>
      <c r="E1005" s="18" t="s">
        <v>1375</v>
      </c>
      <c r="F1005" s="19" t="s">
        <v>1393</v>
      </c>
      <c r="G1005" s="35" t="str">
        <f t="shared" si="11"/>
        <v>Université_Mhamed_Bougara_de_BoumerdèsFaculté_des_Hydrocarbures_et_de_la_Chimie _</v>
      </c>
    </row>
    <row r="1006" spans="1:7" x14ac:dyDescent="0.25">
      <c r="A1006" s="21" t="s">
        <v>1373</v>
      </c>
      <c r="B1006" s="20" t="s">
        <v>913</v>
      </c>
      <c r="C1006" s="19" t="s">
        <v>1446</v>
      </c>
      <c r="D1006" s="19" t="s">
        <v>1374</v>
      </c>
      <c r="E1006" s="18" t="s">
        <v>1378</v>
      </c>
      <c r="F1006" s="19" t="s">
        <v>1379</v>
      </c>
      <c r="G1006" s="35" t="str">
        <f t="shared" si="11"/>
        <v>Université_Mhamed_Bougara_de_BoumerdèsFaculté_des_Sciences_de_l’Ingénieur </v>
      </c>
    </row>
    <row r="1007" spans="1:7" x14ac:dyDescent="0.25">
      <c r="A1007" s="21" t="s">
        <v>1373</v>
      </c>
      <c r="B1007" s="20" t="s">
        <v>913</v>
      </c>
      <c r="C1007" s="19" t="s">
        <v>1446</v>
      </c>
      <c r="D1007" s="19" t="s">
        <v>1374</v>
      </c>
      <c r="E1007" s="18" t="s">
        <v>1378</v>
      </c>
      <c r="F1007" s="19" t="s">
        <v>1152</v>
      </c>
      <c r="G1007" s="35" t="str">
        <f t="shared" si="11"/>
        <v>Université_Mhamed_Bougara_de_BoumerdèsFaculté_des_Sciences_de_l’Ingénieur </v>
      </c>
    </row>
    <row r="1008" spans="1:7" x14ac:dyDescent="0.25">
      <c r="A1008" s="21" t="s">
        <v>1373</v>
      </c>
      <c r="B1008" s="20" t="s">
        <v>913</v>
      </c>
      <c r="C1008" s="19" t="s">
        <v>1446</v>
      </c>
      <c r="D1008" s="19" t="s">
        <v>1374</v>
      </c>
      <c r="E1008" s="18" t="s">
        <v>1378</v>
      </c>
      <c r="F1008" s="19" t="s">
        <v>1383</v>
      </c>
      <c r="G1008" s="35" t="str">
        <f t="shared" si="11"/>
        <v>Université_Mhamed_Bougara_de_BoumerdèsFaculté_des_Sciences_de_l’Ingénieur </v>
      </c>
    </row>
    <row r="1009" spans="1:7" x14ac:dyDescent="0.25">
      <c r="A1009" s="21" t="s">
        <v>1373</v>
      </c>
      <c r="B1009" s="20" t="s">
        <v>913</v>
      </c>
      <c r="C1009" s="19" t="s">
        <v>1446</v>
      </c>
      <c r="D1009" s="19" t="s">
        <v>1374</v>
      </c>
      <c r="E1009" s="18" t="s">
        <v>1378</v>
      </c>
      <c r="F1009" s="19" t="s">
        <v>1384</v>
      </c>
      <c r="G1009" s="35" t="str">
        <f t="shared" si="11"/>
        <v>Université_Mhamed_Bougara_de_BoumerdèsFaculté_des_Sciences_de_l’Ingénieur </v>
      </c>
    </row>
    <row r="1010" spans="1:7" x14ac:dyDescent="0.25">
      <c r="A1010" s="21" t="s">
        <v>1373</v>
      </c>
      <c r="B1010" s="20" t="s">
        <v>913</v>
      </c>
      <c r="C1010" s="19" t="s">
        <v>1446</v>
      </c>
      <c r="D1010" s="19" t="s">
        <v>1374</v>
      </c>
      <c r="E1010" s="18" t="s">
        <v>1378</v>
      </c>
      <c r="F1010" s="19" t="s">
        <v>1386</v>
      </c>
      <c r="G1010" s="35" t="str">
        <f t="shared" si="11"/>
        <v>Université_Mhamed_Bougara_de_BoumerdèsFaculté_des_Sciences_de_l’Ingénieur </v>
      </c>
    </row>
    <row r="1011" spans="1:7" x14ac:dyDescent="0.25">
      <c r="A1011" s="21" t="s">
        <v>1373</v>
      </c>
      <c r="B1011" s="20" t="s">
        <v>913</v>
      </c>
      <c r="C1011" s="19" t="s">
        <v>1446</v>
      </c>
      <c r="D1011" s="19" t="s">
        <v>1374</v>
      </c>
      <c r="E1011" s="18" t="s">
        <v>1378</v>
      </c>
      <c r="F1011" s="19" t="s">
        <v>1153</v>
      </c>
      <c r="G1011" s="35" t="str">
        <f t="shared" si="11"/>
        <v>Université_Mhamed_Bougara_de_BoumerdèsFaculté_des_Sciences_de_l’Ingénieur </v>
      </c>
    </row>
    <row r="1012" spans="1:7" x14ac:dyDescent="0.25">
      <c r="A1012" s="21" t="s">
        <v>1373</v>
      </c>
      <c r="B1012" s="20" t="s">
        <v>913</v>
      </c>
      <c r="C1012" s="19" t="s">
        <v>1446</v>
      </c>
      <c r="D1012" s="19" t="s">
        <v>1374</v>
      </c>
      <c r="E1012" s="18" t="s">
        <v>1378</v>
      </c>
      <c r="F1012" s="19" t="s">
        <v>1388</v>
      </c>
      <c r="G1012" s="35" t="str">
        <f t="shared" si="11"/>
        <v>Université_Mhamed_Bougara_de_BoumerdèsFaculté_des_Sciences_de_l’Ingénieur </v>
      </c>
    </row>
    <row r="1013" spans="1:7" x14ac:dyDescent="0.25">
      <c r="A1013" s="21" t="s">
        <v>1373</v>
      </c>
      <c r="B1013" s="20" t="s">
        <v>913</v>
      </c>
      <c r="C1013" s="19" t="s">
        <v>1446</v>
      </c>
      <c r="D1013" s="19" t="s">
        <v>1374</v>
      </c>
      <c r="E1013" s="18" t="s">
        <v>1378</v>
      </c>
      <c r="F1013" s="19" t="s">
        <v>1389</v>
      </c>
      <c r="G1013" s="35" t="str">
        <f t="shared" si="11"/>
        <v>Université_Mhamed_Bougara_de_BoumerdèsFaculté_des_Sciences_de_l’Ingénieur </v>
      </c>
    </row>
    <row r="1014" spans="1:7" x14ac:dyDescent="0.25">
      <c r="A1014" s="21" t="s">
        <v>1373</v>
      </c>
      <c r="B1014" s="20" t="s">
        <v>913</v>
      </c>
      <c r="C1014" s="19" t="s">
        <v>1446</v>
      </c>
      <c r="D1014" s="19" t="s">
        <v>1374</v>
      </c>
      <c r="E1014" s="18" t="s">
        <v>845</v>
      </c>
      <c r="F1014" s="19" t="s">
        <v>846</v>
      </c>
      <c r="G1014" s="35" t="str">
        <f t="shared" si="11"/>
        <v>Université_Mhamed_Bougara_de_BoumerdèsFaculté_des_Sciences_Economiques,_Commerciales_et_des_Sciences_de_Gestion</v>
      </c>
    </row>
    <row r="1015" spans="1:7" x14ac:dyDescent="0.25">
      <c r="A1015" s="21" t="s">
        <v>1373</v>
      </c>
      <c r="B1015" s="20" t="s">
        <v>913</v>
      </c>
      <c r="C1015" s="19" t="s">
        <v>1446</v>
      </c>
      <c r="D1015" s="19" t="s">
        <v>1374</v>
      </c>
      <c r="E1015" s="18" t="s">
        <v>845</v>
      </c>
      <c r="F1015" s="19" t="s">
        <v>847</v>
      </c>
      <c r="G1015" s="35" t="str">
        <f t="shared" si="11"/>
        <v>Université_Mhamed_Bougara_de_BoumerdèsFaculté_des_Sciences_Economiques,_Commerciales_et_des_Sciences_de_Gestion</v>
      </c>
    </row>
    <row r="1016" spans="1:7" x14ac:dyDescent="0.25">
      <c r="A1016" s="21" t="s">
        <v>1373</v>
      </c>
      <c r="B1016" s="20" t="s">
        <v>913</v>
      </c>
      <c r="C1016" s="19" t="s">
        <v>1446</v>
      </c>
      <c r="D1016" s="19" t="s">
        <v>1374</v>
      </c>
      <c r="E1016" s="18" t="s">
        <v>845</v>
      </c>
      <c r="F1016" s="19" t="s">
        <v>849</v>
      </c>
      <c r="G1016" s="35" t="str">
        <f t="shared" si="11"/>
        <v>Université_Mhamed_Bougara_de_BoumerdèsFaculté_des_Sciences_Economiques,_Commerciales_et_des_Sciences_de_Gestion</v>
      </c>
    </row>
    <row r="1017" spans="1:7" x14ac:dyDescent="0.25">
      <c r="A1017" s="21" t="s">
        <v>1373</v>
      </c>
      <c r="B1017" s="20" t="s">
        <v>913</v>
      </c>
      <c r="C1017" s="19" t="s">
        <v>1446</v>
      </c>
      <c r="D1017" s="19" t="s">
        <v>1374</v>
      </c>
      <c r="E1017" s="18" t="s">
        <v>1380</v>
      </c>
      <c r="F1017" s="19" t="s">
        <v>856</v>
      </c>
      <c r="G1017" s="35" t="str">
        <f t="shared" si="11"/>
        <v>Université_Mhamed_Bougara_de_BoumerdèsFaculté_des_Sciences </v>
      </c>
    </row>
    <row r="1018" spans="1:7" x14ac:dyDescent="0.25">
      <c r="A1018" s="21" t="s">
        <v>1373</v>
      </c>
      <c r="B1018" s="20" t="s">
        <v>913</v>
      </c>
      <c r="C1018" s="19" t="s">
        <v>1446</v>
      </c>
      <c r="D1018" s="19" t="s">
        <v>1374</v>
      </c>
      <c r="E1018" s="18" t="s">
        <v>1380</v>
      </c>
      <c r="F1018" s="19" t="s">
        <v>873</v>
      </c>
      <c r="G1018" s="35" t="str">
        <f t="shared" si="11"/>
        <v>Université_Mhamed_Bougara_de_BoumerdèsFaculté_des_Sciences </v>
      </c>
    </row>
    <row r="1019" spans="1:7" x14ac:dyDescent="0.25">
      <c r="A1019" s="21" t="s">
        <v>1373</v>
      </c>
      <c r="B1019" s="20" t="s">
        <v>913</v>
      </c>
      <c r="C1019" s="19" t="s">
        <v>1446</v>
      </c>
      <c r="D1019" s="19" t="s">
        <v>1374</v>
      </c>
      <c r="E1019" s="18" t="s">
        <v>1380</v>
      </c>
      <c r="F1019" s="19" t="s">
        <v>877</v>
      </c>
      <c r="G1019" s="35" t="str">
        <f t="shared" si="11"/>
        <v>Université_Mhamed_Bougara_de_BoumerdèsFaculté_des_Sciences </v>
      </c>
    </row>
    <row r="1020" spans="1:7" x14ac:dyDescent="0.25">
      <c r="A1020" s="21" t="s">
        <v>1373</v>
      </c>
      <c r="B1020" s="20" t="s">
        <v>913</v>
      </c>
      <c r="C1020" s="19" t="s">
        <v>1446</v>
      </c>
      <c r="D1020" s="19" t="s">
        <v>1374</v>
      </c>
      <c r="E1020" s="18" t="s">
        <v>1380</v>
      </c>
      <c r="F1020" s="19" t="s">
        <v>879</v>
      </c>
      <c r="G1020" s="35" t="str">
        <f t="shared" si="11"/>
        <v>Université_Mhamed_Bougara_de_BoumerdèsFaculté_des_Sciences </v>
      </c>
    </row>
    <row r="1021" spans="1:7" x14ac:dyDescent="0.25">
      <c r="A1021" s="21" t="s">
        <v>1373</v>
      </c>
      <c r="B1021" s="20" t="s">
        <v>913</v>
      </c>
      <c r="C1021" s="19" t="s">
        <v>1446</v>
      </c>
      <c r="D1021" s="19" t="s">
        <v>1374</v>
      </c>
      <c r="E1021" s="18" t="s">
        <v>1380</v>
      </c>
      <c r="F1021" s="19" t="s">
        <v>1058</v>
      </c>
      <c r="G1021" s="35" t="str">
        <f t="shared" si="11"/>
        <v>Université_Mhamed_Bougara_de_BoumerdèsFaculté_des_Sciences </v>
      </c>
    </row>
    <row r="1022" spans="1:7" x14ac:dyDescent="0.25">
      <c r="A1022" s="21" t="s">
        <v>1373</v>
      </c>
      <c r="B1022" s="20" t="s">
        <v>913</v>
      </c>
      <c r="C1022" s="19" t="s">
        <v>1446</v>
      </c>
      <c r="D1022" s="19" t="s">
        <v>1374</v>
      </c>
      <c r="E1022" s="18" t="s">
        <v>1380</v>
      </c>
      <c r="F1022" s="19" t="s">
        <v>868</v>
      </c>
      <c r="G1022" s="35" t="str">
        <f t="shared" si="11"/>
        <v>Université_Mhamed_Bougara_de_BoumerdèsFaculté_des_Sciences </v>
      </c>
    </row>
    <row r="1023" spans="1:7" x14ac:dyDescent="0.25">
      <c r="A1023" s="21" t="s">
        <v>1373</v>
      </c>
      <c r="B1023" s="20" t="s">
        <v>913</v>
      </c>
      <c r="C1023" s="19" t="s">
        <v>1446</v>
      </c>
      <c r="D1023" s="19" t="s">
        <v>1374</v>
      </c>
      <c r="E1023" s="18" t="s">
        <v>1391</v>
      </c>
      <c r="F1023" s="19" t="s">
        <v>1140</v>
      </c>
      <c r="G1023" s="35" t="str">
        <f t="shared" si="11"/>
        <v>Université_Mhamed_Bougara_de_BoumerdèsInstitut_de_Génie_Electrique_et_Electronique </v>
      </c>
    </row>
    <row r="1024" spans="1:7" x14ac:dyDescent="0.25">
      <c r="A1024" s="21" t="s">
        <v>1373</v>
      </c>
      <c r="B1024" s="20" t="s">
        <v>913</v>
      </c>
      <c r="C1024" s="19" t="s">
        <v>1446</v>
      </c>
      <c r="D1024" s="19" t="s">
        <v>1374</v>
      </c>
      <c r="E1024" s="18" t="s">
        <v>1391</v>
      </c>
      <c r="F1024" s="19" t="s">
        <v>863</v>
      </c>
      <c r="G1024" s="35" t="str">
        <f t="shared" ref="G1024:G1087" si="12">CONCATENATE(SUBSTITUTE(C1024," ","_"),SUBSTITUTE(E1024," ","_"))</f>
        <v>Université_Mhamed_Bougara_de_BoumerdèsInstitut_de_Génie_Electrique_et_Electronique </v>
      </c>
    </row>
    <row r="1025" spans="1:7" x14ac:dyDescent="0.25">
      <c r="A1025" s="21" t="s">
        <v>1373</v>
      </c>
      <c r="B1025" s="20" t="s">
        <v>913</v>
      </c>
      <c r="C1025" s="19" t="s">
        <v>1446</v>
      </c>
      <c r="D1025" s="19" t="s">
        <v>1374</v>
      </c>
      <c r="E1025" s="18" t="s">
        <v>1391</v>
      </c>
      <c r="F1025" s="19" t="s">
        <v>1392</v>
      </c>
      <c r="G1025" s="35" t="str">
        <f t="shared" si="12"/>
        <v>Université_Mhamed_Bougara_de_BoumerdèsInstitut_de_Génie_Electrique_et_Electronique </v>
      </c>
    </row>
    <row r="1026" spans="1:7" x14ac:dyDescent="0.25">
      <c r="A1026" s="21" t="s">
        <v>1394</v>
      </c>
      <c r="B1026" s="20" t="s">
        <v>827</v>
      </c>
      <c r="C1026" s="19" t="s">
        <v>1395</v>
      </c>
      <c r="D1026" s="19" t="s">
        <v>1396</v>
      </c>
      <c r="E1026" s="18" t="s">
        <v>1401</v>
      </c>
      <c r="F1026" s="19" t="s">
        <v>933</v>
      </c>
      <c r="G1026" s="35" t="str">
        <f t="shared" si="12"/>
        <v>Université_Mohamed_Khider_de_BiskraFaculté__des_Sciences_Humaines_et_Sociales</v>
      </c>
    </row>
    <row r="1027" spans="1:7" x14ac:dyDescent="0.25">
      <c r="A1027" s="21" t="s">
        <v>1394</v>
      </c>
      <c r="B1027" s="20" t="s">
        <v>827</v>
      </c>
      <c r="C1027" s="19" t="s">
        <v>1395</v>
      </c>
      <c r="D1027" s="19" t="s">
        <v>1396</v>
      </c>
      <c r="E1027" s="18" t="s">
        <v>1401</v>
      </c>
      <c r="F1027" s="19" t="s">
        <v>851</v>
      </c>
      <c r="G1027" s="35" t="str">
        <f t="shared" si="12"/>
        <v>Université_Mohamed_Khider_de_BiskraFaculté__des_Sciences_Humaines_et_Sociales</v>
      </c>
    </row>
    <row r="1028" spans="1:7" x14ac:dyDescent="0.25">
      <c r="A1028" s="21" t="s">
        <v>1394</v>
      </c>
      <c r="B1028" s="20" t="s">
        <v>827</v>
      </c>
      <c r="C1028" s="19" t="s">
        <v>1395</v>
      </c>
      <c r="D1028" s="19" t="s">
        <v>1396</v>
      </c>
      <c r="E1028" s="18" t="s">
        <v>866</v>
      </c>
      <c r="F1028" s="19" t="s">
        <v>834</v>
      </c>
      <c r="G1028" s="35" t="str">
        <f t="shared" si="12"/>
        <v>Université_Mohamed_Khider_de_BiskraFaculté_de_Droit_et_des_Sciences_Politiques</v>
      </c>
    </row>
    <row r="1029" spans="1:7" x14ac:dyDescent="0.25">
      <c r="A1029" s="21" t="s">
        <v>1394</v>
      </c>
      <c r="B1029" s="20" t="s">
        <v>827</v>
      </c>
      <c r="C1029" s="19" t="s">
        <v>1395</v>
      </c>
      <c r="D1029" s="19" t="s">
        <v>1396</v>
      </c>
      <c r="E1029" s="18" t="s">
        <v>866</v>
      </c>
      <c r="F1029" s="19" t="s">
        <v>850</v>
      </c>
      <c r="G1029" s="35" t="str">
        <f t="shared" si="12"/>
        <v>Université_Mohamed_Khider_de_BiskraFaculté_de_Droit_et_des_Sciences_Politiques</v>
      </c>
    </row>
    <row r="1030" spans="1:7" x14ac:dyDescent="0.25">
      <c r="A1030" s="21" t="s">
        <v>1394</v>
      </c>
      <c r="B1030" s="20" t="s">
        <v>827</v>
      </c>
      <c r="C1030" s="19" t="s">
        <v>1395</v>
      </c>
      <c r="D1030" s="19" t="s">
        <v>1396</v>
      </c>
      <c r="E1030" s="18" t="s">
        <v>838</v>
      </c>
      <c r="F1030" s="19" t="s">
        <v>1402</v>
      </c>
      <c r="G1030" s="35" t="str">
        <f t="shared" si="12"/>
        <v>Université_Mohamed_Khider_de_BiskraFaculté_des_Lettres_et_des_Langues</v>
      </c>
    </row>
    <row r="1031" spans="1:7" x14ac:dyDescent="0.25">
      <c r="A1031" s="21" t="s">
        <v>1394</v>
      </c>
      <c r="B1031" s="20" t="s">
        <v>827</v>
      </c>
      <c r="C1031" s="19" t="s">
        <v>1395</v>
      </c>
      <c r="D1031" s="19" t="s">
        <v>1396</v>
      </c>
      <c r="E1031" s="18" t="s">
        <v>838</v>
      </c>
      <c r="F1031" s="19" t="s">
        <v>1403</v>
      </c>
      <c r="G1031" s="35" t="str">
        <f t="shared" si="12"/>
        <v>Université_Mohamed_Khider_de_BiskraFaculté_des_Lettres_et_des_Langues</v>
      </c>
    </row>
    <row r="1032" spans="1:7" x14ac:dyDescent="0.25">
      <c r="A1032" s="21" t="s">
        <v>1394</v>
      </c>
      <c r="B1032" s="20" t="s">
        <v>827</v>
      </c>
      <c r="C1032" s="19" t="s">
        <v>1395</v>
      </c>
      <c r="D1032" s="19" t="s">
        <v>1396</v>
      </c>
      <c r="E1032" s="18" t="s">
        <v>845</v>
      </c>
      <c r="F1032" s="19" t="s">
        <v>846</v>
      </c>
      <c r="G1032" s="35" t="str">
        <f t="shared" si="12"/>
        <v>Université_Mohamed_Khider_de_BiskraFaculté_des_Sciences_Economiques,_Commerciales_et_des_Sciences_de_Gestion</v>
      </c>
    </row>
    <row r="1033" spans="1:7" x14ac:dyDescent="0.25">
      <c r="A1033" s="21" t="s">
        <v>1394</v>
      </c>
      <c r="B1033" s="20" t="s">
        <v>827</v>
      </c>
      <c r="C1033" s="19" t="s">
        <v>1395</v>
      </c>
      <c r="D1033" s="19" t="s">
        <v>1396</v>
      </c>
      <c r="E1033" s="18" t="s">
        <v>845</v>
      </c>
      <c r="F1033" s="19" t="s">
        <v>847</v>
      </c>
      <c r="G1033" s="35" t="str">
        <f t="shared" si="12"/>
        <v>Université_Mohamed_Khider_de_BiskraFaculté_des_Sciences_Economiques,_Commerciales_et_des_Sciences_de_Gestion</v>
      </c>
    </row>
    <row r="1034" spans="1:7" x14ac:dyDescent="0.25">
      <c r="A1034" s="21" t="s">
        <v>1394</v>
      </c>
      <c r="B1034" s="20" t="s">
        <v>827</v>
      </c>
      <c r="C1034" s="19" t="s">
        <v>1395</v>
      </c>
      <c r="D1034" s="19" t="s">
        <v>1396</v>
      </c>
      <c r="E1034" s="18" t="s">
        <v>845</v>
      </c>
      <c r="F1034" s="19" t="s">
        <v>849</v>
      </c>
      <c r="G1034" s="35" t="str">
        <f t="shared" si="12"/>
        <v>Université_Mohamed_Khider_de_BiskraFaculté_des_Sciences_Economiques,_Commerciales_et_des_Sciences_de_Gestion</v>
      </c>
    </row>
    <row r="1035" spans="1:7" x14ac:dyDescent="0.25">
      <c r="A1035" s="21" t="s">
        <v>1394</v>
      </c>
      <c r="B1035" s="20" t="s">
        <v>827</v>
      </c>
      <c r="C1035" s="19" t="s">
        <v>1395</v>
      </c>
      <c r="D1035" s="19" t="s">
        <v>1396</v>
      </c>
      <c r="E1035" s="18" t="s">
        <v>968</v>
      </c>
      <c r="F1035" s="19" t="s">
        <v>979</v>
      </c>
      <c r="G1035" s="35" t="str">
        <f t="shared" si="12"/>
        <v>Université_Mohamed_Khider_de_BiskraFaculté_des_Sciences_et_de_la_Technologie</v>
      </c>
    </row>
    <row r="1036" spans="1:7" x14ac:dyDescent="0.25">
      <c r="A1036" s="21" t="s">
        <v>1394</v>
      </c>
      <c r="B1036" s="20" t="s">
        <v>827</v>
      </c>
      <c r="C1036" s="19" t="s">
        <v>1395</v>
      </c>
      <c r="D1036" s="19" t="s">
        <v>1396</v>
      </c>
      <c r="E1036" s="18" t="s">
        <v>968</v>
      </c>
      <c r="F1036" s="19" t="s">
        <v>1398</v>
      </c>
      <c r="G1036" s="35" t="str">
        <f t="shared" si="12"/>
        <v>Université_Mohamed_Khider_de_BiskraFaculté_des_Sciences_et_de_la_Technologie</v>
      </c>
    </row>
    <row r="1037" spans="1:7" x14ac:dyDescent="0.25">
      <c r="A1037" s="21" t="s">
        <v>1394</v>
      </c>
      <c r="B1037" s="20" t="s">
        <v>827</v>
      </c>
      <c r="C1037" s="19" t="s">
        <v>1395</v>
      </c>
      <c r="D1037" s="19" t="s">
        <v>1396</v>
      </c>
      <c r="E1037" s="18" t="s">
        <v>968</v>
      </c>
      <c r="F1037" s="19" t="s">
        <v>1399</v>
      </c>
      <c r="G1037" s="35" t="str">
        <f t="shared" si="12"/>
        <v>Université_Mohamed_Khider_de_BiskraFaculté_des_Sciences_et_de_la_Technologie</v>
      </c>
    </row>
    <row r="1038" spans="1:7" x14ac:dyDescent="0.25">
      <c r="A1038" s="21" t="s">
        <v>1394</v>
      </c>
      <c r="B1038" s="20" t="s">
        <v>827</v>
      </c>
      <c r="C1038" s="19" t="s">
        <v>1395</v>
      </c>
      <c r="D1038" s="19" t="s">
        <v>1396</v>
      </c>
      <c r="E1038" s="18" t="s">
        <v>968</v>
      </c>
      <c r="F1038" s="19" t="s">
        <v>837</v>
      </c>
      <c r="G1038" s="35" t="str">
        <f t="shared" si="12"/>
        <v>Université_Mohamed_Khider_de_BiskraFaculté_des_Sciences_et_de_la_Technologie</v>
      </c>
    </row>
    <row r="1039" spans="1:7" x14ac:dyDescent="0.25">
      <c r="A1039" s="21" t="s">
        <v>1394</v>
      </c>
      <c r="B1039" s="20" t="s">
        <v>827</v>
      </c>
      <c r="C1039" s="19" t="s">
        <v>1395</v>
      </c>
      <c r="D1039" s="19" t="s">
        <v>1396</v>
      </c>
      <c r="E1039" s="18" t="s">
        <v>968</v>
      </c>
      <c r="F1039" s="19" t="s">
        <v>924</v>
      </c>
      <c r="G1039" s="35" t="str">
        <f t="shared" si="12"/>
        <v>Université_Mohamed_Khider_de_BiskraFaculté_des_Sciences_et_de_la_Technologie</v>
      </c>
    </row>
    <row r="1040" spans="1:7" x14ac:dyDescent="0.25">
      <c r="A1040" s="21" t="s">
        <v>1394</v>
      </c>
      <c r="B1040" s="20" t="s">
        <v>827</v>
      </c>
      <c r="C1040" s="19" t="s">
        <v>1395</v>
      </c>
      <c r="D1040" s="19" t="s">
        <v>1396</v>
      </c>
      <c r="E1040" s="18" t="s">
        <v>968</v>
      </c>
      <c r="F1040" s="19" t="s">
        <v>1404</v>
      </c>
      <c r="G1040" s="35" t="str">
        <f t="shared" si="12"/>
        <v>Université_Mohamed_Khider_de_BiskraFaculté_des_Sciences_et_de_la_Technologie</v>
      </c>
    </row>
    <row r="1041" spans="1:7" x14ac:dyDescent="0.25">
      <c r="A1041" s="21" t="s">
        <v>1394</v>
      </c>
      <c r="B1041" s="20" t="s">
        <v>827</v>
      </c>
      <c r="C1041" s="19" t="s">
        <v>1395</v>
      </c>
      <c r="D1041" s="19" t="s">
        <v>1396</v>
      </c>
      <c r="E1041" s="18" t="s">
        <v>1397</v>
      </c>
      <c r="F1041" s="19" t="s">
        <v>831</v>
      </c>
      <c r="G1041" s="35" t="str">
        <f t="shared" si="12"/>
        <v>Université_Mohamed_Khider_de_BiskraFaculté_des_Sciences_Exactes,_des_Sciences_de_la_Nature_et_de_la_Vie</v>
      </c>
    </row>
    <row r="1042" spans="1:7" x14ac:dyDescent="0.25">
      <c r="A1042" s="21" t="s">
        <v>1394</v>
      </c>
      <c r="B1042" s="20" t="s">
        <v>827</v>
      </c>
      <c r="C1042" s="19" t="s">
        <v>1395</v>
      </c>
      <c r="D1042" s="19" t="s">
        <v>1396</v>
      </c>
      <c r="E1042" s="18" t="s">
        <v>1397</v>
      </c>
      <c r="F1042" s="19" t="s">
        <v>1058</v>
      </c>
      <c r="G1042" s="35" t="str">
        <f t="shared" si="12"/>
        <v>Université_Mohamed_Khider_de_BiskraFaculté_des_Sciences_Exactes,_des_Sciences_de_la_Nature_et_de_la_Vie</v>
      </c>
    </row>
    <row r="1043" spans="1:7" x14ac:dyDescent="0.25">
      <c r="A1043" s="21" t="s">
        <v>1394</v>
      </c>
      <c r="B1043" s="20" t="s">
        <v>827</v>
      </c>
      <c r="C1043" s="19" t="s">
        <v>1395</v>
      </c>
      <c r="D1043" s="19" t="s">
        <v>1396</v>
      </c>
      <c r="E1043" s="18" t="s">
        <v>1397</v>
      </c>
      <c r="F1043" s="19" t="s">
        <v>990</v>
      </c>
      <c r="G1043" s="35" t="str">
        <f t="shared" si="12"/>
        <v>Université_Mohamed_Khider_de_BiskraFaculté_des_Sciences_Exactes,_des_Sciences_de_la_Nature_et_de_la_Vie</v>
      </c>
    </row>
    <row r="1044" spans="1:7" x14ac:dyDescent="0.25">
      <c r="A1044" s="21" t="s">
        <v>1394</v>
      </c>
      <c r="B1044" s="20" t="s">
        <v>827</v>
      </c>
      <c r="C1044" s="19" t="s">
        <v>1395</v>
      </c>
      <c r="D1044" s="19" t="s">
        <v>1396</v>
      </c>
      <c r="E1044" s="18" t="s">
        <v>1397</v>
      </c>
      <c r="F1044" s="19" t="s">
        <v>864</v>
      </c>
      <c r="G1044" s="35" t="str">
        <f t="shared" si="12"/>
        <v>Université_Mohamed_Khider_de_BiskraFaculté_des_Sciences_Exactes,_des_Sciences_de_la_Nature_et_de_la_Vie</v>
      </c>
    </row>
    <row r="1045" spans="1:7" x14ac:dyDescent="0.25">
      <c r="A1045" s="21" t="s">
        <v>1394</v>
      </c>
      <c r="B1045" s="20" t="s">
        <v>827</v>
      </c>
      <c r="C1045" s="19" t="s">
        <v>1395</v>
      </c>
      <c r="D1045" s="19" t="s">
        <v>1396</v>
      </c>
      <c r="E1045" s="18" t="s">
        <v>1397</v>
      </c>
      <c r="F1045" s="19" t="s">
        <v>848</v>
      </c>
      <c r="G1045" s="35" t="str">
        <f t="shared" si="12"/>
        <v>Université_Mohamed_Khider_de_BiskraFaculté_des_Sciences_Exactes,_des_Sciences_de_la_Nature_et_de_la_Vie</v>
      </c>
    </row>
    <row r="1046" spans="1:7" x14ac:dyDescent="0.25">
      <c r="A1046" s="21" t="s">
        <v>1394</v>
      </c>
      <c r="B1046" s="20" t="s">
        <v>827</v>
      </c>
      <c r="C1046" s="19" t="s">
        <v>1395</v>
      </c>
      <c r="D1046" s="19" t="s">
        <v>1396</v>
      </c>
      <c r="E1046" s="18" t="s">
        <v>1397</v>
      </c>
      <c r="F1046" s="19" t="s">
        <v>1400</v>
      </c>
      <c r="G1046" s="35" t="str">
        <f t="shared" si="12"/>
        <v>Université_Mohamed_Khider_de_BiskraFaculté_des_Sciences_Exactes,_des_Sciences_de_la_Nature_et_de_la_Vie</v>
      </c>
    </row>
    <row r="1047" spans="1:7" x14ac:dyDescent="0.25">
      <c r="A1047" s="21" t="s">
        <v>1394</v>
      </c>
      <c r="B1047" s="20" t="s">
        <v>827</v>
      </c>
      <c r="C1047" s="19" t="s">
        <v>1395</v>
      </c>
      <c r="D1047" s="19" t="s">
        <v>1396</v>
      </c>
      <c r="E1047" s="18" t="s">
        <v>994</v>
      </c>
      <c r="F1047" s="36"/>
      <c r="G1047" s="35" t="str">
        <f t="shared" si="12"/>
        <v>Université_Mohamed_Khider_de_BiskraInstitut_des_Sciences_et_Techniques_des_Activités_Physiques_et_Sportifs</v>
      </c>
    </row>
    <row r="1048" spans="1:7" x14ac:dyDescent="0.25">
      <c r="A1048" s="23" t="s">
        <v>1405</v>
      </c>
      <c r="B1048" s="24" t="s">
        <v>913</v>
      </c>
      <c r="C1048" s="24" t="s">
        <v>1406</v>
      </c>
      <c r="D1048" s="24" t="s">
        <v>1407</v>
      </c>
      <c r="E1048" s="18" t="s">
        <v>866</v>
      </c>
      <c r="F1048" s="19" t="s">
        <v>1414</v>
      </c>
      <c r="G1048" s="35" t="str">
        <f t="shared" si="12"/>
        <v>Université_Mouloud_Maameri_de_Tizi_OuzouFaculté_de_Droit_et_des_Sciences_Politiques</v>
      </c>
    </row>
    <row r="1049" spans="1:7" x14ac:dyDescent="0.25">
      <c r="A1049" s="24" t="s">
        <v>1405</v>
      </c>
      <c r="B1049" s="24" t="s">
        <v>913</v>
      </c>
      <c r="C1049" s="24" t="s">
        <v>1406</v>
      </c>
      <c r="D1049" s="24" t="s">
        <v>1407</v>
      </c>
      <c r="E1049" s="18" t="s">
        <v>866</v>
      </c>
      <c r="F1049" s="19" t="s">
        <v>1416</v>
      </c>
      <c r="G1049" s="35" t="str">
        <f t="shared" si="12"/>
        <v>Université_Mouloud_Maameri_de_Tizi_OuzouFaculté_de_Droit_et_des_Sciences_Politiques</v>
      </c>
    </row>
    <row r="1050" spans="1:7" x14ac:dyDescent="0.25">
      <c r="A1050" s="24" t="s">
        <v>1405</v>
      </c>
      <c r="B1050" s="24" t="s">
        <v>913</v>
      </c>
      <c r="C1050" s="24" t="s">
        <v>1406</v>
      </c>
      <c r="D1050" s="24" t="s">
        <v>1407</v>
      </c>
      <c r="E1050" s="18" t="s">
        <v>1409</v>
      </c>
      <c r="F1050" s="19" t="s">
        <v>979</v>
      </c>
      <c r="G1050" s="35" t="str">
        <f t="shared" si="12"/>
        <v>Université_Mouloud_Maameri_de_Tizi_OuzouFaculté_de_Génie_de_la_Construction </v>
      </c>
    </row>
    <row r="1051" spans="1:7" x14ac:dyDescent="0.25">
      <c r="A1051" s="24" t="s">
        <v>1405</v>
      </c>
      <c r="B1051" s="24" t="s">
        <v>913</v>
      </c>
      <c r="C1051" s="24" t="s">
        <v>1406</v>
      </c>
      <c r="D1051" s="24" t="s">
        <v>1407</v>
      </c>
      <c r="E1051" s="18" t="s">
        <v>1409</v>
      </c>
      <c r="F1051" s="19" t="s">
        <v>1152</v>
      </c>
      <c r="G1051" s="35" t="str">
        <f t="shared" si="12"/>
        <v>Université_Mouloud_Maameri_de_Tizi_OuzouFaculté_de_Génie_de_la_Construction </v>
      </c>
    </row>
    <row r="1052" spans="1:7" x14ac:dyDescent="0.25">
      <c r="A1052" s="24" t="s">
        <v>1405</v>
      </c>
      <c r="B1052" s="24" t="s">
        <v>913</v>
      </c>
      <c r="C1052" s="24" t="s">
        <v>1406</v>
      </c>
      <c r="D1052" s="24" t="s">
        <v>1407</v>
      </c>
      <c r="E1052" s="18" t="s">
        <v>1409</v>
      </c>
      <c r="F1052" s="19" t="s">
        <v>924</v>
      </c>
      <c r="G1052" s="35" t="str">
        <f t="shared" si="12"/>
        <v>Université_Mouloud_Maameri_de_Tizi_OuzouFaculté_de_Génie_de_la_Construction </v>
      </c>
    </row>
    <row r="1053" spans="1:7" x14ac:dyDescent="0.25">
      <c r="A1053" s="24" t="s">
        <v>1405</v>
      </c>
      <c r="B1053" s="24" t="s">
        <v>913</v>
      </c>
      <c r="C1053" s="24" t="s">
        <v>1406</v>
      </c>
      <c r="D1053" s="24" t="s">
        <v>1407</v>
      </c>
      <c r="E1053" s="18" t="s">
        <v>911</v>
      </c>
      <c r="F1053" s="19" t="s">
        <v>1004</v>
      </c>
      <c r="G1053" s="35" t="str">
        <f t="shared" si="12"/>
        <v>Université_Mouloud_Maameri_de_Tizi_OuzouFaculté_de_Médecine</v>
      </c>
    </row>
    <row r="1054" spans="1:7" x14ac:dyDescent="0.25">
      <c r="A1054" s="24" t="s">
        <v>1405</v>
      </c>
      <c r="B1054" s="24" t="s">
        <v>913</v>
      </c>
      <c r="C1054" s="24" t="s">
        <v>1406</v>
      </c>
      <c r="D1054" s="24" t="s">
        <v>1407</v>
      </c>
      <c r="E1054" s="18" t="s">
        <v>911</v>
      </c>
      <c r="F1054" s="19" t="s">
        <v>1010</v>
      </c>
      <c r="G1054" s="35" t="str">
        <f t="shared" si="12"/>
        <v>Université_Mouloud_Maameri_de_Tizi_OuzouFaculté_de_Médecine</v>
      </c>
    </row>
    <row r="1055" spans="1:7" x14ac:dyDescent="0.25">
      <c r="A1055" s="24" t="s">
        <v>1405</v>
      </c>
      <c r="B1055" s="24" t="s">
        <v>913</v>
      </c>
      <c r="C1055" s="24" t="s">
        <v>1406</v>
      </c>
      <c r="D1055" s="24" t="s">
        <v>1407</v>
      </c>
      <c r="E1055" s="18" t="s">
        <v>911</v>
      </c>
      <c r="F1055" s="19" t="s">
        <v>1012</v>
      </c>
      <c r="G1055" s="35" t="str">
        <f t="shared" si="12"/>
        <v>Université_Mouloud_Maameri_de_Tizi_OuzouFaculté_de_Médecine</v>
      </c>
    </row>
    <row r="1056" spans="1:7" x14ac:dyDescent="0.25">
      <c r="A1056" s="24" t="s">
        <v>1405</v>
      </c>
      <c r="B1056" s="24" t="s">
        <v>913</v>
      </c>
      <c r="C1056" s="24" t="s">
        <v>1406</v>
      </c>
      <c r="D1056" s="24" t="s">
        <v>1407</v>
      </c>
      <c r="E1056" s="18" t="s">
        <v>875</v>
      </c>
      <c r="F1056" s="19" t="s">
        <v>1411</v>
      </c>
      <c r="G1056" s="35" t="str">
        <f t="shared" si="12"/>
        <v>Université_Mouloud_Maameri_de_Tizi_OuzouFaculté_des_Lettres_et_Langues </v>
      </c>
    </row>
    <row r="1057" spans="1:7" x14ac:dyDescent="0.25">
      <c r="A1057" s="24" t="s">
        <v>1405</v>
      </c>
      <c r="B1057" s="24" t="s">
        <v>913</v>
      </c>
      <c r="C1057" s="24" t="s">
        <v>1406</v>
      </c>
      <c r="D1057" s="24" t="s">
        <v>1407</v>
      </c>
      <c r="E1057" s="18" t="s">
        <v>875</v>
      </c>
      <c r="F1057" s="19" t="s">
        <v>857</v>
      </c>
      <c r="G1057" s="35" t="str">
        <f t="shared" si="12"/>
        <v>Université_Mouloud_Maameri_de_Tizi_OuzouFaculté_des_Lettres_et_Langues </v>
      </c>
    </row>
    <row r="1058" spans="1:7" x14ac:dyDescent="0.25">
      <c r="A1058" s="24" t="s">
        <v>1405</v>
      </c>
      <c r="B1058" s="24" t="s">
        <v>913</v>
      </c>
      <c r="C1058" s="24" t="s">
        <v>1406</v>
      </c>
      <c r="D1058" s="24" t="s">
        <v>1407</v>
      </c>
      <c r="E1058" s="18" t="s">
        <v>875</v>
      </c>
      <c r="F1058" s="19" t="s">
        <v>1412</v>
      </c>
      <c r="G1058" s="35" t="str">
        <f t="shared" si="12"/>
        <v>Université_Mouloud_Maameri_de_Tizi_OuzouFaculté_des_Lettres_et_Langues </v>
      </c>
    </row>
    <row r="1059" spans="1:7" x14ac:dyDescent="0.25">
      <c r="A1059" s="24" t="s">
        <v>1405</v>
      </c>
      <c r="B1059" s="24" t="s">
        <v>913</v>
      </c>
      <c r="C1059" s="24" t="s">
        <v>1406</v>
      </c>
      <c r="D1059" s="24" t="s">
        <v>1407</v>
      </c>
      <c r="E1059" s="18" t="s">
        <v>875</v>
      </c>
      <c r="F1059" s="19" t="s">
        <v>1413</v>
      </c>
      <c r="G1059" s="35" t="str">
        <f t="shared" si="12"/>
        <v>Université_Mouloud_Maameri_de_Tizi_OuzouFaculté_des_Lettres_et_Langues </v>
      </c>
    </row>
    <row r="1060" spans="1:7" x14ac:dyDescent="0.25">
      <c r="A1060" s="24" t="s">
        <v>1405</v>
      </c>
      <c r="B1060" s="24" t="s">
        <v>913</v>
      </c>
      <c r="C1060" s="24" t="s">
        <v>1406</v>
      </c>
      <c r="D1060" s="24" t="s">
        <v>1407</v>
      </c>
      <c r="E1060" s="18" t="s">
        <v>1408</v>
      </c>
      <c r="F1060" s="19" t="s">
        <v>892</v>
      </c>
      <c r="G1060" s="35" t="str">
        <f t="shared" si="12"/>
        <v>Université_Mouloud_Maameri_de_Tizi_OuzouFaculté_des_Sciences_Biologiques_et_Sciences_Agronomiques</v>
      </c>
    </row>
    <row r="1061" spans="1:7" x14ac:dyDescent="0.25">
      <c r="A1061" s="24" t="s">
        <v>1405</v>
      </c>
      <c r="B1061" s="24" t="s">
        <v>913</v>
      </c>
      <c r="C1061" s="24" t="s">
        <v>1406</v>
      </c>
      <c r="D1061" s="24" t="s">
        <v>1407</v>
      </c>
      <c r="E1061" s="18" t="s">
        <v>1408</v>
      </c>
      <c r="F1061" s="19" t="s">
        <v>856</v>
      </c>
      <c r="G1061" s="35" t="str">
        <f t="shared" si="12"/>
        <v>Université_Mouloud_Maameri_de_Tizi_OuzouFaculté_des_Sciences_Biologiques_et_Sciences_Agronomiques</v>
      </c>
    </row>
    <row r="1062" spans="1:7" x14ac:dyDescent="0.25">
      <c r="A1062" s="24" t="s">
        <v>1405</v>
      </c>
      <c r="B1062" s="24" t="s">
        <v>913</v>
      </c>
      <c r="C1062" s="24" t="s">
        <v>1406</v>
      </c>
      <c r="D1062" s="24" t="s">
        <v>1407</v>
      </c>
      <c r="E1062" s="18" t="s">
        <v>845</v>
      </c>
      <c r="F1062" s="19" t="s">
        <v>846</v>
      </c>
      <c r="G1062" s="35" t="str">
        <f t="shared" si="12"/>
        <v>Université_Mouloud_Maameri_de_Tizi_OuzouFaculté_des_Sciences_Economiques,_Commerciales_et_des_Sciences_de_Gestion</v>
      </c>
    </row>
    <row r="1063" spans="1:7" x14ac:dyDescent="0.25">
      <c r="A1063" s="24" t="s">
        <v>1405</v>
      </c>
      <c r="B1063" s="24" t="s">
        <v>913</v>
      </c>
      <c r="C1063" s="24" t="s">
        <v>1406</v>
      </c>
      <c r="D1063" s="24" t="s">
        <v>1407</v>
      </c>
      <c r="E1063" s="18" t="s">
        <v>845</v>
      </c>
      <c r="F1063" s="19" t="s">
        <v>847</v>
      </c>
      <c r="G1063" s="35" t="str">
        <f t="shared" si="12"/>
        <v>Université_Mouloud_Maameri_de_Tizi_OuzouFaculté_des_Sciences_Economiques,_Commerciales_et_des_Sciences_de_Gestion</v>
      </c>
    </row>
    <row r="1064" spans="1:7" x14ac:dyDescent="0.25">
      <c r="A1064" s="24" t="s">
        <v>1405</v>
      </c>
      <c r="B1064" s="24" t="s">
        <v>913</v>
      </c>
      <c r="C1064" s="24" t="s">
        <v>1406</v>
      </c>
      <c r="D1064" s="24" t="s">
        <v>1407</v>
      </c>
      <c r="E1064" s="18" t="s">
        <v>845</v>
      </c>
      <c r="F1064" s="19" t="s">
        <v>849</v>
      </c>
      <c r="G1064" s="35" t="str">
        <f t="shared" si="12"/>
        <v>Université_Mouloud_Maameri_de_Tizi_OuzouFaculté_des_Sciences_Economiques,_Commerciales_et_des_Sciences_de_Gestion</v>
      </c>
    </row>
    <row r="1065" spans="1:7" x14ac:dyDescent="0.25">
      <c r="A1065" s="24" t="s">
        <v>1405</v>
      </c>
      <c r="B1065" s="24" t="s">
        <v>913</v>
      </c>
      <c r="C1065" s="24" t="s">
        <v>1406</v>
      </c>
      <c r="D1065" s="24" t="s">
        <v>1407</v>
      </c>
      <c r="E1065" s="18" t="s">
        <v>865</v>
      </c>
      <c r="F1065" s="19" t="s">
        <v>1415</v>
      </c>
      <c r="G1065" s="35" t="str">
        <f t="shared" si="12"/>
        <v>Université_Mouloud_Maameri_de_Tizi_OuzouFaculté_des_Sciences_Humaines_et_Sociales</v>
      </c>
    </row>
    <row r="1066" spans="1:7" ht="14.25" customHeight="1" x14ac:dyDescent="0.25">
      <c r="A1066" s="24" t="s">
        <v>1405</v>
      </c>
      <c r="B1066" s="24" t="s">
        <v>913</v>
      </c>
      <c r="C1066" s="24" t="s">
        <v>1406</v>
      </c>
      <c r="D1066" s="24" t="s">
        <v>1407</v>
      </c>
      <c r="E1066" s="18" t="s">
        <v>865</v>
      </c>
      <c r="F1066" s="19" t="s">
        <v>993</v>
      </c>
      <c r="G1066" s="35" t="str">
        <f t="shared" si="12"/>
        <v>Université_Mouloud_Maameri_de_Tizi_OuzouFaculté_des_Sciences_Humaines_et_Sociales</v>
      </c>
    </row>
    <row r="1067" spans="1:7" x14ac:dyDescent="0.25">
      <c r="A1067" s="24" t="s">
        <v>1405</v>
      </c>
      <c r="B1067" s="24" t="s">
        <v>913</v>
      </c>
      <c r="C1067" s="24" t="s">
        <v>1406</v>
      </c>
      <c r="D1067" s="24" t="s">
        <v>1407</v>
      </c>
      <c r="E1067" s="18" t="s">
        <v>865</v>
      </c>
      <c r="F1067" s="19" t="s">
        <v>1102</v>
      </c>
      <c r="G1067" s="35" t="str">
        <f t="shared" si="12"/>
        <v>Université_Mouloud_Maameri_de_Tizi_OuzouFaculté_des_Sciences_Humaines_et_Sociales</v>
      </c>
    </row>
    <row r="1068" spans="1:7" x14ac:dyDescent="0.25">
      <c r="A1068" s="24" t="s">
        <v>1405</v>
      </c>
      <c r="B1068" s="24" t="s">
        <v>913</v>
      </c>
      <c r="C1068" s="24" t="s">
        <v>1406</v>
      </c>
      <c r="D1068" s="24" t="s">
        <v>1407</v>
      </c>
      <c r="E1068" s="18" t="s">
        <v>1380</v>
      </c>
      <c r="F1068" s="19" t="s">
        <v>873</v>
      </c>
      <c r="G1068" s="35" t="str">
        <f t="shared" si="12"/>
        <v>Université_Mouloud_Maameri_de_Tizi_OuzouFaculté_des_Sciences </v>
      </c>
    </row>
    <row r="1069" spans="1:7" x14ac:dyDescent="0.25">
      <c r="A1069" s="24" t="s">
        <v>1405</v>
      </c>
      <c r="B1069" s="24" t="s">
        <v>913</v>
      </c>
      <c r="C1069" s="24" t="s">
        <v>1406</v>
      </c>
      <c r="D1069" s="24" t="s">
        <v>1407</v>
      </c>
      <c r="E1069" s="18" t="s">
        <v>1380</v>
      </c>
      <c r="F1069" s="19" t="s">
        <v>1008</v>
      </c>
      <c r="G1069" s="35" t="str">
        <f t="shared" si="12"/>
        <v>Université_Mouloud_Maameri_de_Tizi_OuzouFaculté_des_Sciences </v>
      </c>
    </row>
    <row r="1070" spans="1:7" x14ac:dyDescent="0.25">
      <c r="A1070" s="24" t="s">
        <v>1405</v>
      </c>
      <c r="B1070" s="24" t="s">
        <v>913</v>
      </c>
      <c r="C1070" s="24" t="s">
        <v>1406</v>
      </c>
      <c r="D1070" s="24" t="s">
        <v>1407</v>
      </c>
      <c r="E1070" s="18" t="s">
        <v>1380</v>
      </c>
      <c r="F1070" s="19" t="s">
        <v>877</v>
      </c>
      <c r="G1070" s="35" t="str">
        <f t="shared" si="12"/>
        <v>Université_Mouloud_Maameri_de_Tizi_OuzouFaculté_des_Sciences </v>
      </c>
    </row>
    <row r="1071" spans="1:7" x14ac:dyDescent="0.25">
      <c r="A1071" s="24" t="s">
        <v>1405</v>
      </c>
      <c r="B1071" s="24" t="s">
        <v>913</v>
      </c>
      <c r="C1071" s="24" t="s">
        <v>1406</v>
      </c>
      <c r="D1071" s="24" t="s">
        <v>1407</v>
      </c>
      <c r="E1071" s="18" t="s">
        <v>1410</v>
      </c>
      <c r="F1071" s="19" t="s">
        <v>1213</v>
      </c>
      <c r="G1071" s="35" t="str">
        <f t="shared" si="12"/>
        <v>Université_Mouloud_Maameri_de_Tizi_OuzouFaculté_Génie_Electrique_et_Informatique </v>
      </c>
    </row>
    <row r="1072" spans="1:7" x14ac:dyDescent="0.25">
      <c r="A1072" s="24" t="s">
        <v>1405</v>
      </c>
      <c r="B1072" s="24" t="s">
        <v>913</v>
      </c>
      <c r="C1072" s="24" t="s">
        <v>1406</v>
      </c>
      <c r="D1072" s="24" t="s">
        <v>1407</v>
      </c>
      <c r="E1072" s="18" t="s">
        <v>1410</v>
      </c>
      <c r="F1072" s="19" t="s">
        <v>980</v>
      </c>
      <c r="G1072" s="35" t="str">
        <f t="shared" si="12"/>
        <v>Université_Mouloud_Maameri_de_Tizi_OuzouFaculté_Génie_Electrique_et_Informatique </v>
      </c>
    </row>
    <row r="1073" spans="1:7" x14ac:dyDescent="0.25">
      <c r="A1073" s="24" t="s">
        <v>1405</v>
      </c>
      <c r="B1073" s="24" t="s">
        <v>913</v>
      </c>
      <c r="C1073" s="24" t="s">
        <v>1406</v>
      </c>
      <c r="D1073" s="24" t="s">
        <v>1407</v>
      </c>
      <c r="E1073" s="18" t="s">
        <v>1410</v>
      </c>
      <c r="F1073" s="19" t="s">
        <v>981</v>
      </c>
      <c r="G1073" s="35" t="str">
        <f t="shared" si="12"/>
        <v>Université_Mouloud_Maameri_de_Tizi_OuzouFaculté_Génie_Electrique_et_Informatique </v>
      </c>
    </row>
    <row r="1074" spans="1:7" x14ac:dyDescent="0.25">
      <c r="A1074" s="24" t="s">
        <v>1405</v>
      </c>
      <c r="B1074" s="24" t="s">
        <v>913</v>
      </c>
      <c r="C1074" s="24" t="s">
        <v>1406</v>
      </c>
      <c r="D1074" s="24" t="s">
        <v>1407</v>
      </c>
      <c r="E1074" s="18" t="s">
        <v>1410</v>
      </c>
      <c r="F1074" s="19" t="s">
        <v>831</v>
      </c>
      <c r="G1074" s="35" t="str">
        <f t="shared" si="12"/>
        <v>Université_Mouloud_Maameri_de_Tizi_OuzouFaculté_Génie_Electrique_et_Informatique </v>
      </c>
    </row>
    <row r="1075" spans="1:7" x14ac:dyDescent="0.25">
      <c r="A1075" s="24" t="s">
        <v>1417</v>
      </c>
      <c r="B1075" s="24" t="s">
        <v>913</v>
      </c>
      <c r="C1075" s="24" t="s">
        <v>1473</v>
      </c>
      <c r="D1075" s="24" t="s">
        <v>1418</v>
      </c>
      <c r="E1075" s="24" t="s">
        <v>911</v>
      </c>
      <c r="F1075" s="24" t="s">
        <v>941</v>
      </c>
      <c r="G1075" s="35" t="str">
        <f t="shared" si="12"/>
        <v>Université_Saâd_Dahlab_de_Blida_1Faculté_de_Médecine</v>
      </c>
    </row>
    <row r="1076" spans="1:7" x14ac:dyDescent="0.25">
      <c r="A1076" s="24" t="s">
        <v>1417</v>
      </c>
      <c r="B1076" s="24" t="s">
        <v>913</v>
      </c>
      <c r="C1076" s="24" t="s">
        <v>1473</v>
      </c>
      <c r="D1076" s="24" t="s">
        <v>1418</v>
      </c>
      <c r="E1076" s="24" t="s">
        <v>911</v>
      </c>
      <c r="F1076" s="24" t="s">
        <v>1468</v>
      </c>
      <c r="G1076" s="35" t="str">
        <f t="shared" si="12"/>
        <v>Université_Saâd_Dahlab_de_Blida_1Faculté_de_Médecine</v>
      </c>
    </row>
    <row r="1077" spans="1:7" x14ac:dyDescent="0.25">
      <c r="A1077" s="24" t="s">
        <v>1417</v>
      </c>
      <c r="B1077" s="24" t="s">
        <v>913</v>
      </c>
      <c r="C1077" s="24" t="s">
        <v>1473</v>
      </c>
      <c r="D1077" s="24" t="s">
        <v>1418</v>
      </c>
      <c r="E1077" s="24" t="s">
        <v>911</v>
      </c>
      <c r="F1077" s="24" t="s">
        <v>1031</v>
      </c>
      <c r="G1077" s="35" t="str">
        <f t="shared" si="12"/>
        <v>Université_Saâd_Dahlab_de_Blida_1Faculté_de_Médecine</v>
      </c>
    </row>
    <row r="1078" spans="1:7" x14ac:dyDescent="0.25">
      <c r="A1078" s="24" t="s">
        <v>1417</v>
      </c>
      <c r="B1078" s="24" t="s">
        <v>913</v>
      </c>
      <c r="C1078" s="24" t="s">
        <v>1473</v>
      </c>
      <c r="D1078" s="24" t="s">
        <v>1418</v>
      </c>
      <c r="E1078" s="24" t="s">
        <v>1462</v>
      </c>
      <c r="F1078" s="24" t="s">
        <v>1463</v>
      </c>
      <c r="G1078" s="35" t="str">
        <f t="shared" si="12"/>
        <v>Université_Saâd_Dahlab_de_Blida_1Faculté_de_technologie</v>
      </c>
    </row>
    <row r="1079" spans="1:7" x14ac:dyDescent="0.25">
      <c r="A1079" s="24" t="s">
        <v>1417</v>
      </c>
      <c r="B1079" s="24" t="s">
        <v>913</v>
      </c>
      <c r="C1079" s="24" t="s">
        <v>1473</v>
      </c>
      <c r="D1079" s="24" t="s">
        <v>1418</v>
      </c>
      <c r="E1079" s="24" t="s">
        <v>1462</v>
      </c>
      <c r="F1079" s="24" t="s">
        <v>1464</v>
      </c>
      <c r="G1079" s="35" t="str">
        <f t="shared" si="12"/>
        <v>Université_Saâd_Dahlab_de_Blida_1Faculté_de_technologie</v>
      </c>
    </row>
    <row r="1080" spans="1:7" x14ac:dyDescent="0.25">
      <c r="A1080" s="24" t="s">
        <v>1417</v>
      </c>
      <c r="B1080" s="24" t="s">
        <v>913</v>
      </c>
      <c r="C1080" s="24" t="s">
        <v>1473</v>
      </c>
      <c r="D1080" s="24" t="s">
        <v>1418</v>
      </c>
      <c r="E1080" s="24" t="s">
        <v>1462</v>
      </c>
      <c r="F1080" s="24" t="s">
        <v>881</v>
      </c>
      <c r="G1080" s="35" t="str">
        <f t="shared" si="12"/>
        <v>Université_Saâd_Dahlab_de_Blida_1Faculté_de_technologie</v>
      </c>
    </row>
    <row r="1081" spans="1:7" x14ac:dyDescent="0.25">
      <c r="A1081" s="24" t="s">
        <v>1417</v>
      </c>
      <c r="B1081" s="24" t="s">
        <v>913</v>
      </c>
      <c r="C1081" s="24" t="s">
        <v>1473</v>
      </c>
      <c r="D1081" s="24" t="s">
        <v>1418</v>
      </c>
      <c r="E1081" s="24" t="s">
        <v>1462</v>
      </c>
      <c r="F1081" s="24" t="s">
        <v>1465</v>
      </c>
      <c r="G1081" s="35" t="str">
        <f t="shared" si="12"/>
        <v>Université_Saâd_Dahlab_de_Blida_1Faculté_de_technologie</v>
      </c>
    </row>
    <row r="1082" spans="1:7" x14ac:dyDescent="0.25">
      <c r="A1082" s="24" t="s">
        <v>1417</v>
      </c>
      <c r="B1082" s="24" t="s">
        <v>913</v>
      </c>
      <c r="C1082" s="24" t="s">
        <v>1473</v>
      </c>
      <c r="D1082" s="24" t="s">
        <v>1418</v>
      </c>
      <c r="E1082" s="24" t="s">
        <v>1462</v>
      </c>
      <c r="F1082" s="24" t="s">
        <v>1466</v>
      </c>
      <c r="G1082" s="35" t="str">
        <f t="shared" si="12"/>
        <v>Université_Saâd_Dahlab_de_Blida_1Faculté_de_technologie</v>
      </c>
    </row>
    <row r="1083" spans="1:7" x14ac:dyDescent="0.25">
      <c r="A1083" s="24" t="s">
        <v>1417</v>
      </c>
      <c r="B1083" s="24" t="s">
        <v>913</v>
      </c>
      <c r="C1083" s="24" t="s">
        <v>1473</v>
      </c>
      <c r="D1083" s="24" t="s">
        <v>1418</v>
      </c>
      <c r="E1083" s="24" t="s">
        <v>1462</v>
      </c>
      <c r="F1083" s="24" t="s">
        <v>1467</v>
      </c>
      <c r="G1083" s="35" t="str">
        <f t="shared" si="12"/>
        <v>Université_Saâd_Dahlab_de_Blida_1Faculté_de_technologie</v>
      </c>
    </row>
    <row r="1084" spans="1:7" x14ac:dyDescent="0.25">
      <c r="A1084" s="24" t="s">
        <v>1417</v>
      </c>
      <c r="B1084" s="24" t="s">
        <v>913</v>
      </c>
      <c r="C1084" s="24" t="s">
        <v>1473</v>
      </c>
      <c r="D1084" s="24" t="s">
        <v>1418</v>
      </c>
      <c r="E1084" s="24" t="s">
        <v>1461</v>
      </c>
      <c r="F1084" s="38" t="s">
        <v>935</v>
      </c>
      <c r="G1084" s="35" t="str">
        <f t="shared" si="12"/>
        <v>Université_Saâd_Dahlab_de_Blida_1Faculté_des_sciences</v>
      </c>
    </row>
    <row r="1085" spans="1:7" x14ac:dyDescent="0.25">
      <c r="A1085" s="24" t="s">
        <v>1417</v>
      </c>
      <c r="B1085" s="24" t="s">
        <v>913</v>
      </c>
      <c r="C1085" s="24" t="s">
        <v>1473</v>
      </c>
      <c r="D1085" s="24" t="s">
        <v>1418</v>
      </c>
      <c r="E1085" s="24" t="s">
        <v>1461</v>
      </c>
      <c r="F1085" s="24" t="s">
        <v>940</v>
      </c>
      <c r="G1085" s="35" t="str">
        <f t="shared" si="12"/>
        <v>Université_Saâd_Dahlab_de_Blida_1Faculté_des_sciences</v>
      </c>
    </row>
    <row r="1086" spans="1:7" x14ac:dyDescent="0.25">
      <c r="A1086" s="24" t="s">
        <v>1417</v>
      </c>
      <c r="B1086" s="24" t="s">
        <v>913</v>
      </c>
      <c r="C1086" s="24" t="s">
        <v>1473</v>
      </c>
      <c r="D1086" s="24" t="s">
        <v>1418</v>
      </c>
      <c r="E1086" s="24" t="s">
        <v>1461</v>
      </c>
      <c r="F1086" s="24" t="s">
        <v>917</v>
      </c>
      <c r="G1086" s="35" t="str">
        <f t="shared" si="12"/>
        <v>Université_Saâd_Dahlab_de_Blida_1Faculté_des_sciences</v>
      </c>
    </row>
    <row r="1087" spans="1:7" x14ac:dyDescent="0.25">
      <c r="A1087" s="24" t="s">
        <v>1417</v>
      </c>
      <c r="B1087" s="24" t="s">
        <v>913</v>
      </c>
      <c r="C1087" s="24" t="s">
        <v>1473</v>
      </c>
      <c r="D1087" s="24" t="s">
        <v>1418</v>
      </c>
      <c r="E1087" s="24" t="s">
        <v>1461</v>
      </c>
      <c r="F1087" s="24" t="s">
        <v>942</v>
      </c>
      <c r="G1087" s="35" t="str">
        <f t="shared" si="12"/>
        <v>Université_Saâd_Dahlab_de_Blida_1Faculté_des_sciences</v>
      </c>
    </row>
    <row r="1088" spans="1:7" x14ac:dyDescent="0.25">
      <c r="A1088" s="24" t="s">
        <v>1417</v>
      </c>
      <c r="B1088" s="24" t="s">
        <v>913</v>
      </c>
      <c r="C1088" s="24" t="s">
        <v>1473</v>
      </c>
      <c r="D1088" s="24" t="s">
        <v>1418</v>
      </c>
      <c r="E1088" s="24" t="s">
        <v>1474</v>
      </c>
      <c r="F1088" s="24" t="s">
        <v>1469</v>
      </c>
      <c r="G1088" s="35" t="str">
        <f t="shared" ref="G1088:G1129" si="13">CONCATENATE(SUBSTITUTE(C1088," ","_"),SUBSTITUTE(E1088," ","_"))</f>
        <v>Université_Saâd_Dahlab_de_Blida_1Faculté_des_Sciences_de_la_Nature_et_de_la_Vie__</v>
      </c>
    </row>
    <row r="1089" spans="1:7" x14ac:dyDescent="0.25">
      <c r="A1089" s="24" t="s">
        <v>1417</v>
      </c>
      <c r="B1089" s="24" t="s">
        <v>913</v>
      </c>
      <c r="C1089" s="24" t="s">
        <v>1473</v>
      </c>
      <c r="D1089" s="24" t="s">
        <v>1418</v>
      </c>
      <c r="E1089" s="24" t="s">
        <v>1474</v>
      </c>
      <c r="F1089" s="24" t="s">
        <v>1470</v>
      </c>
      <c r="G1089" s="35" t="str">
        <f t="shared" si="13"/>
        <v>Université_Saâd_Dahlab_de_Blida_1Faculté_des_Sciences_de_la_Nature_et_de_la_Vie__</v>
      </c>
    </row>
    <row r="1090" spans="1:7" x14ac:dyDescent="0.25">
      <c r="A1090" s="24" t="s">
        <v>1417</v>
      </c>
      <c r="B1090" s="24" t="s">
        <v>913</v>
      </c>
      <c r="C1090" s="24" t="s">
        <v>1473</v>
      </c>
      <c r="D1090" s="24" t="s">
        <v>1418</v>
      </c>
      <c r="E1090" s="24" t="s">
        <v>1474</v>
      </c>
      <c r="F1090" s="24" t="s">
        <v>1471</v>
      </c>
      <c r="G1090" s="35" t="str">
        <f t="shared" si="13"/>
        <v>Université_Saâd_Dahlab_de_Blida_1Faculté_des_Sciences_de_la_Nature_et_de_la_Vie__</v>
      </c>
    </row>
    <row r="1091" spans="1:7" x14ac:dyDescent="0.25">
      <c r="A1091" s="24" t="s">
        <v>1417</v>
      </c>
      <c r="B1091" s="24" t="s">
        <v>913</v>
      </c>
      <c r="C1091" s="24" t="s">
        <v>1473</v>
      </c>
      <c r="D1091" s="24" t="s">
        <v>1418</v>
      </c>
      <c r="E1091" s="24" t="s">
        <v>1474</v>
      </c>
      <c r="F1091" s="24" t="s">
        <v>1472</v>
      </c>
      <c r="G1091" s="35" t="str">
        <f t="shared" si="13"/>
        <v>Université_Saâd_Dahlab_de_Blida_1Faculté_des_Sciences_de_la_Nature_et_de_la_Vie__</v>
      </c>
    </row>
    <row r="1092" spans="1:7" x14ac:dyDescent="0.25">
      <c r="A1092" s="24" t="s">
        <v>1417</v>
      </c>
      <c r="B1092" s="24" t="s">
        <v>913</v>
      </c>
      <c r="C1092" s="24" t="s">
        <v>1473</v>
      </c>
      <c r="D1092" s="24" t="s">
        <v>1418</v>
      </c>
      <c r="E1092" s="24" t="s">
        <v>1308</v>
      </c>
      <c r="F1092" s="24"/>
      <c r="G1092" s="35" t="str">
        <f t="shared" si="13"/>
        <v>Université_Saâd_Dahlab_de_Blida_1Institut_des_Sciences_Vétérinaires</v>
      </c>
    </row>
    <row r="1093" spans="1:7" x14ac:dyDescent="0.25">
      <c r="A1093" s="41" t="s">
        <v>1419</v>
      </c>
      <c r="B1093" s="42" t="s">
        <v>887</v>
      </c>
      <c r="C1093" s="41" t="s">
        <v>1420</v>
      </c>
      <c r="D1093" s="41" t="s">
        <v>1421</v>
      </c>
      <c r="E1093" s="18" t="s">
        <v>835</v>
      </c>
      <c r="F1093" s="19" t="s">
        <v>1579</v>
      </c>
      <c r="G1093" s="35" t="str">
        <f t="shared" si="13"/>
        <v>Université_Tahar_Moulay_de_SaidaFaculté_de_Technologie</v>
      </c>
    </row>
    <row r="1094" spans="1:7" x14ac:dyDescent="0.25">
      <c r="A1094" s="41" t="s">
        <v>1419</v>
      </c>
      <c r="B1094" s="42" t="s">
        <v>887</v>
      </c>
      <c r="C1094" s="41" t="s">
        <v>1420</v>
      </c>
      <c r="D1094" s="41" t="s">
        <v>1421</v>
      </c>
      <c r="E1094" s="18" t="s">
        <v>835</v>
      </c>
      <c r="F1094" s="19" t="s">
        <v>1580</v>
      </c>
      <c r="G1094" s="35" t="str">
        <f t="shared" si="13"/>
        <v>Université_Tahar_Moulay_de_SaidaFaculté_de_Technologie</v>
      </c>
    </row>
    <row r="1095" spans="1:7" x14ac:dyDescent="0.25">
      <c r="A1095" s="41" t="s">
        <v>1419</v>
      </c>
      <c r="B1095" s="42" t="s">
        <v>887</v>
      </c>
      <c r="C1095" s="41" t="s">
        <v>1420</v>
      </c>
      <c r="D1095" s="41" t="s">
        <v>1421</v>
      </c>
      <c r="E1095" s="18" t="s">
        <v>835</v>
      </c>
      <c r="F1095" s="19" t="s">
        <v>1222</v>
      </c>
      <c r="G1095" s="35" t="str">
        <f t="shared" si="13"/>
        <v>Université_Tahar_Moulay_de_SaidaFaculté_de_Technologie</v>
      </c>
    </row>
    <row r="1096" spans="1:7" x14ac:dyDescent="0.25">
      <c r="A1096" s="41" t="s">
        <v>1419</v>
      </c>
      <c r="B1096" s="42" t="s">
        <v>887</v>
      </c>
      <c r="C1096" s="41" t="s">
        <v>1420</v>
      </c>
      <c r="D1096" s="41" t="s">
        <v>1421</v>
      </c>
      <c r="E1096" s="18" t="s">
        <v>835</v>
      </c>
      <c r="F1096" s="19" t="s">
        <v>1584</v>
      </c>
      <c r="G1096" s="35" t="str">
        <f t="shared" si="13"/>
        <v>Université_Tahar_Moulay_de_SaidaFaculté_de_Technologie</v>
      </c>
    </row>
    <row r="1097" spans="1:7" x14ac:dyDescent="0.25">
      <c r="A1097" s="41" t="s">
        <v>1419</v>
      </c>
      <c r="B1097" s="42" t="s">
        <v>887</v>
      </c>
      <c r="C1097" s="41" t="s">
        <v>1420</v>
      </c>
      <c r="D1097" s="41" t="s">
        <v>1421</v>
      </c>
      <c r="E1097" s="18" t="s">
        <v>1059</v>
      </c>
      <c r="F1097" s="19" t="s">
        <v>1591</v>
      </c>
      <c r="G1097" s="35" t="str">
        <f t="shared" si="13"/>
        <v>Université_Tahar_Moulay_de_SaidaFaculté_des_Sciences_Sociales_et_Humaines</v>
      </c>
    </row>
    <row r="1098" spans="1:7" x14ac:dyDescent="0.25">
      <c r="A1098" s="41" t="s">
        <v>1419</v>
      </c>
      <c r="B1098" s="42" t="s">
        <v>887</v>
      </c>
      <c r="C1098" s="41" t="s">
        <v>1420</v>
      </c>
      <c r="D1098" s="41" t="s">
        <v>1421</v>
      </c>
      <c r="E1098" s="18" t="s">
        <v>1059</v>
      </c>
      <c r="F1098" s="19" t="s">
        <v>1593</v>
      </c>
      <c r="G1098" s="35" t="str">
        <f t="shared" si="13"/>
        <v>Université_Tahar_Moulay_de_SaidaFaculté_des_Sciences_Sociales_et_Humaines</v>
      </c>
    </row>
    <row r="1099" spans="1:7" x14ac:dyDescent="0.25">
      <c r="A1099" s="41" t="s">
        <v>1419</v>
      </c>
      <c r="B1099" s="42" t="s">
        <v>887</v>
      </c>
      <c r="C1099" s="41" t="s">
        <v>1420</v>
      </c>
      <c r="D1099" s="41" t="s">
        <v>1421</v>
      </c>
      <c r="E1099" s="18" t="s">
        <v>973</v>
      </c>
      <c r="F1099" s="19" t="s">
        <v>1583</v>
      </c>
      <c r="G1099" s="35" t="str">
        <f t="shared" si="13"/>
        <v>Université_Tahar_Moulay_de_SaidaFacultés_de_Droit_et_de_Science_Politique</v>
      </c>
    </row>
    <row r="1100" spans="1:7" x14ac:dyDescent="0.25">
      <c r="A1100" s="41" t="s">
        <v>1419</v>
      </c>
      <c r="B1100" s="42" t="s">
        <v>887</v>
      </c>
      <c r="C1100" s="41" t="s">
        <v>1420</v>
      </c>
      <c r="D1100" s="41" t="s">
        <v>1421</v>
      </c>
      <c r="E1100" s="18" t="s">
        <v>973</v>
      </c>
      <c r="F1100" s="19" t="s">
        <v>1592</v>
      </c>
      <c r="G1100" s="35" t="str">
        <f t="shared" si="13"/>
        <v>Université_Tahar_Moulay_de_SaidaFacultés_de_Droit_et_de_Science_Politique</v>
      </c>
    </row>
    <row r="1101" spans="1:7" x14ac:dyDescent="0.25">
      <c r="A1101" s="41" t="s">
        <v>1419</v>
      </c>
      <c r="B1101" s="42" t="s">
        <v>887</v>
      </c>
      <c r="C1101" s="41" t="s">
        <v>1420</v>
      </c>
      <c r="D1101" s="41" t="s">
        <v>1421</v>
      </c>
      <c r="E1101" s="18" t="s">
        <v>1423</v>
      </c>
      <c r="F1101" s="19" t="s">
        <v>1585</v>
      </c>
      <c r="G1101" s="35" t="str">
        <f t="shared" si="13"/>
        <v>Université_Tahar_Moulay_de_SaidaFacultés_des_Lettres_et_des_Langues_et_des_Arts</v>
      </c>
    </row>
    <row r="1102" spans="1:7" x14ac:dyDescent="0.25">
      <c r="A1102" s="41" t="s">
        <v>1419</v>
      </c>
      <c r="B1102" s="42" t="s">
        <v>887</v>
      </c>
      <c r="C1102" s="41" t="s">
        <v>1420</v>
      </c>
      <c r="D1102" s="41" t="s">
        <v>1421</v>
      </c>
      <c r="E1102" s="18" t="s">
        <v>1423</v>
      </c>
      <c r="F1102" s="19" t="s">
        <v>1586</v>
      </c>
      <c r="G1102" s="35" t="str">
        <f t="shared" si="13"/>
        <v>Université_Tahar_Moulay_de_SaidaFacultés_des_Lettres_et_des_Langues_et_des_Arts</v>
      </c>
    </row>
    <row r="1103" spans="1:7" x14ac:dyDescent="0.25">
      <c r="A1103" s="41" t="s">
        <v>1419</v>
      </c>
      <c r="B1103" s="42" t="s">
        <v>887</v>
      </c>
      <c r="C1103" s="41" t="s">
        <v>1420</v>
      </c>
      <c r="D1103" s="41" t="s">
        <v>1421</v>
      </c>
      <c r="E1103" s="18" t="s">
        <v>1423</v>
      </c>
      <c r="F1103" s="19" t="s">
        <v>1587</v>
      </c>
      <c r="G1103" s="35" t="str">
        <f t="shared" si="13"/>
        <v>Université_Tahar_Moulay_de_SaidaFacultés_des_Lettres_et_des_Langues_et_des_Arts</v>
      </c>
    </row>
    <row r="1104" spans="1:7" x14ac:dyDescent="0.25">
      <c r="A1104" s="41" t="s">
        <v>1419</v>
      </c>
      <c r="B1104" s="42" t="s">
        <v>887</v>
      </c>
      <c r="C1104" s="41" t="s">
        <v>1420</v>
      </c>
      <c r="D1104" s="41" t="s">
        <v>1421</v>
      </c>
      <c r="E1104" s="18" t="s">
        <v>1423</v>
      </c>
      <c r="F1104" s="19" t="s">
        <v>1589</v>
      </c>
      <c r="G1104" s="35" t="str">
        <f t="shared" si="13"/>
        <v>Université_Tahar_Moulay_de_SaidaFacultés_des_Lettres_et_des_Langues_et_des_Arts</v>
      </c>
    </row>
    <row r="1105" spans="1:7" x14ac:dyDescent="0.25">
      <c r="A1105" s="41" t="s">
        <v>1419</v>
      </c>
      <c r="B1105" s="42" t="s">
        <v>887</v>
      </c>
      <c r="C1105" s="41" t="s">
        <v>1420</v>
      </c>
      <c r="D1105" s="41" t="s">
        <v>1421</v>
      </c>
      <c r="E1105" s="18" t="s">
        <v>1422</v>
      </c>
      <c r="F1105" s="19" t="s">
        <v>1581</v>
      </c>
      <c r="G1105" s="35" t="str">
        <f t="shared" si="13"/>
        <v>Université_Tahar_Moulay_de_SaidaFacultés_des_Sciences</v>
      </c>
    </row>
    <row r="1106" spans="1:7" x14ac:dyDescent="0.25">
      <c r="A1106" s="41" t="s">
        <v>1419</v>
      </c>
      <c r="B1106" s="42" t="s">
        <v>887</v>
      </c>
      <c r="C1106" s="41" t="s">
        <v>1420</v>
      </c>
      <c r="D1106" s="41" t="s">
        <v>1421</v>
      </c>
      <c r="E1106" s="18" t="s">
        <v>1422</v>
      </c>
      <c r="F1106" s="19" t="s">
        <v>1582</v>
      </c>
      <c r="G1106" s="35" t="str">
        <f t="shared" si="13"/>
        <v>Université_Tahar_Moulay_de_SaidaFacultés_des_Sciences</v>
      </c>
    </row>
    <row r="1107" spans="1:7" x14ac:dyDescent="0.25">
      <c r="A1107" s="41" t="s">
        <v>1419</v>
      </c>
      <c r="B1107" s="42" t="s">
        <v>887</v>
      </c>
      <c r="C1107" s="41" t="s">
        <v>1420</v>
      </c>
      <c r="D1107" s="41" t="s">
        <v>1421</v>
      </c>
      <c r="E1107" s="18" t="s">
        <v>1422</v>
      </c>
      <c r="F1107" s="19" t="s">
        <v>1588</v>
      </c>
      <c r="G1107" s="35" t="str">
        <f t="shared" si="13"/>
        <v>Université_Tahar_Moulay_de_SaidaFacultés_des_Sciences</v>
      </c>
    </row>
    <row r="1108" spans="1:7" x14ac:dyDescent="0.25">
      <c r="A1108" s="41" t="s">
        <v>1419</v>
      </c>
      <c r="B1108" s="42" t="s">
        <v>887</v>
      </c>
      <c r="C1108" s="41" t="s">
        <v>1420</v>
      </c>
      <c r="D1108" s="41" t="s">
        <v>1421</v>
      </c>
      <c r="E1108" s="18" t="s">
        <v>1422</v>
      </c>
      <c r="F1108" s="19" t="s">
        <v>1590</v>
      </c>
      <c r="G1108" s="35" t="str">
        <f t="shared" si="13"/>
        <v>Université_Tahar_Moulay_de_SaidaFacultés_des_Sciences</v>
      </c>
    </row>
    <row r="1109" spans="1:7" x14ac:dyDescent="0.25">
      <c r="A1109" s="41" t="s">
        <v>1419</v>
      </c>
      <c r="B1109" s="42" t="s">
        <v>887</v>
      </c>
      <c r="C1109" s="41" t="s">
        <v>1420</v>
      </c>
      <c r="D1109" s="41" t="s">
        <v>1421</v>
      </c>
      <c r="E1109" s="18" t="s">
        <v>975</v>
      </c>
      <c r="F1109" s="19" t="s">
        <v>960</v>
      </c>
      <c r="G1109" s="35" t="str">
        <f t="shared" si="13"/>
        <v>Université_Tahar_Moulay_de_SaidaFacultés_des_Sciences_Economiques_et_Sciences_Commerciales_et_Sciences_de_Gestions</v>
      </c>
    </row>
    <row r="1110" spans="1:7" x14ac:dyDescent="0.25">
      <c r="A1110" s="41" t="s">
        <v>1419</v>
      </c>
      <c r="B1110" s="42" t="s">
        <v>887</v>
      </c>
      <c r="C1110" s="41" t="s">
        <v>1420</v>
      </c>
      <c r="D1110" s="41" t="s">
        <v>1421</v>
      </c>
      <c r="E1110" s="18" t="s">
        <v>975</v>
      </c>
      <c r="F1110" s="19" t="s">
        <v>962</v>
      </c>
      <c r="G1110" s="35" t="str">
        <f t="shared" si="13"/>
        <v>Université_Tahar_Moulay_de_SaidaFacultés_des_Sciences_Economiques_et_Sciences_Commerciales_et_Sciences_de_Gestions</v>
      </c>
    </row>
    <row r="1111" spans="1:7" x14ac:dyDescent="0.25">
      <c r="A1111" s="19" t="s">
        <v>1419</v>
      </c>
      <c r="B1111" s="20" t="s">
        <v>887</v>
      </c>
      <c r="C1111" s="19" t="s">
        <v>1420</v>
      </c>
      <c r="D1111" s="19" t="s">
        <v>1421</v>
      </c>
      <c r="E1111" s="18" t="s">
        <v>975</v>
      </c>
      <c r="F1111" s="19" t="s">
        <v>962</v>
      </c>
      <c r="G1111" s="35" t="str">
        <f t="shared" si="13"/>
        <v>Université_Tahar_Moulay_de_SaidaFacultés_des_Sciences_Economiques_et_Sciences_Commerciales_et_Sciences_de_Gestions</v>
      </c>
    </row>
    <row r="1112" spans="1:7" x14ac:dyDescent="0.25">
      <c r="A1112" s="19" t="s">
        <v>1424</v>
      </c>
      <c r="B1112" s="20" t="s">
        <v>913</v>
      </c>
      <c r="C1112" s="19" t="s">
        <v>1497</v>
      </c>
      <c r="D1112" s="19" t="s">
        <v>1425</v>
      </c>
      <c r="E1112" s="18" t="s">
        <v>1032</v>
      </c>
      <c r="F1112" s="19" t="s">
        <v>834</v>
      </c>
      <c r="G1112" s="35" t="str">
        <f t="shared" si="13"/>
        <v>Université_Yahia_Farès_de_MédéaFaculté_de_Droit</v>
      </c>
    </row>
    <row r="1113" spans="1:7" x14ac:dyDescent="0.25">
      <c r="A1113" s="19" t="s">
        <v>1424</v>
      </c>
      <c r="B1113" s="20" t="s">
        <v>913</v>
      </c>
      <c r="C1113" s="19" t="s">
        <v>1497</v>
      </c>
      <c r="D1113" s="19" t="s">
        <v>1425</v>
      </c>
      <c r="E1113" s="18" t="s">
        <v>1428</v>
      </c>
      <c r="F1113" s="19"/>
      <c r="G1113" s="35" t="str">
        <f t="shared" si="13"/>
        <v>Université_Yahia_Farès_de_MédéaFaculté_des_Lettres,_des_Langues,_et_des_Sciences_Humaines</v>
      </c>
    </row>
    <row r="1114" spans="1:7" x14ac:dyDescent="0.25">
      <c r="A1114" s="19" t="s">
        <v>1424</v>
      </c>
      <c r="B1114" s="20" t="s">
        <v>913</v>
      </c>
      <c r="C1114" s="19" t="s">
        <v>1497</v>
      </c>
      <c r="D1114" s="19" t="s">
        <v>1425</v>
      </c>
      <c r="E1114" s="18" t="s">
        <v>845</v>
      </c>
      <c r="F1114" s="19" t="s">
        <v>846</v>
      </c>
      <c r="G1114" s="35" t="str">
        <f t="shared" si="13"/>
        <v>Université_Yahia_Farès_de_MédéaFaculté_des_Sciences_Economiques,_Commerciales_et_des_Sciences_de_Gestion</v>
      </c>
    </row>
    <row r="1115" spans="1:7" x14ac:dyDescent="0.25">
      <c r="A1115" s="19" t="s">
        <v>1424</v>
      </c>
      <c r="B1115" s="20" t="s">
        <v>913</v>
      </c>
      <c r="C1115" s="19" t="s">
        <v>1497</v>
      </c>
      <c r="D1115" s="19" t="s">
        <v>1425</v>
      </c>
      <c r="E1115" s="18" t="s">
        <v>845</v>
      </c>
      <c r="F1115" s="19" t="s">
        <v>847</v>
      </c>
      <c r="G1115" s="35" t="str">
        <f t="shared" si="13"/>
        <v>Université_Yahia_Farès_de_MédéaFaculté_des_Sciences_Economiques,_Commerciales_et_des_Sciences_de_Gestion</v>
      </c>
    </row>
    <row r="1116" spans="1:7" x14ac:dyDescent="0.25">
      <c r="A1116" s="19" t="s">
        <v>1424</v>
      </c>
      <c r="B1116" s="20" t="s">
        <v>913</v>
      </c>
      <c r="C1116" s="19" t="s">
        <v>1497</v>
      </c>
      <c r="D1116" s="19" t="s">
        <v>1425</v>
      </c>
      <c r="E1116" s="18" t="s">
        <v>845</v>
      </c>
      <c r="F1116" s="19" t="s">
        <v>849</v>
      </c>
      <c r="G1116" s="35" t="str">
        <f t="shared" si="13"/>
        <v>Université_Yahia_Farès_de_MédéaFaculté_des_Sciences_Economiques,_Commerciales_et_des_Sciences_de_Gestion</v>
      </c>
    </row>
    <row r="1117" spans="1:7" x14ac:dyDescent="0.25">
      <c r="A1117" s="19" t="s">
        <v>1424</v>
      </c>
      <c r="B1117" s="20" t="s">
        <v>913</v>
      </c>
      <c r="C1117" s="19" t="s">
        <v>1497</v>
      </c>
      <c r="D1117" s="19" t="s">
        <v>1425</v>
      </c>
      <c r="E1117" s="18" t="s">
        <v>968</v>
      </c>
      <c r="F1117" s="19" t="s">
        <v>859</v>
      </c>
      <c r="G1117" s="35" t="str">
        <f t="shared" si="13"/>
        <v>Université_Yahia_Farès_de_MédéaFaculté_des_Sciences_et_de_la_Technologie</v>
      </c>
    </row>
    <row r="1118" spans="1:7" x14ac:dyDescent="0.25">
      <c r="A1118" s="19" t="s">
        <v>1424</v>
      </c>
      <c r="B1118" s="20" t="s">
        <v>913</v>
      </c>
      <c r="C1118" s="19" t="s">
        <v>1497</v>
      </c>
      <c r="D1118" s="19" t="s">
        <v>1425</v>
      </c>
      <c r="E1118" s="18" t="s">
        <v>906</v>
      </c>
      <c r="F1118" s="19" t="s">
        <v>1426</v>
      </c>
      <c r="G1118" s="35" t="str">
        <f t="shared" si="13"/>
        <v>Université_Yahia_Farès_de_MédéaFaculté_des_sciences_et_de_la_technologie</v>
      </c>
    </row>
    <row r="1119" spans="1:7" x14ac:dyDescent="0.25">
      <c r="A1119" s="19" t="s">
        <v>1424</v>
      </c>
      <c r="B1119" s="20" t="s">
        <v>913</v>
      </c>
      <c r="C1119" s="19" t="s">
        <v>1497</v>
      </c>
      <c r="D1119" s="19" t="s">
        <v>1425</v>
      </c>
      <c r="E1119" s="18" t="s">
        <v>968</v>
      </c>
      <c r="F1119" s="19" t="s">
        <v>1427</v>
      </c>
      <c r="G1119" s="35" t="str">
        <f t="shared" si="13"/>
        <v>Université_Yahia_Farès_de_MédéaFaculté_des_Sciences_et_de_la_Technologie</v>
      </c>
    </row>
    <row r="1120" spans="1:7" x14ac:dyDescent="0.25">
      <c r="A1120" s="19" t="s">
        <v>1429</v>
      </c>
      <c r="B1120" s="20" t="s">
        <v>913</v>
      </c>
      <c r="C1120" s="19" t="s">
        <v>1430</v>
      </c>
      <c r="D1120" s="19" t="s">
        <v>1431</v>
      </c>
      <c r="E1120" s="18" t="s">
        <v>866</v>
      </c>
      <c r="F1120" s="19" t="s">
        <v>874</v>
      </c>
      <c r="G1120" s="35" t="str">
        <f t="shared" si="13"/>
        <v>Université_Ziane_Achour_de_DjelfaFaculté_de_Droit_et_des_Sciences_Politiques</v>
      </c>
    </row>
    <row r="1121" spans="1:7" x14ac:dyDescent="0.25">
      <c r="A1121" s="19" t="s">
        <v>1429</v>
      </c>
      <c r="B1121" s="20" t="s">
        <v>913</v>
      </c>
      <c r="C1121" s="19" t="s">
        <v>1430</v>
      </c>
      <c r="D1121" s="19" t="s">
        <v>1431</v>
      </c>
      <c r="E1121" s="18" t="s">
        <v>866</v>
      </c>
      <c r="F1121" s="19" t="s">
        <v>850</v>
      </c>
      <c r="G1121" s="35" t="str">
        <f t="shared" si="13"/>
        <v>Université_Ziane_Achour_de_DjelfaFaculté_de_Droit_et_des_Sciences_Politiques</v>
      </c>
    </row>
    <row r="1122" spans="1:7" x14ac:dyDescent="0.25">
      <c r="A1122" s="19" t="s">
        <v>1429</v>
      </c>
      <c r="B1122" s="20" t="s">
        <v>913</v>
      </c>
      <c r="C1122" s="19" t="s">
        <v>1430</v>
      </c>
      <c r="D1122" s="19" t="s">
        <v>1431</v>
      </c>
      <c r="E1122" s="18" t="s">
        <v>1435</v>
      </c>
      <c r="F1122" s="19"/>
      <c r="G1122" s="35" t="str">
        <f t="shared" si="13"/>
        <v>Université_Ziane_Achour_de_DjelfaFaculté_des_Lettres,_des_Langues_et_des_Arts</v>
      </c>
    </row>
    <row r="1123" spans="1:7" x14ac:dyDescent="0.25">
      <c r="A1123" s="19" t="s">
        <v>1429</v>
      </c>
      <c r="B1123" s="20" t="s">
        <v>913</v>
      </c>
      <c r="C1123" s="19" t="s">
        <v>1430</v>
      </c>
      <c r="D1123" s="19" t="s">
        <v>1431</v>
      </c>
      <c r="E1123" s="18" t="s">
        <v>872</v>
      </c>
      <c r="F1123" s="19" t="s">
        <v>1432</v>
      </c>
      <c r="G1123" s="35" t="str">
        <f t="shared" si="13"/>
        <v>Université_Ziane_Achour_de_DjelfaFaculté_des_Sciences_de_la_Nature_et_de_la_Vie_</v>
      </c>
    </row>
    <row r="1124" spans="1:7" x14ac:dyDescent="0.25">
      <c r="A1124" s="19" t="s">
        <v>1429</v>
      </c>
      <c r="B1124" s="20" t="s">
        <v>913</v>
      </c>
      <c r="C1124" s="19" t="s">
        <v>1430</v>
      </c>
      <c r="D1124" s="19" t="s">
        <v>1431</v>
      </c>
      <c r="E1124" s="18" t="s">
        <v>872</v>
      </c>
      <c r="F1124" s="19" t="s">
        <v>1433</v>
      </c>
      <c r="G1124" s="35" t="str">
        <f t="shared" si="13"/>
        <v>Université_Ziane_Achour_de_DjelfaFaculté_des_Sciences_de_la_Nature_et_de_la_Vie_</v>
      </c>
    </row>
    <row r="1125" spans="1:7" x14ac:dyDescent="0.25">
      <c r="A1125" s="19" t="s">
        <v>1429</v>
      </c>
      <c r="B1125" s="20" t="s">
        <v>913</v>
      </c>
      <c r="C1125" s="19" t="s">
        <v>1430</v>
      </c>
      <c r="D1125" s="19" t="s">
        <v>1431</v>
      </c>
      <c r="E1125" s="18" t="s">
        <v>872</v>
      </c>
      <c r="F1125" s="19" t="s">
        <v>1434</v>
      </c>
      <c r="G1125" s="35" t="str">
        <f t="shared" si="13"/>
        <v>Université_Ziane_Achour_de_DjelfaFaculté_des_Sciences_de_la_Nature_et_de_la_Vie_</v>
      </c>
    </row>
    <row r="1126" spans="1:7" x14ac:dyDescent="0.25">
      <c r="A1126" s="19" t="s">
        <v>1429</v>
      </c>
      <c r="B1126" s="20" t="s">
        <v>913</v>
      </c>
      <c r="C1126" s="19" t="s">
        <v>1430</v>
      </c>
      <c r="D1126" s="19" t="s">
        <v>1431</v>
      </c>
      <c r="E1126" s="18" t="s">
        <v>1337</v>
      </c>
      <c r="F1126" s="19"/>
      <c r="G1126" s="35" t="str">
        <f t="shared" si="13"/>
        <v>Université_Ziane_Achour_de_DjelfaFaculté_des_Sciences_Économiques,_des_Sciences_Commerciales_et_des_Sciences_de_Gestion</v>
      </c>
    </row>
    <row r="1127" spans="1:7" x14ac:dyDescent="0.25">
      <c r="A1127" s="19" t="s">
        <v>1429</v>
      </c>
      <c r="B1127" s="20" t="s">
        <v>913</v>
      </c>
      <c r="C1127" s="19" t="s">
        <v>1430</v>
      </c>
      <c r="D1127" s="19" t="s">
        <v>1431</v>
      </c>
      <c r="E1127" s="18" t="s">
        <v>968</v>
      </c>
      <c r="F1127" s="19"/>
      <c r="G1127" s="35" t="str">
        <f t="shared" si="13"/>
        <v>Université_Ziane_Achour_de_DjelfaFaculté_des_Sciences_et_de_la_Technologie</v>
      </c>
    </row>
    <row r="1128" spans="1:7" x14ac:dyDescent="0.25">
      <c r="A1128" s="19" t="s">
        <v>1429</v>
      </c>
      <c r="B1128" s="20" t="s">
        <v>913</v>
      </c>
      <c r="C1128" s="19" t="s">
        <v>1430</v>
      </c>
      <c r="D1128" s="19" t="s">
        <v>1431</v>
      </c>
      <c r="E1128" s="18" t="s">
        <v>1059</v>
      </c>
      <c r="F1128" s="19"/>
      <c r="G1128" s="35" t="str">
        <f t="shared" si="13"/>
        <v>Université_Ziane_Achour_de_DjelfaFaculté_des_Sciences_Sociales_et_Humaines</v>
      </c>
    </row>
    <row r="1129" spans="1:7" x14ac:dyDescent="0.25">
      <c r="A1129" s="19" t="s">
        <v>1429</v>
      </c>
      <c r="B1129" s="20" t="s">
        <v>913</v>
      </c>
      <c r="C1129" s="19" t="s">
        <v>1430</v>
      </c>
      <c r="D1129" s="19" t="s">
        <v>1431</v>
      </c>
      <c r="E1129" s="18" t="s">
        <v>994</v>
      </c>
      <c r="F1129" s="19"/>
      <c r="G1129" s="35" t="str">
        <f t="shared" si="13"/>
        <v>Université_Ziane_Achour_de_DjelfaInstitut_des_Sciences_et_Techniques_des_Activités_Physiques_et_Sportifs</v>
      </c>
    </row>
    <row r="1146" spans="5:5" x14ac:dyDescent="0.25">
      <c r="E1146" s="40" t="s">
        <v>1541</v>
      </c>
    </row>
    <row r="1147" spans="5:5" x14ac:dyDescent="0.25">
      <c r="E1147" s="40" t="s">
        <v>1542</v>
      </c>
    </row>
    <row r="1148" spans="5:5" x14ac:dyDescent="0.25">
      <c r="E1148" s="40" t="s">
        <v>1543</v>
      </c>
    </row>
    <row r="1149" spans="5:5" x14ac:dyDescent="0.25">
      <c r="E1149" s="40" t="s">
        <v>1544</v>
      </c>
    </row>
    <row r="1150" spans="5:5" x14ac:dyDescent="0.25">
      <c r="E1150" s="40" t="s">
        <v>1545</v>
      </c>
    </row>
    <row r="1151" spans="5:5" x14ac:dyDescent="0.25">
      <c r="E1151" s="40" t="s">
        <v>1546</v>
      </c>
    </row>
    <row r="1152" spans="5:5" x14ac:dyDescent="0.25">
      <c r="E1152" s="40" t="s">
        <v>1547</v>
      </c>
    </row>
    <row r="1153" spans="5:5" x14ac:dyDescent="0.25">
      <c r="E1153" s="40" t="s">
        <v>1548</v>
      </c>
    </row>
    <row r="1154" spans="5:5" x14ac:dyDescent="0.25">
      <c r="E1154" s="40" t="s">
        <v>1549</v>
      </c>
    </row>
    <row r="1155" spans="5:5" x14ac:dyDescent="0.25">
      <c r="E1155" s="40" t="s">
        <v>1550</v>
      </c>
    </row>
    <row r="1156" spans="5:5" x14ac:dyDescent="0.25">
      <c r="E1156" s="40" t="s">
        <v>1551</v>
      </c>
    </row>
    <row r="1157" spans="5:5" x14ac:dyDescent="0.25">
      <c r="E1157" s="40" t="s">
        <v>1552</v>
      </c>
    </row>
    <row r="1158" spans="5:5" x14ac:dyDescent="0.25">
      <c r="E1158" s="40" t="s">
        <v>1553</v>
      </c>
    </row>
    <row r="1159" spans="5:5" x14ac:dyDescent="0.25">
      <c r="E1159" s="40" t="s">
        <v>1554</v>
      </c>
    </row>
    <row r="1160" spans="5:5" x14ac:dyDescent="0.25">
      <c r="E1160" s="40" t="s">
        <v>1555</v>
      </c>
    </row>
    <row r="1161" spans="5:5" x14ac:dyDescent="0.25">
      <c r="E1161" s="40" t="s">
        <v>1556</v>
      </c>
    </row>
    <row r="1162" spans="5:5" x14ac:dyDescent="0.25">
      <c r="E1162" s="40" t="s">
        <v>1557</v>
      </c>
    </row>
    <row r="1163" spans="5:5" x14ac:dyDescent="0.25">
      <c r="E1163" s="40" t="s">
        <v>1558</v>
      </c>
    </row>
    <row r="1164" spans="5:5" x14ac:dyDescent="0.25">
      <c r="E1164" s="40" t="s">
        <v>1559</v>
      </c>
    </row>
    <row r="1165" spans="5:5" x14ac:dyDescent="0.25">
      <c r="E1165" s="40" t="s">
        <v>1560</v>
      </c>
    </row>
    <row r="1166" spans="5:5" x14ac:dyDescent="0.25">
      <c r="E1166" s="40" t="s">
        <v>1561</v>
      </c>
    </row>
    <row r="1167" spans="5:5" x14ac:dyDescent="0.25">
      <c r="E1167" s="40" t="s">
        <v>1562</v>
      </c>
    </row>
    <row r="1168" spans="5:5" x14ac:dyDescent="0.25">
      <c r="E1168" s="40" t="s">
        <v>1563</v>
      </c>
    </row>
    <row r="1169" spans="5:5" x14ac:dyDescent="0.25">
      <c r="E1169" s="40" t="s">
        <v>1564</v>
      </c>
    </row>
    <row r="1170" spans="5:5" x14ac:dyDescent="0.25">
      <c r="E1170" s="40" t="s">
        <v>1565</v>
      </c>
    </row>
    <row r="1171" spans="5:5" x14ac:dyDescent="0.25">
      <c r="E1171" s="40" t="s">
        <v>1566</v>
      </c>
    </row>
    <row r="1172" spans="5:5" x14ac:dyDescent="0.25">
      <c r="E1172" s="40" t="s">
        <v>1567</v>
      </c>
    </row>
    <row r="1173" spans="5:5" x14ac:dyDescent="0.25">
      <c r="E1173" s="40" t="s">
        <v>1568</v>
      </c>
    </row>
    <row r="1174" spans="5:5" x14ac:dyDescent="0.25">
      <c r="E1174" s="40" t="s">
        <v>1569</v>
      </c>
    </row>
    <row r="1175" spans="5:5" x14ac:dyDescent="0.25">
      <c r="E1175" s="40" t="s">
        <v>1570</v>
      </c>
    </row>
    <row r="1176" spans="5:5" x14ac:dyDescent="0.25">
      <c r="E1176" s="40" t="s">
        <v>828</v>
      </c>
    </row>
    <row r="1177" spans="5:5" x14ac:dyDescent="0.25">
      <c r="E1177" s="40" t="s">
        <v>853</v>
      </c>
    </row>
    <row r="1178" spans="5:5" x14ac:dyDescent="0.25">
      <c r="E1178" s="40" t="s">
        <v>870</v>
      </c>
    </row>
    <row r="1179" spans="5:5" x14ac:dyDescent="0.25">
      <c r="E1179" s="40" t="s">
        <v>888</v>
      </c>
    </row>
    <row r="1180" spans="5:5" x14ac:dyDescent="0.25">
      <c r="E1180" s="40" t="s">
        <v>914</v>
      </c>
    </row>
    <row r="1181" spans="5:5" x14ac:dyDescent="0.25">
      <c r="E1181" s="40" t="s">
        <v>947</v>
      </c>
    </row>
    <row r="1182" spans="5:5" x14ac:dyDescent="0.25">
      <c r="E1182" s="40" t="s">
        <v>1443</v>
      </c>
    </row>
    <row r="1183" spans="5:5" x14ac:dyDescent="0.25">
      <c r="E1183" s="40" t="s">
        <v>977</v>
      </c>
    </row>
    <row r="1184" spans="5:5" x14ac:dyDescent="0.25">
      <c r="E1184" s="40" t="s">
        <v>1444</v>
      </c>
    </row>
    <row r="1185" spans="5:5" x14ac:dyDescent="0.25">
      <c r="E1185" s="40" t="s">
        <v>1445</v>
      </c>
    </row>
    <row r="1186" spans="5:5" x14ac:dyDescent="0.25">
      <c r="E1186" s="40" t="s">
        <v>1459</v>
      </c>
    </row>
    <row r="1187" spans="5:5" x14ac:dyDescent="0.25">
      <c r="E1187" s="40" t="s">
        <v>1460</v>
      </c>
    </row>
    <row r="1188" spans="5:5" x14ac:dyDescent="0.25">
      <c r="E1188" s="40" t="s">
        <v>1049</v>
      </c>
    </row>
    <row r="1189" spans="5:5" x14ac:dyDescent="0.25">
      <c r="E1189" s="40" t="s">
        <v>1486</v>
      </c>
    </row>
    <row r="1190" spans="5:5" x14ac:dyDescent="0.25">
      <c r="E1190" s="40" t="s">
        <v>1055</v>
      </c>
    </row>
    <row r="1191" spans="5:5" x14ac:dyDescent="0.25">
      <c r="E1191" s="40" t="s">
        <v>1069</v>
      </c>
    </row>
    <row r="1192" spans="5:5" x14ac:dyDescent="0.25">
      <c r="E1192" s="40" t="s">
        <v>1487</v>
      </c>
    </row>
    <row r="1193" spans="5:5" x14ac:dyDescent="0.25">
      <c r="E1193" s="40" t="s">
        <v>1458</v>
      </c>
    </row>
    <row r="1194" spans="5:5" x14ac:dyDescent="0.25">
      <c r="E1194" s="40" t="s">
        <v>1096</v>
      </c>
    </row>
    <row r="1195" spans="5:5" x14ac:dyDescent="0.25">
      <c r="E1195" s="40" t="s">
        <v>1107</v>
      </c>
    </row>
    <row r="1196" spans="5:5" x14ac:dyDescent="0.25">
      <c r="E1196" s="40" t="s">
        <v>1118</v>
      </c>
    </row>
    <row r="1197" spans="5:5" x14ac:dyDescent="0.25">
      <c r="E1197" s="40" t="s">
        <v>1124</v>
      </c>
    </row>
    <row r="1198" spans="5:5" x14ac:dyDescent="0.25">
      <c r="E1198" s="40" t="s">
        <v>1448</v>
      </c>
    </row>
    <row r="1199" spans="5:5" x14ac:dyDescent="0.25">
      <c r="E1199" s="40" t="s">
        <v>1457</v>
      </c>
    </row>
    <row r="1200" spans="5:5" x14ac:dyDescent="0.25">
      <c r="E1200" s="40" t="s">
        <v>1148</v>
      </c>
    </row>
    <row r="1201" spans="5:5" x14ac:dyDescent="0.25">
      <c r="E1201" s="40" t="s">
        <v>1173</v>
      </c>
    </row>
    <row r="1202" spans="5:5" x14ac:dyDescent="0.25">
      <c r="E1202" s="40" t="s">
        <v>1447</v>
      </c>
    </row>
    <row r="1203" spans="5:5" x14ac:dyDescent="0.25">
      <c r="E1203" s="40" t="s">
        <v>1225</v>
      </c>
    </row>
    <row r="1204" spans="5:5" x14ac:dyDescent="0.25">
      <c r="E1204" s="40" t="s">
        <v>1234</v>
      </c>
    </row>
    <row r="1205" spans="5:5" x14ac:dyDescent="0.25">
      <c r="E1205" s="40" t="s">
        <v>1246</v>
      </c>
    </row>
    <row r="1206" spans="5:5" x14ac:dyDescent="0.25">
      <c r="E1206" s="40" t="s">
        <v>1449</v>
      </c>
    </row>
    <row r="1207" spans="5:5" x14ac:dyDescent="0.25">
      <c r="E1207" s="40" t="s">
        <v>1450</v>
      </c>
    </row>
    <row r="1208" spans="5:5" x14ac:dyDescent="0.25">
      <c r="E1208" s="40" t="s">
        <v>1571</v>
      </c>
    </row>
    <row r="1209" spans="5:5" x14ac:dyDescent="0.25">
      <c r="E1209" s="40" t="s">
        <v>1455</v>
      </c>
    </row>
    <row r="1210" spans="5:5" x14ac:dyDescent="0.25">
      <c r="E1210" s="40" t="s">
        <v>1291</v>
      </c>
    </row>
    <row r="1211" spans="5:5" x14ac:dyDescent="0.25">
      <c r="E1211" s="40" t="s">
        <v>1306</v>
      </c>
    </row>
    <row r="1212" spans="5:5" x14ac:dyDescent="0.25">
      <c r="E1212" s="40" t="s">
        <v>1320</v>
      </c>
    </row>
    <row r="1213" spans="5:5" x14ac:dyDescent="0.25">
      <c r="E1213" s="40" t="s">
        <v>1341</v>
      </c>
    </row>
    <row r="1214" spans="5:5" x14ac:dyDescent="0.25">
      <c r="E1214" s="40" t="s">
        <v>1350</v>
      </c>
    </row>
    <row r="1215" spans="5:5" x14ac:dyDescent="0.25">
      <c r="E1215" s="40" t="s">
        <v>1456</v>
      </c>
    </row>
    <row r="1216" spans="5:5" x14ac:dyDescent="0.25">
      <c r="E1216" s="40" t="s">
        <v>1446</v>
      </c>
    </row>
    <row r="1217" spans="5:5" x14ac:dyDescent="0.25">
      <c r="E1217" s="40" t="s">
        <v>1395</v>
      </c>
    </row>
    <row r="1218" spans="5:5" x14ac:dyDescent="0.25">
      <c r="E1218" s="40" t="s">
        <v>1406</v>
      </c>
    </row>
    <row r="1219" spans="5:5" x14ac:dyDescent="0.25">
      <c r="E1219" s="40" t="s">
        <v>1540</v>
      </c>
    </row>
    <row r="1220" spans="5:5" x14ac:dyDescent="0.25">
      <c r="E1220" s="40" t="s">
        <v>1420</v>
      </c>
    </row>
    <row r="1221" spans="5:5" x14ac:dyDescent="0.25">
      <c r="E1221" s="40" t="s">
        <v>1497</v>
      </c>
    </row>
    <row r="1222" spans="5:5" x14ac:dyDescent="0.25">
      <c r="E1222" s="40" t="s">
        <v>1430</v>
      </c>
    </row>
  </sheetData>
  <sheetProtection password="CA1A" sheet="1" objects="1" scenarios="1" selectLockedCells="1" selectUnlockedCells="1"/>
  <autoFilter ref="A234:F234">
    <sortState ref="A235:F1111">
      <sortCondition ref="C234"/>
    </sortState>
  </autoFilter>
  <mergeCells count="1">
    <mergeCell ref="A219:A225"/>
  </mergeCells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108</vt:i4>
      </vt:variant>
    </vt:vector>
  </HeadingPairs>
  <TitlesOfParts>
    <vt:vector size="118" baseType="lpstr">
      <vt:lpstr>Menu Prin.</vt:lpstr>
      <vt:lpstr>1.Pré.Eq</vt:lpstr>
      <vt:lpstr>2.Eq.PS</vt:lpstr>
      <vt:lpstr>3.Eq.Ray</vt:lpstr>
      <vt:lpstr>4.Eq.Adéq</vt:lpstr>
      <vt:lpstr>5.Eq.Visibilité</vt:lpstr>
      <vt:lpstr>Manuel d'utilisation</vt:lpstr>
      <vt:lpstr>revues</vt:lpstr>
      <vt:lpstr>Feuil2</vt:lpstr>
      <vt:lpstr>Feuille Excel</vt:lpstr>
      <vt:lpstr>Annee</vt:lpstr>
      <vt:lpstr>Centre_Universitaire_Ain_Temouchent</vt:lpstr>
      <vt:lpstr>Centre_Universitaire_de_Tamanrasset</vt:lpstr>
      <vt:lpstr>Centre_Universitaire_El_Bayadh</vt:lpstr>
      <vt:lpstr>Centre_Universitaire_Mila</vt:lpstr>
      <vt:lpstr>Centre_Universitaire_Naama</vt:lpstr>
      <vt:lpstr>Centre_Universitaire_Relizane</vt:lpstr>
      <vt:lpstr>Centre_Universitaire_Tipaza</vt:lpstr>
      <vt:lpstr>Centre_Universitaire_Tissemssilt</vt:lpstr>
      <vt:lpstr>classe_exp</vt:lpstr>
      <vt:lpstr>classeA</vt:lpstr>
      <vt:lpstr>Diplome</vt:lpstr>
      <vt:lpstr>Domaine</vt:lpstr>
      <vt:lpstr>Ecole_des_Hautes_Etudes_Commerciales</vt:lpstr>
      <vt:lpstr>Ecole_National_des_Mines_Annaba</vt:lpstr>
      <vt:lpstr>Ecole_Nationale_Polytechnique</vt:lpstr>
      <vt:lpstr>Ecole_Nationale_polytechnique_ENSET_Oran</vt:lpstr>
      <vt:lpstr>Ecole_Nationale_Supérieure_Agronomie</vt:lpstr>
      <vt:lpstr>Ecole_nationale_supérieure_de_journalisme_et_des_sciences_de_information</vt:lpstr>
      <vt:lpstr>Ecole_Nationale_Supérieure_des_Sciences_Commerciales_et_Finacieres_ESC</vt:lpstr>
      <vt:lpstr>Ecole_Nationale_Supérieure_des_Sciences_de_la_Mer_et_de_Aménagement_du_Littoral</vt:lpstr>
      <vt:lpstr>Ecole_Nationale_Supérieure_des_Travaux_Publics</vt:lpstr>
      <vt:lpstr>Ecole_Nationale_Supérieure_en_Informatique</vt:lpstr>
      <vt:lpstr>Ecole_Nationale_Supérieure_en_Sciences_et_Technologie_du_Sport</vt:lpstr>
      <vt:lpstr>Ecole_Nationale_Supérieure_en_Statistique_et_en_Economie_Appliquée</vt:lpstr>
      <vt:lpstr>Ecole_Nationale_Supérieure_Hydraulique</vt:lpstr>
      <vt:lpstr>Ecole_Nationale_Supérieure_Informatique_Sidi_Bel_Abbes</vt:lpstr>
      <vt:lpstr>Ecole_Nationale_Vétérinaire</vt:lpstr>
      <vt:lpstr>Ecole_Normale_Superieure_de_Constantine</vt:lpstr>
      <vt:lpstr>Ecole_Normale_Supérieure_de_Kouba</vt:lpstr>
      <vt:lpstr>Ecole_Normale_Supérieure_de_Laghouat</vt:lpstr>
      <vt:lpstr>Ecole_Normale_Supérieure_des_Lettres_et_Sciences_Sociales_Bouzaréah</vt:lpstr>
      <vt:lpstr>Ecole_Polytechnique_Architecteur_et_Urbanisme</vt:lpstr>
      <vt:lpstr>Ecole_Préparatoire_en_Sciences_Economiques_Commerciales_et_de_Gestion</vt:lpstr>
      <vt:lpstr>Etab</vt:lpstr>
      <vt:lpstr>etablissement</vt:lpstr>
      <vt:lpstr>GD</vt:lpstr>
      <vt:lpstr>Grade</vt:lpstr>
      <vt:lpstr>Institut_de_Maritime_Bousmail</vt:lpstr>
      <vt:lpstr>Institut_National_de_la_Poste_et_des_TIC</vt:lpstr>
      <vt:lpstr>Institut_National_des_Télécommunications_et_des_Technologies_de_Information_et_de_la_Communication_Oran</vt:lpstr>
      <vt:lpstr>Institut_Pasteur_Algérie</vt:lpstr>
      <vt:lpstr>ListeAA</vt:lpstr>
      <vt:lpstr>listevide</vt:lpstr>
      <vt:lpstr>MD_SH</vt:lpstr>
      <vt:lpstr>MD_SS</vt:lpstr>
      <vt:lpstr>MD_ST</vt:lpstr>
      <vt:lpstr>nbre_aff</vt:lpstr>
      <vt:lpstr>obtention</vt:lpstr>
      <vt:lpstr>revues</vt:lpstr>
      <vt:lpstr>Sexe</vt:lpstr>
      <vt:lpstr>Stat_aff</vt:lpstr>
      <vt:lpstr>statut</vt:lpstr>
      <vt:lpstr>Université_20_Août_1955_de_Skikda</vt:lpstr>
      <vt:lpstr>Université_8_mai_1945_de_Guelma</vt:lpstr>
      <vt:lpstr>Université_Abdelhamid_Ibn_Badis_de_Mostaganem</vt:lpstr>
      <vt:lpstr>Université_Abderrahmane_Mira_de_Béjaia</vt:lpstr>
      <vt:lpstr>Université_Abou_Elkacem_Saad_Allah_Alger_2</vt:lpstr>
      <vt:lpstr>Université_Aboubeker_Belkaid_de_Tlemcen</vt:lpstr>
      <vt:lpstr>Université_Ahmed_Ben_Bella_Es_Senia_Oran_1</vt:lpstr>
      <vt:lpstr>Université_Ahmed_Bougara_dit_Si_Mhamed_de_Boumerdès</vt:lpstr>
      <vt:lpstr>Université_Ahmed_Draya_Adrar</vt:lpstr>
      <vt:lpstr>Université_Akli_Mohand_Oulhadj_de_Bouira</vt:lpstr>
      <vt:lpstr>Université_Alger_3</vt:lpstr>
      <vt:lpstr>Université_Badji_Mokhtar_de_Annaba</vt:lpstr>
      <vt:lpstr>Université_Batna_2</vt:lpstr>
      <vt:lpstr>Université_Benyoucef_Benkhedda_Alger</vt:lpstr>
      <vt:lpstr>Université_Chadli_Bendjedid_El_Tarf</vt:lpstr>
      <vt:lpstr>Université_de_Abdelhamid_Mehri_de_Constantine_2</vt:lpstr>
      <vt:lpstr>Université_de_Constantine_3</vt:lpstr>
      <vt:lpstr>Université_de_Ghardaïa</vt:lpstr>
      <vt:lpstr>Université_de_Khenchela</vt:lpstr>
      <vt:lpstr>Université_des_Sciences_et_de_la_Technologie_Houari_Boumediène_USTHB</vt:lpstr>
      <vt:lpstr>Université_des_Sciences_et_de_la_Technologie_Mohamed_Boudiaf_Oran</vt:lpstr>
      <vt:lpstr>Université_des_Sciences_Islamiques_Emir_Abdelkader_de_Constantine</vt:lpstr>
      <vt:lpstr>Université_El_Djilali_Bounaama_dit_Si_Mhamed_de_Khemis_Miliana</vt:lpstr>
      <vt:lpstr>Université_El_Djilali_Liabès_de_Sidi_Bel_Abbès</vt:lpstr>
      <vt:lpstr>Université_El_Hadj_Lakhdar_de_Batna_1</vt:lpstr>
      <vt:lpstr>Université_Ferhat_Abbes_de_Sétif_1</vt:lpstr>
      <vt:lpstr>Université_Frères_Mentouri_de_Constantine_1</vt:lpstr>
      <vt:lpstr>Université_Hassiba_Ben_Bouali_de_Chlef</vt:lpstr>
      <vt:lpstr>Université_Ibn_Khaldoun_de_Tiaret</vt:lpstr>
      <vt:lpstr>Université_Kasdi_Merbah_de_Ouargla</vt:lpstr>
      <vt:lpstr>Université_Lamine_Debaghine_de_Sétif_2</vt:lpstr>
      <vt:lpstr>Université_Larbi_Ben_Mhidi_de_Oum_El_Bouaghi</vt:lpstr>
      <vt:lpstr>Université_Larbi_Tebessi_de_Tébessa</vt:lpstr>
      <vt:lpstr>Université_Lounici_Ali_de_Blida_2</vt:lpstr>
      <vt:lpstr>Université_Mohamed_Ben_Ahmed_Oran_2</vt:lpstr>
      <vt:lpstr>Université_Mohamed_Boudiaf_de_Msila</vt:lpstr>
      <vt:lpstr>Université_Mohamed_Cherif_Mesaadia_de_Souk_Ahras</vt:lpstr>
      <vt:lpstr>Université_Mohamed_El_Bachir_El_Ibrahimi_de_Bordj_Bou_Arréridj</vt:lpstr>
      <vt:lpstr>Université_Mohamed_Essedik_Ben_Yahia_de_Jijel</vt:lpstr>
      <vt:lpstr>Université_Mohamed_Khider_de_Biskra</vt:lpstr>
      <vt:lpstr>Université_Mohamed_Lakhdar_Ben_Amara_dit_Hamma_Lakhdar_El_Oued</vt:lpstr>
      <vt:lpstr>Université_Mouloud_Maameri_de_Tizi_Ouzou</vt:lpstr>
      <vt:lpstr>Université_Mustapha_Stambouli_de_Mascara</vt:lpstr>
      <vt:lpstr>Université_Omar_Telidji_de_Laghouat</vt:lpstr>
      <vt:lpstr>Université_Saad_Dahlab_de_Blida_1</vt:lpstr>
      <vt:lpstr>Université_Tahar_Moulay_de_Saida</vt:lpstr>
      <vt:lpstr>Université_Tahri_Mohamed_de_Béchar</vt:lpstr>
      <vt:lpstr>Université_Yahia_Farès_de_Médéa</vt:lpstr>
      <vt:lpstr>Université_Ziane_Achour_de_Djelfa</vt:lpstr>
      <vt:lpstr>'1.Pré.Eq'!Zone_d_impression</vt:lpstr>
      <vt:lpstr>'2.Eq.PS'!Zone_d_impression</vt:lpstr>
      <vt:lpstr>'3.Eq.Ray'!Zone_d_impression</vt:lpstr>
      <vt:lpstr>'4.Eq.Adéq'!Zone_d_impression</vt:lpstr>
      <vt:lpstr>'Menu Prin.'!Zone_d_impression</vt:lpstr>
      <vt:lpstr>revues!Zone_d_impression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2019-02-14T09:23:36Z</dcterms:modified>
</cp:coreProperties>
</file>